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PabloLaura\Desktop\PRLS\OPERACIONES PENDIENTES EN LA CUT 2017\PT - ELABORACIÓN FORMULARIO N°9 2017\DICIEMBRE\"/>
    </mc:Choice>
  </mc:AlternateContent>
  <bookViews>
    <workbookView xWindow="0" yWindow="0" windowWidth="27690" windowHeight="13020"/>
  </bookViews>
  <sheets>
    <sheet name="FORM. 9" sheetId="3" r:id="rId1"/>
    <sheet name="CONCEPTOS" sheetId="10" state="hidden" r:id="rId2"/>
    <sheet name="bd_lista" sheetId="9" state="hidden" r:id="rId3"/>
    <sheet name="RESUMEN" sheetId="8" state="hidden" r:id="rId4"/>
    <sheet name="CONCEPTOS." sheetId="24" r:id="rId5"/>
    <sheet name="CUT MN" sheetId="25" r:id="rId6"/>
    <sheet name="CUT ME" sheetId="26" r:id="rId7"/>
    <sheet name="TRL MN" sheetId="19" r:id="rId8"/>
    <sheet name="TRL ME" sheetId="20" r:id="rId9"/>
    <sheet name="CDI" sheetId="21" r:id="rId10"/>
    <sheet name="LISTA" sheetId="18" state="hidden" r:id="rId11"/>
  </sheets>
  <definedNames>
    <definedName name="_xlnm._FilterDatabase" localSheetId="9" hidden="1">CDI!$A$8:$H$79</definedName>
    <definedName name="_xlnm._FilterDatabase" localSheetId="6" hidden="1">'CUT ME'!$A$8:$Q$544</definedName>
    <definedName name="_xlnm._FilterDatabase" localSheetId="5" hidden="1">'CUT MN'!$A$8:$P$8749</definedName>
    <definedName name="_xlnm._FilterDatabase" localSheetId="10" hidden="1">LISTA!$A$12:$AJ$614</definedName>
    <definedName name="_xlnm._FilterDatabase" localSheetId="3" hidden="1">RESUMEN!$A$10:$AL$615</definedName>
    <definedName name="_xlnm._FilterDatabase" localSheetId="8" hidden="1">'TRL ME'!$A$8:$Q$12</definedName>
    <definedName name="_xlnm._FilterDatabase" localSheetId="7" hidden="1">'TRL MN'!$A$8:$O$119</definedName>
    <definedName name="_Key1" localSheetId="9" hidden="1">#REF!</definedName>
    <definedName name="_Key1" localSheetId="6" hidden="1">#REF!</definedName>
    <definedName name="_Key1" localSheetId="10" hidden="1">#REF!</definedName>
    <definedName name="_Key1" localSheetId="3" hidden="1">#REF!</definedName>
    <definedName name="_Key1" hidden="1">#REF!</definedName>
    <definedName name="_Key2" localSheetId="9" hidden="1">#REF!</definedName>
    <definedName name="_Key2" localSheetId="6"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0" hidden="1">#REF!</definedName>
    <definedName name="_Sort" localSheetId="3" hidden="1">#REF!</definedName>
    <definedName name="_Sort" hidden="1">#REF!</definedName>
    <definedName name="_xlnm.Print_Area" localSheetId="9">CDI!$A$1:$H$81</definedName>
    <definedName name="_xlnm.Print_Area" localSheetId="1">CONCEPTOS!$A$1:$B$46</definedName>
    <definedName name="_xlnm.Print_Area" localSheetId="4">CONCEPTOS.!$A$1:$C$50</definedName>
    <definedName name="_xlnm.Print_Area" localSheetId="6">'CUT ME'!$A$1:$Q$546</definedName>
    <definedName name="_xlnm.Print_Area" localSheetId="5">'CUT MN'!$A$1:$P$8751</definedName>
    <definedName name="_xlnm.Print_Area" localSheetId="0">'FORM. 9'!$A$1:$AF$58</definedName>
    <definedName name="_xlnm.Print_Area" localSheetId="10">LISTA!$A$1:$AJ$617</definedName>
    <definedName name="_xlnm.Print_Area" localSheetId="3">RESUMEN!$A$1:$AL$618</definedName>
    <definedName name="_xlnm.Print_Area" localSheetId="7">'TRL MN'!$A$1:$O$121</definedName>
    <definedName name="MARZO" localSheetId="9" hidden="1">#REF!</definedName>
    <definedName name="MARZO" localSheetId="6" hidden="1">#REF!</definedName>
    <definedName name="MARZO" localSheetId="10" hidden="1">#REF!</definedName>
    <definedName name="MARZO" localSheetId="3" hidden="1">#REF!</definedName>
    <definedName name="MARZO" hidden="1">#REF!</definedName>
    <definedName name="_xlnm.Print_Titles" localSheetId="9">CDI!$1:$8</definedName>
    <definedName name="_xlnm.Print_Titles" localSheetId="6">'CUT ME'!$1:$9</definedName>
    <definedName name="_xlnm.Print_Titles" localSheetId="5">'CUT MN'!$1:$9</definedName>
    <definedName name="_xlnm.Print_Titles" localSheetId="10">LISTA!$1:$12</definedName>
    <definedName name="_xlnm.Print_Titles" localSheetId="3">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N14" i="20" l="1"/>
  <c r="M14" i="20"/>
  <c r="AL614" i="8" l="1"/>
  <c r="AL613" i="8"/>
  <c r="AL612" i="8"/>
  <c r="AL611" i="8"/>
  <c r="AL610" i="8"/>
  <c r="AL609" i="8"/>
  <c r="AL608" i="8"/>
  <c r="AL607" i="8"/>
  <c r="AL606" i="8"/>
  <c r="AL605" i="8"/>
  <c r="AL604" i="8"/>
  <c r="AL603" i="8"/>
  <c r="AL602" i="8"/>
  <c r="AL601" i="8"/>
  <c r="AL600" i="8"/>
  <c r="AL599" i="8"/>
  <c r="AL598" i="8"/>
  <c r="AL597" i="8"/>
  <c r="AL596" i="8"/>
  <c r="AL595" i="8"/>
  <c r="AL594" i="8"/>
  <c r="AL593" i="8"/>
  <c r="AL592" i="8"/>
  <c r="AL591" i="8"/>
  <c r="AL590" i="8"/>
  <c r="AL589" i="8"/>
  <c r="AL588" i="8"/>
  <c r="AL587" i="8"/>
  <c r="AL586" i="8"/>
  <c r="AL585" i="8"/>
  <c r="AL584" i="8"/>
  <c r="AL583" i="8"/>
  <c r="AL582" i="8"/>
  <c r="AL581" i="8"/>
  <c r="AL580" i="8"/>
  <c r="AL579" i="8"/>
  <c r="AL578" i="8"/>
  <c r="AL577" i="8"/>
  <c r="AL576" i="8"/>
  <c r="AL575" i="8"/>
  <c r="AL574" i="8"/>
  <c r="AL573" i="8"/>
  <c r="AL572" i="8"/>
  <c r="AL571" i="8"/>
  <c r="AL570" i="8"/>
  <c r="AL569" i="8"/>
  <c r="AL568" i="8"/>
  <c r="AL567" i="8"/>
  <c r="AL566" i="8"/>
  <c r="AL565" i="8"/>
  <c r="AL564" i="8"/>
  <c r="AL563" i="8"/>
  <c r="AL562" i="8"/>
  <c r="AL561" i="8"/>
  <c r="AL560" i="8"/>
  <c r="AL559" i="8"/>
  <c r="AL558" i="8"/>
  <c r="AL557" i="8"/>
  <c r="AL556" i="8"/>
  <c r="AL555" i="8"/>
  <c r="AL554" i="8"/>
  <c r="AL553" i="8"/>
  <c r="AL552" i="8"/>
  <c r="AL551" i="8"/>
  <c r="AL550" i="8"/>
  <c r="AL549" i="8"/>
  <c r="AL548" i="8"/>
  <c r="AL547" i="8"/>
  <c r="AL546" i="8"/>
  <c r="AL545" i="8"/>
  <c r="AL544" i="8"/>
  <c r="AL543" i="8"/>
  <c r="AL542" i="8"/>
  <c r="AL541" i="8"/>
  <c r="AL540" i="8"/>
  <c r="AL539" i="8"/>
  <c r="AL538" i="8"/>
  <c r="AL537" i="8"/>
  <c r="AL536" i="8"/>
  <c r="AL535" i="8"/>
  <c r="AL534" i="8"/>
  <c r="AL533" i="8"/>
  <c r="AL532" i="8"/>
  <c r="AL531" i="8"/>
  <c r="AL530" i="8"/>
  <c r="AL529" i="8"/>
  <c r="AL528" i="8"/>
  <c r="AL527" i="8"/>
  <c r="AL526" i="8"/>
  <c r="AL525" i="8"/>
  <c r="AL524" i="8"/>
  <c r="AL523" i="8"/>
  <c r="AL522" i="8"/>
  <c r="AL521" i="8"/>
  <c r="AL520" i="8"/>
  <c r="AL519" i="8"/>
  <c r="AL518" i="8"/>
  <c r="AL517" i="8"/>
  <c r="AL516" i="8"/>
  <c r="AL515" i="8"/>
  <c r="AL514" i="8"/>
  <c r="AL513" i="8"/>
  <c r="AL512" i="8"/>
  <c r="AL511" i="8"/>
  <c r="AL510" i="8"/>
  <c r="AL509" i="8"/>
  <c r="AL508" i="8"/>
  <c r="AL507" i="8"/>
  <c r="AL506" i="8"/>
  <c r="AL505" i="8"/>
  <c r="AL504" i="8"/>
  <c r="AL503" i="8"/>
  <c r="AL502" i="8"/>
  <c r="AL501" i="8"/>
  <c r="AL500" i="8"/>
  <c r="AL499" i="8"/>
  <c r="AL498" i="8"/>
  <c r="AL497" i="8"/>
  <c r="AL496" i="8"/>
  <c r="AL495" i="8"/>
  <c r="AL494" i="8"/>
  <c r="AL493" i="8"/>
  <c r="AL492" i="8"/>
  <c r="AL491" i="8"/>
  <c r="AL490" i="8"/>
  <c r="AL489" i="8"/>
  <c r="AL488" i="8"/>
  <c r="AL487" i="8"/>
  <c r="AL486" i="8"/>
  <c r="AL485" i="8"/>
  <c r="AL484" i="8"/>
  <c r="AL483" i="8"/>
  <c r="AL482" i="8"/>
  <c r="AL481" i="8"/>
  <c r="AL480" i="8"/>
  <c r="AL479" i="8"/>
  <c r="AL478" i="8"/>
  <c r="AL477" i="8"/>
  <c r="AL476" i="8"/>
  <c r="AL475" i="8"/>
  <c r="AL474" i="8"/>
  <c r="AL473" i="8"/>
  <c r="AL472" i="8"/>
  <c r="AL471" i="8"/>
  <c r="AL470" i="8"/>
  <c r="AL469" i="8"/>
  <c r="AL468" i="8"/>
  <c r="AL467" i="8"/>
  <c r="AL466" i="8"/>
  <c r="AL465" i="8"/>
  <c r="AL464" i="8"/>
  <c r="AL463" i="8"/>
  <c r="AL462" i="8"/>
  <c r="AL461" i="8"/>
  <c r="AL460" i="8"/>
  <c r="AL459" i="8"/>
  <c r="AL458" i="8"/>
  <c r="AL457" i="8"/>
  <c r="AL456" i="8"/>
  <c r="AL455" i="8"/>
  <c r="AL454" i="8"/>
  <c r="AL453" i="8"/>
  <c r="AL452" i="8"/>
  <c r="AL451" i="8"/>
  <c r="AL450" i="8"/>
  <c r="AL449" i="8"/>
  <c r="AL448" i="8"/>
  <c r="AL447" i="8"/>
  <c r="AL446" i="8"/>
  <c r="AL445" i="8"/>
  <c r="AL444" i="8"/>
  <c r="AL443" i="8"/>
  <c r="AL442" i="8"/>
  <c r="AL441" i="8"/>
  <c r="AL440" i="8"/>
  <c r="AL439" i="8"/>
  <c r="AL438" i="8"/>
  <c r="AL437" i="8"/>
  <c r="AL436" i="8"/>
  <c r="AL435" i="8"/>
  <c r="AL434" i="8"/>
  <c r="AL433" i="8"/>
  <c r="AL432" i="8"/>
  <c r="AL431" i="8"/>
  <c r="AL430" i="8"/>
  <c r="AL429" i="8"/>
  <c r="AL428" i="8"/>
  <c r="AL427" i="8"/>
  <c r="AL426" i="8"/>
  <c r="AL425" i="8"/>
  <c r="AL424" i="8"/>
  <c r="AL423" i="8"/>
  <c r="AL422" i="8"/>
  <c r="AL421" i="8"/>
  <c r="AL420" i="8"/>
  <c r="AL419" i="8"/>
  <c r="AL418" i="8"/>
  <c r="AL417" i="8"/>
  <c r="AL416" i="8"/>
  <c r="AL415" i="8"/>
  <c r="AL414" i="8"/>
  <c r="AL413" i="8"/>
  <c r="AL412" i="8"/>
  <c r="AL411" i="8"/>
  <c r="AL410" i="8"/>
  <c r="AL409" i="8"/>
  <c r="AL408" i="8"/>
  <c r="AL407" i="8"/>
  <c r="AL406" i="8"/>
  <c r="AL405" i="8"/>
  <c r="AL404" i="8"/>
  <c r="AL403" i="8"/>
  <c r="AL402" i="8"/>
  <c r="AL401" i="8"/>
  <c r="AL400" i="8"/>
  <c r="AL399" i="8"/>
  <c r="AL398" i="8"/>
  <c r="AL397" i="8"/>
  <c r="AL396" i="8"/>
  <c r="AL395" i="8"/>
  <c r="AL394" i="8"/>
  <c r="AL393" i="8"/>
  <c r="AL392" i="8"/>
  <c r="AL391" i="8"/>
  <c r="AL390" i="8"/>
  <c r="AL389" i="8"/>
  <c r="AL388" i="8"/>
  <c r="AL387" i="8"/>
  <c r="AL386" i="8"/>
  <c r="AL385" i="8"/>
  <c r="AL384" i="8"/>
  <c r="AL383" i="8"/>
  <c r="AL382" i="8"/>
  <c r="AL381" i="8"/>
  <c r="AL380" i="8"/>
  <c r="AL379" i="8"/>
  <c r="AL378" i="8"/>
  <c r="AL377" i="8"/>
  <c r="AL376" i="8"/>
  <c r="AL375" i="8"/>
  <c r="AL374" i="8"/>
  <c r="AL373" i="8"/>
  <c r="AL372" i="8"/>
  <c r="AL371" i="8"/>
  <c r="AL370" i="8"/>
  <c r="AL369" i="8"/>
  <c r="AL368" i="8"/>
  <c r="AL367" i="8"/>
  <c r="AL366" i="8"/>
  <c r="AL365" i="8"/>
  <c r="AL364" i="8"/>
  <c r="AL363" i="8"/>
  <c r="AL362" i="8"/>
  <c r="AL361" i="8"/>
  <c r="AL360" i="8"/>
  <c r="AL359" i="8"/>
  <c r="AL358" i="8"/>
  <c r="AL357" i="8"/>
  <c r="AL356" i="8"/>
  <c r="AL355" i="8"/>
  <c r="AL354" i="8"/>
  <c r="AL353" i="8"/>
  <c r="AL352" i="8"/>
  <c r="AL351" i="8"/>
  <c r="AL350" i="8"/>
  <c r="AL349" i="8"/>
  <c r="AL348" i="8"/>
  <c r="AL347" i="8"/>
  <c r="AL346" i="8"/>
  <c r="AL345" i="8"/>
  <c r="AL344" i="8"/>
  <c r="AL343" i="8"/>
  <c r="AL342" i="8"/>
  <c r="AL341" i="8"/>
  <c r="AL340" i="8"/>
  <c r="AL339" i="8"/>
  <c r="AL338" i="8"/>
  <c r="AL337" i="8"/>
  <c r="AL336" i="8"/>
  <c r="AL335" i="8"/>
  <c r="AL334" i="8"/>
  <c r="AL333" i="8"/>
  <c r="AL332" i="8"/>
  <c r="AL331" i="8"/>
  <c r="AL330" i="8"/>
  <c r="AL329" i="8"/>
  <c r="AL328" i="8"/>
  <c r="AL327" i="8"/>
  <c r="AL326" i="8"/>
  <c r="AL325" i="8"/>
  <c r="AL324" i="8"/>
  <c r="AL323" i="8"/>
  <c r="AL322" i="8"/>
  <c r="AL321" i="8"/>
  <c r="AL320" i="8"/>
  <c r="AL319" i="8"/>
  <c r="AL318" i="8"/>
  <c r="AL317" i="8"/>
  <c r="AL316" i="8"/>
  <c r="AL315" i="8"/>
  <c r="AL314" i="8"/>
  <c r="AL313" i="8"/>
  <c r="AL312" i="8"/>
  <c r="AL311" i="8"/>
  <c r="AL310" i="8"/>
  <c r="AL309" i="8"/>
  <c r="AL308" i="8"/>
  <c r="AL307" i="8"/>
  <c r="AL306" i="8"/>
  <c r="AL305" i="8"/>
  <c r="AL304" i="8"/>
  <c r="AL303" i="8"/>
  <c r="AL302" i="8"/>
  <c r="AL301" i="8"/>
  <c r="AL300" i="8"/>
  <c r="AL299" i="8"/>
  <c r="AL298" i="8"/>
  <c r="AL297" i="8"/>
  <c r="AL296" i="8"/>
  <c r="AL295" i="8"/>
  <c r="AL294" i="8"/>
  <c r="AL293" i="8"/>
  <c r="AL292" i="8"/>
  <c r="AL291" i="8"/>
  <c r="AL290" i="8"/>
  <c r="AL289" i="8"/>
  <c r="AL288" i="8"/>
  <c r="AL287" i="8"/>
  <c r="AL286" i="8"/>
  <c r="AL285" i="8"/>
  <c r="AL284" i="8"/>
  <c r="AL283" i="8"/>
  <c r="AL282" i="8"/>
  <c r="AL281" i="8"/>
  <c r="AL280" i="8"/>
  <c r="AL279" i="8"/>
  <c r="AL278" i="8"/>
  <c r="AL277" i="8"/>
  <c r="AL276" i="8"/>
  <c r="AL275" i="8"/>
  <c r="AL274" i="8"/>
  <c r="AL273" i="8"/>
  <c r="AL272" i="8"/>
  <c r="AL271" i="8"/>
  <c r="AL270" i="8"/>
  <c r="AL269" i="8"/>
  <c r="AL268" i="8"/>
  <c r="AL267" i="8"/>
  <c r="AL266" i="8"/>
  <c r="AL265" i="8"/>
  <c r="AL264" i="8"/>
  <c r="AL263" i="8"/>
  <c r="AL262" i="8"/>
  <c r="AL261" i="8"/>
  <c r="AL260" i="8"/>
  <c r="AL259" i="8"/>
  <c r="AL258" i="8"/>
  <c r="AL257" i="8"/>
  <c r="AL256" i="8"/>
  <c r="AL255" i="8"/>
  <c r="AL254" i="8"/>
  <c r="AL253" i="8"/>
  <c r="AL252" i="8"/>
  <c r="AL251" i="8"/>
  <c r="AL250" i="8"/>
  <c r="AL249" i="8"/>
  <c r="AL248" i="8"/>
  <c r="AL247" i="8"/>
  <c r="AL246" i="8"/>
  <c r="AL245" i="8"/>
  <c r="AL244" i="8"/>
  <c r="AL243" i="8"/>
  <c r="AL242" i="8"/>
  <c r="AL241" i="8"/>
  <c r="AL240" i="8"/>
  <c r="AL239" i="8"/>
  <c r="AL238" i="8"/>
  <c r="AL237" i="8"/>
  <c r="AL236" i="8"/>
  <c r="AL235" i="8"/>
  <c r="AL234" i="8"/>
  <c r="AL233" i="8"/>
  <c r="AL232" i="8"/>
  <c r="AL231" i="8"/>
  <c r="AL230" i="8"/>
  <c r="AL229" i="8"/>
  <c r="AL228" i="8"/>
  <c r="AL227" i="8"/>
  <c r="AL226" i="8"/>
  <c r="AL225" i="8"/>
  <c r="AL224" i="8"/>
  <c r="AL223" i="8"/>
  <c r="AL222" i="8"/>
  <c r="AL221" i="8"/>
  <c r="AL220" i="8"/>
  <c r="AL219" i="8"/>
  <c r="AL218" i="8"/>
  <c r="AL217" i="8"/>
  <c r="AL216" i="8"/>
  <c r="AL215" i="8"/>
  <c r="AL214" i="8"/>
  <c r="AL213" i="8"/>
  <c r="AL212" i="8"/>
  <c r="AL211" i="8"/>
  <c r="AL210" i="8"/>
  <c r="AL209" i="8"/>
  <c r="AL208" i="8"/>
  <c r="AL207" i="8"/>
  <c r="AL206" i="8"/>
  <c r="AL205" i="8"/>
  <c r="AL204" i="8"/>
  <c r="AL203" i="8"/>
  <c r="AL202" i="8"/>
  <c r="AL201" i="8"/>
  <c r="AL200" i="8"/>
  <c r="AL199" i="8"/>
  <c r="AL198" i="8"/>
  <c r="AL197" i="8"/>
  <c r="AL196" i="8"/>
  <c r="AL195" i="8"/>
  <c r="AL194" i="8"/>
  <c r="AL193" i="8"/>
  <c r="AL192" i="8"/>
  <c r="AL191" i="8"/>
  <c r="AL190" i="8"/>
  <c r="AL189" i="8"/>
  <c r="AL188" i="8"/>
  <c r="AL187" i="8"/>
  <c r="AL186" i="8"/>
  <c r="AL185" i="8"/>
  <c r="AL184" i="8"/>
  <c r="AL183" i="8"/>
  <c r="AL182" i="8"/>
  <c r="AL181" i="8"/>
  <c r="AL180" i="8"/>
  <c r="AL179" i="8"/>
  <c r="AL178" i="8"/>
  <c r="AL177" i="8"/>
  <c r="AL176" i="8"/>
  <c r="AL175" i="8"/>
  <c r="AL174" i="8"/>
  <c r="AL173" i="8"/>
  <c r="AL172" i="8"/>
  <c r="AL171" i="8"/>
  <c r="AL170" i="8"/>
  <c r="AL169" i="8"/>
  <c r="AL168" i="8"/>
  <c r="AL167" i="8"/>
  <c r="AL166" i="8"/>
  <c r="AL165" i="8"/>
  <c r="AL164" i="8"/>
  <c r="AL163" i="8"/>
  <c r="AL162" i="8"/>
  <c r="AL161" i="8"/>
  <c r="AL160" i="8"/>
  <c r="AL159" i="8"/>
  <c r="AL158" i="8"/>
  <c r="AL157" i="8"/>
  <c r="AL156" i="8"/>
  <c r="AL155" i="8"/>
  <c r="AL154" i="8"/>
  <c r="AL153" i="8"/>
  <c r="AL152" i="8"/>
  <c r="AL151" i="8"/>
  <c r="AL150" i="8"/>
  <c r="AL149" i="8"/>
  <c r="AL148" i="8"/>
  <c r="AL147" i="8"/>
  <c r="AL146" i="8"/>
  <c r="AL145" i="8"/>
  <c r="AL144" i="8"/>
  <c r="AL143" i="8"/>
  <c r="AL142" i="8"/>
  <c r="AL141" i="8"/>
  <c r="AL140" i="8"/>
  <c r="AL139" i="8"/>
  <c r="AL138" i="8"/>
  <c r="AL137" i="8"/>
  <c r="AL136" i="8"/>
  <c r="AL135" i="8"/>
  <c r="AL134" i="8"/>
  <c r="AL133" i="8"/>
  <c r="AL132" i="8"/>
  <c r="AL131" i="8"/>
  <c r="AL130" i="8"/>
  <c r="AL129" i="8"/>
  <c r="AL128" i="8"/>
  <c r="AL127" i="8"/>
  <c r="AL126" i="8"/>
  <c r="AL125" i="8"/>
  <c r="AL124" i="8"/>
  <c r="AL123" i="8"/>
  <c r="AL122" i="8"/>
  <c r="AL121" i="8"/>
  <c r="AL120" i="8"/>
  <c r="AL119" i="8"/>
  <c r="AL118" i="8"/>
  <c r="AL117" i="8"/>
  <c r="AL116" i="8"/>
  <c r="AL115" i="8"/>
  <c r="AL114" i="8"/>
  <c r="AL113" i="8"/>
  <c r="AL112" i="8"/>
  <c r="AL111" i="8"/>
  <c r="AL110" i="8"/>
  <c r="AL109" i="8"/>
  <c r="AL108" i="8"/>
  <c r="AL107" i="8"/>
  <c r="AL106" i="8"/>
  <c r="AL105" i="8"/>
  <c r="AL104" i="8"/>
  <c r="AL103" i="8"/>
  <c r="AL102" i="8"/>
  <c r="AL101" i="8"/>
  <c r="AL100" i="8"/>
  <c r="AL99" i="8"/>
  <c r="AL98" i="8"/>
  <c r="AL97" i="8"/>
  <c r="AL96" i="8"/>
  <c r="AL95" i="8"/>
  <c r="AL94" i="8"/>
  <c r="AL93" i="8"/>
  <c r="AL92" i="8"/>
  <c r="AL91" i="8"/>
  <c r="AL90" i="8"/>
  <c r="AL89" i="8"/>
  <c r="AL88" i="8"/>
  <c r="AL87" i="8"/>
  <c r="AL86" i="8"/>
  <c r="AL85" i="8"/>
  <c r="AL84" i="8"/>
  <c r="AL83" i="8"/>
  <c r="AL82" i="8"/>
  <c r="AL81" i="8"/>
  <c r="AL80" i="8"/>
  <c r="AL79" i="8"/>
  <c r="AL78" i="8"/>
  <c r="AL77" i="8"/>
  <c r="AL76" i="8"/>
  <c r="AL75" i="8"/>
  <c r="AL74" i="8"/>
  <c r="AL73" i="8"/>
  <c r="AL72" i="8"/>
  <c r="AL71" i="8"/>
  <c r="AL70" i="8"/>
  <c r="AL69" i="8"/>
  <c r="AL68" i="8"/>
  <c r="AL67" i="8"/>
  <c r="AL66" i="8"/>
  <c r="AL65" i="8"/>
  <c r="AL64" i="8"/>
  <c r="AL63" i="8"/>
  <c r="AL62" i="8"/>
  <c r="AL61" i="8"/>
  <c r="AL60" i="8"/>
  <c r="AL59" i="8"/>
  <c r="AL58" i="8"/>
  <c r="AL57" i="8"/>
  <c r="AL56" i="8"/>
  <c r="AL55" i="8"/>
  <c r="AL54" i="8"/>
  <c r="AL53" i="8"/>
  <c r="AL52" i="8"/>
  <c r="AL51" i="8"/>
  <c r="AL50" i="8"/>
  <c r="AL49" i="8"/>
  <c r="AL48" i="8"/>
  <c r="AL47" i="8"/>
  <c r="AL46" i="8"/>
  <c r="AL45" i="8"/>
  <c r="AL44" i="8"/>
  <c r="AL43" i="8"/>
  <c r="AL42" i="8"/>
  <c r="AL41" i="8"/>
  <c r="AL40" i="8"/>
  <c r="AL39" i="8"/>
  <c r="AL38" i="8"/>
  <c r="AL37" i="8"/>
  <c r="AL36" i="8"/>
  <c r="AL35" i="8"/>
  <c r="AL34" i="8"/>
  <c r="AL33" i="8"/>
  <c r="AL32" i="8"/>
  <c r="AL31" i="8"/>
  <c r="AL30" i="8"/>
  <c r="AL29" i="8"/>
  <c r="AL28" i="8"/>
  <c r="AL27" i="8"/>
  <c r="AL26" i="8"/>
  <c r="AL25" i="8"/>
  <c r="AL24" i="8"/>
  <c r="AL23" i="8"/>
  <c r="AL22" i="8"/>
  <c r="AL21" i="8"/>
  <c r="AL20" i="8"/>
  <c r="AL19" i="8"/>
  <c r="AL18" i="8"/>
  <c r="AL17" i="8"/>
  <c r="AL16" i="8"/>
  <c r="AL15" i="8"/>
  <c r="AL14" i="8"/>
  <c r="AL13" i="8"/>
  <c r="AL12" i="8"/>
  <c r="AL11" i="8"/>
  <c r="AL615" i="8"/>
  <c r="H78" i="21"/>
  <c r="H77" i="21"/>
  <c r="H76" i="21"/>
  <c r="H75" i="21"/>
  <c r="H74" i="21"/>
  <c r="H73" i="21"/>
  <c r="H72" i="21"/>
  <c r="H71" i="21"/>
  <c r="H70" i="21"/>
  <c r="H69" i="21"/>
  <c r="H68" i="21"/>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P12" i="20"/>
  <c r="P11" i="20"/>
  <c r="P10" i="20"/>
  <c r="P9" i="20"/>
  <c r="O12" i="20"/>
  <c r="O11" i="20"/>
  <c r="O10" i="20"/>
  <c r="O9" i="20"/>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B206" i="9"/>
  <c r="B205" i="9"/>
  <c r="H79" i="21"/>
  <c r="N121" i="19"/>
  <c r="M121" i="19"/>
  <c r="O121" i="19" s="1"/>
  <c r="P546" i="26"/>
  <c r="O546" i="26"/>
  <c r="O548" i="26" s="1"/>
  <c r="N546" i="26"/>
  <c r="M546" i="26"/>
  <c r="O8751" i="25"/>
  <c r="N8751" i="25"/>
  <c r="O8753" i="25" s="1"/>
  <c r="Q12" i="20" l="1"/>
  <c r="P14" i="20"/>
  <c r="Q9" i="20"/>
  <c r="O14" i="20"/>
  <c r="Q10" i="20"/>
  <c r="Q11" i="20"/>
  <c r="G81" i="21"/>
  <c r="F81" i="21"/>
  <c r="E81" i="21"/>
  <c r="D81" i="21"/>
  <c r="H81" i="21" s="1"/>
  <c r="A6" i="8" l="1"/>
  <c r="A5" i="8"/>
  <c r="A5" i="21"/>
  <c r="A4" i="21"/>
  <c r="A5" i="20"/>
  <c r="A4" i="20"/>
  <c r="A5" i="19"/>
  <c r="A4" i="19"/>
  <c r="A5" i="26"/>
  <c r="A4" i="26"/>
  <c r="F12" i="3" l="1"/>
  <c r="Q14" i="20" l="1"/>
  <c r="F617" i="8"/>
  <c r="N617" i="8"/>
  <c r="V617" i="8"/>
  <c r="AD617" i="8"/>
  <c r="Q617" i="8"/>
  <c r="S617" i="8"/>
  <c r="AA617" i="8"/>
  <c r="AI617" i="8"/>
  <c r="AG617" i="8"/>
  <c r="K617" i="8"/>
  <c r="D617" i="8"/>
  <c r="L617" i="8"/>
  <c r="T617" i="8"/>
  <c r="AB617" i="8"/>
  <c r="AJ617" i="8"/>
  <c r="E617" i="8"/>
  <c r="M617" i="8"/>
  <c r="U617" i="8"/>
  <c r="AC617" i="8"/>
  <c r="AK617" i="8"/>
  <c r="G617" i="8"/>
  <c r="O617" i="8"/>
  <c r="W617" i="8"/>
  <c r="AE617" i="8"/>
  <c r="H617" i="8"/>
  <c r="P617" i="8"/>
  <c r="X617" i="8"/>
  <c r="AF617" i="8"/>
  <c r="I617" i="8"/>
  <c r="Y617" i="8"/>
  <c r="J617" i="8"/>
  <c r="R617" i="8"/>
  <c r="Z617" i="8"/>
  <c r="AH617" i="8"/>
  <c r="B155" i="9"/>
  <c r="B153" i="9"/>
  <c r="B152" i="9"/>
  <c r="B26" i="9"/>
  <c r="C39" i="3" l="1"/>
  <c r="F39" i="3"/>
  <c r="F37" i="3"/>
  <c r="F36" i="3"/>
  <c r="F34" i="3"/>
  <c r="F33" i="3"/>
  <c r="F32" i="3"/>
  <c r="F31" i="3"/>
  <c r="F30" i="3"/>
  <c r="F29" i="3"/>
  <c r="F28" i="3"/>
  <c r="F25" i="3"/>
  <c r="F24" i="3"/>
  <c r="F23" i="3"/>
  <c r="F21" i="3"/>
  <c r="C37" i="3"/>
  <c r="C36" i="3"/>
  <c r="C35" i="3"/>
  <c r="C33" i="3"/>
  <c r="C32" i="3"/>
  <c r="C31" i="3"/>
  <c r="C30" i="3"/>
  <c r="C29" i="3"/>
  <c r="C28" i="3"/>
  <c r="C27" i="3"/>
  <c r="C26" i="3"/>
  <c r="A9" i="18" l="1"/>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C22" i="3" l="1"/>
  <c r="C24" i="3"/>
  <c r="C25" i="3"/>
  <c r="C38" i="3"/>
  <c r="C21" i="3"/>
  <c r="AH1" i="3" l="1"/>
  <c r="B204" i="9"/>
  <c r="B151" i="9"/>
  <c r="AL617" i="8" l="1"/>
  <c r="B608" i="9" l="1"/>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4" i="9" l="1"/>
  <c r="B157" i="9"/>
  <c r="B156" i="9" l="1"/>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<sst xmlns="http://schemas.openxmlformats.org/spreadsheetml/2006/main" count="53673" uniqueCount="18720">
  <si>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</si>
  <si>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</si>
  <si>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</si>
  <si>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</si>
  <si>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</si>
  <si>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</si>
  <si>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</si>
  <si>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</si>
  <si>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</si>
  <si>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</si>
  <si>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</si>
  <si>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</si>
  <si>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</si>
  <si>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</si>
  <si>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</si>
  <si>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</si>
  <si>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</si>
  <si>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</si>
  <si>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</si>
  <si>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</si>
  <si>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</si>
  <si>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</si>
  <si>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</si>
  <si>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</si>
  <si>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</si>
  <si>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</si>
  <si>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</si>
  <si>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</si>
  <si>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</si>
  <si>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</si>
  <si>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</si>
  <si>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</si>
  <si>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</si>
  <si>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</si>
  <si>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</si>
  <si>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</si>
  <si>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</si>
  <si>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</si>
  <si>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</si>
  <si>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</si>
  <si>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</si>
  <si>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</si>
  <si>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</si>
  <si>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</si>
  <si>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</si>
  <si>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</si>
  <si>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</si>
  <si>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</si>
  <si>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</si>
  <si>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</si>
  <si>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</si>
  <si>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</si>
  <si>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</si>
  <si>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</si>
  <si>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</si>
  <si>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</si>
  <si>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</si>
  <si>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</si>
  <si>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</si>
  <si>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</si>
  <si>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</si>
  <si>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</si>
  <si>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</si>
  <si>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</si>
  <si>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</si>
  <si>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</si>
  <si>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</si>
  <si>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</si>
  <si>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</si>
  <si>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</si>
  <si>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</si>
  <si>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</si>
  <si>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</si>
  <si>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</si>
  <si>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</si>
  <si>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</si>
  <si>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</si>
  <si>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</si>
  <si>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</si>
  <si>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</si>
  <si>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</si>
  <si>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</si>
  <si>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</si>
  <si>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</si>
  <si>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</si>
  <si>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</si>
  <si>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</si>
  <si>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</si>
  <si>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</si>
  <si>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</si>
  <si>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</si>
  <si>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</si>
  <si>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</si>
  <si>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</si>
  <si>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</si>
  <si>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</si>
  <si>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</si>
  <si>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</si>
  <si>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</si>
  <si>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</si>
  <si>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</si>
  <si>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</si>
  <si>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</si>
  <si>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</si>
  <si>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</si>
  <si>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</si>
  <si>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</si>
  <si>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</si>
  <si>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</si>
  <si>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</si>
  <si>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</si>
  <si>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</si>
  <si>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</si>
  <si>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</si>
  <si>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</si>
  <si>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</si>
  <si>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</si>
  <si>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</si>
  <si>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</si>
  <si>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</si>
  <si>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</si>
  <si>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</si>
  <si>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</si>
  <si>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</si>
  <si>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</si>
  <si>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</si>
  <si>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</si>
  <si>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</si>
  <si>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</si>
  <si>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</si>
  <si>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</si>
  <si>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</si>
  <si>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</si>
  <si>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</si>
  <si>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</si>
  <si>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</si>
  <si>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</si>
  <si>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</si>
  <si>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</si>
  <si>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</si>
  <si>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</si>
  <si>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</si>
  <si>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</si>
  <si>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</si>
  <si>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</si>
  <si>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</si>
  <si>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</si>
  <si>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</si>
  <si>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</si>
  <si>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</si>
  <si>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</si>
  <si>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</si>
  <si>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</si>
  <si>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</si>
  <si>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</si>
  <si>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</si>
  <si>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</si>
  <si>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</si>
  <si>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</si>
  <si>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</si>
  <si>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</si>
  <si>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</si>
  <si>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</si>
  <si>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</si>
  <si>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</si>
  <si>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</si>
  <si>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</si>
  <si>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</si>
  <si>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</si>
  <si>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</si>
  <si>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</si>
  <si>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</si>
  <si>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</si>
  <si>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</si>
  <si>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</si>
  <si>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</si>
  <si>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</si>
  <si>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</si>
  <si>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</si>
  <si>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</si>
  <si>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</si>
  <si>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</si>
  <si>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</si>
  <si>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</si>
  <si>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</si>
  <si>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</si>
  <si>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</si>
  <si>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</si>
  <si>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</si>
  <si>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</si>
  <si>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</si>
  <si>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</si>
  <si>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</si>
  <si>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</si>
  <si>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</si>
  <si>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</si>
  <si>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</si>
  <si>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</si>
  <si>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</si>
  <si>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</si>
  <si>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</si>
  <si>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</si>
  <si>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</si>
  <si>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</si>
  <si>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</si>
  <si>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</si>
  <si>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</si>
  <si>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</si>
  <si>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</si>
  <si>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</si>
  <si>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</si>
  <si>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</si>
  <si>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</si>
  <si>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</si>
  <si>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</si>
  <si>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</si>
  <si>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</si>
  <si>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</si>
  <si>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</si>
  <si>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</si>
  <si>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</si>
  <si>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</si>
  <si>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</si>
  <si>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</si>
  <si>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</si>
  <si>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</si>
  <si>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</si>
  <si>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</si>
  <si>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</si>
  <si>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</si>
  <si>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</si>
  <si>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</si>
  <si>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</si>
  <si>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</si>
  <si>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</si>
  <si>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</si>
  <si>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</si>
  <si>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</si>
  <si>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</si>
  <si>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</si>
  <si>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</si>
  <si>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</si>
  <si>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</si>
  <si>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</si>
  <si>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</si>
  <si>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</si>
  <si>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</si>
  <si>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</si>
  <si>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</si>
  <si>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</si>
  <si>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</si>
  <si>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</si>
  <si>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</si>
  <si>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</si>
  <si>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</si>
  <si>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</si>
  <si>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</si>
  <si>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</si>
  <si>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</si>
  <si>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</si>
  <si>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</si>
  <si>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</si>
  <si>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</si>
  <si>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</si>
  <si>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</si>
  <si>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</si>
  <si>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</si>
  <si>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</si>
  <si>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</si>
  <si>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</si>
  <si>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</si>
  <si>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</si>
  <si>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</si>
  <si>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</si>
  <si>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</si>
  <si>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</si>
  <si>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</si>
  <si>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</si>
  <si>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</si>
  <si>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</si>
  <si>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</si>
  <si>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</si>
  <si>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</si>
  <si>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</si>
  <si>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</si>
  <si>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</si>
  <si>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</si>
  <si>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</si>
  <si>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</si>
  <si>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</si>
  <si>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</si>
  <si>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</si>
  <si>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</si>
  <si>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</si>
  <si>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</si>
  <si>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</si>
  <si>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</si>
  <si>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</si>
  <si>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</si>
  <si>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</si>
  <si>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</si>
  <si>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</si>
  <si>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</si>
  <si>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</si>
  <si>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</si>
  <si>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</si>
  <si>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</si>
  <si>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</si>
  <si>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</si>
  <si>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</si>
  <si>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</si>
  <si>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</si>
  <si>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</si>
  <si>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</si>
  <si>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</si>
  <si>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</si>
  <si>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</si>
  <si>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</si>
  <si>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</si>
  <si>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</si>
  <si>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</si>
  <si>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</si>
  <si>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</si>
  <si>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</si>
  <si>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</si>
  <si>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</si>
  <si>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</si>
  <si>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</si>
  <si>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</si>
  <si>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</si>
  <si>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</si>
  <si>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</si>
  <si>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</si>
  <si>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</si>
  <si>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</si>
  <si>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</si>
  <si>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</si>
  <si>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</si>
  <si>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</si>
  <si>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</si>
  <si>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</si>
  <si>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</si>
  <si>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</si>
  <si>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</si>
  <si>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</si>
  <si>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</si>
  <si>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</si>
  <si>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</si>
  <si>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</si>
  <si>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</si>
  <si>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</si>
  <si>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</si>
  <si>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</si>
  <si>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</si>
  <si>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</si>
  <si>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</si>
  <si>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</si>
  <si>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</si>
  <si>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</si>
  <si>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</si>
  <si>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</si>
  <si>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</si>
  <si>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</si>
  <si>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</si>
  <si>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</si>
  <si>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</si>
  <si>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</si>
  <si>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</si>
  <si>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</si>
  <si>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</si>
  <si>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</si>
  <si>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</si>
  <si>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</si>
  <si>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</si>
  <si>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</si>
  <si>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</si>
  <si>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</si>
  <si>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</si>
  <si>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</si>
  <si>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</si>
  <si>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</si>
  <si>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</si>
  <si>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</si>
  <si>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</si>
  <si>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</si>
  <si>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</si>
  <si>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</si>
  <si>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</si>
  <si>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</si>
  <si>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</si>
  <si>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</si>
  <si>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</si>
  <si>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</si>
  <si>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</si>
  <si>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</si>
  <si>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</si>
  <si>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</si>
  <si>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</si>
  <si>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</si>
  <si>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</si>
  <si>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</si>
  <si>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</si>
  <si>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</si>
  <si>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</si>
  <si>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</si>
  <si>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</si>
  <si>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</si>
  <si>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</si>
  <si>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</si>
  <si>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</si>
  <si>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</si>
  <si>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</si>
  <si>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</si>
  <si>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</si>
  <si>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</si>
  <si>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</si>
  <si>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</si>
  <si>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</si>
  <si>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</si>
  <si>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</si>
  <si>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</si>
  <si>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</si>
  <si>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</si>
  <si>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</si>
  <si>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</si>
  <si>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</si>
  <si>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</si>
  <si>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</si>
  <si>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</si>
  <si>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</si>
  <si>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</si>
  <si>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</si>
  <si>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</si>
  <si>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</si>
  <si>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</si>
  <si>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</si>
  <si>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</si>
  <si>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</si>
  <si>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</si>
  <si>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</si>
  <si>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</si>
  <si>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</si>
  <si>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</si>
  <si>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</si>
  <si>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</si>
  <si>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</si>
  <si>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</si>
  <si>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</si>
  <si>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</si>
  <si>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</si>
  <si>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</si>
  <si>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</si>
  <si>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</si>
  <si>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</si>
  <si>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</si>
  <si>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</si>
  <si>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</si>
  <si>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</si>
  <si>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</si>
  <si>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</si>
  <si>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</si>
  <si>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</si>
  <si>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</si>
  <si>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</si>
  <si>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</si>
  <si>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</si>
  <si>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</si>
  <si>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</si>
  <si>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</si>
  <si>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</si>
  <si>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</si>
  <si>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</si>
  <si>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</si>
  <si>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</si>
  <si>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</si>
  <si>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</si>
  <si>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</si>
  <si>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</si>
  <si>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</si>
  <si>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</si>
  <si>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</si>
  <si>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</si>
  <si>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</si>
  <si>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</si>
  <si>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</si>
  <si>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</si>
  <si>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</si>
  <si>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</si>
  <si>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</si>
  <si>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</si>
  <si>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</si>
  <si>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</si>
  <si>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</si>
  <si>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</si>
  <si>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</si>
  <si>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</si>
  <si>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</si>
  <si>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</si>
  <si>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</si>
  <si>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</si>
  <si>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</si>
  <si>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</si>
  <si>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</si>
  <si>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</si>
  <si>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</si>
  <si>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</si>
  <si>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</si>
  <si>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</si>
  <si>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</si>
  <si>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</si>
  <si>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</si>
  <si>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</si>
  <si>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</si>
  <si>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</si>
  <si>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</si>
  <si>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</si>
  <si>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</si>
  <si>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</si>
  <si>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</si>
  <si>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</si>
  <si>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</si>
  <si>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</si>
  <si>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</si>
  <si>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</si>
  <si>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</si>
  <si>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</si>
  <si>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</si>
  <si>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</si>
  <si>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</si>
  <si>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</si>
  <si>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</si>
  <si>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</si>
  <si>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</si>
  <si>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</si>
  <si>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</si>
  <si>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</si>
  <si>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</si>
  <si>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</si>
  <si>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</si>
  <si>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</si>
  <si>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</si>
  <si>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</si>
  <si>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</si>
  <si>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</si>
  <si>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</si>
  <si>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</si>
  <si>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</si>
  <si>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</si>
  <si>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</si>
  <si>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</si>
  <si>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</si>
  <si>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</si>
  <si>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</si>
  <si>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</si>
  <si>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</si>
  <si>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</si>
  <si>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</si>
  <si>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</si>
  <si>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</si>
  <si>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</si>
  <si>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</si>
  <si>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</si>
  <si>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</si>
  <si>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</si>
  <si>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</si>
  <si>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</si>
  <si>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</si>
  <si>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</si>
  <si>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</si>
  <si>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</si>
  <si>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</si>
  <si>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</si>
  <si>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</si>
  <si>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</si>
  <si>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</si>
  <si>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</si>
  <si>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</si>
  <si>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</si>
  <si>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</si>
  <si>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</si>
  <si>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</si>
  <si>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</si>
  <si>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</si>
  <si>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</si>
  <si>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</si>
  <si>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</si>
  <si>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</si>
  <si>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</si>
  <si>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</si>
  <si>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</si>
  <si>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</si>
  <si>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</si>
  <si>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</si>
  <si>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</si>
  <si>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</si>
  <si>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</si>
  <si>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</si>
  <si>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</si>
  <si>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</si>
  <si>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</si>
  <si>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</si>
  <si>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</si>
  <si>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</si>
  <si>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</si>
  <si>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</si>
  <si>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</si>
  <si>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</si>
  <si>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</si>
  <si>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</si>
  <si>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</si>
  <si>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</si>
  <si>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</si>
  <si>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</si>
  <si>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</si>
  <si>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</si>
  <si>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</si>
  <si>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</si>
  <si>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</si>
  <si>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</si>
  <si>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</si>
  <si>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</si>
  <si>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</si>
  <si>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</si>
  <si>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</si>
  <si>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</si>
  <si>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</si>
  <si>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</si>
  <si>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</si>
  <si>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</si>
  <si>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</si>
  <si>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</si>
  <si>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</si>
  <si>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</si>
  <si>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</si>
  <si>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</si>
  <si>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</si>
  <si>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</si>
  <si>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</si>
  <si>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</si>
  <si>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</si>
  <si>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</si>
  <si>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</si>
  <si>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</si>
  <si>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</si>
  <si>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</si>
  <si>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</si>
  <si>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</si>
  <si>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</si>
  <si>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</si>
  <si>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</si>
  <si>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</si>
  <si>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</si>
  <si>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</si>
  <si>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</si>
  <si>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</si>
  <si>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</si>
  <si>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</si>
  <si>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</si>
  <si>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</si>
  <si>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</si>
  <si>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</si>
  <si>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</si>
  <si>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</si>
  <si>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</si>
  <si>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</si>
  <si>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</si>
  <si>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</si>
  <si>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</si>
  <si>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</si>
  <si>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</si>
  <si>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</si>
  <si>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</si>
  <si>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</si>
  <si>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</si>
  <si>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</si>
  <si>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</si>
  <si>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</si>
  <si>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</si>
  <si>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</si>
  <si>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</si>
  <si>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</si>
  <si>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</si>
  <si>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</si>
  <si>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</si>
  <si>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</si>
  <si>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</si>
  <si>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</si>
  <si>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</si>
  <si>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</si>
  <si>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</si>
  <si>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</si>
  <si>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</si>
  <si>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</si>
  <si>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</si>
  <si>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</si>
  <si>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</si>
  <si>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</si>
  <si>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</si>
  <si>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</si>
  <si>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</si>
  <si>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</si>
  <si>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</si>
  <si>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</si>
  <si>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</si>
  <si>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</si>
  <si>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</si>
  <si>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</si>
  <si>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</si>
  <si>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</si>
  <si>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</si>
  <si>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</si>
  <si>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</si>
  <si>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</si>
  <si>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</si>
  <si>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</si>
  <si>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</si>
  <si>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</si>
  <si>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</si>
  <si>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</si>
  <si>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</si>
  <si>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</si>
  <si>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</si>
  <si>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</si>
  <si>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</si>
  <si>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</si>
  <si>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</si>
  <si>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</si>
  <si>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</si>
  <si>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</si>
  <si>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</si>
  <si>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</si>
  <si>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</si>
  <si>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</si>
  <si>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</si>
  <si>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</si>
  <si>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</si>
  <si>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</si>
  <si>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</si>
  <si>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</si>
  <si>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</si>
  <si>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</si>
  <si>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</si>
  <si>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</si>
  <si>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</si>
  <si>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</si>
  <si>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</si>
  <si>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</si>
  <si>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</si>
  <si>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</si>
  <si>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</si>
  <si>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</si>
  <si>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</si>
  <si>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</si>
  <si>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</si>
  <si>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</si>
  <si>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</si>
  <si>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</si>
  <si>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</si>
  <si>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</si>
  <si>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</si>
  <si>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</si>
  <si>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</si>
  <si>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</si>
  <si>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</si>
  <si>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</si>
  <si>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</si>
  <si>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</si>
  <si>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</si>
  <si>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</si>
  <si>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</si>
  <si>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</si>
  <si>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</si>
  <si>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</si>
  <si>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</si>
  <si>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</si>
  <si>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</si>
  <si>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</si>
  <si>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</si>
  <si>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</si>
  <si>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</si>
  <si>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</si>
  <si>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</si>
  <si>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</si>
  <si>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</si>
  <si>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</si>
  <si>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</si>
  <si>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</si>
  <si>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</si>
  <si>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</si>
  <si>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</si>
  <si>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</si>
  <si>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</si>
  <si>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</si>
  <si>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</si>
  <si>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</si>
  <si>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</si>
  <si>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</si>
  <si>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</si>
  <si>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</si>
  <si>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</si>
  <si>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</si>
  <si>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</si>
  <si>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</si>
  <si>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</si>
  <si>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</si>
  <si>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</si>
  <si>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</si>
  <si>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</si>
  <si>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</si>
  <si>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</si>
  <si>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</si>
  <si>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</si>
  <si>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</si>
  <si>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</si>
  <si>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</si>
  <si>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</si>
  <si>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</si>
  <si>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</si>
  <si>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</si>
  <si>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</si>
  <si>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</si>
  <si>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</si>
  <si>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</si>
  <si>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</si>
  <si>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</si>
  <si>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</si>
  <si>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</si>
  <si>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</si>
  <si>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</si>
  <si>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</si>
  <si>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</si>
  <si>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</si>
  <si>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</si>
  <si>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</si>
  <si>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</si>
  <si>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</si>
  <si>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</si>
  <si>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</si>
  <si>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</si>
  <si>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</si>
  <si>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</si>
  <si>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</si>
  <si>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</si>
  <si>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</si>
  <si>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</si>
  <si>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</si>
  <si>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</si>
  <si>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</si>
  <si>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</si>
  <si>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</si>
  <si>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</si>
  <si>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</si>
  <si>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</si>
  <si>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</si>
  <si>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</si>
  <si>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</si>
  <si>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</si>
  <si>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</si>
  <si>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</si>
  <si>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</si>
  <si>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</si>
  <si>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</si>
  <si>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</si>
  <si>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</si>
  <si>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</si>
  <si>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</si>
  <si>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</si>
  <si>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</si>
  <si>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</si>
  <si>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</si>
  <si>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</si>
  <si>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</si>
  <si>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</si>
  <si>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</si>
  <si>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</si>
  <si>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</si>
  <si>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</si>
  <si>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</si>
  <si>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</si>
  <si>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</si>
  <si>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</si>
  <si>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</si>
  <si>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</si>
  <si>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</si>
  <si>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</si>
  <si>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</si>
  <si>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</si>
  <si>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</si>
  <si>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</si>
  <si>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</si>
  <si>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</si>
  <si>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</si>
  <si>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</si>
  <si>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</si>
  <si>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</si>
  <si>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</si>
  <si>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</si>
  <si>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</si>
  <si>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</si>
  <si>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</si>
  <si>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</si>
  <si>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</si>
  <si>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</si>
  <si>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</si>
  <si>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</si>
  <si>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</si>
  <si>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</si>
  <si>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</si>
  <si>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</si>
  <si>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</si>
  <si>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</si>
  <si>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</si>
  <si>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</si>
  <si>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</si>
  <si>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</si>
  <si>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</si>
  <si>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</si>
  <si>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</si>
  <si>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</si>
  <si>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</si>
  <si>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</si>
  <si>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</si>
  <si>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</si>
  <si>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</si>
  <si>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</si>
  <si>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</si>
  <si>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</si>
  <si>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</si>
  <si>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</si>
  <si>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</si>
  <si>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</si>
  <si>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</si>
  <si>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</si>
  <si>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</si>
  <si>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</si>
  <si>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</si>
  <si>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</si>
  <si>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</si>
  <si>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</si>
  <si>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</si>
  <si>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</si>
  <si>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</si>
  <si>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</si>
  <si>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</si>
  <si>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</si>
  <si>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</si>
  <si>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</si>
  <si>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</si>
  <si>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</si>
  <si>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</si>
  <si>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</si>
  <si>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</si>
  <si>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</si>
  <si>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</si>
  <si>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</si>
  <si>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</si>
  <si>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</si>
  <si>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</si>
  <si>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</si>
  <si>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</si>
  <si>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</si>
  <si>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</si>
  <si>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</si>
  <si>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</si>
  <si>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</si>
  <si>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</si>
  <si>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</si>
  <si>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</si>
  <si>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</si>
  <si>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</si>
  <si>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</si>
  <si>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</si>
  <si>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</si>
  <si>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</si>
  <si>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</si>
  <si>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</si>
  <si>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</si>
  <si>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</si>
  <si>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</si>
  <si>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</si>
  <si>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</si>
  <si>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</si>
  <si>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</si>
  <si>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</si>
  <si>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</si>
  <si>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</si>
  <si>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</si>
  <si>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</si>
  <si>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</si>
  <si>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</si>
  <si>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</si>
  <si>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</si>
  <si>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</si>
  <si>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</si>
  <si>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</si>
  <si>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</si>
  <si>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</si>
  <si>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</si>
  <si>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</si>
  <si>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</si>
  <si>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</si>
  <si>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</si>
  <si>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</si>
  <si>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</si>
  <si>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</si>
  <si>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</si>
  <si>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</si>
  <si>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</si>
  <si>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</si>
  <si>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</si>
  <si>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</si>
  <si>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</si>
  <si>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</si>
  <si>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</si>
  <si>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</si>
  <si>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</si>
  <si>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</si>
  <si>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</si>
  <si>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</si>
  <si>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</si>
  <si>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</si>
  <si>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</si>
  <si>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</si>
  <si>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</si>
  <si>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</si>
  <si>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</si>
  <si>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</si>
  <si>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</si>
  <si>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</si>
  <si>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</si>
  <si>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</si>
  <si>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</si>
  <si>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</si>
  <si>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</si>
  <si>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</si>
  <si>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</si>
  <si>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</si>
  <si>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</si>
  <si>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</si>
  <si>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</si>
  <si>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</si>
  <si>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</si>
  <si>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</si>
  <si>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</si>
  <si>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</si>
  <si>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</si>
  <si>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</si>
  <si>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</si>
  <si>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</si>
  <si>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</si>
  <si>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</si>
  <si>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</si>
  <si>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</si>
  <si>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</si>
  <si>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</si>
  <si>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</si>
  <si>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</si>
  <si>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</si>
  <si>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</si>
  <si>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</si>
  <si>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</si>
  <si>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</si>
  <si>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</si>
  <si>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</si>
  <si>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</si>
  <si>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</si>
  <si>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</si>
  <si>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</si>
  <si>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</si>
  <si>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</si>
  <si>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</si>
  <si>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</si>
  <si>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</si>
  <si>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</si>
  <si>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</si>
  <si>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</si>
  <si>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</si>
  <si>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</si>
  <si>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</si>
  <si>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</si>
  <si>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</si>
  <si>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</si>
  <si>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</si>
  <si>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</si>
  <si>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</si>
  <si>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</si>
  <si>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</si>
  <si>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</si>
  <si>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</si>
  <si>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</si>
  <si>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</si>
  <si>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</si>
  <si>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</si>
  <si>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</si>
  <si>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</si>
  <si>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</si>
  <si>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</si>
  <si>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</si>
  <si>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</si>
  <si>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</si>
  <si>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</si>
  <si>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</si>
  <si>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</si>
  <si>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</si>
  <si>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</si>
  <si>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</si>
  <si>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</si>
  <si>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</si>
  <si>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</si>
  <si>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</si>
  <si>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</si>
  <si>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</si>
  <si>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</si>
  <si>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</si>
  <si>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</si>
  <si>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</si>
  <si>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</si>
  <si>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</si>
  <si>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</si>
  <si>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</si>
  <si>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</si>
  <si>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</si>
  <si>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</si>
  <si>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</si>
  <si>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</si>
  <si>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</si>
  <si>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</si>
  <si>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</si>
  <si>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</si>
  <si>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</si>
  <si>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</si>
  <si>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</si>
  <si>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</si>
  <si>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</si>
  <si>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</si>
  <si>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</si>
  <si>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</si>
  <si>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</si>
  <si>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</si>
  <si>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</si>
  <si>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</si>
  <si>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</si>
  <si>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</si>
  <si>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</si>
  <si>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</si>
  <si>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</si>
  <si>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</si>
  <si>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</si>
  <si>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</si>
  <si>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</si>
  <si>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</si>
  <si>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</si>
  <si>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</si>
  <si>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</si>
  <si>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</si>
  <si>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</si>
  <si>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</si>
  <si>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</si>
  <si>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</si>
  <si>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</si>
  <si>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</si>
  <si>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</si>
  <si>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</si>
  <si>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</si>
  <si>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</si>
  <si>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</si>
  <si>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</si>
  <si>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</si>
  <si>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</si>
  <si>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</si>
  <si>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</si>
  <si>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</si>
  <si>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</si>
  <si>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</si>
  <si>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</si>
  <si>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</si>
  <si>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</si>
  <si>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</si>
  <si>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</si>
  <si>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</si>
  <si>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</si>
  <si>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</si>
  <si>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</si>
  <si>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</si>
  <si>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</si>
  <si>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</si>
  <si>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</si>
  <si>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</si>
  <si>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</si>
  <si>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</si>
  <si>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</si>
  <si>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</si>
  <si>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</si>
  <si>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</si>
  <si>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</si>
  <si>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</si>
  <si>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</si>
  <si>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</si>
  <si>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</si>
  <si>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</si>
  <si>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</si>
  <si>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</si>
  <si>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</si>
  <si>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</si>
  <si>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</si>
  <si>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</si>
  <si>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</si>
  <si>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</si>
  <si>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</si>
  <si>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</si>
  <si>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</si>
  <si>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</si>
  <si>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</si>
  <si>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</si>
  <si>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</si>
  <si>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</si>
  <si>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</si>
  <si>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</si>
  <si>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</si>
  <si>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</si>
  <si>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</si>
  <si>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</si>
  <si>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</si>
  <si>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</si>
  <si>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</si>
  <si>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</si>
  <si>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</si>
  <si>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</si>
  <si>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</si>
  <si>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</si>
  <si>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</si>
  <si>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</si>
  <si>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</si>
  <si>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</si>
  <si>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</si>
  <si>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</si>
  <si>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</si>
  <si>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</si>
  <si>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</si>
  <si>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Gonzalo Mondaca Michel</t>
  </si>
  <si>
    <t>Jefe de la Unidad de Contabilidad y Cuentas Fiscales
Dirección General de Contabilidad Fiscal
Ministerio de Economía y Finanzas Publicas</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</si>
  <si>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</si>
  <si>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</si>
  <si>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</si>
  <si>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</si>
  <si>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</si>
  <si>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</si>
  <si>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</si>
  <si>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</si>
  <si>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</si>
  <si>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</si>
  <si>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</si>
  <si>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</si>
  <si>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</si>
  <si>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</si>
  <si>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</si>
  <si>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</si>
  <si>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</si>
  <si>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</si>
  <si>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</si>
  <si>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</si>
  <si>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</si>
  <si>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</si>
  <si>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</si>
  <si>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</si>
  <si>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</si>
  <si>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</si>
  <si>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</si>
  <si>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</si>
  <si>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</si>
  <si>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</si>
  <si>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</si>
  <si>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</si>
  <si>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</si>
  <si>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</si>
  <si>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</si>
  <si>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</si>
  <si>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</si>
  <si>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</si>
  <si>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</si>
  <si>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</si>
  <si>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</si>
  <si>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RESPUESTA A DEBITOS Nro:000001/2009, por operación de importación a través del CPCR-ALADI.</t>
  </si>
  <si>
    <t>01</t>
  </si>
  <si>
    <t>02</t>
  </si>
  <si>
    <t>00099021001</t>
  </si>
  <si>
    <t>Conservatorio Plurinacional de Musica</t>
  </si>
  <si>
    <t xml:space="preserve">Servicio Geológico Minero </t>
  </si>
  <si>
    <t>Empresa Estatal de Transporte por Cable "Mi teleférico"</t>
  </si>
  <si>
    <t>Empresa Estatal "Boliviana de Turismo"</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</si>
  <si>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</si>
  <si>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</si>
  <si>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</si>
  <si>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</si>
  <si>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</si>
  <si>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</si>
  <si>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</si>
  <si>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</si>
  <si>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</si>
  <si>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</si>
  <si>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</si>
  <si>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</si>
  <si>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</si>
  <si>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</si>
  <si>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</si>
  <si>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UCCF</t>
  </si>
  <si>
    <t>Area de Conciliaciones</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</si>
  <si>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</si>
  <si>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</si>
  <si>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</si>
  <si>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</si>
  <si>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</si>
  <si>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</si>
  <si>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</si>
  <si>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</si>
  <si>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04</t>
  </si>
  <si>
    <t>10</t>
  </si>
  <si>
    <t>00290014101</t>
  </si>
  <si>
    <t>00287100001</t>
  </si>
  <si>
    <t>00292012001</t>
  </si>
  <si>
    <t>5.9.3</t>
  </si>
  <si>
    <t>5.9.4</t>
  </si>
  <si>
    <t>5.9.7</t>
  </si>
  <si>
    <t>5.9.8</t>
  </si>
  <si>
    <t>00290044101</t>
  </si>
  <si>
    <t>00287102001</t>
  </si>
  <si>
    <t>00213014401</t>
  </si>
  <si>
    <t xml:space="preserve">De: 00099014102 A:00287102001 TRANSFERENCIA A SOLICITUD DEL FONDO DE INVERSIÓN PRODUCTIVA Y SOCIAL S/G </t>
  </si>
  <si>
    <t>00290104101</t>
  </si>
  <si>
    <t>00342012001</t>
  </si>
  <si>
    <t>PAGO A CAF PRÉSTAMO CFA007894 VCTO. 03-ene-2017 POR CUENTA DE TGN , NTI. 008705 VALOR 03-ene-2017 CAPITAL USD 641.703,15 INTERESES USD 183.800,76 CTA. 5970 LIBRETA 00099021001 CUENTA UNICA DEL TESORO EN DOLARES AMERICANOS</t>
  </si>
  <si>
    <t>NO_CONCILIADO</t>
  </si>
  <si>
    <t>AJUSTE COMPLEMENTARIO POR REVALORIZACION SALDOS DE ACTIVOS DE RESERVA Y OBLIGACIONES MONEDA EXTRANJERA (DOLARES) Saldo MO = -402189887.67 ;Bs/Mo: 6.86000000000 ;Saldo Bs: -2759022629.39</t>
  </si>
  <si>
    <t>PAGO PRÉSTAMO BID 611-SF-BO VCTO. 16-01-2017 POR CUENTA DE TRANSREDES S.A. SEGÚN NOTA TSC-009/2017 DE FECHA 11-01-2017, VALOR 16-01-2017 CAPITAL USD 67.220,73 INTERESES USD 20.776,81 LIBRETA 00099021001 RECURSOS ORDINARIOS DOLARES AMERICANOS - 5970 (ALIVIO MDRI)</t>
  </si>
  <si>
    <t>DEBITO ADICIONAL POR PAGO SALDO PRÉSTAMO BID 611-SF-BO VCTO. 16-01-2017 POR CUENTA DE TRANSREDES S.A. SEGÚN NOTA TSC-009/2017 DE FECHA 11-01-2017, VALOR 16-01-2017 INTERESES USD 490,61 LIBRETA 00099021001 RECURSOS ORDINARIOS DOLARES AMERICANOS - 5970 (ALIVIO MDRI)</t>
  </si>
  <si>
    <t>||TRANSFERENCIA DE FONDOS SG. NOTA DEL MINISTERIO DE ECONOMIA Y FINANZAS PUBLCAS CITE: MEFP/VTCP/DGCP/UODP-59/2017 RECIBIDA EN LA FECHA REF: TRANSF. PAGO CUOTA PARTE DEL CREDITO IDA 3507/BO A CARGO DEL FNDR VCTO. 15-01-17 (TRAM-TSO-364) ABONO EN LA LIB. N°00099021001 TESORO GENERAL DE LA NACION RECURSOS ORDINARIOS ME</t>
  </si>
  <si>
    <t>||COMISIONES QUE COBRA EL NORDEA BANK AB-STOCKOLM POR EL PAGO DEL PTMO. BID 931-SF-BO VCTO. 9-12-2016 LIB.00099021001 TGN-RECURSOS ORDINARIOS-DOLARES AMERICANOS (5970)S/G LIQ.8652 DEL 2/12/2016 DEL MEFP</t>
  </si>
  <si>
    <t>AJUSTE COMPLEMENTARIO POR REVALORIZACION SALDOS DE ACTIVOS DE RESERVA Y OBLIGACIONES MONEDA EXTRANJERA (DOLARES) Saldo MO = -396645814.86 ;Bs/Mo: 6.86000000000 ;Saldo Bs: -2720990289.95</t>
  </si>
  <si>
    <t>00099021001 DEPOSITO DE EFECTIVO, DEPOSITANTE: MARIA ASUNCION EUGENIA ORRELLANA MEDRANO, CONCEPTO: DEVOLUCION REFRIGERIOS BERGAMO, CUENTA DE DEPOSITO: CUENTA UNICA DEL TESORO EN DOLARES AMERICANOS</t>
  </si>
  <si>
    <t>PAGO A BID PRÉSTAMO 2460/BL-BO VCTO. 19-ene-2017 POR CUENTA DE TGN , NTI. 008922 VALOR 19-ene-2017 INTERESES USD 1.821,11 CTA. 5970 CUENTA UNICA DEL TESORO DOLARES AMERICANOS LIB. 00099021001</t>
  </si>
  <si>
    <t>||COMPLEMENTO A NUESTRO COMPROBANTE CONTABLE G 0360520 DE LA FECHA, PAGO AL EXIMBANK CHINA PRÉSTAMO PCB (2015) 8 (350) POR CUENTA DEL TGN, COBRO DE COMISIONES DEL BANQUERO USD 20.- CORRESPONDIENTES AL VCTO. DEL 21/07/2016 Y 21/01/2017 SEGÚN MENSAJE DEL EXIMBANK CHINA RECIBIDO EL 15/08/2016 CTA. 5970 CUENTA UNICA DEL TESORO EN DÓLARES AMERICANOS LIB. 00099021001</t>
  </si>
  <si>
    <t>00099021001 DEP.DE CHEQ.AJENOS,RET.DE CAM.,CONCEPTO: FONDESIF - DEVOLUCION ASISTENCIA TECNICA 16TA CUOTA,DEP.: FUNDACION SARTAWI , PROCEDENCIA: BANCO UNION S.A., CHEQUE: 102, FECHA DE EMISION:25/01/2017</t>
  </si>
  <si>
    <t>AJUSTE COMPLEMENTARIO POR REVALORIZACION SALDOS DE ACTIVOS DE RESERVA Y OBLIGACIONES MONEDA EXTRANJERA (DOLARES) Saldo MO = -377388314.67 ;Bs/Mo: 6.86000000000 ;Saldo Bs: -2588883838.63</t>
  </si>
  <si>
    <t>PAGO PRÉSTAMO BID 939-SF-BO VCTO. 08-feb-2017 POR CUENTA DE BANCO DE DESARROLLO , VALOR 08-feb-2017 CAPITAL USD 651.382,87 INTERESES USD 183.490,35 LIBRETA 00099021001 RECURSOS ORDINARIOS DOLARES AMERICANOS (5970) . MDRI</t>
  </si>
  <si>
    <t>PAGO A CAF PRÉSTAMO CFA008296 VCTO. 08-feb-2017 POR CUENTA DE TGN , NTI. 008913 VALOR 08-feb-2017 CAPITAL USD 202.484,20 INTERESES USD 40.287,16 COMISIONES USD 39.543,99 CTA. 5970 CUENTA UNICA DEL TESORO DOLARES AMERICANOS LIB. 00099021001</t>
  </si>
  <si>
    <t>'TRANSFERENCIA'||RECIBIDA DEL EXTERIOR POR DESMEBOLSO DEL BID, REF.: ATN-FM-15060-BO REQ. 0003 OPS0201703682A (REMESAS DEL EXTERIOR) LIBRETA N° 00086048002-US ACTUAL ESTRATEGIA DE BIODEVERSIDAD REF.: UTILES DE ESCRITORIO</t>
  </si>
  <si>
    <t>AJUSTE COMPLEMENTARIO POR REVALORIZACION SALDOS DE ACTIVOS DE RESERVA Y OBLIGACIONES MONEDA EXTRANJERA (DOLARES) Saldo MO = -374582044.11 ;Bs/Mo: 6.86000000000 ;Saldo Bs: -2569632822.60</t>
  </si>
  <si>
    <t>AJUSTE COMPLEMENTARIO POR REVALORIZACION SALDOS DE ACTIVOS DE RESERVA Y OBLIGACIONES MONEDA EXTRANJERA (DOLARES) Saldo MO = -373275130.72 ;Bs/Mo: 6.86000000000 ;Saldo Bs: -2560667396.73</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</si>
  <si>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 POR DIFERENCIAL CAMBIARIO</t>
  </si>
  <si>
    <t>AJUSTE COMPLEMENTARIO POR REVALORIZACION SALDOS DE ACTIVOS DE RESERVA Y OBLIGACIONES MONEDA EXTRANJERA (DOLARES) Saldo MO = -364453939.43 ;Bs/Mo: 6.86000000000 ;Saldo Bs: -2500154024.48</t>
  </si>
  <si>
    <t>PAGO A BID PRÉSTAMO 3599/BL-BO VCTO. 15-feb-2017 POR CUENTA DE TGN , NTI. 008888 VALOR 15-feb-2017 INTERESES USD 82,24 CTA. 5970 CUENTA UNICA DEL TESORO DOLARES AMERICANOS LIB. 00099021001</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</si>
  <si>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 POR DIFERENCIAL CAMBIARIO</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</si>
  <si>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 POR DIFERENCIAL CAMBIARIO</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</si>
  <si>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 POR DIFERENCIAL CAMBIARIO</t>
  </si>
  <si>
    <t>AJUSTE COMPLEMENTARIO POR REVALORIZACION SALDOS DE ACTIVOS DE RESERVA Y OBLIGACIONES MONEDA EXTRANJERA (DOLARES) Saldo MO = -363716621.27 ;Bs/Mo: 6.86000000000 ;Saldo Bs: -2495096021.89</t>
  </si>
  <si>
    <t>PAGO A CAF PRÉSTAMO CFA009277 VCTO. 17-feb-2017 POR CUENTA DE TGN , NTI. 009012 VALOR 17-feb-2017 COMISIONES USD 307.688,89 CTA. 5970 CUENTA UNICA DEL TESORO DOLARES AMERICANOS LIB. 00099021001</t>
  </si>
  <si>
    <t>AJUSTE COMPLEMENTARIO POR REVALORIZACION SALDOS DE ACTIVOS DE RESERVA Y OBLIGACIONES MONEDA EXTRANJERA (DOLARES) Saldo MO = -362764773.96 ;Bs/Mo: 6.86000000000 ;Saldo Bs: -2488566349.36</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</si>
  <si>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 POR DIFERENCIAL CAMBIARIO</t>
  </si>
  <si>
    <t>TRANSFERENCIA RECIBIDA DEL EXTERIOR SEGÚN MENSAJES SWIFT Nos. 02448-02430 (REM.EXT.) DE FECHA 21-02-2017 POR DESEMBOLSO DE CAF PRÉSTAMO CFA008237 PROG.INFRAEST.RURAL SANTA CRUZ SOLICITUD DESEM. 6 LIBRETA N° 00990307020 PAR-CAF 8237-USD-PROG.INFRAESTRUCTURA RURAL - GADSC</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</si>
  <si>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 POR DIFERENCIAL CAMBIARIO</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</si>
  <si>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 POR DIFERENCIAL CAMBIARIO</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</si>
  <si>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 POR DIFERENCIAL CAMBIARIO</t>
  </si>
  <si>
    <t>00099021001 DEP.DE CHEQ.AJENOS,RET.DE CAM.,CONCEPTO: FONDESIF-DEVOLUCION ASISTENCIA TECNICA 17MA CUOTA,DEP.: FUNDACION SARTAWI , PROCEDENCIA: BANCO UNION S.A., CHEQUE: 107, FECHA DE EMISION:22/02/2017</t>
  </si>
  <si>
    <t>||TRANSFERENCIA EFECTUADA POR EL TESORO GENERAL DE LA NACION PARA ABONO EN LA CUT M/E.</t>
  </si>
  <si>
    <t>||TRANSFERENCIA EFECTUADA POR EL TESORO GENERAL DE LA NACION PARA ABONO EN LA CUT M/E</t>
  </si>
  <si>
    <t>AJUSTE COMPLEMENTARIO POR REVALORIZACION SALDOS DE ACTIVOS DE RESERVA Y OBLIGACIONES MONEDA EXTRANJERA (DOLARES) Saldo MO = -448678371.99 ;Bs/Mo: 6.86000000000 ;Saldo Bs: -3077933631.84</t>
  </si>
  <si>
    <t>||TRANSFERENCIA DE EXTERIOR SEGUN SWIFT NO.2696 Y NO.2689 A F/DEL TESORO GENERAL DE LA NACION POR ORDEN DE UNITED NATIONS (NEW YORK) PARA ABNO A LA CUT EN MONEDA EXTRANJERA</t>
  </si>
  <si>
    <t>AJUSTE COMPLEMENTARIO POR REVALORIZACION SALDOS DE ACTIVOS DE RESERVA Y OBLIGACIONES MONEDA EXTRANJERA (DOLARES) Saldo MO = -448480351.03 ;Bs/Mo: 6.86000000000 ;Saldo Bs: -3076575208.06</t>
  </si>
  <si>
    <t>NTE</t>
  </si>
  <si>
    <t>De: 00291012001 TRANSFERENCIA A SOLICITUD DE LA ADMINISTRADORA BOLIVIANA DE CARRETERAS S/G NOTA ABC/GNAF/SAF/ATE/2017-0519 PAGO DEL CERTIFICADO 47 (DEVOLUCION DE RETENCIONES) CORRESPONDIENTE AL TRAMO VILLA TUNARI ISINUTA A LA EMPRESA BOLIVIANA DE CONSTRUCCION.</t>
  </si>
  <si>
    <t>AJUSTE COMPLEMENTARIO POR REVALORIZACION SALDOS DE ACTIVOS DE RESERVA Y OBLIGACIONES MONEDA EXTRANJERA (DOLARES) Saldo MO = -444561392.00 ;Bs/Mo: 6.86000000000 ;Saldo Bs: -3049691149.11</t>
  </si>
  <si>
    <t>TRANSFERENCIA RECIBIDA DEL EXTERIOR SEGÚN MENSAJES SWIFT Nos. 03071-03070 (REM.EXT.) DE FECHA 07-03-2017 POR DESEMBOLSO DE IDA PRÉSTAMO 5168-BO 001 GAMLP 02-2017 AC77270 LIBRETA N° 00099037014 PAR-IDA 5168 - USD - PROY. INFRAESTRUCTURA URBANA - GAMLP</t>
  </si>
  <si>
    <t>||SEGUN NOTA DEL MINISTERIO DE MEDIO AMBIENTE Y AGUA CITE: MMAYA/DGAA/CITE N° 129/2017 RECIBIDA EN LA FECHA REF: REGULARIZACION DEL COMPROBANTE CONTABLE N°0881334 SEGUN MENSAJES SWIFT NROS 03029 Y 03043 DE F. 06-03-17 ABONO EN LA LIBRETA N° 00086018017 MMAYA SUS ONUDI PLAN IMP. ESTOCOLMO COP'S</t>
  </si>
  <si>
    <t>TRANSFERENCIA RECIBIDA DEL EXTERIOR SEGÚN MENSAJES SWIFT Nos. 03410-03401 (REM.EXT.) DE FECHA 13-03-2017 POR DESEMBOLSO DE IDA PRÉSTAMO 5168-BO 001 12 GAMEA AC83006 LIBRETA N° 00099037013 IDA 5168 - USD - PROY. INFRAESTRCUTURA URBANA - GAMEA</t>
  </si>
  <si>
    <t>AJUSTE COMPLEMENTARIO POR REVALORIZACION SALDOS DE ACTIVOS DE RESERVA Y OBLIGACIONES MONEDA EXTRANJERA (DOLARES) Saldo MO = -441230338.51 ;Bs/Mo: 6.86000000000 ;Saldo Bs: -3026840122.19</t>
  </si>
  <si>
    <t>AJUSTE COMPLEMENTARIO POR REVALORIZACION SALDOS DE ACTIVOS DE RESERVA Y OBLIGACIONES MONEDA EXTRANJERA (DOLARES) Saldo MO = -442698753.52 ;Bs/Mo: 6.86000000000 ;Saldo Bs: -3036913449.14</t>
  </si>
  <si>
    <t>PAGO A BID PRÉSTAMO 3540/BL-BO VCTO. 15-mar-2017 POR CUENTA DE TGN , NTI. 009109 VALOR 15-mar-2017 COMISIONES USD 353.627,15 CTA. 5970 CUENTA UNICA DEL TESORO DOLARES AMERICANOS LIB. 00099021001</t>
  </si>
  <si>
    <t>PAGO A BID PRÉSTAMO 1075-SF-BO VCTO. 18-mar-2017 POR CUENTA DE TGN , NTI. 009113 VALOR 20-mar-2017 CAPITAL USD 42.027,62 INTERESES USD 20.391,90 CTA. 5970 CUENTA UNICA DEL TESORO DOLARES AMERICANOS LIB. 00099021001</t>
  </si>
  <si>
    <t>A:00291012001 Transferencia de recursos en virtud al Art 17 y 18 del Reglamento Especifico para la Administracion de Cuentas Corrientes Fiscales, Operaciones, Servicios Financieros y Sistema de Pagos del Tesoro (RM 153), y las notas CITE: ABC/GNAF/SAF/ATE/2017-0639 y 0648 de la Administradora Bolivi</t>
  </si>
  <si>
    <t>PAGO A EXIMBANK CHINA POPUL PRÉSTAMO GCL NO.(2007)13(184) VCTO. 21-mar-2017 SEGÚN NOTA MEFP/VTCP/DGCP/UODP-265/2017 DE FECHA 20-03-2017 DEL MEFP, NTI. 009036 VALOR 21-mar-2017 CAPITAL RMY 12.168.507,60 INTERESES RMY 2.814.374,30 CTA. 5970 CUENTA UNICA DEL TESORO DOLARES AMERICANOS</t>
  </si>
  <si>
    <t>AJUSTE COMPLEMENTARIO POR REVALORIZACION SALDOS DE ACTIVOS DE RESERVA Y OBLIGACIONES MONEDA EXTRANJERA (DOLARES) Saldo MO = -1420185292.79 ;Bs/Mo: 6.86000000000 ;Saldo Bs: -9742471108.55</t>
  </si>
  <si>
    <t>PAGO A BID PRÉSTAMO 2786/BL-BO VCTO. 22-mar-2017 POR CUENTA DE TGN , NTI. 009115 VALOR 22-mar-2017 INTERESES USD 5.431,03 CTA. 5970 CUENTA UNICA DEL TESORO DOLARES AMERICANOS LIB. 00099021001</t>
  </si>
  <si>
    <t>||COBRO COMISION DE PAGO DEL BANK OF TOKYO-MITSUBISHI UFJ LTD. REF.: PAGO PTMO.BID 964/SF-BO VCTO. 23-03-2017 POR CUENTA DEL MEFP COD.LIQ. 9093 LIBRETA N°00099021001 TGN-RECURSOS ORDINARIOS-DOLARES AMERICANOS (5970)</t>
  </si>
  <si>
    <t>AJUSTE COMPLEMENTARIO POR REVALORIZACION SALDOS DE ACTIVOS DE RESERVA Y OBLIGACIONES MONEDA EXTRANJERA (DOLARES) Saldo MO = -1443945326.45 ;Bs/Mo: 6.86000000000 ;Saldo Bs: -9905464939.44</t>
  </si>
  <si>
    <t>00099021001 DEPOSITO DE EFECTIVO, DEPOSITANTE: SONIA JUANA LIMA VDA DE VERA, CONCEPTO: SENASIR, CUENTA DE DEPOSITO: CUENTA UNICA DEL TESORO EN DOLARES AMERICANOS</t>
  </si>
  <si>
    <t>PAGO A BID PRÉSTAMO 1039-SF-BO VCTO. 27-mar-2017 POR CUENTA DE TGN , NTI. 009094 VALOR 27-mar-2017 CAPITAL USD 263.572,48 INTERESES USD 120.072,57 CTA. 5970 CUENTA UNICA DEL TESORO DOLARES AMERICANOS LIB. 00099021001</t>
  </si>
  <si>
    <t>'TRANSFERENCIA'||DE FONDOS POR DESEMBOLSO DEL BID REF.: GRT-FM-12228-BO REQ. 0021 OPS0201708082A (REMESAS DEL EXTERIOR) LIB.00086068001 MMAYA US-VMA.BID CONSERV.USO SOST.TIERRA Y ECO.SIST. ANDIN.SWIFT 4301 DE 29-03-17</t>
  </si>
  <si>
    <t>'TRANSFERENCIA'||DE FONDOS POR DESEMBOLSO DEL BID REF.: GRT-FM-12228-BO REQ. 0021 OPS0201708082A (REMESAS DEL EXTERIOR) LIB.00086068001 MMAYA US-VMA.BID CONSERV.USO SOST.TIERRA Y ECO.SIST. ANDIN.REF:UTILES DE ESCRITORIO</t>
  </si>
  <si>
    <t>00099021001 DEP.DE CHEQ.AJENOS,RET.DE CAM.,CONCEPTO: DEPÓSITO A CUENTA,DEP.: FUNDACIÓN SARTAWI , PROCEDENCIA: BANCO UNION S.A., CHEQUE: 121, FECHA DE EMISION:29/03/2017</t>
  </si>
  <si>
    <t>||DEVOLUCION DE FONDOS EN DEMASIA SEGUN SOL. 4294-1980 MINISTERIO DE DEFENSA EN FECHA 28/03/2017 EN COMPLEMENTO A COMPROBANTE S 883631 DE LA FECHA REF.PAGO DE LA 5TA CUOTA CORRESP. AL 10% DEL CONTRATO NO.024/13 POR COMPRA DE SEIS HELICOPTEROS SUPER PUMA ABONO LIBRETA 00099021001 TGN-RECURSOS ORDINARIOS</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</si>
  <si>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 POR DIFERENCIAL CAMBIARIO</t>
  </si>
  <si>
    <t>CTV</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</si>
  <si>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</si>
  <si>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</si>
  <si>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</si>
  <si>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</si>
  <si>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Ministerio de Energías</t>
  </si>
  <si>
    <t>Agencia Boliviana de Energia Nuclear</t>
  </si>
  <si>
    <t>AJUSTE COMPLEMENTARIO POR REVALORIZACION SALDOS DE ACTIVOS DE RESERVA Y OBLIGACIONES MONEDA EXTRANJERA (DOLARES) Saldo MO = -1420722947.34 ;Bs/Mo: 6.86000000000 ;Saldo Bs: -9746159418.74</t>
  </si>
  <si>
    <t>||PAGO A LA CAF PRESTAMO CFG 512/CFC 2174 VCTO. 03/04/2017 POR CUENTA DEL TGN SEGÚN NOTA MEFP/VTCP/DGCP/UODP-287/2017 DE FECHA 30/03/2017 COMISIONES USD 34.042,37. LIBRETA N°00099021001 CUENTA UNICA DEL TESORO EN DOLARES AMERICANOS-CTA.5970</t>
  </si>
  <si>
    <t>||COMPLEMENTO A NUESTRO COMPROBANTE N° G0181583 DE FECHA 30/12/2015. REF: PRESTAMO KFW ALEMANIA N°200165639, SEGÚN PRIMERA ENMIENDA AL CONVENIO SUBSIDIARIO DEL 30/11/2015 Y NOTA OF-DC. S.E.H. N° 21/17 DEL 03/04/2017 DE GAD STA CRUZ, CAP. EUR21.105,09 INT. EUR122,27 COM. EUR339,39 LIBRETA N° 00099021001 TGN RECURSOS ORDINARIOS - DOLARES AMERICANOS (5970)</t>
  </si>
  <si>
    <t>AJUSTE COMPLEMENTARIO POR REVALORIZACION SALDOS DE ACTIVOS DE RESERVA Y OBLIGACIONES MONEDA EXTRANJERA (DOLARES) Saldo MO = -1413435954.31 ;Bs/Mo: 6.86000000000 ;Saldo Bs: -9696170646.56</t>
  </si>
  <si>
    <t>PAGO A BID PRÉSTAMO 3151/BL-BO VCTO. 09-abr-2017 POR CUENTA DE TGN , NTI. 009152 VALOR 10-abr-2017 INTERESES USD 1.924,97 CTA. 5970 CUENTA UNICA DEL TESORO DOLARES AMERICANOS LIB. 00099021001</t>
  </si>
  <si>
    <t>TRANSFERENCIA RECIBIDA DEL EXTERIOR SEGÚN MENSAJES SWIFT Nos. 05157-05148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</si>
  <si>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</si>
  <si>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 REF.: UTILES DE ESCRITORIO</t>
  </si>
  <si>
    <t>TRANSFERENCIA RECIBIDA DEL EXTERIOR SEGÚN MENSAJES SWIFT Nos. 05157-05148 (REM.EXT.) DE FECHA 11-04-2017 POR DESEMBOLSO DE BID PRÉSTAMO 2597/BL-BO REQ 0005 OPS0201713479A LIBRETA N° 00086057004 MMAYA-US PROG. AGUA POT. SAMTO PEQ. LOCALI. BOL. REF.: UTILES DE ESCRITORIO</t>
  </si>
  <si>
    <t>TRANSFERENCIA RECIBIDA DEL EXTERIOR SEGÚN MENSAJES SWIFT Nos. 05359-05356 (REM.EXT.) DE FECHA 17-04-2017 POR DESEMBOLSO DE CAF PRÉSTAMO CFA009784 PROG.APOYO POL.PUB.SEG.ALIMENTARIA SOLICITUD DESEMBOLSO NRO.1 LIBRETA N° 00099021001 (5970) TGN - RECURSOS ORDINARIOS-DOLARES AMERICANOS (5970)</t>
  </si>
  <si>
    <t>PAGO A IDA PRÉSTAMO TF-16083 VCTO. 15-abr-2017 POR CUENTA DE TGN , NTI. 009165 VALOR 17-abr-2017 INTERESES USD 167,99 CTA. 5970 CUENTA UNICA DEL TESORO DOLARES AMERICANOS LIB. 00099021001</t>
  </si>
  <si>
    <t>AJUSTE COMPLEMENTARIO POR REVALORIZACION SALDOS DE ACTIVOS DE RESERVA Y OBLIGACIONES MONEDA EXTRANJERA (DOLARES) Saldo MO = -1405242890.19 ;Bs/Mo: 6.86000000000 ;Saldo Bs: -9639966226.71</t>
  </si>
  <si>
    <t>AJUSTE COMPLEMENTARIO POR REVALORIZACION SALDOS DE ACTIVOS DE RESERVA Y OBLIGACIONES MONEDA EXTRANJERA (DOLARES) Saldo MO = -1405274427.60 ;Bs/Mo: 6.86000000000 ;Saldo Bs: -9640182573.33</t>
  </si>
  <si>
    <t>00099021001 DEP.DE CHEQ.AJENOS,RET.DE CAM.,CONCEPTO: DEVOLUCION ASISTENCIA TECNICA - FONDESIF,DEP.: FUNDACION SARTAWI , PROCEDENCIA: BANCO UNION S.A., CHEQUE: 126, FECHA DE EMISION:19/04/2017</t>
  </si>
  <si>
    <t>NUMERO DE LIBRETACUT: 05850102001 OPERACIÓN E46 TRANSFERENCIA DEL SISTEMA FINANCIERO POR CUENTA DE TERCEROS A LA CUT EN DOLARES AMERICANOS ABONO A LA CUENTA N. 5970034001 PARA POSTERIOR ABONO A LA LIBRETA CUT N. 05850102001 A NOMBRE DE EMPRESA PUBLICA NA</t>
  </si>
  <si>
    <t>AJUSTE COMPLEMENTARIO POR REVALORIZACION SALDOS DE ACTIVOS DE RESERVA Y OBLIGACIONES MONEDA EXTRANJERA (DOLARES) Saldo MO = -1407138890.11 ;Bs/Mo: 6.86000000000 ;Saldo Bs: -9652972786.16</t>
  </si>
  <si>
    <t>AJUSTE COMPLEMENTARIO POR REVALORIZACION SALDOS DE ACTIVOS DE RESERVA Y OBLIGACIONES MONEDA EXTRANJERA (DOLARES) Saldo MO = -1407703901.31 ;Bs/Mo: 6.86000000000 ;Saldo Bs: -9656848762.98</t>
  </si>
  <si>
    <t>PAGO A FND PRÉSTAMO NDF 367 VCTO. 24-abr-2017 POR CUENTA DE TGN , NTI. 009196 VALOR 24-abr-2017 CAPITAL EUR 24.613,13 INTERESES EUR 8.399,23 CTA. 5970 CUENTA UNICA DEL TESORO DOLARES AMERICANOS LIB. 00099021001</t>
  </si>
  <si>
    <t>AJUSTE COMPLEMENTARIO POR REVALORIZACION SALDOS DE ACTIVOS DE RESERVA Y OBLIGACIONES MONEDA EXTRANJERA (DOLARES) Saldo MO = -1409569872.47 ;Bs/Mo: 6.86000000000 ;Saldo Bs: -9669649325.15</t>
  </si>
  <si>
    <t>||TRANSFERENCIA DE FONDOS SEGUN NOTA DEL MMAYA/DGAA/CITE N°383/2017 RECIBIDA EN LA FECHA (TRAM-TGL-6270) REF:REGULARIZACION DEL COMPROBANTE CONTABLE N° 0885732 DE FECHA 25-04-2017-MENSAJE SWIFT NROS. 05732 Y 05743 ABONO EN LA LIB. N°00086018017 MMAYA-SUS-ONUDI PLAN ESTOCOLMO COP'S.</t>
  </si>
  <si>
    <t>2104</t>
  </si>
  <si>
    <t>00582012003</t>
  </si>
  <si>
    <t>De: 00582012003 A:00132012005 TRANSFERENCIA DE RECURSOS A SOLICITUD DE SEDEM S/G NOTA CITE: SEDEM/GAF/UF/2016-0093 Y PROCEDIMIENTO MEFP/VPCF/DGCF/UCCF Nº442/2017 EN EL MARCO DEL ART. 4 DEL D.S. 590 DE FECHA 04/08/2010.</t>
  </si>
  <si>
    <t>2105</t>
  </si>
  <si>
    <t>00574012004</t>
  </si>
  <si>
    <t>De: 00574012004 A:00132012005 TRANSFERENCIA DE RECURSOS A SOLICITUD DE SEDEM S/G NOTA CITE: SEDEM/GAF/UF/2016-0093 Y PROCEDIMIENTO MEFP/VPCF/DGCF/UCCF Nº442/2017 EN EL MARCO DEL ART. 4 DEL D.S. 590 DE FECHA 04/08/2010.</t>
  </si>
  <si>
    <t>00132012005</t>
  </si>
  <si>
    <t>Ministerio de Justicia y Transparencia Institucional</t>
  </si>
  <si>
    <t>AJUSTE COMPLEMENTARIO POR REVALORIZACION SALDOS DE ACTIVOS DE RESERVA Y OBLIGACIONES MONEDA EXTRANJERA (DOLARES) Saldo MO = -1412935384.89 ;Bs/Mo: 6.86000000000 ;Saldo Bs: -9692736740.34</t>
  </si>
  <si>
    <t>00099021001 DEP.DE CHEQ.AJENOS,RET.DE CAM.,CONCEPTO: PAGO INTERESES TGN IV,DEP.: FONDECO IV , PROCEDENCIA: BANCO UNION S.A., CHEQUE: 2034, FECHA DE EMISION:08/05/2017</t>
  </si>
  <si>
    <t>||PAGO PRESTAMO 1020/SF-BO VCTO. 13-05-2017 POR CUENTA DEL BANCO DE DESARROLLO PRODUCTIVO A LA CEUNTA DEL TGN SEGUN COD. LIQ. 009334 DE FECHA 12-05-2017 Y NOTA MEFP/VTCP/DGCP/UODP-1167/2013 DE FECHA 12-11-2013, VALOR 15-05-2017 LIB. 00099021001 CTA.5970 CUENTA UNICA DEL TESORO EN DOLARES AMERICANOS</t>
  </si>
  <si>
    <t>PAGO A BID PRÉSTAMO 1020-SF-BO VCTO. 13-may-2017 POR CUENTA DE TGN , NTI. 009324 VALOR 12-may-2017 CAPITAL USD 40.478,11 INTERESES USD 17.650,92 CTA. 5970 CUENTA UNICA DEL TESORO DOLARES AMERICANOS LIB. 00099021001</t>
  </si>
  <si>
    <t>AJUSTE COMPLEMENTARIO POR REVALORIZACION SALDOS DE ACTIVOS DE RESERVA Y OBLIGACIONES MONEDA EXTRANJERA (DOLARES) Saldo MO = -1384805927.61 ;Bs/Mo: 6.86000000000 ;Saldo Bs: -9499768663.42</t>
  </si>
  <si>
    <t>AJUSTE COMPLEMENTARIO POR REVALORIZACION SALDOS DE ACTIVOS DE RESERVA Y OBLIGACIONES MONEDA EXTRANJERA (DOLARES) Saldo MO = -1388992555.89 ;Bs/Mo: 6.86000000000 ;Saldo Bs: -9528488933.39</t>
  </si>
  <si>
    <t>PAGO A BID PRÉSTAMO 17-CD-BO VCTO. 17-05-2017 POR CUENTA DE TGN COD. LIQ. 9355, VALOR 17-05-2017 CAPITAL CAD 21.197,53 INTERESES CAD 529,94 LIBRETA 00099021001 RECURSOS ORDINARIOS DOLARES AMERICANOS (5970)</t>
  </si>
  <si>
    <t>AJUSTE COMPLEMENTARIO POR REVALORIZACION SALDOS DE ACTIVOS DE RESERVA Y OBLIGACIONES MONEDA EXTRANJERA (DOLARES) Saldo MO = -1372440504.59 ;Bs/Mo: 6.86000000000 ;Saldo Bs: -9414941861.48</t>
  </si>
  <si>
    <t>AJUSTE COMPLEMENTARIO POR REVALORIZACION SALDOS DE ACTIVOS DE RESERVA Y OBLIGACIONES MONEDA EXTRANJERA (DOLARES) Saldo MO = -1371501027.73 ;Bs/Mo: 6.86000000000 ;Saldo Bs: -9408497050.22</t>
  </si>
  <si>
    <t>||PAGO A EXIMBANK CHINA POPUL PRESTAMO GCL 2016 (29) 599 VCTO. 26/05/2017 POR CUENTA DEL TGN, NTI. 009433 VALOR 22/05/2017 COMISION DE ADMINISTRACION RMY 1.750.000.- CTA. 5970 CUENTA UNICA DEL TESORO DOLARES AMERICANOS</t>
  </si>
  <si>
    <t>PAGO A EXIMBANK CHINA POPUL PRÉSTAMO GCL 2016 (29) 599 VCTO. 26-may-2017 POR CUENTA DE TGN , NTI. 009433 VALOR 22-may-2017 COMISIONES RMY 1.750.000,00 CTA. 5970 CUENTA UNICA DEL TESORO DOLARES AMERICANOS</t>
  </si>
  <si>
    <t>||PAGO A EXIMBANK CHINA POPUL PRESTAMO GCL 2016 (29) 599 VCTO. 26/05/2017 POR CUENTA DEL TGN, NTI. 009433 VALOR 22/05/2017 COMISION DE ADMINISTRACION RMY 1.750.000.- LIBRETA N 00099021001 RECURSOS ORDINARIOS DOLARES AMERICANOS</t>
  </si>
  <si>
    <t>||PAGO A LA CAF COMISION POR AVAL CFC003073 VCTO. 22-05-2017 POR CUENTA DEL TGN SEGÚN NOTA MEFP/VTCP/DGCP/UODP-415/2017 DE FECHA 22-05-2017 LIBRETA N00099021001 CUENTA UNICA DEL TESORO EN DOLARES AMERICANOS CTA 5970</t>
  </si>
  <si>
    <t>||COMPLEMENTO A NUESTRO COMPROBANTE CONTABLE G 0453121 DE LA FECHA POR PAGO AL EXIMBANK CHINA PRÉSTAMO GCL 2016 (29) 599 POR CUENTA DEL TGN, COBRO DE COMISIONES DEL BANQUERO USD 10.- CORRESPONDIENTES AL PAGO DE LA COMISIÓN DE ADMINISTRACIÓN POR RMY 1.750.000.- LIBRETA N 00099021001 RECURSOS ORDINARIOS DOLARES AMERICANOS</t>
  </si>
  <si>
    <t>00099021001 DEP.DE CHEQ.AJENOS,RET.DE CAM.,CONCEPTO: DEVOLUCIÓN ASISTENCIA TECNICA - FONDESIF,DEP.: FUNDACIÓN SARTAWI , PROCEDENCIA: BANCO UNION S.A., CHEQUE: 137, FECHA DE EMISION:18/05/2017</t>
  </si>
  <si>
    <t>||COMISIONES QUE COBRA EL BANK OF TOKYO MITSUBISHI UFJ LTD. POR EL PAGO DEL PRÉSTAMO BID 1057-SF-BO, VCTO. 23/05/2017 POR CUENTA DEL TGN LIB. 00099021001 RECURSOS ORDINARIOS DOLARES AMERICANOS</t>
  </si>
  <si>
    <t>NUMERO DE LIBRETACUT: 00078031101 OPERACIÓN E46 TRANSFERENCIA DEL SISTEMA FINANCIERO POR CUENTA DE TERCEROS A LA CUT EN DOLARES AMERICANOS A SOL. ESC. MEGAGAS SRL</t>
  </si>
  <si>
    <t>||PAGO AL BID PRÉSTAMO 3731/OC-BO, VCTO. 15/05/2017 POR CUENTA DEL TGN SEGUN NOTA MEFP/VTCP/DGCP/UODP-429/2017 DE LA FECHA , VALOR 26/05/2017, COMISION DE COMPROMISO USD 90.759,24 LIBRETA N° 00099021001 TGN-RECURSOS ORDINARIOS DOLARES AMERICANOS</t>
  </si>
  <si>
    <t>||PAGO AL BID PRÉSTAMO 3730/BL-BO, VCTO. 15/05/2017 POR CUENTA DEL TGN SEGUN NOTA MEFP/VTCP/DGCP/UODP-429/2017 DE LA FECHA, VALOR 26/05/2017, COMISION DE COMPROMISO USD 48.898,38 LIBRETA N° 00099021001 TGN-RECURSOS ORDINARIOS DOLARES AMERICANOS</t>
  </si>
  <si>
    <t>AJUSTE COMPLEMENTARIO POR REVALORIZACION SALDOS DE ACTIVOS DE RESERVA Y OBLIGACIONES MONEDA EXTRANJERA (DOLARES) Saldo MO = -1345961444.49 ;Bs/Mo: 6.86000000000 ;Saldo Bs: -9233295509.21</t>
  </si>
  <si>
    <t>AJUSTE COMPLEMENTARIO POR REVALORIZACION SALDOS DE ACTIVOS DE RESERVA Y OBLIGACIONES MONEDA EXTRANJERA (DOLARES) Saldo MO = -1343620143.35 ;Bs/Mo: 6.86000000000 ;Saldo Bs: -9217234183.37</t>
  </si>
  <si>
    <t>||DEVOLUCION AL TESORO GENERAL DE LA NACION DE LOS PAGOS DE COMISION DE COMPROMISO EFECTUADOS A NOMBRE DE ENDE POR LOS VCTOS.4-5-16 EUR 300.000,00, 10-8-16 EUR 151.666,67 Y 10-2-17 EUR 153.333,33 REF: PTMO.CBO-1006-01-F SEGUN NOTA MEFP/VTCP/DGCP/UODP-431/2017 DE 30-5-17 MEFP LIBRETA N° 00099021001 TGN RECURSOS ORDINARIOS</t>
  </si>
  <si>
    <t>Adm.de Aeropuertos y Servicios Auxiliares a la Naveg. Aérea</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</si>
  <si>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</si>
  <si>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</si>
  <si>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</si>
  <si>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00099021001 DEP.DE CHEQ.AJENOS,RET.DE CAM.,CONCEPTO: DEVOLUCION ASISTENCIA TECNICA-FONDESIF,DEP.: FUNDACION SARTAWI , PROCEDENCIA: BANCO UNION S.A., CHEQUE: 150, FECHA DE EMISION:22/06/2017</t>
  </si>
  <si>
    <t>00047011101 DEP.DE CHEQ.AJENOS,RET.DE CAM.,CONCEPTO: DEP. JUDICIAL AUTO INTIMATORIO N° 033/2008,DEP.: ANGEL VALENCIA APAZA , PROCEDENCIA: BANCO UNION S.A., CHEQUE: 1691, FECHA DE EMISION:13/06/2017</t>
  </si>
  <si>
    <t>889382</t>
  </si>
  <si>
    <t>'TRANSFERENCIA'||RECIBIDA DEL EXTERIOR SEGUN MENSAJES SWIFT N° 07835-07824 (REM.EXT.) DE LA FECHA POR DESEMBOLSO DEL BID PRESTAMO 3921/BL-BO REQ.0001 OPS0201722833A LIBRETA N°00099021001 TGN-RECURSOS ORDINARIOS-DOLARES AMERICANOS (5970)</t>
  </si>
  <si>
    <t>889377</t>
  </si>
  <si>
    <t>'TRANSFERENCIA'||RECIBIDA DEL EXTERIOR SEGUN MENSAJES SWIFT N°07836-07825 (REM.EXT) DE LA FECHA POR DESEMBOLSO DEL BID PRÉSTAMO 3921/BL-BO REQ 0001 OPS0201722833A LIBRETA N° 00099021001 TGN-RECURSOS ORDINARIOS-DOLARES AMERICANOS (5970)</t>
  </si>
  <si>
    <t>16878</t>
  </si>
  <si>
    <t>AJUSTE COMPLEMENTARIO POR REVALORIZACION SALDOS DE ACTIVOS DE RESERVA Y OBLIGACIONES MONEDA EXTRANJERA (DOLARES) Saldo MO = -1478412055.83 ;Bs/Mo: 6.86000000000 ;Saldo Bs: -10141906702.98</t>
  </si>
  <si>
    <t>889421</t>
  </si>
  <si>
    <t>||COBRO DE COMISION QUE EFECTUA EL BANK OF TOKYO-MITSUBICHI POR DESEMBOLSO DEL JICA PTMO. BV-P5 REF: CONTRUCCION PLANTA GEOTERMICA LAGUNA COLORADA LIBRETA N° 00099021001 RECURSOS ORDINARIOS - DOLARES AMERICANOS (5970)</t>
  </si>
  <si>
    <t>16883</t>
  </si>
  <si>
    <t>AJUSTE COMPLEMENTARIO POR REVALORIZACION SALDOS DE ACTIVOS DE RESERVA Y OBLIGACIONES MONEDA EXTRANJERA (DOLARES) Saldo MO = -1476034318.89 ;Bs/Mo: 6.86000000000 ;Saldo Bs: -10125595427.57</t>
  </si>
  <si>
    <t>889447</t>
  </si>
  <si>
    <t>||COMISIONES QUE COBRA EL BANK OF TOKYO MITSUBISHI UFJ LTD. POR PAGO DEL PRÉSTAMO BID 1091/SF-BO, VCTO. 05/06/2017 POR CUENTA DEL TGN SEGÚN COD.LIQ. 009447 LIB. 00099021001 CUENTA UNICA DEL TESORO - DOLARES AMERICANOS</t>
  </si>
  <si>
    <t>466309</t>
  </si>
  <si>
    <t>TRANSFERENCIA RECIBIDA DEL EXTERIOR SEGÚN MENSAJES SWIFT Nos. 08081-08074 (REM.EXT.) DE FECHA 07-06-2017 POR DESEMBOLSO DE CAF PRÉSTAMO CFA008237 PROG.INFRAEST.RURAL SANTA CRUZ SOLICITUD DE DESMBOLSO NRO.7 LIBRETA N° 00990307020 PAR-CAF 8237-USD-PROG.INFRAESTRUCTURA RURAL - GADSC</t>
  </si>
  <si>
    <t>16896</t>
  </si>
  <si>
    <t>AJUSTE COMPLEMENTARIO POR REVALORIZACION SALDOS DE ACTIVOS DE RESERVA Y OBLIGACIONES MONEDA EXTRANJERA (DOLARES) Saldo MO = -1475134651.60 ;Bs/Mo: 6.86000000000 ;Saldo Bs: -10119423709.97</t>
  </si>
  <si>
    <t>889803</t>
  </si>
  <si>
    <t>||TRANSFERENCIA DE FONDOS SEGÚN NOTA DEL BANCO UNIÓN CITE: BUN.CA/P.CORP/555/2017 RECIBIDA EN LA FECHA REF: A SOLICITUD DEL MINISTERIO DE ECONOMÍA Y FINANZAS PÚBLICAS, POR CONCEPTO DE CIERRE DE CUENTA DIRCABI (TRAM-TSO-3001) ABONO EN LA LIBRETA N° 00099021001 TGN - RECURSOS ORDINARIOS - DÓLARES AMERICANOS</t>
  </si>
  <si>
    <t>889812</t>
  </si>
  <si>
    <t>||COBRO DE COMISIONES POR EL BANCO DE ESPAÑA, REF: PAGO PTMO. FIDA E-7-BO, VCTO. 15-5-2017 POR CUENTA DEL MEFP. LIBRETA N° 00099021001 TGN RECURSOS ORDINARIOS - DOLARES AMERICANOS</t>
  </si>
  <si>
    <t>890009</t>
  </si>
  <si>
    <t>'TRANSFERENCIA'||TRANSFERENCIA RECIBIDA DEL EXTERIOR POR DESEMBOLSO DEL BID, REF.: ATN/OC-14085-BO REQ. 0007 OPS0201724134A LIB.00287108002 FPS-US-BID ATN/OC-14805-BO APOYO A REESTR.FPS(REM EXT)S/G SWIFT08354 DE LA FECHA</t>
  </si>
  <si>
    <t>16900</t>
  </si>
  <si>
    <t>AJUSTE COMPLEMENTARIO POR REVALORIZACION SALDOS DE ACTIVOS DE RESERVA Y OBLIGACIONES MONEDA EXTRANJERA (DOLARES) Saldo MO = -1469960844.52 ;Bs/Mo: 6.86000000000 ;Saldo Bs: -10083931393.40</t>
  </si>
  <si>
    <t>9501</t>
  </si>
  <si>
    <t>||PAGO A BID PRESTAMO 931-SF-BO VCTO.9-06-2017 POR CUENTA DEL TGN, NTI 9501 VALOR 9-06-2017 CAPITAL USD 58.963,54 INTERESES USD 21.161,40 LIBRETA N° 00099021001 TGN-RECURSOS ORDINARIOS - DOLARES AMERICANOS</t>
  </si>
  <si>
    <t>889980</t>
  </si>
  <si>
    <t>||COMISIONES QUE COBRA EL BANK OF TOKIO MITSUBISHI UFJ LTD. POR EL PAGO DEL PRESTAMO BID 931/SF-BO VCTO.09-06-2017 POR CUENTA DEL TGN SEGUN NTI 9501 DEL MEFP DE FECHA 1° DE JUNIO DE 2017 LIBRETA N° 00099021001 TGN-RECURSOS ORDINARIOS - DOLARES AMERICANOS</t>
  </si>
  <si>
    <t>890196</t>
  </si>
  <si>
    <t>'TRANSFERENCIA'||DE FONDOS POR DESEMBOLSO DEL BID REF.: GRT-FM-12228-BO REQ. 0024 OPS0201723158A (REMESAS DEL EXTERIOR) LIB.00086068001 MMAYA US-VMA BID CONSERV.USO SOST.TIERRA Y ECO.SIST.ANDINO SWIFT 08608 DE14-6-17</t>
  </si>
  <si>
    <t>'TRANSFERENCIA'||DE FONDOS POR DESEMBOLSO DEL BID REF.: GRT-FM-12228-BO REQ. 0024 OPS0201723158A (REMESAS DEL EXTERIOR) LIB.00086068001 MMAYA US-VMA BID CONSERV.USO SOST.TIERRA Y ECO.SIST.ANDINO UTILES DE ESCRITORIO</t>
  </si>
  <si>
    <t>16917</t>
  </si>
  <si>
    <t>AJUSTE COMPLEMENTARIO POR REVALORIZACION SALDOS DE ACTIVOS DE RESERVA Y OBLIGACIONES MONEDA EXTRANJERA (DOLARES) Saldo MO = -1452561996.94 ;Bs/Mo: 6.86000000000 ;Saldo Bs: -9964575298.99</t>
  </si>
  <si>
    <t>890329</t>
  </si>
  <si>
    <t>||COBRO DE COMISIONES BANCARIAS DEL BANK OF TOKYO-MITSUBISHI UFJ.LTD. POR EL PAGO PTMO. 1006/SF-BO, VCTO. 15-06-2017, POR CUENTA DEL TGN. LIB. 00099021001 RECURSOS ORDINARIOS-DOLARES AMERICANOS-5970</t>
  </si>
  <si>
    <t>16921</t>
  </si>
  <si>
    <t>AJUSTE COMPLEMENTARIO POR REVALORIZACION SALDOS DE ACTIVOS DE RESERVA Y OBLIGACIONES MONEDA EXTRANJERA (DOLARES) Saldo MO = -1457313422.56 ;Bs/Mo: 6.86000000000 ;Saldo Bs: -9997170078.77</t>
  </si>
  <si>
    <t>476074</t>
  </si>
  <si>
    <t>TRANSFERENCIA RECIBIDA DEL EXTERIOR SEGÚN MENSAJES SWIFT Nos. 08873-08872 (REM.EXT.) DE FECHA 20-06-2017 POR DESEMBOLSO DE CAF PRÉSTAMO CFA005544 CFA 5544 FONDO ROTATORIO/TRF OBI CAF LIBRETA N° 00099037007 CAF 5544 - $US GAMEA SANEAMIENTO Y DRENAJE URBANO</t>
  </si>
  <si>
    <t>890690</t>
  </si>
  <si>
    <t>'TRANSFERENCIA'||DE FONDOS POR DESEMBOLSO DEL BID REF.: GRT-FM-12228-BO REQ. 0025 OPS0201726180A (REM. EXT.) LIB.N°00086068001 MAYA US-VMA.BID CONSERV.USO SOST.TIERRA Y ECO SIST.ANDINO SWIFT 08894 DE 22-6-17</t>
  </si>
  <si>
    <t>'TRANSFERENCIA'||DE FONDOS POR DESEMBOLSO DEL BID REF.: GRT-FM-12228-BO REQ. 0025 OPS0201726180A (REM. EXT.) LIB.N°00086068001 MAYA US-VMA.BID CONSERV.USO SOST.TIERRA Y ECO SIST.ANDINO REF:UT. DE ESCRITORIO</t>
  </si>
  <si>
    <t>45982</t>
  </si>
  <si>
    <t>RESPUESTA A DEBITOS Nro:000001/2009, por operacion de importacion a traves del CPCR-ALADI.</t>
  </si>
  <si>
    <t>45979</t>
  </si>
  <si>
    <t>16935</t>
  </si>
  <si>
    <t>AJUSTE COMPLEMENTARIO POR REVALORIZACION SALDOS DE ACTIVOS DE RESERVA Y OBLIGACIONES MONEDA EXTRANJERA (DOLARES) Saldo MO = -1431307248.42 ;Bs/Mo: 6.86000000000 ;Saldo Bs: -9818767724.17</t>
  </si>
  <si>
    <t>891652</t>
  </si>
  <si>
    <t>||TRANSFERENCIA DE FONDOS SEGUN NOTA DEL MEFP CITE: MEFP/VTCP/DGCP/UF-394/2017 RECIBIDA EN LA FECHA (TRAM-TSO-3255) REF: TRANSFERENCIA DE RECURSOS FIDEICOMISO INCENTIVOS A LAS EXPORTACIONES-CCF. DE LA LIBRETA N° 00099021001 RECURSOS ORDINARIOS CUT-ME</t>
  </si>
  <si>
    <t>891779</t>
  </si>
  <si>
    <t>||PAGO POR CUENTA DEL BISA, PRÉSTAMO KFW 8766115, VCTO. 30/06/2017, CAPITAL 6.658,05 E INTERESES USD 133,16 COD.LIQ.009410 DE FECHA 20/06/2017 LIBRETA N°00099021001 "TGN RECURSOS ORDINARIOS DOLARES AMERICANOS (5970)"DIF.CAM.A FAVOR DEL TGN</t>
  </si>
  <si>
    <t>16957</t>
  </si>
  <si>
    <t>AJUSTE COMPLEMENTARIO POR REVALORIZACION SALDOS DE ACTIVOS DE RESERVA Y OBLIGACIONES MONEDA EXTRANJERA (DOLARES) Saldo MO = -1431133272.82 ;Bs/Mo: 6.86000000000 ;Saldo Bs: -9817574251.52</t>
  </si>
  <si>
    <t>De: 00099021001 A:00378012002 TRANSFERENCIA DE RECURSOS SEGÚN PROCEDIMIENTO MEFP/VPCF/DGCF/UCCF N°554/2017. Correspondiente a solicitud de Transferencia mediante nota CITE:SENATEX/DGE/CAR/133/2017 del Servicio Nacional Textil en atención a</t>
  </si>
  <si>
    <t>De: 00099014102 A:00290194101 TRASPASO DE RECURSOS A SOLICITUD DE IMPUESTOS NACIONALES Y PROCEDIMIENTO DGCF S/G NOTA MEFP/VPCF/DGCF/UCCF Nº502/2017 Y UAIS S/G NOTA MEFP/VTCP/DGPÒT/UAIS/Nº2932/2017 POR DEVOLUCIÓN DE RECUPERACIONES DE RECLA</t>
  </si>
  <si>
    <t>De: 00099014102 A:00287102001 TRASPASO DE RECURSOS A SOLICITUD DEL FPS Y PROCEDIMIENTO DGCF S/G NOTA MEFP/VPCF/DGCF/UCCF Nº616/2017 Y UAIS S/G NOTA MEFP/VTCP/DGPÒT/UAIS/Nº3436/2017 POR DEVOLUCIÓN DE RECUPERACIONES DE RECLAMOS DE ACREEDORES</t>
  </si>
  <si>
    <t>19</t>
  </si>
  <si>
    <t>00290194101</t>
  </si>
  <si>
    <t>Autoridad de Fiscalización y Control del Sistema Nacional de Salud</t>
  </si>
  <si>
    <t>Empresa Estratégica Boliviana de Construcción y Conservación de Infraestructura Civil</t>
  </si>
  <si>
    <t xml:space="preserve">Asamblea Legislativa Plurinacional                                     </t>
  </si>
  <si>
    <t>Dirección Estratégica de Reivindicación Marítima, Silala y Recursos Hídricos Internacionales</t>
  </si>
  <si>
    <t>YAP</t>
  </si>
  <si>
    <t>PLS</t>
  </si>
  <si>
    <t>WAM</t>
  </si>
  <si>
    <t>JAD</t>
  </si>
  <si>
    <t>MVP</t>
  </si>
  <si>
    <t>BCC</t>
  </si>
  <si>
    <t>JMT</t>
  </si>
  <si>
    <t>SGP</t>
  </si>
  <si>
    <t>DCS</t>
  </si>
  <si>
    <t>ETC</t>
  </si>
  <si>
    <t>LFQ</t>
  </si>
  <si>
    <t>TRANSFERENCIA RECIBIDA DEL EXTERIOR SEGÚN MENSAJES SWIFT Nos. 0953-0949 (REM.EXT.) DE FECHA 03-07-2017 POR DESEMBOLSO DE BID PRÉSTAMO 3060/BL-BO REQ0031 OPS0201728122A LIBRETA N° 00287104312 FPS-U$-PRONAREC II - MIRIEGO</t>
  </si>
  <si>
    <t>TRANSFERENCIA RECIBIDA DEL EXTERIOR SEGÚN MENSAJES SWIFT Nos. 09356-09352 (REM.EXT.) DE FECHA 03-07-2017 POR DESEMBOLSO DE BID PRÉSTAMO 3060/BL-BO REQ0031 OPS0201728122A LIBRETA N° 00287104312 FPS-U$-PRONAREC II - MIRIEGO</t>
  </si>
  <si>
    <t>TRANSFERENCIA RECIBIDA DEL EXTERIOR SEGÚN MENSAJES SWIFT Nos. 09354-09350 (REM.EXT.) DE FECHA 03-07-2017 POR DESEMBOLSO DE BID PRÉSTAMO 3699/BL-BO REQ0003 OPS0201727982A LIBRETA N° 00287104317 FPS-US-BID 3699/BL-BO PROG.NAL. DE RIEGO-PRONAREC III</t>
  </si>
  <si>
    <t>TRANSFERENCIA RECIBIDA DEL EXTERIOR SEGÚN MENSAJES SWIFT Nos. 09355-09351 (REM.EXT.) DE FECHA 03-07-2017 POR DESEMBOLSO DE BID PRÉSTAMO 3699/BL-BO REQ0003 OPS0201727982A LIBRETA N° 00287104317 FPS-US-BID 3699/BL-BO PROG.NAL. DE RIEGO-PRONAREC III</t>
  </si>
  <si>
    <t>TRANSFERENCIA RECIBIDA DEL EXTERIOR SEGÚN MENSAJES SWIFT Nos. 09515-09505 (REM.EXT.) DE FECHA 06-07-2017 POR DESEMBOLSO DE CAF PRÉSTAMO CFA008832 SOL DES NRO 14/FONDO ROTATIVO/TRF OBI CAF LIBRETA N° 00291014357 ABC-USD-CAF 8832 CONST VILLA GRANADO PTE TAPERAS LA PALIZADA</t>
  </si>
  <si>
    <t>TRANSFERENCIA RECIBIDA DEL EXTERIOR SEGÚN MENSAJES SWIFT Nos. 09516-09506 (REM.EXT.) DE FECHA 06-07-2017 POR DESEMBOLSO DE CAF PRÉSTAMO CFA008832 SOL. DES. NRO 13/ CFA8832 TRANSFERENCIA DIRECTA/TRF OBI CAF LIBRETA N° 00291014357 ABC-USD-CAF 8832 CONST VILLA GRANADO PTE TAPERAS LA PALIZADA</t>
  </si>
  <si>
    <t>AJUSTE COMPLEMENTARIO POR REVALORIZACION SALDOS DE ACTIVOS DE RESERVA Y OBLIGACIONES MONEDA EXTRANJERA (DOLARES) Saldo MO = -1428314340.59 ;Bs/Mo: 6.86000000000 ;Saldo Bs: -9798236376.47</t>
  </si>
  <si>
    <t>TRANSFERENCIA RECIBIDA DEL EXTERIOR SEGÚN MENSAJES SWIFT Nos. 09681-09679 (REM.EXT.) DE FECHA 07-07-2017 POR DESEMBOLSO DE CAF PRÉSTAMO CFA008832 SOL.DES. NRO 16/CFA 8832 TRANSFERENCIA DIRECTA/TRF OBI CAF LIBRETA N° 00291014357 ABC-USD-CAF 8832 CONST VILLA GRANADO PTE TAPERAS LA PALIZADA</t>
  </si>
  <si>
    <t>AJUSTE COMPLEMENTARIO POR REVALORIZACION SALDOS DE ACTIVOS DE RESERVA Y OBLIGACIONES MONEDA EXTRANJERA (DOLARES) Saldo MO = -1434852196.13 ;Bs/Mo: 6.86000000000 ;Saldo Bs: -9843086065.47</t>
  </si>
  <si>
    <t>PAGO A EXIMBANK CHINA POPUL PRÉSTAMO PBC 2016 (38) 426 VCTO. 21-07-2017 POR CUENTA DE TGN SEGÚN NOTA MEFP/VTCP/DGCP/UODP-507/2017 DE FECHA 06-07-2017, VALOR 07-07-2017 COMISIONES USD 1.811.046,78 LIBRETA N° 00099021001 (5970) TGN - RECURSOS ORDINARIOS-DOLARES AMERICANOS (5970)</t>
  </si>
  <si>
    <t>||COMPLEMENTO A NUESTRO COMPROBANTE G 0488389 DE LA FECHA POR PAGO AL EXIMBANK CHINA, PRÉSTAMO GCL 2016 (38) 426 POR CUENTA DEL TGN, COBRO DE COMISIONES DEL BANQUERO USD 10.- CORRESPONDIENTES AL PAGO DE LA COMISIÓN DE ADMINISTRACIÓN POR USD 1.811.046,78 LIBRETA N° 00099021001 RECURSOS ORDINARIOS DOLARES AMERICANOS</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</si>
  <si>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 POR DIFERENCIAL CAMBIARIO</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</si>
  <si>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 POR DIFERENCIAL CAMBIARIO</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</si>
  <si>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 POR DIFERENCIAL CAMBIARIO</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</si>
  <si>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 POR DIFERENCIAL CAMBIARIO</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</si>
  <si>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 POR DIFERENCIAL CAMBIARIO</t>
  </si>
  <si>
    <t>||TRANSFERENCIA DE FONDOS SEGUN NOTA DEL BANCO UNION S.A. CITE: CA/P.CORP/578/2017 RECIBIDA EN LA FECHA (TRAM-TSO-3584) REF: SOLICITUD DE TRASPASO DE FONDOS POR INSTRUCCIONES DEL MINISTERIO DE ECONOMIA Y FINANZAS PUBLICAS POR CONCEPTO DE CIERRE DE CUENTA PRIVADA DIRCABI ABONO EN LA LIBRETA N° 00099021001 TGN RECURSOS ORDINARIOS-DOLARES</t>
  </si>
  <si>
    <t>AJUSTE COMPLEMENTARIO POR REVALORIZACION SALDOS DE ACTIVOS DE RESERVA Y OBLIGACIONES MONEDA EXTRANJERA (DOLARES) Saldo MO = -1438802887.56 ;Bs/Mo: 6.86000000000 ;Saldo Bs: -9870187808.65</t>
  </si>
  <si>
    <t>||TRANSFERENCIA DE FONDOS SEGUN NOTA DEL BANCO UNION SA. SEGUN CITE: CA/P.CORP/581/2017, RECIBIDA EN LA FECHA REF: SOLICITUD DE TRASPASO DE FONDOS POR INSTRUCCION DEL MINISTERIO DE ECONOMIA Y FINANZAS PUBLICAS POR CONCEPTO DE CIERRE DE CUENTA PRIVADA DIRCABI (TRAM-TSO- 3576) ABONO EN LA LIB. N° 00099021001 TGN-RECURSOS ORDINARIOS -DOLARES</t>
  </si>
  <si>
    <t>||TRANSFERENCIA DE FONDOS SEGUN NOTA DEL BANCO UNION SA. SEGUN CITE: CA/P.CORP/584/2017, RECIBIDA EN LA FECHA REF: SOLICITUD DE TRASPASO DE FONDOS POR INSTRUCCION DEL MINISTERIO DE ECONOMIA Y FINANZAS PUBLICAS POR CONCEPTO DE CIERRE DE CUENTA PRIVADA DIRCABI (TRAM-TSO- 3583) ABONO EN LA LIB. N° 00099021001 TGN-RECURSOS ORDINARIOS -DOLARES</t>
  </si>
  <si>
    <t>||TRANSFERENCIA DE FONDOS SEGUN NOTA DEL BANCO UNION SA. SEGUN CITE: CA/P.CORP/576/2017, RECIBIDA EN LA FECHA REF: SOLICITUD DE TRASPASO DE FONDOS POR INSTRUCCION DEL MINISTERIO DE ECONOMIA Y FINANZAS PUBLICAS POR CONCEPTO DE CIERRE DE CUENTA PRIVADA DIRCABI (TRAM-TSO- 3582) ABONO EN LA LIB. N° 00099021001 TGN-RECURSOS ORDINARIOS -DOLARES</t>
  </si>
  <si>
    <t>||TRANSFERENCIA DE FONDOS SEGUN NOTA DEL BANCO UNION SA. SEGUN CITE: CA/P.CORP/577/2017, RECIBIDA EN LA FECHA REF: SOLICITUD DE TRASPASO DE FONDOS POR INSTRUCCION DEL MINISTERIO DE ECONOMIA Y FINANZAS PUBLICAS POR CONCEPTO DE CIERRE DE CUENTA PRIVADA DIRCABI (TRAM-TSO- 3581) ABONO EN LA LIB. N° 00099021001 TGN-RECURSOS ORDINARIOS -DOLARES</t>
  </si>
  <si>
    <t>||TRANSFERENCIA DE FONDOS SEGUN NOTA DEL BANCO UNION SA. SEGUN CITE: CA/P.CORP/579/2017, RECIBIDA EN LA FECHA REF: SOLICITUD DE TRASPASO DE FONDOS POR INSTRUCCION DEL MINISTERIO DE ECONOMIA Y FINANZAS PUBLICAS POR CONCEPTO DE CIERRE DE CUENTA PRIVADA DIRCABI (TRAM-TSO- 3580) ABONO EN LA LIB. N° 00099021001 TGN-RECURSOS ORDINARIOS -DOLARES</t>
  </si>
  <si>
    <t>||TRANSFERENCIA DE FONDOS SEGUN NOTA DEL BANCO UNION SA. SEGUN CITE: CA/P.CORP/583/2017, RECIBIDA EN LA FECHA REF: SOLICITUD DE TRASPASO DE FONDOS POR INSTRUCCION DEL MINISTERIO DE ECONOMIA Y FINANZAS PUBLICAS POR CONCEPTO DE CIERRE DE CUENTA PRIVADA DIRCABI (TRAM-TSO- 3578) ABONO EN LA LIB. N° 00099021001 TGN-RECURSOS ORDINARIOS -DOLARES</t>
  </si>
  <si>
    <t>||TRANSFERENCIA DE FONDOS SEGUN NOTA DEL BANCO UNION SA. SEGUN CITE: CA/P.CORP/582/2017, RECIBIDA EN LA FECHA REF: SOLICITUD DE TRASPASO DE FONDOS POR INSTRUCCION DEL MINISTERIO DE ECONOMIA Y FINANZAS PUBLICAS POR CONCEPTO DE CIERRE DE CUENTA PRIVADA DIRCABI (TRAM-TSO- 3577) ABONO EN LA LIB. N° 00099021001 TGN-RECURSOS ORDINARIOS -DOLARES</t>
  </si>
  <si>
    <t>||TRANSFERENCIA DE FONDOS SEGUN NOTA DEL BANCO UNION S.A. CITE: CA/P.CORP/580/2017 RECIBIDA EN LA FECHA (TRAM-TSO-3575) REF: SOLICITUD DE TRASPASO DE FONDOS POR INSTRUCCIONES DEL MINISTERIO DE ECONOMIA Y FINANZAS PUBLICAS POR CONCEPTO DE CIERRE DE CUENTA PRIVADA DIRCABI ABONO EN LA LIBRETA N° 00099021001 TGN RECURSOS ORDINARIOS - DOLARES</t>
  </si>
  <si>
    <t>'TRANSFERENCIA'||DE FONDOS POR DESEMBOLSO DEL BID, REF.: GRT-FM-12228-BOREQ 0026 OPS0201728212A (REM.EXT.) LIB.N°00086068001 MMAYA US-EVA BID CONSERV.USO SOST.TIERRAY ECO.SIST.ANDINOS,SWIFTN°09988 12/07/2017</t>
  </si>
  <si>
    <t>'TRANSFERENCIA'||DE FONDOS POR DESEMBOLSO DEL BID, REF.: GRT-FM-12228-BOREQ 0026 OPS0201728212A (REM.EXT.) LIB. N°00086068001 MMAYA US-EVA BID CONSERV.USO SOST.TIERRAY ECO.SIST.ANDINOS,REF.:UT. DE ESCRITORIO</t>
  </si>
  <si>
    <t>TRANSFERENCIA RECIBIDA DEL EXTERIOR SEGÚN MENSAJES SWIFT Nos. 10211-10183 (REM.EXT.) DE FECHA 18-07-2017 POR DESEMBOLSO DE CAF PRÉSTAMO CFA008789 SOL.DESEMB. NRO 21/CFA 8789 TRANSFERENCIA DIRECTA/TRF OBI CAF LIBRETA N° 00291014360 ABC-USD-CAF 8789 PORY MONTE IPATI, TUNEL INCAHUASI Y PTE FISCULCO</t>
  </si>
  <si>
    <t>||TRANSF. DE FONDOS A SOL. DEL MIN,DE ECO Y FIN.PUBL. MEFP/VTCP/DGCP/UODP-555/2017 DE LA FECHA HRE TSO 3653 PAGO CUOTA PARTE DEL CREDITO IDA 3507-BO A CARGO DEL FNDR - VENCIMIENTO DE 15 DE JULIO DE 2017. ABONO A LA LIBRETA 00099021001 TESORO GENERAL DE LA NACION - RECURSOS ORDINARIOS DOLARES AMERICANOS.</t>
  </si>
  <si>
    <t>NUMERO DE LIBRETACUT: 05850102001 OPERACIÓN E46 TRANSFERENCIA DEL SISTEMA FINANCIERO POR CUENTA DE TERCEROS A LA CUT EN DOLARES AMERICANOS ABONO ABE - VENTA DE SERVICIOS DE COMUNICACION POR PAGO A PROVEEDORES A SOLICITUD DE YPFB TRANSPORTE SA.</t>
  </si>
  <si>
    <t>00047011101 DEP.DE CHEQ.AJENOS,RET.DE CAM.,CONCEPTO: DEPÖSITO EN VIRTUD A SENTENCIA Nº 422/2016 DENTRO EL PRECESO CIVIL,DEP.: JUAN LEONARDO MALDONADO SARZURI , PROCEDENCIA: BANCO UNION S.A., CHEQUE: 1700, FECHA DE EMISION:23/06/2017</t>
  </si>
  <si>
    <t>NUMERO DE LIBRETACUT: 05850102001 OPERACIÓN E46 TRANSFERENCIA DEL SISTEMA FINANCIERO POR CUENTA DE TERCEROS A LA CUT EN DOLARES AMERICANOS TRANSF.FONDOS A ABE - VENTA DE SERVICIOS DE COMUNICACION POR PAGO A PROVEEDORES A SOLICITUD DE YPFB TRANSPORTE S.A.</t>
  </si>
  <si>
    <t>00099021001 DEP.DE CHEQ.AJENOS,RET.DE CAM.,CONCEPTO: DEVOLUCION ASISTENCIA TECNICA-FONDESIF,DEP.: FUNDACION SARTAWI , PROCEDENCIA: BANCO UNION S.A., CHEQUE: 154, FECHA DE EMISION:20/07/2017</t>
  </si>
  <si>
    <t>||COMPLEMENTO A NUESTRO COMPROBANTE CONTABLE G 0499010 DE LA FECHA, PAGO AL EXIMBANK CHINA, PTMO. PBC (2015) 8 (350) POR CUENTA DEL TGN, COBRO DE COMISIONES DEL BANQUERO USD 10,00 CORRESPONDIENTES AL VCTO. 21/07/2017 LIBRETA N° 00099021001 RECURSOS ORDINARIOS EN DOLARES AMERICANOS</t>
  </si>
  <si>
    <t>AJUSTE COMPLEMENTARIO POR REVALORIZACION SALDOS DE ACTIVOS DE RESERVA Y OBLIGACIONES MONEDA EXTRANJERA (DOLARES) Saldo MO = -1434764488.63 ;Bs/Mo: 6.86000000000 ;Saldo Bs: -9842484392.01</t>
  </si>
  <si>
    <t>AJUSTE COMPLEMENTARIO POR REVALORIZACION SALDOS DE ACTIVOS DE RESERVA Y OBLIGACIONES MONEDA EXTRANJERA (DOLARES) Saldo MO = -1434431889.96 ;Bs/Mo: 6.86000000000 ;Saldo Bs: -9840202765.12</t>
  </si>
  <si>
    <t>TRANSFERENCIA RECIBIDA DEL EXTERIOR SEGÚN MENSAJES SWIFT Nos. 10663-10655 (REM.EXT.) DE FECHA 26-07-2017 POR DESEMBOLSO DE BID PRÉSTAMO 2719/BL-BO REQ 0010 OPS0201732243A LIBRETA N° 00287104313 PAR-FPS-U$-BID-2719 PROG. DES. INFANTIL TEMPRANO</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</si>
  <si>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 POR DIFERENCIAL CAMBIARIO</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</si>
  <si>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 POR DIFERENCIAL CAMBIARIO</t>
  </si>
  <si>
    <t>TRANSFERENCIA RECIBIDA DEL EXTERIOR SEGÚN MENSAJES SWIFT Nos. 10707-10696 (REM.EXT.) DE FECHA 26-07-2017 POR DESEMBOLSO DE CAF PRÉSTAMO CFA008785 SOL.DES/CAF 8785 FONDO ROTATORIO UCEP/TRF OBI CAF LIBRETA N° 00086047003 MMAYA-USD-MAS INVERSION PARA RIEGO-MI RIEGO</t>
  </si>
  <si>
    <t>TRANSFERENCIA RECIBIDA DEL EXTERIOR SEGÚN MENSAJES SWIFT Nos. 10662-10654 (REM.EXT.) DE FECHA 26-07-2017 POR DESEMBOLSO DE BID PRÉSTAMO 2719/BL-BO REQ 0010 OPS0201732243A LIBRETA N° 00287104313 PAR-FPS-U$-BID-2719 PROG. DES. INFANTIL TEMPRANO</t>
  </si>
  <si>
    <t>TRANSFERENCIA RECIBIDA DEL EXTERIOR SEGÚN MENSAJES SWIFT Nos. 10707-10696 (REM.EXT.) DE FECHA 26-07-2017 POR DESEMBOLSO DE CAF PRÉSTAMO CFA008785 SOL.DES/CAF 8785 FONDO ROTATORIO UCEP/TRF OBI CAF LIBRETA N° 00086047003 MMAYA-USD-MAS INVERSION PARA RIEGO-MI RIEGO REF.: UTILES DE ESCRITORIO</t>
  </si>
  <si>
    <t>TRANSFERENCIA DE FONDOS AL EXTERIOR A SOLICITUD DE TESORO GENERAL DE LA NACION SEGUN SOLICITUD 2755 REF: PAGO A LA OPCW POR CONCEPTO DE MEMBRESIA POR EUR7.923,00, SEGUN SOLICITUD VRE-DGRM-CS-153/2017. EQUIVALENTES 9.227,16 USD LIB. 00099021001 TGN-RECURSOS ORDINARIOS (3987) POR DIFERENCIAL CAMBIARIO</t>
  </si>
  <si>
    <t>AJUSTE COMPLEMENTARIO POR REVALORIZACION SALDOS DE ACTIVOS DE RESERVA Y OBLIGACIONES MONEDA EXTRANJERA (DOLARES) Saldo MO = -1428500397.71 ;Bs/Mo: 6.86000000000 ;Saldo Bs: -9799512728.31</t>
  </si>
  <si>
    <t>AJUSTE COMPLEMENTARIO POR REVALORIZACION SALDOS DE ACTIVOS DE RESERVA Y OBLIGACIONES MONEDA EXTRANJERA (DOLARES) Saldo MO = -1421840536.17 ;Bs/Mo: 6.86000000000 ;Saldo Bs: -9753826078.12</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</si>
  <si>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 POR DIFERENCIAL CAMBIARIO</t>
  </si>
  <si>
    <t>TRANSFERENCIA RECIBIDA DEL EXTERIOR SEGÚN MENSAJES SWIFT Nos. 10890-10883 (REM.EXT.) DE FECHA 31-07-2017 POR DESEMBOLSO DE BID PRÉSTAMO 3385/BL-BO REQ 0009 OPS0201732915A LIBRETA N° 00291014352 ABC-US-BID 3385/BL-BO PROG.INFRAEST. VIAL APOYO GESTION RVF</t>
  </si>
  <si>
    <t>TRANSFERENCIA RECIBIDA DEL EXTERIOR SEGÚN MENSAJES SWIFT Nos. 10889-10882 (REM.EXT.) DE FECHA 31-07-2017 POR DESEMBOLSO DE BID PRÉSTAMO 3385/BL-BO REQ 0009 OPS0201732915A LIBRETA N° 00291014352 ABC-US-BID 3385/BL-BO PROG.INFRAEST. VIAL APOYO GESTION RVF</t>
  </si>
  <si>
    <t>PAGO A EXIMBANK CHINA POPUL PRÉSTAMO PBC 2016 (22) 410 VCTO. 21-08-2017 POR CUENTA DE TGN SEGÚN NOTA MEFP/VTCP/DGCP/UODP-582/2017 DE FECHA 28-07-2017, VALOR 31-07-2017 COMISIONES USD 1.075.250,00 LIBRETA N°0099021001 TGN-RECURSOS ORDINARIOS DOLARES AMERICANOS</t>
  </si>
  <si>
    <t>||COMPLEMENTO A NUESTRO COMPROBANTE CONTABLE G 0506935 DE LA FECHA POR PAGO AL EXIMBANCK CHINA, PTMO. PBC 2016(22)410 POR CUENTA DEL TGN, COBRO DE COMISIONES DEL BANQUERO USD 10,00 CORRESPONDIENTE AL PAGO DE LA COMISIÓN DE ADMINISTRACIÓN USD 1.075.250.- LIBRETA N° 00099021001 RECURSOS ORDINARIOS EN DOLARES AMERICANOS</t>
  </si>
  <si>
    <t>De: 00099014102 A:00373024101 Devolución de recuperaciones de reclamos de acreedores a favor del Ex Fondo de Desarrollo para los Pueblos Indígenas Originarios y Comunidades en Liquidación, gestiones 2012 y 2015, s/g procedimiento MEFP/VPCF</t>
  </si>
  <si>
    <t>De: 00099021001 A:00222014302 Devolución de recursos a INIAF S/G solicitud nota MDRyT/INIAF/DAF/Nº306/2017 y comprobante C-21 Nº23407 BOD Nº1340196 apropiados a favor del TGN s/g Instructivo de Cierre R.M. 955 de 17/11/2016, que correspon</t>
  </si>
  <si>
    <t xml:space="preserve">Fondo de Desarrollo Indígena </t>
  </si>
  <si>
    <t>00373024101</t>
  </si>
  <si>
    <t>00222014302</t>
  </si>
  <si>
    <t>Responsable  del Área de Conciliación y Recolección de Datos
Unidad de Contabilidad y Cuentas Fiscales
Dirección General de Contabilidad Fiscal</t>
  </si>
  <si>
    <t>Lic. Paulina Larico Huanca</t>
  </si>
  <si>
    <t xml:space="preserve">Ministerio De Hidrocarburos </t>
  </si>
  <si>
    <t>00099021001 DEPOSITO DE EFECTIVO, DEPOSITANTE: SERVICIO DEPARTAMENTAL DE SALUD, CONCEPTO: PROCESOS COACTIVOS, CUENTA DE DEPOSITO: CUENTA UNICA DEL TESORO EN DOLARES AMERICANOS</t>
  </si>
  <si>
    <t>TRANSFERENCIA DE FONDOS||A SOL. DEL MIN,DE ECO Y FIN.PUBL. MEFP/VTCP/DGCP/UF-462/2017 DE LA FECHA HRE TSO 3839. PAGO DEL SALDO DE REMUNERACION FIDUCIARIA CON CORTE AL 31 DE MARZO DE 2017, S/G. LA QUINTA ADENDA AL CONTRATO DE CONSTITUCION DEL FIDEICOMISO INCENTIVOS A LOS DEBITO DE LA LIBRETA 00099021001 RECURSOS ORDINARIOS.</t>
  </si>
  <si>
    <t>PAGO PRÉSTAMO BID 939-SF-BO VCTO. 08-ago-2017 POR CUENTA DE BANCO DE DESARROLLO , VALOR 08-ago-2017 CAPITAL USD 651.382,87 INTERESES USD 174.427,84 ALIVIO MDRI - LIBRETA 00099021001 TGN RECURSOS ORDINARIOS - DOLARES AMERICANOS</t>
  </si>
  <si>
    <t>'TRANSFERENCIA'||RECIBIDA DEL EXTERIOR SEGUN MENSAJES SWIFT N° 11371 Y N° 11352 DE LA FECHA POR DESEMBOLSO DEL BEI PRESTAMO FI N°82800 ROAD F 21 UYUNI LIBRETA 00291014355 ABC-USD-BEI (FI N°82800) CONST. DE LA CARRETERA UYUNI</t>
  </si>
  <si>
    <t>AJUSTE COMPLEMENTARIO POR REVALORIZACION SALDOS DE ACTIVOS DE RESERVA Y OBLIGACIONES MONEDA EXTRANJERA (DOLARES) Saldo MO = -1461367691.94 ;Bs/Mo: 6.86000000000 ;Saldo Bs: -10024982366.72</t>
  </si>
  <si>
    <t>'TRANSFERENCIA'||DE FONDOS POR DESEMBOLSO DEL BID, REF.: GRT-FM-12228-BOREQ 0027 OPS0201733657A (REM.EXT.) LIB.N°00086068001 MMAYA US-EVA BID CONSERV.USO SOST.TIERRA Y ECO.SIST.AND.(REM.EXT.)SWIFT11533-11522</t>
  </si>
  <si>
    <t>'TRANSFERENCIA'||DE FONDOS POR DESEMBOLSO DEL BID, REF.: GRT-FM-12228-BOREQ 0027 OPS0201733657A (REM.EXT.) LIB.N°00086068001 MMAYA US-EVA BID CONSERV.USO SOST.TIERRA Y ECO.SIST.AND.REF.:UTILES DE ESCRITORIO</t>
  </si>
  <si>
    <t>AJUSTE COMPLEMENTARIO POR REVALORIZACION SALDOS DE ACTIVOS DE RESERVA Y OBLIGACIONES MONEDA EXTRANJERA (DOLARES) Saldo MO = -1460858853.78 ;Bs/Mo: 6.86000000000 ;Saldo Bs: -10021491736.92</t>
  </si>
  <si>
    <t>AJUSTE COMPLEMENTARIO POR REVALORIZACION SALDOS DE ACTIVOS DE RESERVA Y OBLIGACIONES MONEDA EXTRANJERA (DOLARES) Saldo MO = -1452853000.05 ;Bs/Mo: 6.86000000000 ;Saldo Bs: -9966571580.35</t>
  </si>
  <si>
    <t>TRANSFERENCIA RECIBIDA DEL EXTERIOR SEGÚN MENSAJES SWIFT Nos. 11718-11648 (REM.EXT.) DE FECHAS 14-08-2017 Y 11/08/2017 RESPECTIVAMENTE, POR DESEMBOLSO DE FIDA PRÉSTAMO I-858-BO WA 13 RPL SPA EXP 25 NOV TO 31 DCE 2016 RFB BU001/079925 LIBRETA N° 00047257001 MDRYT - USD - PROGRAMA ACCESOS - FIDA</t>
  </si>
  <si>
    <t>AJUSTE COMPLEMENTARIO POR REVALORIZACION SALDOS DE ACTIVOS DE RESERVA Y OBLIGACIONES MONEDA EXTRANJERA (DOLARES) Saldo MO = -1450618353.86 ;Bs/Mo: 6.86000000000 ;Saldo Bs: -9951241907.49</t>
  </si>
  <si>
    <t>AJUSTE COMPLEMENTARIO POR REVALORIZACION SALDOS DE ACTIVOS DE RESERVA Y OBLIGACIONES MONEDA EXTRANJERA (DOLARES) Saldo MO = -1444008225.16 ;Bs/Mo: 6.86000000000 ;Saldo Bs: -9905896424.61</t>
  </si>
  <si>
    <t>TRANSFERENCIA RECIBIDA DEL EXTERIOR SEGÚN MENSAJES SWIFT Nos. 11845-11844 (REM.EXT.) DE FECHA 16-08-2017 POR DESEMBOLSO DE FIDA PRÉSTAMO E-7-BO REPL SPA EXP 25NOV TO 31 DEC 2016 LIBRETA N° 00047257002 MDRYT UEP USD - ACCESOS FDO.FIDUCIARIO ESPAÑA</t>
  </si>
  <si>
    <t>TRANSFERENCIA RECIBIDA DEL EXTERIOR SEGÚN MENSAJES SWIFT Nos. 11879-11871 (REM.EXT.) DE FECHA 16-08-2017 POR DESEMBOLSO DE CAF PRÉSTAMO CFA008785 PROGRAMA MI RIEGO SOLICITUD DE DESEMBOLSO FONDO ROTATORIO LIBRETA N° 00287104314 FPS - U$ - MI RIEGO CAF</t>
  </si>
  <si>
    <t>AJUSTE COMPLEMENTARIO POR REVALORIZACION SALDOS DE ACTIVOS DE RESERVA Y OBLIGACIONES MONEDA EXTRANJERA (DOLARES) Saldo MO = -1440806674.43 ;Bs/Mo: 6.86000000000 ;Saldo Bs: -9883933786.57</t>
  </si>
  <si>
    <t>NUMERO DE LIBRETACUT: 05850102001 OPERACIÓN E46 TRANSFERENCIA DEL SISTEMA FINANCIERO POR CUENTA DE TERCEROS A LA CUT EN DOLARES AMERICANOS PAGO A PROVEEDORES A SOLICITUD YPFB TRANSPORTE SA</t>
  </si>
  <si>
    <t>TRANSFERENCIA RECIBIDA DEL EXTERIOR SEGÚN MENSAJES SWIFT Nos. 11975-11966 (REM.EXT.) DE FECHA 18-08-2017 POR DESEMBOLSO DE IDA PRÉSTAMO 5168-BO 001 14 GAMEA LIBRETA N° 00099037013 IDA 5168 - USD - PROY. INFRAESTRCUTURA URBANA - GAMEA</t>
  </si>
  <si>
    <t>NUMERO DE LIBRETACUT: 00990301007 OPERACIÓN E46 TRANSFERENCIA DEL SISTEMA FINANCIERO POR CUENTA DE TERCEROS A LA CUT EN DOLARES AMERICANOS TRANSFERENCIA DE FONDOS EN CUMPLIMINETO AL D.S. 29889 BANCO COCHABAMBA EN LIQUIDACION S.A.</t>
  </si>
  <si>
    <t>AJUSTE COMPLEMENTARIO POR REVALORIZACION SALDOS DE ACTIVOS DE RESERVA Y OBLIGACIONES MONEDA EXTRANJERA (DOLARES) Saldo MO = -1440883069.75 ;Bs/Mo: 6.86000000000 ;Saldo Bs: -9884457858.50</t>
  </si>
  <si>
    <t>PAGO A JICA PRÉSTAMO BV-P5 VCTO. 20-ago-2017 POR CUENTA DE TGN , NTI. 009686 VALOR 18-ago-2017 INTERESES JPY 6.410,00 COMISIONES JPY 1.173.133,00 LIBRETA N° 00099021001 "TGN RECURSOS ORDINARIOS-DOLARES AMERICANOS (5970)</t>
  </si>
  <si>
    <t>||TRANSFERENCIA POR COBRO DE COMISIONES QUE EFECTUA EL BANK OF TOKYO-MITSUBISHI UFJ. LTD POR PAGO DEL PRESTAMO BV-P5 VCTO. 20-08-2017, SEGÚN SWIFT N° 11985 DE FECHA 18-08-2017 LIBRETA N° 00099021001 RECURSOS ORDINARIOS DOLARES AMERICANOS 5970, REF.: COMISIONES BANCARIAS</t>
  </si>
  <si>
    <t>00099021001 DEP.DE CHEQ.AJENOS,RET.DE CAM.,CONCEPTO: DEVOLUCION ASISTENCIA TECNICA - FONDESIF,DEP.: FUNDACION SARTAWI , PROCEDENCIA: BANCO UNION S.A., CHEQUE: 163, FECHA DE EMISION:18/08/2017</t>
  </si>
  <si>
    <t>AJUSTE COMPLEMENTARIO POR REVALORIZACION SALDOS DE ACTIVOS DE RESERVA Y OBLIGACIONES MONEDA EXTRANJERA (DOLARES) Saldo MO = -1403310490.54 ;Bs/Mo: 6.86000000000 ;Saldo Bs: -9626709965.11</t>
  </si>
  <si>
    <t>TRANSFERENCIA DE FONDOS AL EXTERIOR A SOLICITUD DE TESORO GENERAL DE LA NACION SEGUN SOLICITUD 2955 REF: PAGO A LA ORGANIZACION INTERNACIONAL DEL TRABAJO (OIT), POR CONCEPTO DE MEMBRESIA POR CHF34.084,00, SEGUN SOLICITUD VRE-DGRM-CS-188/2017. EQUIVALENTES 36.060,09 USD LIB. 00099021001 TGN-RECURSOS ORDINARIOS (3987) POR DIFERENCIAL CAMBIARIO</t>
  </si>
  <si>
    <t>AJUSTE COMPLEMENTARIO POR REVALORIZACION SALDOS DE ACTIVOS DE RESERVA Y OBLIGACIONES MONEDA EXTRANJERA (DOLARES) Saldo MO = -1400468242.91 ;Bs/Mo: 6.86000000000 ;Saldo Bs: -9607212146.35</t>
  </si>
  <si>
    <t>TRANSFERENCIA RECIBIDA DEL EXTERIOR SEGÚN MENSAJES SWIFT Nos. 12240-12231 (REM.EXT.) DE FECHA 25-08-2017 POR DESEMBOLSO DE BID PRÉSTAMO 3730/BL-BO REQ 0001 OPS0201737395A LIBRETA N° 00086057005 MMAyA-$US PROG. SANEAMIENTO LAGO TITICACA</t>
  </si>
  <si>
    <t>TRANSFERENCIA RECIBIDA DEL EXTERIOR SEGÚN MENSAJES SWIFT Nos. 12241-12232 (REM.EXT.) DE FECHA 25-08-2017 POR DESEMBOLSO DE BID PRÉSTAMO 3730/BL-BO REQ 0001 OPS0201737395A LIBRETA N° 00086057005 MMAyA-$US PROG. SANEAMIENTO LAGO TITICACA</t>
  </si>
  <si>
    <t>AJUSTE COMPLEMENTARIO POR REVALORIZACION SALDOS DE ACTIVOS DE RESERVA Y OBLIGACIONES MONEDA EXTRANJERA (DOLARES) Saldo MO = -1401727433.06 ;Bs/Mo: 6.86000000000 ;Saldo Bs: -9615850190.80</t>
  </si>
  <si>
    <t>||DEVOLUCIÓN DE FONDOS POR EL EXIMBANK COREA POR PAGO EN DEMASIA POR VARIACIÓN CAMBIARIA DEL PRÉSTAMO EDCF BOL-2 DE FECHA VENCIMIENTO 20-08-2017 POR USD7,23 LIBRETA N° 00099021001 "TGN-RECURSOS ORDINARIOS-DÓLARES AMERICANOS (5970)"</t>
  </si>
  <si>
    <t>||TRANSFERENCIA AL EXTERIOR SG/ SOLICITUD DEL MIN. DE DEFENSA SEGUN SOLICITUD 2977 REF.: PAGO A/F THALES AIR SYSTEMS S.A.S. PARA EL PAGO DEL 20% CORRESPONDIENTE AL ANTICIPO PARA LA IMPLEMENTACION DEL SISTEMA INTEGRADO DE DEFENSA AEREA LIB.00099021001 TGN-RECURSOS ORDINARIOS (DIFERENCIA POR TIPO DE CAMBIO)</t>
  </si>
  <si>
    <t>AJUSTE COMPLEMENTARIO POR REVALORIZACION SALDOS DE ACTIVOS DE RESERVA Y OBLIGACIONES MONEDA EXTRANJERA (DOLARES) Saldo MO = -1399734639.39 ;Bs/Mo: 6.86000000000 ;Saldo Bs: -9602179626.21</t>
  </si>
  <si>
    <t>4666</t>
  </si>
  <si>
    <t>De: 00253014211 A:00099021001 TRANSFERENCIA DE RECURSOS A SOLICITUD DE EMAGUA S/G NOTA EMAGUA-GAF-0022-CAR/17 Y NOTA ADJUNTA MEFP/VTCP/DGCP/UODP-561/2017 REEMBOLSO TGN COMISIONES DE COMPROMISO.</t>
  </si>
  <si>
    <t>4717</t>
  </si>
  <si>
    <t>De: 00099014102 A:00373024101 TRANSFERENCIA DE RECURSOS POR DESACREDITACIONES DE APORTES DE PROVIVIENDA DE LA GESTIÓN 2012 S/G PROCEDIMIENTO MEFP/VPCF/DGCF/UCCF Nº788/2017 Y MEFP/VTCP/DGPOT/UAIS/Nº4215/2017.</t>
  </si>
  <si>
    <t>4835</t>
  </si>
  <si>
    <t>De: 00099014102 A:00292012001 TRANSFERENCIA A SOLICITUD DE VÍAS BOLIVIA S/G NOTA VB/DAF/2017-0531 Y PROCEDIMIENTO MEFP/VPCF/DGCF/UCCF Nº868/2017 Y MEFP/VTCP/DGPOT/UAIS/Nº4808/2017 DEVOLUCIÓN DE RECUPERACIONES DE RECLAMOS DE ACREEDORES A FA</t>
  </si>
  <si>
    <t>4836</t>
  </si>
  <si>
    <t>De: 00099014102 A:00292012001 TRANSFERENCIA A SOLICITUD DE VÍAS BOLIVIA S/G NOTA VB/DAF/2017-0532 Y PROCEDIMIENTO MEFP/VPCF/DGCF/UCCF Nº869/2017 Y MEFP/VTCP/DGPOT/UAIS/Nº4810/2017 DEVOLUCIÓN DE RECUPERACIONES DE RECLAMOS DE ACREEDORES A FA</t>
  </si>
  <si>
    <t>4896</t>
  </si>
  <si>
    <t>De: 00099014102 A:00292012001 TRANSFERENCIA A SOLICITUD DE VÍAS BOLIVIA S/G NOTA VB/DAF/2017-0604 Y PROCEDIMIENTO MEFP/VPCF/DGCF/UCCF Nº885/2017 Y MEFP/VTCP/DGPOT/UAIS/Nº4870/2017 DEVOLUCIÓN DE RECUPERACIONES DE RECLAMOS DE ACREEDORES A FA</t>
  </si>
  <si>
    <t xml:space="preserve">De: 00010011102 A:00099021001 TRANSFERENCIA DE RECURSOS A SOLICITUD DEL MINISTERIO DE RELACIONES </t>
  </si>
  <si>
    <t>De: 00099021001 A:00078031101 TRANSFERENCIA DE RECURSOS A SOLICITUD DEL BANCO BISA SEGÚN NOTA CITE/GOPBO/5594/2017. Ref: Solicitud devolución de fondos transferencia LIP 92830026052017005.</t>
  </si>
  <si>
    <t>4338</t>
  </si>
  <si>
    <t>De: 00099021001 A:00010011101 TRANSFERENCIA DE RECURSOS A SOLICITUD DE LA UNIDAD DE ADMINISTRACION E INFORMACION SALARIAL MEDIANTE NOTA CITE: MEFP/VTCP/DGPOT/UAIS/N°4306/2017 SEGÚN PROCEDIMIENTO MEFP/VPCF/DGCF/UCCF N°716/2017. Ref: SOLICIT</t>
  </si>
  <si>
    <t>00099018025</t>
  </si>
  <si>
    <t>07</t>
  </si>
  <si>
    <t>4824</t>
  </si>
  <si>
    <t>00081077001</t>
  </si>
  <si>
    <t>De: 00081077001 A:00099021001 TRANSFERENCIA A SOLICITUD DEL MINISTERIO DE OBRAS PUBLICAS, SERVICIOS Y VIVIENDA Y NOTA MEFP/VTCP/DGCP/UODP-641/2017 COSTO POR AMPLIACIÓN DE PLAZO DE DESEMBOLSO DE CRÉDITOS EXTERNOS -PRÉSTAMO BID 2498/BL-BO.</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</si>
  <si>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</si>
  <si>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</si>
  <si>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</si>
  <si>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</si>
  <si>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</si>
  <si>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</si>
  <si>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</si>
  <si>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</si>
  <si>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</si>
  <si>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</si>
  <si>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</si>
  <si>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</si>
  <si>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</si>
  <si>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</si>
  <si>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</si>
  <si>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</si>
  <si>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</si>
  <si>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'TRANSFERENCIA'||DE FONDOS POR DESEMBOLSO DEL BID RE.: GRT-FM-12228-BO REQ. 0028 OPS0201738516A (REM.EXT.) LIB.N°00086068001 MMAYA US-VMA.BID.CONSERV.USO SOST.TIERRA Y ECO.SIST.ANDINO SWIFT 12543 DE 1-9-2017</t>
  </si>
  <si>
    <t>'TRANSFERENCIA'||DE FONDOS POR DESEMBOLSO DEL BID RE.: GRT-FM-12228-BO REQ. 0028 OPS0201738516A (REM.EXT.) LIB.N°00086068001 MMAYA US-VMA.BID.CONSERV.USO SOST.TIERRA Y ECO.SIST.ANDINO REF:UT. ESCRITORIO</t>
  </si>
  <si>
    <t>AJUSTE COMPLEMENTARIO POR REVALORIZACION SALDOS DE ACTIVOS DE RESERVA Y OBLIGACIONES MONEDA EXTRANJERA (DOLARES) Saldo MO = -1394254882.38 ;Bs/Mo: 6.86000000000 ;Saldo Bs: -9564588493.14</t>
  </si>
  <si>
    <t>AJUSTE COMPLEMENTARIO POR REVALORIZACION SALDOS DE ACTIVOS DE RESERVA Y OBLIGACIONES MONEDA EXTRANJERA (DOLARES) Saldo MO = -1385928508.18 ;Bs/Mo: 6.86000000000 ;Saldo Bs: -9507469566.12</t>
  </si>
  <si>
    <t>AJUSTE COMPLEMENTARIO POR REVALORIZACION SALDOS DE ACTIVOS DE RESERVA Y OBLIGACIONES MONEDA EXTRANJERA (DOLARES) Saldo MO = -1382058629.41 ;Bs/Mo: 6.86000000000 ;Saldo Bs: -9480922197.76</t>
  </si>
  <si>
    <t>'TRANSFERENCIA'||DE FONDOS DEL EXTERIOR POR DESEMBOLSO DEL BID REF.: GRT-FM-12228-BO REQ. 0030 OPS0201739511A (REM. EXT.) LIB.N°00086068001 MMAYA US-VMA.BID CONSERV.USO SOST,TIERRA Y ECO.SIST.ANDIN.SWIFT 12719 DE 6-9-17</t>
  </si>
  <si>
    <t>00047011101 DEP.DE CHEQ.AJENOS,RET.DE CAM.,CONCEPTO: DEP. JUDICIAL DE LA CAO POR EL PROCESO EJECUTIVO CIVIL,DEP.: CAMARA AGROPECUARIA DEL ORIENTE , PROCEDENCIA: BANCO UNION S.A., CHEQUE: 1522, FECHA DE EMISION:14/08/2017</t>
  </si>
  <si>
    <t>'TRANSFERENCIA'||DE FONDOS DEL EXTERIOR POR DESEMBOLSO DEL BID REF.: GRT-FM-12228-BO REQ. 0030 OPS0201739511A (REM. EXT.) LIB.N°00086068001 MMAYA US-VMA.BID CONSERV.USO SOST,TIERRA Y ECO.SIST.ANDIN.REF: UT. ESCRITORIO</t>
  </si>
  <si>
    <t>AJUSTE COMPLEMENTARIO POR REVALORIZACION SALDOS DE ACTIVOS DE RESERVA Y OBLIGACIONES MONEDA EXTRANJERA (DOLARES) Saldo MO = -1379050613.74 ;Bs/Mo: 6.86000000000 ;Saldo Bs: -9460287210.25</t>
  </si>
  <si>
    <t>||REGULARIZACIÓN DE NUESTRO COMPROBANTE N° S-0896063 DEL 22/08/2017 POR COBRO DE COMISIONES QUE EFECTUA EL BANK OF TOKYO-MITSUBISHI UFJ. LTD POR DESEMBOLSO DE FECHA 22/08/2017 DEL PTMO. BV-P5, SEGÚN NOTA MEFP/VTCP/DGCP//UODP-667/2017 DE FECHA 07/09/2017 LIBRETA N° 00099021001 "TGN-RECURSOS ORDINARIOS - DOLARES AMERICANOS (5970)"</t>
  </si>
  <si>
    <t>PAGO A BID PRÉSTAMO 995-SF-BO VCTO. 10-sep-2017 POR CUENTA DE TGN , NTI. 009775 VALOR 11-sep-2017 CAPITAL USD 20.063,30 INTERESES USD 8.293,56 CTA. 5970 CUENTA UNICA DEL TESORO DOLARES AMERICANOS LIB. 00099021001</t>
  </si>
  <si>
    <t>AJUSTE COMPLEMENTARIO POR REVALORIZACION SALDOS DE ACTIVOS DE RESERVA Y OBLIGACIONES MONEDA EXTRANJERA (DOLARES) Saldo MO = -1375242819.49 ;Bs/Mo: 6.86000000000 ;Saldo Bs: -9434165741.71</t>
  </si>
  <si>
    <t>'TRANSFERENCIA'||RECIBIDA DEL EXTERIOR POR DESEMBOLSO DEL BID REF.: ATN-OC-13824-BO REQ. 0011 OPS0201741475A (REM.EXT.) LIB. 00300108010 MJ-SIST-INTEG-PLURI. BID REF.: UTILES DE ESCRITORIO</t>
  </si>
  <si>
    <t>TRANSFERENCIA RECIBIDA DEL EXTERIOR SEGÚN MENSAJES SWIFT Nos. 13280-13272 (REM.EXT.) DE FECHA 15-09-2017 POR DESEMBOLSO DE CAF PRÉSTAMO CFA009344 PRO.MI AGUA IV FONDO ROTATORIO N°8/TRF OBI CAF LIB 00287104316 LIBRETA N° 00287104316 FPS-USD-MIAGUA CAF FASE IV</t>
  </si>
  <si>
    <t>TRANSFERENCIA RECIBIDA DEL EXTERIOR SEGÚN MENSAJES SWIFT Nos. 13388-13378 (REM.EXT.) DE FECHA 18-09-2017 POR DESEMBOLSO DE CAF PRÉSTAMO CFA007860 CARR.CHACA-RAVELO DS.N°40 FOND.ROTATORIO/TRF.OBI LIB 00291014337 LIBRETA N° 00291014337 ABC-USD CFA 7860 CONST. CARRETERA CHACAPUCO RAVELO</t>
  </si>
  <si>
    <t>00099021001 DEP.DE CHEQ.AJENOS,RET.DE CAM.,CONCEPTO: DEVOLUCIÓN ASISTENCIA TÉCNICA - FONDESIF,DEP.: FUNDACION SARTAWI , PROCEDENCIA: BANCO UNION S.A., CHEQUE: 170, FECHA DE EMISION:18/09/2017</t>
  </si>
  <si>
    <t>TRANSFERENCIA RECIBIDA DEL EXTERIOR SEGÚN MENSAJES SWIFT Nos. 13461-13455 (REM.EXT.) DE FECHA 19-09-2017 POR DESEMBOLSO DE BID PRÉSTAMO 2719/BL-BO REQ 0012 OPS0201741824A LIBRETA N° 00287104313 PAR-FPS-U$-BID-2719 PROG. DES. INFANTIL TEMPRANO</t>
  </si>
  <si>
    <t>TRANSFERENCIA RECIBIDA DEL EXTERIOR SEGÚN MENSAJES SWIFT Nos. 13460-13454 (REM.EXT.) DE FECHA 19-09-2017 POR DESEMBOLSO DE BID PRÉSTAMO 2719/BL-BO REQ 0012 OPS0201741824A LIBRETA N° 00287104313 PAR-FPS-U$-BID-2719 PROG. DES. INFANTIL TEMPRANO</t>
  </si>
  <si>
    <t>||TRANSFERENCIA DE COBRO DE COMISIONES QUE EFECTUA EL KEB HANA BANK POR PAGO DEL PRÉSTAMO EDCF LOAN BOL-1 VCTO. 20-09-2017, SEGÚN SWIFT N° 13503 DE FECHA 20-09-2017. LIBRETA N° 00099021001 RECURSOS ORDINARIOS DOLARES AMERICANOS 5970 REF.: COMISIONES BANCARIAS</t>
  </si>
  <si>
    <t>AJUSTE COMPLEMENTARIO POR REVALORIZACION SALDOS DE ACTIVOS DE RESERVA Y OBLIGACIONES MONEDA EXTRANJERA (DOLARES) Saldo MO = -1308147840.14 ;Bs/Mo: 6.86000000000 ;Saldo Bs: -8973894183.37</t>
  </si>
  <si>
    <t>AJUSTE COMPLEMENTARIO POR REVALORIZACION SALDOS DE ACTIVOS DE RESERVA Y OBLIGACIONES MONEDA EXTRANJERA (DOLARES) Saldo MO = -1310395358.75 ;Bs/Mo: 6.86000000000 ;Saldo Bs: -8989312161.02</t>
  </si>
  <si>
    <t>TRANSFERENCIA RECIBIDA DEL EXTERIOR SEGÚN MENSAJES SWIFT Nos. 13540-13532 (REM.EXT.) DE FECHA 21-09-2017 POR DESEMBOLSO DE BID PRÉSTAMO 2614/BL-BO REQ0021 OPS0201742860A LIBRETA N° 00287104311 FPS-US-BID 2614/BL-BO PROG. REDES INT. DE SALUD PTS</t>
  </si>
  <si>
    <t>TRANSFERENCIA RECIBIDA DEL EXTERIOR SEGÚN MENSAJES SWIFT Nos. 13539-13531 (REM.EXT.) DE FECHA 21-09-2017 POR DESEMBOLSO DE BID PRÉSTAMO 2614/BL-BO REQ0021 OPS0201742860A LIBRETA N° 00287104311 FPS-US-BID 2614/BL-BO PROG. REDES INT. DE SALUD PTS</t>
  </si>
  <si>
    <t>||COMPLEMENTO A NUESTRO COMPROBANTE CONTABLE G550307 DE LA FECHA POR PAGO AL EXIMBANK CHINA, PRÉSTAMO GCL 2007(13)184 POR CUENTA DEL TGN, COBRO DE COMISIONES DEL BANQUERO USD 10.- SEGUN NOTA MEFP/VTCP/DGCP/UODP-707/2017 DEL 20/09/2017 LIBRETA N° 00099021001 "TGN RECURSOS ORDINARIOS-DOLARES AMERICANOS (5970)</t>
  </si>
  <si>
    <t>PAGO A EXIMBANK CHINA POPUL PRÉSTAMO GCL NO.(2007)13(184) VCTO. 21-sep-2017 SEGÚN NOTA MEFP/VTCP/DGCP/UODP-707/2017 DE FECHA 20-09-2017 DEL MEFP, NTI. 009833 VALOR 21-sep-2017 CAPITAL RMY 12.168.507,60 INTERESES RMY 2.736.562,15 CTA. 5970 CUENTA UNICA DEL TESORO DOLARES AMERICANOS LIBRETA 00099021001</t>
  </si>
  <si>
    <t>||COMPLEMENTO A NUESTROS COMPROBANTES CONTABLES G549950, G549952, G549956 Y G549953 DE LA FECHA POR PAGO AL EXIMBANK CHINA, PRÉSTAMOS GCL 2004(04)114A, 2009(43)294, 2011(41)391, 2016(29)599 POR CUENTA DEL TGN, COBRO DE COMISIONES DEL BANQUERO USD 10.- POR CADA UNO LIBRETA N° 00099021001 "TGN RECURSOS ORDINARIOS-DOLARES AMERICANOS (5970)</t>
  </si>
  <si>
    <t>AJUSTE COMPLEMENTARIO POR REVALORIZACION SALDOS DE ACTIVOS DE RESERVA Y OBLIGACIONES MONEDA EXTRANJERA (DOLARES) Saldo MO = -1311219472.40 ;Bs/Mo: 6.86000000000 ;Saldo Bs: -8994965580.68</t>
  </si>
  <si>
    <t>||DEVOLUCION PARCIAL DE FONDOS CORRESPONDIENTE A LA SOLICITUD 007236 3129 DEL MIN. DE DEFENSA Y EN COMPLEMENTO AL COMP.ROBANTE NO. S-0898767 DE LA FECHA POR DIFERENCIAL CAMBIARIO REF.: TRANSF. A/F THALES AIR SYSTEMS SAS</t>
  </si>
  <si>
    <t>PAGO A BID PRÉSTAMO 709-SF-BO VCTO. 24-09-2017 POR CUENTA DE YPFB TRANSPORTE SEGÚN NOTA TSC-377/2017 DE FECHA 13-09-2017, VALOR 25-09-2017 CAPITAL USD 616.761,22 INTERESES USD 149.168,94 LIBRETA 00099021001 TGN-RECURSOS ORDINARIOS - DOLARES AMERICANOS (5970) - ALIVIO MDRI</t>
  </si>
  <si>
    <t>PAGO PRÉSTAMO BID 815-SF-BO VCTO. 23-sep-2017 POR CUENTA DE TGN , NTI. 009821 VALOR 25-sep-2017 CAPITAL USD 52.524,13 INTERESES USD 11.555,31 CTA. 5970 CUENTA UNICA DEL TESORO DOLARES AMERICANOS LIB. 00099021001</t>
  </si>
  <si>
    <t>PAGO PRÉSTAMO BID 549-SF-BO VCTO. 24-sep-2017 POR CUENTA DE TGN , NTI. 009766 VALOR 25-sep-2017 CAPITAL USD 23.991,66 INTERESES USD 719,75 CTA. 5970 CUENTA UNICA DEL TESORO DOLARES AMERICANOS LIB. 00099021001</t>
  </si>
  <si>
    <t>||COBRO COMISION DE PAGO DEL BANK OF TOKYO-MITSUBISHI UFJ LTD. REF.: PAGO PTMO.BID 964/SF-BO VCTO.23-09-2017 POR CUENTA DEL MEFP COD. LIQ. 9850 LIBRETA N°00099021001 TGN-RECURSOS ORDINARIOS-DOLARES AMERICANOS (5970)</t>
  </si>
  <si>
    <t>NUMERO DE LIBRETACUT: 05850102001 OPERACIÓN E46 TRANSFERENCIA DEL SISTEMA FINANCIERO POR CUENTA DE TERCEROS A LA CUT EN DOLARES AMERICANOS PAGO POR GASTOS DE SERVICIOS Y O MATERIALES, RELACIONADAS A LAS OPERACIONES PROPIAS DE LA EMPRESA YPFB TRANSPORTE S.A.</t>
  </si>
  <si>
    <t>AJUSTE COMPLEMENTARIO POR REVALORIZACION SALDOS DE ACTIVOS DE RESERVA Y OBLIGACIONES MONEDA EXTRANJERA (DOLARES) Saldo MO = -1296443179.65 ;Bs/Mo: 6.86000000000 ;Saldo Bs: -8893600212.39</t>
  </si>
  <si>
    <t>AJUSTE COMPLEMENTARIO POR REVALORIZACION SALDOS DE ACTIVOS DE RESERVA Y OBLIGACIONES MONEDA EXTRANJERA (DOLARES) Saldo MO = -1289986405.42 ;Bs/Mo: 6.86000000000 ;Saldo Bs: -8849306741.19</t>
  </si>
  <si>
    <t>Importe</t>
  </si>
  <si>
    <t>5173</t>
  </si>
  <si>
    <t>00223012001</t>
  </si>
  <si>
    <t>5175</t>
  </si>
  <si>
    <t>00070011102</t>
  </si>
  <si>
    <t>5411</t>
  </si>
  <si>
    <t>5412</t>
  </si>
  <si>
    <t>5597</t>
  </si>
  <si>
    <t>00016018010</t>
  </si>
  <si>
    <t>00015011101</t>
  </si>
  <si>
    <t>De: 00099014102 A:00223012001 TRANSFERENCIA SEGÚN PROCEDIMIENTO MEFP/VPCF/DGCF/UCCF Nº912/2017 Y NOTA MEFP/VTCP/DGPOT/UAIS/Nº4948/2017 Ref: DEVOLUCIÓN DE RECUPERACIONES DE RECLAMOS DE ACREEDORES A FAVOR DE FONABOSQUE 2016.</t>
  </si>
  <si>
    <t>De: 00070011102 A:00099021001 TRANSFERENCIA A SOLICITUD DE LA DIRECCIÓN GENERAL DE CRÉDITO PÚBLICO SEGÚN NOTA MEFP/VTCP/DGCP/UODP-677/2017 COSTO POR AMPLIACIÓN DE PLAZO DE DESEMBOLSO DE CRÉDITOS EXTERNOS -PRÉSTAMO BID 2365/BL-BO; EN CUMPLI</t>
  </si>
  <si>
    <t>De: 00099018025 A:00016018010 TRANSFERENCIA DE RECURSOS A SOLICITUD DEL MINISTERIO DE PLANIFICACIÓN DEL DESARROLLO S/G NOTA MPD/VIPFE/DGGFE/UAP-002774/2017 DESEMBOLSO UAP/027/2017 - CIF UAP/ESP/1274 Proyecto "Construcción y Equipamiento de</t>
  </si>
  <si>
    <t>De: 00099018025 A:00016018010 TRANSFERENCIA DE RECURSOS A SOLICITUD DEL MINISTERIO DE PLANIFICACIÓN DEL DESARROLLO S/G NOTA MPD/VIPFE/DGGFE/UAP-002759/2017 DESEMBOLSO UAP/026/2017 - CIF UAP/ESP/1274 Proyecto "Construcción y Equipamiento de</t>
  </si>
  <si>
    <t>De: 00099021001 A:00015011101 Transferencia según procedimiento MEFP/VPCF/DGCF/UCCF N°960/2017 y nota MEFP/VTCP/DGPOT/UAIS/ N°5369/2017; Devolución de Subsidios por Incapacidad Temporal 2016; a solicitud del Ministerio de Gobierno a través</t>
  </si>
  <si>
    <t>VICEMINISTERIO DE AUTONOMIAS</t>
  </si>
  <si>
    <t>Descripción</t>
  </si>
  <si>
    <t>Total</t>
  </si>
  <si>
    <t>Fecha</t>
  </si>
  <si>
    <t>Estado Actual</t>
  </si>
  <si>
    <t>Créditos                    (USD)</t>
  </si>
  <si>
    <t>Créditos                    (Bs)</t>
  </si>
  <si>
    <t>Débitos                                 (Bs)</t>
  </si>
  <si>
    <t>AJUSTE COMPLEMENTARIO POR REVALORIZACION SALDOS DE ACTIVOS DE RESERVA Y OBLIGACIONES MONEDA EXTRANJERA (DOLARES) Saldo MO = -1279618720.00 ;Bs/Mo: 6.86000000000 ;Saldo Bs: -8778184419.19</t>
  </si>
  <si>
    <t>||PAGO A LA CAF PRÉSTAMO CFG 512/CFC 2174 VCTO. 03/10/2017 POR CUENTA DEL TGN SEGÚN NOTA MEFP/VTCP/DGCP/UODP-732/2017 DE FECHA 30/09/2017. COMISIONES USD 17.114,71. LIBRETA N° 00099021001 TGN-RECURSOS ORDINARIOS-DOLARES AMERICANOS-CTA.5970</t>
  </si>
  <si>
    <t>TRANSFERENCIA RECIBIDA DEL EXTERIOR SEGÚN MENSAJES SWIFT Nos. 14239-14238 (REM.EXT.) DE FECHA 04-10-2017 POR DESEMBOLSO DE CAF PRÉSTAMO CFA009646 SOL.DES.N°2 PROG.APOY.PLAN.GES. PUBL/TRF OBI CAF LIB 00099021001 LIBRETA N° 00099021001 TGN- RECURSOS ORDINARIOS DOLARES AMERICANOS - 5970</t>
  </si>
  <si>
    <t>PAGO AL BID PRÉSTAMO 2664/BL-BO VCTO. 05-OCT-2017 SEGÚN NOTA MEFP/VTCP/DGCP/UODP-753/2017 DE FECHA 05/10/2017 POR CUENTA DE TGN , NTI 009892 VALOR 05-OCT-2017 COMISIONES USD 12.808,24 DEBE DECIR EN LA GLOSA DE LA CUENTA 5970:CTA. 5970 CUENTA UNICA DEL TESORO DOLARES AMERICANOS LIBRETA 00099021001</t>
  </si>
  <si>
    <t>AJUSTE COMPLEMENTARIO POR REVALORIZACION SALDOS DE ACTIVOS DE RESERVA Y OBLIGACIONES MONEDA EXTRANJERA (DOLARES) Saldo MO = -1263838892.87 ;Bs/Mo: 6.86000000000 ;Saldo Bs: -8669934805.08</t>
  </si>
  <si>
    <t>TRANSFERENCIA RECIBIDA DEL EXTERIOR SEGÚN MENSAJES SWIFT Nos. 14452-14441 (REM.EXT.) DE FECHA 10-10-2017 POR DESEMBOLSO DE CAF PRÉSTAMO CFA005544 SOL.DES/PROG.AGUA.SANEA.BAS/FON.ROT. N°9/TRF OBI LIB 00990307011 LIBRETA N° 00990307011 PAR CAF 5544-$US GMSCZ SANEAMIENTO Y DRENAJE URBANO</t>
  </si>
  <si>
    <t>PAGO A BID PRÉSTAMO 2637/BL-BO VCTO. 09-oct-2017 POR CUENTA DE TGN , NTI. 009927 VALOR 10-oct-2017 INTERESES USD 62.669,88 CTA. 5970 CUENTA UNICA DEL TESORO DOLARES AMERICANOS LIB. 00099021001</t>
  </si>
  <si>
    <t>PAGO A BID PRÉSTAMO 2637/BL-BO VCTO. 09-oct-2017 POR CUENTA DE TGN , NTI. 009928 VALOR 10-oct-2017 INTERESES USD 1.566,78 CTA. 5970 CUENTA UNICA DEL TESORO DOLARES AMERICANOS LIB. 00099021001</t>
  </si>
  <si>
    <t>PAGO PRÉSTAMO BID 568-SF-BO VCTO. 10-oct-2017 POR CUENTA DE TGN , NTI. 009900 VALOR 10-oct-2017 CAPITAL USD 66.666,67 INTERESES USD 2.666,67 CTA. 5970 CUENTA UNICA DEL TESORO DOLARES AMERICANOS LIB. 00099021001</t>
  </si>
  <si>
    <t>AJUSTE COMPLEMENTARIO POR REVALORIZACION SALDOS DE ACTIVOS DE RESERVA Y OBLIGACIONES MONEDA EXTRANJERA (DOLARES) Saldo MO = -1258418219.32 ;Bs/Mo: 6.86000000000 ;Saldo Bs: -8632748984.52</t>
  </si>
  <si>
    <t>AJUSTE COMPLEMENTARIO POR REVALORIZACION SALDOS DE ACTIVOS DE RESERVA Y OBLIGACIONES MONEDA EXTRANJERA (DOLARES) Saldo MO = -1264699016.48 ;Bs/Mo: 6.86000000000 ;Saldo Bs: -8675835253.06</t>
  </si>
  <si>
    <t>||TRANSFERENCIA DE FONDOS AL EXTERIOR SG/ NOTA DGAA-DIR.FINN.SECC.TSRA NO.355/17 Y SOLICITUD RECTIFICADA 007608 3292 REF.: PAGO A/F THALES AIR SYSTEMS SAS POR CANCELACION DE 14 FACTURAS EQUIV. EUR 21,852.122,08 (MENOS COMISIONES POR TRANSF.) LIB.00099021001 TGN-RECURSOS ORDINARIOS (DIFERENCIAL CAMBIARIA)</t>
  </si>
  <si>
    <t>AJUSTE COMPLEMENTARIO POR REVALORIZACION SALDOS DE ACTIVOS DE RESERVA Y OBLIGACIONES MONEDA EXTRANJERA (DOLARES) Saldo MO = -1263235564.07 ;Bs/Mo: 6.86000000000 ;Saldo Bs: -8665795969.51</t>
  </si>
  <si>
    <t>PAGO A AFD PRÉSTAMO CBO-1009-1 VCTO. 13-OCT-2017 SEGÚN NOTA MEFP/VTCP/DGCP/UODP-766/2017 DE FECHA 13/10/2017 POR CUENTA DE TGN , NTI. 009952 VALOR 13-OCT-2017 COMISIONES EUR 330.000,00 CTA. 5970 CUENTA UNICA DEL TESORO DOLARES AMERICANOS LIBRETA 00099021001</t>
  </si>
  <si>
    <t>TRANSFERENCIA RECIBIDA DEL EXTERIOR SEGÚN MENSAJES SWIFT Nos. 15064-15060-15061 (REM.EXT.) DE FECHA 17-10-2017 POR DESEMBOLSO DE FONPLATA PRÉSTAMO BOL 24/2014 GAF/BOL/085/2017 DESEMB. No.9 LIB.00287074301 FPS-US RIO GRAN.IV LIBRETA N° 00287074301 FPS-US RIO GRANDE IV</t>
  </si>
  <si>
    <t>NUMERO DE LIBRETACUT: 05850102001 OPERACIÓN E46 TRANSFERENCIA DEL SISTEMA FINANCIERO POR CUENTA DE TERCEROS A LA CUT EN DOLARES AMERICANOS PAGO A PROVEEDORES A SOLICITUD DE YPFB TRANSPORTE SA</t>
  </si>
  <si>
    <t>AJUSTE COMPLEMENTARIO POR REVALORIZACION SALDOS DE ACTIVOS DE RESERVA Y OBLIGACIONES MONEDA EXTRANJERA (DOLARES) Saldo MO = -1260049145.83 ;Bs/Mo: 6.86000000000 ;Saldo Bs: -8643937140.40</t>
  </si>
  <si>
    <t>TRANSFERENCIA RECIBIDA DEL EXTERIOR SEGÚN MENSAJES SWIFT Nos. 15154-15146 (REM.EXT.) DE FECHA 19-10-2017 POR DESEMBOLSO DE BID PRÉSTAMO 2786/BL-BO REQ 0023 OPS0201748068A LIBRETA N° 00291014335 ABC-USD BL-BO 2786 DOBLE VIA MONTERO YAPACANI</t>
  </si>
  <si>
    <t>TRANSFERENCIA RECIBIDA DEL EXTERIOR SEGÚN MENSAJES SWIFT Nos. 15155-15147 (REM.EXT.) DE FECHA 19-10-2017 POR DESEMBOLSO DE BID PRÉSTAMO 2786/BL-BO REQ 0023 OPS0201748068A LIBRETA N° 00291014335 ABC-USD BL-BO 2786 DOBLE VIA MONTERO YAPACANI</t>
  </si>
  <si>
    <t>TRANSFERENCIA RECIBIDA DEL EXTERIOR SEGÚN MENSAJES SWIFT Nos. 15296-15281 (REM.EXT.) DE FECHA 23-10-2017 POR DESEMBOLSO DE CAF PRÉSTAMO CFA008785 SOL.DES/PROG.INV.RIEGO/FONDO ROT.FPS/TRF/OBI/CAF LIB 00287104314 LIBRETA N° 00287104314 FPS - U$ - MI RIEGO CAF</t>
  </si>
  <si>
    <t>TRANSFERENCIA RECIBIDA DEL EXTERIOR SEGÚN MENSAJES SWIFT Nos. 15295-15280 (REM.EXT.) DE FECHA 23-10-2017 POR DESEMBOLSO DE IDA PRÉSTAMO TF-16083 001 2 FPS LIBRETA N° 00287104318 FPS-U$-PPCR AIF TF016083</t>
  </si>
  <si>
    <t>AJUSTE COMPLEMENTARIO POR REVALORIZACION SALDOS DE ACTIVOS DE RESERVA Y OBLIGACIONES MONEDA EXTRANJERA (DOLARES) Saldo MO = -1237858168.18 ;Bs/Mo: 6.86000000000 ;Saldo Bs: -8491707033.70</t>
  </si>
  <si>
    <t>TRANSFERENCIA RECIBIDA DEL EXTERIOR SEGÚN MENSAJES SWIFT Nos. 15427-15425 (REM.EXT.) DE FECHA 25-10-2017 POR DESEMBOLSO DE CAF PRÉSTAMO CFA008789 SOL.DES.N.25/C.MONT.IPAT,T.INCA/FON.ROT./TRF/OBI LIB 00291014360 LIBRETA N° 00291014360 ABC-USD-CAF 8789 PORY MONTE IPATI, TUNEL INCAHUASI Y PTE FISCULCO</t>
  </si>
  <si>
    <t>TRANSFERENCIA RECIBIDA DEL EXTERIOR SEGÚN MENSAJES SWIFT Nos. 15485-15482 (REM.EXT.) DE FECHA 26-10-2017 POR DESEMBOLSO DE BID PRÉSTAMO 2908/BL-BO REQ 0001 OPS0201748770A LIBRETA N° 0099037016 PAR BID 2908 PROG.MULT.REORD.URBANO DE LA CEJA F1-GAMEA</t>
  </si>
  <si>
    <t>TRANSFERENCIA RECIBIDA DEL EXTERIOR SEGÚN MENSAJES SWIFT Nos. 15486-15483 (REM.EXT.) DE FECHA 26-10-2017 POR DESEMBOLSO DE BID PRÉSTAMO 2908/BL-BO REQ 0001 OPS0201748770A LIBRETA N° 0099037016 PAR BID 2908 PROG.MULT.REORD.URBANO DE LA CEJA F1-GAMEA</t>
  </si>
  <si>
    <t>AJUSTE COMPLEMENTARIO POR REVALORIZACION SALDOS DE ACTIVOS DE RESERVA Y OBLIGACIONES MONEDA EXTRANJERA (DOLARES) Saldo MO = -1241484306.82 ;Bs/Mo: 6.86000000000 ;Saldo Bs: -8516582344.76</t>
  </si>
  <si>
    <t>00099021001 DEP.DE CHEQ.AJENOS,RET.DE CAM.,CONCEPTO: DEVOLUCIÓN ASISTENCIA TÉCNICA - FONDESIF,DEP.: FUNDACIÓN SARTAWI , PROCEDENCIA: BANCO UNION S.A., CHEQUE: 154, FECHA DE EMISION:26/10/2017</t>
  </si>
  <si>
    <t>TRANSFERENCIA RECIBIDA DEL EXTERIOR SEGÚN MENSAJES SWIFT Nos. 15558-15519 (REM.EXT.) DE FECHA 26-10-2017 POR DESEMBOLSO DE FIDA PRÉSTAMO I-858-BO WA14, REPL SPA EXP 1JAN TO 5SEP 2017 RFB BU001/082250 LIBRETA N° 00047257001 MDRYT - USD - PROGRAMA ACCESOS - FIDA</t>
  </si>
  <si>
    <t>TRANSFERENCIA RECIBIDA DEL EXTERIOR SEGÚN MENSAJES SWIFT Nos. 15627-15625 (REM.EXT.) DE FECHA 30-10-2017 POR DESEMBOLSO DE CAF PRÉSTAMO CFA007860 CARRETERA CHACAPUCO RAVELO SOLICITUD DESEMBOLSO NRO. 41 LIBRETA N° 00291014337 ABC-USD CFA 7860 CONST. CARRETERA CHACAPUCO RAVELO</t>
  </si>
  <si>
    <t>TRANSFERENCIA RECIBIDA DEL EXTERIOR SEGÚN MENSAJES SWIFT Nos. 15628-15626 (REM.EXT.) DE FECHA 30-10-2017 POR DESEMBOLSO DE FIDA PRÉSTAMO E-7-BO WA12, REPL SPA EXP1 JAN TO 5 SEP 2017 LIBRETA N° 00047257002 MDRYT UEP USD - ACCESOS FDO.FIDUCIARIO ESPAÑA</t>
  </si>
  <si>
    <t>||TRANSFERENCIA DE FONDOS SEGÚN NOTA DEL FONDO DE DESARROLLO DEL SISTEMA FINANCIERO Y DE APOYO AL SECTOR PRODUCTIVO CITE: FSFADM038/17 RECIBIDA EN LA FECHA REF: TRANSF. DE FONDOS DE COOP. SAN GABRIEL TGN IV AL TGN CAPITAL $US73.592,14, INT $US16.882,63 E INT PENALES $US344,49 (TRAM-TSO-5416) ABONO EN LA LIBRETA 00099021001 TGN - RECURSOS ORDINARIOS - DÓLARES AMERICANOS</t>
  </si>
  <si>
    <t>AJUSTE COMPLEMENTARIO POR REVALORIZACION SALDOS DE ACTIVOS DE RESERVA Y OBLIGACIONES MONEDA EXTRANJERA (DOLARES) Saldo MO = -1220483187.47 ;Bs/Mo: 6.86000000000 ;Saldo Bs: -8372514666.05</t>
  </si>
  <si>
    <t>AJUSTE COMPLEMENTARIO POR REVALORIZACION SALDOS DE ACTIVOS DE RESERVA Y OBLIGACIONES MONEDA EXTRANJERA (DOLARES) Saldo MO = -1216234807.11 ;Bs/Mo: 6.86000000000 ;Saldo Bs: -8343370776.75</t>
  </si>
  <si>
    <t>5913</t>
  </si>
  <si>
    <t>00099018040</t>
  </si>
  <si>
    <t>De: 00099018040 A:00129058001 TRANSFERENCIA DE RECURSOS A SOLICITUD DEL MINISTERIO DE PLANIFICACION DEL DESARROLLO MEDIANTE NOTA S/G MPD/VIPFE/DGGFE/UAP-002978/2017 DESEMBOLSO UAP/029/2017 FORTALECIMIENTO DE LA ESCUELA DE GESTIÓN PÚBLICA P</t>
  </si>
  <si>
    <t>6138</t>
  </si>
  <si>
    <t>00291104101</t>
  </si>
  <si>
    <t>De: 00291104101 A:00099021001 TRANSFERENCIA DE RECURSOS A SOLICITUD DE ABC S/G NOTA ABC/GNA/SAF/ATE/2017-0303 DEVOLUCIÓN DE RECURSOS EJECUTADOS CON LA LIBRETA DE RECURSOS ORDINARIOS.</t>
  </si>
  <si>
    <t>6139</t>
  </si>
  <si>
    <t>00099018024</t>
  </si>
  <si>
    <t>De: 00099018024 A:00291038001 TRANSFERENCIA DE RECURSOS A SOLICITUD DEL MINISTERIO DE PLANIFICACIÓN DEL DESARROLLO S/G NOTA MPD/VIPFE/DGGFE/UAP-003085/2017 DESEMBOLSO NºUAP/030/2017 CIF UAP/JAP/1259/2013 PROYECTO "CONSTRUCCIÓN DEL PUENTE C</t>
  </si>
  <si>
    <t>6490</t>
  </si>
  <si>
    <t>00070014201</t>
  </si>
  <si>
    <t>De: 00070014201 A:00303014201 TRANSFERENCIA DE RECURSOS SEGÚN PROCEDIMIENTO MEFP/VPCF/DGCF/UCCF N°1128/2017. Ref: DEVOLUCIÓN DE FONDOS SEDERI TARIJA Y POTOSI – MTEPS - Correspondiente a solicitud de Transferencia mediante notas CITE: MTEPS</t>
  </si>
  <si>
    <t>6492</t>
  </si>
  <si>
    <t>De: 00070014201 A:00302014201 TRANSFERENCIA DE RECURSOS SEGÚN PROCEDIMIENTO MEFP/VPCF/DGCF/UCCF N°1128/2017. Ref: DEVOLUCIÓN DE FONDOS SEDERI TARIJA Y POTOSI – MTEPS - Correspondiente a solicitud de Transferencia mediante notas CITE: MTEPS</t>
  </si>
  <si>
    <t>03</t>
  </si>
  <si>
    <t>00291038001</t>
  </si>
  <si>
    <t>N° Libreta</t>
  </si>
  <si>
    <t>IDH</t>
  </si>
  <si>
    <t>G03478800003</t>
  </si>
  <si>
    <t>PAGO A CAF PRÉSTAMO CFA007894 VCTO. 03-ene-2017 POR CUENTA DE TGN , NTI. 008705 VALOR 03-ene-2017 CAPITAL USD 641.703,15 INTERESES USD 183.800,76 CTA. 3987 LIBRETA 00099021001 CUENTA UNICA DEL TESORO REF.: COMISIONES BANCARIAS</t>
  </si>
  <si>
    <t>S08762550001</t>
  </si>
  <si>
    <t>||COBRO EMISION BOLETA DE GARANTIA Nº001/2017 P/O Y.P.F.B. A/F ADUANA NACIONAL. LIB.00513012004 LBP-YPFB-UNICOMERCIAL REF.:COMISIONES EMISION BOLETA DE GARANTIA Nº001/2017</t>
  </si>
  <si>
    <t>S08762070002</t>
  </si>
  <si>
    <t>'TRANSFERENCIA DE FONDOS DE DPTOS.DE ENCAJE LEGAL DEL SISTEMA FINANCIERO A DPTOS.CTES.DEL SECTOR PUBLICO S/G CITE' BUN/0003/17||DE LA FECHA (HRE-TSO-12). A SOLIC.MEFP, REVER.DE FONDOS P/ERROR EN MONTO DE TRANSF.ELEC. F.30/12/16 LIBRETA N°00099021001;BUN.</t>
  </si>
  <si>
    <t>G03472150004</t>
  </si>
  <si>
    <t>VENTA DE DIVISAS CON TRANSFERENCIA DE FONDOS A SOLICITUD DE YACIMIENTOS PETROLIFEROS FISCALES BOLIVIANOS SEGUN SOLICITUD 1470 REF: PAGO ANTICIPADO A PETROPERU PROVISION DIESEL OIL MES DICIEMBRE 2016 LIB. 00513012004 LBP-YPFB-UNICOMERCIAL (4030005415/1-2188907)</t>
  </si>
  <si>
    <t>G03472140004</t>
  </si>
  <si>
    <t>VENTA DE DIVISAS CON TRANSFERENCIA DE FONDOS A SOLICITUD DE YACIMIENTOS PETROLIFEROS FISCALES BOLIVIANOS SEGUN SOLICITUD 1467 REF: PAGO ANTICIPADO A TRAFIGURA PTE LTD POR SUMINISTRO DE INSUMOS Y ADITIVOS Y DIESEL OIL MES DICIEMBRE 2016 LIB. 00513012004 LBP-YPFB-UNICOMERCIAL (4030005415/1-2188907)</t>
  </si>
  <si>
    <t>G03472130004</t>
  </si>
  <si>
    <t>VENTA DE DIVISAS CON TRANSFERENCIA DE FONDOS A SOLICITUD DE YACIMIENTOS PETROLIFEROS FISCALES BOLIVIANOS SEGUN SOLICITUD 1469 REF: PAGO ANTICIPADO A TRAFIGURA PTE LTD POR SUMINISTRO DE INSUMOS Y ADITIVOS Y DIESEL OIL MES DICIEMBRE 2016 LIB. 00513012004 LBP-YPFB-UNICOMERCIAL (4030005415/1-2188907)</t>
  </si>
  <si>
    <t>G03472120004</t>
  </si>
  <si>
    <t>VENTA DE DIVISAS CON TRANSFERENCIA DE FONDOS A SOLICITUD DE YACIMIENTOS PETROLIFEROS FISCALES BOLIVIANOS SEGUN SOLICITUD 1468 REF: PAGO A LA COMPAÑÍA DE PETRÓLEOS DE CHILE COPEC SA POR EL SUMINISTRO DE GASOLINA POR LAS CARGAS DEL 01 AL 07 DE DICIEMBRE DE 2016 LIB. 00513012004 LBP-YPFB-UNICOMERCIAL (4030005415/1-2188907)</t>
  </si>
  <si>
    <t>S08763100002</t>
  </si>
  <si>
    <t>'TRANSFERENCIA DE FONDOS DE DPTOS.DE ENCAJE LEGAL DEL SISTEMA FINANCIERO A DPTOS.CTES.DEL SECTOR PUBLICO S/G CITE' BUN/0004/17||DE LA FECHA (HRE-TSO-39). A SOLIC.DEL MEFP,LIBR.00212082001 REVERS.FDOS.POR ERROR EN MONTO DE TRANSF.ELECTR.DE F.30-12-16; BUN</t>
  </si>
  <si>
    <t>G03488650003</t>
  </si>
  <si>
    <t>PAGO PRÉSTAMO VAR.ACRE.BILAT. VARIOS CLUB DE PARIS VCTO. 04-ene-2017 POR CUENTA DE TGN , NTI. 008798 VALOR 04-ene-2017 CAPITAL UFV 40.248.270,62 INTERESES UFV 5.013.789,66 CTA. 3987-LIB.00099021001 RECURSOS ORDINARIOS - CUENTA UNICA DEL TESORO REF.: COMISIONES BANCARIAS</t>
  </si>
  <si>
    <t>G03488650001</t>
  </si>
  <si>
    <t>PAGO PRÉSTAMO VAR.ACRE.BILAT. VARIOS CLUB DE PARIS VCTO. 04-ene-2017 POR CUENTA DE TGN , NTI. 008798 VALOR 04-ene-2017 CAPITAL UFV 40.248.270,62 INTERESES UFV 5.013.789,66 CTA. 3987-LIB.00099021001 RECURSOS ORDINARIOS - CUENTA UNICA DEL TESORO</t>
  </si>
  <si>
    <t>J03182160002</t>
  </si>
  <si>
    <t>A:00099021001 A requerimiento de la Unidad de Administracion e Informacion Salarial (UAIS), con nota interna CITE: MEFP/VTCP/DGPOT/UAIS/N 7760/2016, en la cual solicita la reversion definitiva de las boletas de consignadas en el Comprobante de Pago N 18674.</t>
  </si>
  <si>
    <t>J03182150002</t>
  </si>
  <si>
    <t>A:00099021001 A requerimiento de la Unidad de Administracion e Informacion Salarial (UAIS), con nota interna CITE: MEFP/VTCP/DGPOT/UAIS/N 7760/2016, en la cual solicita la reversion definitiva de las boletas  consignadas en el Comprobante de Pago N 18674.</t>
  </si>
  <si>
    <t>J03182120001</t>
  </si>
  <si>
    <t>De: 00513012002 Transferencia que se efectua a requerimiento de Yacimientos Petroliferos Fiscales Bolivianos (YPFB), con nota CITE: DFC 4362 URT-3166/2016 y en virtud a la nota interna CITE: MEFP/VPCF/DGCF/UCCF N 1054/2016, por concepto de deposito erroneo.</t>
  </si>
  <si>
    <t>J03182110001</t>
  </si>
  <si>
    <t>De: 00513012004 Transferencia que se efectua a requerimiento de Yacimientos Petroliferos Fiscales Bolivianos (YPFB), con nota CITE: DFC 4361 URT-3165/2016 y en virtud a la nota interna CITE: MEFP/VPCF/DGCF/UCCF N 1056/2016, por concepto de deposito en demasia.</t>
  </si>
  <si>
    <t>J03182100001</t>
  </si>
  <si>
    <t>De: 00513012004 Transferencia que se efectua a requerimiento de Yacimientos Petroliferos Fiscales Bolivianos (YPFB), con nota CITE: DFC 4358 URT-3162/2016 y en virtud a la nota interna CITE: MEFP/VPCF/DGCF/UCCF N 1053/2016, por concepto de deposito en demasia.</t>
  </si>
  <si>
    <t>J03182090001</t>
  </si>
  <si>
    <t>De: 00513012004 Transferencia que se efectua a requerimiento de Yacimientos Petroliferos Fiscales Bolivianos (YPFB), con nota CITE: DFC 4357 URT-3161/2016 y en virtud a la nota interna CITE: MEFP/VPCF/DGCF/UCCF N 1055/2016, por concepto de deposito en demasia.</t>
  </si>
  <si>
    <t>J03182080001</t>
  </si>
  <si>
    <t>De: 00513012004 Transferencia que se efectua a requerimiento de Yacimientos Petroliferos Fiscales Bolivianos (YPFB), con nota CITE: DFC 4360 URT-3164/2016 y en virtud a la nota interna CITE: MEFP/VPCF/DGCF/UCCF N 1057/2016, por concepto de deposito en demasia.</t>
  </si>
  <si>
    <t>J03182070001</t>
  </si>
  <si>
    <t>De: 00513012004 Transferencia que se efectua a requerimiento de Yacimientos Petroliferos Fiscales Bolivianos (YPFB), con nota CITE: DFC 4359 URT-3163/2016 y en virtud a la nota interna CITE: MEFP/VPCF/DGCF/UCCF N 1058/2016, por concepto de deposito en demasia.</t>
  </si>
  <si>
    <t>S08763870002</t>
  </si>
  <si>
    <t>||DEVOLUCION DE PAGO COMISIONES NOTIFICACION DE EMISION DE CARTA DE CREDITO STANDBY BS220 Y EMISION DE CBTE. CONTABLE BS50 DE ACUERDO A SWIFT 00164 DE LA FECHA ADJUNTO REF.: 40GA-G43351-4DGN LIB. 00513012007 YPFB- RECURSOS DE NACIONALIZACION REF.: COMISIONES AVISO LCSB 40GA-G43351-4DGN</t>
  </si>
  <si>
    <t>S08763760003</t>
  </si>
  <si>
    <t>'TRANSFERENCIA DE FONDOS||A SOL. DEL MIN,DE ECO Y FIN.PUBL. MEFP/VTCP/DGCP/UODP-11/2017 DE LA FECHA HRE TSO 51. A FAVOR DEL GOBIERNO AUTONOMO MUNICIPAL DE EL ALTO. DEBITO DE LA LIBRETA 00099021001 COBRO UTILES DE ESCRITORIO.</t>
  </si>
  <si>
    <t>S08763760001</t>
  </si>
  <si>
    <t>'TRANSFERENCIA DE FONDOS||A SOL. DEL MIN,DE ECO Y FIN.PUBL. MEFP/VTCP/DGCP/UODP-11/2017 DE LA FECHA HRE TSO 51. A FAVOR DEL GOBIERNO AUTONOMO MUNICIPAL DE EL ALTO. DEBITO DE LA LIBRETA 00099037011 IDA 5168 -  BS - PROY. INFRAESTRUCTURA URBANA - GAMEA.</t>
  </si>
  <si>
    <t>J03181990001</t>
  </si>
  <si>
    <t>De: 00513012004 Transferencia que efectuamos a requerimiento de Yacimientos Petroliferos Fiscales Bolivianos mediante nota CITE: YPFB/DFC-4293 URT-3117/2016 para la devolucion del deposito en demasia a la EE.SS.RIOJA  en virtud a la nota CITE: MEFP/VPCF/DGCF/UCCF No 1059/2016</t>
  </si>
  <si>
    <t>J03181980001</t>
  </si>
  <si>
    <t>De: 00513012004 Transferencia que efectuamos a requerimiento de Yacimientos Petroliferos Fiscales Bolivianos mediante nota CITE: YPFB/DFC-4292 URT-3116/2016 para la devolucion del deposito en demasia a la EE.SS. EL OASIS  en virtud a la nota CITE: MEFP/VPCF/DGCF/UCCF No 1059/2016</t>
  </si>
  <si>
    <t>J03181970001</t>
  </si>
  <si>
    <t>De: 00513012004 Transferencia que efectuamos a requerimiento de Yacimientos Petroliferos Fiscales Bolivianos mediante nota CITE: YPFB/DFC-4294 URT-3118/2016 para la devolucion de recursos a la Distribuidora LUBRIGAS  en virtud a la nota CITE: MEFP/VPCF/DGCF/UCCF No 1059/2016</t>
  </si>
  <si>
    <t>J03181960001</t>
  </si>
  <si>
    <t>De: 00513012004 Transferencia que efectuamos a requerimiento de Yacimientos Petroliferos Fiscales Bolivianos mediante nota CITE: YPFB/DFC-4295 URT-3119/2016 para la devolucion del deposito en demasia a la distribuidora ROGAS en virtud a la nota CITE: MEFP/VPCF/DGCF/UCCF No 1059/2016</t>
  </si>
  <si>
    <t>J03181810001</t>
  </si>
  <si>
    <t>De: 00513012004 Transferencia que efectuamos a requerimiento de Yacimientos Petroliferos Fiscales Bolivianos mediante nota CITE: YPFB/DFC-4296 URT-3120/2016 para la devolucion del deposito en demasia a la EE.SS. MIZQUE  en virtud a la nota CITE: MEFP/VPCF/DGCF/UCCF No 1059/2016</t>
  </si>
  <si>
    <t>J03181790002</t>
  </si>
  <si>
    <t>A:00099021001 Transferencia que efectuamos a requerimiento de la Unidad de Administracion e Informacion Salarial segun notas CITE: MEFP/VTCP/DGPOT/UAIS/Nos.7615 y 0379/2016 y en virtud a los informes Tecnico No. INF.VPE/SG/DGAA/RH No.0024-216 y el Informe Legal No. 064/2016, de la Vicepresidencia de</t>
  </si>
  <si>
    <t>Q07868790002</t>
  </si>
  <si>
    <t>NUMERO DE LIBRETA CUT: Cuenta Unica del Tesoro OPERACIÓN E18  TRANSFERENCIA DEL SISTEMA FINANCIERO POR CUENTA DE TERCEROS  A LA CUT Devolucion de pagos CC no cobrados por afiliados Civiles y Militares correspondiente al periodo Junio 2016</t>
  </si>
  <si>
    <t>S08765020001</t>
  </si>
  <si>
    <t>||COMISION TRANSFERENCIA FDOS.AL EXTERIOR 0,10% S/USD1.456.000.-,REEMB.GSTS.COMUNICACION BS220.-Y EMISION COMP.CONTABLE BS50.-REF.:PAGO 1 LC I-2016-032 P/C Y.P.F.B. A/F KOSAN CRISPLANT A/S,EN COMPL.A COMP.876501,09/01/17. LIB.00513012004 LBP-YPFB-UNICOMERCIAL REF.:COMISIONES PAGO 1 LC I-2016-032</t>
  </si>
  <si>
    <t>S08764660002</t>
  </si>
  <si>
    <t>||TRANSFERENCIA A LA CUENTA UNICA DEL TESORO IMPORTE RETENIDO A WALTER ABRAHAM PEREZ ALANDIA POR REMUNERACIÓN MÁXIMA CORRESPONDIENTE AL MES DE DICIEMBRE/2016 - LIBRETA N° 00990201001, SEGÚN COMUNICACIÓN INTERNA BCB-DIR-CI-2017-3 Y "ROC" N° 12/2017 DEL DCR. TRANSFERENCIA POR REMUNERACIÓN MÁXIMA WALTER ALANDIA - DICIEMBRE/2016 LIBRETA N° 00990201001</t>
  </si>
  <si>
    <t>S08768100003</t>
  </si>
  <si>
    <t>'TRANSFERENCIA DE FONDOS||S/G. NOTA CITE: MEFP/VTCP/DGPOT/UPCFTGN/TR-N°0064/2017 DE LA FECHA, DEL MIN.DE ECONOMIA Y FINANZAS PUBLICAS.(HRE-TSO-314). DEBITO DE LA LIBRETA N°00099021001, REPOSICION UTILES DE ESCRITORIO.</t>
  </si>
  <si>
    <t>Q07888310002</t>
  </si>
  <si>
    <t>NUMERO DE LIBRETA CUT: 00099021001 OPERACIÓN E18  TRANSFERENCIA DEL SISTEMA FINANCIERO POR CUENTA DE TERCEROS  A LA CUT DEVOLUCION AL TGN A SOLICITUD DE AFP FUTURO DE BOLIVIA</t>
  </si>
  <si>
    <t>S08769090001</t>
  </si>
  <si>
    <t>||COMISION TRANSFERENCIA FDOS.AL EXTERIOR 0,10% S/USD2.329.600.-,REEMB.GSTS.COMUNICACION BS220.-Y EMISION COMP.CONTABLE BS50.-REF.:PAGO 2 LC I-2016-032 P/C Y.P.F.B. A/F KOSAN CRISPLANT A/S,EN COMPL.A COMP.876908,12/01/17. LIB.00513012004 LBP-YPFB-UNICOMERCIAL REF.:COMISIONES PAGO 2 LC I-2016-032</t>
  </si>
  <si>
    <t>Q07893950002</t>
  </si>
  <si>
    <t>NUMERO DE LIBRETA CUT: 00990201001 OPERACIÓN E18  TRANSFERENCIA DEL SISTEMA FINANCIERO POR CUENTA DE TERCEROS  A LA CUT REGULARIZACION DE DESCARGO A OBSERVACION SALARIAL DICIEMBRE 2016</t>
  </si>
  <si>
    <t>Q07893100002</t>
  </si>
  <si>
    <t>NUMERO DE LIBRETA CUT: Cuenta Unica del Tesoro OPERACIÓN E18  TRANSFERENCIA DEL SISTEMA FINANCIERO POR CUENTA DE TERCEROS  A LA CUT Pago Pension por Riesgos Profesionales correspondiente a Diciembre 2016</t>
  </si>
  <si>
    <t>Q07891410002</t>
  </si>
  <si>
    <t>NUMERO DE LIBRETA CUT: 00990201001 OPERACIÓN E18  TRANSFERENCIA DEL SISTEMA FINANCIERO POR CUENTA DE TERCEROS  A LA CUT DEVOLUCION DE EXCEDENTES DE HABERES DICIEMBRE 2016 A SOLICITUD MARIO GARCIA SAINZ</t>
  </si>
  <si>
    <t>G03543560004</t>
  </si>
  <si>
    <t>VENTA DE DIVISAS CON TRANSFERENCIA DE FONDOS A SOLICITUD DE YACIMIENTOS PETROLIFEROS FISCALES BOLIVIANOS SEGUN SOLICITUD 1509 REF: PAGO A PETRÓLEO BRASILEIRO SA POR SUMINISTRO DE GASOLINA PARA ENERO 2017 LIB. 00513012004 LBP-YPFB-UNICOMERCIAL (4030005415/1-2188907)</t>
  </si>
  <si>
    <t>S08770430002</t>
  </si>
  <si>
    <t>||TRANSFERENCIA DE FONDOS S/G FORMULARIO CITE: BUN0040/17 DE LA FECHA (HRE-TSO-360), DEVOLUCION DE RECURSOS NO EJECUTADOS AL CIERRE GESTION 2016 PROGRAMA BOLIVIA CAMBIA. A SOLICITUD GOB.AUT.MCPAL.ORURO, LIBRETA N°00990204115 BOLIVIA CAMBIA; BUN.</t>
  </si>
  <si>
    <t>Q07898330002</t>
  </si>
  <si>
    <t>NUMERO DE LIBRETA CUT: 00990201001 OPERACIÓN E18  TRANSFERENCIA DEL SISTEMA FINANCIERO POR CUENTA DE TERCEROS  A LA CUT DEVOLUCIÓN DE EXCEDENTE DE SALARIO OCTUBRE 2016</t>
  </si>
  <si>
    <t>S08771140002</t>
  </si>
  <si>
    <t>'TRANSFERENCIA DE FONDOS DE DPTOS.DE ENCAJE LEGAL DEL SISTEMA FINANCIERO A DPTOS.CTES.DEL SECTOR PUBLICO S/G CITE' BUN/0045/17||DE LA FECHA (HRE-TSO-370). A SOLIC.DEL MEFP,LIBR.00099021001 REVERS.FDOS.POR ERROR EN MONTO DE TRANSF.ELECTR.DE F.12-01-17; BUN</t>
  </si>
  <si>
    <t>S08770880001</t>
  </si>
  <si>
    <t>||UTILES DE ESCRITORIO POR PAGO DE COMISION QUE COBRA EL NORDEA BANK AB-STOCKOLM POR PAGO PTMO. BID 931/SF-BO POR CUENTA DEL TGN LIB.00099021001 TGN-RECURSOS ORDINARIOS (3987)</t>
  </si>
  <si>
    <t>Q07907030002</t>
  </si>
  <si>
    <t>NUMERO DE LIBRETA CUT: 00099021001 OPERACIÓN E18  TRANSFERENCIA DEL SISTEMA FINANCIERO POR CUENTA DE TERCEROS  A LA CUT TRANSFERENCIA PAGO ADELANTADO PRA -RP DICIEMBRE 2016</t>
  </si>
  <si>
    <t>Q07907020002</t>
  </si>
  <si>
    <t>NUMERO DE LIBRETA CUT: 00099021001 OPERACIÓN E18  TRANSFERENCIA DEL SISTEMA FINANCIERO POR CUENTA DE TERCEROS  A LA CUT TRANSFERENCIA PAGO INDEBIDO  -RP DICIEMBRE 2016</t>
  </si>
  <si>
    <t>Q07906980002</t>
  </si>
  <si>
    <t>NUMERO DE LIBRETA CUT: 00099021001 OPERACIÓN E18  TRANSFERENCIA DEL SISTEMA FINANCIERO POR CUENTA DE TERCEROS  A LA CUT TRANSFERENCIA DESCUENTO COBRO INDEBIDO R 026-99-RP DICIEMBRE 2016</t>
  </si>
  <si>
    <t>S08772150001</t>
  </si>
  <si>
    <t>'COBRO POR´||COMISION TRANSFERENCIA DE FONDOS AL EXTERIOR 0,10% S/USD 624.400.- REEMB. GASTOS DE COMUNICACION BS220.- Y EMISION DE CBTE. CONTABLE BS50.- REF. PAGO N°1 LC I-2016-004 YPFB AFAVOR DE MAGHREB MANAGEMENT INTERNATIONAL MM EN COMPLEMENTO A CBTE. S-0877214 ADJ. LIB. 00513072001 YPFB-OPERACIONES GNRGD REF.: COMISIONES PAGO N°1 I-2016-004</t>
  </si>
  <si>
    <t>Q07916300002</t>
  </si>
  <si>
    <t>NUMERO DE LIBRETA CUT: Cuenta Unica del Tesoro OPERACIÓN E18  TRANSFERENCIA DEL SISTEMA FINANCIERO POR CUENTA DE TERCEROS  A LA CUT Devolucion de pagos CC no cobrados por afiliados Civiles y Militares correspondiente al periodo Julio 2016</t>
  </si>
  <si>
    <t>Q07916290002</t>
  </si>
  <si>
    <t>NUMERO DE LIBRETA CUT: Cuenta Unica del Tesoro OPERACIÓN E18  TRANSFERENCIA DEL SISTEMA FINANCIERO POR CUENTA DE TERCEROS  A LA CUT Devolucion pagos en exceso Gno. Autonomo Dept. de Tarija</t>
  </si>
  <si>
    <t>Q07916280002</t>
  </si>
  <si>
    <t>NUMERO DE LIBRETA CUT: Cuenta Unica del Tesoro OPERACIÓN E18  TRANSFERENCIA DEL SISTEMA FINANCIERO POR CUENTA DE TERCEROS  A LA CUT Devolucion pagos en exceso Gno. Autonomo Dept. de Potosi</t>
  </si>
  <si>
    <t>Q07916260002</t>
  </si>
  <si>
    <t>NUMERO DE LIBRETA CUT: Cuenta Unica del Tesoro OPERACIÓN E18  TRANSFERENCIA DEL SISTEMA FINANCIERO POR CUENTA DE TERCEROS  A LA CUT Masa Hereditaria caso Angel David Leaño Berrios</t>
  </si>
  <si>
    <t>S08774170001</t>
  </si>
  <si>
    <t>||COBRO DE COMISIONES BANCARIAS POR TRANSF.FDOS. ALIVIO OTORGADO POR LA REPUBLICA DE FRANCIA  A BOLIVIA DE ACUERDO AL CONTRATO DE DESENDEUDAMIENTO Y DESARROLLO (3C2D) DEL 23-12-2014 REF.:  DEVOLUCION DEL PAGO EFECTUADO A NATIXIS POR DEUDA EXT. DE 30-12-2016 651-OB1 LIB. N° 00099021001 RECURSOS ORDINARIOS-3987 REF.: COMISIONES BANCARIAS</t>
  </si>
  <si>
    <t>S08774670003</t>
  </si>
  <si>
    <t>'TRANSFERENCIA DE FONDOS||S/G. NOTA CITE: MEFP/VTCP/DGPOT/UPCFTGN/TR-N°0124/2017 DE LA FECHA, DEL MIN.DE ECONOMIA Y FINANZAS PUBLICAS.(HRE-TSO-438). DEBITO DE LA LIBRETA N°00099021001, REPOSICION UTILES DE ESCRITORIO.</t>
  </si>
  <si>
    <t>G03594400003</t>
  </si>
  <si>
    <t>PAGO A BID PRÉSTAMO 2460/BL-BO VCTO. 19-ene-2017 POR CUENTA DE TGN , NTI. 008922 VALOR 19-ene-2017  INTERESES USD 1.821,11 CTA. 3987 CUENTA UNICA DEL TESORO-3987 LIB. 00099021001 REF.: COMISIONES BANCARIAS</t>
  </si>
  <si>
    <t>S08775720003</t>
  </si>
  <si>
    <t>'TRANSFERENCIA DE FONDOS||S/G. NOTA CITE: MEFP/VTCP/DGPOT/UPCFTGN/TR-NO.0149/17 DE LA FECHA, DEL MIN.ECO.Y FINANC.PUB.(HRE-TSO-455). DEBITO DE LA LIBRETA N° 00099021001, REPOSICION UTILES DE ESCRITORIO.</t>
  </si>
  <si>
    <t>S08775450002</t>
  </si>
  <si>
    <t>'TRANSFERENCIA DE FONDOS DE DPTOS.DE ENCAJE LEGAL DEL SISTEMA FINANCIERO A DPTOS.CTES.DEL SECTOR PUBLICO S/G CITE' BUN.CA/P.CORP/054/17||DE LA FECHA (HRE-TSO-445). A SOLIC.BDP SAM-FIDEICOMISO N°39-FIPOREBO,LIBR.N°00099021001 TGN RECURSOS ORDINARIOS,DEVOL.FDOS;BUN.</t>
  </si>
  <si>
    <t>S08776850003</t>
  </si>
  <si>
    <t>'TRANSFERENCIA DE FONDOS||A SOL. DEL MIN,DE ECO Y FIN.PUBL. MEFP/VTCP/DGPOT/UPCFTGN/TR-N°0157/2017 DE LA FECHA HRE TSO 473 REPOSICION DE BOLETAS DE PAGO SOLICITADA POR VARIAS ENTIDADES CONSIGNADAS EN EL COMPROBANTE DE PAGO NRO. 18677. DEBITO DE LA LIBRETA 00099021001 COBRO UTILES DE ESCRITORIO.</t>
  </si>
  <si>
    <t>S08776840002</t>
  </si>
  <si>
    <t>'TRANSFERENCIA DE FONDOS DE DPTOS.DE ENCAJE LEGAL DEL SISTEMA FINANCIERO A DPTOS.CTES.DEL SECTOR PUBLICO S/G CITE' BUN.CA/P.CORP/058/17||DE LA FECHA (HRE-TSO-474). A SOLIC.BDP SAM-FIDEICOMISO N°39-FIPOREBO,LIBR.N°00099021001 TGN RECURSOS ORDINARIOS,DEVOL.FDOS;BUN.</t>
  </si>
  <si>
    <t>S08776380001</t>
  </si>
  <si>
    <t>||TRANSFERENCIA DE FONDOS SEGUN NOTA DEL MINISTERIO DE ECONOMIA Y FINANZAS PUBLICAS, CITE: MEFP VTCP DGCP UODP-111/17, RECIBIDA EN LA FECHA REF:  PAGO VENCIMIENTO CLAVE PIZARRA TGNU1G04 (TRAM-TSO-463) EQUIV. A UFV. 2.500.000.00 T/C UFV. 2,17778 DE LA LIBRETA 00099021001 TGN RECURSOS ORDINARIOS MONEDA NACIONAL</t>
  </si>
  <si>
    <t>Q07944350002</t>
  </si>
  <si>
    <t>NÚMERO DE LIBRETA CUT: 99031009.00 OPERACIÓN T01 TRANSFERENCIA DE FONDOS A LA CUT - TESORO DIRECTO DE BANCO UNION S.A. A CUENTA UNICA DEL TESORO CON NUMERO DE SOLICITUD = 1536655 Y NUMERO CORRELATIVO = 91320026012017784 TRANSFERENCIA POR OPERACIONES DE VE</t>
  </si>
  <si>
    <t>G03638940003</t>
  </si>
  <si>
    <t>PROVISION DE FONDOS A SOLICITUD DE YACIMIENTOS PETROLIFEROS FISCALES BOLIVIANOS SEGUN SOLICITUD YPFB-0011-2017 REF: PAGO REGALIAS AL TGN OCTUBRE 2016 LIB. 00099021001 TGN YPFB PARTICIPACION 6% PRODUCCIÓN BRUTA DE HIDROCARBUROS BOCA DE POZO</t>
  </si>
  <si>
    <t>S08781100001</t>
  </si>
  <si>
    <t>'COBRO DE UTILES DE ESCRITORIO POR´||BS 50.- EN COMPLEMENTO AL COMPROBANTE S-0878107 ADJUNTO DE LA FECHA. LIBRETA N°00592012001 BOLTUR-BOLETAJE Y VENTA DE PAQUETES TURISTICOS REF.:BG 006/2016.</t>
  </si>
  <si>
    <t>S08781200004</t>
  </si>
  <si>
    <t>'TRANSFERENCIA DE FONDOS||S/G. NOTA CITE: MH/VTCP/DGT/UO/OB NO.1844/2008 DE F.21-10-2008 DEL MIN.DE HACIENDA S/G. DETALLE ADJUNTO. DEBITO DE LA LIBRETA NO.00990201001, REPOSICION UTILES DE ESCRITORIO.</t>
  </si>
  <si>
    <t>J03187750001</t>
  </si>
  <si>
    <t>De: 00513012004 A requerimiento de Yacimientos Petroliferos Fiscales Bolivianos (YPFB), con nota CITE: YPFB/DFC-4583 URT-3282/2016, en la cual solicita la devolucion de depositos erroneos, de acuerdo a la nota interna de la Direccion General de Contabilidad Fiscal, CITE: MEFP/VPCF/DGCF/UCCF N 053/20</t>
  </si>
  <si>
    <t>J03187760001</t>
  </si>
  <si>
    <t>De: 00513012002 A requerimiento de Yacimientos Petroliferos Fiscales Bolivianos (YPFB), con nota CITE: YPFB/DFC-4479 URT-3232/2016, en la cual solicita la devolucion de depositos erroneos, segun nota interna de la Direccion General de Contabilidad Fiscal, CITE: MEFP/VPCF/DGCF/UCCF N 058/2017, de acu</t>
  </si>
  <si>
    <t>J03187770001</t>
  </si>
  <si>
    <t>De: 00513012004 A requerimiento del Ministerio de Yacimientos Petroliferos Fiscales Bolivianos (YPFB), con nota CITE: YPFB/DFC-4480 URT-3232/2016, en la cual solicita la devolucion de depositos erroneos, de acuerdo a la nota interna de la Direccion General de Contabilidad Fiscal, CITE: MEFP/VPCF/DGC</t>
  </si>
  <si>
    <t>J03187780001</t>
  </si>
  <si>
    <t>De: 00513012004 A requerimiento de Yacimientos Petroliferos Fiscales Bolivianos (YPFB), con nota CITE: YPFB/DFC-4483 y 4481 URT-3236 y 3234/2016 , en la cual solicita la devolucion de depositos erroneos, de segun nota interna de la Direccion General de Contabilidad Fiscal, CITE: MEFP/VPCF/DGCF/UCCF</t>
  </si>
  <si>
    <t>J03187790001</t>
  </si>
  <si>
    <t>De: 00513012004 A requerimiento de Yacimientos Petroliferos Fiscales Bolivianos (YPFB), con nota CITE: YPFB/DFC-4482 URT-3235/2016, en la cual solicita la devolucion de depositos erroneos, de acuerdo a la nota interna de la Direccion General de Contabilidad Fiscal, CITE: MEFP/VPCF/DGCF/UCCF N 058/20</t>
  </si>
  <si>
    <t>J03187800001</t>
  </si>
  <si>
    <t>De: 00513012004 A requerimiento de Yacimientos Petroliferos Fiscales Bolivianos (YPFB), con nota CITE: YPFB/DFC-4557 URT-3253/2016, en la cual solicita la devolucion de depositos en demasia, de acuerdo a la nota interna de la Direccion General de Contabilidad Fiscal, CITE: MEFP/VPCF/DGCF/UCCF N 059/</t>
  </si>
  <si>
    <t>J03187880001</t>
  </si>
  <si>
    <t>De: 00513012004 A requerimiento de Yacimientos Petroliferos Fiscales Bolivianos (YPFB), con nota CITE: YPFB/DFC-4556 y URT-3252/2016, en la cual solicita la devolucion de depositos erroneos, de acuerdo a la nota interna de la Direccion General de Contabilidad Fiscal, CITE: MEFP/VPCF/DGCF/UCCF N 059/</t>
  </si>
  <si>
    <t>G03648580004</t>
  </si>
  <si>
    <t>VENTA DE DIVISAS CON TRANSFERENCIA DE FONDOS A SOLICITUD DE YACIMIENTOS PETROLIFEROS FISCALES BOLIVIANOS SEGUN SOLICITUD 1554 REF: PAGO ANTICIPADO A VITOL SA POR SUMINISTRO DE DIESEL OIL MES ENERO 2017 PRIMER EMBARQUE LIB. 00513012004 LBP-YPFB-UNICOMERCIAL (4030005415/1-2188907)</t>
  </si>
  <si>
    <t>S08782780001</t>
  </si>
  <si>
    <t>||AMPLIACION DE VALIDEZ 0,15% S/USD26.944,91.-POR 44 DIAS,REEMBS.GSTS.COMUNICACION BS220.-Y EMISION COMP.CONTABLE BS50.-,S/G NOTA EASBA-NE-GG-Nº051/2017,25/01/17 REF.:LC I-2016-020 P/C EASBA A/F BRN INTERNACIONAL INDUSTRIA E COMERCIO. LIB.00586019203 GASTO CORRIENTE EASBA-SANO Nº 400 REF.:COMISION AMPL.VALIDEZ LC I-2016-020</t>
  </si>
  <si>
    <t>S08782760001</t>
  </si>
  <si>
    <t>||AMPLIACION DE VALIDEZ 0,15% S/USD137.936,70.-POR 44 DIAS,REEMBS.GSTS.COMUNICACION BS220.-Y EMISION COMP.CONTABLE BS50.-,S/G NOTA EASBA-NE-GG-Nº051/2017,25/01/17 REF.:LC I-2016-011 P/C EASBA A/F BRN INTERNACIONAL INDUSTRIA E COMERCIO. LIB.00586019203 GASTO CORRIENTE EASBA-SANO Nº 400 REF.:COMISION AMPL.VALIDEZ LC I-2016-011</t>
  </si>
  <si>
    <t>Q07955080002</t>
  </si>
  <si>
    <t>NUMERO DE LIBRETA CUT: 00990201001 OPERACIÓN E18  TRANSFERENCIA DEL SISTEMA FINANCIERO POR CUENTA DE TERCEROS  A LA CUT DEVOLUCION DE SALARIOS</t>
  </si>
  <si>
    <t>Q07954910002</t>
  </si>
  <si>
    <t>NUMERO DE LIBRETA CUT: 00990201001 OPERACIÓN E18  TRANSFERENCIA DEL SISTEMA FINANCIERO POR CUENTA DE TERCEROS  A LA CUT DEVOLUCION EXCEDENTE UNIVERSIDAD SAN SIMON</t>
  </si>
  <si>
    <t>G03662060004</t>
  </si>
  <si>
    <t>VENTA DE DIVISAS CON TRANSFERENCIA DE FONDOS A SOLICITUD DE YACIMIENTOS PETROLIFEROS FISCALES BOLIVIANOS SEGUN SOLICITUD 1568 REF: PAGO ANTICIPADO A VITOL SA POR SUMINISTRO DE INSUMOS Y ADITIVOS Y DIESEL OIL CORRESPONDIENTE AL MES DE ENERO 2017 LIB. 00513012004 LBP-YPFB-UNICOMERCIAL (4030005415/1-2188907)</t>
  </si>
  <si>
    <t>G03665140004</t>
  </si>
  <si>
    <t>VENTA DE DIVISAS CON TRANSFERENCIA DE FONDOS A SOLICITUD DE YACIMIENTOS PETROLIFEROS FISCALES BOLIVIANOS SEGUN SOLICITUD 1567 REF: PAGO A PETRÓLEO BRASILEIRO SA SUMINISTRO DE GASOLINA PARA ENERO 2017 LIB. 00513012004 LBP-YPFB-UNICOMERCIAL (4030005415/1-2188907)</t>
  </si>
  <si>
    <t>Q07961160002</t>
  </si>
  <si>
    <t>NUMERO DE LIBRETA CUT: 00086031101 OPERACIÓN E18  TRANSFERENCIA DEL SISTEMA FINANCIERO POR CUENTA DE TERCEROS  A LA CUT REEMBOLSO DE GASTOS POR TRAMITE DE DESADUANIZACION DE 100 TABLETS DONADAS POR WCS BOLIVIA A FAVOR DE SERNAP</t>
  </si>
  <si>
    <t>Q07962010002</t>
  </si>
  <si>
    <t>NUMERO DE LIBRETA CUT: Cuenta Unica del Tesoro OPERACIÓN E18  TRANSFERENCIA DEL SISTEMA FINANCIERO POR CUENTA DE TERCEROS  A LA CUT Pago pension en demasia CUA 20667012 del asegurado Alberto Vargas Lira</t>
  </si>
  <si>
    <t>Q07962020002</t>
  </si>
  <si>
    <t>NUMERO DE LIBRETA CUT: Cuenta Unica del Tesoro OPERACIÓN E18  TRANSFERENCIA DEL SISTEMA FINANCIERO POR CUENTA DE TERCEROS  A LA CUT Pago pension en demsaia CUA 10642833 del asegurado Mario Lea Plaza Torri</t>
  </si>
  <si>
    <t>Q07962030002</t>
  </si>
  <si>
    <t>NUMERO DE LIBRETA CUT: Cuenta Unica del Tesoro OPERACIÓN E18  TRANSFERENCIA DEL SISTEMA FINANCIERO POR CUENTA DE TERCEROS  A LA CUT Pago pension en demsaia CUA 100314121 del asegurado Raul Roca Salazar</t>
  </si>
  <si>
    <t>G03673510004</t>
  </si>
  <si>
    <t>VENTA DE DIVISAS CON TRANSFERENCIA DE FONDOS A SOLICITUD DE YACIMIENTOS PETROLIFEROS FISCALES BOLIVIANOS SEGUN SOLICITUD 1575 REF: PAGO A LA EMPRESA SENERINI TRANSPORTES LTDA POR SERVICIO DE TRANSPORTE DE COMBUSTIBLES LÍQUIDOS PARA EL MES DE ENERO DE 2017 LIB. 00513012004 LBP-YPFB-UNICOMERCIAL (4030005415/1-2188907)</t>
  </si>
  <si>
    <t>S08786570003</t>
  </si>
  <si>
    <t>'TRANSFERENCIA DE FONDOS||S/G. NOTA CITE: MEFP/VTCP/DGPOT/UPCFTGN/TR-N°222/2017 DE LA FECHA, DEL MIN.DE ECONOMIA Y FINANZAS PUBLICAS.(HRE-TSO-552). DEBITO DE LA LIBRETA N°00099021001, REPOSICION UTILES DE ESCRITORIO.</t>
  </si>
  <si>
    <t>G03682420005</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</si>
  <si>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t>
  </si>
  <si>
    <t>G03682420004</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</si>
  <si>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 POR DIFERENCIAL CAMBIARIO</t>
  </si>
  <si>
    <t>G03682410005</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</si>
  <si>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t>
  </si>
  <si>
    <t>G03682410004</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</si>
  <si>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 POR DIFERENCIAL CAMBIARIO</t>
  </si>
  <si>
    <t>G03682430005</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</si>
  <si>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t>
  </si>
  <si>
    <t>G03682430004</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</si>
  <si>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 POR DIFERENCIAL CAMBIARIO</t>
  </si>
  <si>
    <t>S08787380002</t>
  </si>
  <si>
    <t>'TRANSFERENCIA DE FONDOS DE DPTOS.DE ENCAJE LEGAL DEL SISTEMA FINANCIERO A DPTOS.CTES.DEL SECTOR PUBLICO S/G CITE' BUN/0093/17||DE LA FECHA (HRE-TSO-561).DEVOLUCION CORRESPONDIENTE AL SALDO REMANENTE DE LA RENTA SOLIDARIA GESTION 2016. A SOLICITUD BANCO UNION S.A., PARA ABONO A LA LIBRETA N°00099021001.</t>
  </si>
  <si>
    <t>G03698160004</t>
  </si>
  <si>
    <t>VENTA DE DIVISAS CON TRANSFERENCIA DE FONDOS A SOLICITUD DE YACIMIENTOS PETROLIFEROS FISCALES BOLIVIANOS SEGUN SOLICITUD 1596 REF: PAGO A LA EMPRESA PETROPERU S.A. POR SUMINISTRO DE DIESEL PARA EL MES DE ENERO DE 2017 LIB. 00513012004 LBP-YPFB-UNICOMERCIAL (4030005415/1-2188907)</t>
  </si>
  <si>
    <t>G03698140004</t>
  </si>
  <si>
    <t>VENTA DE DIVISAS CON TRANSFERENCIA DE FONDOS A SOLICITUD DE YACIMIENTOS PETROLIFEROS FISCALES BOLIVIANOS SEGUN SOLICITUD 1592 REF: PAGO ANTICIPADO A TRAFIGURA SA POR SUMINISTRO DE INSUMOS Y ADITIVOS Y DIESEL OIL CORRESPONDIENTE AL MES DE ENERO 2017 LIB. 00513012004 LBP-YPFB-UNICOMERCIAL (4030005415/1-2188907)</t>
  </si>
  <si>
    <t>G03693890005</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</si>
  <si>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t>
  </si>
  <si>
    <t>G03693890004</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</si>
  <si>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 POR DIFERENCIAL CAMBIARIO</t>
  </si>
  <si>
    <t>G03693880005</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</si>
  <si>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t>
  </si>
  <si>
    <t>G03693880004</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</si>
  <si>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 POR DIFERENCIAL CAMBIARIO</t>
  </si>
  <si>
    <t>S08787730002</t>
  </si>
  <si>
    <t>||TRANSFERENCIA DE FONDOS DEL EXTERIOR REF.:COMISION AVISO CARTA DE CREDITO STANDBY BS220.-Y EMISION COMP.CONTABLE BS50.-REF.:31134020172157 (BCB:SB-R-2016-67) A/F Y.P.F.B.,S/G SWIFT 1516 ADJ.DE LA FECHA. LIB.00513012007 YPFB-RECURSOS NACIONALIZACIÓN REF.:COMISIONES AVISO SBLC 31134020172157</t>
  </si>
  <si>
    <t>S08792150002</t>
  </si>
  <si>
    <t>'TRANSFERENCIA DE FONDOS DE DPTOS.DE ENCAJE LEGAL DEL SISTEMA FINANCIERO A DPTOS.CTES.DEL SECTOR PUBLICO S/G CITE' BUN/0102/17||DE LA FECHA (HRE-TSO-819). A SOLICITUD DEL MEFP, REVERSION ANTICIPADA ABONO A LA LIBRETA N°00582012002; BUN.</t>
  </si>
  <si>
    <t>S08791530001</t>
  </si>
  <si>
    <t>||COMISION TRANSFERENCIA FDOS.AL EXTERIOR 0,10% S/USD137.936,70.-,REEMB.GSTS.COMUNICACION BS220.-Y EMISION COMP.CONTABLE BS50.-REF.:PAGO 7 LC I-2016-011 P/C EASBA A/F BRN INTERNACIONAL INDUSTRIA E COMERCIO LTDA.,EN COMPL.A COMP.879152,07/02/17. LIB.00586019203 GASTO CORRIENTE EASBA-SANO Nº 400 REF.:COMISIONES PAGO 7 LC I-2016-011</t>
  </si>
  <si>
    <t>Q07991930002</t>
  </si>
  <si>
    <t>NUMERO DE LIBRETA CUT: 00990201001 OPERACIÓN E18  TRANSFERENCIA DEL SISTEMA FINANCIERO POR CUENTA DE TERCEROS  A LA CUT DEVOLUCION DE EXCEDENTES UMSS A SOL. DE OTERO FERRUFINO NANCY</t>
  </si>
  <si>
    <t>G03741300003</t>
  </si>
  <si>
    <t>PAGO A CAF PRÉSTAMO CFA008296 VCTO. 08-feb-2017 POR CUENTA DE TGN , NTI. 008913 VALOR 08-feb-2017 CAPITAL USD 202.484,20 INTERESES USD 40.287,16 COMISIONES USD 39.543,99 CTA. 3987 CUENTA UNICA DEL TESORO-3987 LIB. 00099021001 REF.: COMISIONES BANCARIAS</t>
  </si>
  <si>
    <t>Q08002150002</t>
  </si>
  <si>
    <t>NUMERO DE LIBRETA CUT: CUENTA UNICA DEL TESORO OPERACIÓN E18  TRANSFERENCIA DEL SISTEMA FINANCIERO POR CUENTA DE TERCEROS  A LA CUT Devolucion pagos en exceso Poder Legislativo</t>
  </si>
  <si>
    <t>Q08002170002</t>
  </si>
  <si>
    <t>NUMERO DE LIBRETA CUT: 00099021001 OPERACIÓN E18  TRANSFERENCIA DEL SISTEMA FINANCIERO POR CUENTA DE TERCEROS  A LA CUT DESCUENTO COBRO INDEBIDO R 026-99-RP</t>
  </si>
  <si>
    <t>Q08002270002</t>
  </si>
  <si>
    <t>NUMERO DE LIBRETA CUT: 00099021001 OPERACIÓN E18  TRANSFERENCIA DEL SISTEMA FINANCIERO POR CUENTA DE TERCEROS  A LA CUT PAGO INDEBIDO -RP ENERO 2017</t>
  </si>
  <si>
    <t>Q08002280002</t>
  </si>
  <si>
    <t>NUMERO DE LIBRETA CUT: 00099021001 OPERACIÓN E18  TRANSFERENCIA DEL SISTEMA FINANCIERO POR CUENTA DE TERCEROS  A LA CUT PAGO ADELANTADO PRA -RP ENERO 2017</t>
  </si>
  <si>
    <t>J03194640002</t>
  </si>
  <si>
    <t>A:00099021001 A requerimiento de la Unidad de Administracion e Informacion Salarial (UAIS), con nota interna CITE: MEFP/VTCP/DGPOT/UAIS/N 560/2017, en la cual solicita la reversion definitiva de las boletas consignadas en el Comprobante de Pago N 18678.</t>
  </si>
  <si>
    <t>G03755410004</t>
  </si>
  <si>
    <t>VENTA DE DIVISAS CON TRANSFERENCIA DE FONDOS A SOLICITUD DE YACIMIENTOS PETROLIFEROS FISCALES BOLIVIANOS SEGUN SOLICITUD 1639 REF: PAGO ANTICIPADO A EMPRESA VITOL S.A. SUMINISTRO DIESEL OIL E INSUMO Y ADITIVOS DICIEMBRE 2016 LIB. 00513012004 LBP-YPFB-UNICOMERCIAL (4030005415/1-2188907)</t>
  </si>
  <si>
    <t>S08794940002</t>
  </si>
  <si>
    <t>||REGISTRO POR LA DEVOLUCION DEL SALDO NO UTILIZADO DE LA CARTA DE CREDITO I-2016-028 DE ACUERDO A NOTA SEDEM/GG/CB/2017-0068 ADJUNTA DE LA FECHA. LIBRETA 00576012002 CARTONBOL RECAUDADORA REF.: DEP SALDO NO UTILIZADO LC I-2016-028.</t>
  </si>
  <si>
    <t>S08794260002</t>
  </si>
  <si>
    <t>||TRANSFERENCIA A LA CUENTA UNICA DEL TESORO IMPORTE RETENIDO A WALTER ABRAHAM PEREZ ALANDIA POR REMUNERACIÓN MÁXIMA CORRESPONDIENTE AL MES DE ENERO/2017 - LIBRETA N° 00990201001. TRANSFERENCIA POR REMUNERACIÓN MÁXIMA WALTER ALANDIA - ENERO/2017 LIBRETA N° 00990201001</t>
  </si>
  <si>
    <t>Q08007810002</t>
  </si>
  <si>
    <t>NUMERO DE LIBRETA CUT: Cuenta Unica del Tesoro OPERACIÓN E18  TRANSFERENCIA DEL SISTEMA FINANCIERO POR CUENTA DE TERCEROS  A LA CUT Pago pension por riesgos profesional Enero 2017</t>
  </si>
  <si>
    <t>Q08013960002</t>
  </si>
  <si>
    <t>NUMERO DE LIBRETA CUT: Cuenta Unica del Tesoro OPERACIÓN E18  TRANSFERENCIA DEL SISTEMA FINANCIERO POR CUENTA DE TERCEROS  A LA CUT Pago pension en demasia CUA 6252060 del asegurado German Coro Donaire</t>
  </si>
  <si>
    <t>Q08008690002</t>
  </si>
  <si>
    <t>NUMERO DE LIBRETA CUT: Cuenta Unica del Tesoro OPERACIÓN E18  TRANSFERENCIA DEL SISTEMA FINANCIERO POR CUENTA DE TERCEROS  A LA CUT Devolucion de pagos CC no cobrados por afiliados Civiles correspondientes al periodo Agosto 2016</t>
  </si>
  <si>
    <t>G03778150004</t>
  </si>
  <si>
    <t>VENTA DE DIVISAS CON TRANSFERENCIA DE FONDOS A SOLICITUD DE YACIMIENTOS PETROLIFEROS FISCALES BOLIVIANOS SEGUN SOLICITUD 1659 REF: PAGO A SGS CHILE LIMITADA POR EL SERVICIO DE INSPECCION DE CALIDAD DE PRODUCTO EN BUQUE EN EL PERIODO DE ENERO, MARZO, MAYO, JUNIO, JULIO Y AGOSTO DE 2016 LIB. 00513012004 LBP-YPFB-UNICOMERCIAL (4030005415/1-2188907)</t>
  </si>
  <si>
    <t>G03778170004</t>
  </si>
  <si>
    <t>VENTA DE DIVISAS CON TRANSFERENCIA DE FONDOS A SOLICITUD DE YACIMIENTOS PETROLIFEROS FISCALES BOLIVIANOS SEGUN SOLICITUD 1663 REF: PAGO A CAMIN CARGO CONTROL ARGENTINA S.A. POR SERVICIO DE INSPECCIÓN CORRESPONDIENTE A LOS MESES DE MAYO, JUNIO Y JULIO DE 2016 LIB. 00513012004 LBP-YPFB-UNICOMERCIAL (4030005415/1-2188907)</t>
  </si>
  <si>
    <t>G03778180004</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</si>
  <si>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</si>
  <si>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G03778190004</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</si>
  <si>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 POR DIFERENCIAL CAMBIARIO</t>
  </si>
  <si>
    <t>G03788860004</t>
  </si>
  <si>
    <t>VENTA DE DIVISAS CON TRANSFERENCIA DE FONDOS A SOLICITUD DE YACIMIENTOS PETROLIFEROS FISCALES BOLIVIANOS SEGUN SOLICITUD 1664 REF: PAGO A COMPAÑÍA DE PETRÓLEOS DE CHI8LE COPEC S.A. POR SUMINISTRO DE GASOLINA FACTURAS FINALES CARGAS DEL 2016 LIB. 00513012004 LBP-YPFB-UNICOMERCIAL (4030005415/1-2188907)</t>
  </si>
  <si>
    <t>G03788820003</t>
  </si>
  <si>
    <t>TRANSFERENCIA DE FONDOS AL EXTERIOR A SOLICITUD DE TESORO GENERAL DE LA NACION SEGUN SOLICITUD 1670 REF: PAGO A LA ORGANIZACIÓN DE NACIONES UNIDAS PARA LA ALIMENTACIÓN Y AGRICULTURA (FAO), POR CONCEPTO DE MEMBRESÍA POR USD24.572,34, SEGÚN SOLICITUD VRE-DGRM-CS-34/2017. LIB. 00099021001 TGN-RECURSOS ORDINARIOS (3987)</t>
  </si>
  <si>
    <t>G03788810003</t>
  </si>
  <si>
    <t>TRANSFERENCIA DE FONDOS AL EXTERIOR A SOLICITUD DE TESORO GENERAL DE LA NACION SEGUN SOLICITUD 1669 REF: PAGO A LA SECRETARÍA GENERAL DE LA COMUNIDAD ANDINA (CAN), POR CONCEPTO DE MEMBRESÍA POR USD314.400,00, SEGÚN SOLICITUD VRE-DGRM-CS-27/2017. LIB. 00099021001 TGN-RECURSOS ORDINARIOS (3987)</t>
  </si>
  <si>
    <t>G03784520002</t>
  </si>
  <si>
    <t>TRANSFERENCIA DEL EXTERIOR SEGUN SWIFT 01964 DE FECHA 14/02/2017 ORDENANTE: MISSION OF BOLIVIA TO THE OAS.REF.: DEVOLUCION SALDOS GASTOS DE FUNCIONAMIENTO LIB. 00099021001 TGN-RECURSOS ORDINARIOS (3987)</t>
  </si>
  <si>
    <t>G03794460002</t>
  </si>
  <si>
    <t>TRANSFERENCIA DEL EXTERIOR SEGUN SWIFT NO.2113 DE FECHA 15/02/2017 ORDENANTE: DELEGACION BOLIVIA ANTE LA UNESCO REF.: DEVOLUCION SALDOS GASTOS DE FUNCIONAMIENTO LIB. 00099021001 TGN-RECURSOS ORDINARIOS (3987)</t>
  </si>
  <si>
    <t>G03793270003</t>
  </si>
  <si>
    <t>PAGO A BID PRÉSTAMO 3599/BL-BO VCTO. 15-feb-2017 POR CUENTA DE TGN , NTI. 008888 VALOR 15-feb-2017  INTERESES USD 82,24 CTA. 3987 CUENTA UNICA DEL TESORO-3987 LIB. 00099021001 REF.: COMISIONES BANCARIAS</t>
  </si>
  <si>
    <t>G03792920004</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</si>
  <si>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t>
  </si>
  <si>
    <t>G03797620003</t>
  </si>
  <si>
    <t>TRANSFERENCIA DE FONDOS AL EXTERIOR A SOLICITUD DE TESORO GENERAL DE LA NACION SEGUN SOLICITUD 1674 REF: PAGO AL COMITÉ INTERGUBERNAMENTAL COORDINADOR DE LOS PAÍSES DE LA CUENCA DEL PLATA (CIC), POR CONCEPTO DE MEMBRESÍA POR USD58.149,74, SEGÚN SOLICITUD VRE-DGRM-CS-20/2017. LIB. 00099021001 TGN-RECURSOS ORDINARIOS (3987)</t>
  </si>
  <si>
    <t>G03797660003</t>
  </si>
  <si>
    <t>TRANSFERENCIA DE FONDOS AL EXTERIOR A SOLICITUD DE TESORO GENERAL DE LA NACION SEGUN SOLICITUD 1673 REF: PAGO A LA ORGANIZACIÓN DE ESTADOS AMERICANOS (OEA), POR CONCEPTO DE MEMBRESÍA POR USD46.872,00, SEGÚN SOLICITUD VRE-DGRM-CS-2/2017. LIB. 00099021001 TGN-RECURSOS ORDINARIOS (3987)</t>
  </si>
  <si>
    <t>G03797680003</t>
  </si>
  <si>
    <t>TRANSFERENCIA DE FONDOS AL EXTERIOR A SOLICITUD DE TESORO GENERAL DE LA NACION SEGUN SOLICITUD 1672 REF: PAGO AL TRIBUNAL DE JUSTICIA DE LA COMUNIDAD ANDINA DE NACIONES (TJCAN), POR CONCEPTO DE MEMBRESÍA POR USD64.386,68, SEGÚN SOLICITUD VRE-DGRM-CS-28/2017. LIB. 00099021001 TGN-RECURSOS ORDINARIOS (3987)</t>
  </si>
  <si>
    <t>S08798140002</t>
  </si>
  <si>
    <t>'TRANSFERENCIA DE FONDOS DE DPTOS.DE ENCAJE LEGAL DEL SISTEMA FINANCIERO A DPTOS.CTES.DEL SECTOR PUBLICO S/G CITE' BUN/0121/17||DE LA FECHA (HRE-TSO-905). A SOLIC. MEFP; REVERSION POR ERROR EN MONTO DE TRANSF.ELECT. DE F. 10/02/17; LIBR.00099021001; BUN.</t>
  </si>
  <si>
    <t>G03805590004</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</si>
  <si>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t>
  </si>
  <si>
    <t>G03805580004</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</si>
  <si>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t>
  </si>
  <si>
    <t>G03805570004</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</si>
  <si>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t>
  </si>
  <si>
    <t>S08800010002</t>
  </si>
  <si>
    <t>||TRANSFERENCIA DE FONDOS DEL EXTERIOR REF.:PAGO COMISIONES SBLC 21.9016286.6,S/G SWIFT 2306 ADJ.DE LA FECHA. LIB.00513012007 YPFB - RECURSOS NACIONALIZACIÓN REF.:COMISIONES SBLC 21.9016286.6</t>
  </si>
  <si>
    <t>S08799540002</t>
  </si>
  <si>
    <t>||MULTA POR INCUMPLIMIENTO A LA GUIA DE PROCEDIMIENTOS OPERATIVOS DE CANCELACION DE PAGOS A FUNCIONARIOS PUBLICOS Y BENEFICIARIOS DE RENTA DE ACUERDO A NOTA MEFP/VTCP/DGPOT/UAIS/N° 396/2017 RECIBIDA EN F.16/02/17 REF: POR DEVOL.BOLETA DE PAGO A LA BENEF. ANA SOLANO CLAROS DE CONFORMIDAD AL INCISO M, PUNTO 1; LIBRETA 00099021001.</t>
  </si>
  <si>
    <t>Q08035000002</t>
  </si>
  <si>
    <t>G03817670003</t>
  </si>
  <si>
    <t>PAGO A CAF PRÉSTAMO CFA009277 VCTO. 17-feb-2017 POR CUENTA DE TGN , NTI. 009012 VALOR 17-feb-2017   COMISIONES USD 307.688,89 CTA. 3987 CUENTA UNICA DEL TESORO-3987 LIB. 00099021001 REF.: COMISIONES BANCARIAS</t>
  </si>
  <si>
    <t>G03815710004</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</si>
  <si>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 POR DIFERENCIAL CAMBIARIO</t>
  </si>
  <si>
    <t>G03820400004</t>
  </si>
  <si>
    <t>VENTA DE DIVISAS CON TRANSFERENCIA DE FONDOS A SOLICITUD DE YACIMIENTOS PETROLIFEROS FISCALES BOLIVIANOS SEGUN SOLICITUD 1707 REF: PAGO A LA EMPRESASENERINI TRANSPORTES LTDA POR SERVICIO DE TRANSPORTE DE COMBUSTIBLES LÍQUIDOS PARA EL MES DE ENERO DE 2017 LIB. 00513012004 LBP-YPFB-UNICOMERCIAL (4030005415/1-2188907)</t>
  </si>
  <si>
    <t>G03822440002</t>
  </si>
  <si>
    <t>TRANSFERENCIA DEL EXTERIOR SEGUN SWIFT 02267 DE FECHA 17/02/2017 ORDENANTE: EMBAJADA DE BOLIVIA MONTEVIDEO UY REF.: DEVOLUCION SALDOS GASTOS DE FUNCIONAMIENTO LIB. 00099021001 TGN-RECURSOS ORDINARIOS (3987)</t>
  </si>
  <si>
    <t>G03824420002</t>
  </si>
  <si>
    <t>TRANSFERENCIA DEL EXTERIOR SEGUN SWIFT NO.2305 DE FECHA 17/02/2017 ORDENANTE: CONSULATE GENERAL OF BOLIVIA (LOS ANGELES) REF.: DEVOLUCION SALDOS GASTOS FUNCIONAMIENTO LIB. 00099021001 TGN-RECURSOS ORDINARIOS (3987)</t>
  </si>
  <si>
    <t>S08801150001</t>
  </si>
  <si>
    <t>COBRO DE||COSTO DE ÚTILES DE ESCRITORIO POR LA EMISIÓN DEL COMPROBANTE CONTABLE N° 880114 DE LA FECHA. REF: COBRO DE INTERESES CON VENCIMIENTO EN LA FECHA POR EL CREDITO DE EMERGENCIA AL TGN (CONTRATO SANO N° 43/08) DE LA LIBRETA N° 00099021001 TGN RECURSOS ORDINARIOS MN POR COSTO ÚTILES ESCRITORIO</t>
  </si>
  <si>
    <t>S08801130001</t>
  </si>
  <si>
    <t>COBRO DE||COSTO DE ÚTILES DE ESCRITORIO POR LA EMISIÓN DEL COMPROBANTE CONTABLE N° 880112 DE LA FECHA. REF: COBRO DE INTERESES CON VENCIMIENTO EN LA FECHA POR EL CREDITO DE EMERGENCIA AL TGN (CONTRATO SANO N° 43/08) DE LA LIBRETA N° 00099021001 TGN RECURSOS ORDINARIOS MN POR COSTO ÚTILES ESCRITORIO</t>
  </si>
  <si>
    <t>S08801110001</t>
  </si>
  <si>
    <t>COBRO DE||COSTO DE ÚTILES DE ESCRITORIO POR LA EMISIÓN DEL COMPROBANTE CONTABLE N° 880110 DE LA FECHA. REF: COBRO DE INTERESES CON VENCIMIENTO EN LA FECHA POR EL CREDITO DE EMERGENCIA AL TGN (CONTRATO SANO N° 43/08) DE LA LIBRETA N° 00099021001 TGN RECURSOS ORDINARIOS MN POR COSTO ÚTILES ESCRITORIO</t>
  </si>
  <si>
    <t>S08801090001</t>
  </si>
  <si>
    <t>COBRO DE||COSTO DE ÚTILES DE ESCRITORIO POR LA EMISIÓN DEL COMPROBANTE CONTABLE N° 880107 DE LA FECHA. REF: COBRO DE INTERESES CON VENCIMIENTO EN LA FECHA POR EL CREDITO DE EMERGENCIA AL TGN (CONTRATO SANO N° 43/08) DE LA LIBRETA N° 00099021001 TGN RECURSOS ORDINARIOS MN POR COSTO ÚTILES ESCRITORIO</t>
  </si>
  <si>
    <t>S08801050001</t>
  </si>
  <si>
    <t>COBRO DE||COSTO DE ÚTILES DE ESCRITORIO POR LA EMISIÓN DEL COMPROBANTE CONTABLE N° 880104 DE LA FECHA. REF: COBRO DE INTERESES CON VENCIMIENTO EN LA FECHA POR EL CREDITO DE EMERGENCIA AL TGN (CONTRATO SANO N° 43/08) DE LA LIBRETA N° 00099021001 TGN RECURSOS ORDINARIOS MN POR COSTO ÚTILES ESCRITORIO</t>
  </si>
  <si>
    <t>S08801030001</t>
  </si>
  <si>
    <t>COBRO DE||COSTO DE ÚTILES DE ESCRITORIO POR LA EMISIÓN DEL COMPROBANTE CONTABLE N° 880101 DE LA FECHA. REF: COBRO DE INTERESES CON VENCIMIENTO EN LA FECHA POR EL CREDITO DE EMERGENCIA AL TGN (CONTRATO SANO N° 43/08) DE LA LIBRETA N° 00099021001 TGN RECURSOS ORDINARIOS MN POR COSTO ÚTILES ESCRITORIO</t>
  </si>
  <si>
    <t>S08800850002</t>
  </si>
  <si>
    <t>||TRANSFERENCIA DE FONDOS S/G. FORMULARIO, CITE' BUN0128/17 DE LA FECHA (HRE-TSO-930). DEVOLUCION DE SALDOS NO EJECUTADOS GESTION 2015 DEL PROY. CONSER ESTABLECIMIENTO DE ESPECIES FORESTALES EN LA MICROCUENTA DEL RIO ACASIO MUNICIPIO ACASIO. A SOLICITUD DEL G.A.M. DE ACASIO; LIBRETA 00086014407 MMAYA-BS-PLAN NAL.DE CUENTAS PROYECTOS; BUN.</t>
  </si>
  <si>
    <t>S08800550001</t>
  </si>
  <si>
    <t>COBRO DE||COSTO DE ÚTILES DE ESCRITORIO POR LA EMISIÓN DEL COMPROBANTE CONTABLE N° 880053 DE LA FECHA. REF: COBRO DE INTERESES CON VENCIMIENTO EN LA FECHA  POR EL CRÉDITO DE EMERGENCIA  AL TGN (CONTRATO SANO N° 043/08) DE LA LIBRETA N° 00099021001 TGN RECURSOS ORDINARIOS MN POR COSTO ÚTILES ESCRITORIO</t>
  </si>
  <si>
    <t>S08800510001</t>
  </si>
  <si>
    <t>COBRO DE||COSTO DE ÚTILES DE ESCRITORIO POR LA EMISIÓN DEL COMPROBANTE CONTABLE N° 880049 DE LA FECHA. REF: COBRO DE INTERESES CON VENCIMIENTO EN LA FECHA POR EL CRÉDITO DE EMERGENCIA  AL TGN (CONTRATO SANO N° 043/08) DE LA LIBRETA N° 00099021001 TGN RECURSOS ORDINARIOS MN POR COSTO ÚTILES ESCRITORIO</t>
  </si>
  <si>
    <t>S08800470001</t>
  </si>
  <si>
    <t>COBRO DE||COSTO DE ÚTILES DE ESCRITORIO POR LA EMISIÓN DEL COMPROBANTE CONTABLE N° 880046 DE LA FECHA. REF: COBRO DE INTERESES CON VENCIMIENTO EN LA FECHA POR EL CRÉDITO DE EMERGENCIA  AL TGN (CONTRATO SANO N° 043/08) DE LA LIBRETA N° 00099021001 TGN RECURSOS ORDINARIOS MN POR COSTO ÚTILES ESCRITORIO</t>
  </si>
  <si>
    <t>S08800450001</t>
  </si>
  <si>
    <t>COBRO DE||COSTO DE ÚTILES DE ESCRITORIO POR LA EMISIÓN DEL COMPROBANTE CONTABLE N° 880044 DE LA FECHA. REF: COBRO DE INTERESES CON VENCIMIENTO EN LA FECHA POR EL CRÉDITO DE EMERGENCIA  AL TGN (CONTRATO SANO N° 043/08) DE LA LIBRETA N° 00099021001 TGN RECURSOS ORDINARIOS MN POR COSTO ÚTILES ESCRITORIO</t>
  </si>
  <si>
    <t>S08800430001</t>
  </si>
  <si>
    <t>COBRO DE||COSTO DE ÚTILES DE ESCRITORIO POR LA EMISIÓN DEL COMPROBANTE CONTABLE N° 880041 DE LA FECHA. REF: COBRO DE INTERESES CON VENCIMIENTO EN LA FECHA POR EL CRÉDITO DE EMERGENCIA  AL TGN (CONTRATO SANO N° 043/08) DE LA LIBRETA N° 00099021001 TGN RECURSOS ORDINARIOS MN POR COSTO ÚTILES ESCRITORIO</t>
  </si>
  <si>
    <t>S08800380001</t>
  </si>
  <si>
    <t>COBRO DE||COSTO DE ÚTILES DE ESCRITORIO POR LA EMISIÓN DEL COMPROBANTE CONTABLE N° 880035 DE LA FECHA. REF: COBRO DE INTERESES CON VENCIMIENTO EN LA FECHA POR EL CRÉDITO DE EMERGENCIA  AL TGN (CONTRATO SANO N° 043/08) DE LA LIBRETA N° 00099021001 TGN RECURSOS ORDINARIOS MN POR COSTO ÚTILES ESCRITORIO</t>
  </si>
  <si>
    <t>G03836920002</t>
  </si>
  <si>
    <t>TRANSFERENCIA DEL EXTERIOR SEGUN SWIFT NO.2353 DE FECHA 20/02/2017 ORDENANTE: EMBASSY OF THE PLURINATIONAL STATE OF BOLIVIA (RUSSIA) REF.: DEVOLUCION DE GASTOS DE FUNCIONAMIENTO LIB. 00099021001 TGN-RECURSOS ORDINARIOS (3987)</t>
  </si>
  <si>
    <t>G03831510002</t>
  </si>
  <si>
    <t>TRANSFERENCIA DEL EXTERIOR SEGUN SWIFT 02347-02346 DE FECHA 20/02/2017 ORDENANTE: EMBAJADA DE BOLIVIA,BOGOTA-COLOMBIA.REF.:DEVOLUCION SALDOS DE EJECUTADOS GESTION 2016 LIB. 00099021001 TGN-RECURSOS ORDINARIOS (3987)</t>
  </si>
  <si>
    <t>G03828360004</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</si>
  <si>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t>
  </si>
  <si>
    <t>G03848930002</t>
  </si>
  <si>
    <t>TRANSFERENCIA DEL EXTERIOR SEGUN SWIFT 02470 DE FECHA 21/02/2017 ORDENANTE: EMBAJADA DE BOLIVIA-OTAWA-CANADA. REF.:DEVOLUCION SALDOS GASTOS FUNCIONAMIENTO LIB. 00099021001 TGN-RECURSOS ORDINARIOS (3987)</t>
  </si>
  <si>
    <t>G03841050002</t>
  </si>
  <si>
    <t>TRANSFERENCIA DEL EXTERIOR SEGUN SWIFT NO.2399 DE FECHA 21/02/2017 ORDENANTE: BOTSCHAFT DES PLURINATIONALEN STAATES BOLIVIEN (BERLIN) REF.: DEVOLUCION SALDOS PROGRAMA ALEMANIA LIB. 00099021001 TGN-RECURSOS ORDINARIOS (3987)</t>
  </si>
  <si>
    <t>G03838400004</t>
  </si>
  <si>
    <t>VENTA DE DIVISAS CON TRANSFERENCIA DE FONDOS A SOLICITUD DE YACIMIENTOS PETROLIFEROS FISCALES BOLIVIANOS SEGUN SOLICITUD 1720 REF: PAGO A LA EMPRESA TRANSPORTADORA TORNADO LTDA  POR SERVICIO DE TRANSPORTE DE COMBUSTIBLES LÍQUIDOS PARA EL MES DE ENERO Y FENRERO DE 2017 LIB. 00513012004 LBP-YPFB-UNICOMERCIAL (4030005415/1-2188907)</t>
  </si>
  <si>
    <t>G03838380004</t>
  </si>
  <si>
    <t>VENTA DE DIVISAS CON TRANSFERENCIA DE FONDOS A SOLICITUD DE YACIMIENTOS PETROLIFEROS FISCALES BOLIVIANOS SEGUN SOLICITUD 1718 REF: PAGO A LA EMPRESA DE TRANSPORTES BORGO LTDA. POR SERVICIO DE TRANSPORTE DE COMBUSTIBLES LÍQUIDOS PARA LOS MESES MESES DE ENERO Y FEBRERO DE 2017 LIB. 00513012004 LBP-YPFB-UNICOMERCIAL (4030005415/1-2188907)</t>
  </si>
  <si>
    <t>G03838010004</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</si>
  <si>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t>
  </si>
  <si>
    <t>G03848050002</t>
  </si>
  <si>
    <t>TRANSFERENCIA DEL EXTERIOR SEGUN SWIFT NO.2402 DE FECHA 21/02/2017 ORDENANTE: EMBAJADA DEL ESTA PLURINACIONAL (MEXICO) REF.: DEVOLUCION DE SALDOS NO EJECUTADOS GASTOS DE FUNCIONAMIENTO GESTION 2016 LIB. 00099021001 TGN-RECURSOS ORDINARIOS (3987)</t>
  </si>
  <si>
    <t>G03847990002</t>
  </si>
  <si>
    <t>TRANSFERENCIA DEL EXTERIOR SEGUN SWIFT 02403 DE FECHA 21/02/2017 ORDENANTE: EMBAJADA DE BOLIVIA-OTAWA-CANADA. REF.:DEVOLUCION SALDOS LIB. 00099021001 TGN-RECURSOS ORDINARIOS (3987)</t>
  </si>
  <si>
    <t>G03842220004</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</si>
  <si>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t>
  </si>
  <si>
    <t>G03843330003</t>
  </si>
  <si>
    <t>TRANSFERENCIA DE FONDOS AL EXTERIOR A SOLICITUD DE TESORO GENERAL DE LA NACION SEGUN SOLICITUD 1728 REF: PAGO AL FONDO FIDUCIARIO PARA LA ARMONÍA CON LA NATURALEZA (FFAN), POR CONCEPTO DE MEMBRESÍA POR USD20.000,00, SEGÚN SOLICITUD VRE-DGRM-CS-36/2017. LIB. 00099021001 TGN-RECURSOS ORDINARIOS (3987)</t>
  </si>
  <si>
    <t>G03844060003</t>
  </si>
  <si>
    <t>TRANSFERENCIA DE FONDOS AL EXTERIOR A SOLICITUD DE TESORO GENERAL DE LA NACION SEGUN SOLICITUD 1727 REF: PAGO A LA OFICINA DE LAS NACIONES UNIDAS CONTRA LA DROGA Y EL DELITO (UNODC), POR CONCEPTO DE MEMBRESÍA POR USD250.000,00, SEGÚN SOLICITUD VRE-DGRM-CS-50/2017. LIB. 00099021001 TGN-RECURSOS ORDINARIOS (3987)</t>
  </si>
  <si>
    <t>S08803560003</t>
  </si>
  <si>
    <t>'TRANSFERENCIA DE FONDOS||A SOL. DEL MIN,DE ECO Y FIN.PUBL. MEFP/VTCP/DGPOT/UPCFTGN/TR-N°354/2017 DE LA FECHA HRE TSO 951 REPOSICION DE BOLETAS DE PAGO SOLICITADOS POR EL INRA, POR DEPOSITOS ERRÓNEOS, CONSIGNADOS EN EL COMPROBANTE DE PAGO N°18675. DEBITO DE LA LIBRETA 00099021001 COBRO UTILES DE ESCRITORIO.</t>
  </si>
  <si>
    <t>G03849540004</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</si>
  <si>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t>
  </si>
  <si>
    <t>G03861990003</t>
  </si>
  <si>
    <t>PROVISION DE FONDOS A SOLICITUD DE YACIMIENTOS PETROLIFEROS FISCALES BOLIVIANOS SEGUN SOLICITUD YPFB-0050-2017 REF: PAGO REGALIAS TGN NOVIEMBRE 2016 LIB. 00099021001 TGN YPFB PARTICIPACION 6% PRODUCCIÓN BRUTA DE HIDROCARBUROS BOCA DE POZO</t>
  </si>
  <si>
    <t>G03871750002</t>
  </si>
  <si>
    <t>TRANSFERENCIA DEL EXTERIOR SEGUN SWIFT 02616-02615 DE FECHA 23/02/2017 ORDENANTE: EMBAJADA DE LA REPUBLICA DE BOLIVIA-BRASILEA-BRASIL. REF.:DEVOLUCION SALDO GASTOS DE FUNCIONAMIENTO LIB. 00099021001 TGN-RECURSOS ORDINARIOS (3987)</t>
  </si>
  <si>
    <t>G03862240002</t>
  </si>
  <si>
    <t>TRANSFERENCIA DEL EXTERIOR SEGUN MJE.SWIFT NO.2563 DE FECHA 23/02/2017 ORDENANTE: BOTSCHAFT DES PLURINATIONALEN STAATES BOLIVIEN REF:DEVOLUCION DE SALDOS GASTOS DE FUNCIONAMIENTO LIB. 00099021001 TGN-RECURSOS ORDINARIOS (3987)</t>
  </si>
  <si>
    <t>G03864820002</t>
  </si>
  <si>
    <t>TRANSFERENCIA DEL EXTERIOR SEGUN SWIFT 02565 DE FECHA 23/02/2017 ORDENANTE: EMBAJADA DE BOLIVIA,SAN JOSE,COSTA RICA.REF.: DEVOLUCION SALDOS GASTOS DE FUNCIONAMIENTO LIB. 00099021001 TGN-RECURSOS ORDINARIOS (3987)</t>
  </si>
  <si>
    <t>G03868900002</t>
  </si>
  <si>
    <t>TRANSFERENCIA DEL EXTERIOR SEGUN SWIFT 02564 DE FECHA 23/02/2017 ORDENANTE: EMBAJADA DE BOLIVIA-SAN JOSE-COSTA RICA. REF.:DEVOLUCION SALDOS PROGRAMA DE DOCUMENTACION LIB. 00099021001 TGN-RECURSOS ORDINARIOS (3987)</t>
  </si>
  <si>
    <t>G03877760004</t>
  </si>
  <si>
    <t>VENTA DE DIVISAS CON TRANSFERENCIA DE FONDOS A SOLICITUD DE YACIMIENTOS PETROLIFEROS FISCALES BOLIVIANOS SEGUN SOLICITUD 1758 REF: PAGO A VITOL SA POR POR DIFERENCIA DE FACTURA PROFORMA Y FACTURA COMERCIAL DE SUMINISTRO DE DIESEL LIB. 00513012004 LBP-YPFB-UNICOMERCIAL (4030005415/1-2188907)</t>
  </si>
  <si>
    <t>G03877770004</t>
  </si>
  <si>
    <t>VENTA DE DIVISAS CON TRANSFERENCIA DE FONDOS A SOLICITUD DE YACIMIENTOS PETROLIFEROS FISCALES BOLIVIANOS SEGUN SOLICITUD 1759 REF: PAGO A SGS CHILE LIMITADA POR SERVICIO DE INSPECCIÓN EN EL PERÍODO DE SEPTIEMBRE Y OCTUBRE DE 2016 LIB. 00513012004 LBP-YPFB-UNICOMERCIAL (4030005415/1-2188907)</t>
  </si>
  <si>
    <t>G03877780004</t>
  </si>
  <si>
    <t>VENTA DE DIVISAS CON TRANSFERENCIA DE FONDOS A SOLICITUD DE YACIMIENTOS PETROLIFEROS FISCALES BOLIVIANOS SEGUN SOLICITUD 1761 REF: PAGO A NOBLE AMÉRICAS CORP POR EL SUMINISTRO DE DIÉSEL OÍL MEDIANTE BUQUE BW LIONESS CUARTO EMBARQUE LOTE 3 EN EL PERÍODO 20 A 24 DE DICIEMBRE DE 2016 LIB. 00513012004 LBP-YPFB-UNICOMERCIAL (4030005415/1-2188907)</t>
  </si>
  <si>
    <t>G03877790004</t>
  </si>
  <si>
    <t>VENTA DE DIVISAS CON TRANSFERENCIA DE FONDOS A SOLICITUD DE YACIMIENTOS PETROLIFEROS FISCALES BOLIVIANOS SEGUN SOLICITUD 1762 REF: PAGO A NOBLE AMÉRICAS CORP POR EL SUMINISTRO DE DIÉSEL OÍL MEDIANTE BUQUE BW LIONESS CUARTO EMBARQUE LOTE 3 EN EL PERÍODO 20 A 24 DE DICIEMBRE DE 2016 LIB. 00513012004 LBP-YPFB-UNICOMERCIAL (4030005415/1-2188907)</t>
  </si>
  <si>
    <t>G03877800004</t>
  </si>
  <si>
    <t>VENTA DE DIVISAS CON TRANSFERENCIA DE FONDOS A SOLICITUD DE YACIMIENTOS PETROLIFEROS FISCALES BOLIVIANOS SEGUN SOLICITUD 1763 REF: PAGO A COMPAÑÍA DE PETRÓLEOS DE CHILE  S.A. POR SUMINISTRO DE GASOLINA FACTURAS FINALES CARGAS DEL 01 AL 18 DE ENERO DE 2017 LIB. 00513012004 LBP-YPFB-UNICOMERCIAL (4030005415/1-2188907)</t>
  </si>
  <si>
    <t>G03877810004</t>
  </si>
  <si>
    <t>VENTA DE DIVISAS CON TRANSFERENCIA DE FONDOS A SOLICITUD DE YACIMIENTOS PETROLIFEROS FISCALES BOLIVIANOS SEGUN SOLICITUD 1764 REF: PAGO A COMPAÑIA DE PETROLEOS DE CHILE COPEC S.A. POR SUMINISTRO DE GASOLINA ESPECIAL PERIODO 21 1 17 AL 31 1 17 LIB. 00513012004 LBP-YPFB-UNICOMERCIAL (4030005415/1-2188907)</t>
  </si>
  <si>
    <t>S08807570001</t>
  </si>
  <si>
    <t>||RESPUESTA A DEBITO DEL BANQUERO SG SWIFT NO.2654 DE LA FECHA REF: COBRO COMISION EUR 10.- POR TRANSFERENCIA DE EUR 20.553.- FECHA VALOR 16/02/2017 SG SOL. DEL MEFP CONTRIBUCION MEMBRESIA  LIB.00099021001 TGN RECURSOS ORDINARIOS</t>
  </si>
  <si>
    <t>S08807570004</t>
  </si>
  <si>
    <t>||RESPUESTA A DEBITO DEL BANQUERO SG SWIFT NO.2654 DE LA FECHA REF: COBRO COMISION EUR 10.- POR TRANSFERENCIA DE EUR 20.553.- FECHA VALOR 16/02/2017 SG SOL. DEL MEFP CONTRIBUCION MEMBRESIA  CGO. LIB.00099021001 TGN RECURSOS ORDINARIOS (UTILES DE ESCRITORIO)</t>
  </si>
  <si>
    <t>S08807640001</t>
  </si>
  <si>
    <t>||RESPUESTA A DEBITO DEL BANQUERO SG SWIFT NO.2653 DE LA FECHA REF: COBRO COMISION EUR 7,00 POR TRANSFERENCIA DE EUR 2.615.- FECHA VALOR 16/02/2017 SG SOL. DEL MEFP CONTRIBUCION MEMBRESIA  LIB.00099021001 TGN RECURSOS ORDINARIOS</t>
  </si>
  <si>
    <t>S08807640004</t>
  </si>
  <si>
    <t>||RESPUESTA A DEBITO DEL BANQUERO SG SWIFT NO.2653 DE LA FECHA REF: COBRO COMISION EUR 7,00 POR TRANSFERENCIA DE EUR 2.615.- FECHA VALOR 16/02/2017 SG SOL. DEL MEFP CONTRIBUCION MEMBRESIA  CGO.LIB.00099021001 TGN RECURSOS ORDINARIOS (UTILES DE ESCRITORIO)</t>
  </si>
  <si>
    <t>S08808520002</t>
  </si>
  <si>
    <t>'TRANSFERENCIA DE FONDOS DE DPTOS.DE ENCAJE LEGAL DEL SISTEMA FINANCIERO A DPTOS.CTES.DEL SECTOR PUBLICO S/G CITE' BUN/0139/17||DE LA FECHA (HRE-TSO-988). A SOLICITUD MEFP, REVERSIÓN ANTICIPADA PARA ABONO A LA LIBRETA N°00046021109; BUN.</t>
  </si>
  <si>
    <t>S08808720004</t>
  </si>
  <si>
    <t>G03888530004</t>
  </si>
  <si>
    <t>VENTA DE DIVISAS CON TRANSFERENCIA DE FONDOS A SOLICITUD DE YACIMIENTOS PETROLIFEROS FISCALES BOLIVIANOS SEGUN SOLICITUD 1770 REF: PAGO INSPECTORATE SERVICE PERU SAC POR SERVICIO DE INSPECCION CORRESPONDIENTE AL MES DE NOVIEMBRE Y DICIEMBRE 2016 LIB. 00513012004 LBP-YPFB-UNICOMERCIAL (4030005415/1-2188907)</t>
  </si>
  <si>
    <t>G03891480004</t>
  </si>
  <si>
    <t>VENTA DE DIVISAS CON TRANSFERENCIA DE FONDOS A SOLICITUD DE YACIMIENTOS PETROLIFEROS FISCALES BOLIVIANOS SEGUN SOLICITUD 1772 REF: PAGO A EMPRESA PETROPERU POR SUMINISTRO DE GASOLINA CARGAS DEL 14 AL 28 DE ENERO DE 2017 LIB. 00513012004 LBP-YPFB-UNICOMERCIAL (4030005415/1-2188907)</t>
  </si>
  <si>
    <t>G03893960002</t>
  </si>
  <si>
    <t>TRANSFERENCIA DEL EXTERIOR SEGUN MJE.SWIFT NOS.2701-2694 DE FECHA 01/03/2017 ORDENANTE: PERMANENT MSSN OF BOLIVIA TO THE UN STATE OF BOLIVIA TO THE UNITED REF:DEVOLUCION DE SALDOS GASTOS DE FUNCIONAMIENTO LIB. 00099021001 TGN-RECURSOS ORDINARIOS (3987)</t>
  </si>
  <si>
    <t>S08811050003</t>
  </si>
  <si>
    <t>'TRANSFERENCIA DE FONDOS||A SOL. DEL MIN,DE ECO Y FIN.PUBL. MEFP/VTCP/DGPOT/UPCFTGN/TR-N°399/2017 DE LA FECHA HRE TSO 1032 REPOSICIÓN DE BOLETAS DE PAGO SOLICITADAS POR VARIAS ENTIDADES CONSIGNADAS EN EL COMPROBANTE DE PAGO N° 18680. DEBITO DE LA LIBRETA 00099021001 COBRO UTILES DE ESCRITORIO.</t>
  </si>
  <si>
    <t>S08811020004</t>
  </si>
  <si>
    <t>||VENTA DE DIVISAS S/G NOTA YPFB/PRS/GAFC 0521 DFC 0632 URT 0373/2017 Y  AUT.VTA.DIVISAS EFECT.P/MEFP DE 24/02/17 REF.:EMISION CARTA DE CREDITO I-2017-013,COMISION EMISION L/C 0,15% S/USD4.200.000.-POR 335 DIAS,REEMB.GSTS.COMUNICACION BS220.-Y EMISION COMP.CONTABLE BS50.- LIB.00513012004 LBP-YPFB-UNICOMERCIAL REF.:COMISIONES EMISION LC I-2017-013.</t>
  </si>
  <si>
    <t>G03900100004</t>
  </si>
  <si>
    <t>VENTA DE DIVISAS CON TRANSFERENCIA DE FONDOS A SOLICITUD DE YACIMIENTOS PETROLIFEROS FISCALES BOLIVIANOS SEGUN SOLICITUD 1779 REF: PAGO A SGS CHILE POR SERVICIO DE ANALISIS DE MUESTRAS DE RECON CRUDE OIL EN TERMINAL ARICA CHILE LIB. 00513012004 LBP-YPFB-UNICOMERCIAL (4030005415/1-2188907)</t>
  </si>
  <si>
    <t>S08812000003</t>
  </si>
  <si>
    <t>'TRANSFERENCIA DE FONDOS||A SOL. DEL MIN,DE ECO Y FIN.PUBL. MEFP/VTCP/DGPOT/UPCFTGN/TR-N°421/2017 DE LA FECHA HRE TSO 1045 REPOSICION DE BOLETAS DE PAGO SOLICITADAS POR VARIAS ENTIDADES CONSIGNADAS EN EL COMPROBANTE DE PAGO N° 18681. DEBITO DE LA LIBRETA 00099021001 COBRO UTILES DE ESCRITORIO.</t>
  </si>
  <si>
    <t>G03915240004</t>
  </si>
  <si>
    <t>VENTA DE DIVISAS CON TRANSFERENCIA DE FONDOS A SOLICITUD DE YACIMIENTOS PETROLIFEROS FISCALES BOLIVIANOS SEGUN SOLICITUD 1783 REF: PAGO A PETROPERU POR SUMINISTRO DE GASOLINA CARGAS 30 DE ENERO AL 09 DE FEBRERO 2017 LIB. 00513012004 LBP-YPFB-UNICOMERCIAL (4030005415/1-2188907)</t>
  </si>
  <si>
    <t>G03915230004</t>
  </si>
  <si>
    <t>VENTA DE DIVISAS CON TRANSFERENCIA DE FONDOS A SOLICITUD DE YACIMIENTOS PETROLIFEROS FISCALES BOLIVIANOS SEGUN SOLICITUD 1781 REF: PAGO A PETRÓLEO BRASILEIRO S.A. POR SUMINISTRO DE GASOLINA PARA FEBRERO 2017 LIB. 00513012004 LBP-YPFB-UNICOMERCIAL (4030005415/1-2188907)</t>
  </si>
  <si>
    <t>G03915220004</t>
  </si>
  <si>
    <t>VENTA DE DIVISAS CON TRANSFERENCIA DE FONDOS A SOLICITUD DE YACIMIENTOS PETROLIFEROS FISCALES BOLIVIANOS SEGUN SOLICITUD 1782 REF: PAGO A PETRÓLEO BRASILEIRO S.A. POR SUMINISTRO DE GASOLINA PARA FEBRERO 2017 LIB. 00513012004 LBP-YPFB-UNICOMERCIAL (4030005415/1-2188907)</t>
  </si>
  <si>
    <t>Q08092510002</t>
  </si>
  <si>
    <t>S08812520001</t>
  </si>
  <si>
    <t>COBRO DE||COSTO UTILES DE ESCRITORIO POR LA EMISION DEL COMPROBANTE CONTABLE N° 0881248 DE LA FECHA, (REF. VENC. EN FECHA 05.03.17 DEL CREDITO AL MEFP - TELEFERICO CONTRATO SANO N° 156/14) DE LA LIBRETA N° 00099021001 RECURSOS ORDINARIOS MN COSTO UTILES DE ESCRITORIO</t>
  </si>
  <si>
    <t>S08812620001</t>
  </si>
  <si>
    <t>COBRO DE||COSTO UTILES DE ESCRITORIO POR LA EMISION DEL COMPROBANTE CONTABLE N° 0881258 DE LA FECHA, (REF. VENC. EN FECHA 05.03.17 DEL CREDITO AL MEFP - TELEFERICO CONTRATO SANO N° 156/14) DE LA LIBRETA N° 00099021001 RECURSOS ORDINARIOS MN POR COSTO UTILES DE ESCRITORIO</t>
  </si>
  <si>
    <t>S08812760001</t>
  </si>
  <si>
    <t>COBRO DE||COSTO UTILES DE ESCRITORIO POR LA EMISION DEL COMPROBANTE CONTABLE N° 0881275 DE LA FECHA, (REF. VENC. EN FECHA 05.03.17 DEL CREDITO AL MEFP - TELEFERICO CONTRATO SANO N° 156/14) DE LA LIBRETA N° 00099021001 RECURSOS ORDINARIOS MN POR COSTO UTILES DE ESCRITORIO</t>
  </si>
  <si>
    <t>S08813000002</t>
  </si>
  <si>
    <t>||TRANSFERENCIA DE FONDOS S/G. FORMULARIO, CITE' BUN0158/17 DE LA FECHA (HRE-TSO-1058). DEVOLUCION RECURSOS PROY. CONST. COSECHA DE AGUA CON ATAJOS CABILDO COPANA AYLLU PANACACHI Y COMUNIDAD PAMPA CHURO. A SOLICITUD DEL G.A.M. CHAYANTA; LIBRETA 00099021001 RECURSOS ORDINARIOS; BUN.</t>
  </si>
  <si>
    <t>S08813870004</t>
  </si>
  <si>
    <t>||VENTA DE DIVISAS S/G NOTA YPFB/PSR/GAFC 0520 DFC 0631 URT 0372/2017 Y AUT. VTA DE DIVISAS MEFP DE 07-03-17 REF. EMISION CARTA DE CREDITO I-2017-015, COMISION EMISION LC 0,15% S/USD 825.795.- POR 125 DIAS, REEMB. GASTOS DE COMUNICACION BS220.- Y EMISION CBTE. CTBLE BS50. LIB. 00513072001 YPFB OPERACIONES GNRGD</t>
  </si>
  <si>
    <t>Q08102610002</t>
  </si>
  <si>
    <t>NÚMERO DE LIBRETA CUT: 99031009.00 OPERACIÓN T01 TRANSFERENCIA DE FONDOS A LA CUT - TESORO DIRECTO DE BANCO UNION S.A. A CUENTA UNICA DEL TESORO CON NUMERO DE SOLICITUD = 1635411 Y NUMERO CORRELATIVO = 91320008032017501 TRANSFERENCIA POR OPERACIONES DE VE</t>
  </si>
  <si>
    <t>Q08102270002</t>
  </si>
  <si>
    <t>NUMERO DE LIBRETA CUT: 00990201001 OPERACIÓN E18  TRANSFERENCIA DEL SISTEMA FINANCIERO POR CUENTA DE TERCEROS  A LA CUT DEVOLUCION DE EXCEDENTE DE SALARIO MES DICIEMBRE DE 2016</t>
  </si>
  <si>
    <t>Q08102260002</t>
  </si>
  <si>
    <t>NUMERO DE LIBRETA CUT: 00990201001 OPERACIÓN E18  TRANSFERENCIA DEL SISTEMA FINANCIERO POR CUENTA DE TERCEROS  A LA CUT DEVOLUCION DE EXCEDENTE DE SALARIO MES OCTUBRE DE 2016</t>
  </si>
  <si>
    <t>G03946710004</t>
  </si>
  <si>
    <t>VENTA DE DIVISAS CON TRANSFERENCIA DE FONDOS A SOLICITUD DE YACIMIENTOS PETROLIFEROS FISCALES BOLIVIANOS SEGUN SOLICITUD 1822 REF: PAGO A SGS CHILE POR SERVICIO DE INSPECCION DE CALIDAD NOVIEMBRE 2016 LIB. 00513012004 LBP-YPFB-UNICOMERCIAL (4030005415/1-2188907)</t>
  </si>
  <si>
    <t>G03946670004</t>
  </si>
  <si>
    <t>VENTA DE DIVISAS CON TRANSFERENCIA DE FONDOS A SOLICITUD DE YACIMIENTOS PETROLIFEROS FISCALES BOLIVIANOS SEGUN SOLICITUD 1814 REF: PAGO ANTICIPADO A VITOL SA POR SUMINISTRO DE DIESEL OIL SEGUNDO EMBARQUE FEBRERO 2017 LIB. 00513012004 LBP-YPFB-UNICOMERCIAL (4030005415/1-2188907)</t>
  </si>
  <si>
    <t>Q08109340002</t>
  </si>
  <si>
    <t>NUMERO DE LIBRETA CUT: 00099021001 OPERACIÓN E18  TRANSFERENCIA DEL SISTEMA FINANCIERO POR CUENTA DE TERCEROS  A LA CUT DESCUENTO COBRO INDEBIDO R026-99-RP PERIODO FEB 2017</t>
  </si>
  <si>
    <t>Q08109410002</t>
  </si>
  <si>
    <t>NUMERO DE LIBRETA CUT: 00099021001 OPERACIÓN E18  TRANSFERENCIA DEL SISTEMA FINANCIERO POR CUENTA DE TERCEROS  A LA CUT PAGO INDEBIDO -RP FEBRERO 2017</t>
  </si>
  <si>
    <t>S08815460002</t>
  </si>
  <si>
    <t>||TRANSFERENCIA DE FONDOS SEGÚN NOTA DEL FONDESIF, SITE:FSFADM004/17 RECIBIDA EN LA FECHA, REF: TRANSFERENCIA AL TGN LA AMORTIZACIÓN DE CAPITAL DE COOP. PAULO VI BS 8.262,29 DEL PRPC TGN 9° (TRAM-TSO-1088) ABONO EN LA LIBRETA N° 00099021001 TGN - RECURSOS ORDINARIOS</t>
  </si>
  <si>
    <t>S08815980002</t>
  </si>
  <si>
    <t>'TRANSFERENCIA DE FONDOS DE DPTOS.DE ENCAJE LEGAL DEL SISTEMA FINANCIERO A DPTOS.CTES.DEL SECTOR PUBLICO S/G CITE' BUN/0171/17||DE LA FECHA (HRE-TSO-1096). A SOLIC.MEFP, REVERS.FONDOS P/ERROR EN MONTO DE TRANS.ELEC.DE F.08-03-2017,LIBRETA 00099021001;BUN.</t>
  </si>
  <si>
    <t>S08816020002</t>
  </si>
  <si>
    <t>'TRANSFERENCIA DE FONDOS DE DPTOS.DE ENCAJE LEGAL DEL SISTEMA FINANCIERO A DPTOS.CTES.DEL SECTOR PUBLICO S/G CITE' BUN/0169/17||DE LA FECHA (HRE-TSO-1097). A SOLIC.MEFP; REVERSION POR ERROR EN MONTO DE LA TRANSF.ELECT. DE F.08/03/2017; LIB.00099021001; BUN</t>
  </si>
  <si>
    <t>Q08108420002</t>
  </si>
  <si>
    <t>NÚMERO DE LIBRETA CUT: 99031009.00 OPERACIÓN T01 TRANSFERENCIA DE FONDOS A LA CUT - TESORO DIRECTO DE BANCO UNION S.A. A CUENTA UNICA DEL TESORO CON NUMERO DE SOLICITUD = 1638846 Y NUMERO CORRELATIVO = 91320009032017559 TRANSFERENCIA POR OPERACIONES DE VE</t>
  </si>
  <si>
    <t>Q08109310002</t>
  </si>
  <si>
    <t>NUMERO DE LIBRETA CUT: 00099021001 OPERACIÓN E18  TRANSFERENCIA DEL SISTEMA FINANCIERO POR CUENTA DE TERCEROS  A LA CUT PAGO ADELANTADO PRA-RP FEBRERO 2017</t>
  </si>
  <si>
    <t>S08816900002</t>
  </si>
  <si>
    <t>||TRANSFERENCIA A LA CUENTA UNICA DEL TESORO IMPORTE RETENIDO A WALTER ABRAHAM PEREZ ALANDIA POR REMUNERACIÓN MÁXIMA CORRESPONDIENTE AL MES DE FEBRERO/2017 - LIBRETA N° 00990201001, SEGÚN DOCUMENTOS ADJUNTOS Y "ROC" N° 189/2017 DEL DCR. TRANSFERENCIA POR REMUNERACIÓN MÁXIMA WALTER ALANDIA - FEBRERO/2017 LIBRETA N° 00990201001</t>
  </si>
  <si>
    <t>G03961760001</t>
  </si>
  <si>
    <t>COMISIONES BANCARIAS POR PAGO A FIEM - ICO ESPAÑA POR EL PRESTAMO ICO 01020036.0 HOSPITAL SAN JUAN DE VCTO. 10-09-2016. LIBRETA N° 00099021001  TGN-RECURSOS ORDINARIOS (3987)</t>
  </si>
  <si>
    <t>G03967690004</t>
  </si>
  <si>
    <t>VENTA DE DIVISAS CON TRANSFERENCIA DE FONDOS A SOLICITUD DE YACIMIENTOS PETROLIFEROS FISCALES BOLIVIANOS SEGUN SOLICITUD 1838 REF: PAGO A SGS CHILE POR SERVICIOS DE INSPECCION DE CALIDAD Y CANTIDAD CORRESPONDIENTE AL MES DE DICIEMBRE 2016 LIB. 00513012004 LBP-YPFB-UNICOMERCIAL (4030005415/1-2188907)</t>
  </si>
  <si>
    <t>Q08121660002</t>
  </si>
  <si>
    <t>NUMERO DE LIBRETA CUT: Cuenta Unica del Tesoro OPERACIÓN E18  TRANSFERENCIA DEL SISTEMA FINANCIERO POR CUENTA DE TERCEROS  A LA CUT Devolucion de pagos CC no cobrados por afiliados Civiles y Militares correspondientes al periodo Septiembre 2016</t>
  </si>
  <si>
    <t>Q08121700002</t>
  </si>
  <si>
    <t>NUMERO DE LIBRETA CUT: Cuenta Unica del Tesoro OPERACIÓN E18  TRANSFERENCIA DEL SISTEMA FINANCIERO POR CUENTA DE TERCEROS  A LA CUT Pago pension por Riesgos Profesionales</t>
  </si>
  <si>
    <t>S08820190001</t>
  </si>
  <si>
    <t>||AMPLIACION DE VALIDEZ 0,15% S/USD26.944,91.-POR 31 DIAS,REEMBS.GSTS.COMUNICACION BS220.-Y EMISION COMP.CONTABLE BS50.-,S/G NOTA EASBA-NE-GG-Nº154/2017,09/03/17 REF.:I-2016-020 P/C EASBA A/F BRN INTERNACIONAL INDUSTRIA E COMERCIO. LIB.00586019203 GASTO CORRIENTE EASBA - SANO Nº 400 REF.:COMISIONES AMPL.VALIDEZ LC I-2016-020</t>
  </si>
  <si>
    <t>S08820270002</t>
  </si>
  <si>
    <t>||REGISTRO REPOSICION COBRO COMISION CARTA DE CREDITO 40GA-G50799-4DGN (BCB.: SB-R-2017-014 A/F YPFB  EN COMPLEMENTO A CBTE. S-0882023 Y S-0882026. LIB.N°00513012007 YPFB - RECURSOS NACIONALIZACION REF.: DEVOLUCION COM SB-R-2017-14</t>
  </si>
  <si>
    <t>G03976040001</t>
  </si>
  <si>
    <t>PAGO A PDVSA PRÉSTAMO SA137065 VCTO. 13-mar-2017 POR CUENTA DE YPFB , NTI. 009100 VALOR 13-mar-2017 CAPITAL USD 16.899,71 INTERESES USD 4.055,93 CTA. 00513012004 LBP-YPFB-UNICOMERCIAL (4030005415/1-2188907)</t>
  </si>
  <si>
    <t>G03976040004</t>
  </si>
  <si>
    <t>PAGO A PDVSA PRÉSTAMO SA137065 VCTO. 13-mar-2017 POR CUENTA DE YPFB , NTI. 009100 VALOR 13-mar-2017 CAPITAL USD 16.899,71 INTERESES USD 4.055,93 CTA. 00513012004 LBP-YPFB-UNICOMERCIAL (4030005415/1-2188907) REF.: COMISIONES BANCARIAS</t>
  </si>
  <si>
    <t>G03976110003</t>
  </si>
  <si>
    <t>TRANSFERENCIA DE FONDOS AL EXTERIOR A SOLICITUD DE TESORO GENERAL DE LA NACION SEGUN SOLICITUD 1843 REF: PAGO A LA UNIÓN DE NACIONES SUDAMERICANAS (UNASUR), POR CONCEPTO DE MEMBRESÍA POR USD123.852,19, SEGÚN SOLICITUD VRE-DGRM-CS-65/2017. LIB. 00099021001 TGN-RECURSOS ORDINARIOS (3987)</t>
  </si>
  <si>
    <t>S08821370003</t>
  </si>
  <si>
    <t>'TRANSFERENCIA DE FONDOS||S/G. NOTA CITE: MEFP/VTCP/DGCP/UODP-243/17 DE LA FECHA, DEL MIN.ECO.FINAN.PUB.(HRE-TSO-1363),A FAVOR DEL GOB.AUT.DPTAL.SANTA CRUZ. DEBITO DE LA LIBRETA N°00099021001, REPOSICION UTILES DE ESCRITORIO.</t>
  </si>
  <si>
    <t>S08821370001</t>
  </si>
  <si>
    <t>'TRANSFERENCIA DE FONDOS||S/G. NOTA CITE: MEFP/VTCP/DGCP/UODP-243/17 DE LA FECHA, DEL MIN.ECO.FINAN.PUB.(HRE-TSO-1363),A FAVOR DEL GOB.AUT.DPTAL.SANTA CRUZ. DEBITO DE LA LIBRETA N°00099037013 PAR-CAF 8237BS-PROG.INFRESTRUCTURA RURAL-GADSC</t>
  </si>
  <si>
    <t>S08821320003</t>
  </si>
  <si>
    <t>'TRANSFERENCIA DE FONDOS||A SOL. DEL MIN,DE ECO Y FIN.PUBL. MEFP/VTCP/DGCP/UODP-246/2017 DE LA FECHA HRE TSO 1362 A FAVOR DEL GOBIERNO AUTONOMO MUNICIPAL DE LA PAZ. DEBITO DE LA LIBRETA 00099021001 COBRO UTILES DE ESCRITORIO.</t>
  </si>
  <si>
    <t>S08821320001</t>
  </si>
  <si>
    <t>'TRANSFERENCIA DE FONDOS||A SOL. DEL MIN,DE ECO Y FIN.PUBL. MEFP/VTCP/DGCP/UODP-246/2017 DE LA FECHA HRE TSO 1362 A FAVOR DEL GOBIERNO AUTONOMO MUNICIPAL DE LA PAZ. DEBITO DE LA LIBRETA 00099037012 PAR-IDA 5168-BS-PROY.INFRAESTRUCTURA URBANA - GAMLP.</t>
  </si>
  <si>
    <t>S08820960001</t>
  </si>
  <si>
    <t>'COBRO POR´||COMISION TRANSFERENCIA DE FONDOS AL EXTERIOR 0,10% S/USD320.400.- REEMBOLSO GASTOS DE COMUNICACION BS220.- EMISION CBTE. CONTABLE BS50.- REF.: PAGO N°1 LC-I-2015-018 P/C YPFB A FAVOR DE CUÑADO S.A. EN COMPLEMENTO A  CBTE. ADJUNTO DE LA FECHA LIB. 05132202002 YPFB - OPERACIONES GNRGD REF.: COMISIONES DE PAGO N°1 LC I-2015-018</t>
  </si>
  <si>
    <t>Q08126170002</t>
  </si>
  <si>
    <t>NÚMERO DE LIBRETA CUT: 99031009.00 OPERACIÓN T01 TRANSFERENCIA DE FONDOS A LA CUT - TESORO DIRECTO DE BANCO UNION S.A. A CUENTA UNICA DEL TESORO CON NUMERO DE SOLICITUD = 1650551 Y NUMERO CORRELATIVO = 91320014032017735 TRANSFERENCIA POR OPERACIONES DE VE</t>
  </si>
  <si>
    <t>Q08131520002</t>
  </si>
  <si>
    <t>NÚMERO DE LIBRETA CUT: 99031009.00 OPERACIÓN T01 TRANSFERENCIA DE FONDOS A LA CUT - TESORO DIRECTO DE BANCO UNION S.A. A CUENTA UNICA DEL TESORO CON NUMERO DE SOLICITUD = 1653847 Y NUMERO CORRELATIVO = 91320015032017807 TRANSFERENCIA POR OPERACIONES DE VE</t>
  </si>
  <si>
    <t>G04004810002</t>
  </si>
  <si>
    <t>PAGO PRÉSTAMO IDA 2013-BO VCTO. 15-mar-2017 POR CUENTA DE COMIBOL , VALOR 15-mar-2017 CAPITAL USD 181.893,77 INTERESES USD 17.052,54 LIB. 00099021001 -  RECURSOS ORDINARIOS (3987) - MDRI</t>
  </si>
  <si>
    <t>S08823540003</t>
  </si>
  <si>
    <t>'TRANSFERENCIA DE FONDOS||EN ATENCION A NOTA DEL MIN. DE ECONOMIA Y FINANZAS PUBLICAS. MEFP/VTCP/DGCP/UODP- 260/2017 DE LA FECHA(HRE-TSO-1392). PAGO BTS EXTRABURSATIL -VENCIMIENTO 17 DE MARZO  DE 2017  D.S. N°1121 DE 11/01/2012. DEBITO DE LA LIBRETA N° 00099021001, REPOSICIÓN ÚTILES DE ESCRITORIO.</t>
  </si>
  <si>
    <t>S08823540001</t>
  </si>
  <si>
    <t>'TRANSFERENCIA DE FONDOS||EN ATENCION A NOTA DEL MIN. DE ECONOMIA Y FINANZAS PUBLICAS. MEFP/VTCP/DGCP/UODP- 260/2017 DE LA FECHA(HRE-TSO-1392). PAGO BTS EXTRABURSATIL -VENCIMIENTO 17 DE MARZO  DE 2017  D.S. N°1121 DE 11/01/2012. DEBITO DE LIBRETA  N° 00099021001 "TGN-RECURSOS ORDINARIOS-MONEDA NACIONAL".</t>
  </si>
  <si>
    <t>S08823520003</t>
  </si>
  <si>
    <t>'TRANSFERENCIA DE FONDOS||EN ATENCION A NOTA DEL MIN. DE ECONOMIA Y FINANZAS PUBLICAS MEFP/VTCP/DGPOT/UPCFTGN/TR-N°476/2017 DE LA FECHA (HRE-TSO-1390). DEBITO DE LA LIBRETA NO.00099021001, REPOSICION UTILES DE ESCRITORIO.</t>
  </si>
  <si>
    <t>S08823300004</t>
  </si>
  <si>
    <t>||RESPUESTA DEBITO DEL BANQUERO S/G SWIFT NO.3703 DE LA FECHA REF.: COBRO COMISION DEL BANQUERO POR TRASF.EUR 21.012.- DEL 21/02/2017 SEGUN SOLIC.DEL TGN POR PAGO MEMBRESIA A LA  ORGANIZACION DE NACIONES UNIDAS LIB.00099021001 TGN-RECURSOS ORDINARIOS POR COBRO UTILES DE ESCRITORIO</t>
  </si>
  <si>
    <t>S08823300001</t>
  </si>
  <si>
    <t>||RESPUESTA DEBITO DEL BANQUERO S/G SWIFT NO.3703 DE LA FECHA REF.: COBRO COMISION DEL BANQUERO POR TRASF.EUR 21.012.- DEL 21/02/2017 SEGUN SOLIC.DEL TGN POR PAGO MEMBRESIA A LA  ORGANIZACION DE NACIONES UNIDAS LIB.00099021001 TGN-RECURSOS ORDINARIOS</t>
  </si>
  <si>
    <t>S08822890002</t>
  </si>
  <si>
    <t>TRANSFERENCIA DE FONDOS S/G CITE N°||JGCB/TRL/74/2017 DEL FPS RECIBIDA EN LA FECHA  (TRAM-TSO-1380) REF: PROGRAMACION DE PAGOS DE INVERSION Y FORTALECIMIENTO CONVENIO PLAN VIDA KFW. ABONO EN LA LIBRETA N° 00287104416 FPS - BS - PLAN VIDA KFW</t>
  </si>
  <si>
    <t>Q08138390002</t>
  </si>
  <si>
    <t>NUMERO DE LIBRETA CUT: Cuenta Unica del Tesoro OPERACIÓN E18  TRANSFERENCIA DEL SISTEMA FINANCIERO POR CUENTA DE TERCEROS  A LA CUT Devolucion de Aportes en exceso Gobierno Autonomo Departamental de Potosi</t>
  </si>
  <si>
    <t>Q08138190002</t>
  </si>
  <si>
    <t>NÚMERO DE LIBRETA CUT: 99031009.00 OPERACIÓN T01 TRANSFERENCIA DE FONDOS A LA CUT - TESORO DIRECTO DE BANCO UNION S.A. A CUENTA UNICA DEL TESORO CON NUMERO DE SOLICITUD = 1656286 Y NUMERO CORRELATIVO = 91320016032017860 TRANSFERENCIA POR OPERACIONES DE VE</t>
  </si>
  <si>
    <t>G04008410004</t>
  </si>
  <si>
    <t>VENTA DE DIVISAS CON TRANSFERENCIA DE FONDOS A SOLICITUD DE YACIMIENTOS PETROLIFEROS FISCALES BOLIVIANOS SEGUN SOLICITUD 1878 REF: PAGO ANTICIPADO A TRAFIGURA POR SUMINISTRO DE DIESEL Y GASOLINA CORRESPONDIENTE AL MES DE MARZO/2017 LIB. 00513012004 LBP-YPFB-UNICOMERCIAL (4030005415/1-2188907)</t>
  </si>
  <si>
    <t>G04009050003</t>
  </si>
  <si>
    <t>PAGO A BID PRÉSTAMO 3540/BL-BO VCTO. 15-mar-2017 POR CUENTA DE TGN , NTI. 009109 VALOR 15-mar-2017   COMISIONES USD 353.627,15 CTA. 3987 CUENTA UNICA DEL TESORO-3987 LIB. 00099021001 REF.: COMISIONES BANCARIAS</t>
  </si>
  <si>
    <t>S08823970002</t>
  </si>
  <si>
    <t>||TRANSF. DE FONDOS SEGUN CITE: FSFADM009/17 DEL FONDO DE DESARROLLO DEL SISTEMA FINANCIERO Y DE APOYO AL SECTOR PRODUCTIVO FONDESIF, RECIB. EN LA FECHA REF:TRANSF.AL TGN LA  AMORTIZACION DE CAPITAL DE COOP. BUEN SAMARITANO BS.617,45 Y PAULO VI BS.9.091,79 DEL PRPC TGN N°9 (TRAM-TSO-1400) ABONO EN LA LIBRETA N°00099021001 TGN-RECURSOS ORDINARIOS</t>
  </si>
  <si>
    <t>Q08143000002</t>
  </si>
  <si>
    <t>NÚMERO DE LIBRETA CUT: 99031009.00 OPERACIÓN T01 TRANSFERENCIA DE FONDOS A LA CUT - TESORO DIRECTO DE BANCO UNION S.A. A CUENTA UNICA DEL TESORO CON NUMERO DE SOLICITUD = 1659436 Y NUMERO CORRELATIVO = 91320017032017923 TRANSFERENCIA POR OPERACIONES DE VE</t>
  </si>
  <si>
    <t>J03210250001</t>
  </si>
  <si>
    <t>De: 00287102001 TRL 71 - TRANSFERENCIA RECURSOS POR DEVOLUCION DE REVERSION DEL PAGO SERV. CONSUMO TELEFONICO DE FEBRERO 2016  OF. DPTAL. PANDO - FUENTE 41 ORGANISMO 111 TGN.</t>
  </si>
  <si>
    <t>S08825490002</t>
  </si>
  <si>
    <t>||TRANSF. DE FONDOS DEL EXTERIOR SEGUN SWIFT NOS.3815-3805 DE LA FECHA   A FAVOR DE CARTONBOL. LIBRETA 00576012002 CARTONBOL RECAUDADORA</t>
  </si>
  <si>
    <t>S08825360001</t>
  </si>
  <si>
    <t>COBRO DE||COSTO UTILES DE ESCRITORIO POR LA EMISION DEL COMPROBANTE CONTABLE N° 0882532 DE LA FECHA. DE LA LIBRETA N° 00574012001 LACTEOSBOL (4010681126) EN MONEDA NACIONAL COSTO UTILES DE ESCRITORIO</t>
  </si>
  <si>
    <t>S08825320001</t>
  </si>
  <si>
    <t>||TRANSFERENCIA DE FONDOS EN ATENCION A NOTA DEL MINISTERIO DE ECONOMIA Y FINANZAS PUBLICAS CITE: MEFP/VTCP/DGCP/UF-171/2017 RECIBIDA EN LA FECHA  (TRAM-TSO-1414) REF: DEBITO AUTOMATICO A LA EMPRESA PUBLICA PRODUCTIVA LACTEOS-LACTEOSBOL. DE LA LIBRETA N° 00574012001 LACTEOSBOL (4010681126) EN MONEDA NACIONAL</t>
  </si>
  <si>
    <t>S08825100003</t>
  </si>
  <si>
    <t>'TRANSFERENCIA'||DEL EXTERIOR SEGUN MENSAJE SWIFT N°03836 Y NOTA MEFP/VTCP/DGCP/UEPS-385/2017 DE LA FECHA POR LA EMISION DE BONOS SOBERANOS (REMEXT) LIB. 00099021001 RECURSOS ORDINARIOS (3987) REF.: UTILES DE ESCRITORIO</t>
  </si>
  <si>
    <t>Q08150670002</t>
  </si>
  <si>
    <t>NÚMERO DE LIBRETA CUT: 990301013.00 OPERACIÓN T01 TRANSFERENCIA DE FONDOS A LA CUT - TESORO DIRECTO DE BANCO UNION S.A. A CUENTA UNICA DEL TESORO CON NUMERO DE SOLICITUD = 1663774 Y NUMERO CORRELATIVO = 91320020032017990 TGN RECURSOS ORDINARIOS POR CUENTA</t>
  </si>
  <si>
    <t>G04034260003</t>
  </si>
  <si>
    <t>DIFERENCIAL POR PAGO PRÉSTAMO 1075-SF-BO VCTO. 18-03-2017 POR CUENTA DE FNDR SEGÚN NOTA COD. LIQ.009129 DE FECHA 13-03-2017, VALOR 20-03-2017 CAPITAL USD 41.847,32 INTERESES USD 20.304,43 LIBRETA N° 00099031002 TGN-RECUP.DIFERENCIALES CAPITAL E INTERESES - CRED. EXT.</t>
  </si>
  <si>
    <t>G04034210004</t>
  </si>
  <si>
    <t>PAGO A BID PRÉSTAMO 1075-SF-BO VCTO. 18-mar-2017 POR CUENTA DE TGN , NTI. 009113 VALOR 20-mar-2017 CAPITAL USD 42.027,62 INTERESES USD 20.391,90 CTA. 3987 CUENTA UNICA DEL TESORO-3987 LIB. 00099021001 REF.: COMISIONES BANCARIAS</t>
  </si>
  <si>
    <t>Q08155560002</t>
  </si>
  <si>
    <t>NÚMERO DE LIBRETA CUT: 99031009.00 OPERACIÓN T01 TRANSFERENCIA DE FONDOS A LA CUT - TESORO DIRECTO DE BANCO UNION S.A. A CUENTA UNICA DEL TESORO CON NUMERO DE SOLICITUD = 1667083 Y NUMERO CORRELATIVO = 91320021032017037 TRANSFERENCIA OPERACIONES DE VENTA</t>
  </si>
  <si>
    <t>S08826620003</t>
  </si>
  <si>
    <t>||PAGO A BID PRÉSTAMO 1075-SF-BO VCTO. 18-03-2017 POR CUENTA DEL FNDR SEGÚN COD.LIQ.009129 DE FECHA 13-03-2017, VALOR 21-03-2017 CAPITAL USD 1.077,74 INTERESES USD 522,92 LIBRETA N° 00099021001 RECURSOS ORDINARIOS (3987) - ALIVIO MDRI</t>
  </si>
  <si>
    <t>G04039950004</t>
  </si>
  <si>
    <t>VENTA DE DIVISAS CON TRANSFERENCIA DE FONDOS A SOLICITUD DE YACIMIENTOS PETROLIFEROS FISCALES BOLIVIANOS SEGUN SOLICITUD 1914 REF: PAGO A LA EMPRESA PETROPERU POR SUMINISTRO DE GASOLINA DEL 10 AL 21 DE FEBRERO DE 2017 LIB. 00513012004 LBP-YPFB-UNICOMERCIAL (4030005415/1-2188907)</t>
  </si>
  <si>
    <t>G04042910001</t>
  </si>
  <si>
    <t>PAGO A EXIMBANK CHINA POPUL PRÉSTAMO 2004 8 118 VCTO. 21-mar-2017 POR CUENTA DE YPFB , NTI. 008993 VALOR 21-mar-2017 CAPITAL RMY 6.620.579,87 INTERESES RMY 1.198.393,86 CTA. 00513012002 LBP-YPFB-VENTA GAS NAT.UNRC LP CP (2011349951300)</t>
  </si>
  <si>
    <t>G04042910004</t>
  </si>
  <si>
    <t>PAGO A EXIMBANK CHINA POPUL PRÉSTAMO 2004 8 118 VCTO. 21-mar-2017 POR CUENTA DE YPFB , NTI. 008993 VALOR 21-mar-2017 CAPITAL RMY 6.620.579,87 INTERESES RMY 1.198.393,86 CTA. 00513012002 LBP-YPFB-VENTA GAS NAT.UNRC LP CP (2011349951300) REF.: COMISIONES BANCARIAS</t>
  </si>
  <si>
    <t>G04042990003</t>
  </si>
  <si>
    <t>PAGO A EXIMBANK CHINA POPUL PRÉSTAMO GCL NO.(2007)13(184) VCTO. 21-mar-2017 SEGÚN NOTA MEFP/VTCP/DGCP/UODP-265/2017 DE FECHA 20-03-2017 DEL MEFP, NTI. 009036 VALOR 21-mar-2017 CAPITAL RMY 12.168.507,60 INTERESES RMY 2.814.374,30 CTA. 3987 CUENTA UNICA DEL TESORO-3987 REF.: COMISIONES BANCARIAS</t>
  </si>
  <si>
    <t>G04046160002</t>
  </si>
  <si>
    <t>TRANSFERENCIA DEL EXTERIOR SEGUN SWIFT NOS.3938-3937 DE FECHA 21/03/2017 ORDENANTE: EMBASSY OF THE PLURINATIONALSTATE OF BOLIVIA-WASHINGTON REF:DEVOLUCION SALDOS GASTOS DE FUNCIONAMIENTO 2016 LIB. 00099021001 TGN-RECURSOS ORDINARIOS (3987)</t>
  </si>
  <si>
    <t>S08827130004</t>
  </si>
  <si>
    <t>||RESPUESTA A DEBITO DEL BANQUERO SEG.SWIFT 03963 DE LA FECHA. REF.: COBRO COMISION POR TRANSF. DE EUR 5,866,16 VALOR 22/02/2017 SEG. SOLICITUD DEL TGN POR CONCEPTO DE PAGO MEMBRESIA  A IILA. LIB. 00099021001 TGN-RECURSOS ORDINARIOS. REF.: UTILES DE ESCRITORIO</t>
  </si>
  <si>
    <t>S08827130001</t>
  </si>
  <si>
    <t>||RESPUESTA A DEBITO DEL BANQUERO SEG.SWIFT 03963 DE LA FECHA. REF.: COBRO COMISION POR TRANSF. DE EUR 5,866,16 VALOR 22/02/2017 SEG. SOLICITUD DEL TGN POR CONCEPTO DE PAGO MEMBRESIA  A IILA. LIB. 00099021001 TGN-RECURSOS ORDINARIOS</t>
  </si>
  <si>
    <t>Q08161150002</t>
  </si>
  <si>
    <t>NÚMERO DE LIBRETA CUT: 99031009.00 OPERACIÓN T01 TRANSFERENCIA DE FONDOS A LA CUT - TESORO DIRECTO DE BANCO UNION S.A. A CUENTA UNICA DEL TESORO CON NUMERO DE SOLICITUD = 1670757 Y NUMERO CORRELATIVO = 91320022032017083 TRANSFERENCIA POR OPERACIONES DE VE</t>
  </si>
  <si>
    <t>G04050060003</t>
  </si>
  <si>
    <t>PAGO A BID PRÉSTAMO 2786/BL-BO VCTO. 22-mar-2017 POR CUENTA DE TGN , NTI. 009115 VALOR 22-mar-2017  INTERESES USD 5.431,03 CTA. 3987 CUENTA UNICA DEL TESORO-3987 LIB. 00099021001 REF.: COMISIONES BANCARIAS</t>
  </si>
  <si>
    <t>J03212590002</t>
  </si>
  <si>
    <t>A:00099021001 A requerimiento de la Unidad de Administracion e Informacion Salarial (UAIS), con nota interna CITE: MEFP/VTCP/DGPOT/UAIS/N 1636/2017, en la cual solicita la reposicion de Boletas de Pago consignadas en el Comprobante de Pago N 18683.</t>
  </si>
  <si>
    <t>S08827420001</t>
  </si>
  <si>
    <t>||EN COMPLEMENTO A NUESTRO COMPROBANTE G-0406580 DE LA FECHA  POR COBRO DE GASTOS DE COMUNICACIÓN POR PAGO DEL PRESTAMO BID 964-SF-BO VCTO. 23-03-2017 SEGUN COD.LIQ.9093, VALOR 23-03-2017 LIB. 00099021001 TGN-RECURSOS ORDINARIOS (3987)</t>
  </si>
  <si>
    <t>Q08165830002</t>
  </si>
  <si>
    <t>NÚMERO DE LIBRETA CUT: 99031009.00 OPERACIÓN T01 TRANSFERENCIA DE FONDOS A LA CUT - TESORO DIRECTO DE BANCO UNION S.A. A CUENTA UNICA DEL TESORO CON NUMERO DE SOLICITUD = 1673655 Y NUMERO CORRELATIVO = 91320023032017130 TRANSFERENCIA POR OPERACIONES DE VE</t>
  </si>
  <si>
    <t>J03212060001</t>
  </si>
  <si>
    <t>De: 00301014201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</si>
  <si>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J03212030001</t>
  </si>
  <si>
    <t>De: 00249012001 Transferencia que efectuamos a requerimiento del Ministerio de Trabajo Empleo y Prevision Social, segun notas CITE: DMTEPS/Of.1836, 2426 y 2635/16 y DGAA/N063/17, en virtud al inf. Tecnico MTEPS/DGAA/UF/T-N038/15 y Inf. Legales MTEPS/DGAJ/GJ/N2504/16 del MTEPS e inf. MEFP/DGAJ/UAJ/N8</t>
  </si>
  <si>
    <t>J03212020001</t>
  </si>
  <si>
    <t>De: 00130012002 Transferencia que efectuamos a requerimiento del Ministerio de Trabajo Empleo y Prevision Social, segun notas CITE: DMTEPS/Of.1836, 2426 y 2635/16 y DGAA/N063/17, en virtud al inf. Tecnico MTEPS/DGAA/UF/T-N038/15 y Inf. Legales MTEPS/DGAJ/GJ/N2504/16 del MTEPS e inf. MEFP/DGAJ/UAJ/N8</t>
  </si>
  <si>
    <t>G04062280003</t>
  </si>
  <si>
    <t>TRANSFERENCIA DE FONDOS AL EXTERIOR A SOLICITUD DE TESORO GENERAL DE LA NACION SEGUN SOLICITUD 1944 REF: PAGO AL FORO DE PAÍSES EXPORTADORES DE GAS (FPEG), POR CONCEPTO DE MEMBRESÍA POR USD600.000,00, SEGÚN SOLICITUD VRE-DGRM-CS-73/2017. LIB. 00099021001 TGN-RECURSOS ORDINARIOS (3987)</t>
  </si>
  <si>
    <t>Q08177490002</t>
  </si>
  <si>
    <t>NUMERO DE LIBRETA CUT: Cuenta Unica del Tesoro OPERACIÓN E18  TRANSFERENCIA DEL SISTEMA FINANCIERO POR CUENTA DE TERCEROS  A LA CUT Devolucion de pagos CC no cobrados por afiliados Civiles y Militares correspondiente al periodo Octubre 2016</t>
  </si>
  <si>
    <t>S08830720003</t>
  </si>
  <si>
    <t>'TRANSFERENCIA DE FONDOS||A SOL. DEL MIN,DE ECO Y FIN.PUBL. MEFP/VTCP/DGPOT/UPCFTGN/TR-N°559/2017 DE LA FECHA HRE TSO 1507 REPOSICION DE BOLETAS DE PAGO CORRESP. AL SENASIR Y VARIAS ENTIDADES DETALLADAS EN LOS COMPROBANTES DE PAGOS NROS. 71483, 71482, 71481 Y 71480. DEBITO DE LA LIBRETA 00099021001 COBRO UTILES DE ESCRITORIO.</t>
  </si>
  <si>
    <t>S08830800003</t>
  </si>
  <si>
    <t>'TRANSFERENCIA DE FONDOS||EN ATENCION A NOTA DEL MIN. DE ECONOMIA Y FINANZAS PUBLICAS MEFP/VTCP/DGPOT/UPCFTGN/TR-N°560/2017 DE LA FECHA (HRE-TSO-1508) DEBITO DE LA LIBRETA  N° 00099021001, REPOSICIÓN ÚTILES DE ESCRITORIO</t>
  </si>
  <si>
    <t>E00457340001</t>
  </si>
  <si>
    <t>COBRO POR COMISIONES ALADI Nro: 000001/2009</t>
  </si>
  <si>
    <t>E00457370001</t>
  </si>
  <si>
    <t>E00457380001</t>
  </si>
  <si>
    <t>COBRO DE UTILES DE ESCRITORIO Nro: 000001/2009</t>
  </si>
  <si>
    <t>G04089110002</t>
  </si>
  <si>
    <t>DIFERENCIAL POR PAGO PRÉSTAMO 1116-SF-BO VCTO. 25-03-2017 POR CUENTA DE GOB.AUT.DEPT.TARIJA SEGÚN NOTA COD. LIQ.009117 DE FECHA 23-03-2017, VALOR 27-03-2017 CAPITAL USD 7.531,84 INTERESES USD 3.953,20 LIBRETA N°.00099021001 RECURSOS ORDINARIOS (3987) - ALIVIO MDRI</t>
  </si>
  <si>
    <t>G04083590004</t>
  </si>
  <si>
    <t>VENTA DE DIVISAS CON TRANSFERENCIA DE FONDOS A SOLICITUD DE YACIMIENTOS PETROLIFEROS FISCALES BOLIVIANOS SEGUN SOLICITUD 1959 REF: PAGO A EMPRESA NACIONAL DE ENERGÍA ENEX S.A POR SUMINISTRO DE GASOLINA FACTURAS FINALES - CARGAS DEL 21 DE DICIEMBRE DE 2016 AL 25 DE NENERO DE 2017 LIB. 00513012004 LBP-YPFB-UNICOMERCIAL (4030005415/1-2188907)</t>
  </si>
  <si>
    <t>G04083550004</t>
  </si>
  <si>
    <t>VENTA DE DIVISAS CON TRANSFERENCIA DE FONDOS A SOLICITUD DE YACIMIENTOS PETROLIFEROS FISCALES BOLIVIANOS SEGUN SOLICITUD 1962 REF: PAGO A EMPRESA NACIONAL DE ENERGÍA ENEX S.A. POR SUMINISTRO DE GASOLINA FACTURAS FINALES - CARGAS DEL 21 DE DICIEMBRE DE 2016 AL 25 DE ENERO DE 2017 LIB. 00513012004 LBP-YPFB-UNICOMERCIAL (4030005415/1-2188907)</t>
  </si>
  <si>
    <t>G04083540004</t>
  </si>
  <si>
    <t>VENTA DE DIVISAS CON TRANSFERENCIA DE FONDOS A SOLICITUD DE YACIMIENTOS PETROLIFEROS FISCALES BOLIVIANOS SEGUN SOLICITUD 1961 REF: PAGO A PETROPERU POR SUMINISTRO DE GASOLINA DEL 23 AL 28 DE FEBRERO DE 2017 LIB. 00513012004 LBP-YPFB-UNICOMERCIAL (4030005415/1-2188907)</t>
  </si>
  <si>
    <t>G04083510004</t>
  </si>
  <si>
    <t>PAGO A BID PRÉSTAMO 1039-SF-BO VCTO. 27-mar-2017 POR CUENTA DE TGN , NTI. 009094 VALOR 27-mar-2017 CAPITAL USD 263.572,48 INTERESES USD 120.072,57 CTA. 3987 CUENTA UNICA DEL TESORO-3987 LIB. 00099021001 REF.: COMISIONES BANCARIAS</t>
  </si>
  <si>
    <t>S08831990001</t>
  </si>
  <si>
    <t>'COBRO POR´||AMPLIACION DE VALIDEZ 0,15% S/USD 290.280.- POR 31 DIAS, SEGUN NOTA YPFB/GCIL:353DPO:299/2017 REF.: I-2016-036 POR CUENTA DE YPFB A FAVOR DE DELTA COMPRESION SRL CGO. LIB N°00513012004 LBP - YPFB UNICOMERCIAL REF. COM. ENMIENDA LC I-2016-036</t>
  </si>
  <si>
    <t>S08835950002</t>
  </si>
  <si>
    <t>||TRANSFERENCIA DE FONDOS S/G. FORMULARIO, CITE' BUN0217/17 DE LA FECHA (HRE-TSO-1553). DEVOLUCION DE SUELDOS PAGADOS EN DEMASIA MES NOVIEMBRE 2016, FUNCIONARIA :MORALES JURADO LISANDRA. EN CUMPLIMIENTO AL D.S. N°1134 EN SU ART.21. A SOLICITUD DEL UAJMS; LIBRETA 00099021001; BUN.</t>
  </si>
  <si>
    <t>Q08192230002</t>
  </si>
  <si>
    <t>NÚMERO DE LIBRETA CUT: 99031009.00 OPERACIÓN T01 TRANSFERENCIA DE FONDOS A LA CUT - TESORO DIRECTO DE BANCO UNION S.A. A CUENTA UNICA DEL TESORO CON NUMERO DE SOLICITUD = 1691062 Y NUMERO CORRELATIVO = 91320030032017404 TRANSFERENCIA POR OPERACIONES DE VE</t>
  </si>
  <si>
    <t>G04120880004</t>
  </si>
  <si>
    <t>VENTA DE DIVISAS CON TRANSFERENCIA DE FONDOS A SOLICITUD DE YACIMIENTOS PETROLIFEROS FISCALES BOLIVIANOS SEGUN SOLICITUD 1999 REF: PAGO A PETROPERU POR SUMINISTRO DE DIESEL OIL POR EL PERIODO DE MARZO 2017 LIB. 00513012004 LBP-YPFB-UNICOMERCIAL (4030005415/1-2188907)</t>
  </si>
  <si>
    <t>G04117530003</t>
  </si>
  <si>
    <t>PROVISION DE FONDOS A SOLICITUD DE YACIMIENTOS PETROLIFEROS FISCALES BOLIVIANOS SEGUN SOLICITUD YPFB-0100-2017 REF: PAGO REGALIAS DICIEMBRE 2016 A TGN LIB. 00099021001 TGN YPFB PARTICIPACION 6% PRODUCCIÓN BRUTA DE HIDROCARBUROS BOCA DE POZO</t>
  </si>
  <si>
    <t>S08837830004</t>
  </si>
  <si>
    <t>S08837660004</t>
  </si>
  <si>
    <t>||VENTA DE DIVISAS S/G NOTAS STRIA.GRAL.Nº040/17,27/01/17 Y STRIA.GRAL.Nº107/17,24/03/17 Y AUT.VTA.DIV.EFECT.P/MEFP EL 31/03/17 REF.:EMIS.CARTA DE CREDITO I-2017-022,COMIS.EMISION L/C 0,15% S/USD469.600.-POR 200 DIAS,REEMB.GSTS.COM.BS220.-Y EMISION COMP.CONTABLE BS50.- LIB.0020051101 MINDEF-ARMADA BOLIVIANA VARIOS REF.:COMISIONES EMISION LC I-2017-022</t>
  </si>
  <si>
    <t>G04128690004</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</si>
  <si>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t>
  </si>
  <si>
    <t>G04131110003</t>
  </si>
  <si>
    <t>PAGO A NATIXIS FRANCIA PRÉSTAMO 931-OA1 VCTO. 31-mar-2017 POR CUENTA DE GMSCZ , VALOR 31-mar-2017 CAPITAL EUR 8.801,00 INTERESES EUR 2.685,23 LIB. 00099031002 RECUP.DIFERENCIALES CAPITAL E INTERES-CRED.EXT.</t>
  </si>
  <si>
    <t>G04131130003</t>
  </si>
  <si>
    <t>PAGO A NATIXIS FRANCIA PRÉSTAMO 931-OB1 VCTO. 31-mar-2017 POR CUENTA DE SEMAPA , VALOR 31-mar-2017 CAPITAL EUR 32.274,00 INTERESES EUR 3.058,49 LIB. 00099031002 RECUP.DIFERENCIALES CAPITAL E INTERES-CRED.EXT.</t>
  </si>
  <si>
    <t>J03215880002</t>
  </si>
  <si>
    <t>A:00099021001 A requerimiento de la Unidad de Administracion e Informacion Salarial (UAIS), con nota interna CITE: MEFP/VTCP/DGPOT/UAIS/N 1846/2017, en la cual solicita la reversion definitiva de las boletas consignadas en el Comprobante de Pago N 18685.</t>
  </si>
  <si>
    <t>J03215900002</t>
  </si>
  <si>
    <t>A:00582012002 A requerimiento de la Unidad de Administracion e Informacion Salarial (UAIS), con nota interna CITE: MEFP/VTCP/DGPOT/UAIS/N 1820/2017, en la cual solicita la reversion definitiva de las boletas consignadas en el Comprobante de Pago N 18685.</t>
  </si>
  <si>
    <t>B14613920002</t>
  </si>
  <si>
    <t>00099021001 DEP.DE CHEQ.AJENOS,RET.DE CAM.,CONCEPTO: CLAUDIA CAROLA PATTY COSSIO,DEP.: BANCO UNION S.A. , PROCEDENCIA: BANCO UNION S.A., CHEQUE: 145883, FECHA DE EMISION:03/01/2017</t>
  </si>
  <si>
    <t>O14614060002</t>
  </si>
  <si>
    <t>00099021001 DEPOSITO DE EFECTIVO, DEPOSITANTE: THELMA CHANA DURAN, CONCEPTO: DEPÓSITO UNA DUODECIMA DE AGUINALDO DERECHO HABIENTE, CUENTA DE DEPOSITO: CUENTA UNICA DEL TESORO</t>
  </si>
  <si>
    <t>O14614090002</t>
  </si>
  <si>
    <t>00099021001 DEPOSITO DE EFECTIVO, DEPOSITANTE: THELMA CHANA DURAN, CONCEPTO: DEPÓSITO UNA DUODECIMA DE AGUINALDO TITULAR, CUENTA DE DEPOSITO: CUENTA UNICA DEL TESORO</t>
  </si>
  <si>
    <t>O14614190002</t>
  </si>
  <si>
    <t>00099021001 DEPOSITO DE EFECTIVO, DEPOSITANTE: RAMIRO PEPE PATZI HUARAYO, CONCEPTO: REVERSION POR PASAJES Y VIATICOS, CUENTA DE DEPOSITO: CUENTA UNICA DEL TESORO</t>
  </si>
  <si>
    <t>O14615100002</t>
  </si>
  <si>
    <t>00099021001 DEPOSITO DE EFECTIVO, DEPOSITANTE: RAIMUNDO ANGEL FERRUFINO EDUARDO, CONCEPTO: DEVOLUCION (SENASIR), CUENTA DE DEPOSITO: CUENTA UNICA DEL TESORO</t>
  </si>
  <si>
    <t>O14615310002</t>
  </si>
  <si>
    <t>00099021001 DEPOSITO DE EFECTIVO, DEPOSITANTE: MANUELA NANCY MARQUEZ LECOÑA, CONCEPTO: DEVOLUCIÓN UNA DUODECIMA DE AGUINALDO, CUENTA DE DEPOSITO: CUENTA UNICA DEL TESORO</t>
  </si>
  <si>
    <t>O14615500002</t>
  </si>
  <si>
    <t>00046024204 DEPOSITO DE EFECTIVO, DEPOSITANTE: JOSE QUISPE TACCO, CONCEPTO: DEVOLUCION "JORNADA NACIONAL DE VACUNACION SARAMPION RUBIOLA 2015" PREVENTIVO N°08250, CUENTA DE DEPOSITO: CUENTA UNICA DEL TESORO</t>
  </si>
  <si>
    <t>O14615770002</t>
  </si>
  <si>
    <t>00099021001 DEPOSITO DE EFECTIVO, DEPOSITANTE: IVAN PATRICIO INCHAUSTE RIOJA, CONCEPTO: DEVOLUCION POR CONCEPTO DE PASAJES AEREOS, CUENTA DE DEPOSITO: CUENTA UNICA DEL TESORO</t>
  </si>
  <si>
    <t>O14615830002</t>
  </si>
  <si>
    <t>00099021001 DEPOSITO DE EFECTIVO, DEPOSITANTE: DAMIAN CHOQUE ALARO, CONCEPTO: DUODECIMAS DE AGUINALDO, CUENTA DE DEPOSITO: CUENTA UNICA DEL TESORO</t>
  </si>
  <si>
    <t>B14618920002</t>
  </si>
  <si>
    <t>00099021001 DEP.DE CHEQ.AJENOS,RET.DE CAM.,CONCEPTO: LOPEZ ROJAS CRISOLOGO,DEP.: BANCO UNION S.A. , PROCEDENCIA: BANCO UNION S.A., CHEQUE: 145884, FECHA DE EMISION:04/01/2017</t>
  </si>
  <si>
    <t>B14619290002</t>
  </si>
  <si>
    <t>00591012001 DEP.DE CHEQ.AJENOS,RET.DE CAM.,CONCEPTO: RECAUDACION,DEP.: EMP ESTATAL DE TRANS POR CABLE MI TELEFERICO , PROCEDENCIA: BANCO UNION S.A., CHEQUE: 1017, FECHA DE EMISION:22/12/2016</t>
  </si>
  <si>
    <t>B14619310002</t>
  </si>
  <si>
    <t>00591012001 DEP.DE CHEQ.AJENOS,RET.DE CAM.,CONCEPTO: RECAUDACION,DEP.: EMP ESTATAL DE TRANS POR CABLE MI TELEFERICO , PROCEDENCIA: BANCO UNION S.A., CHEQUE: 1019, FECHA DE EMISION:22/12/2016</t>
  </si>
  <si>
    <t>B14619340002</t>
  </si>
  <si>
    <t>00591012001 DEP.DE CHEQ.AJENOS,RET.DE CAM.,CONCEPTO: RECAUDACION,DEP.: EMP ESTATAL DE TRANS POR CABLE MI TELEFERICO , PROCEDENCIA: BANCO UNION S.A., CHEQUE: 1016, FECHA DE EMISION:22/12/2016</t>
  </si>
  <si>
    <t>B14619450002</t>
  </si>
  <si>
    <t>00099021001 DEP.DE CHEQ.AJENOS,RET.DE CAM.,CONCEPTO: REMBOLSO DE SUBSIDIO DE ENFERMEDAD, CORRESPONDIENTE AL MES DE SEPTIEMBRE 2016,DEP.: CAJA DE SALUD DE LA BANCA PRIVADA , PROCEDENCIA: BANCO NACIONAL DE BOLIVIA S.A., CHEQUE: 6346001, FECHA DE EMISION:03/01/2017</t>
  </si>
  <si>
    <t>O14617940002</t>
  </si>
  <si>
    <t>00099021001 DEPOSITO DE EFECTIVO, DEPOSITANTE: MARTIN YAHUASI MAMANI, CONCEPTO: CONVENIO DE PAGO SENASIR, CUENTA DE DEPOSITO: CUENTA UNICA DEL TESORO</t>
  </si>
  <si>
    <t>O14618000002</t>
  </si>
  <si>
    <t>00099021001 DEPOSITO DE EFECTIVO, DEPOSITANTE: REMIGIA CHAMBI DE CALLISAYA, CONCEPTO: COBRO INDEBIDO POR NUEVAS NUPCIAS, CUENTA DE DEPOSITO: CUENTA UNICA DEL TESORO</t>
  </si>
  <si>
    <t>O14618150002</t>
  </si>
  <si>
    <t>00099021001 DEPOSITO DE EFECTIVO, DEPOSITANTE: LUIS HUANCA ULURI, CONCEPTO: DOBLE PERCEPCION, CUENTA DE DEPOSITO: CUENTA UNICA DEL TESORO</t>
  </si>
  <si>
    <t>O14618180002</t>
  </si>
  <si>
    <t>00099021001 DEPOSITO DE EFECTIVO, DEPOSITANTE: MARIA LOURDES FIGUEREDO RADA, CONCEPTO: DOBLE PERCEPCION, CUENTA DE DEPOSITO: CUENTA UNICA DEL TESORO</t>
  </si>
  <si>
    <t>O14618420002</t>
  </si>
  <si>
    <t>00099021001 DEPOSITO DE EFECTIVO, DEPOSITANTE: BRAULIO QUISPE BARRERA, CONCEPTO: DEVOLUCION POR COBRO INDEBIDO, CUENTA DE DEPOSITO: CUENTA UNICA DEL TESORO</t>
  </si>
  <si>
    <t>O14618450002</t>
  </si>
  <si>
    <t>00099021001 DEPOSITO DE EFECTIVO, DEPOSITANTE: VITALIANO MOLINA ERGUETA, CONCEPTO: DEVOLUCIÓN POR COBRO INDEBIDO, CUENTA DE DEPOSITO: CUENTA UNICA DEL TESORO</t>
  </si>
  <si>
    <t>O14618500002</t>
  </si>
  <si>
    <t>00099021001 DEPOSITO DE EFECTIVO, DEPOSITANTE: HILDA MERY GUTIERREZ MARTINEZ-SENASIR, CONCEPTO: DEVOLUCION DOBLE PERCEPCION, CUENTA DE DEPOSITO: CUENTA UNICA DEL TESORO</t>
  </si>
  <si>
    <t>O14619410002</t>
  </si>
  <si>
    <t>00099021001 DEPOSITO DE EFECTIVO, DEPOSITANTE: RENE EDILBERTO ROCHA PEREZ, CONCEPTO: DEVOLUCION AGUINALDO 2016 INCOS GUAYARAMERIN, CUENTA DE DEPOSITO: CUENTA UNICA DEL TESORO</t>
  </si>
  <si>
    <t>O14620360002</t>
  </si>
  <si>
    <t>00099021001 DEPOSITO DE EFECTIVO, DEPOSITANTE: ROGER HURTADO LAZO, CONCEPTO: REVERSION DE PASAJES, CUENTA DE DEPOSITO: CUENTA UNICA DEL TESORO</t>
  </si>
  <si>
    <t>O14620530002</t>
  </si>
  <si>
    <t>00099021001 DEPOSITO DE EFECTIVO, DEPOSITANTE: JOSE LEDEZMA TORDOYA, CONCEPTO: REVERSION, CUENTA DE DEPOSITO: CUENTA UNICA DEL TESORO</t>
  </si>
  <si>
    <t>O14620840002</t>
  </si>
  <si>
    <t>00099021001 DEPOSITO DE EFECTIVO, DEPOSITANTE: ROMEL MONRROY ESTRADA, CONCEPTO: DEVOLUCION DE 5 DIAS TRABAJADOS, CUENTA DE DEPOSITO: CUENTA UNICA DEL TESORO</t>
  </si>
  <si>
    <t>O14620910002</t>
  </si>
  <si>
    <t>00099021001 DEPOSITO DE EFECTIVO, DEPOSITANTE: CLAUDIA BERMUDEZ ARANCIBIA, CONCEPTO: DEVOLUCION DE SALDO NO EJECUTADO C-31 Nº 2532 / 2016, CUENTA DE DEPOSITO: CUENTA UNICA DEL TESORO</t>
  </si>
  <si>
    <t>O14621090002</t>
  </si>
  <si>
    <t>00099021001 DEPOSITO DE EFECTIVO, DEPOSITANTE: OSMAN GUARDIA, CONCEPTO: PREVENTIVO 2039, CUENTA DE DEPOSITO: CUENTA UNICA DEL TESORO</t>
  </si>
  <si>
    <t>O14621120002</t>
  </si>
  <si>
    <t>00099021001 DEPOSITO DE EFECTIVO, DEPOSITANTE: OSMAN GUARDIA, CONCEPTO: PREVENTIVO 2038, CUENTA DE DEPOSITO: CUENTA UNICA DEL TESORO</t>
  </si>
  <si>
    <t>O14621140002</t>
  </si>
  <si>
    <t>00099021001 DEPOSITO DE EFECTIVO, DEPOSITANTE: BEATRIZ CARDENAS, CONCEPTO: PREVENTIVO 2986, CUENTA DE DEPOSITO: CUENTA UNICA DEL TESORO</t>
  </si>
  <si>
    <t>O14621160002</t>
  </si>
  <si>
    <t>00099021001 DEPOSITO DE EFECTIVO, DEPOSITANTE: BEATRIZ CARDENAS, CONCEPTO: PREVENTIVO 2985, CUENTA DE DEPOSITO: CUENTA UNICA DEL TESORO</t>
  </si>
  <si>
    <t>O14621170002</t>
  </si>
  <si>
    <t>00099021001 DEPOSITO DE EFECTIVO, DEPOSITANTE: BEATRIZ CARDENAS, CONCEPTO: PREVENTIVO 2987, CUENTA DE DEPOSITO: CUENTA UNICA DEL TESORO</t>
  </si>
  <si>
    <t>O14621380002</t>
  </si>
  <si>
    <t>00099021001 DEPOSITO DE EFECTIVO, DEPOSITANTE: JUAN CARLOS MESCHIWTZ, CONCEPTO: PREVENTIVO 2298, CUENTA DE DEPOSITO: CUENTA UNICA DEL TESORO</t>
  </si>
  <si>
    <t>B14625020002</t>
  </si>
  <si>
    <t>00222018010 DEP.DE CHEQ.AJENOS,RET.DE CAM.,CONCEPTO: REEVRSION C31-1918,DEP.: INIAF-CHACO , PROCEDENCIA: BANCO UNION S.A., CHEQUE: 3582, FECHA DE EMISION:13/12/2016</t>
  </si>
  <si>
    <t>B14625460002</t>
  </si>
  <si>
    <t>00099021001 DEP.DE CHEQ.AJENOS,RET.DE CAM.,CONCEPTO: DEVOLUCION DE CC NO COBRADA SEPTIEMBRE 2016,DEP.: LA VITALICIA SEGUROS Y REASEGUROS DE VIDA S.A. , PROCEDENCIA: BANCO BISA S.A., CHEQUE: 32676, FECHA DE EMISION:05/01/2017</t>
  </si>
  <si>
    <t>O14623310002</t>
  </si>
  <si>
    <t>00099021001 DEPOSITO DE EFECTIVO, DEPOSITANTE: AIDA LUZ MORALES VDA DE ROSSO, CONCEPTO: CONVENIO DE PAGO 00916, CUENTA DE DEPOSITO: CUENTA UNICA DEL TESORO</t>
  </si>
  <si>
    <t>O14623490002</t>
  </si>
  <si>
    <t>00099021001 DEPOSITO DE EFECTIVO, DEPOSITANTE: JULIO ALANOCA COARETI, CONCEPTO: DEVOLUCION DOBLE PERCEPCION, CUENTA DE DEPOSITO: CUENTA UNICA DEL TESORO</t>
  </si>
  <si>
    <t>O14623950002</t>
  </si>
  <si>
    <t>00099021001 DEPOSITO DE EFECTIVO, DEPOSITANTE: GONZALES RIOS YOLANDA LILIANA, CONCEPTO: DEVOLUCION DE HABERES, CUENTA DE DEPOSITO: CUENTA UNICA DEL TESORO</t>
  </si>
  <si>
    <t>O14624800002</t>
  </si>
  <si>
    <t>00099021001 DEPOSITO DE EFECTIVO, DEPOSITANTE: AYDA ROSMINDA MEDRANO AVERANGA, CONCEPTO: DOBLE PERCEPCIÓN, CUENTA DE DEPOSITO: CUENTA UNICA DEL TESORO</t>
  </si>
  <si>
    <t>O14625500002</t>
  </si>
  <si>
    <t>00099021001 DEPOSITO DE EFECTIVO, DEPOSITANTE: FELIPA AYALA DE NINAHUANCA, CONCEPTO: DEP. POR COBRO INDEBIDO, CUENTA DE DEPOSITO: CUENTA UNICA DEL TESORO</t>
  </si>
  <si>
    <t>O14626030002</t>
  </si>
  <si>
    <t>00047161101 DEPOSITO DE EFECTIVO, DEPOSITANTE: VICENTE MANCACHI M., CONCEPTO: DEVOLUCION PAGO REFRIGERIO MES JUNIO/2016 AL SR ESCOBAR CHOQUE WILFREDO, CUENTA DE DEPOSITO: CUENTA UNICA DEL TESORO</t>
  </si>
  <si>
    <t>O14626230002</t>
  </si>
  <si>
    <t>00099021001 DEPOSITO DE EFECTIVO, DEPOSITANTE: RENE AGUILAR SANSUSTE, CONCEPTO: DEVOLUCIÓN TASA DE AEROPUERTO, CUENTA DE DEPOSITO: CUENTA UNICA DEL TESORO</t>
  </si>
  <si>
    <t>O14626530002</t>
  </si>
  <si>
    <t>00099021001 DEPOSITO DE EFECTIVO, DEPOSITANTE: MIN . PRESIDENCIA - OMAR R. CARY ROMANO, CONCEPTO: DEVOLUCION VIATICOS AL EXTERIOR Y GASTOS DE REPRESENTACION, CUENTA DE DEPOSITO: CUENTA UNICA DEL TESORO</t>
  </si>
  <si>
    <t>O14626580002</t>
  </si>
  <si>
    <t>00099021001 DEPOSITO DE EFECTIVO, DEPOSITANTE: ABDON RANULFO VASQUEZ ESPINOZA, CONCEPTO: DEVOLUCION DE FONDOS, CUENTA DE DEPOSITO: CUENTA UNICA DEL TESORO</t>
  </si>
  <si>
    <t>O14626620002</t>
  </si>
  <si>
    <t>00025018007 DEPOSITO DE EFECTIVO, DEPOSITANTE: MINISTERIO DE LA PRESIDENCIA, CONCEPTO: MIN. PRESIDENCIA DAKAR 2017, CUENTA DE DEPOSITO: CUENTA UNICA DEL TESORO</t>
  </si>
  <si>
    <t>O14626760002</t>
  </si>
  <si>
    <t>00015011101 DEPOSITO DE EFECTIVO, DEPOSITANTE: MIN.DE EDUCACION GERMAN SOLIZ DELGADILLO, CONCEPTO: DEVOLUCION DE PASAJES, CUENTA DE DEPOSITO: CUENTA UNICA DEL TESORO</t>
  </si>
  <si>
    <t>O14626870002</t>
  </si>
  <si>
    <t>00099021001 DEPOSITO DE EFECTIVO, DEPOSITANTE: COOPERATIVA VIDA NUEVA PCD LTDA., CONCEPTO: DEVOLUCION DE LA COOPERATIVA VIDA NUEVA PCD LTDA. A LA UE-FNSE DEL MINISTERIO DE PRESIDENCIA, CUENTA DE DEPOSITO: CUENTA UNICA DEL TESORO</t>
  </si>
  <si>
    <t>B14629620002</t>
  </si>
  <si>
    <t>00099021001 DEP.DE CHEQ.AJENOS,RET.DE CAM.,CONCEPTO: EDUARDO SOTO BUTRON,DEP.: BANCO UNION S.A. , PROCEDENCIA: BANCO UNION S.A., CHEQUE: 145892, FECHA DE EMISION:06/01/2017</t>
  </si>
  <si>
    <t>B14629630002</t>
  </si>
  <si>
    <t>00099021001 DEP.DE CHEQ.AJENOS,RET.DE CAM.,CONCEPTO: PAZ BALLIVIAN SERGIO ANTONIO,DEP.: BANCO UNION S.A. , PROCEDENCIA: BANCO UNION S.A., CHEQUE: 145893, FECHA DE EMISION:06/01/2017</t>
  </si>
  <si>
    <t>B14629650002</t>
  </si>
  <si>
    <t>00099021001 DEP.DE CHEQ.AJENOS,RET.DE CAM.,CONCEPTO: SEVILLA PAZ SOLDAN RICARDO MARIANO,DEP.: BANCO UNION S.A. , PROCEDENCIA: BANCO UNION S.A., CHEQUE: 145896, FECHA DE EMISION:06/01/2017</t>
  </si>
  <si>
    <t>B14629680002</t>
  </si>
  <si>
    <t>00099021001 DEP.DE CHEQ.AJENOS,RET.DE CAM.,CONCEPTO: GONZALES FLORES CARLOS EDUARDO,DEP.: BANCO UNION S.A. , PROCEDENCIA: BANCO UNION S.A., CHEQUE: 145895, FECHA DE EMISION:06/01/2017</t>
  </si>
  <si>
    <t>B14629700002</t>
  </si>
  <si>
    <t>00099021001 DEP.DE CHEQ.AJENOS,RET.DE CAM.,CONCEPTO: MIRANDA CRUZ GERSON JESUS,DEP.: BANCO UNION S.A. , PROCEDENCIA: BANCO UNION S.A., CHEQUE: 145891, FECHA DE EMISION:06/01/2017</t>
  </si>
  <si>
    <t>B14629750002</t>
  </si>
  <si>
    <t>00099021001 DEP.DE CHEQ.AJENOS,RET.DE CAM.,CONCEPTO: ALARCON CHUMACERO KATTY EVELING,DEP.: BANCO UNION S.A. , PROCEDENCIA: BANCO UNION S.A., CHEQUE: 145890, FECHA DE EMISION:06/01/2017</t>
  </si>
  <si>
    <t>B14629760002</t>
  </si>
  <si>
    <t>00099021001 DEP.DE CHEQ.AJENOS,RET.DE CAM.,CONCEPTO: SALAZAR RAMIREZ DAVID,DEP.: BANCO UNION S.A. , PROCEDENCIA: BANCO UNION S.A., CHEQUE: 145889, FECHA DE EMISION:06/01/2017</t>
  </si>
  <si>
    <t>O14630490002</t>
  </si>
  <si>
    <t>00099021001 DEPOSITO DE EFECTIVO, DEPOSITANTE: SAMUEL DURAN CORONEL, CONCEPTO: PAGO DE REPARTO ANTICIPADO PRH, CUENTA DE DEPOSITO: CUENTA UNICA DEL TESORO</t>
  </si>
  <si>
    <t>O14630610002</t>
  </si>
  <si>
    <t>00099021001 DEPOSITO DE EFECTIVO, DEPOSITANTE: JUAN CARLOS MESCHIWTZ, CONCEPTO: PREVENTIVO 3154, CUENTA DE DEPOSITO: CUENTA UNICA DEL TESORO</t>
  </si>
  <si>
    <t>O14630630002</t>
  </si>
  <si>
    <t>00099021001 DEPOSITO DE EFECTIVO, DEPOSITANTE: ROLY IGNACIO ALVAREZ, CONCEPTO: PREVENTIVO 2833, CUENTA DE DEPOSITO: CUENTA UNICA DEL TESORO</t>
  </si>
  <si>
    <t>O14630660002</t>
  </si>
  <si>
    <t>00099021001 DEPOSITO DE EFECTIVO, DEPOSITANTE: ERWIN CRUZ, CONCEPTO: PREVENTIVO 3134, CUENTA DE DEPOSITO: CUENTA UNICA DEL TESORO</t>
  </si>
  <si>
    <t>O14630700002</t>
  </si>
  <si>
    <t>00099021001 DEPOSITO DE EFECTIVO, DEPOSITANTE: YAMIL FARMAN, CONCEPTO: PREVENTIVO 1965, CUENTA DE DEPOSITO: CUENTA UNICA DEL TESORO</t>
  </si>
  <si>
    <t>O14630900002</t>
  </si>
  <si>
    <t>00099021001 DEPOSITO DE EFECTIVO, DEPOSITANTE: EDGAR QUINTANILLA MORODIAS, CONCEPTO: DOBLE PERCEPCION, CUENTA DE DEPOSITO: CUENTA UNICA DEL TESORO</t>
  </si>
  <si>
    <t>O14631220002</t>
  </si>
  <si>
    <t>00099021001 DEPOSITO DE EFECTIVO, DEPOSITANTE: LUCRECIA VELARDE VDA DE FLORES, CONCEPTO: PARA DEPARTAMENTO DE SANSIR, CUENTA DE DEPOSITO: CUENTA UNICA DEL TESORO</t>
  </si>
  <si>
    <t>O14632180002</t>
  </si>
  <si>
    <t>00099021001 DEPOSITO DE EFECTIVO, DEPOSITANTE: JUAN CARLOS MESCHWITZ, CONCEPTO: PREVENTIVO 800, CUENTA DE DEPOSITO: CUENTA UNICA DEL TESORO</t>
  </si>
  <si>
    <t>O14632620002</t>
  </si>
  <si>
    <t>00099021001 DEPOSITO DE EFECTIVO, DEPOSITANTE: MERY GONZALES ORTUÑO, CONCEPTO: DEVOLUCIÓN POR CONCEPTO DE PERCEPCIÓN INDEBIDA POR CATEGORIA, CUENTA DE DEPOSITO: CUENTA UNICA DEL TESORO</t>
  </si>
  <si>
    <t>B14634740002</t>
  </si>
  <si>
    <t>00099021001 DEP.DE CHEQ.AJENOS,RET.DE CAM.,CONCEPTO: PERALTA CABALLERO JOSE MAURICIO ENRIQUE,DEP.: BANCO UNION SA , PROCEDENCIA: BANCO UNION S.A., CHEQUE: 145899, FECHA DE EMISION:09/01/2017</t>
  </si>
  <si>
    <t>B14634750002</t>
  </si>
  <si>
    <t>00099021001 DEP.DE CHEQ.AJENOS,RET.DE CAM.,CONCEPTO: CHAMBI PEREZ JORGE FORTUNATO,DEP.: BANCO UNION SA , PROCEDENCIA: BANCO UNION S.A., CHEQUE: 145898, FECHA DE EMISION:09/01/2017</t>
  </si>
  <si>
    <t>B14634760002</t>
  </si>
  <si>
    <t>00099021001 DEP.DE CHEQ.AJENOS,RET.DE CAM.,CONCEPTO: OMONTE ROSEMARY MAITA GARCIA DE,DEP.: BANCO UNION SA , PROCEDENCIA: BANCO UNION S.A., CHEQUE: 145897, FECHA DE EMISION:09/01/2017</t>
  </si>
  <si>
    <t>O14635180002</t>
  </si>
  <si>
    <t>00099021001 DEPOSITO DE EFECTIVO, DEPOSITANTE: PRESCILA CALLISAYA, CONCEPTO: DEVOLUCION DE EFECTIVO POR INFORME DE AUDITORIA CANCILLERIA, CUENTA DE DEPOSITO: CUENTA UNICA DEL TESORO</t>
  </si>
  <si>
    <t>O14635250002</t>
  </si>
  <si>
    <t>00099021001 DEPOSITO DE EFECTIVO, DEPOSITANTE: SERNAP, CONCEPTO: POR REVERSION DE FONFOS NO UTILIZADOS, CUENTA DE DEPOSITO: CUENTA UNICA DEL TESORO</t>
  </si>
  <si>
    <t>O14635290002</t>
  </si>
  <si>
    <t>00099021001 DEPOSITO DE EFECTIVO, DEPOSITANTE: MARCO ANTONIO ARDILES ALVAREZ, CONCEPTO: DEPÓSITO DUODECIMA DE AGUINALDO PAGADO LUEGO DE FALLECIMIENTO BERTHA INES ALVAREZ ESPADA, CUENTA DE DEPOSITO: CUENTA UNICA DEL TESORO</t>
  </si>
  <si>
    <t>O14635300002</t>
  </si>
  <si>
    <t>O14635410002</t>
  </si>
  <si>
    <t>00312014401 DEPOSITO DE EFECTIVO, DEPOSITANTE: VICTOR HUGO VELARDE, CONCEPTO: PREVENTIVO 1555, CUENTA DE DEPOSITO: CUENTA UNICA DEL TESORO</t>
  </si>
  <si>
    <t>O14635430002</t>
  </si>
  <si>
    <t>00312014401 DEPOSITO DE EFECTIVO, DEPOSITANTE: VICTOR HUGO VELARDE, CONCEPTO: PREVENTIVO 1556, CUENTA DE DEPOSITO: CUENTA UNICA DEL TESORO</t>
  </si>
  <si>
    <t>O14635450002</t>
  </si>
  <si>
    <t>00099021001 DEPOSITO DE EFECTIVO, DEPOSITANTE: MARITA RUIZ, CONCEPTO: PREVENTIVO 1372, CUENTA DE DEPOSITO: CUENTA UNICA DEL TESORO</t>
  </si>
  <si>
    <t>O14635480002</t>
  </si>
  <si>
    <t>00099021001 DEPOSITO DE EFECTIVO, DEPOSITANTE: LUIS RAMIRO VILLARROEL LOZADA, CONCEPTO: DEVOLUCION POR CONCEPTO DE UN DIA DE VIATICOS, CUENTA DE DEPOSITO: CUENTA UNICA DEL TESORO</t>
  </si>
  <si>
    <t>O14635570002</t>
  </si>
  <si>
    <t>00099021001 DEPOSITO DE EFECTIVO, DEPOSITANTE: LUIS RAMIRO VILLARROEL LOZADA, CONCEPTO: DEVOLUCION DE FONDOS EN AVANCE NO UTILIZADOS, CUENTA DE DEPOSITO: CUENTA UNICA DEL TESORO</t>
  </si>
  <si>
    <t>O14635580002</t>
  </si>
  <si>
    <t>00099021001 DEPOSITO DE EFECTIVO, DEPOSITANTE: RONALD JAVIER DEHEZA GUTIERREZ, CONCEPTO: DOBLE PERCEPCION, CUENTA DE DEPOSITO: CUENTA UNICA DEL TESORO</t>
  </si>
  <si>
    <t>O14635590002</t>
  </si>
  <si>
    <t>00099021001 DEPOSITO DE EFECTIVO, DEPOSITANTE: MIGUEL A. PEDREGAL PARDO, CONCEPTO: DOBLE PERCEPCION, CUENTA DE DEPOSITO: CUENTA UNICA DEL TESORO</t>
  </si>
  <si>
    <t>O14636010002</t>
  </si>
  <si>
    <t>00099021001 DEPOSITO DE EFECTIVO, DEPOSITANTE: LUIS AMERICO GONZALES OMONTE, CONCEPTO: DEVOLUCION DE PASAJE AEREO, CUENTA DE DEPOSITO: CUENTA UNICA DEL TESORO</t>
  </si>
  <si>
    <t>O14636140002</t>
  </si>
  <si>
    <t>00099021001 DEPOSITO DE EFECTIVO, DEPOSITANTE: ANGELICA JAUREGUI GUTIERREZ VDA DE SALAS, CONCEPTO: COBRO INDEBIDO, CUENTA DE DEPOSITO: CUENTA UNICA DEL TESORO</t>
  </si>
  <si>
    <t>O14636260002</t>
  </si>
  <si>
    <t>00099021001 DEPOSITO DE EFECTIVO, DEPOSITANTE: FELIPA QUISPE VDA. DE SALCEDO CI 2540497 LP, CONCEPTO: COBROS INDEVIDOS - DEVOLUCION, CUENTA DE DEPOSITO: CUENTA UNICA DEL TESORO</t>
  </si>
  <si>
    <t>O14636700002</t>
  </si>
  <si>
    <t>00099021001 DEPOSITO DE EFECTIVO, DEPOSITANTE: JAIME MACHACA CHUQUIMIA, CONCEPTO: DEP UNA DUODECIMA DE AGUINALDO, CUENTA DE DEPOSITO: CUENTA UNICA DEL TESORO</t>
  </si>
  <si>
    <t>B14640310002</t>
  </si>
  <si>
    <t>00099021001 DEP.DE CHEQ.AJENOS,RET.DE CAM.,CONCEPTO: JIMENEZ DE SANCHEZ MARITZA,DEP.: BANCO UNION S.A. , PROCEDENCIA: BANCO UNION S.A., CHEQUE: 145900, FECHA DE EMISION:10/01/2017</t>
  </si>
  <si>
    <t>B14640350002</t>
  </si>
  <si>
    <t>00099021001 DEP.DE CHEQ.AJENOS,RET.DE CAM.,CONCEPTO: JIMENEZ DE SANCHEZ MARITZA,DEP.: BANCO UNION S.A. , PROCEDENCIA: BANCO UNION S.A., CHEQUE: 145901, FECHA DE EMISION:10/01/2017</t>
  </si>
  <si>
    <t>B14640380002</t>
  </si>
  <si>
    <t>00099021001 DEP.DE CHEQ.AJENOS,RET.DE CAM.,CONCEPTO: PACHECO MOLINA ROLANDO,DEP.: BANCO UNION S.A. , PROCEDENCIA: BANCO UNION S.A., CHEQUE: 145902, FECHA DE EMISION:10/01/2017</t>
  </si>
  <si>
    <t>B14640390002</t>
  </si>
  <si>
    <t>00099021001 DEP.DE CHEQ.AJENOS,RET.DE CAM.,CONCEPTO: DURAN CRESPO JORGE LEONARDO,DEP.: BANCO UNION S.A. , PROCEDENCIA: BANCO UNION S.A., CHEQUE: 145903, FECHA DE EMISION:10/01/2017</t>
  </si>
  <si>
    <t>B14640400002</t>
  </si>
  <si>
    <t>00099021001 DEP.DE CHEQ.AJENOS,RET.DE CAM.,CONCEPTO: MELEAN CAMACHO LUIS GONZALO,DEP.: BANCO UNION S.A. , PROCEDENCIA: BANCO UNION S.A., CHEQUE: 145904, FECHA DE EMISION:10/01/2017</t>
  </si>
  <si>
    <t>B14640430002</t>
  </si>
  <si>
    <t>00099021001 DEP.DE CHEQ.AJENOS,RET.DE CAM.,CONCEPTO: CARDOZO URIBE AIDEE LOURDES,DEP.: BANCO UNION S.A. , PROCEDENCIA: BANCO UNION S.A., CHEQUE: 145905, FECHA DE EMISION:10/01/2017</t>
  </si>
  <si>
    <t>O14639480002</t>
  </si>
  <si>
    <t>00099021001 DEPOSITO DE EFECTIVO, DEPOSITANTE: PEDRO CACHI CHOQUE, CONCEPTO: DUODECIMAS DE AGUINALDO, CUENTA DE DEPOSITO: CUENTA UNICA DEL TESORO</t>
  </si>
  <si>
    <t>O14640070002</t>
  </si>
  <si>
    <t>00099021001 DEPOSITO DE EFECTIVO, DEPOSITANTE: MIRIAM MENDOZA ALEJANDRO CI 5542729, CONCEPTO: DEVOLUCION DE SALARIO, CUENTA DE DEPOSITO: CUENTA UNICA DEL TESORO</t>
  </si>
  <si>
    <t>O14640460002</t>
  </si>
  <si>
    <t>00099021001 DEPOSITO DE EFECTIVO, DEPOSITANTE: RAFAILIA GUTIERREZ MAYTA DE COLQUE, CONCEPTO: DOBLE PERCEPCION, CUENTA DE DEPOSITO: CUENTA UNICA DEL TESORO</t>
  </si>
  <si>
    <t>O14641220002</t>
  </si>
  <si>
    <t>00086031101 DEPOSITO DE EFECTIVO, DEPOSITANTE: SERNAP COTA PATA, CONCEPTO: POR CONCEPTO DE INGRESOS POR SERVICIOS HIGIENICOS, MES NOVIEMBRE, CUENTA DE DEPOSITO: CUENTA UNICA DEL TESORO</t>
  </si>
  <si>
    <t>O14641690002</t>
  </si>
  <si>
    <t>00099021001 DEPOSITO DE EFECTIVO, DEPOSITANTE: CECILIA HUANCA HUALLPA CI. 2686888 L.P., CONCEPTO: DEVOLUCION SALARIO MES DE ENERO 2016, CUENTA DE DEPOSITO: CUENTA UNICA DEL TESORO</t>
  </si>
  <si>
    <t>O14641700002</t>
  </si>
  <si>
    <t>00099021001 DEPOSITO DE EFECTIVO, DEPOSITANTE: CECILIA HUANCA HUALLPA CI. 2686888 L.P., CONCEPTO: DEVOLUCION DE SALARIO MES DE FEBRERO 2016, CUENTA DE DEPOSITO: CUENTA UNICA DEL TESORO</t>
  </si>
  <si>
    <t>O14641710002</t>
  </si>
  <si>
    <t>00099021001 DEPOSITO DE EFECTIVO, DEPOSITANTE: CECILIA HUANCA HUALLPA CI. 2686888 L.P., CONCEPTO: DEVOLUCION SALARIO MES DE MARZO 2016, CUENTA DE DEPOSITO: CUENTA UNICA DEL TESORO</t>
  </si>
  <si>
    <t>O14641720002</t>
  </si>
  <si>
    <t>00099021001 DEPOSITO DE EFECTIVO, DEPOSITANTE: CECILIA HUANCA HUALLPA CI. 2686888 L.P., CONCEPTO: DEVOLUCION SALARIO MES DE ABRIL 2016, CUENTA DE DEPOSITO: CUENTA UNICA DEL TESORO</t>
  </si>
  <si>
    <t>O14641740002</t>
  </si>
  <si>
    <t>00099021001 DEPOSITO DE EFECTIVO, DEPOSITANTE: CECILIA HUANCA HUALLPA CI. 2686888 L.P., CONCEPTO: DEVOLUCION SALARIO MES DE MAYO 2016, CUENTA DE DEPOSITO: CUENTA UNICA DEL TESORO</t>
  </si>
  <si>
    <t>O14641750002</t>
  </si>
  <si>
    <t>00099021001 DEPOSITO DE EFECTIVO, DEPOSITANTE: CECILIA HUANCA HUALLPA CI. 2686888 L.P., CONCEPTO: DEVOLUCION SALARIO MES DE JUNIO 2016, CUENTA DE DEPOSITO: CUENTA UNICA DEL TESORO</t>
  </si>
  <si>
    <t>O14641980002</t>
  </si>
  <si>
    <t>00099021001 DEPOSITO DE EFECTIVO, DEPOSITANTE: RENE CALLE TINTAYA, CONCEPTO: DEVOLUCION POR CONCEPTO DE DOS DUODECIMAS DE AGUINALDO, CUENTA DE DEPOSITO: CUENTA UNICA DEL TESORO</t>
  </si>
  <si>
    <t>O14642090002</t>
  </si>
  <si>
    <t>00099021001 DEPOSITO DE EFECTIVO, DEPOSITANTE: MARILIN LOURDES VILLA OLIVERA DE VERA, CONCEPTO: DOBLE PERCEPCION, CUENTA DE DEPOSITO: CUENTA UNICA DEL TESORO</t>
  </si>
  <si>
    <t>O14642640002</t>
  </si>
  <si>
    <t>00099021001 DEPOSITO DE EFECTIVO, DEPOSITANTE: JUSTINIANO ARAPI ROQUE, CONCEPTO: DOBLE PERCEPCION, CUENTA DE DEPOSITO: CUENTA UNICA DEL TESORO</t>
  </si>
  <si>
    <t>O14643380002</t>
  </si>
  <si>
    <t>00099021001 DEPOSITO DE EFECTIVO, DEPOSITANTE: CARLOS EDUARDO MORALES LANDIVAR-SENASIR, CONCEPTO: PAGO P.R.A., CUENTA DE DEPOSITO: CUENTA UNICA DEL TESORO</t>
  </si>
  <si>
    <t>B14645460002</t>
  </si>
  <si>
    <t>00099021001 DEP.DE CHEQ.AJENOS,RET.DE CAM.,CONCEPTO: ROMERO FERNANDEZ CARLOS EDGAR,DEP.: BANCO UNION S.A. , PROCEDENCIA: BANCO UNION S.A., CHEQUE: 145910, FECHA DE EMISION:11/01/2017</t>
  </si>
  <si>
    <t>B14645530002</t>
  </si>
  <si>
    <t>00099021001 DEP.DE CHEQ.AJENOS,RET.DE CAM.,CONCEPTO: NAVA ROMANO VICTOR RENE,DEP.: BANCO UNION S.A. , PROCEDENCIA: BANCO UNION S.A., CHEQUE: 145906, FECHA DE EMISION:11/01/2017</t>
  </si>
  <si>
    <t>B14645640002</t>
  </si>
  <si>
    <t>00099021001 DEP.DE CHEQ.AJENOS,RET.DE CAM.,CONCEPTO: CRESPO POLO CARLOS RENAN,DEP.: BANCO UNION S.A. , PROCEDENCIA: BANCO UNION S.A., CHEQUE: 145908, FECHA DE EMISION:11/01/2017</t>
  </si>
  <si>
    <t>B14645680002</t>
  </si>
  <si>
    <t>00099021001 DEP.DE CHEQ.AJENOS,RET.DE CAM.,CONCEPTO: CRESPO POLO CARLOS RENAN,DEP.: BANCO UNION S.A. , PROCEDENCIA: BANCO UNION S.A., CHEQUE: 145907, FECHA DE EMISION:11/01/2017</t>
  </si>
  <si>
    <t>B14645700002</t>
  </si>
  <si>
    <t>00099021001 DEP.DE CHEQ.AJENOS,RET.DE CAM.,CONCEPTO: ORTEGA REYES EDSON PABEL,DEP.: BANCO UNION S.A. , PROCEDENCIA: BANCO UNION S.A., CHEQUE: 145909, FECHA DE EMISION:11/01/2017</t>
  </si>
  <si>
    <t>B14645800002</t>
  </si>
  <si>
    <t>00099021001 DEP.DE CHEQ.AJENOS,RET.DE CAM.,CONCEPTO: COMPENSACIÓN MENSUAL DE COTIZACIONES,DEP.: FUTURO DE BOLIVIA S.A. AFP , PROCEDENCIA: BANCO DE CREDITO DE BOLIVIA S.A., CHEQUE: 47363, FECHA DE EMISION:11/01/2017</t>
  </si>
  <si>
    <t>B14645830002</t>
  </si>
  <si>
    <t>00099021001 DEP.DE CHEQ.AJENOS,RET.DE CAM.,CONCEPTO: FRACCIÓN COMPLEMENTARIA MENSUAL,DEP.: FUTURO DE BOLIVIA S.A. AFP , PROCEDENCIA: BANCO DE CREDITO DE BOLIVIA S.A., CHEQUE: 47358, FECHA DE EMISION:11/01/2017</t>
  </si>
  <si>
    <t>B14646400002</t>
  </si>
  <si>
    <t>00099021001 DEP.DE CHEQ.AJENOS,RET.DE CAM.,CONCEPTO: PAGO DE SUBSIDIO DE ENFERMEDAD Y MATERNIDAD CORRESPONDIENTE AL MES DE OCTUBRE 2016,DEP.: CAJA DE SALUD DE LA BANCA PRIVADA , PROCEDENCIA: BANCO NACIONAL DE BOLIVIA S.A., CHEQUE: 6346170, FECHA DE EMISION:15/12</t>
  </si>
  <si>
    <t>O14644880002</t>
  </si>
  <si>
    <t>00099021001 DEPOSITO DE EFECTIVO, DEPOSITANTE: CARMELA AGRAMONT CHUQUIMIA CI. 2716928 L.P., CONCEPTO: REVERSION HABERES OCTUBRE 2007, CUENTA DE DEPOSITO: CUENTA UNICA DEL TESORO</t>
  </si>
  <si>
    <t>O14644890002</t>
  </si>
  <si>
    <t>00099021001 DEPOSITO DE EFECTIVO, DEPOSITANTE: CARMELA AGRAMONT CHUQUIMIA CI. 2716928 L.P., CONCEPTO: REVERSION HABERES NOVIEMBRE 2007, CUENTA DE DEPOSITO: CUENTA UNICA DEL TESORO</t>
  </si>
  <si>
    <t>O14644900002</t>
  </si>
  <si>
    <t>00099021001 DEPOSITO DE EFECTIVO, DEPOSITANTE: CARMELA AGRAMONT CHUQUIMIA CI. 2716928 L.P., CONCEPTO: REVERSION HABERES DICIEMBRE 2007, CUENTA DE DEPOSITO: CUENTA UNICA DEL TESORO</t>
  </si>
  <si>
    <t>O14644910002</t>
  </si>
  <si>
    <t>00099021001 DEPOSITO DE EFECTIVO, DEPOSITANTE: CARMELA AGRAMONT CHUQUIMIA CI. 2716928 L.P., CONCEPTO: REVERSION HABERES ENERO 2008, CUENTA DE DEPOSITO: CUENTA UNICA DEL TESORO</t>
  </si>
  <si>
    <t>O14644930002</t>
  </si>
  <si>
    <t>00099021001 DEPOSITO DE EFECTIVO, DEPOSITANTE: CARMELA AGRAMONT CHUQUIMIA CI. 2716928 L.P., CONCEPTO: REVERSION HABERES FEBRERO 2008, CUENTA DE DEPOSITO: CUENTA UNICA DEL TESORO</t>
  </si>
  <si>
    <t>O14645400002</t>
  </si>
  <si>
    <t>00099021001 DEPOSITO DE EFECTIVO, DEPOSITANTE: DESIDERIO CALLA GUERRERO CI 4936959 LP, CONCEPTO: REHABILITACION DE PAGO CCM POR DOBLE PERCEPCION, CUENTA DE DEPOSITO: CUENTA UNICA DEL TESORO</t>
  </si>
  <si>
    <t>O14645490002</t>
  </si>
  <si>
    <t>00099021001 DEPOSITO DE EFECTIVO, DEPOSITANTE: JUAN CARLOS MALDONADO QUEVEDO, CONCEPTO: DEP. DOS DUODECIMAS DE AGUINALDO DERECHO HAMBIENTE, CUENTA DE DEPOSITO: CUENTA UNICA DEL TESORO</t>
  </si>
  <si>
    <t>O14645510002</t>
  </si>
  <si>
    <t>00099021001 DEPOSITO DE EFECTIVO, DEPOSITANTE: JUAN CARLOS MALDONADO QUEVEDO, CONCEPTO: DEP. DOS DUODECIMAS DE AGUINALDO TITULAR, CUENTA DE DEPOSITO: CUENTA UNICA DEL TESORO</t>
  </si>
  <si>
    <t>O14645730002</t>
  </si>
  <si>
    <t>00099021001 DEPOSITO DE EFECTIVO, DEPOSITANTE: FRANKLIN USIN VARGAS, CONCEPTO: DEVOLUCION DE GASTOS DE FUNCIONAMIENTO OBSERVADOS, CUENTA DE DEPOSITO: CUENTA UNICA DEL TESORO</t>
  </si>
  <si>
    <t>O14645790002</t>
  </si>
  <si>
    <t>00099021001 DEPOSITO DE EFECTIVO, DEPOSITANTE: MARIOBO TACANA HORTENSIA, CONCEPTO: DEVOLUCION 15 DIAS DE AGUINALDO GESTION 2016 AGUINALDO 327840 / 365 *15 DIAS = 134,70, CUENTA DE DEPOSITO: CUENTA UNICA DEL TESORO</t>
  </si>
  <si>
    <t>O14646130002</t>
  </si>
  <si>
    <t>00099021001 DEPOSITO DE EFECTIVO, DEPOSITANTE: FERNANDO BLANCO CASTILLO, CONCEPTO: DEVOLUCION DE HABERES DEL MES OCTUBRE 2016, CUENTA DE DEPOSITO: CUENTA UNICA DEL TESORO</t>
  </si>
  <si>
    <t>O14646640002</t>
  </si>
  <si>
    <t>00099021001 DEPOSITO DE EFECTIVO, DEPOSITANTE: VICTORIA CANDIDA CHOQUE MAMANI CI: 4261813 LP, CONCEPTO: DEPOSITAR DOS DUODECIMAS DE AGUINALDO, CUENTA DE DEPOSITO: CUENTA UNICA DEL TESORO</t>
  </si>
  <si>
    <t>O14646700002</t>
  </si>
  <si>
    <t>00099021001 DEPOSITO DE EFECTIVO, DEPOSITANTE: LUIS NESTOR NAVARRO TUFIÑO, CONCEPTO: DEVOLUCIÓN EXCEDENTE SALARIAL DEL MES DE JUNIO 2016, CUENTA DE DEPOSITO: CUENTA UNICA DEL TESORO</t>
  </si>
  <si>
    <t>O14649480002</t>
  </si>
  <si>
    <t>00099021001 DEPOSITO DE EFECTIVO, DEPOSITANTE: CARMIÑA LLORENTI BARRIENTOS, CONCEPTO: DEV.AGUINALDO GESTION 2016, S/G PGE-RR.HH.Nº 01/17, CUENTA DE DEPOSITO: CUENTA UNICA DEL TESORO</t>
  </si>
  <si>
    <t>O14649550002</t>
  </si>
  <si>
    <t>00099021001 DEPOSITO DE EFECTIVO, DEPOSITANTE: MARIA GREGORIA POZO, CONCEPTO: DEPOSITAR UNA DUODECIMA DE AGUINALDO, CUENTA DE DEPOSITO: CUENTA UNICA DEL TESORO</t>
  </si>
  <si>
    <t>O14650380002</t>
  </si>
  <si>
    <t>00046021109 DEPOSITO DE EFECTIVO, DEPOSITANTE: OCTAVIO LARREA LOPEZ, CONCEPTO: DESCARGO PENDIENTE COMO EX FUNCIONARIO DEL EX FID, CUENTA DE DEPOSITO: CUENTA UNICA DEL TESORO</t>
  </si>
  <si>
    <t>O14650760002</t>
  </si>
  <si>
    <t>00099021001 DEPOSITO DE EFECTIVO, DEPOSITANTE: LILIAN ALVAREZ BASCOPE, CONCEPTO: DEVOLUCION POR PAGO EN DEMASIA, CUENTA DE DEPOSITO: CUENTA UNICA DEL TESORO</t>
  </si>
  <si>
    <t>O14650810002</t>
  </si>
  <si>
    <t>00099021001 DEPOSITO DE EFECTIVO, DEPOSITANTE: ISABEL CARMEN DEL GRANADO LOZA, CONCEPTO: DEVOLUCION DE SALDO, CUENTA DE DEPOSITO: CUENTA UNICA DEL TESORO</t>
  </si>
  <si>
    <t>O14651100002</t>
  </si>
  <si>
    <t>00099021001 DEPOSITO DE EFECTIVO, DEPOSITANTE: REYNALDO QUISBERTH RONDON CI 4254305 LP, CONCEPTO: REVERSION DE HABERES DEL MES DE ABRIL DEL AÑO 2016, CUENTA DE DEPOSITO: CUENTA UNICA DEL TESORO</t>
  </si>
  <si>
    <t>O14651110002</t>
  </si>
  <si>
    <t>00099021001 DEPOSITO DE EFECTIVO, DEPOSITANTE: REYNALDO QUISBERTH RONDON CI 4254305 LP, CONCEPTO: REVERSION BONO DE SEGURIDAD CIUDADANA ME S DE ABRIL DEL 2016, CUENTA DE DEPOSITO: CUENTA UNICA DEL TESORO</t>
  </si>
  <si>
    <t>O14651160002</t>
  </si>
  <si>
    <t>00099021001 DEPOSITO DE EFECTIVO, DEPOSITANTE: REYNALDO QUISBERTH RONDON CI 4254305 LP, CONCEPTO: REVERSION DE HABERES DEL MES DE MAYO DEL AÑO 2016, CUENTA DE DEPOSITO: CUENTA UNICA DEL TESORO</t>
  </si>
  <si>
    <t>O14651200002</t>
  </si>
  <si>
    <t>00099021001 DEPOSITO DE EFECTIVO, DEPOSITANTE: REYNALDO QUISBERTH RONDON CI 4254305 LP, CONCEPTO: REVERSION BONO DE SEGURIDAD CIUDADANA DEL MES DE MAYO 2016, CUENTA DE DEPOSITO: CUENTA UNICA DEL TESORO</t>
  </si>
  <si>
    <t>O14651260002</t>
  </si>
  <si>
    <t>00099021001 DEPOSITO DE EFECTIVO, DEPOSITANTE: REYNALDO QUISBERTH RONDON CI 4254305 LP, CONCEPTO: REVRSION DE HABERES DEL MES DE JUNIO DEL AÑO 2016, CUENTA DE DEPOSITO: CUENTA UNICA DEL TESORO</t>
  </si>
  <si>
    <t>O14651290002</t>
  </si>
  <si>
    <t>00099021001 DEPOSITO DE EFECTIVO, DEPOSITANTE: REYNALDO QUISBERTH RONDON CI 4254305 LP, CONCEPTO: REVRSION BONO DE SEGURIDAD CIUDADANA DEL MES DE JUNIO 2016, CUENTA DE DEPOSITO: CUENTA UNICA DEL TESORO</t>
  </si>
  <si>
    <t>O14652030002</t>
  </si>
  <si>
    <t>00099021001 DEPOSITO DE EFECTIVO, DEPOSITANTE: JEANETTE OLMOS SOTO, CONCEPTO: DEVOLUCION POR DOBLE PERCEPCION, CUENTA DE DEPOSITO: CUENTA UNICA DEL TESORO</t>
  </si>
  <si>
    <t>O14652330002</t>
  </si>
  <si>
    <t>00099021001 DEPOSITO DE EFECTIVO, DEPOSITANTE: RAMIRO FERNANDO PINILLA LIZARRAGA CI 3474215 LP, CONCEPTO: DS 2242 REGULARIZACION ENERO 2016 A AGOSTO 2016 MEFP/VTCP/DGPOT/UAIS-CPI/N°030/2016, CUENTA DE DEPOSITO: CUENTA UNICA DEL TESORO</t>
  </si>
  <si>
    <t>O14652360002</t>
  </si>
  <si>
    <t>00099021001 DEPOSITO DE EFECTIVO, DEPOSITANTE: JAVIER VALDIVIA, CONCEPTO: DEVOLUCIÓN DE HABER DE NOVIEMBRE 2016, CUENTA DE DEPOSITO: CUENTA UNICA DEL TESORO</t>
  </si>
  <si>
    <t>O14652400002</t>
  </si>
  <si>
    <t>00099021001 DEPOSITO DE EFECTIVO, DEPOSITANTE: JAVIER VALDIVIA, CONCEPTO: DEVOLUCIÓN DE HABER DE DICIEMBRE 2016, CUENTA DE DEPOSITO: CUENTA UNICA DEL TESORO</t>
  </si>
  <si>
    <t>B14655260002</t>
  </si>
  <si>
    <t>00099021001 DEP.DE CHEQ.AJENOS,RET.DE CAM.,CONCEPTO: DELGADO KORIYAMA MIGUEL ANGEL,DEP.: BANCO UNION S.A. , PROCEDENCIA: BANCO UNION S.A., CHEQUE: 145914, FECHA DE EMISION:12/01/2017</t>
  </si>
  <si>
    <t>B14655400002</t>
  </si>
  <si>
    <t>00099021001 DEP.DE CHEQ.AJENOS,RET.DE CAM.,CONCEPTO: LUIS ARTURO LAVADENZ CUENTAS,DEP.: BANCO UNION S.A. , PROCEDENCIA: BANCO UNION S.A., CHEQUE: 145912, FECHA DE EMISION:12/01/2017</t>
  </si>
  <si>
    <t>B14655440002</t>
  </si>
  <si>
    <t>00099021001 DEP.DE CHEQ.AJENOS,RET.DE CAM.,CONCEPTO: SERRUDO MORALES ALCIDES RENE,DEP.: BANCO UNION S.A. , PROCEDENCIA: BANCO UNION S.A., CHEQUE: 145911, FECHA DE EMISION:12/01/2017</t>
  </si>
  <si>
    <t>B14655470002</t>
  </si>
  <si>
    <t>00099021001 DEP.DE CHEQ.AJENOS,RET.DE CAM.,CONCEPTO: REVERSION FRACCION ELENA DEL ROSARIO ESPINOZA VERA,DEP.: SEGUROS PROVIDA S.A. , PROCEDENCIA: BANCO NACIONAL DE BOLIVIA S.A., CHEQUE: 4350224, FECHA DE EMISION:12/01/2017</t>
  </si>
  <si>
    <t>B14655510002</t>
  </si>
  <si>
    <t>00099021001 DEP.DE CHEQ.AJENOS,RET.DE CAM.,CONCEPTO: REVERSION FRACCION JUAN HUGO BADANI GUTIERREZ,DEP.: SEGUROS PROVIDA S.A. , PROCEDENCIA: BANCO NACIONAL DE BOLIVIA S.A., CHEQUE: 2312748, FECHA DE EMISION:12/01/2017</t>
  </si>
  <si>
    <t>B14656310002</t>
  </si>
  <si>
    <t>00099021001 DEP.DE CHEQ.AJENOS,RET.DE CAM.,CONCEPTO: DEVOLUCION,DEP.: MINISTERIO DE AUTONOMIAS , PROCEDENCIA: BANCO UNION S.A., CHEQUE: 155, FECHA DE EMISION:13/01/2017</t>
  </si>
  <si>
    <t>O14654170002</t>
  </si>
  <si>
    <t>00099021001 DEPOSITO DE EFECTIVO, DEPOSITANTE: JUAN MARCELO ANDIA, CONCEPTO: PREVENTIVO 3000, CUENTA DE DEPOSITO: CUENTA UNICA DEL TESORO</t>
  </si>
  <si>
    <t>O14654180002</t>
  </si>
  <si>
    <t>00099021001 DEPOSITO DE EFECTIVO, DEPOSITANTE: JUAN MARCELO ANDIA, CONCEPTO: PREV. 2065, CUENTA DE DEPOSITO: CUENTA UNICA DEL TESORO</t>
  </si>
  <si>
    <t>O14654190002</t>
  </si>
  <si>
    <t>00099021001 DEPOSITO DE EFECTIVO, DEPOSITANTE: JUAN MARCELO ANDIA, CONCEPTO: PREV. 2064, CUENTA DE DEPOSITO: CUENTA UNICA DEL TESORO</t>
  </si>
  <si>
    <t>O14654200002</t>
  </si>
  <si>
    <t>00099021001 DEPOSITO DE EFECTIVO, DEPOSITANTE: GERARDO VEIZAGA, CONCEPTO: PREVENTIVO 3176, CUENTA DE DEPOSITO: CUENTA UNICA DEL TESORO</t>
  </si>
  <si>
    <t>O14654230002</t>
  </si>
  <si>
    <t>00099021001 DEPOSITO DE EFECTIVO, DEPOSITANTE: JEANGLER ARELY PEREZ, CONCEPTO: PREVENTIVO Nº 3241, CUENTA DE DEPOSITO: CUENTA UNICA DEL TESORO</t>
  </si>
  <si>
    <t>O14654240002</t>
  </si>
  <si>
    <t>00099021001 DEPOSITO DE EFECTIVO, DEPOSITANTE: JUAN COLQUE, CONCEPTO: PREVENTIVO 3224, CUENTA DE DEPOSITO: CUENTA UNICA DEL TESORO</t>
  </si>
  <si>
    <t>O14654250002</t>
  </si>
  <si>
    <t>00099021001 DEPOSITO DE EFECTIVO, DEPOSITANTE: IVAN COLQUE, CONCEPTO: PREVENTIVO 3222, CUENTA DE DEPOSITO: CUENTA UNICA DEL TESORO</t>
  </si>
  <si>
    <t>O14654910002</t>
  </si>
  <si>
    <t>00099021001 DEPOSITO DE EFECTIVO, DEPOSITANTE: IRIS OLIMPIA AJATA GUERRERO, CONCEPTO: DEVOL GASTOS EN REFRIGERIOS EN LA ACTIVIDAD DE CIERRE AULA EXPORTADORA CONFORME NOTA UAE N° 041/2016, CUENTA DE DEPOSITO: CUENTA UNICA DEL TESORO</t>
  </si>
  <si>
    <t>O14655160002</t>
  </si>
  <si>
    <t>00117012001 DEPOSITO DE EFECTIVO, DEPOSITANTE: GUSTAVO VARGAS VILLEGAS, CONCEPTO: DEVOLUCIÓN DE PASAJES Y VIÁTICOS, CUENTA DE DEPOSITO: CUENTA UNICA DEL TESORO</t>
  </si>
  <si>
    <t>O14656030002</t>
  </si>
  <si>
    <t>00099021001 DEPOSITO DE EFECTIVO, DEPOSITANTE: PEDRO R. SALGADO RIVAS, CONCEPTO: DEVOLUCION DE UN DIA DE HABER ( SALDO), CUENTA DE DEPOSITO: CUENTA UNICA DEL TESORO</t>
  </si>
  <si>
    <t>O14657050002</t>
  </si>
  <si>
    <t>00099021001 DEPOSITO DE EFECTIVO, DEPOSITANTE: EJERCITO DE BOLIVIA - EMTE, CONCEPTO: REVERSION POR CONCEPTO DE ENERGIA ELECTRICA CORRESPONDIENTE AL MES DIC/16, CUENTA DE DEPOSITO: CUENTA UNICA DEL TESORO</t>
  </si>
  <si>
    <t>O14657740002</t>
  </si>
  <si>
    <t>00134012001 DEPOSITO DE EFECTIVO, DEPOSITANTE: GROBBER G. TICONA SANDALIO, CONCEPTO: RESTITUCION A LA CUT DEL PAGO DUP. EN FECHA 07/06/16 A LA CUENTA DEL BENEF. SR. ANDRE RADA FERNANDO, CUENTA DE DEPOSITO: CUENTA UNICA DEL TESORO</t>
  </si>
  <si>
    <t>O14657970002</t>
  </si>
  <si>
    <t>00099021001 DEPOSITO DE EFECTIVO, DEPOSITANTE: CARLOS LUIS CHAMBILLA CHURA, CONCEPTO: DEVOLUCION POR CONCEPTO DE PERCEPCION INDEVIDA, CUENTA DE DEPOSITO: CUENTA UNICA DEL TESORO</t>
  </si>
  <si>
    <t>O14658020002</t>
  </si>
  <si>
    <t>00099021001 DEPOSITO DE EFECTIVO, DEPOSITANTE: GROBBER G. TICONA SANDALIO, CONCEPTO: RESTITUCION A LA CUT DEL PAGO DUP FECHA 02-06-16 A LA CTA DEL BENEFICIARIO SR. LAYME APAZA RODOLFO, CUENTA DE DEPOSITO: CUENTA UNICA DEL TESORO</t>
  </si>
  <si>
    <t>O14658040002</t>
  </si>
  <si>
    <t>00099021001 DEPOSITO DE EFECTIVO, DEPOSITANTE: GROBBER G. TICONA SANDALIO, CONCEPTO: RESTITUCION A LA CUT DEL PAGO DUP FECHA 07-06-16 EN LA CTA DEL BENEFICIARIO SR. CERVANTES BECERRA C., CUENTA DE DEPOSITO: CUENTA UNICA DEL TESORO</t>
  </si>
  <si>
    <t>O14658110002</t>
  </si>
  <si>
    <t>00099021001 DEPOSITO DE EFECTIVO, DEPOSITANTE: GROBBER G. TICONA SANDALIO, CONCEPTO: RESTITUCION A LA CUT DEL PAGO DUP FECHA 02-06-16 EN LA CTA DEL BENEFICIARIO SR. LIZARRAGA DIEGO C., CUENTA DE DEPOSITO: CUENTA UNICA DEL TESORO</t>
  </si>
  <si>
    <t>O14658120002</t>
  </si>
  <si>
    <t>00076014201 DEPOSITO DE EFECTIVO, DEPOSITANTE: GROBBER G. TICONA SANDALIO, CONCEPTO: RESTITUCION A LA CUT DEL PAGO DUP FECHA 07-06-16 A LA CTA DEL BENEFICIARIO SR. QUISPE MAMANI ISMAEL, CUENTA DE DEPOSITO: CUENTA UNICA DEL TESORO</t>
  </si>
  <si>
    <t>O14659330002</t>
  </si>
  <si>
    <t>00099021001 DEPOSITO DE EFECTIVO, DEPOSITANTE: JEANNETH BARRERA, CONCEPTO: PREVENTIVO 3168, CUENTA DE DEPOSITO: CUENTA UNICA DEL TESORO</t>
  </si>
  <si>
    <t>O14659350002</t>
  </si>
  <si>
    <t>00099021001 DEPOSITO DE EFECTIVO, DEPOSITANTE: JEANNETH BARRERA, CONCEPTO: PREVENTIVO 3169, CUENTA DE DEPOSITO: CUENTA UNICA DEL TESORO</t>
  </si>
  <si>
    <t>B14661340002</t>
  </si>
  <si>
    <t>00099021001 DEP.DE CHEQ.AJENOS,RET.DE CAM.,CONCEPTO: VARGAS RIVAS HUMBERTO,DEP.: BANCO UNION S.A. , PROCEDENCIA: BANCO UNION S.A., CHEQUE: 145916, FECHA DE EMISION:16/01/2017</t>
  </si>
  <si>
    <t>B14661370002</t>
  </si>
  <si>
    <t>00099021001 DEP.DE CHEQ.AJENOS,RET.DE CAM.,CONCEPTO: VILLAVICENCIO LAZCANO ALVARO CARLOS,DEP.: BANCO UNION S.A. , PROCEDENCIA: BANCO UNION S.A., CHEQUE: 145917, FECHA DE EMISION:16/01/2017</t>
  </si>
  <si>
    <t>B14661390002</t>
  </si>
  <si>
    <t>00099021001 DEP.DE CHEQ.AJENOS,RET.DE CAM.,CONCEPTO: PEÑALOZA VALENZUELA JUAN JOSE,DEP.: BANCO UNION S.A. , PROCEDENCIA: BANCO UNION S.A., CHEQUE: 145918, FECHA DE EMISION:16/01/2017</t>
  </si>
  <si>
    <t>O14660670002</t>
  </si>
  <si>
    <t>00099021001 DEPOSITO DE EFECTIVO, DEPOSITANTE: ROCIO ERIKA SALAZAR TICONA, CONCEPTO: REVERSION DE PASJE, CUENTA DE DEPOSITO: CUENTA UNICA DEL TESORO</t>
  </si>
  <si>
    <t>O14663440002</t>
  </si>
  <si>
    <t>00099021001 DEPOSITO DE EFECTIVO, DEPOSITANTE: RAIMUNDO YLDON MONTAÑO GARCIA, CONCEPTO: DEVOLUCION DE RECURSOS DE AGUINALDO, CUENTA DE DEPOSITO: CUENTA UNICA DEL TESORO</t>
  </si>
  <si>
    <t>O14663490002</t>
  </si>
  <si>
    <t>00099021001 DEPOSITO DE EFECTIVO, DEPOSITANTE: RAIMUNDO YLDON MONTAÑO GARCIA, CONCEPTO: DEVOLUCION DE RECURSOS POR UN DIA DE SUELDO, CUENTA DE DEPOSITO: CUENTA UNICA DEL TESORO</t>
  </si>
  <si>
    <t>O14668020002</t>
  </si>
  <si>
    <t>00513072001 DEPOSITO DE EFECTIVO, DEPOSITANTE: SERGIO DANIEL ALBA GARRON, CONCEPTO: DEVOLUCION POR PAGO DUPLICADO POR SERVICIO COURIER, CUENTA DE DEPOSITO: CUENTA UNICA DEL TESORO</t>
  </si>
  <si>
    <t>O14668400002</t>
  </si>
  <si>
    <t>00099021001 DEPOSITO DE EFECTIVO, DEPOSITANTE: CARLA FABIOLA GUTIERREZ RODRIGUEZ, CONCEPTO: PREV. 3320, CUENTA DE DEPOSITO: CUENTA UNICA DEL TESORO</t>
  </si>
  <si>
    <t>B14671610002</t>
  </si>
  <si>
    <t>00099021001 DEP.DE CHEQ.AJENOS,RET.DE CAM.,CONCEPTO: PEREYRA TORRICO JORGE ALBERTO,DEP.: BANCO UNION S.A. , PROCEDENCIA: BANCO UNION S.A., CHEQUE: 145925, FECHA DE EMISION:18/01/2017</t>
  </si>
  <si>
    <t>B14671630002</t>
  </si>
  <si>
    <t>00099021001 DEP.DE CHEQ.AJENOS,RET.DE CAM.,CONCEPTO: ANTONIO JOSE PARDO NOVAK,DEP.: BANCO UNION S.A. , PROCEDENCIA: BANCO UNION S.A., CHEQUE: 145926, FECHA DE EMISION:18/01/2017</t>
  </si>
  <si>
    <t>B14671640002</t>
  </si>
  <si>
    <t>00099021001 DEP.DE CHEQ.AJENOS,RET.DE CAM.,CONCEPTO: GONZALES JEMIO FREDDY,DEP.: BANCO UNION S.A. , PROCEDENCIA: BANCO UNION S.A., CHEQUE: 145920, FECHA DE EMISION:18/01/2017</t>
  </si>
  <si>
    <t>B14671650002</t>
  </si>
  <si>
    <t>00099021001 DEP.DE CHEQ.AJENOS,RET.DE CAM.,CONCEPTO: GRILO SALVATIERRA MARIA ESTELA,DEP.: BANCO UNION S.A. , PROCEDENCIA: BANCO UNION S.A., CHEQUE: 145921, FECHA DE EMISION:18/01/2017</t>
  </si>
  <si>
    <t>B14671680002</t>
  </si>
  <si>
    <t>00099021001 DEP.DE CHEQ.AJENOS,RET.DE CAM.,CONCEPTO: CARMEN ROSA TERAN ALVAREZ,DEP.: BANCO UNION S.A. , PROCEDENCIA: BANCO UNION S.A., CHEQUE: 145922, FECHA DE EMISION:18/01/2017</t>
  </si>
  <si>
    <t>B14671740002</t>
  </si>
  <si>
    <t>00099021001 DEP.DE CHEQ.AJENOS,RET.DE CAM.,CONCEPTO: BURGOS BURGOA RENE,DEP.: BANCO UNION S.A. , PROCEDENCIA: BANCO UNION S.A., CHEQUE: 145923, FECHA DE EMISION:18/01/2017</t>
  </si>
  <si>
    <t>B14671760002</t>
  </si>
  <si>
    <t>00099021001 DEP.DE CHEQ.AJENOS,RET.DE CAM.,CONCEPTO: PEREIRA FUENTES ROMMEL,DEP.: BANCO UNION S.A. , PROCEDENCIA: BANCO UNION S.A., CHEQUE: 145924, FECHA DE EMISION:18/01/2017</t>
  </si>
  <si>
    <t>B14671840002</t>
  </si>
  <si>
    <t>00291084101 DEP.DE CHEQ.AJENOS,RET.DE CAM.,CONCEPTO: DEVOLUCION DE SALDO,DEP.: ABC REGIONAL SANTA CRUZ , PROCEDENCIA: BANCO UNION S.A., CHEQUE: 3966, FECHA DE EMISION:28/12/2016</t>
  </si>
  <si>
    <t>O14671050002</t>
  </si>
  <si>
    <t>00133012001 DEPOSITO DE EFECTIVO, DEPOSITANTE: LOTERIA NACIONAL DE B Y S, CONCEPTO: PAGO EN DEMASIA REFRIGERIO AL SR. NARCISO ULURI DIC. - 2012, CUENTA DE DEPOSITO: CUENTA UNICA DEL TESORO</t>
  </si>
  <si>
    <t>O14671770002</t>
  </si>
  <si>
    <t>00099021001 DEPOSITO DE EFECTIVO, DEPOSITANTE: TEOFILA ALVARADO ALVARADO DE NOGALES, CONCEPTO: DEVOLUCION DE RENTA, CUENTA DE DEPOSITO: CUENTA UNICA DEL TESORO</t>
  </si>
  <si>
    <t>O14671780002</t>
  </si>
  <si>
    <t>00099021001 DEPOSITO DE EFECTIVO, DEPOSITANTE: CRILLON TOURS S.A., CONCEPTO: DEVOLUCION, CUENTA DE DEPOSITO: CUENTA UNICA DEL TESORO</t>
  </si>
  <si>
    <t>O14673420002</t>
  </si>
  <si>
    <t>00099021001 DEPOSITO DE EFECTIVO, DEPOSITANTE: FLORENCIA LARICO APAZA, CONCEPTO: DEVOLUCION DE PAGO DE HABER DE MES MAYO 2016 DEL SEÑOR PEDRO TICONA VERGARA CON C I 3312195 LP, CUENTA DE DEPOSITO: CUENTA UNICA DEL TESORO</t>
  </si>
  <si>
    <t>O14673510002</t>
  </si>
  <si>
    <t>00099021001 DEPOSITO DE EFECTIVO, DEPOSITANTE: HERNAN CHOQUEHUANCA ORTIZ, CONCEPTO: DEVOLUCION PAGO UNICO SEGUN D.S. 822, CUENTA DE DEPOSITO: CUENTA UNICA DEL TESORO</t>
  </si>
  <si>
    <t>O14673760002</t>
  </si>
  <si>
    <t>00099021001 DEPOSITO DE EFECTIVO, DEPOSITANTE: FILOMENA MAYTA VDA. DE RAMOS, CONCEPTO: DEVOLUCION A SENASIR, CUENTA DE DEPOSITO: CUENTA UNICA DEL TESORO</t>
  </si>
  <si>
    <t>O14673830002</t>
  </si>
  <si>
    <t>00099021001 DEPOSITO DE EFECTIVO, DEPOSITANTE: MAX IGNACIO GALARZA, CONCEPTO: DEVOLUCION POR CONCEPTO HABER MES ABRIL DEL AÑO DOS MIL DIEZ Y SEIS (2016), CUENTA DE DEPOSITO: CUENTA UNICA DEL TESORO</t>
  </si>
  <si>
    <t>O14674710002</t>
  </si>
  <si>
    <t>00099021001 DEPOSITO DE EFECTIVO, DEPOSITANTE: JESUS RUBEN TORDOYA IBAÑEZ, CONCEPTO: DEVOLUCION REFRIGERIO, CUENTA DE DEPOSITO: CUENTA UNICA DEL TESORO</t>
  </si>
  <si>
    <t>B14676940002</t>
  </si>
  <si>
    <t>00099021001 DEP.DE CHEQ.AJENOS,RET.DE CAM.,CONCEPTO: THANIA KARINA SALVATIERRA AMAYA DE BERDECIO,DEP.: BANCO UNION S.A. , PROCEDENCIA: BANCO UNION S.A., CHEQUE: 145927, FECHA DE EMISION:19/01/2017</t>
  </si>
  <si>
    <t>B14676990002</t>
  </si>
  <si>
    <t>00099021001 DEP.DE CHEQ.AJENOS,RET.DE CAM.,CONCEPTO: SOLIZ PANOZO MILENKA ELIZABETH,DEP.: BANCO UNION S.A. , PROCEDENCIA: BANCO UNION S.A., CHEQUE: 145928, FECHA DE EMISION:19/01/2017</t>
  </si>
  <si>
    <t>B14677010002</t>
  </si>
  <si>
    <t>00099021001 DEP.DE CHEQ.AJENOS,RET.DE CAM.,CONCEPTO: ANA MARIA CAREAGA GARNICA,DEP.: BANCO UNION S.A. , PROCEDENCIA: BANCO UNION S.A., CHEQUE: 145929, FECHA DE EMISION:19/01/2017</t>
  </si>
  <si>
    <t>B14677030002</t>
  </si>
  <si>
    <t>00099021001 DEP.DE CHEQ.AJENOS,RET.DE CAM.,CONCEPTO: VALLEJOS FLORES JAIME,DEP.: BANCO UNION S.A. , PROCEDENCIA: BANCO UNION S.A., CHEQUE: 145930, FECHA DE EMISION:19/01/2017</t>
  </si>
  <si>
    <t>B14677590002</t>
  </si>
  <si>
    <t>00099021001 DEP.DE CHEQ.AJENOS,RET.DE CAM.,CONCEPTO: DEVOLUCION DE SUBSIDIO,DEP.: EMPRESA BOLIVIANA DE ALMENDRA Y DERIVADOS , PROCEDENCIA: BANCO UNION S.A., CHEQUE: 4398, FECHA DE EMISION:28/12/2016</t>
  </si>
  <si>
    <t>O14675980002</t>
  </si>
  <si>
    <t>00099021001 DEPOSITO DE EFECTIVO, DEPOSITANTE: JOSE ANTONIO VERDUGUEZ TORRICO, CONCEPTO: DEP. POR DUODECIMAS DE AGUINALDO, CUENTA DE DEPOSITO: CUENTA UNICA DEL TESORO</t>
  </si>
  <si>
    <t>O14676770002</t>
  </si>
  <si>
    <t>00222012001 DEPOSITO DE EFECTIVO, DEPOSITANTE: SABINO APAZA QUISPE, CONCEPTO: DEVOLUCION POR CONCEPTO DE SALARIO, CUENTA DE DEPOSITO: CUENTA UNICA DEL TESORO</t>
  </si>
  <si>
    <t>O14676830002</t>
  </si>
  <si>
    <t>00015011108 DEPOSITO DE EFECTIVO, DEPOSITANTE: JOIS SARELLY VILLAVICENCIO ARANCIBIA, CONCEPTO: DEVOLUCION POR CONCEPTO DE VIATICOS, CUENTA DE DEPOSITO: CUENTA UNICA DEL TESORO</t>
  </si>
  <si>
    <t>O14677260002</t>
  </si>
  <si>
    <t>00030018011 DEPOSITO DE EFECTIVO, DEPOSITANTE: MARCELO AUGUSTO ALVAREZ ASCARRUNZ, CONCEPTO: DEVOLUCION POR COBRO DE MULTAS, CUENTA DE DEPOSITO: CUENTA UNICA DEL TESORO</t>
  </si>
  <si>
    <t>O14677290002</t>
  </si>
  <si>
    <t>O14677550002</t>
  </si>
  <si>
    <t>00099021001 DEPOSITO DE EFECTIVO, DEPOSITANTE: MILKA MOLLO MAMANI, CONCEPTO: COBRO INDEBIDO, CUENTA DE DEPOSITO: CUENTA UNICA DEL TESORO</t>
  </si>
  <si>
    <t>O14678720002</t>
  </si>
  <si>
    <t>00046021109 DEPOSITO DE EFECTIVO, DEPOSITANTE: FELIX SEVERO MAYTA TOLA, CONCEPTO: DEVOLUCION DE RECURSOS AL COMPROBANTE Nº 1315 / 2007, CUENTA DE DEPOSITO: CUENTA UNICA DEL TESORO</t>
  </si>
  <si>
    <t>O14679180002</t>
  </si>
  <si>
    <t>00099021001 DEPOSITO DE EFECTIVO, DEPOSITANTE: YERKO ROMULO GARAFULICH ROMERO, CONCEPTO: DEP POR DEVOLUCION DE ALQUILER, CUENTA DE DEPOSITO: CUENTA UNICA DEL TESORO</t>
  </si>
  <si>
    <t>O14679190002</t>
  </si>
  <si>
    <t>00592012001 DEPOSITO DE EFECTIVO, DEPOSITANTE: EMPRESA ESTATAL BOLIVIANA DE TURISMO, CONCEPTO: DEVOLUCION FONDO DE AVANCE, CUENTA DE DEPOSITO: CUENTA UNICA DEL TESORO</t>
  </si>
  <si>
    <t>B14681360002</t>
  </si>
  <si>
    <t>00099021001 DEP.DE CHEQ.AJENOS,RET.DE CAM.,CONCEPTO: DEV. POR OMISION DE MARCADO BIOMETRICO POR LA SRA. CINTHIA PATRICIA ALARCON MENDOZA COF. REPARTO,DEP.: SENASIR , PROCEDENCIA: BANCO UNION S.A., CHEQUE: 329, FECHA DE EMISION:13/01/2017</t>
  </si>
  <si>
    <t>O14681050002</t>
  </si>
  <si>
    <t>00099021001 DEPOSITO DE EFECTIVO, DEPOSITANTE: ALAN EDGAR PINTO LANDAETA, CONCEPTO: DOBLE PERCEPCION, CUENTA DE DEPOSITO: CUENTA UNICA DEL TESORO</t>
  </si>
  <si>
    <t>O14681470002</t>
  </si>
  <si>
    <t>00222018010 DEPOSITO DE EFECTIVO, DEPOSITANTE: BENI, CONCEPTO: REPOSICION DE FONDOS C-31/2998, CUENTA DE DEPOSITO: CUENTA UNICA DEL TESORO</t>
  </si>
  <si>
    <t>O14681790002</t>
  </si>
  <si>
    <t>00099021001 DEPOSITO DE EFECTIVO, DEPOSITANTE: CARMELA AGRAMONT CHUQUIMIA - C.I.2716928 L.P., CONCEPTO: REVERSION DE AGUINALDO GESTION 2008, CUENTA DE DEPOSITO: CUENTA UNICA DEL TESORO</t>
  </si>
  <si>
    <t>O14681820002</t>
  </si>
  <si>
    <t>00099021001 DEPOSITO DE EFECTIVO, DEPOSITANTE: CARMELA AGRAMONT CHUQUIMIA - C.I.2716928 L.P., CONCEPTO: REVERSION DE AGUINALDO GESTION 2007 (DUODECIMAS), CUENTA DE DEPOSITO: CUENTA UNICA DEL TESORO</t>
  </si>
  <si>
    <t>O14683350002</t>
  </si>
  <si>
    <t>00099021001 DEPOSITO DE EFECTIVO, DEPOSITANTE: ALVARO RODRIGO PINILLA ROMERO, CONCEPTO: DEVOLUCION DE TASA AEROPUERTUARIA (SABSA) C-31/3422 GESTION 2016, CUENTA DE DEPOSITO: CUENTA UNICA DEL TESORO</t>
  </si>
  <si>
    <t>O14684000002</t>
  </si>
  <si>
    <t>00099021001 DEPOSITO DE EFECTIVO, DEPOSITANTE: LUISA HUANCA COLQUE, CONCEPTO: DEVOLUCION DE HABERES MES DE DICIEMBRE 2016, CUENTA DE DEPOSITO: CUENTA UNICA DEL TESORO</t>
  </si>
  <si>
    <t>O14684530002</t>
  </si>
  <si>
    <t>00099021001 DEPOSITO DE EFECTIVO, DEPOSITANTE: ELENA CALLES MELEAN, CONCEPTO: PREVENTIVO 3151, CUENTA DE DEPOSITO: CUENTA UNICA DEL TESORO</t>
  </si>
  <si>
    <t>O14684560002</t>
  </si>
  <si>
    <t>00099021001 DEPOSITO DE EFECTIVO, DEPOSITANTE: ELENA CALLES MELEAN, CONCEPTO: PREVENTIVO 3152, CUENTA DE DEPOSITO: CUENTA UNICA DEL TESORO</t>
  </si>
  <si>
    <t>O14684760002</t>
  </si>
  <si>
    <t>00099021001 DEPOSITO DE EFECTIVO, DEPOSITANTE: MARCELA CARBALLO, CONCEPTO: PREVENTIVO 2204, CUENTA DE DEPOSITO: CUENTA UNICA DEL TESORO</t>
  </si>
  <si>
    <t>O14684930002</t>
  </si>
  <si>
    <t>00099021001 DEPOSITO DE EFECTIVO, DEPOSITANTE: JEANGLER ARELY, CONCEPTO: PREVENTIVO 1680, CUENTA DE DEPOSITO: CUENTA UNICA DEL TESORO</t>
  </si>
  <si>
    <t>O14684940002</t>
  </si>
  <si>
    <t>00099021001 DEPOSITO DE EFECTIVO, DEPOSITANTE: JEANGLER ARELY, CONCEPTO: PREVENTIVO 1679, CUENTA DE DEPOSITO: CUENTA UNICA DEL TESORO</t>
  </si>
  <si>
    <t>O14685060002</t>
  </si>
  <si>
    <t>00099021001 DEPOSITO DE EFECTIVO, DEPOSITANTE: MANUEL FERNANDO QUILLE FLORES, CONCEPTO: DEVOLUCION, CUENTA DE DEPOSITO: CUENTA UNICA DEL TESORO</t>
  </si>
  <si>
    <t>B14687030002</t>
  </si>
  <si>
    <t>00099021001 DEP.DE CHEQ.AJENOS,RET.DE CAM.,CONCEPTO: QUISPE GARCIA AMALIO,DEP.: BANCO UNION S.A. , PROCEDENCIA: BANCO UNION S.A., CHEQUE: 145931, FECHA DE EMISION:23/01/2017</t>
  </si>
  <si>
    <t>B14687050002</t>
  </si>
  <si>
    <t>00099021001 DEP.DE CHEQ.AJENOS,RET.DE CAM.,CONCEPTO: QUISPE GARCIA AMALIO,DEP.: BANCO UNION S.A. , PROCEDENCIA: BANCO UNION S.A., CHEQUE: 145932, FECHA DE EMISION:23/01/2017</t>
  </si>
  <si>
    <t>B14687060002</t>
  </si>
  <si>
    <t>00099021001 DEP.DE CHEQ.AJENOS,RET.DE CAM.,CONCEPTO: CASTRO SOTO MARIA DEL ROSARIO,DEP.: BANCO UNION S.A. , PROCEDENCIA: BANCO UNION S.A., CHEQUE: 145933, FECHA DE EMISION:23/01/2017</t>
  </si>
  <si>
    <t>B14687080002</t>
  </si>
  <si>
    <t>00099021001 DEP.DE CHEQ.AJENOS,RET.DE CAM.,CONCEPTO: TORRICO VEGA WILMA,DEP.: BANCO UNION S.A. , PROCEDENCIA: BANCO UNION S.A., CHEQUE: 145934, FECHA DE EMISION:23/01/2017</t>
  </si>
  <si>
    <t>O14686620002</t>
  </si>
  <si>
    <t>00099021001 DEPOSITO DE EFECTIVO, DEPOSITANTE: NICANOR CLAUDIO QUISBERT QUIROGA, CONCEPTO: DOBLE PERCEPCION, CUENTA DE DEPOSITO: CUENTA UNICA DEL TESORO</t>
  </si>
  <si>
    <t>O14686660002</t>
  </si>
  <si>
    <t>00099021001 DEPOSITO DE EFECTIVO, DEPOSITANTE: MARIO LIMACHI MALDONADO, CONCEPTO: DOBLE PERCEPCION, CUENTA DE DEPOSITO: CUENTA UNICA DEL TESORO</t>
  </si>
  <si>
    <t>O14686830002</t>
  </si>
  <si>
    <t>00099021001 DEPOSITO DE EFECTIVO, DEPOSITANTE: JESUS RAUL DE LA FUENTE REYNA, CONCEPTO: DEV.LIQUIDO PAGABLE,ASR MUMANAL, MUMANAL FEDERACION URBANA Y CONFEDERACION URBANA, CUENTA DE DEPOSITO: CUENTA UNICA DEL TESORO</t>
  </si>
  <si>
    <t>O14687290002</t>
  </si>
  <si>
    <t>00099021001 DEPOSITO DE EFECTIVO, DEPOSITANTE: CARMIÑA FORONDA GUERRA, CONCEPTO: DOBLE PERCEPCION, CUENTA DE DEPOSITO: CUENTA UNICA DEL TESORO</t>
  </si>
  <si>
    <t>O14687320002</t>
  </si>
  <si>
    <t>00099021001 DEPOSITO DE EFECTIVO, DEPOSITANTE: ANGELICA TRINIDAD ARUQUIPA VDA DE CHARCAS, CONCEPTO: DEP DE UNA DUODECIMA DE AGUINALDO, CUENTA DE DEPOSITO: CUENTA UNICA DEL TESORO</t>
  </si>
  <si>
    <t>O14687810002</t>
  </si>
  <si>
    <t>00099021001 DEPOSITO DE EFECTIVO, DEPOSITANTE: CARLOS EDUARDO MARIO MORALES LANDIVAR, CONCEPTO: PAGO DEL 10% POR CONCEPTO DEL PRA, CUENTA DE DEPOSITO: CUENTA UNICA DEL TESORO</t>
  </si>
  <si>
    <t>O14688100002</t>
  </si>
  <si>
    <t>00041044201 DEPOSITO DE EFECTIVO, DEPOSITANTE: SANDRA PATRICIA MONASTERIOS YAPU, CONCEPTO: REVERSION DE RECURSOS NO UTILIZADOS, CUENTA DE DEPOSITO: CUENTA UNICA DEL TESORO</t>
  </si>
  <si>
    <t>O14688480002</t>
  </si>
  <si>
    <t>00099021001 DEPOSITO DE EFECTIVO, DEPOSITANTE: RAQUEL LITA CAERO RODRIGUEZ, CONCEPTO: DEVOLUCION DOBLE PERCEPCION, CUENTA DE DEPOSITO: CUENTA UNICA DEL TESORO</t>
  </si>
  <si>
    <t>B14691740002</t>
  </si>
  <si>
    <t>00099021001 DEP.DE CHEQ.AJENOS,RET.DE CAM.,CONCEPTO: PAGO DE SUBSIDIO DE MATERNIDAD FEBRERO MARZO Y ABRIL 2016,DEP.: CAJA DE SALUD DE LA BANCA PRIVADA , PROCEDENCIA: BANCO NACIONAL DE BOLIVIA S.A., CHEQUE: 6346754, FECHA DE EMISION:13/01/2017</t>
  </si>
  <si>
    <t>O14692000002</t>
  </si>
  <si>
    <t>00099021001 DEPOSITO DE EFECTIVO, DEPOSITANTE: ANH - ORURO, CONCEPTO: DEVOLUCION RECURSOS COURIER - ANH ORURO, CUENTA DE DEPOSITO: CUENTA UNICA DEL TESORO</t>
  </si>
  <si>
    <t>O14692480002</t>
  </si>
  <si>
    <t>00099021001 DEPOSITO DE EFECTIVO, DEPOSITANTE: CAMILLE PATRICIA COPACABANA PONCE FORTUN, CONCEPTO: DEPÓSITO DUODECIMA DE AGUINALDO DE JULIA ELENA FORTUN MELGAREJO, CUENTA DE DEPOSITO: CUENTA UNICA DEL TESORO</t>
  </si>
  <si>
    <t>O14692580002</t>
  </si>
  <si>
    <t>00030011101 DEPOSITO DE EFECTIVO, DEPOSITANTE: MINISTERIO DE JUSTICIA, CONCEPTO: DEVOLUCION REFRIGERIO RPA DIC-16(DEVENGADO), CUENTA DE DEPOSITO: CUENTA UNICA DEL TESORO</t>
  </si>
  <si>
    <t>O14692660002</t>
  </si>
  <si>
    <t>00512012001 DEPOSITO DE EFECTIVO, DEPOSITANTE: MARCO LELARGE - A.A.S.A.N.A., CONCEPTO: DEVOLUCION, CUENTA DE DEPOSITO: CUENTA UNICA DEL TESORO</t>
  </si>
  <si>
    <t>B14696000002</t>
  </si>
  <si>
    <t>00099021001 DEP.DE CHEQ.AJENOS,RET.DE CAM.,CONCEPTO: MARTHA MONTECINOS CANDIA,DEP.: BANCO UNION S.A. , PROCEDENCIA: BANCO UNION S.A., CHEQUE: 145936, FECHA DE EMISION:26/01/2017</t>
  </si>
  <si>
    <t>B14696010002</t>
  </si>
  <si>
    <t>00099021001 DEP.DE CHEQ.AJENOS,RET.DE CAM.,CONCEPTO: RIOS KENY RITHA SANCHEZ DE,DEP.: BANCO UNION S.A. , PROCEDENCIA: BANCO UNION S.A., CHEQUE: 145937, FECHA DE EMISION:26/01/2017</t>
  </si>
  <si>
    <t>B14696620002</t>
  </si>
  <si>
    <t>00580012001 DEP.DE CHEQ.AJENOS,RET.DE CAM.,CONCEPTO: DEVOLUCION,DEP.: DEPOSITOS ADUANEROS BOLIVIANOS D.A.B. , PROCEDENCIA: BANCO UNION S.A., CHEQUE: 6391, FECHA DE EMISION:26/01/2017</t>
  </si>
  <si>
    <t>O14695250002</t>
  </si>
  <si>
    <t>00099021001 DEPOSITO DE EFECTIVO, DEPOSITANTE: JOSE ANTONIO MENENDEZ BALDERRAMA, CONCEPTO: DEVOLUCION DE PAGO ESCEDENTE POR ERROR DE SEDES, OCUTBRE 2016, CUENTA DE DEPOSITO: CUENTA UNICA DEL TESORO</t>
  </si>
  <si>
    <t>O14695820002</t>
  </si>
  <si>
    <t>00222018010 DEPOSITO DE EFECTIVO, DEPOSITANTE: BENI, CONCEPTO: REVERSION DE FONDOS NO EJECUTADOS, CUENTA DE DEPOSITO: CUENTA UNICA DEL TESORO</t>
  </si>
  <si>
    <t>O14696260002</t>
  </si>
  <si>
    <t>00099021001 DEPOSITO DE EFECTIVO, DEPOSITANTE: SAGUAPAC, CONCEPTO: PREVENTIVO 2300, CUENTA DE DEPOSITO: CUENTA UNICA DEL TESORO</t>
  </si>
  <si>
    <t>O14696300002</t>
  </si>
  <si>
    <t>00099021001 DEPOSITO DE EFECTIVO, DEPOSITANTE: ROSE MARY ARIAS DURAN, CONCEPTO: DEP. POR UNA DUODECIMA DE AGUINALDO, CUENTA DE DEPOSITO: CUENTA UNICA DEL TESORO</t>
  </si>
  <si>
    <t>O14696310002</t>
  </si>
  <si>
    <t>O14696990002</t>
  </si>
  <si>
    <t>00099021001 DEPOSITO DE EFECTIVO, DEPOSITANTE: VIRGINIA VELASCO CONDORI, CONCEPTO: DEVOLUCION DE PASAJES AEREOS NO UTILIZADOS, CUENTA DE DEPOSITO: CUENTA UNICA DEL TESORO</t>
  </si>
  <si>
    <t>O14697160002</t>
  </si>
  <si>
    <t>00099021001 DEPOSITO DE EFECTIVO, DEPOSITANTE: CUNO CANASA LOLA CELESTINA (QEPD), CONCEPTO: IMPORTE POR COBRO INDEBIDO, CUENTA DE DEPOSITO: CUENTA UNICA DEL TESORO</t>
  </si>
  <si>
    <t>O14697440002</t>
  </si>
  <si>
    <t>00099021001 DEPOSITO DE EFECTIVO, DEPOSITANTE: ALVARO MARCO ANTONIO CABA OLIVAREZ CI 2377522 LP, CONCEPTO: CJTE MEFP/VTCP/DGPOT/UAJS-CPI/N°030/2016 REGULARIZACION JUNIO-JULIO-AGOSTO 2016, CUENTA DE DEPOSITO: CUENTA UNICA DEL TESORO</t>
  </si>
  <si>
    <t>O14697690002</t>
  </si>
  <si>
    <t>00099021001 DEPOSITO DE EFECTIVO, DEPOSITANTE: EGIDIA LOURDES VACAFLOR FLORES, CONCEPTO: DEVOLUCION DOS DUODECIMAS DE AGUINALDO, CUENTA DE DEPOSITO: CUENTA UNICA DEL TESORO</t>
  </si>
  <si>
    <t>O14698780002</t>
  </si>
  <si>
    <t>00099021001 DEPOSITO DE EFECTIVO, DEPOSITANTE: ANTONIO SURCO SACACA, CONCEPTO: PERCEPCION INDEBIDA, CUENTA DE DEPOSITO: CUENTA UNICA DEL TESORO</t>
  </si>
  <si>
    <t>O14700060002</t>
  </si>
  <si>
    <t>00099021001 DEPOSITO DE EFECTIVO, DEPOSITANTE: FRANCISCO HUAÑAPACO GUTIERREZ, CONCEPTO: DOBLE PERCEPCION, CUENTA DE DEPOSITO: CUENTA UNICA DEL TESORO</t>
  </si>
  <si>
    <t>O14700120002</t>
  </si>
  <si>
    <t>00099021001 DEPOSITO DE EFECTIVO, DEPOSITANTE: JUAN CARLOS SIERRA C., CONCEPTO: DEP. UNA DUODECIMA DE AGUINALDO, CUENTA DE DEPOSITO: CUENTA UNICA DEL TESORO</t>
  </si>
  <si>
    <t>O14701060002</t>
  </si>
  <si>
    <t>00099021001 DEPOSITO DE EFECTIVO, DEPOSITANTE: WALTER RAMIREZ CRIALES, CONCEPTO: DOBLE PERCEPCION, CUENTA DE DEPOSITO: CUENTA UNICA DEL TESORO</t>
  </si>
  <si>
    <t>O14701180002</t>
  </si>
  <si>
    <t>00099021001 DEPOSITO DE EFECTIVO, DEPOSITANTE: ANH - SCZ, CONCEPTO: DEVOLUCION DE RECURSOS COMBUSTIBLE ANH - SCZ, CUENTA DE DEPOSITO: CUENTA UNICA DEL TESORO</t>
  </si>
  <si>
    <t>O14701740002</t>
  </si>
  <si>
    <t>00099021001 DEPOSITO DE EFECTIVO, DEPOSITANTE: RICARDO QUIROGA UGARTE, CONCEPTO: DOBLE PERCEPCION, CUENTA DE DEPOSITO: CUENTA UNICA DEL TESORO</t>
  </si>
  <si>
    <t>O14703700002</t>
  </si>
  <si>
    <t>00046024204 DEPOSITO DE EFECTIVO, DEPOSITANTE: MINISTERIO DE SALUD, CONCEPTO: DEVOLUCION POR CONCEPTO FONDOS EN AVANCE, CUENTA DE DEPOSITO: CUENTA UNICA DEL TESORO</t>
  </si>
  <si>
    <t>O14706750002</t>
  </si>
  <si>
    <t>00099021001 DEPOSITO DE EFECTIVO, DEPOSITANTE: BETZABETH AMANDA MELGAREJO VELASCO, CONCEPTO: DEVOLUCION POR PERCEPCION INDEBIDA DE HABERES, CUENTA DE DEPOSITO: CUENTA UNICA DEL TESORO</t>
  </si>
  <si>
    <t>O14707290002</t>
  </si>
  <si>
    <t>00099021001 DEPOSITO DE EFECTIVO, DEPOSITANTE: WILMA VIKY TROCHE JUCUMANI, CONCEPTO: DEVOLUCION POR CONCEPTO DE CATEGORIA INDEBIDA, CUENTA DE DEPOSITO: CUENTA UNICA DEL TESORO</t>
  </si>
  <si>
    <t>O14708380002</t>
  </si>
  <si>
    <t>00099021001 DEPOSITO DE EFECTIVO, DEPOSITANTE: MEYDA GABY NINA ZUNA, CONCEPTO: REVERSION DE BOLETO DE HABER MENSUAL DE JUNIO, CUENTA DE DEPOSITO: CUENTA UNICA DEL TESORO</t>
  </si>
  <si>
    <t>O14708390002</t>
  </si>
  <si>
    <t>00099021001 DEPOSITO DE EFECTIVO, DEPOSITANTE: MEYDA GABY NINA ZUNA, CONCEPTO: REVERSION DE BOLETA DE HABER MENSUAL DE AGOSTO, CUENTA DE DEPOSITO: CUENTA UNICA DEL TESORO</t>
  </si>
  <si>
    <t>B14713610002</t>
  </si>
  <si>
    <t>00099021001 DEP.DE CHEQ.AJENOS,RET.DE CAM.,CONCEPTO: CRESPO POLO CARLOS RENAN,DEP.: BANCO UNION S.A. , PROCEDENCIA: BANCO UNION S.A., CHEQUE: 145940, FECHA DE EMISION:31/01/2017</t>
  </si>
  <si>
    <t>B14713620002</t>
  </si>
  <si>
    <t>00099021001 DEP.DE CHEQ.AJENOS,RET.DE CAM.,CONCEPTO: MARCELO EDGAR CORTEZ ZACONETA,DEP.: BANCO UNION S.A. , PROCEDENCIA: BANCO UNION S.A., CHEQUE: 145938, FECHA DE EMISION:31/01/2017</t>
  </si>
  <si>
    <t>B14713640002</t>
  </si>
  <si>
    <t>00099021001 DEP.DE CHEQ.AJENOS,RET.DE CAM.,CONCEPTO: CASTRO SOTO MARIA DEL ROSARIO,DEP.: BANCO UNION S.A. , PROCEDENCIA: BANCO UNION S.A., CHEQUE: 145941, FECHA DE EMISION:31/01/2017</t>
  </si>
  <si>
    <t>B14713650002</t>
  </si>
  <si>
    <t>00099021001 DEP.DE CHEQ.AJENOS,RET.DE CAM.,CONCEPTO: NAVA GUZMAN CARLOS ANGEL,DEP.: BANCO UNION S.A. , PROCEDENCIA: BANCO UNION S.A., CHEQUE: 145292, FECHA DE EMISION:31/01/2017</t>
  </si>
  <si>
    <t>B14713690002</t>
  </si>
  <si>
    <t>00099021001 DEP.DE CHEQ.AJENOS,RET.DE CAM.,CONCEPTO: EDUARDO SOTO BUTRON,DEP.: BANCO UNION S.A. , PROCEDENCIA: BANCO UNION S.A., CHEQUE: 145293, FECHA DE EMISION:31/01/2017</t>
  </si>
  <si>
    <t>B14713720002</t>
  </si>
  <si>
    <t>00099021001 DEP.DE CHEQ.AJENOS,RET.DE CAM.,CONCEPTO: MARIA ELENA CHIRI ACZAMA,DEP.: BANCO UNION S.A. , PROCEDENCIA: BANCO UNION S.A., CHEQUE: 145294, FECHA DE EMISION:31/01/2017</t>
  </si>
  <si>
    <t>O14713060002</t>
  </si>
  <si>
    <t>00592012001 DEPOSITO DE EFECTIVO, DEPOSITANTE: COSMOS TRAVEL AND SERVICE, CONCEPTO: DEVOLUCIONES DE BOLETOS, CUENTA DE DEPOSITO: CUENTA UNICA DEL TESORO</t>
  </si>
  <si>
    <t>O14714250002</t>
  </si>
  <si>
    <t>00099021001 DEPOSITO DE EFECTIVO, DEPOSITANTE: MILITZA MOLLEDA PRADO, CONCEPTO: DEVOLUCION, CUENTA DE DEPOSITO: CUENTA UNICA DEL TESORO</t>
  </si>
  <si>
    <t>O14714260002</t>
  </si>
  <si>
    <t>O14714280002</t>
  </si>
  <si>
    <t>O14714300002</t>
  </si>
  <si>
    <t>O14714320002</t>
  </si>
  <si>
    <t>O14714330002</t>
  </si>
  <si>
    <t>O14714340002</t>
  </si>
  <si>
    <t>O14714400002</t>
  </si>
  <si>
    <t>00015011108 DEPOSITO DE EFECTIVO, DEPOSITANTE: DENIS RONALD POMA GUTIERREZ, CONCEPTO: PAGO DE EXCEDENTE, CUENTA DE DEPOSITO: CUENTA UNICA DEL TESORO</t>
  </si>
  <si>
    <t>O14714760002</t>
  </si>
  <si>
    <t>00099021001 DEPOSITO DE EFECTIVO, DEPOSITANTE: ALVARO MACHACA MEDINA, CONCEPTO: DEVOLUCION HABERES DE PAGO DICIEMBRE 2016 ITEM HIPIC 20264, CUENTA DE DEPOSITO: CUENTA UNICA DEL TESORO</t>
  </si>
  <si>
    <t>B14720340002</t>
  </si>
  <si>
    <t>00099021001 DEP.DE CHEQ.AJENOS,RET.DE CAM.,CONCEPTO: SEJAS LAZARTE ROSALIA,DEP.: BANCO UNION S.A. , PROCEDENCIA: BANCO UNION S.A., CHEQUE: 145298, FECHA DE EMISION:01/02/2017</t>
  </si>
  <si>
    <t>B14720350002</t>
  </si>
  <si>
    <t>00099021001 DEP.DE CHEQ.AJENOS,RET.DE CAM.,CONCEPTO: CRESPO POLO CARLOS RENAN,DEP.: BANCO UNION S.A. , PROCEDENCIA: BANCO UNION S.A., CHEQUE: 145300, FECHA DE EMISION:01/02/2017</t>
  </si>
  <si>
    <t>B14720370002</t>
  </si>
  <si>
    <t>00099021001 DEP.DE CHEQ.AJENOS,RET.DE CAM.,CONCEPTO: LARA TORRICO ANTONIO,DEP.: BANCO UNION S.A. , PROCEDENCIA: BANCO UNION S.A., CHEQUE: 145301, FECHA DE EMISION:01/02/2017</t>
  </si>
  <si>
    <t>B14720390002</t>
  </si>
  <si>
    <t>00099021001 DEP.DE CHEQ.AJENOS,RET.DE CAM.,CONCEPTO: VILLCA HUARACHI MARIO,DEP.: BANCO UNION S.A. , PROCEDENCIA: BANCO UNION S.A., CHEQUE: 145299, FECHA DE EMISION:01/02/2017</t>
  </si>
  <si>
    <t>B14720410002</t>
  </si>
  <si>
    <t>00132042001 DEP.DE CHEQ.AJENOS,RET.DE CAM.,CONCEPTO: REVERSION DE FONDOS,DEP.: ABONOS , PROCEDENCIA: BANCO UNION S.A., CHEQUE: 17, FECHA DE EMISION:24/01/2017</t>
  </si>
  <si>
    <t>O14720400002</t>
  </si>
  <si>
    <t>00099021001 DEPOSITO DE EFECTIVO, DEPOSITANTE: ANA MARIA IRIARTE DE CARDONA CI: 2018940 LP., CONCEPTO: COBRO INDEBIDO POR NUEVAS NUPCIAS, CUENTA DE DEPOSITO: CUENTA UNICA DEL TESORO</t>
  </si>
  <si>
    <t>O14720600002</t>
  </si>
  <si>
    <t>00099021001 DEPOSITO DE EFECTIVO, DEPOSITANTE: MARCELA MAMANI CHOQUE, CONCEPTO: REVERSION EN COMPRA DE PRODUCTO QUIMICOS, CUENTA DE DEPOSITO: CUENTA UNICA DEL TESORO</t>
  </si>
  <si>
    <t>O14720620002</t>
  </si>
  <si>
    <t>00099021001 DEPOSITO DE EFECTIVO, DEPOSITANTE: EDGAR RAUL SERRANO GARRET, CONCEPTO: DEVOLUCION SERVICIO TELEFONIA GESTION 2015 S/G PGE/DGAA/NOT 008/2015, CUENTA DE DEPOSITO: CUENTA UNICA DEL TESORO</t>
  </si>
  <si>
    <t>O14720660002</t>
  </si>
  <si>
    <t>00099021001 DEPOSITO DE EFECTIVO, DEPOSITANTE: YOLANDA EUGENIA TERCEROS VELIZ CI 2368546 LP, CONCEPTO: DOBLE PERCEPCION, CUENTA DE DEPOSITO: CUENTA UNICA DEL TESORO</t>
  </si>
  <si>
    <t>O14721220002</t>
  </si>
  <si>
    <t>00099021001 DEPOSITO DE EFECTIVO, DEPOSITANTE: RAIMUNDO ANGEL FERRUFINO EDUARDO, CONCEPTO: DEVOLUCION, CUENTA DE DEPOSITO: CUENTA UNICA DEL TESORO</t>
  </si>
  <si>
    <t>O14721720002</t>
  </si>
  <si>
    <t>00099021001 DEPOSITO DE EFECTIVO, DEPOSITANTE: ROSARIO RUIZ CUELLAR, CONCEPTO: POR DOBLE PERCEPCION, CUENTA DE DEPOSITO: CUENTA UNICA DEL TESORO</t>
  </si>
  <si>
    <t>O14722260002</t>
  </si>
  <si>
    <t>00099021001 DEPOSITO DE EFECTIVO, DEPOSITANTE: CEFERINO MARTIN CHOQUE ARUQUIPA, CONCEPTO: DEVOLUCION POR CONCEPTO DE DESCUENTO, CUENTA DE DEPOSITO: CUENTA UNICA DEL TESORO</t>
  </si>
  <si>
    <t>O14723770002</t>
  </si>
  <si>
    <t>00234014202 DEPOSITO DE EFECTIVO, DEPOSITANTE: PERCY OSCAR ACARAPI MEJILLONES, CONCEPTO: DEVOLUCION AL C-31 1237 , PARTIDA 854, CUENTA DE DEPOSITO: CUENTA UNICA DEL TESORO</t>
  </si>
  <si>
    <t>O14724380002</t>
  </si>
  <si>
    <t>O14724890002</t>
  </si>
  <si>
    <t>00099021001 DEPOSITO DE EFECTIVO, DEPOSITANTE: OSCAR NIGOEVIE HEREDIA, CONCEPTO: DEVOLUCION DEMASIA HABERES MAXIMA REMUNERACION SECTOR PUBLICO, CUENTA DE DEPOSITO: CUENTA UNICA DEL TESORO</t>
  </si>
  <si>
    <t>O14725170002</t>
  </si>
  <si>
    <t>00099021001 DEPOSITO DE EFECTIVO, DEPOSITANTE: BENITO RICARDO ENRIQUEZ SALAS C.I.2400254 L.P., CONCEPTO: REVERSION DE BOLETA DE HABER MENSUAL DIC.2016 PROFESORA HORTENCIA IRENE SALAS ACHIMO C.I.4265783 LP, CUENTA DE DEPOSITO: CUENTA UNICA DEL TESORO</t>
  </si>
  <si>
    <t>O14725340002</t>
  </si>
  <si>
    <t>00099021001 DEPOSITO DE EFECTIVO, DEPOSITANTE: JEANETTE OLMOS SOTO, CONCEPTO: DEVOLUCION DOBLE PERCEPCION, CUENTA DE DEPOSITO: CUENTA UNICA DEL TESORO</t>
  </si>
  <si>
    <t>O14726000002</t>
  </si>
  <si>
    <t>00099021001 DEPOSITO DE EFECTIVO, DEPOSITANTE: TRINIDAD VELASQUEZ PEREZ, CONCEPTO: DEPÓSITO POR CONCEPTO DE DESCUENTO, CUENTA DE DEPOSITO: CUENTA UNICA DEL TESORO</t>
  </si>
  <si>
    <t>B14728420002</t>
  </si>
  <si>
    <t>00099021001 DEP.DE CHEQ.AJENOS,RET.DE CAM.,CONCEPTO: ARANDIA VALDEZ EDWIN RUBEN,DEP.: BANCO UNION SA , PROCEDENCIA: BANCO UNION S.A., CHEQUE: 148158, FECHA DE EMISION:03/02/2017</t>
  </si>
  <si>
    <t>B14728440002</t>
  </si>
  <si>
    <t>00099021001 DEP.DE CHEQ.AJENOS,RET.DE CAM.,CONCEPTO: QUINTEROS VIRREIRA RONALD DAVID,DEP.: BANCO UNION SA , PROCEDENCIA: BANCO UNION S.A., CHEQUE: 148159, FECHA DE EMISION:03/02/2017</t>
  </si>
  <si>
    <t>B14728510002</t>
  </si>
  <si>
    <t>00099021001 DEP.DE CHEQ.AJENOS,RET.DE CAM.,CONCEPTO: CUIZA VILLALPANDO DOMINGO GERARDO,DEP.: BANCO UNION SA , PROCEDENCIA: BANCO UNION S.A., CHEQUE: 148160, FECHA DE EMISION:03/02/2017</t>
  </si>
  <si>
    <t>B14728530002</t>
  </si>
  <si>
    <t>00099021001 DEP.DE CHEQ.AJENOS,RET.DE CAM.,CONCEPTO: CALVI LOBATON CARMEN CELIDA,DEP.: BANCO UNION SA , PROCEDENCIA: BANCO UNION S.A., CHEQUE: 148161, FECHA DE EMISION:03/02/2017</t>
  </si>
  <si>
    <t>B14728540002</t>
  </si>
  <si>
    <t>00099021001 DEP.DE CHEQ.AJENOS,RET.DE CAM.,CONCEPTO: IRIARTE MONTAÑO GUIDO,DEP.: BANCO UNION SA , PROCEDENCIA: BANCO UNION S.A., CHEQUE: 148162, FECHA DE EMISION:03/02/2017</t>
  </si>
  <si>
    <t>B14728750002</t>
  </si>
  <si>
    <t>00099021001 DEP.DE CHEQ.AJENOS,RET.DE CAM.,CONCEPTO: PAGO INCAPACIDADES TEMPORALES (REEMBOLSO) MIN. ECONOMIA Y FINANZAS PUBLICAS,DEP.: CAJA NACIONAL DE SALUD , PROCEDENCIA: BANCO UNION S.A., CHEQUE: 12470, FECHA DE EMISION:03/02/2017</t>
  </si>
  <si>
    <t>B14728790002</t>
  </si>
  <si>
    <t>00099021001 DEP.DE CHEQ.AJENOS,RET.DE CAM.,CONCEPTO: PAGO INCAPACIDADES TEMPORALES (REEMBOLSO) MIN. ECONOMIA Y FINANZAS PUBLICAS,DEP.: CAJA NACIONAL DE SALUD , PROCEDENCIA: BANCO UNION S.A., CHEQUE: 12471, FECHA DE EMISION:03/02/2017</t>
  </si>
  <si>
    <t>B14728810002</t>
  </si>
  <si>
    <t>00099021001 DEP.DE CHEQ.AJENOS,RET.DE CAM.,CONCEPTO: PAGO INCAPACIDADES TEMPORALES (REEMBOLSO) MIN. ECONOMIA Y FINANZAS PUBLICAS,DEP.: CAJA NACIONAL DE SALUD , PROCEDENCIA: BANCO UNION S.A., CHEQUE: 12469, FECHA DE EMISION:03/02/2017</t>
  </si>
  <si>
    <t>B14728820002</t>
  </si>
  <si>
    <t>00099021001 DEP.DE CHEQ.AJENOS,RET.DE CAM.,CONCEPTO: PAGO INCAPACIDADES TEMPORALES (REEMBOLSO) MIN. ECONOMIA Y FINANZAS PUBLICAS,DEP.: CAJA NACIONAL DE SALUD , PROCEDENCIA: BANCO UNION S.A., CHEQUE: 12468, FECHA DE EMISION:03/02/2017</t>
  </si>
  <si>
    <t>B14728850002</t>
  </si>
  <si>
    <t>00099021001 DEP.DE CHEQ.AJENOS,RET.DE CAM.,CONCEPTO: PAGO INCAPACIDADES TEMPORALES (REEMBOLSO) MIN. ECONOMIA Y FINANZAS PUBLICAS,DEP.: CAJA NACIONAL DE SALUD , PROCEDENCIA: BANCO UNION S.A., CHEQUE: 12466, FECHA DE EMISION:03/02/2017</t>
  </si>
  <si>
    <t>B14728860002</t>
  </si>
  <si>
    <t>00099021001 DEP.DE CHEQ.AJENOS,RET.DE CAM.,CONCEPTO: PAGO INCAPACIDADES TEMPORALES (REEMBOLSO) MIN. ECONOMIA Y FINANZAS PUBLICAS,DEP.: CAJA NACIONAL DE SALUD , PROCEDENCIA: BANCO UNION S.A., CHEQUE: 12467, FECHA DE EMISION:03/02/2017</t>
  </si>
  <si>
    <t>B14728870002</t>
  </si>
  <si>
    <t>00099021001 DEP.DE CHEQ.AJENOS,RET.DE CAM.,CONCEPTO: PAGO INCAPACIDADES TEMPORALES (REEMBOLSO) MIN. ECONOMIA Y FINANZAS PUBLICAS,DEP.: CAJA NACIONAL DE SALUD , PROCEDENCIA: BANCO UNION S.A., CHEQUE: 12465, FECHA DE EMISION:03/02/2017</t>
  </si>
  <si>
    <t>B14728890002</t>
  </si>
  <si>
    <t>00099021001 DEP.DE CHEQ.AJENOS,RET.DE CAM.,CONCEPTO: PAGO INCAPACIDADES TEMPORALES (REEMBOLSO) MIN. ECONOMIA Y FINANZAS PUBLICAS,DEP.: CAJA NACIONAL DE SALUD , PROCEDENCIA: BANCO UNION S.A., CHEQUE: 12464, FECHA DE EMISION:03/02/2017</t>
  </si>
  <si>
    <t>B14728920002</t>
  </si>
  <si>
    <t>00099021001 DEP.DE CHEQ.AJENOS,RET.DE CAM.,CONCEPTO: PAGO INCAPACIDADES TEMPORALES (REEMBOLSO) MIN. ECONOMIA Y FINANZAS PUBLICAS,DEP.: CAJA NACIONAL DE SALUD , PROCEDENCIA: BANCO UNION S.A., CHEQUE: 12463, FECHA DE EMISION:03/02/2017</t>
  </si>
  <si>
    <t>B14729350002</t>
  </si>
  <si>
    <t>00099021001 DEP.DE CHEQ.AJENOS,RET.DE CAM.,CONCEPTO: DEVOLUCION DE CC NO COBRADO OCTUBRE 2016,DEP.: LA VITALICIA SEGUROS Y REASEGUROS DE VIDA S.A. , PROCEDENCIA: BANCO BISA S.A., CHEQUE: 32796, FECHA DE EMISION:03/02/2017</t>
  </si>
  <si>
    <t>O14728140002</t>
  </si>
  <si>
    <t>00099021001 DEPOSITO DE EFECTIVO, DEPOSITANTE: AIDA LUZ MORALES VDA. DE ROSSO, CONCEPTO: CONVENIO DE PAGO 009 . 16, CUENTA DE DEPOSITO: CUENTA UNICA DEL TESORO</t>
  </si>
  <si>
    <t>O14728240002</t>
  </si>
  <si>
    <t>O14729380002</t>
  </si>
  <si>
    <t>00099021001 DEPOSITO DE EFECTIVO, DEPOSITANTE: FLORENCIA LARICO APAZA, CONCEPTO: DEVOLUCION DE PAGO DE HABER MES DE MAYO 2016 DEL SEÑOR PEDRO TICONA VERGARA CON CI. 3312195 LP, CUENTA DE DEPOSITO: CUENTA UNICA DEL TESORO</t>
  </si>
  <si>
    <t>O14729490002</t>
  </si>
  <si>
    <t>00099021001 DEPOSITO DE EFECTIVO, DEPOSITANTE: LIMBERTH ROJAS, CONCEPTO: REVERSION POR CONCEPTO DE SERVICIOS BASICOS DEL SR. LIMBERT ROJAS, CUENTA DE DEPOSITO: CUENTA UNICA DEL TESORO</t>
  </si>
  <si>
    <t>O14729500002</t>
  </si>
  <si>
    <t>00099021001 DEPOSITO DE EFECTIVO, DEPOSITANTE: JAVIER VALDIVIA, CONCEPTO: DEVOLUCION DE HABER DEL MES NOVIEMBRE 2016, CUENTA DE DEPOSITO: CUENTA UNICA DEL TESORO</t>
  </si>
  <si>
    <t>O14729510002</t>
  </si>
  <si>
    <t>00099021001 DEPOSITO DE EFECTIVO, DEPOSITANTE: JAVIER VALDIVIA, CONCEPTO: DEVOLUCION DE HABER DEL MES DE DICIEMBRE 2016, CUENTA DE DEPOSITO: CUENTA UNICA DEL TESORO</t>
  </si>
  <si>
    <t>O14729540002</t>
  </si>
  <si>
    <t>00099021001 DEPOSITO DE EFECTIVO, DEPOSITANTE: PATRICIA HANDAL ACHA - SENASIR, CONCEPTO: DOBLE PERCEPCION - DEVOLUCION, CUENTA DE DEPOSITO: CUENTA UNICA DEL TESORO</t>
  </si>
  <si>
    <t>O14730080002</t>
  </si>
  <si>
    <t>00099021001 DEPOSITO DE EFECTIVO, DEPOSITANTE: ROSENDO MARCA MAMANI, CONCEPTO: DOBLE PERCEPCION, CUENTA DE DEPOSITO: CUENTA UNICA DEL TESORO</t>
  </si>
  <si>
    <t>B14732990002</t>
  </si>
  <si>
    <t>00580012001 DEP.DE CHEQ.AJENOS,RET.DE CAM.,CONCEPTO: DEVOLUCION,DEP.: DEP. ADUANEROS BOLIVIANOS , PROCEDENCIA: BANCO UNION S.A., CHEQUE: 6403, FECHA DE EMISION:31/01/2017</t>
  </si>
  <si>
    <t>O14732280002</t>
  </si>
  <si>
    <t>O14732490002</t>
  </si>
  <si>
    <t>00099021001 DEPOSITO DE EFECTIVO, DEPOSITANTE: VITALIANO MOLINA ERGUETA, CONCEPTO: DEVOLUCION POR COBRO INDEBIDO, CUENTA DE DEPOSITO: CUENTA UNICA DEL TESORO</t>
  </si>
  <si>
    <t>O14732870002</t>
  </si>
  <si>
    <t>00099021001 DEPOSITO DE EFECTIVO, DEPOSITANTE: GUERRA AROZAMEN ANTONIO CI 1255809, CONCEPTO: DEVOLUCION DE PAGO EN EXCESO DEL SALARIO MAYOR AL DEL PRESIDENTE DICIEMBRE 2016, CUENTA DE DEPOSITO: CUENTA UNICA DEL TESORO</t>
  </si>
  <si>
    <t>O14732920002</t>
  </si>
  <si>
    <t>00099021001 DEPOSITO DE EFECTIVO, DEPOSITANTE: SARAVIA MAGNE RENE CI 1271670, CONCEPTO: DEVOLUCION DE PAGO EN EXCESO DEL SALARIO MAYOR AL DEL PRESIDENTE JUNIO 2016, CUENTA DE DEPOSITO: CUENTA UNICA DEL TESORO</t>
  </si>
  <si>
    <t>O14732960002</t>
  </si>
  <si>
    <t>00099021001 DEPOSITO DE EFECTIVO, DEPOSITANTE: QUIROZ GONZALES CELSO CI 3674459, CONCEPTO: DEVOLUCION DE PAGO EN EXCESO DEL SALARIO MAYOR AL DEL PRESIDENTE JUNIO 2016, CUENTA DE DEPOSITO: CUENTA UNICA DEL TESORO</t>
  </si>
  <si>
    <t>O14732980002</t>
  </si>
  <si>
    <t>00099021001 DEPOSITO DE EFECTIVO, DEPOSITANTE: SECKO GONZALES HUGO CI 3682597, CONCEPTO: DEVOLUCION DE PAGO EN EXCESO DEL SALARIO MAYOR AL DEL PRESIDENTE DICIEMBRE 2016, CUENTA DE DEPOSITO: CUENTA UNICA DEL TESORO</t>
  </si>
  <si>
    <t>O14733000002</t>
  </si>
  <si>
    <t>00099021001 DEPOSITO DE EFECTIVO, DEPOSITANTE: MENDOZA LUZCUBER ADALID CI 1379430, CONCEPTO: DEVOLUCION DE PAGO EN EXCESO DEL SALARIO MAYOR AL DEL PRESIDENTE ENE - JUN 2016, CUENTA DE DEPOSITO: CUENTA UNICA DEL TESORO</t>
  </si>
  <si>
    <t>O14733460002</t>
  </si>
  <si>
    <t>00513072001 DEPOSITO DE EFECTIVO, DEPOSITANTE: JAVIER SANDRO ALEGRE PIZARRO, CONCEPTO: RPOSICION IMPOSITIVA, CUENTA DE DEPOSITO: CUENTA UNICA DEL TESORO</t>
  </si>
  <si>
    <t>O14733500002</t>
  </si>
  <si>
    <t>00099021001 DEPOSITO DE EFECTIVO, DEPOSITANTE: COOPERATIVA VIDA NUEVA PCD LTDA, CONCEPTO: DEVOLUCION DE LA COOPERATIVA VIDA NUEVA PCD LTDA A LA UE-FNSE DEL MINISTERIO DE PRESIDENCIA, CUENTA DE DEPOSITO: CUENTA UNICA DEL TESORO</t>
  </si>
  <si>
    <t>O14733520002</t>
  </si>
  <si>
    <t>00099021001 DEPOSITO DE EFECTIVO, DEPOSITANTE: COOPERATIVA VIDA NUEVA LTDA, CONCEPTO: DEVOLUCION DE LA COOPERATIVA VIDA NUEVA PCD LTDA A LA UE-FNSE DEL MINISTERIO DE PRESIDENCIA, CUENTA DE DEPOSITO: CUENTA UNICA DEL TESORO</t>
  </si>
  <si>
    <t>O14733560002</t>
  </si>
  <si>
    <t>00099021001 DEPOSITO DE EFECTIVO, DEPOSITANTE: LUCRECIA VELARDE VDA. DE FLORES, CONCEPTO: PARA DEPARTAMENTO DE SENASIT, CUENTA DE DEPOSITO: CUENTA UNICA DEL TESORO</t>
  </si>
  <si>
    <t>O14733600002</t>
  </si>
  <si>
    <t>00099021001 DEPOSITO DE EFECTIVO, DEPOSITANTE: JESUS RAUL DE LA FUENTE REYNA, CONCEPTO: DEVOLUCION DE TOTAL ACREEDORES, TOTAL TRUNCAMIENTO TOTAL LIQUIDO PAGABLE, CUENTA DE DEPOSITO: CUENTA UNICA DEL TESORO</t>
  </si>
  <si>
    <t>O14733840002</t>
  </si>
  <si>
    <t>00099021001 DEPOSITO DE EFECTIVO, DEPOSITANTE: ERICK DANIEL MUKAY CI. 5580884 BN, CONCEPTO: DEVOLUCION REMUNERACION MAYOR AL PRESIDENTE, CUENTA DE DEPOSITO: CUENTA UNICA DEL TESORO</t>
  </si>
  <si>
    <t>O14734060002</t>
  </si>
  <si>
    <t>00099021001 DEPOSITO DE EFECTIVO, DEPOSITANTE: FELIPA AYALA DE NINAHUANCA, CONCEPTO: COBRO INDEBIDO, CUENTA DE DEPOSITO: CUENTA UNICA DEL TESORO</t>
  </si>
  <si>
    <t>O14734160002</t>
  </si>
  <si>
    <t>00099021001 DEPOSITO DE EFECTIVO, DEPOSITANTE: BARRIOS VILLA ALFONSO CI 1253043, CONCEPTO: DEVOLUCION DE PAGO EN EXCESO DEL SALARIO MAYOR AL DEL PRESIDENTE DICIEMBRE 2016, CUENTA DE DEPOSITO: CUENTA UNICA DEL TESORO</t>
  </si>
  <si>
    <t>O14734180002</t>
  </si>
  <si>
    <t>00099021001 DEPOSITO DE EFECTIVO, DEPOSITANTE: GOYTIA MORALES JOSE CI 1271669, CONCEPTO: DEVOLUCION DE PAGO EN EXCESO DEL SALARIO MAYOR AL DEL PRESIDENTE DICIEMBRE 2016, CUENTA DE DEPOSITO: CUENTA UNICA DEL TESORO</t>
  </si>
  <si>
    <t>O14734210002</t>
  </si>
  <si>
    <t>00099021001 DEPOSITO DE EFECTIVO, DEPOSITANTE: FUERTES CALLAPINO BERNARDINO CI 1283979, CONCEPTO: DEVOLUCION DE PAGO EN EXCESO DEL SALARIO MAYOR AL DEL PRESIDENTE DICIEMBRE 2016, CUENTA DE DEPOSITO: CUENTA UNICA DEL TESORO</t>
  </si>
  <si>
    <t>O14734230002</t>
  </si>
  <si>
    <t>00099021001 DEPOSITO DE EFECTIVO, DEPOSITANTE: TIRADO ENCINAS JOSE CI 1328741, CONCEPTO: DEVOLUCION DE PAGO EN EXCESO DEL SALARIO MAYOR AL DEL PRESIDENTE DICIEMBRE 2016, CUENTA DE DEPOSITO: CUENTA UNICA DEL TESORO</t>
  </si>
  <si>
    <t>O14734240002</t>
  </si>
  <si>
    <t>00099021001 DEPOSITO DE EFECTIVO, DEPOSITANTE: AGUIRRE HAUG ROSA CI 1616147, CONCEPTO: DEVOLUCION DE PAGO EN EXCESO DEL SALARIO MAYOR AL DEL PRESIDENTE DICIEMBRE 2016, CUENTA DE DEPOSITO: CUENTA UNICA DEL TESORO</t>
  </si>
  <si>
    <t>O14734250002</t>
  </si>
  <si>
    <t>00099021001 DEPOSITO DE EFECTIVO, DEPOSITANTE: MORA FERAUDI RUBEN CI 2216655, CONCEPTO: DEVOLUCION DE PAGO EN EXCESO DEL SALARIO MAYOR AL DEL PRESIDENTE DICIEMBRE 2016, CUENTA DE DEPOSITO: CUENTA UNICA DEL TESORO</t>
  </si>
  <si>
    <t>O14734280002</t>
  </si>
  <si>
    <t>00099021001 DEPOSITO DE EFECTIVO, DEPOSITANTE: BRACAMONTE ALANIZ HUMBERTO CI 5567062, CONCEPTO: DEVOLUCION DE PAGO EN EXCESO DEL SALARIO MAYOR AL DEL PRESIDENTE DICIEMBRE 2016, CUENTA DE DEPOSITO: CUENTA UNICA DEL TESORO</t>
  </si>
  <si>
    <t>O14734300002</t>
  </si>
  <si>
    <t>00099021001 DEPOSITO DE EFECTIVO, DEPOSITANTE: VILLCA PANIAGUA NANCY CI 3689094, CONCEPTO: DEVOLUCION DE PAGO EN EXCESO DEL SALARIO MAYOR AL DEL PRESIDENTE DICIEMBRE 2016, CUENTA DE DEPOSITO: CUENTA UNICA DEL TESORO</t>
  </si>
  <si>
    <t>O14734340002</t>
  </si>
  <si>
    <t>00099021001 DEPOSITO DE EFECTIVO, DEPOSITANTE: BURGOA PORCEL NANCY CI 1385073, CONCEPTO: DEVOLUCION DE PAGO EN EXCESO DEL SALARIO MAYOR AL DEL PRESIDENTE DICIEMBRE 2016, CUENTA DE DEPOSITO: CUENTA UNICA DEL TESORO</t>
  </si>
  <si>
    <t>B14737260002</t>
  </si>
  <si>
    <t>00099021001 DEP.DE CHEQ.AJENOS,RET.DE CAM.,CONCEPTO: DEVOLUCION DE VIATICOS NO CORRESPONDE A FRANZ QUINTANILLA,DEP.: |MINISTERIO DE ECONOMIA Y FINANZAS PUBLICAS , PROCEDENCIA: BANCO UNION S.A., CHEQUE: 6049, FECHA DE EMISION:06/02/2017</t>
  </si>
  <si>
    <t>O14737040002</t>
  </si>
  <si>
    <t>00099021001 DEPOSITO DE EFECTIVO, DEPOSITANTE: ALICIA CONDORI LUIS, CONCEPTO: DEVOLUCION DE DOS DUODECIMAS DE AGUINALDO, CUENTA DE DEPOSITO: CUENTA UNICA DEL TESORO</t>
  </si>
  <si>
    <t>O14737300002</t>
  </si>
  <si>
    <t>00099021001 DEPOSITO DE EFECTIVO, DEPOSITANTE: ENRIQUE QUISBERT, CONCEPTO: DEP. POR DOBLE PERCEPCION DE HABERES NOV 2016 Y 2 DUODECIMAS DE AGUINALDO, CUENTA DE DEPOSITO: CUENTA UNICA DEL TESORO</t>
  </si>
  <si>
    <t>O14738930002</t>
  </si>
  <si>
    <t>00099021001 DEPOSITO DE EFECTIVO, DEPOSITANTE: ROXANA PAMELA LINO VALVERDE, CONCEPTO: DEVOLUCION POR CONCEPTO DE FONDOS EN AVANCE, CUENTA DE DEPOSITO: CUENTA UNICA DEL TESORO</t>
  </si>
  <si>
    <t>O14738950002</t>
  </si>
  <si>
    <t>00099021001 DEPOSITO DE EFECTIVO, DEPOSITANTE: ROXANA PAMELA LINO VALVERDE, CONCEPTO: DEVOLUCION FONDOS EN AVANCE, CUENTA DE DEPOSITO: CUENTA UNICA DEL TESORO</t>
  </si>
  <si>
    <t>B14742520002</t>
  </si>
  <si>
    <t>00099021001 DEP.DE CHEQ.AJENOS,RET.DE CAM.,CONCEPTO: SUBSIDIO DE ENFERMEDAD Y MATERNIDAD CORRESPONDIENTE AL MES DE NOVIEMBRE,DEP.: CAJA DE SALUD DE LA BANCA PRIVADA , PROCEDENCIA: BANCO NACIONAL DE BOLIVIA S.A., CHEQUE: 6346670, FECHA DE EMISION:08/02/2017</t>
  </si>
  <si>
    <t>B14742530002</t>
  </si>
  <si>
    <t>00099021001 DEP.DE CHEQ.AJENOS,RET.DE CAM.,CONCEPTO: REEMBOLSO DE SUBSIDIO DE ENFERMEDAD CORRESPONDIENTE AL MES DE NOVIEMBRE 2016,DEP.: CAJA DE SALUD DE LA BANCA PRIVADA , PROCEDENCIA: BANCO NACIONAL DE BOLIVIA S.A., CHEQUE: 6346648, FECHA DE EMISION:08/02/2017</t>
  </si>
  <si>
    <t>O14742620002</t>
  </si>
  <si>
    <t>00099021001 DEPOSITO DE EFECTIVO, DEPOSITANTE: HEVER H. VELEZ RAMOS, CONCEPTO: REVERSION DE VIATICOS, CUENTA DE DEPOSITO: CUENTA UNICA DEL TESORO</t>
  </si>
  <si>
    <t>O14742630002</t>
  </si>
  <si>
    <t>00099021001 DEPOSITO DE EFECTIVO, DEPOSITANTE: WILLAMS NELSON POZO FLORES, CONCEPTO: REVERSION DE VIATICOS, CUENTA DE DEPOSITO: CUENTA UNICA DEL TESORO</t>
  </si>
  <si>
    <t>O14742760002</t>
  </si>
  <si>
    <t>00099021001 DEPOSITO DE EFECTIVO, DEPOSITANTE: FELIPA QUISPE VDA DE SALCEDO, CONCEPTO: DEVOLUCION, CUENTA DE DEPOSITO: CUENTA UNICA DEL TESORO</t>
  </si>
  <si>
    <t>O14743130002</t>
  </si>
  <si>
    <t>00015011108 DEPOSITO DE EFECTIVO, DEPOSITANTE: MERCEDES URQUIOLA MENDEZ CI 2528038 LP, CONCEPTO: DEVOLUCION DE CONSUMO DE SERVICIO DE TELEFONIA MOVIL MES DE OCTUBRE 2015, CUENTA DE DEPOSITO: CUENTA UNICA DEL TESORO</t>
  </si>
  <si>
    <t>O14743170002</t>
  </si>
  <si>
    <t>00015011108 DEPOSITO DE EFECTIVO, DEPOSITANTE: MERCEDES URQUIOLA MENDEZ CI 2528038 LP, CONCEPTO: DEVOLUCION DE CONSUMO DE SERVICIO DE TELEFONIA MOVIL - MES DE OCTUBRE 2016, CUENTA DE DEPOSITO: CUENTA UNICA DEL TESORO</t>
  </si>
  <si>
    <t>O14743180002</t>
  </si>
  <si>
    <t>00015011108 DEPOSITO DE EFECTIVO, DEPOSITANTE: MERCEDES URQUIOLA MENDEZ CI 2528038 LP, CONCEPTO: DEVOLUCION DE CONSUMO DE SERVICIO DE TELEFONIA MOVIL - MES DE NOVIEMBRE 2016, CUENTA DE DEPOSITO: CUENTA UNICA DEL TESORO</t>
  </si>
  <si>
    <t>O14743270002</t>
  </si>
  <si>
    <t>00015011108 DEPOSITO DE EFECTIVO, DEPOSITANTE: MERCEDES URQUIOLA MENDEZ CI 2528038 LP, CONCEPTO: DEVOLUCION DE CONSUMO DE SERVICIOS DE TELEFONIA MOVIL-GESTION 2016, CUENTA DE DEPOSITO: CUENTA UNICA DEL TESORO</t>
  </si>
  <si>
    <t>O14743450002</t>
  </si>
  <si>
    <t>00015011108 DEPOSITO DE EFECTIVO, DEPOSITANTE: SAMUEL VILLEGAS AYALA, CONCEPTO: DEVOLUCION DE EXCEDENTE DE LLAMADAS TELEFONICAS MES DE OCTUBRE 2015, CUENTA DE DEPOSITO: CUENTA UNICA DEL TESORO</t>
  </si>
  <si>
    <t>O14744110002</t>
  </si>
  <si>
    <t>00015011108 DEPOSITO DE EFECTIVO, DEPOSITANTE: MINISTERIO DE GOBIERNO, CONCEPTO: USO DE TELEFONOS CELULARES, CUENTA DE DEPOSITO: CUENTA UNICA DEL TESORO</t>
  </si>
  <si>
    <t>O14744120002</t>
  </si>
  <si>
    <t>O14744150002</t>
  </si>
  <si>
    <t>O14744260002</t>
  </si>
  <si>
    <t>O14744280002</t>
  </si>
  <si>
    <t>O14744300002</t>
  </si>
  <si>
    <t>O14744350002</t>
  </si>
  <si>
    <t>00015011108 DEPOSITO DE EFECTIVO, DEPOSITANTE: CARLOS APARICIO VEDIA, CONCEPTO: DEVOLUCION EN EXCESO DE LLAMADAS LINEA 71290321 OCTUBRE, CUENTA DE DEPOSITO: CUENTA UNICA DEL TESORO</t>
  </si>
  <si>
    <t>O14744750002</t>
  </si>
  <si>
    <t>00015011108 DEPOSITO DE EFECTIVO, DEPOSITANTE: DANIEL RODOLFO MORILLO, CONCEPTO: DEP. POR EXCESO DE LLAMADAS, CUENTA DE DEPOSITO: CUENTA UNICA DEL TESORO</t>
  </si>
  <si>
    <t>O14744770002</t>
  </si>
  <si>
    <t>00015011108 DEPOSITO DE EFECTIVO, DEPOSITANTE: MERY CHALLCO ESCOBAR, CONCEPTO: DEP. POR EXCESO DE LLAMADAS, CUENTA DE DEPOSITO: CUENTA UNICA DEL TESORO</t>
  </si>
  <si>
    <t>O14744820002</t>
  </si>
  <si>
    <t>00015011108 DEPOSITO DE EFECTIVO, DEPOSITANTE: CINTYA PEÑALOZASUAREZ, CONCEPTO: DEP. POR EXCESO DE LLAMADAS, CUENTA DE DEPOSITO: CUENTA UNICA DEL TESORO</t>
  </si>
  <si>
    <t>O14744830002</t>
  </si>
  <si>
    <t>00015011108 DEPOSITO DE EFECTIVO, DEPOSITANTE: JOSE ANTONIO ARUQUIPA, CONCEPTO: DEP. POR EXCESO DE LLAMADAS, CUENTA DE DEPOSITO: CUENTA UNICA DEL TESORO</t>
  </si>
  <si>
    <t>O14744840002</t>
  </si>
  <si>
    <t>00015011108 DEPOSITO DE EFECTIVO, DEPOSITANTE: FRANCISCO MACABAPI, CONCEPTO: DEP. POR EXCESO DE LLAMADAS, CUENTA DE DEPOSITO: CUENTA UNICA DEL TESORO</t>
  </si>
  <si>
    <t>O14744850002</t>
  </si>
  <si>
    <t>00015011108 DEPOSITO DE EFECTIVO, DEPOSITANTE: MARIEL GODA AZEBEY, CONCEPTO: DEP. POR EXCESO DE LLAMADAS, CUENTA DE DEPOSITO: CUENTA UNICA DEL TESORO</t>
  </si>
  <si>
    <t>B14746080002</t>
  </si>
  <si>
    <t>00015011108 DEP.DE CHEQ.AJENOS,RET.DE CAM.,CONCEPTO: DEVOLUCION DE RECURSOS,DEP.: MINISTERIO DE GOBIERNO , PROCEDENCIA: BANCO UNION S.A., CHEQUE: 50721, FECHA DE EMISION:03/02/2017</t>
  </si>
  <si>
    <t>B14746420002</t>
  </si>
  <si>
    <t>00099021001 DEP.DE CHEQ.AJENOS,RET.DE CAM.,CONCEPTO: CARMEN ROSA TERAN ALVAREZ,DEP.: BANCO UNION S.A. , PROCEDENCIA: BANCO UNION S.A., CHEQUE: 148166, FECHA DE EMISION:09/02/2017</t>
  </si>
  <si>
    <t>B14746500002</t>
  </si>
  <si>
    <t>00099021001 DEP.DE CHEQ.AJENOS,RET.DE CAM.,CONCEPTO: CAMACHO BALDERRAMA MARIA DEL ROSARIO TERESA,DEP.: BANCO UNION S.A. , PROCEDENCIA: BANCO UNION S.A., CHEQUE: 148167, FECHA DE EMISION:09/02/2017</t>
  </si>
  <si>
    <t>B14746800002</t>
  </si>
  <si>
    <t>00099021001 DEP.DE CHEQ.AJENOS,RET.DE CAM.,CONCEPTO: COMPENSACION MENSUAL COTIZACION,DEP.: FUTURO DE BOLIVIA S.A. AFP , PROCEDENCIA: BANCO DE CREDITO DE BOLIVIA S.A., CHEQUE: 47738, FECHA DE EMISION:08/02/2017</t>
  </si>
  <si>
    <t>B14746810002</t>
  </si>
  <si>
    <t>00099021001 DEP.DE CHEQ.AJENOS,RET.DE CAM.,CONCEPTO: COMPENSACION MENSUAL COTIZACION,DEP.: FUTURO DE BOLIVIA S.A. AFP , PROCEDENCIA: BANCO DE CREDITO DE BOLIVIA S.A., CHEQUE: 47739, FECHA DE EMISION:08/02/2017</t>
  </si>
  <si>
    <t>B14746830002</t>
  </si>
  <si>
    <t>00099021001 DEP.DE CHEQ.AJENOS,RET.DE CAM.,CONCEPTO: COMPENSACION MENSUAL COTIZACION,DEP.: FUTURO DE BOLIVIA S.A. AFP , PROCEDENCIA: BANCO DE CREDITO DE BOLIVIA S.A., CHEQUE: 47740, FECHA DE EMISION:08/02/2017</t>
  </si>
  <si>
    <t>B14746840002</t>
  </si>
  <si>
    <t>00099021001 DEP.DE CHEQ.AJENOS,RET.DE CAM.,CONCEPTO: COMPENSACION MENSUAL COTIZACION,DEP.: FUTURO DE BOLIVIA S.A. AFP , PROCEDENCIA: BANCO DE CREDITO DE BOLIVIA S.A., CHEQUE: 47742, FECHA DE EMISION:08/02/2017</t>
  </si>
  <si>
    <t>B14746850002</t>
  </si>
  <si>
    <t>00099021001 DEP.DE CHEQ.AJENOS,RET.DE CAM.,CONCEPTO: COMPENSACION MENSUAL COTIZACION,DEP.: FUTURO DE BOLIVIA S.A. AFP , PROCEDENCIA: BANCO DE CREDITO DE BOLIVIA S.A., CHEQUE: 47741, FECHA DE EMISION:08/02/2017</t>
  </si>
  <si>
    <t>B14746910002</t>
  </si>
  <si>
    <t>00099021001 DEP.DE CHEQ.AJENOS,RET.DE CAM.,CONCEPTO: FRACCION COMPLEMENTARIA MENSUAL,DEP.: FUTURO DE BOLIVIA S.A. AFP , PROCEDENCIA: BANCO DE CREDITO DE BOLIVIA S.A., CHEQUE: 47743, FECHA DE EMISION:08/02/2017</t>
  </si>
  <si>
    <t>B14747130002</t>
  </si>
  <si>
    <t>00099021001 DEP.DE CHEQ.AJENOS,RET.DE CAM.,CONCEPTO: REVERSION DE FONDOS NO UTILIZADOS,DEP.: SERNAP-MANURIPI , PROCEDENCIA: BANCO UNION S.A., CHEQUE: 1672, FECHA DE EMISION:07/02/2017</t>
  </si>
  <si>
    <t>O14745950002</t>
  </si>
  <si>
    <t>00099021001 DEPOSITO DE EFECTIVO, DEPOSITANTE: RAMIRO ALEJANDRO LAZARTE LUJAN, CONCEPTO: DOBLE PERCEPCION, CUENTA DE DEPOSITO: CUENTA UNICA DEL TESORO</t>
  </si>
  <si>
    <t>O14746460002</t>
  </si>
  <si>
    <t>00099021001 DEPOSITO DE EFECTIVO, DEPOSITANTE: MIRIAM CONDORI DE LIZARAZU, CONCEPTO: PREVENTIVO 794, CUENTA DE DEPOSITO: CUENTA UNICA DEL TESORO</t>
  </si>
  <si>
    <t>O14747240002</t>
  </si>
  <si>
    <t>00099021001 DEPOSITO DE EFECTIVO, DEPOSITANTE: SERNAP - PAMELA ALVARADO, CONCEPTO: POR REVERSION DE FONDOS NO UTILIZADOS, CUENTA DE DEPOSITO: CUENTA UNICA DEL TESORO</t>
  </si>
  <si>
    <t>O14747250002</t>
  </si>
  <si>
    <t>O14747870002</t>
  </si>
  <si>
    <t>00099021001 DEPOSITO DE EFECTIVO, DEPOSITANTE: MARIA DEL CARMEN ALMENDRAS CAMARGO, CONCEPTO: DEVOLUCION POR CONCEPTO DE GASTOS NO RECONOCIDOS POR EL ESTADO, CUENTA DE DEPOSITO: CUENTA UNICA DEL TESORO</t>
  </si>
  <si>
    <t>B14751140002</t>
  </si>
  <si>
    <t>00099021001 DEP.DE CHEQ.AJENOS,RET.DE CAM.,CONCEPTO: DEVOLUCION SALDO VIATICOS,DEP.: CONTRALORIA GENERAL DEL ESTADO , PROCEDENCIA: BANCO UNION S.A., CHEQUE: 4928, FECHA DE EMISION:08/02/2017</t>
  </si>
  <si>
    <t>B14751260002</t>
  </si>
  <si>
    <t>00680012001 DEP.DE CHEQ.AJENOS,RET.DE CAM.,CONCEPTO: DEVOLUCION SALDO NO UTILIZADO,DEP.: CONTRALORIA GENERAL DEL ESTADO , PROCEDENCIA: BANCO UNION S.A., CHEQUE: 4926, FECHA DE EMISION:08/02/2017</t>
  </si>
  <si>
    <t>B14751300002</t>
  </si>
  <si>
    <t>00099021001 DEP.DE CHEQ.AJENOS,RET.DE CAM.,CONCEPTO: DEVOLUCION SALDO VIATICOS PASAJES,DEP.: CONTRALORIA GENERAL DEL ESTADO , PROCEDENCIA: BANCO UNION S.A., CHEQUE: 4927, FECHA DE EMISION:08/02/2017</t>
  </si>
  <si>
    <t>B14751320002</t>
  </si>
  <si>
    <t>00099021001 DEP.DE CHEQ.AJENOS,RET.DE CAM.,CONCEPTO: DEVOLUCION SALDO VIATICOS,DEP.: CONTRALORIA GENERAL DEL ESTADO , PROCEDENCIA: BANCO UNION S.A., CHEQUE: 4934, FECHA DE EMISION:10/02/2017</t>
  </si>
  <si>
    <t>B14751560002</t>
  </si>
  <si>
    <t>00099021001 DEP.DE CHEQ.AJENOS,RET.DE CAM.,CONCEPTO: COMPENSACION MENSUAL COTIZACION,DEP.: FUTURO DE BOLIVIA S.A. AFP , PROCEDENCIA: BANCO DE CREDITO DE BOLIVIA S.A., CHEQUE: 47744, FECHA DE EMISION:09/02/2017</t>
  </si>
  <si>
    <t>O14750090002</t>
  </si>
  <si>
    <t>00576012002 DEPOSITO DE EFECTIVO, DEPOSITANTE: RUBEN LUIS VERA CHOQUE, CONCEPTO: DIFERNECIAS DE SALDOS DE ALMACENES, CUENTA DE DEPOSITO: CUENTA UNICA DEL TESORO</t>
  </si>
  <si>
    <t>O14750690002</t>
  </si>
  <si>
    <t>00099021001 DEPOSITO DE EFECTIVO, DEPOSITANTE: MERY GUTIERREZ MARTINEZ CI. 2356299 LP., CONCEPTO: DOBLE PERCEPCION, CUENTA DE DEPOSITO: CUENTA UNICA DEL TESORO</t>
  </si>
  <si>
    <t>O14750970002</t>
  </si>
  <si>
    <t>00099021001 DEPOSITO DE EFECTIVO, DEPOSITANTE: JAVIER EDUARDO NINA TAPIA, CONCEPTO: DEP DEVOLUCION AGUNALDO DICIEMBRE-2016, CUENTA DE DEPOSITO: CUENTA UNICA DEL TESORO</t>
  </si>
  <si>
    <t>O14751430002</t>
  </si>
  <si>
    <t>00574012002 DEPOSITO DE EFECTIVO, DEPOSITANTE: JENRY MAX SILVESTRE VILLAFUERTE, CONCEPTO: DEVOLUCION DESCARGO DE FONDOS EN AVANCE, CUENTA DE DEPOSITO: CUENTA UNICA DEL TESORO</t>
  </si>
  <si>
    <t>O14751510002</t>
  </si>
  <si>
    <t>00015011108 DEPOSITO DE EFECTIVO, DEPOSITANTE: DENIS POMA GUTIERREZ, CONCEPTO: CONSUMO EXCEDENTE DE TELEFONO, CUENTA DE DEPOSITO: CUENTA UNICA DEL TESORO</t>
  </si>
  <si>
    <t>O14751550002</t>
  </si>
  <si>
    <t>00099021001 DEPOSITO DE EFECTIVO, DEPOSITANTE: ZORKA MERCADO ALVAREZ, CONCEPTO: REVERSION SUELDO MES ENERO 2017, CUENTA DE DEPOSITO: CUENTA UNICA DEL TESORO</t>
  </si>
  <si>
    <t>O14752040002</t>
  </si>
  <si>
    <t>00099021001 DEPOSITO DE EFECTIVO, DEPOSITANTE: LA VITALICIA SEGUROS Y REASEGUROS DE VIDA S.A., CONCEPTO: DEVOLUCION DE CC NO COBRADO OCTUBRE 2016, CUENTA DE DEPOSITO: CUENTA UNICA DEL TESORO</t>
  </si>
  <si>
    <t>O14752660002</t>
  </si>
  <si>
    <t>00099021001 DEPOSITO DE EFECTIVO, DEPOSITANTE: LORENA INDIRA APAZA CORONEL, CONCEPTO: DEVOLUCION DE FONDOS NO UTILIZADOS PREVENTIVO Nº 1615, CUENTA DE DEPOSITO: CUENTA UNICA DEL TESORO</t>
  </si>
  <si>
    <t>O14752720002</t>
  </si>
  <si>
    <t>00099021001 DEPOSITO DE EFECTIVO, DEPOSITANTE: LORENA INDIRA APAZA CORONEL, CONCEPTO: DEVOLUCION DE FONDOS NO UTILIZADOS PREVENTIVO Nº 1784, CUENTA DE DEPOSITO: CUENTA UNICA DEL TESORO</t>
  </si>
  <si>
    <t>O14752960002</t>
  </si>
  <si>
    <t>00099021001 DEPOSITO DE EFECTIVO, DEPOSITANTE: GRAL EDWIN A. DE LA FUENTE JERIA, CONCEPTO: DEVOLUCION VIATICOS GESTION 2016 C31-848 C31-953, CUENTA DE DEPOSITO: CUENTA UNICA DEL TESORO</t>
  </si>
  <si>
    <t>O14752970002</t>
  </si>
  <si>
    <t>00099021001 DEPOSITO DE EFECTIVO, DEPOSITANTE: GRAL EDWIN A. DE LA FUENTE JERIA, CONCEPTO: DEVOLUCION VIATICOS GESTION 2015 C31-393; C31-853;C31-1307, CUENTA DE DEPOSITO: CUENTA UNICA DEL TESORO</t>
  </si>
  <si>
    <t>O14753900002</t>
  </si>
  <si>
    <t>00016071101 DEPOSITO DE EFECTIVO, DEPOSITANTE: BETTY FLORES CAMACHO, CONCEPTO: DEVOLUCION POR FONDOS EN AVANCE, CUENTA DE DEPOSITO: CUENTA UNICA DEL TESORO</t>
  </si>
  <si>
    <t>B14755650002</t>
  </si>
  <si>
    <t>00099021001 DEP.DE CHEQ.AJENOS,RET.DE CAM.,CONCEPTO: CABALLERO VEGA ESTHER ROSSE MARY,DEP.: BANCO UNION S.A. , PROCEDENCIA: BANCO UNION S.A., CHEQUE: 148175, FECHA DE EMISION:13/02/2017</t>
  </si>
  <si>
    <t>B14755670002</t>
  </si>
  <si>
    <t>00099021001 DEP.DE CHEQ.AJENOS,RET.DE CAM.,CONCEPTO: CALVI LOBATON CARMEN CELIDA,DEP.: BANCO UNION S.A. , PROCEDENCIA: BANCO UNION S.A., CHEQUE: 148176, FECHA DE EMISION:13/02/2017</t>
  </si>
  <si>
    <t>O14756600002</t>
  </si>
  <si>
    <t>00513072001 DEPOSITO DE EFECTIVO, DEPOSITANTE: DUNIA PORRES CARPIO, CONCEPTO: REPOSICION IMPOSITIVA, CUENTA DE DEPOSITO: CUENTA UNICA DEL TESORO</t>
  </si>
  <si>
    <t>O14757150002</t>
  </si>
  <si>
    <t>00099021001 DEPOSITO DE EFECTIVO, DEPOSITANTE: EFRAIN GRISOLOGO MACHICADO RAMOS, CONCEPTO: REVERSION SIGMA, CUENTA DE DEPOSITO: CUENTA UNICA DEL TESORO</t>
  </si>
  <si>
    <t>O14757170002</t>
  </si>
  <si>
    <t>00099021001 DEPOSITO DE EFECTIVO, DEPOSITANTE: MARIO CARVAJAL LOZANO, CONCEPTO: DEVOLUCION POR OBSERVACION EMB. MARIO CARVAJAL LOZANO, EMBAJADA DE BOLIVIA EN BOGOTA - COLOMBIA, CUENTA DE DEPOSITO: CUENTA UNICA DEL TESORO</t>
  </si>
  <si>
    <t>O14757320002</t>
  </si>
  <si>
    <t>00099021001 DEPOSITO DE EFECTIVO, DEPOSITANTE: MARIO ERWIN MEDINA ORDOÑEZ, CONCEPTO: DEVOLUCION DE SALARIO MES DE ENERO 2017, CUENTA DE DEPOSITO: CUENTA UNICA DEL TESORO</t>
  </si>
  <si>
    <t>B14760420002</t>
  </si>
  <si>
    <t>00070011102 DEP.DE CHEQ.AJENOS,RET.DE CAM.,CONCEPTO: DEVOLUCION RECURSOS,DEP.: MINISTERIO DE TRABAJO , PROCEDENCIA: BANCO UNION S.A., CHEQUE: 7896, FECHA DE EMISION:01/02/2017</t>
  </si>
  <si>
    <t>B14760540002</t>
  </si>
  <si>
    <t>00099021001 DEP.DE CHEQ.AJENOS,RET.DE CAM.,CONCEPTO: COMPENSACION MENSUAL DE COTIZACION,DEP.: FUTURO DE BOLIVIA SA SFP , PROCEDENCIA: BANCO DE CREDITO DE BOLIVIA S.A., CHEQUE: 47761, FECHA DE EMISION:13/02/2017</t>
  </si>
  <si>
    <t>B14760600002</t>
  </si>
  <si>
    <t>00099021001 DEP.DE CHEQ.AJENOS,RET.DE CAM.,CONCEPTO: DEVOLUCION COBROS INDEBIDOS GRUPO 9 COMPROBANTE 26,DEP.: SENASIR , PROCEDENCIA: BANCO UNION S.A., CHEQUE: 7354, FECHA DE EMISION:08/02/2017</t>
  </si>
  <si>
    <t>B14760620002</t>
  </si>
  <si>
    <t>00099021001 DEP.DE CHEQ.AJENOS,RET.DE CAM.,CONCEPTO: DEVOLUCION COBRO INDEBIDO GRUPO 8 COMPROBANTE 25,DEP.: SENASIR , PROCEDENCIA: BANCO UNION S.A., CHEQUE: 7329, FECHA DE EMISION:01/02/2017</t>
  </si>
  <si>
    <t>O14759740002</t>
  </si>
  <si>
    <t>00099021001 DEPOSITO DE EFECTIVO, DEPOSITANTE: MIGUEL ANTONIO RIVEROS UGARTE, CONCEPTO: REVERSION 13% POR CONCEPTO VIATICOS CAMBIO DE DESTINO, CUENTA DE DEPOSITO: CUENTA UNICA DEL TESORO</t>
  </si>
  <si>
    <t>O14760350002</t>
  </si>
  <si>
    <t>00099021001 DEPOSITO DE EFECTIVO, DEPOSITANTE: JESUS MENDOZA GALARZA, CONCEPTO: DEVOLUCION DE DINEROS GASTOS POR ALIMENTO, CUENTA DE DEPOSITO: CUENTA UNICA DEL TESORO</t>
  </si>
  <si>
    <t>O14760630002</t>
  </si>
  <si>
    <t>00099021001 DEPOSITO DE EFECTIVO, DEPOSITANTE: SERVICIO NAL. DE SISTEMA DEL REPARTO, CONCEPTO: DEVOLUCION DEL PAGO UNICO, CUENTA DE DEPOSITO: CUENTA UNICA DEL TESORO</t>
  </si>
  <si>
    <t>O14760660002</t>
  </si>
  <si>
    <t>00099021001 DEPOSITO DE EFECTIVO, DEPOSITANTE: JOSE LINARES RAMIREZ, CONCEPTO: DOBLE PERCEPCION, CUENTA DE DEPOSITO: CUENTA UNICA DEL TESORO</t>
  </si>
  <si>
    <t>O14761700002</t>
  </si>
  <si>
    <t>00290062001 DEPOSITO DE EFECTIVO, DEPOSITANTE: SERVICIOS Y COMERCIO DE JUAN CARLOS DEL CASTILLO, CONCEPTO: POR MULTA AL TIEMPO DE ENTREGA DE MAT, CUENTA DE DEPOSITO: CUENTA UNICA DEL TESORO</t>
  </si>
  <si>
    <t>O14761710002</t>
  </si>
  <si>
    <t>00290062001 DEPOSITO DE EFECTIVO, DEPOSITANTE: SERVICIOS Y COMERCIO DE JUAN CARLOS DEL CASTILLO, CONCEPTO: POR MULTA AL TIEMPO DE ENTREGA DE MAT., CUENTA DE DEPOSITO: CUENTA UNICA DEL TESORO</t>
  </si>
  <si>
    <t>O14761760002</t>
  </si>
  <si>
    <t>00099021001 DEPOSITO DE EFECTIVO, DEPOSITANTE: ANGELICA JAUREGUI GUTIERREZ VDA. DE SALAS, CONCEPTO: DEVOLUCION, CUENTA DE DEPOSITO: CUENTA UNICA DEL TESORO</t>
  </si>
  <si>
    <t>O14762180002</t>
  </si>
  <si>
    <t>00099021001 DEPOSITO DE EFECTIVO, DEPOSITANTE: LORENA INDIRA APAZA CORONEL- SERNAP, CONCEPTO: DEVOLUCION DE FONDOS NO UTILIZADOS PREVENTIVO Nº 2600, CUENTA DE DEPOSITO: CUENTA UNICA DEL TESORO</t>
  </si>
  <si>
    <t>O14764410002</t>
  </si>
  <si>
    <t>00015011108 DEPOSITO DE EFECTIVO, DEPOSITANTE: MINISTERIO DE GOBIERNO, CONCEPTO: POR EXCESO DE CONSUMO DE TELEFONO CELULAR, CUENTA DE DEPOSITO: CUENTA UNICA DEL TESORO</t>
  </si>
  <si>
    <t>O14765310002</t>
  </si>
  <si>
    <t>00099021001 DEPOSITO DE EFECTIVO, DEPOSITANTE: XIMENA QUISPE CALLE, CONCEPTO: DEVOLUCION DE DOS DUODECIMAS DE AGUINALDO, CUENTA DE DEPOSITO: CUENTA UNICA DEL TESORO</t>
  </si>
  <si>
    <t>O14765390002</t>
  </si>
  <si>
    <t>00099021001 DEPOSITO DE EFECTIVO, DEPOSITANTE: JOSEFINA NUÑEZ MURILLO VDA DE RADA, CONCEPTO: DEVOLUCION DE RENTAS E INTERESES, CUENTA DE DEPOSITO: CUENTA UNICA DEL TESORO</t>
  </si>
  <si>
    <t>O14765520002</t>
  </si>
  <si>
    <t>00099021001 DEPOSITO DE EFECTIVO, DEPOSITANTE: ALVARO MAX CASTILLO LANDA, CONCEPTO: DIFERENCIA EN EXCESO AGUINALDO, CUENTA DE DEPOSITO: CUENTA UNICA DEL TESORO</t>
  </si>
  <si>
    <t>O14765710002</t>
  </si>
  <si>
    <t>00099018023 DEPOSITO DE EFECTIVO, DEPOSITANTE: MINISTERIO DE SALUD-RICHARD ENRIQUEZ CALDERON, CONCEPTO: DEVOLUCION PAR-VIPFE-RECON-FDO SOCIAL CENTRAL BOLIVIA CANADA 1997 5974, CUENTA DE DEPOSITO: CUENTA UNICA DEL TESORO</t>
  </si>
  <si>
    <t>B14768470002</t>
  </si>
  <si>
    <t>00099021001 DEP.DE CHEQ.AJENOS,RET.DE CAM.,CONCEPTO: DIAZ CENTELLAS HILARION,DEP.: BANCO UNION S.A. , PROCEDENCIA: BANCO UNION S.A., CHEQUE: 148182, FECHA DE EMISION:16/02/2017</t>
  </si>
  <si>
    <t>B14768480002</t>
  </si>
  <si>
    <t>00099021001 DEP.DE CHEQ.AJENOS,RET.DE CAM.,CONCEPTO: GONZALES RAMIREZ DE MENDEZ NANCY VICTORIA,DEP.: BANCO UNION S.A. , PROCEDENCIA: BANCO UNION S.A., CHEQUE: 148183, FECHA DE EMISION:16/02/2017</t>
  </si>
  <si>
    <t>B14768490002</t>
  </si>
  <si>
    <t>00099021001 DEP.DE CHEQ.AJENOS,RET.DE CAM.,CONCEPTO: SUAREZ BARRIENTOS EDUARDO LUIS,DEP.: BANCO UNION S.A. , PROCEDENCIA: BANCO UNION S.A., CHEQUE: 148181, FECHA DE EMISION:16/02/2017</t>
  </si>
  <si>
    <t>B14768500002</t>
  </si>
  <si>
    <t>00099021001 DEP.DE CHEQ.AJENOS,RET.DE CAM.,CONCEPTO: MAMANI RAMIREZ MARIA PAULINA,DEP.: BANCO UNION S.A. , PROCEDENCIA: BANCO UNION S.A., CHEQUE: 148180, FECHA DE EMISION:16/02/2017</t>
  </si>
  <si>
    <t>B14768520002</t>
  </si>
  <si>
    <t>00099021001 DEP.DE CHEQ.AJENOS,RET.DE CAM.,CONCEPTO: MEJIA IVONNE MARLENE JORDAN DE,DEP.: BANCO UNION S.A. , PROCEDENCIA: BANCO UNION S.A., CHEQUE: 148179, FECHA DE EMISION:16/02/2017</t>
  </si>
  <si>
    <t>B14768560002</t>
  </si>
  <si>
    <t>00099021001 DEP.DE CHEQ.AJENOS,RET.DE CAM.,CONCEPTO: AYDDE MAMANI COLQUE,DEP.: BANCO UNION S.A. , PROCEDENCIA: BANCO UNION S.A., CHEQUE: 148178, FECHA DE EMISION:16/02/2017</t>
  </si>
  <si>
    <t>B14768570002</t>
  </si>
  <si>
    <t>00099021001 DEP.DE CHEQ.AJENOS,RET.DE CAM.,CONCEPTO: MAMANI FERNANDEZ JANET MIRIAN,DEP.: BANCO UNION S.A. , PROCEDENCIA: BANCO UNION S.A., CHEQUE: 148177, FECHA DE EMISION:16/02/2017</t>
  </si>
  <si>
    <t>O14768120002</t>
  </si>
  <si>
    <t>00099021001 DEPOSITO DE EFECTIVO, DEPOSITANTE: ALVARO MARCO ANTONIO CABA OLIVAREZ C.I.2377522 LP, CONCEPTO: CITE:MEFP/VTCP/DGPOT/UAIS-CPI/N°030/2016 REGULARIZACION SEPTIEMBRE-OCTUBRE-NOVIEMBRE 2016, CUENTA DE DEPOSITO: CUENTA UNICA DEL TESORO</t>
  </si>
  <si>
    <t>O14769160002</t>
  </si>
  <si>
    <t>00099021001 DEPOSITO DE EFECTIVO, DEPOSITANTE: IRENE BALLADARES VELASQUEZ, CONCEPTO: DEVOLUCION AL SENASIR COACTIVO SOCIAL, CUENTA DE DEPOSITO: CUENTA UNICA DEL TESORO</t>
  </si>
  <si>
    <t>O14769650002</t>
  </si>
  <si>
    <t>00132052001 DEPOSITO DE EFECTIVO, DEPOSITANTE: EEPS- SEDEM, CONCEPTO: DEVOLUCION DE FONDOS EN AVANCE SALDO, CUENTA DE DEPOSITO: CUENTA UNICA DEL TESORO</t>
  </si>
  <si>
    <t>O14769850002</t>
  </si>
  <si>
    <t>00099021001 DEPOSITO DE EFECTIVO, DEPOSITANTE: MARTHA CAROLINA ESPINOZA TORRES, CONCEPTO: DOS DUODECIMAS DE AGUINALDO DE BETTY ROSA TORRES HERRERA DE ESPINOZA, CUENTA DE DEPOSITO: CUENTA UNICA DEL TESORO</t>
  </si>
  <si>
    <t>O14772110002</t>
  </si>
  <si>
    <t>00099021001 DEPOSITO DE EFECTIVO, DEPOSITANTE: EDUARDO LUIS ROJAS MERCADO, CONCEPTO: DEVOLUCION HABER INDEBIDO MES ENERO/17, CUENTA DE DEPOSITO: CUENTA UNICA DEL TESORO</t>
  </si>
  <si>
    <t>O14772140002</t>
  </si>
  <si>
    <t>00099021001 DEPOSITO DE EFECTIVO, DEPOSITANTE: CEFERINO MARTIN CHOQUE ARUQUIPA, CONCEPTO: DEVOLUCION POR CONCEPTO DE MULTA, CUENTA DE DEPOSITO: CUENTA UNICA DEL TESORO</t>
  </si>
  <si>
    <t>O14774560002</t>
  </si>
  <si>
    <t>00015011108 DEPOSITO DE EFECTIVO, DEPOSITANTE: MIN. GOB. MARITZA SANJINES CESPEDES, CONCEPTO: EXCESO DE LIMITE DE CONSUMO DE LLAMADAS A CELULAR, CUENTA DE DEPOSITO: CUENTA UNICA DEL TESORO</t>
  </si>
  <si>
    <t>O14774580002</t>
  </si>
  <si>
    <t>00015011108 DEPOSITO DE EFECTIVO, DEPOSITANTE: MIN. GOB. JORGE E. RENDON LAIME, CONCEPTO: EXCESO DE LIMITE DE CONSUMO DE LLAMADAS A CELULAR, CUENTA DE DEPOSITO: CUENTA UNICA DEL TESORO</t>
  </si>
  <si>
    <t>O14774620002</t>
  </si>
  <si>
    <t>00015011108 DEPOSITO DE EFECTIVO, DEPOSITANTE: MIN. GOB. JORGE ESTEBAN RENDON LAIME, CONCEPTO: EXCESO DE LIMITE DE CONSUMO DE LLAMADAS A CELULAR, CUENTA DE DEPOSITO: CUENTA UNICA DEL TESORO</t>
  </si>
  <si>
    <t>O14774650002</t>
  </si>
  <si>
    <t>00015011108 DEPOSITO DE EFECTIVO, DEPOSITANTE: MIN. GOB. MARITZA SANJINES CESPEDES, CONCEPTO: EXCESO DE LLAMADAS DE CONSUMO DE LLAMADAS A CELULAR, CUENTA DE DEPOSITO: CUENTA UNICA DEL TESORO</t>
  </si>
  <si>
    <t>O14774660002</t>
  </si>
  <si>
    <t>00099021001 DEPOSITO DE EFECTIVO, DEPOSITANTE: OVANDO PALZA PABLO ALEJANDRO, CONCEPTO: DEVOLUCION DE AGUINALDO 2016, CUENTA DE DEPOSITO: CUENTA UNICA DEL TESORO</t>
  </si>
  <si>
    <t>O14774670002</t>
  </si>
  <si>
    <t>00015011108 DEPOSITO DE EFECTIVO, DEPOSITANTE: MIN.GOB. MARITZA SANJINES CESPEDES, CONCEPTO: EXCESO DE LLAMADAS DE CONSUMO DE LLAMADAS A CELULAR, CUENTA DE DEPOSITO: CUENTA UNICA DEL TESORO</t>
  </si>
  <si>
    <t>O14774680002</t>
  </si>
  <si>
    <t>00099021001 DEPOSITO DE EFECTIVO, DEPOSITANTE: PEREZ ANDRADE MARCO ANTONIO, CONCEPTO: DEVOLUCION DE AGUINALDO EN DEMASIA 2016, CUENTA DE DEPOSITO: CUENTA UNICA DEL TESORO</t>
  </si>
  <si>
    <t>O14774710002</t>
  </si>
  <si>
    <t>00099021001 DEPOSITO DE EFECTIVO, DEPOSITANTE: QUISBERTH CARRILLO DELIA, CONCEPTO: DEVOLUCION DE AGUINALDO EN DEMASIA DEL 2016, CUENTA DE DEPOSITO: CUENTA UNICA DEL TESORO</t>
  </si>
  <si>
    <t>O14776540002</t>
  </si>
  <si>
    <t>00099021001 DEPOSITO DE EFECTIVO, DEPOSITANTE: JUAN POMA PAUCARA - SENASIR, CONCEPTO: DOBLE PERCEPCION, CUENTA DE DEPOSITO: CUENTA UNICA DEL TESORO</t>
  </si>
  <si>
    <t>O14776620002</t>
  </si>
  <si>
    <t>00099021001 DEPOSITO DE EFECTIVO, DEPOSITANTE: EDGAR AÑAGUAYA CAPCHA, CONCEPTO: DEV. DE SALDOS DE GASTOS DE FUNCIONAMIENTO CONSULADO DEL ESTADO EN POSITOS DE ARGENTINA, CUENTA DE DEPOSITO: CUENTA UNICA DEL TESORO</t>
  </si>
  <si>
    <t>O14776630002</t>
  </si>
  <si>
    <t>00099021001 DEPOSITO DE EFECTIVO, DEPOSITANTE: EDGAR AÑAGUAYA CAPCHA, CONCEPTO: DEV. DE SALDOS DE PROGRAMA DE DOCUMENTACION CONSULADO DEL ESTADO EN ARGENTINA POSITOS, CUENTA DE DEPOSITO: CUENTA UNICA DEL TESORO</t>
  </si>
  <si>
    <t>O14776660002</t>
  </si>
  <si>
    <t>00099021001 DEPOSITO DE EFECTIVO, DEPOSITANTE: NATALIO NINA LUNA, CONCEPTO: DEVOLUCION, CUENTA DE DEPOSITO: CUENTA UNICA DEL TESORO</t>
  </si>
  <si>
    <t>O14776880002</t>
  </si>
  <si>
    <t>00099021001 DEPOSITO DE EFECTIVO, DEPOSITANTE: EDUARDO MAMANI YAVINCHA, CONCEPTO: DOBLE PERCEPCION, CUENTA DE DEPOSITO: CUENTA UNICA DEL TESORO</t>
  </si>
  <si>
    <t>O14777360002</t>
  </si>
  <si>
    <t>00099021001 DEPOSITO DE EFECTIVO, DEPOSITANTE: JUANA QUISPE TACACHIRA, CONCEPTO: DOBLE PERCEPCION, CUENTA DE DEPOSITO: CUENTA UNICA DEL TESORO</t>
  </si>
  <si>
    <t>O14777790002</t>
  </si>
  <si>
    <t>00099021001 DEPOSITO DE EFECTIVO, DEPOSITANTE: JOAQUIN QUISPE RAMOS, CONCEPTO: DOBLE PERCEPCION, CUENTA DE DEPOSITO: CUENTA UNICA DEL TESORO</t>
  </si>
  <si>
    <t>O14778110002</t>
  </si>
  <si>
    <t>00099021001 DEPOSITO DE EFECTIVO, DEPOSITANTE: MATEO CALCINA PACO, CONCEPTO: DOBLE PERCEPCION, CUENTA DE DEPOSITO: CUENTA UNICA DEL TESORO</t>
  </si>
  <si>
    <t>O14778370002</t>
  </si>
  <si>
    <t>O14779280002</t>
  </si>
  <si>
    <t>B14780970002</t>
  </si>
  <si>
    <t>00099021001 DEP.DE CHEQ.AJENOS,RET.DE CAM.,CONCEPTO: BENEDICTA VASQUEZ QUINTEROS,DEP.: BANCO UNION S.A. , PROCEDENCIA: BANCO UNION S.A., CHEQUE: 148189, FECHA DE EMISION:21/02/2017</t>
  </si>
  <si>
    <t>B14781020002</t>
  </si>
  <si>
    <t>00099021001 DEP.DE CHEQ.AJENOS,RET.DE CAM.,CONCEPTO: AMAYA ROCHA EDUARDO,DEP.: BANCO UNION S.A. , PROCEDENCIA: BANCO UNION S.A., CHEQUE: 148190, FECHA DE EMISION:21/02/2017</t>
  </si>
  <si>
    <t>B14781040002</t>
  </si>
  <si>
    <t>00099021001 DEP.DE CHEQ.AJENOS,RET.DE CAM.,CONCEPTO: ANTEZANA CARRION WALTER TITO,DEP.: BANCO UNION S.A. , PROCEDENCIA: BANCO UNION S.A., CHEQUE: 148192, FECHA DE EMISION:21/02/2017</t>
  </si>
  <si>
    <t>B14781070002</t>
  </si>
  <si>
    <t>00099021001 DEP.DE CHEQ.AJENOS,RET.DE CAM.,CONCEPTO: ANTEZANA CARRION WALTER TITO,DEP.: BANCO UNION S.A. , PROCEDENCIA: BANCO UNION S.A., CHEQUE: 148191, FECHA DE EMISION:21/02/2017</t>
  </si>
  <si>
    <t>B14781080002</t>
  </si>
  <si>
    <t>00099021001 DEP.DE CHEQ.AJENOS,RET.DE CAM.,CONCEPTO: FROILAN ZARZUELA CHAMBI,DEP.: BANCO UNION S.A. , PROCEDENCIA: BANCO UNION S.A., CHEQUE: 148193, FECHA DE EMISION:21/02/2017</t>
  </si>
  <si>
    <t>B14781100002</t>
  </si>
  <si>
    <t>00099021001 DEP.DE CHEQ.AJENOS,RET.DE CAM.,CONCEPTO: FROILAN ZARZUELA CHAMBI,DEP.: BANCO UNION S.A. , PROCEDENCIA: BANCO UNION S.A., CHEQUE: 148194, FECHA DE EMISION:21/02/2017</t>
  </si>
  <si>
    <t>B14781120002</t>
  </si>
  <si>
    <t>00099021001 DEP.DE CHEQ.AJENOS,RET.DE CAM.,CONCEPTO: JOSE NEMESIO COBA,DEP.: BANCO UNION S.A. , PROCEDENCIA: BANCO UNION S.A., CHEQUE: 148195, FECHA DE EMISION:21/02/2017</t>
  </si>
  <si>
    <t>B14781420002</t>
  </si>
  <si>
    <t>00099021001 DEP.DE CHEQ.AJENOS,RET.DE CAM.,CONCEPTO: PAGO SUBSIDIO DE MATERNIDAD MES DE MARZO 2016,DEP.: CAJA DE SALUD DE LA BANCA PRIVADA , PROCEDENCIA: BANCO NACIONAL DE BOLIVIA S.A., CHEQUE: 6346954, FECHA DE EMISION:13/02/2017</t>
  </si>
  <si>
    <t>B14781460002</t>
  </si>
  <si>
    <t>00099021001 DEP.DE CHEQ.AJENOS,RET.DE CAM.,CONCEPTO: PAGO SUBSIDIO MATERNIDAD MES DE FEBRERO 2016,DEP.: CAJA DE SALUD DE LA BANCA PRIVADA , PROCEDENCIA: BANCO NACIONAL DE BOLIVIA S.A., CHEQUE: 6346955, FECHA DE EMISION:13/02/2017</t>
  </si>
  <si>
    <t>O14780580002</t>
  </si>
  <si>
    <t>00070011102 DEPOSITO DE EFECTIVO, DEPOSITANTE: MINISTERIO DE TRABAJO, CONCEPTO: DEVOLUCION VIATICOS POR FELIPE OROZCO VIATICOS Y RETENCIONES VIAJE A CBBA DEL 2 AL 5/12/16, CUENTA DE DEPOSITO: CUENTA UNICA DEL TESORO</t>
  </si>
  <si>
    <t>O14781720002</t>
  </si>
  <si>
    <t>00099021001 DEPOSITO DE EFECTIVO, DEPOSITANTE: JUAN CARLOS ALBORNOZ CANO CI. 5052399 TJ, CONCEPTO: POR NO PRESENTAR DECLARACION JURADA DE BIENES POR RENTA POR DEJACION DEL CARGO, CUENTA DE DEPOSITO: CUENTA UNICA DEL TESORO</t>
  </si>
  <si>
    <t>O14782250002</t>
  </si>
  <si>
    <t>00041031107 DEPOSITO DE EFECTIVO, DEPOSITANTE: ARTES GRAFICAS SAGITARIO SRL, CONCEPTO: DEVOLUCION DE IMPORTE, CUENTA DE DEPOSITO: CUENTA UNICA DEL TESORO</t>
  </si>
  <si>
    <t>O14782270002</t>
  </si>
  <si>
    <t>00015011108 DEPOSITO DE EFECTIVO, DEPOSITANTE: FREDDY CAYO AROZAMEN, CONCEPTO: EXCEDENTE EN CONSUMO DE TELEFONO CELULAR, CUENTA DE DEPOSITO: CUENTA UNICA DEL TESORO</t>
  </si>
  <si>
    <t>O14782280002</t>
  </si>
  <si>
    <t>O14782290002</t>
  </si>
  <si>
    <t>B14783990002</t>
  </si>
  <si>
    <t>00099021001 DEP.DE CHEQ.AJENOS,RET.DE CAM.,CONCEPTO: REVERSION DE RECURSOS AL TGN DEVOLUCION DE PAGO EN EXCESO POR TASA RMV EMP ELECTRICA GUARACACHI SA.,DEP.: AUTORIDAD DE SUPERVISION DEL SISTEMA FINANCIERO</t>
  </si>
  <si>
    <t>B14784290002</t>
  </si>
  <si>
    <t>00035051101 DEP.DE CHEQ.AJENOS,RET.DE CAM.,CONCEPTO: DEVOLUCION DE BOA POR PASAJE AEREO NO UTILIZADO EN LA GESTION 2016,DEP.: SENASIR , PROCEDENCIA: BANCO UNION S.A., CHEQUE: 332, FECHA DE EMISION:16/02/2017</t>
  </si>
  <si>
    <t>B14784520002</t>
  </si>
  <si>
    <t>00099021001 DEP.DE CHEQ.AJENOS,RET.DE CAM.,CONCEPTO: VILLARROEL MATAMOROS MARLENE,DEP.: BANCO UNION S.A. , PROCEDENCIA: BANCO UNION S.A., CHEQUE: 148196, FECHA DE EMISION:22/02/2017</t>
  </si>
  <si>
    <t>B14784530002</t>
  </si>
  <si>
    <t>00299014101 DEP.DE CHEQ.AJENOS,RET.DE CAM.,CONCEPTO: TRANSFERENCIA DE RECURSOS DE LA GOBERNACION DEPARTAMENTAL LA PAZ,DEP.: JESUS MORALES M. , PROCEDENCIA: BANCO UNION S.A., CHEQUE: 548, FECHA DE EMISION:22/02/2017</t>
  </si>
  <si>
    <t>O14784000002</t>
  </si>
  <si>
    <t>00099021001 DEPOSITO DE EFECTIVO, DEPOSITANTE: ALICIA EDUARDA CHOQUE MARCA, CONCEPTO: DEVOLUCION DE HABER DEL MES DE ABRIL 2011, CUENTA DE DEPOSITO: CUENTA UNICA DEL TESORO</t>
  </si>
  <si>
    <t>O14785340002</t>
  </si>
  <si>
    <t>00099021001 DEPOSITO DE EFECTIVO, DEPOSITANTE: HUGO EMILIO BARRON RODO, CONCEPTO: DOBLE PERCEPCION, CUENTA DE DEPOSITO: CUENTA UNICA DEL TESORO</t>
  </si>
  <si>
    <t>O14785450002</t>
  </si>
  <si>
    <t>00099021001 DEPOSITO DE EFECTIVO, DEPOSITANTE: JOSE MIGUEL GUTIERREZ MENDOZA, CONCEPTO: DOBLE PERCEPCION, CUENTA DE DEPOSITO: CUENTA UNICA DEL TESORO</t>
  </si>
  <si>
    <t>O14786000002</t>
  </si>
  <si>
    <t>00015011108 DEPOSITO DE EFECTIVO, DEPOSITANTE: JOSE ANTONIO ARUQUIPA ZENTENO, CONCEPTO: EXCESO DE LLAMADAS MES AGOSTO AÑO 2016, CUENTA DE DEPOSITO: CUENTA UNICA DEL TESORO</t>
  </si>
  <si>
    <t>O14786010002</t>
  </si>
  <si>
    <t>00015011108 DEPOSITO DE EFECTIVO, DEPOSITANTE: JOSE ANTONIO ARUQUIPA ZENTENO, CONCEPTO: EXCESO DE LLAMADAS MES SEPTIEMBRE AÑO 2016, CUENTA DE DEPOSITO: CUENTA UNICA DEL TESORO</t>
  </si>
  <si>
    <t>O14786020002</t>
  </si>
  <si>
    <t>00015011108 DEPOSITO DE EFECTIVO, DEPOSITANTE: JOSE ANTONIO ARUQUIPA ZENTENO, CONCEPTO: EXCESO DE LLAMADAS MES DE OCTUBRE AÑO 2016, CUENTA DE DEPOSITO: CUENTA UNICA DEL TESORO</t>
  </si>
  <si>
    <t>O14786030002</t>
  </si>
  <si>
    <t>00015011108 DEPOSITO DE EFECTIVO, DEPOSITANTE: JOSE ANTONIO ARUQUIPA ZENTENO, CONCEPTO: EXCESO DE LLAMADAS MES NOVIEMBRE AÑO 2016, CUENTA DE DEPOSITO: CUENTA UNICA DEL TESORO</t>
  </si>
  <si>
    <t>O14786040002</t>
  </si>
  <si>
    <t>00015011108 DEPOSITO DE EFECTIVO, DEPOSITANTE: JOSE ANTONIO ARUQUIPA ZENTENO, CONCEPTO: EXCESO DE LLAMADAS MES JULIO AÑO 2014, CUENTA DE DEPOSITO: CUENTA UNICA DEL TESORO</t>
  </si>
  <si>
    <t>O14786050002</t>
  </si>
  <si>
    <t>00015011108 DEPOSITO DE EFECTIVO, DEPOSITANTE: JOSE ANTONIO ARUQUIPA ZENTENO, CONCEPTO: EXCESO DE LLAMADAS MES AGOSTO AÑO 2014, CUENTA DE DEPOSITO: CUENTA UNICA DEL TESORO</t>
  </si>
  <si>
    <t>O14786070002</t>
  </si>
  <si>
    <t>00015011108 DEPOSITO DE EFECTIVO, DEPOSITANTE: JOSE ANTONIO ARUQUIPA ZENTENO, CONCEPTO: EXCESO DE LLAMADAS MES SEPTIEMBRE AÑO 2014, CUENTA DE DEPOSITO: CUENTA UNICA DEL TESORO</t>
  </si>
  <si>
    <t>O14786090002</t>
  </si>
  <si>
    <t>00015011108 DEPOSITO DE EFECTIVO, DEPOSITANTE: JOSE ANTONIO ARUQUIPA ZENTENO, CONCEPTO: EXCESO DE LLAMADAS MES OCTUBRE AÑO 2014, CUENTA DE DEPOSITO: CUENTA UNICA DEL TESORO</t>
  </si>
  <si>
    <t>O14786100002</t>
  </si>
  <si>
    <t>00015011108 DEPOSITO DE EFECTIVO, DEPOSITANTE: JOSE ANTONIO ARUQUIPA ZENTENO, CONCEPTO: EXCESO DE LLAMADAS MES MARZO AÑO 2015, CUENTA DE DEPOSITO: CUENTA UNICA DEL TESORO</t>
  </si>
  <si>
    <t>O14786110002</t>
  </si>
  <si>
    <t>00015011108 DEPOSITO DE EFECTIVO, DEPOSITANTE: JOSE ANTONIO ARUQUIPA ZENTENO, CONCEPTO: EXCESO DE LLAMADAS MES ABRIL AÑO 2015, CUENTA DE DEPOSITO: CUENTA UNICA DEL TESORO</t>
  </si>
  <si>
    <t>O14786120002</t>
  </si>
  <si>
    <t>00015011108 DEPOSITO DE EFECTIVO, DEPOSITANTE: JOSE ANTONIO ARUQUIPA ZENTENO, CONCEPTO: EXCESO DE LLAMADAS MES MAYO AÑO 2015, CUENTA DE DEPOSITO: CUENTA UNICA DEL TESORO</t>
  </si>
  <si>
    <t>O14786330002</t>
  </si>
  <si>
    <t>00592012001 DEPOSITO DE EFECTIVO, DEPOSITANTE: EMPRESA ESTATAL BOLIVIANA DE TURISMO, CONCEPTO: DEPÓSITO A LA CUENTA, CUENTA DE DEPOSITO: CUENTA UNICA DEL TESORO</t>
  </si>
  <si>
    <t>O14786750002</t>
  </si>
  <si>
    <t>00086088701 DEPOSITO DE EFECTIVO, DEPOSITANTE: U.D. SUSTENTAR, CONCEPTO: DEVOLUCION POR FALTANTES EN LA UNIDAD DE ALMACENES, CUENTA DE DEPOSITO: CUENTA UNICA DEL TESORO</t>
  </si>
  <si>
    <t>O14788820002</t>
  </si>
  <si>
    <t>00099021001 DEPOSITO DE EFECTIVO, DEPOSITANTE: SABINO PALLUCA MENDO, CONCEPTO: COBRO INDEBIDO, CUENTA DE DEPOSITO: CUENTA UNICA DEL TESORO</t>
  </si>
  <si>
    <t>O14790450002</t>
  </si>
  <si>
    <t>00099021001 DEPOSITO DE EFECTIVO, DEPOSITANTE: FELICIANO QUISPE QUISPE, CONCEPTO: DEVOLUCION DEL AGUINALDO 2016, CUENTA DE DEPOSITO: CUENTA UNICA DEL TESORO</t>
  </si>
  <si>
    <t>O14790470002</t>
  </si>
  <si>
    <t>00099021001 DEPOSITO DE EFECTIVO, DEPOSITANTE: FELICIANO QUISPE QUISPE, CONCEPTO: DEVOLUCION DEL HABER DEL MARZO 2016, CUENTA DE DEPOSITO: CUENTA UNICA DEL TESORO</t>
  </si>
  <si>
    <t>O14790480002</t>
  </si>
  <si>
    <t>00099021001 DEPOSITO DE EFECTIVO, DEPOSITANTE: FELICIANO QUISPE QUISPE, CONCEPTO: DEVOLUCION DEL BONO ECONOMICO, CUENTA DE DEPOSITO: CUENTA UNICA DEL TESORO</t>
  </si>
  <si>
    <t>O14791340002</t>
  </si>
  <si>
    <t>00099021001 DEPOSITO DE EFECTIVO, DEPOSITANTE: OSWALDO DURAN FERNANDEZ, CONCEPTO: DEPÓSITO DUODECIMAS SENASIR DE LA SRA CARMELA FERNANDEZ, CUENTA DE DEPOSITO: CUENTA UNICA DEL TESORO</t>
  </si>
  <si>
    <t>B14793430002</t>
  </si>
  <si>
    <t>00099021001 DEP.DE CHEQ.AJENOS,RET.DE CAM.,CONCEPTO: DEVOLUCION DE FONDOS,DEP.: GAM TORO TORO PROY FORESTACION EN MICROCUENCAS , PROCEDENCIA: BANCO UNION S.A., CHEQUE: 54, FECHA DE EMISION:22/02/2017</t>
  </si>
  <si>
    <t>B14793850002</t>
  </si>
  <si>
    <t>00099021001 DEP.DE CHEQ.AJENOS,RET.DE CAM.,CONCEPTO: TAPIA TERCEROS MIGUEL HEBERT,DEP.: BANCO UNION S.A. , PROCEDENCIA: BANCO UNION S.A., CHEQUE: 148198, FECHA DE EMISION:24/02/2017</t>
  </si>
  <si>
    <t>B14793890002</t>
  </si>
  <si>
    <t>00099021001 DEP.DE CHEQ.AJENOS,RET.DE CAM.,CONCEPTO: NAVA GUZMAN CARLOS ANGEL,DEP.: BANCO UNION S.A. , PROCEDENCIA: BANCO UNION S.A., CHEQUE: 148197, FECHA DE EMISION:24/02/2017</t>
  </si>
  <si>
    <t>B14793950002</t>
  </si>
  <si>
    <t>00099021001 DEP.DE CHEQ.AJENOS,RET.DE CAM.,CONCEPTO: TAPIA TERCEROS MIGUEL HEBERT,DEP.: BANCO UNION S.A. , PROCEDENCIA: BANCO UNION S.A., CHEQUE: 148199, FECHA DE EMISION:24/02/2017</t>
  </si>
  <si>
    <t>B14794160002</t>
  </si>
  <si>
    <t>00099021001 DEP.DE CHEQ.AJENOS,RET.DE CAM.,CONCEPTO: DEVOLUCION DE GASTOS OBSERVADOS CONTROL FINANCIERO GESTION 2012,DEP.: JUAN JOSE ROJAS ORELLANA , PROCEDENCIA: BANCO UNION S.A., CHEQUE: 1039, FECHA DE EMISION:23/02/2017</t>
  </si>
  <si>
    <t>B14794170002</t>
  </si>
  <si>
    <t>00099021001 DEP.DE CHEQ.AJENOS,RET.DE CAM.,CONCEPTO: DEVOLUCION DE GASTOS OBSERVADOS CONTROL FINANCIERO,DEP.: ERIKA MARCANI BAZOALDO , PROCEDENCIA: BANCO UNION S.A., CHEQUE: 1038, FECHA DE EMISION:23/02/2017</t>
  </si>
  <si>
    <t>O14793260002</t>
  </si>
  <si>
    <t>O14793320002</t>
  </si>
  <si>
    <t>00099021001 DEPOSITO DE EFECTIVO, DEPOSITANTE: JAVIER ASTORGA ROJAS, CONCEPTO: DOBLE PERCEPCION, CUENTA DE DEPOSITO: CUENTA UNICA DEL TESORO</t>
  </si>
  <si>
    <t>O14793610002</t>
  </si>
  <si>
    <t>00099021001 DEPOSITO DE EFECTIVO, DEPOSITANTE: GERMAN CALLISAYA QUISPE, CONCEPTO: DOBLE PERCEPCION, CUENTA DE DEPOSITO: CUENTA UNICA DEL TESORO</t>
  </si>
  <si>
    <t>O14793920002</t>
  </si>
  <si>
    <t>00015011108 DEPOSITO DE EFECTIVO, DEPOSITANTE: MAGALY ESPINOZA CUELLAR, CONCEPTO: PAGO DE EXCESO DE LIMITE DE CONSUMO, CUENTA DE DEPOSITO: CUENTA UNICA DEL TESORO</t>
  </si>
  <si>
    <t>O14794330002</t>
  </si>
  <si>
    <t>00099021001 DEPOSITO DE EFECTIVO, DEPOSITANTE: ALBERTO DIAZ HURTADO, CONCEPTO: DEP. DOS DUODECIMAS DE AGUINALDO, CUENTA DE DEPOSITO: CUENTA UNICA DEL TESORO</t>
  </si>
  <si>
    <t>O14794540002</t>
  </si>
  <si>
    <t>00099021001 DEPOSITO DE EFECTIVO, DEPOSITANTE: OLGA QUISPE MAMANI, CONCEPTO: DEVOLUCION POR EL COBRO INDEBIDO, CUENTA DE DEPOSITO: CUENTA UNICA DEL TESORO</t>
  </si>
  <si>
    <t>O14795360002</t>
  </si>
  <si>
    <t>00015011108 DEPOSITO DE EFECTIVO, DEPOSITANTE: JIMENA VILLCA CASSIA, CONCEPTO: POR EXESO DE CONSUMO EN LA LINEA DE TELEFONO 67012667, CUENTA DE DEPOSITO: CUENTA UNICA DEL TESORO</t>
  </si>
  <si>
    <t>B14797740002</t>
  </si>
  <si>
    <t>00099021001 DEP.DE CHEQ.AJENOS,RET.DE CAM.,CONCEPTO: GARECA TORRICO NESTOR VLADIMIR,DEP.: BANCO UNION SA , PROCEDENCIA: BANCO UNION S.A., CHEQUE: 148203, FECHA DE EMISION:01/03/2017</t>
  </si>
  <si>
    <t>O14797120002</t>
  </si>
  <si>
    <t>00099021001 DEPOSITO DE EFECTIVO, DEPOSITANTE: VITALIANO MOLINA ERGUETA, CONCEPTO: DEVOLUCION COBRO INDEBIDO, CUENTA DE DEPOSITO: CUENTA UNICA DEL TESORO</t>
  </si>
  <si>
    <t>O14799630002</t>
  </si>
  <si>
    <t>00015011108 DEPOSITO DE EFECTIVO, DEPOSITANTE: MERY CHALLCO ESCOBAR, CONCEPTO: DEP. POR CONSUMO EXECIVO DE LLAMADAS MOVILES,SEGUN DETALLE OCTUBRE Y NOVIEMBRE 2016, CUENTA DE DEPOSITO: CUENTA UNICA DEL TESORO</t>
  </si>
  <si>
    <t>B14800930002</t>
  </si>
  <si>
    <t>00047011104 DEP.DE CHEQ.AJENOS,RET.DE CAM.,CONCEPTO: POR NOTA DE CARGO N° 12/16, PROCESO COACTIVO FISCAL,DEP.: OMAR AMILCAR CAMACHO MOLINA , PROCEDENCIA: BANCO UNION S.A., CHEQUE: 8344, FECHA DE EMISION:10/02/2017</t>
  </si>
  <si>
    <t>O14801080002</t>
  </si>
  <si>
    <t>O14801210002</t>
  </si>
  <si>
    <t>00099021001 DEPOSITO DE EFECTIVO, DEPOSITANTE: SENASIR-IRMA MENESES VDA. DE ALDUNATE, CONCEPTO: DEVOLUCION A SENASIR, CUENTA DE DEPOSITO: CUENTA UNICA DEL TESORO</t>
  </si>
  <si>
    <t>O14801250002</t>
  </si>
  <si>
    <t>00099021001 DEPOSITO DE EFECTIVO, DEPOSITANTE: UMSA-ESTEBAN TICONA ALEJO, CONCEPTO: DEVOLUCION FEBRERO 2017, CUENTA DE DEPOSITO: CUENTA UNICA DEL TESORO</t>
  </si>
  <si>
    <t>O14801310002</t>
  </si>
  <si>
    <t>00099021001 DEPOSITO DE EFECTIVO, DEPOSITANTE: PAOLA ANDREA GARCIA PANDO, CONCEPTO: DEVOLUCION SALARIO - DIC 2016, CUENTA DE DEPOSITO: CUENTA UNICA DEL TESORO</t>
  </si>
  <si>
    <t>O14801540002</t>
  </si>
  <si>
    <t>00015011108 DEPOSITO DE EFECTIVO, DEPOSITANTE: DENIS POMA GUTIERREZ, CONCEPTO: CONSUMO EXEDENTE DE TELEFONO, CUENTA DE DEPOSITO: CUENTA UNICA DEL TESORO</t>
  </si>
  <si>
    <t>O14801650002</t>
  </si>
  <si>
    <t>00512032001 DEPOSITO DE EFECTIVO, DEPOSITANTE: JUAN CANAZA HUAYTA, CONCEPTO: DEVOLUCION DE SALARIO, CUENTA DE DEPOSITO: CUENTA UNICA DEL TESORO</t>
  </si>
  <si>
    <t>O14801870002</t>
  </si>
  <si>
    <t>O14801910002</t>
  </si>
  <si>
    <t>00099021001 DEPOSITO DE EFECTIVO, DEPOSITANTE: MARTIN YAHUASI MAMANI, CONCEPTO: ACUERDO PLAN DE PAGOS SENASIR, CUENTA DE DEPOSITO: CUENTA UNICA DEL TESORO</t>
  </si>
  <si>
    <t>O14802040002</t>
  </si>
  <si>
    <t>00099021001 DEPOSITO DE EFECTIVO, DEPOSITANTE: PATRICIA HANDAL ACHA-SENASIR, CONCEPTO: DOBLE PERCEPCION, CUENTA DE DEPOSITO: CUENTA UNICA DEL TESORO</t>
  </si>
  <si>
    <t>O14802350002</t>
  </si>
  <si>
    <t>00099021001 DEPOSITO DE EFECTIVO, DEPOSITANTE: VICENTE WALDO AGUIRRE TARQUINO, CONCEPTO: DEVOLUCION FEBRERO 2017, CUENTA DE DEPOSITO: CUENTA UNICA DEL TESORO</t>
  </si>
  <si>
    <t>O14802500002</t>
  </si>
  <si>
    <t>00099021001 DEPOSITO DE EFECTIVO, DEPOSITANTE: ROBERTO MARTIN ZELAYA SANCHEZ, CONCEPTO: REVERSION AL PREVENTIVO N° 86, CUENTA DE DEPOSITO: CUENTA UNICA DEL TESORO</t>
  </si>
  <si>
    <t>B14806290002</t>
  </si>
  <si>
    <t>00099021001 DEP.DE CHEQ.AJENOS,RET.DE CAM.,CONCEPTO: DEVOLUCION DE CC NO COBRADA NOV. Y AGUINALDO 2016,DEP.: LA VITALICIA SEGUROS Y REASEGUROS DE VIDA SA , PROCEDENCIA: BANCO BISA S.A., CHEQUE: 32888, FECHA DE EMISION:03/03/2017</t>
  </si>
  <si>
    <t>O14805310002</t>
  </si>
  <si>
    <t>00099021001 DEPOSITO DE EFECTIVO, DEPOSITANTE: AIDA M. VDA DE ROSSO, CONCEPTO: CONVENIO DE PAGO 009.16, CUENTA DE DEPOSITO: CUENTA UNICA DEL TESORO</t>
  </si>
  <si>
    <t>O14805320002</t>
  </si>
  <si>
    <t>00099021001 DEPOSITO DE EFECTIVO, DEPOSITANTE: DELMA PILAR TERRAZAS TROCHE, CONCEPTO: DOBLE PERCEPCION, CUENTA DE DEPOSITO: CUENTA UNICA DEL TESORO</t>
  </si>
  <si>
    <t>O14805330002</t>
  </si>
  <si>
    <t>00513012004 DEPOSITO DE EFECTIVO, DEPOSITANTE: ISAAC J. THOMPSON MEAVE, CONCEPTO: DEVOLUCION DE SALDO DE FONDO EN AVANCE GASTOS VARIOS, CUENTA DE DEPOSITO: CUENTA UNICA DEL TESORO</t>
  </si>
  <si>
    <t>O14805950002</t>
  </si>
  <si>
    <t>00099021001 DEPOSITO DE EFECTIVO, DEPOSITANTE: FELIPA AYALA DE NINAHUANCA, CONCEPTO: COBRO INDEVIDO, CUENTA DE DEPOSITO: CUENTA UNICA DEL TESORO</t>
  </si>
  <si>
    <t>O14806200002</t>
  </si>
  <si>
    <t>00015011108 DEPOSITO DE EFECTIVO, DEPOSITANTE: DENIS POMA GUTIERREZ, CONCEPTO: PAGO DE EXCEDENTE TELEFONICO, CUENTA DE DEPOSITO: CUENTA UNICA DEL TESORO</t>
  </si>
  <si>
    <t>O14806210002</t>
  </si>
  <si>
    <t>00099021001 DEPOSITO DE EFECTIVO, DEPOSITANTE: OSCAR NIGOEVIC HEREDIA, CONCEPTO: DEVOLUCION DEMASIA HABERES POR MAXIMA REMUNERACION SECTOR PUBLICO, CUENTA DE DEPOSITO: CUENTA UNICA DEL TESORO</t>
  </si>
  <si>
    <t>O14806670002</t>
  </si>
  <si>
    <t>00099021001 DEPOSITO DE EFECTIVO, DEPOSITANTE: LUIS RAMIRO VILLARROEL LOZADA MIN. DE DEPORTES, CONCEPTO: DEVOLUCION DE FONDOS EN AVANCE NO UTILIZADOS COPA ESTADO PLURINACIONAL DE BOLIVIA, CUENTA DE DEPOSITO: CUENTA UNICA DEL TESORO</t>
  </si>
  <si>
    <t>O14806750002</t>
  </si>
  <si>
    <t>00099021001 DEPOSITO DE EFECTIVO, DEPOSITANTE: JULIA RAMIREZ HERRERA, CONCEPTO: DOBLE PERCEPCION, CUENTA DE DEPOSITO: CUENTA UNICA DEL TESORO</t>
  </si>
  <si>
    <t>O14808120002</t>
  </si>
  <si>
    <t>00099021001 DEPOSITO DE EFECTIVO, DEPOSITANTE: LUIS OROZCO, CONCEPTO: DEV. SALDOS NO EJECUTADOS FONDOS EN AVANCE COPA ESTADO PLURINACIONAL, CUENTA DE DEPOSITO: CUENTA UNICA DEL TESORO</t>
  </si>
  <si>
    <t>O14808230002</t>
  </si>
  <si>
    <t>00016018008 DEPOSITO DE EFECTIVO, DEPOSITANTE: MIN DE EDUCACION EDWIN LAZARTE ANTURIANO, CONCEPTO: DEVOLUCION DE PASAJE TERRESTRE, CUENTA DE DEPOSITO: CUENTA UNICA DEL TESORO</t>
  </si>
  <si>
    <t>O14808300002</t>
  </si>
  <si>
    <t>00222012001 DEPOSITO DE EFECTIVO, DEPOSITANTE: SABINO APAZA QUISPE, CONCEPTO: DEVOLUCION DE SALARIO, CUENTA DE DEPOSITO: CUENTA UNICA DEL TESORO</t>
  </si>
  <si>
    <t>B14810400002</t>
  </si>
  <si>
    <t>00099021001 DEP.DE CHEQ.AJENOS,RET.DE CAM.,CONCEPTO: BENITEZ PANTOJA FLORIA,DEP.: BANCO UNION S.A. , PROCEDENCIA: BANCO UNION S.A., CHEQUE: 148205, FECHA DE EMISION:06/03/2017</t>
  </si>
  <si>
    <t>B14810410002</t>
  </si>
  <si>
    <t>00099021001 DEP.DE CHEQ.AJENOS,RET.DE CAM.,CONCEPTO: ANULACION DE CHEQUE Nº 17828 DEV SALDO PAGO POR PASANTIA SEPTIEMBRE 2016,DEP.: SENASIR , PROCEDENCIA: BANCO UNION S.A., CHEQUE: 18065, FECHA DE EMISION:23/02/2017</t>
  </si>
  <si>
    <t>B14810920002</t>
  </si>
  <si>
    <t>00099021001 DEP.DE CHEQ.AJENOS,RET.DE CAM.,CONCEPTO: DEVOLUCION DE RECURSOS,DEP.: AGENCIA NACIONAL DE HIDROCARBUROS , PROCEDENCIA: BANCO UNION S.A., CHEQUE: 4258, FECHA DE EMISION:03/03/2017</t>
  </si>
  <si>
    <t>O14809980002</t>
  </si>
  <si>
    <t>00099021001 DEPOSITO DE EFECTIVO, DEPOSITANTE: JUAN CARLOS FERNANDEZ PALACIOS, CONCEPTO: FONDOS EN AVANCE COMPRA DE COMBUSTIBLE, CUENTA DE DEPOSITO: CUENTA UNICA DEL TESORO</t>
  </si>
  <si>
    <t>O14810060002</t>
  </si>
  <si>
    <t>00099021001 DEPOSITO DE EFECTIVO, DEPOSITANTE: CARLOS RAMIREZ DIAZ, CONCEPTO: DEVOLUCION DE VIATICOS, CUENTA DE DEPOSITO: CUENTA UNICA DEL TESORO</t>
  </si>
  <si>
    <t>O14810660002</t>
  </si>
  <si>
    <t>00099021001 DEPOSITO DE EFECTIVO, DEPOSITANTE: ARMANDO ALEJANDRO MONTESINOS NUÑEZ, CONCEPTO: DEVOLUCION, CUENTA DE DEPOSITO: CUENTA UNICA DEL TESORO</t>
  </si>
  <si>
    <t>O14811210002</t>
  </si>
  <si>
    <t>00099021001 DEPOSITO DE EFECTIVO, DEPOSITANTE: JESUS SALAZAR P, CONCEPTO: DEPÓSITO DUODECIMA DE AGUINALDO, CUENTA DE DEPOSITO: CUENTA UNICA DEL TESORO</t>
  </si>
  <si>
    <t>O14811230002</t>
  </si>
  <si>
    <t>00099021001 DEPOSITO DE EFECTIVO, DEPOSITANTE: MARCO ANTONIO CABRERA CARRILLO, CONCEPTO: DEVOLUCION DE SUELDO DEL MES DE FEBRERO DE 2017, CUENTA DE DEPOSITO: CUENTA UNICA DEL TESORO</t>
  </si>
  <si>
    <t>O14811600002</t>
  </si>
  <si>
    <t>00099021001 DEPOSITO DE EFECTIVO, DEPOSITANTE: SENASIR, CONCEPTO: COMPROMISO DE DEVOLUCION DE DEUDA, CUENTA DE DEPOSITO: CUENTA UNICA DEL TESORO</t>
  </si>
  <si>
    <t>O14811810002</t>
  </si>
  <si>
    <t>00099021001 DEPOSITO DE EFECTIVO, DEPOSITANTE: MARTIN RAUL SILVESTRE RAMON DIAZ ROMERO HERNANDEZ, CONCEPTO: DEVOLUCION POR DUODECIMAS DE AGUINALDO - SENASIR, CUENTA DE DEPOSITO: CUENTA UNICA DEL TESORO</t>
  </si>
  <si>
    <t>O14811840002</t>
  </si>
  <si>
    <t>00099021001 DEPOSITO DE EFECTIVO, DEPOSITANTE: REMIGIA CHAMBI DE CALLIZAYA, CONCEPTO: COBRO INDEBIDO POR NUEVAS NUPCIAS, CUENTA DE DEPOSITO: CUENTA UNICA DEL TESORO</t>
  </si>
  <si>
    <t>O14812050002</t>
  </si>
  <si>
    <t>00591012001 DEPOSITO DE EFECTIVO, DEPOSITANTE: ROSA SILVANA VIDAURRE PRADO, CONCEPTO: DEVOLUCION DE HABERES, CUENTA DE DEPOSITO: CUENTA UNICA DEL TESORO</t>
  </si>
  <si>
    <t>O14812110002</t>
  </si>
  <si>
    <t>00591012001 DEPOSITO DE EFECTIVO, DEPOSITANTE: ANDREA LIBERTAD OSAKI MALDONADO, CONCEPTO: DEVOLUCION, CUENTA DE DEPOSITO: CUENTA UNICA DEL TESORO</t>
  </si>
  <si>
    <t>O14812240002</t>
  </si>
  <si>
    <t>00132052001 DEPOSITO DE EFECTIVO, DEPOSITANTE: SEMILLAS / SEDEM, CONCEPTO: DEVOLUCION DE SALDO NO UTILIZADO, CUENTA DE DEPOSITO: CUENTA UNICA DEL TESORO</t>
  </si>
  <si>
    <t>O14812330002</t>
  </si>
  <si>
    <t>00099021001 DEPOSITO DE EFECTIVO, DEPOSITANTE: FELIPA QUISPE VDA DE SALCEDO CI. 2540497L.P, CONCEPTO: COBROS INDEVIDOS - DEVOLUCION, CUENTA DE DEPOSITO: CUENTA UNICA DEL TESORO</t>
  </si>
  <si>
    <t>O14812360002</t>
  </si>
  <si>
    <t>00378012002 DEPOSITO DE EFECTIVO, DEPOSITANTE: ROLANDO D. MARQUEZ TINTAYA -SENATEX, CONCEPTO: DEVOLUCION POR RETENCIONES IVA DEL MES DE FEBRERO DE 2017 AL C31-67, CUENTA DE DEPOSITO: CUENTA UNICA DEL TESORO</t>
  </si>
  <si>
    <t>O14812680002</t>
  </si>
  <si>
    <t>00099021001 DEPOSITO DE EFECTIVO, DEPOSITANTE: ALBERTO SOLIZ VALDEZ CI. 2257270LP., CONCEPTO: DOBLE PERCEPCION, CUENTA DE DEPOSITO: CUENTA UNICA DEL TESORO</t>
  </si>
  <si>
    <t>O14812860002</t>
  </si>
  <si>
    <t>00099021001 DEPOSITO DE EFECTIVO, DEPOSITANTE: COOPERATIVA VIDA NUEVA PCD LTDA., CONCEPTO: DEVOLUCION DE LA COOPERATIVA VIDA NUEVA PCD LTDA. A LA U.E.-FNSE DEL MINISTERIO DE PRESIDENCIA, CUENTA DE DEPOSITO: CUENTA UNICA DEL TESORO</t>
  </si>
  <si>
    <t>O14812870002</t>
  </si>
  <si>
    <t>O14813070002</t>
  </si>
  <si>
    <t>00099021001 DEPOSITO DE EFECTIVO, DEPOSITANTE: DENIS SALINAS -MINISTERIO DE DEPORTES, CONCEPTO: DEV. SALDOS NO EJECUTADOS FONDOS EN AVANCE COPA ESTADO PLURINACIONAL, CUENTA DE DEPOSITO: CUENTA UNICA DEL TESORO</t>
  </si>
  <si>
    <t>O14814830002</t>
  </si>
  <si>
    <t>00099021001 DEPOSITO DE EFECTIVO, DEPOSITANTE: JUAN CARLOS FERNANDEZ PALACIOS, CONCEPTO: ALIMENTACION Y OTROS SIMILARES - SANTA CRUZ MONTEAGUDO, CUENTA DE DEPOSITO: CUENTA UNICA DEL TESORO</t>
  </si>
  <si>
    <t>O14815250002</t>
  </si>
  <si>
    <t>00099021001 DEPOSITO DE EFECTIVO, DEPOSITANTE: MAMANI CAIHUARA SANTIAGO CI. 1331090, CONCEPTO: DEVOLUCION DE SALARIO EXCEDENTE AL DEL PRESIDENTE DICIEMBRE 2016, CUENTA DE DEPOSITO: CUENTA UNICA DEL TESORO</t>
  </si>
  <si>
    <t>O14815290002</t>
  </si>
  <si>
    <t>00099021001 DEPOSITO DE EFECTIVO, DEPOSITANTE: OPORTO GAMBOA MARCO RAUL CI. 1317561, CONCEPTO: DEVOLUCION DE SALARIO EXCEDENTE AL DEL PRESIDENTE DICIEMBRE 2016, CUENTA DE DEPOSITO: CUENTA UNICA DEL TESORO</t>
  </si>
  <si>
    <t>O14815310002</t>
  </si>
  <si>
    <t>00099021001 DEPOSITO DE EFECTIVO, DEPOSITANTE: BARRIOS VILLA ALFONSO CI. 1253043, CONCEPTO: DEVOLUCION DE SALARIO EXCEDENTE AL DEL PRESIDENTE FEBRERO 2017, CUENTA DE DEPOSITO: CUENTA UNICA DEL TESORO</t>
  </si>
  <si>
    <t>O14815330002</t>
  </si>
  <si>
    <t>00099021001 DEPOSITO DE EFECTIVO, DEPOSITANTE: GUERRA AROZAMEN ANTONIO CI. 1255809, CONCEPTO: DEVOLUCION DE SALARIO EXCEDENTE AL DEL PRESIDENTE FEBRERO 2017, CUENTA DE DEPOSITO: CUENTA UNICA DEL TESORO</t>
  </si>
  <si>
    <t>O14815340002</t>
  </si>
  <si>
    <t>00099021001 DEPOSITO DE EFECTIVO, DEPOSITANTE: GOYTIA MORALES JOSE CI. 1271669, CONCEPTO: DEVOLUCION DE SALARIO EXCEDENTE AL DEL PRESIDENTE FEBRERO 2017, CUENTA DE DEPOSITO: CUENTA UNICA DEL TESORO</t>
  </si>
  <si>
    <t>O14815360002</t>
  </si>
  <si>
    <t>00099021001 DEPOSITO DE EFECTIVO, DEPOSITANTE: FUERTES CALLA PINO BERNARDINO CI. 1283979, CONCEPTO: DEVOLUCION DE SALARIO EXCEDENTE AL DEL PRESIDENTE FEBRERO 2017, CUENTA DE DEPOSITO: CUENTA UNICA DEL TESORO</t>
  </si>
  <si>
    <t>O14815380002</t>
  </si>
  <si>
    <t>00099021001 DEPOSITO DE EFECTIVO, DEPOSITANTE: CALLE ARACENA JOSE MANUEL CI. 1284098, CONCEPTO: DEVOLUCION DE SALARIO EXCEDENTE AL DEL PRESIDENTE FEBRERO 2017, CUENTA DE DEPOSITO: CUENTA UNICA DEL TESORO</t>
  </si>
  <si>
    <t>O14815400002</t>
  </si>
  <si>
    <t>00099021001 DEPOSITO DE EFECTIVO, DEPOSITANTE: TIRADO ENCINAS JOSE CI. 1328741, CONCEPTO: DEVOLUCION DE SALARIO EXCEDENTE AL DEL PRESIDENTE FEBRERO 2017, CUENTA DE DEPOSITO: CUENTA UNICA DEL TESORO</t>
  </si>
  <si>
    <t>O14815410002</t>
  </si>
  <si>
    <t>00099021001 DEPOSITO DE EFECTIVO, DEPOSITANTE: CAMARGO BARRIONUEVO HERNAN CI. 1394844, CONCEPTO: DEVOLUCION DE SALARIO EXCEDENTE AL DEL PRESIDENTE FEBRERO 2017, CUENTA DE DEPOSITO: CUENTA UNICA DEL TESORO</t>
  </si>
  <si>
    <t>O14815440002</t>
  </si>
  <si>
    <t>00099021001 DEPOSITO DE EFECTIVO, DEPOSITANTE: AGUIRRE HAUG ROSA CI. 1616147, CONCEPTO: DEVOLUCION DE SALARIO EXCEDENTE AL DEL PRESIDENTE FEBRERO 2017, CUENTA DE DEPOSITO: CUENTA UNICA DEL TESORO</t>
  </si>
  <si>
    <t>O14815490002</t>
  </si>
  <si>
    <t>00099021001 DEPOSITO DE EFECTIVO, DEPOSITANTE: MORA FERAUDI RUBEN CI. 2216655, CONCEPTO: DEVOLUCION DE SALARIO EXCEDENTE AL DEL PRESIDENTE FEBRERO 2017, CUENTA DE DEPOSITO: CUENTA UNICA DEL TESORO</t>
  </si>
  <si>
    <t>O14815510002</t>
  </si>
  <si>
    <t>00099021001 DEPOSITO DE EFECTIVO, DEPOSITANTE: SECKO GONZALES HUGO CI. 3682597, CONCEPTO: DEVOLUCION DE SALARIO EXCEDENTE AL DEL PRESIDENTE FEBRERO 2017, CUENTA DE DEPOSITO: CUENTA UNICA DEL TESORO</t>
  </si>
  <si>
    <t>O14815520002</t>
  </si>
  <si>
    <t>00099021001 DEPOSITO DE EFECTIVO, DEPOSITANTE: BRACAMONTE ALANIZ HUMBERTO CI. 5567062, CONCEPTO: DEVOLUCION DE SALARIO EXCEDENTE AL DEL PRESIDENTE FEBRERO 2017, CUENTA DE DEPOSITO: CUENTA UNICA DEL TESORO</t>
  </si>
  <si>
    <t>O14815560002</t>
  </si>
  <si>
    <t>00099021001 DEPOSITO DE EFECTIVO, DEPOSITANTE: BALDIVIESO SAENZ RENE CI. 1328213, CONCEPTO: DEVOLUCION DE SALARIO EXCEDENTE AL DEL PRESIDENTE FEBRERO 2017, CUENTA DE DEPOSITO: CUENTA UNICA DEL TESORO</t>
  </si>
  <si>
    <t>O14816110002</t>
  </si>
  <si>
    <t>00099021001 DEPOSITO DE EFECTIVO, DEPOSITANTE: LAUREANA QUISPE VDA DE CANAVIRI, CONCEPTO: COBRO INDEVIDO, CUENTA DE DEPOSITO: CUENTA UNICA DEL TESORO</t>
  </si>
  <si>
    <t>O14816340002</t>
  </si>
  <si>
    <t>00099021001 DEPOSITO DE EFECTIVO, DEPOSITANTE: MIRIAM FLORES CUELLAR, CONCEPTO: DOBLE PERCEPCION, CUENTA DE DEPOSITO: CUENTA UNICA DEL TESORO</t>
  </si>
  <si>
    <t>O14816560002</t>
  </si>
  <si>
    <t>O14816580002</t>
  </si>
  <si>
    <t>00099021001 DEPOSITO DE EFECTIVO, DEPOSITANTE: LUCRECIA VELARDE VDA. DE FLORES, CONCEPTO: PARA DEPARTAMENTO DE SENASIR, CUENTA DE DEPOSITO: CUENTA UNICA DEL TESORO</t>
  </si>
  <si>
    <t>O14816670002</t>
  </si>
  <si>
    <t>00099021001 DEPOSITO DE EFECTIVO, DEPOSITANTE: OPORTO GAMBOA MARCO RAUL CI. 1317561, CONCEPTO: DEVOLUCION DE SALARIO EXEDENTE AL PRESIDENTE . SEPTIEMBRE A NOVIEMBRE 2016, CUENTA DE DEPOSITO: CUENTA UNICA DEL TESORO</t>
  </si>
  <si>
    <t>O14816720002</t>
  </si>
  <si>
    <t>00099021001 DEPOSITO DE EFECTIVO, DEPOSITANTE: MAMANI CAIHUARA SANTIAGO CI. 1331090, CONCEPTO: DEVOLUCION DE SALARIO EXEDENTE AL PRESIDENTE . SEPTIEMBRE A NOVIEMBRE 2016, CUENTA DE DEPOSITO: CUENTA UNICA DEL TESORO</t>
  </si>
  <si>
    <t>O14816770002</t>
  </si>
  <si>
    <t>00099021001 DEPOSITO DE EFECTIVO, DEPOSITANTE: GIOVANA OTTMINA DORIGO VARGAS, CONCEPTO: DOBLE PERCEPCION, CUENTA DE DEPOSITO: CUENTA UNICA DEL TESORO</t>
  </si>
  <si>
    <t>O14817970002</t>
  </si>
  <si>
    <t>00070011102 DEPOSITO DE EFECTIVO, DEPOSITANTE: WILLIAM CRISTIAN BAPTISTA NOYA, CONCEPTO: DEVOLCUION POR RETENCION DE VIATICOS, CUENTA DE DEPOSITO: CUENTA UNICA DEL TESORO</t>
  </si>
  <si>
    <t>O14819720002</t>
  </si>
  <si>
    <t>00099021001 DEPOSITO DE EFECTIVO, DEPOSITANTE: YOLANDA LILIANA GONZALES RIOS, CONCEPTO: DEVOLUCION DE HABERES ENERO, CUENTA DE DEPOSITO: CUENTA UNICA DEL TESORO</t>
  </si>
  <si>
    <t>O14819730002</t>
  </si>
  <si>
    <t>00099021001 DEPOSITO DE EFECTIVO, DEPOSITANTE: YOLANDA LILIANA GONZALES RIOS, CONCEPTO: DEVOLUCION DE HABERES FEBRERO, CUENTA DE DEPOSITO: CUENTA UNICA DEL TESORO</t>
  </si>
  <si>
    <t>O14820960002</t>
  </si>
  <si>
    <t>00099021001 DEPOSITO DE EFECTIVO, DEPOSITANTE: JOSE LUIS ZEGARRA MALDONADO, CONCEPTO: REVERSION SALARIAL (MES MARZO/17 1 DIA: 01-03-17), CUENTA DE DEPOSITO: CUENTA UNICA DEL TESORO</t>
  </si>
  <si>
    <t>O14821470002</t>
  </si>
  <si>
    <t>00099021001 DEPOSITO DE EFECTIVO, DEPOSITANTE: MATILDE FLORES DE PAREDES, CONCEPTO: COBRO INDEBIDO - GASTOS JUDICIALES, CUENTA DE DEPOSITO: CUENTA UNICA DEL TESORO</t>
  </si>
  <si>
    <t>O14822220002</t>
  </si>
  <si>
    <t>00290064101 DEPOSITO DE EFECTIVO, DEPOSITANTE: LIDIA NELLY VALENCIA, CONCEPTO: PAGO DE SERVICIO BASICO DE AGUA, CUENTA DE DEPOSITO: CUENTA UNICA DEL TESORO</t>
  </si>
  <si>
    <t>O14822250002</t>
  </si>
  <si>
    <t>00290064101 DEPOSITO DE EFECTIVO, DEPOSITANTE: LIDIA NELLY VALENCIA, CONCEPTO: PAGO DE SERVICIOS BASICOS POR CONSUMO DE LUZ, CUENTA DE DEPOSITO: CUENTA UNICA DEL TESORO</t>
  </si>
  <si>
    <t>B14824080002</t>
  </si>
  <si>
    <t>00099021001 DEP.DE CHEQ.AJENOS,RET.DE CAM.,CONCEPTO: CAROL ASTRID CHAVEZ CARREÑO,DEP.: BANCO UNION S.A. , PROCEDENCIA: BANCO UNION S.A., CHEQUE: 148206, FECHA DE EMISION:09/03/2017</t>
  </si>
  <si>
    <t>B14824130002</t>
  </si>
  <si>
    <t>00130012002 DEP.DE CHEQ.AJENOS,RET.DE CAM.,CONCEPTO: PAGO INCAPACIDAD TEMPORAL DEL PERSONAL FOFIM CORRESPONDIENTE MES NOVIEMBRE 2016,DEP.: CAJA DE SALUD DE CAMINOS Y R.A. , PROCEDENCIA: BANCO UNION S.A., CHEQUE: 7115, FECHA DE EMISION:08/03/2017</t>
  </si>
  <si>
    <t>O14824390002</t>
  </si>
  <si>
    <t>00099021001 DEPOSITO DE EFECTIVO, DEPOSITANTE: HERVIN MIGUEL DURAN CONDORI, CONCEPTO: DEVOLUCION PAGO DE HABERES FEBRERO 2017, CUENTA DE DEPOSITO: CUENTA UNICA DEL TESORO</t>
  </si>
  <si>
    <t>O14824770002</t>
  </si>
  <si>
    <t>O14825260002</t>
  </si>
  <si>
    <t>00086038007 DEPOSITO DE EFECTIVO, DEPOSITANTE: JORGE DAVID BILBOA PAZ - SERNAP, CONCEPTO: DEVOLUCION SUELDO / REMUNERACION, CUENTA DE DEPOSITO: CUENTA UNICA DEL TESORO</t>
  </si>
  <si>
    <t>O14825470002</t>
  </si>
  <si>
    <t>00099021001 DEPOSITO DE EFECTIVO, DEPOSITANTE: IRENE BALLADARES VELASQUEZ, CONCEPTO: DEVOLUCIÓN AL SENASIR COACTIVO SOCIAL, CUENTA DE DEPOSITO: CUENTA UNICA DEL TESORO</t>
  </si>
  <si>
    <t>O14826040002</t>
  </si>
  <si>
    <t>00099021001 DEPOSITO DE EFECTIVO, DEPOSITANTE: RUBEN AYZACAYO BERRIOS, CONCEPTO: REVERSION HABERES DICIEMBRE 2016, CUENTA DE DEPOSITO: CUENTA UNICA DEL TESORO</t>
  </si>
  <si>
    <t>B14827760002</t>
  </si>
  <si>
    <t>00099021001 DEP.DE CHEQ.AJENOS,RET.DE CAM.,CONCEPTO: PAGO DE SINIESTRO POR INCUMPLIMIENTO DE CONTRATO,DEP.: CIA DE SEGUROS Y REASEGUROS FORTALEZA S.A. , PROCEDENCIA: BANCO BISA S.A., CHEQUE: 8933, FECHA DE EMISION:08/03/2017</t>
  </si>
  <si>
    <t>B14828600002</t>
  </si>
  <si>
    <t>00099021001 DEP.DE CHEQ.AJENOS,RET.DE CAM.,CONCEPTO: DEVOLUCION COBRO INDEVIDO SR. CASSAL MAIRE ALBERTO REGIONAL TARIJA,DEP.: SENASIR , PROCEDENCIA: BANCO UNION S.A., CHEQUE: 7397, FECHA DE EMISION:08/03/2017</t>
  </si>
  <si>
    <t>B14829250002</t>
  </si>
  <si>
    <t>00099021001 DEP.DE CHEQ.AJENOS,RET.DE CAM.,CONCEPTO: DEVOLUCIÓN DE CC NO COBRADA NOVIEMBRE Y AGUINALDO 2016,DEP.: LA VITALICIA SEGUROS Y REASEGUROS DE VIDA S.A. , PROCEDENCIA: BANCO BISA S.A., CHEQUE: 32899, FECHA DE EMISION:10/03/2017</t>
  </si>
  <si>
    <t>O14828510002</t>
  </si>
  <si>
    <t>00099021001 DEPOSITO DE EFECTIVO, DEPOSITANTE: IGNACIA LOLA AQUINO DE CHOQUE, CONCEPTO: DUODECIMAS DE AGUINALDO DE LA SRA ANTONIA CALDERON VDA DE AQUINO, CUENTA DE DEPOSITO: CUENTA UNICA DEL TESORO</t>
  </si>
  <si>
    <t>O14828520002</t>
  </si>
  <si>
    <t>00099021001 DEPOSITO DE EFECTIVO, DEPOSITANTE: FLORINDA SULLA CANI RAMOS, CONCEPTO: REVERSIÓN PARCIAL DE SUELDO, CUENTA DE DEPOSITO: CUENTA UNICA DEL TESORO</t>
  </si>
  <si>
    <t>O14829030002</t>
  </si>
  <si>
    <t>00099021001 DEPOSITO DE EFECTIVO, DEPOSITANTE: SEDES LA PAZ - FELICIANO VARAS GUTIERREZ, CONCEPTO: HABERES OCTUBRE 2016, CUENTA DE DEPOSITO: CUENTA UNICA DEL TESORO</t>
  </si>
  <si>
    <t>O14829060002</t>
  </si>
  <si>
    <t>00130012001 DEPOSITO DE EFECTIVO, DEPOSITANTE: COOP. MINERA 16 DE JULIO LTDA, CONCEPTO: PAGO CUOTA 26; 3RA AMPLIACION COOP. MINERA 16 DE JULIO LTDA, CUENTA DE DEPOSITO: CUENTA UNICA DEL TESORO</t>
  </si>
  <si>
    <t>O14829570002</t>
  </si>
  <si>
    <t>00099021001 DEPOSITO DE EFECTIVO, DEPOSITANTE: HUGO PABLO KANTUTA COLQUE, CONCEPTO: DEPÓSITO POR CONCEPTO DE COBRO INDEBIDO, CUENTA DE DEPOSITO: CUENTA UNICA DEL TESORO</t>
  </si>
  <si>
    <t>O14830010002</t>
  </si>
  <si>
    <t>00016071101 DEPOSITO DE EFECTIVO, DEPOSITANTE: LIZETH GUTIERREZ APARICIO, CONCEPTO: DEVOLUCION FONDOS EN AVANCE POR PASAJES, CUENTA DE DEPOSITO: CUENTA UNICA DEL TESORO</t>
  </si>
  <si>
    <t>O14830510002</t>
  </si>
  <si>
    <t>00099021001 DEPOSITO DE EFECTIVO, DEPOSITANTE: SANDRA BEATRIZ DORIA MEDINA RIVERA, CONCEPTO: EXCESO DE HABERES: FEBRERO, MARZO, ABRIL 2016, CUENTA DE DEPOSITO: CUENTA UNICA DEL TESORO</t>
  </si>
  <si>
    <t>B14833890002</t>
  </si>
  <si>
    <t>00099021001 DEP.DE CHEQ.AJENOS,RET.DE CAM.,CONCEPTO: FRACCION COMPLEMENTARIA MENSUAL,DEP.: FUTURO DE BOLIVIA S.A. AFP , PROCEDENCIA: BANCO DE CREDITO DE BOLIVIA S.A., CHEQUE: 48136, FECHA DE EMISION:13/03/2017</t>
  </si>
  <si>
    <t>B14833910002</t>
  </si>
  <si>
    <t>00099021001 DEP.DE CHEQ.AJENOS,RET.DE CAM.,CONCEPTO: COMPENSACION MENSUAL DE COTIZACION,DEP.: FUTURO DE BOLIVIA S.A. AFP , PROCEDENCIA: BANCO DE CREDITO DE BOLIVIA S.A., CHEQUE: 48135, FECHA DE EMISION:13/03/2017</t>
  </si>
  <si>
    <t>B14834070002</t>
  </si>
  <si>
    <t>00099021001 DEP.DE CHEQ.AJENOS,RET.DE CAM.,CONCEPTO: PAGO POR SUBSIDIO DE ENFERMEDAD Y MATERNIDAD CORRESPONDIENTE AL MES DE DICIEMBRE 2016,DEP.: CAJA DE SALUD DE LA BANCA PRIVADA , PROCEDENCIA: BANCO NACIONAL DE BOLIVIA S.A., CHEQUE: 6347011, FECHA DE EMISION:16</t>
  </si>
  <si>
    <t>B14834090002</t>
  </si>
  <si>
    <t>00099021001 DEP.DE CHEQ.AJENOS,RET.DE CAM.,CONCEPTO: REMBOLSO DE SUBSIDIO DE ENFERMEDAD CORRESPONDIENTE AL MES DE DICIEMBRE 2016,DEP.: CAJA DE SALUD DE LA BANCA PRIVADA , PROCEDENCIA: BANCO NACIONAL DE BOLIVIA S.A., CHEQUE: 6347098, FECHA DE EMISION:23/02/2017</t>
  </si>
  <si>
    <t>O14834040002</t>
  </si>
  <si>
    <t>00086031101 DEPOSITO DE EFECTIVO, DEPOSITANTE: JOSE MAYTA CHOQUE, CONCEPTO: REVERSION SUELDO - MES ENERO, CUENTA DE DEPOSITO: CUENTA UNICA DEL TESORO</t>
  </si>
  <si>
    <t>O14834140002</t>
  </si>
  <si>
    <t>00099021001 DEPOSITO DE EFECTIVO, DEPOSITANTE: REMEDIOS BLANCA ARUQUIPA QUISPE, CONCEPTO: DEVOLUCION POR TOPE SALARIAL POR MES DE FEBRERO,MARZO,ABRIL Y MAYO DE 2016, CUENTA DE DEPOSITO: CUENTA UNICA DEL TESORO</t>
  </si>
  <si>
    <t>O14834190002</t>
  </si>
  <si>
    <t>00099021001 DEPOSITO DE EFECTIVO, DEPOSITANTE: EDGAR GEMIO ZABALA, CONCEPTO: DEVOLUCION DE FONDOS EN AVANCE COPA DE FUTBOL ESTADO PLURINACIONAL DE BOLIVIA SUB 18, CUENTA DE DEPOSITO: CUENTA UNICA DEL TESORO</t>
  </si>
  <si>
    <t>O14834200002</t>
  </si>
  <si>
    <t>O14834220002</t>
  </si>
  <si>
    <t>O14834510002</t>
  </si>
  <si>
    <t>00099021001 DEPOSITO DE EFECTIVO, DEPOSITANTE: RICARDO QUELCA QUISPE CI. 393399 LP, CONCEPTO: DOBLE PERCEPCION, CUENTA DE DEPOSITO: CUENTA UNICA DEL TESORO</t>
  </si>
  <si>
    <t>O14834810002</t>
  </si>
  <si>
    <t>00099021001 DEPOSITO DE EFECTIVO, DEPOSITANTE: JAIME RAUL IZQUIERDO PACHECO, CONCEPTO: ARREGLO DE REVERSION DE BOLETA, CUENTA DE DEPOSITO: CUENTA UNICA DEL TESORO</t>
  </si>
  <si>
    <t>O14834820002</t>
  </si>
  <si>
    <t>O14834830002</t>
  </si>
  <si>
    <t>O14834840002</t>
  </si>
  <si>
    <t>O14834910002</t>
  </si>
  <si>
    <t>00099021001 DEPOSITO DE EFECTIVO, DEPOSITANTE: EDILBERTO PEREDO CARTAGENA, CONCEPTO: DEVOLUCION AGUINALDO 2016, CUENTA DE DEPOSITO: CUENTA UNICA DEL TESORO</t>
  </si>
  <si>
    <t>O14835010002</t>
  </si>
  <si>
    <t>00099021001 DEPOSITO DE EFECTIVO, DEPOSITANTE: CAP INF JOSE LUIS GUIZADA VEIZAGA, CONCEPTO: DEVOLUCION POR CONCEPTO DE PASAJES, CUENTA DE DEPOSITO: CUENTA UNICA DEL TESORO</t>
  </si>
  <si>
    <t>B14837720002</t>
  </si>
  <si>
    <t>00099021001 DEP.DE CHEQ.AJENOS,RET.DE CAM.,CONCEPTO: DEVOLUCIÓN BOLTUR PASAJE JAIME DURAN,DEP.: MINISTERIO DE ECONOMÍA Y FINANZAS PÚBLICAS , PROCEDENCIA: BANCO UNION S.A., CHEQUE: 6152, FECHA DE EMISION:06/03/2017</t>
  </si>
  <si>
    <t>B14837770002</t>
  </si>
  <si>
    <t>00099021001 DEP.DE CHEQ.AJENOS,RET.DE CAM.,CONCEPTO: ALVARO MAURICIO CARRASCO VACA,DEP.: BANCO UNION S.A. , PROCEDENCIA: BANCO UNION S.A., CHEQUE: 148210, FECHA DE EMISION:14/03/2017</t>
  </si>
  <si>
    <t>B14837780002</t>
  </si>
  <si>
    <t>00099021001 DEP.DE CHEQ.AJENOS,RET.DE CAM.,CONCEPTO: CALVI LOBATON CARMEN CELIDA,DEP.: BANCO UNION S.A. , PROCEDENCIA: BANCO UNION S.A., CHEQUE: 148209, FECHA DE EMISION:14/03/2017</t>
  </si>
  <si>
    <t>B14837790002</t>
  </si>
  <si>
    <t>00099021001 DEP.DE CHEQ.AJENOS,RET.DE CAM.,CONCEPTO: JUAN PABLO MARTINEZ PASTOR,DEP.: BANCO UNION S.A. , PROCEDENCIA: BANCO UNION S.A., CHEQUE: 148208, FECHA DE EMISION:14/03/2017</t>
  </si>
  <si>
    <t>B14837820002</t>
  </si>
  <si>
    <t>00580012001 DEP.DE CHEQ.AJENOS,RET.DE CAM.,CONCEPTO: RETENCIONES EFECTUADAS,DEP.: DEPOSITOS ADUANEROS BOLIVIANOS D.A.B. , PROCEDENCIA: BANCO UNION S.A., CHEQUE: 6521, FECHA DE EMISION:06/03/2017</t>
  </si>
  <si>
    <t>B14838140002</t>
  </si>
  <si>
    <t>00099021001 DEP.DE CHEQ.AJENOS,RET.DE CAM.,CONCEPTO: DEVOLUCIÓN DE RECURSOS,DEP.: AGENCIA NACIONAL DE HIDROCARBUROS , PROCEDENCIA: BANCO UNION S.A., CHEQUE: 4262, FECHA DE EMISION:09/03/2017</t>
  </si>
  <si>
    <t>O14837330002</t>
  </si>
  <si>
    <t>00010011101 DEPOSITO DE EFECTIVO, DEPOSITANTE: CESAR ADLID SILES BAZAN, CONCEPTO: DEVOLUCION SABSA - ISAE GESTION 2014, CUENTA DE DEPOSITO: CUENTA UNICA DEL TESORO</t>
  </si>
  <si>
    <t>O14837340002</t>
  </si>
  <si>
    <t>00099021001 DEPOSITO DE EFECTIVO, DEPOSITANTE: CESAR ADLID SILES BAZAN, CONCEPTO: DEVOLUCION SABSA - ISAE GESTION 2014, CUENTA DE DEPOSITO: CUENTA UNICA DEL TESORO</t>
  </si>
  <si>
    <t>O14837350002</t>
  </si>
  <si>
    <t>00010011102 DEPOSITO DE EFECTIVO, DEPOSITANTE: CESAR ADALID SILES BAZAN, CONCEPTO: DEVOLUCION SABSA - ISAE GESTION 2013, CUENTA DE DEPOSITO: CUENTA UNICA DEL TESORO</t>
  </si>
  <si>
    <t>O14837370002</t>
  </si>
  <si>
    <t>00099021001 DEPOSITO DE EFECTIVO, DEPOSITANTE: CESAR ADALID SILES BAZAN, CONCEPTO: DEVOLUCION SABSA - ISAE GESTION 2013, CUENTA DE DEPOSITO: CUENTA UNICA DEL TESORO</t>
  </si>
  <si>
    <t>O14839670002</t>
  </si>
  <si>
    <t>00099021001 DEPOSITO DE EFECTIVO, DEPOSITANTE: CECILIA FLORES DE CEÑI, CONCEPTO: DEP. POR COBRO INDEBIDO, CUENTA DE DEPOSITO: CUENTA UNICA DEL TESORO</t>
  </si>
  <si>
    <t>B14842860002</t>
  </si>
  <si>
    <t>00099021001 DEP.DE CHEQ.AJENOS,RET.DE CAM.,CONCEPTO: DEVOLUCIÓN DE RECURSOS,DEP.: AGENCIA NACIONAL DE HIDROCARBUROS , PROCEDENCIA: BANCO UNION S.A., CHEQUE: 4267, FECHA DE EMISION:13/03/2017</t>
  </si>
  <si>
    <t>B14843040002</t>
  </si>
  <si>
    <t>00086057003 DEP.DE CHEQ.AJENOS,RET.DE CAM.,CONCEPTO: REPOSICION DE FONDOS,DEP.: MMA Y A/UCP - PAAP , PROCEDENCIA: BANCO UNION S.A., CHEQUE: 88, FECHA DE EMISION:13/03/2017</t>
  </si>
  <si>
    <t>O14841520002</t>
  </si>
  <si>
    <t>00099021001 DEPOSITO DE EFECTIVO, DEPOSITANTE: JOSE POMA QUISPE - POLICIA BOLIVIANA, CONCEPTO: DEVOLUCION DE HABERES DE LAS GESTIONES 2007 AL 2008, CUENTA DE DEPOSITO: CUENTA UNICA DEL TESORO</t>
  </si>
  <si>
    <t>O14842240002</t>
  </si>
  <si>
    <t>00099021001 DEPOSITO DE EFECTIVO, DEPOSITANTE: ARNETH GUEVARA FLORES, CONCEPTO: DEVOLUCION DE COMISIONES, CUENTA DE DEPOSITO: CUENTA UNICA DEL TESORO</t>
  </si>
  <si>
    <t>00099021001 DEPOSITO DE EFECTIVO, DEPOSITANTE: MANUEL QUISPE MAMANI, CONCEPTO: DEVOLUCION DE FONDOS EN AVANCE, CUENTA DE DEPOSITO: CUENTA UNICA DEL TESORO</t>
  </si>
  <si>
    <t>B14846460002</t>
  </si>
  <si>
    <t>00099021001 DEP.DE CHEQ.AJENOS,RET.DE CAM.,CONCEPTO: REVERSION FRACCION CC TGN CONCILIACION NOV-AGUINALDO,DEP.: SEGUROS PROVIDA S.A. , PROCEDENCIA: BANCO NACIONAL DE BOLIVIA S.A., CHEQUE: 2312749, FECHA DE EMISION:14/03/2017</t>
  </si>
  <si>
    <t>B14846480002</t>
  </si>
  <si>
    <t>00099021001 DEP.DE CHEQ.AJENOS,RET.DE CAM.,CONCEPTO: REVERSION FRACCION CC TGN CONCILIACION NOV-AGUINALDO,DEP.: SEGUROS PROVIDA S.A. , PROCEDENCIA: BANCO NACIONAL DE BOLIVIA S.A., CHEQUE: 4350237, FECHA DE EMISION:14/03/2017</t>
  </si>
  <si>
    <t>B14846540002</t>
  </si>
  <si>
    <t>00099021001 DEP.DE CHEQ.AJENOS,RET.DE CAM.,CONCEPTO: DEV. DE DEP. EFECTUAFOS A LA CTA. DE ACREEDORES POR CONCEPTO DE COBROS INDEBIDOS,DEP.: SENASIR , PROCEDENCIA: BANCO UNION S.A., CHEQUE: 7398, FECHA DE EMISION:09/03/2017</t>
  </si>
  <si>
    <t>O14846040002</t>
  </si>
  <si>
    <t>00586019203 DEPOSITO DE EFECTIVO, DEPOSITANTE: EMPRESA AZUCARERA SAN BUENAVENTURA EASBA, CONCEPTO: DEVOLUCION DE EXCEDENTE EN LLAMADAS TELEFONICAS (1139/2016), CUENTA DE DEPOSITO: CUENTA UNICA DEL TESORO</t>
  </si>
  <si>
    <t>O14846240002</t>
  </si>
  <si>
    <t>00099021001 DEPOSITO DE EFECTIVO, DEPOSITANTE: MAGALY ASUNCION LADINO CRUZ C.I. 2559686, CONCEPTO: DEV. DE HABERES PERCIBIDOS INDEBIDAMENTE EN CALIDAD DE DOCENTE EGRESADA CON QUINTA CATEGORIA, CUENTA DE DEPOSITO: CUENTA UNICA DEL TESORO</t>
  </si>
  <si>
    <t>O14847790002</t>
  </si>
  <si>
    <t>00099021001 DEPOSITO DE EFECTIVO, DEPOSITANTE: ERNESTO MURILLO ESTRADA, CONCEPTO: DOBLE PERCEPCIÓN, CUENTA DE DEPOSITO: CUENTA UNICA DEL TESORO</t>
  </si>
  <si>
    <t>O14848410002</t>
  </si>
  <si>
    <t>00290012001 DEPOSITO DE EFECTIVO, DEPOSITANTE: LINE HOUSE SERVICES SRL, CONCEPTO: DEVOLUCION DE MULTAS, CUENTA DE DEPOSITO: CUENTA UNICA DEL TESORO</t>
  </si>
  <si>
    <t>B14850400002</t>
  </si>
  <si>
    <t>00099021001 DEP.DE CHEQ.AJENOS,RET.DE CAM.,CONCEPTO: OROPEZA DOMINGUEZ MARIA RENE,DEP.: BANCO UNIÓN S.A. , PROCEDENCIA: BANCO UNION S.A., CHEQUE: 148213, FECHA DE EMISION:17/03/2017</t>
  </si>
  <si>
    <t>B14850410002</t>
  </si>
  <si>
    <t>00099021001 DEP.DE CHEQ.AJENOS,RET.DE CAM.,CONCEPTO: GUERRERO MENACHO JORGE OTTO GERMAN,DEP.: BANCO UNIÓN S.A. , PROCEDENCIA: BANCO UNION S.A., CHEQUE: 148212, FECHA DE EMISION:17/03/2017</t>
  </si>
  <si>
    <t>B14850770002</t>
  </si>
  <si>
    <t>00086018007 DEP.DE CHEQ.AJENOS,RET.DE CAM.,CONCEPTO: DEVOLUCIÓN DE FONDOS,DEP.: PROY CONSTRUCCIÓN DEFENSIVOS RIO CHIM - CALIF , PROCEDENCIA: BANCO UNION S.A., CHEQUE: 6120, FECHA DE EMISION:03/03/2017</t>
  </si>
  <si>
    <t>B14850870002</t>
  </si>
  <si>
    <t>00099021001 DEP.DE CHEQ.AJENOS,RET.DE CAM.,CONCEPTO: DEVOLUCION DE RECURSOS,DEP.: AGENCIA NACIONAL DE HIDROCARBUROS , PROCEDENCIA: BANCO UNION S.A., CHEQUE: 4278, FECHA DE EMISION:15/03/2017</t>
  </si>
  <si>
    <t>B14850920002</t>
  </si>
  <si>
    <t>00099021001 DEP.DE CHEQ.AJENOS,RET.DE CAM.,CONCEPTO: REEMBOLSO POR INCAPACIDAD DE LA CAJA DE SALUD CORDES A LA HTT,DEP.: CAJA DE SALUD CORDES , PROCEDENCIA: BANCO UNION S.A., CHEQUE: 3664, FECHA DE EMISION:16/03/2017</t>
  </si>
  <si>
    <t>B14850930002</t>
  </si>
  <si>
    <t>00287102001 DEP.DE CHEQ.AJENOS,RET.DE CAM.,CONCEPTO: REEMBOLSO POR INCAPACIDAD DE LA CAJA DE SALUD CORDES A LA FPS,DEP.: CAJA DE SALUD CORDES , PROCEDENCIA: BANCO UNION S.A., CHEQUE: 3663, FECHA DE EMISION:16/03/2017</t>
  </si>
  <si>
    <t>O14850300002</t>
  </si>
  <si>
    <t>00099021001 DEPOSITO DE EFECTIVO, DEPOSITANTE: FILOMENA MAYTA VDA.DE RAMOS, CONCEPTO: DEVOLUCION A SENASIR, CUENTA DE DEPOSITO: CUENTA UNICA DEL TESORO</t>
  </si>
  <si>
    <t>O14850740002</t>
  </si>
  <si>
    <t>00099021001 DEPOSITO DE EFECTIVO, DEPOSITANTE: SENASIR - LUIS VICTOR RIVEROS ANDRADE, CONCEPTO: DOBLE PERCEPCIÓN, CUENTA DE DEPOSITO: CUENTA UNICA DEL TESORO</t>
  </si>
  <si>
    <t>O14851060002</t>
  </si>
  <si>
    <t>00099021001 DEPOSITO DE EFECTIVO, DEPOSITANTE: ADALID MAMANI MAMANI, CONCEPTO: REVERSIÓN - COBRO INDEBIDO, CUENTA DE DEPOSITO: CUENTA UNICA DEL TESORO</t>
  </si>
  <si>
    <t>O14851390002</t>
  </si>
  <si>
    <t>00099021001 DEPOSITO DE EFECTIVO, DEPOSITANTE: MARISOL MORENO CHAVEZ, CONCEPTO: DEVOLUCIÓN DUODECIMAS DE AGUINALDO DE MARISOL MORENO CHAVEZ, CUENTA DE DEPOSITO: CUENTA UNICA DEL TESORO</t>
  </si>
  <si>
    <t>O14851990002</t>
  </si>
  <si>
    <t>00099021001 DEPOSITO DE EFECTIVO, DEPOSITANTE: VICTOR LUIS MERCADO GARNICA, CONCEPTO: PAGO AGUINALDO DE NAVIDAD 2016, CUENTA DE DEPOSITO: CUENTA UNICA DEL TESORO</t>
  </si>
  <si>
    <t>O14854660002</t>
  </si>
  <si>
    <t>00099021001 DEPOSITO DE EFECTIVO, DEPOSITANTE: BERNARDINO BASILIO VILLAFUERTE VELASQUEZ, CONCEPTO: DOBLE PERCEPCION, CUENTA DE DEPOSITO: CUENTA UNICA DEL TESORO</t>
  </si>
  <si>
    <t>O14854830002</t>
  </si>
  <si>
    <t>00099021001 DEPOSITO DE EFECTIVO, DEPOSITANTE: POLICIA BOLIVIANA, CONCEPTO: REVERSION HABERES OCTUBRE 2011 DE LUIS QUIROGA CUTIPA, CUENTA DE DEPOSITO: CUENTA UNICA DEL TESORO</t>
  </si>
  <si>
    <t>O14854860002</t>
  </si>
  <si>
    <t>00099021001 DEPOSITO DE EFECTIVO, DEPOSITANTE: POLICIA BOLIVIANA, CONCEPTO: REVERSION HABERES SEPTIEMBRE 2011 DE LUIS QUIROGA CUTIPA, CUENTA DE DEPOSITO: CUENTA UNICA DEL TESORO</t>
  </si>
  <si>
    <t>O14854890002</t>
  </si>
  <si>
    <t>00099021001 DEPOSITO DE EFECTIVO, DEPOSITANTE: POLICIA BOLIVIANA, CONCEPTO: REVERSION HABERES AGODTO 2011 DE LUIS QUIROGA CUTIPA, CUENTA DE DEPOSITO: CUENTA UNICA DEL TESORO</t>
  </si>
  <si>
    <t>O14854910002</t>
  </si>
  <si>
    <t>00099021001 DEPOSITO DE EFECTIVO, DEPOSITANTE: POLICIA BOLIVIANA, CONCEPTO: REVERSION HABERES JULIO 2011 DE LUIS QUIROGA CUTIPA, CUENTA DE DEPOSITO: CUENTA UNICA DEL TESORO</t>
  </si>
  <si>
    <t>O14854930002</t>
  </si>
  <si>
    <t>00099021001 DEPOSITO DE EFECTIVO, DEPOSITANTE: POLICIA BOLIVIANA, CONCEPTO: REVERSION HABERES JUNIO 2011 DE LUIS QUIROGA CUTIPA, CUENTA DE DEPOSITO: CUENTA UNICA DEL TESORO</t>
  </si>
  <si>
    <t>O14854950002</t>
  </si>
  <si>
    <t>00099021001 DEPOSITO DE EFECTIVO, DEPOSITANTE: POLICIA BOLIVIANA, CONCEPTO: REVERSION HABERES MAYO 2011 DE LUIS QUIROGA CUTIPA, CUENTA DE DEPOSITO: CUENTA UNICA DEL TESORO</t>
  </si>
  <si>
    <t>O14855600002</t>
  </si>
  <si>
    <t>00099021001 DEPOSITO DE EFECTIVO, DEPOSITANTE: BRIGIDA CHOQUE VARGAS CI. 2179018 LP, CONCEPTO: COBRO INDEBIDO POR PAGO DEL PRA, CUENTA DE DEPOSITO: CUENTA UNICA DEL TESORO</t>
  </si>
  <si>
    <t>O14855620002</t>
  </si>
  <si>
    <t>00099031004 DEPOSITO DE EFECTIVO, DEPOSITANTE: MINISTERIO DE ECONOMÍA, CONCEPTO: NOCRE, CUENTA DE DEPOSITO: CUENTA UNICA DEL TESORO</t>
  </si>
  <si>
    <t>O14859430002</t>
  </si>
  <si>
    <t>00580012001 DEPOSITO DE EFECTIVO, DEPOSITANTE: CLAUDIA SAILER TUDELA, CONCEPTO: DEVOLUCION RETROACTIVO 2014, CUENTA DE DEPOSITO: CUENTA UNICA DEL TESORO</t>
  </si>
  <si>
    <t>O14859720002</t>
  </si>
  <si>
    <t>00099021001 DEPOSITO DE EFECTIVO, DEPOSITANTE: SGTO 2DO RICHARD E. MENDOZA LIMACHI, CONCEPTO: REVERSIÓN HABERES ENERO 2016, CUENTA DE DEPOSITO: CUENTA UNICA DEL TESORO</t>
  </si>
  <si>
    <t>O14859730002</t>
  </si>
  <si>
    <t>00099021001 DEPOSITO DE EFECTIVO, DEPOSITANTE: SGTO 2DO RICHARD E. MENDOZA LIMACHI, CONCEPTO: REVERSIÓN HABERES FEBRERO 2016, CUENTA DE DEPOSITO: CUENTA UNICA DEL TESORO</t>
  </si>
  <si>
    <t>O14859750002</t>
  </si>
  <si>
    <t>00099021001 DEPOSITO DE EFECTIVO, DEPOSITANTE: SGTO 2DO RICHARD E. MENDOZA LIMACHI, CONCEPTO: REVERSIÓN HABERES MARZO 2016, CUENTA DE DEPOSITO: CUENTA UNICA DEL TESORO</t>
  </si>
  <si>
    <t>O14859760002</t>
  </si>
  <si>
    <t>00099021001 DEPOSITO DE EFECTIVO, DEPOSITANTE: SGTO 2DO RICHARD E. MENDOZA LIMACHI, CONCEPTO: REVERSIÓN HABERES ABRIL 2016, CUENTA DE DEPOSITO: CUENTA UNICA DEL TESORO</t>
  </si>
  <si>
    <t>O14859780002</t>
  </si>
  <si>
    <t>00099021001 DEPOSITO DE EFECTIVO, DEPOSITANTE: SGTO 2DO RICHARD E. MENDOZA LIMACHI, CONCEPTO: REVERSIÓN HABERES MAYO 2016, CUENTA DE DEPOSITO: CUENTA UNICA DEL TESORO</t>
  </si>
  <si>
    <t>O14859790002</t>
  </si>
  <si>
    <t>00099021001 DEPOSITO DE EFECTIVO, DEPOSITANTE: SGTO 2DO RICHARD E. MENDOZA LIMACHI, CONCEPTO: REVERSIÓN HABERES JUNIO 2016, CUENTA DE DEPOSITO: CUENTA UNICA DEL TESORO</t>
  </si>
  <si>
    <t>O14859820002</t>
  </si>
  <si>
    <t>00099021001 DEPOSITO DE EFECTIVO, DEPOSITANTE: SGTO 2DO RICHARD E. MENDOZA LIMACHI, CONCEPTO: REVERSIÓN HABERES JULIO 2016, CUENTA DE DEPOSITO: CUENTA UNICA DEL TESORO</t>
  </si>
  <si>
    <t>O14859830002</t>
  </si>
  <si>
    <t>00099021001 DEPOSITO DE EFECTIVO, DEPOSITANTE: SGTO 2DO RICHARD E. MENDOZA LIMACHI, CONCEPTO: REVERSIÓN HABERES SEPTIEMBRE 2016, CUENTA DE DEPOSITO: CUENTA UNICA DEL TESORO</t>
  </si>
  <si>
    <t>O14859840002</t>
  </si>
  <si>
    <t>00099021001 DEPOSITO DE EFECTIVO, DEPOSITANTE: SGTO 2DO RICHARD E. MENDOZA LIMACHI, CONCEPTO: REVERSIÓN HABERES AGOSTO 2016, CUENTA DE DEPOSITO: CUENTA UNICA DEL TESORO</t>
  </si>
  <si>
    <t>O14859850002</t>
  </si>
  <si>
    <t>00099021001 DEPOSITO DE EFECTIVO, DEPOSITANTE: SGTO 2DO RICHARD E. MENDOZA LIMACHI, CONCEPTO: REVERSIÓN HABERES OCTUBRE 2016, CUENTA DE DEPOSITO: CUENTA UNICA DEL TESORO</t>
  </si>
  <si>
    <t>O14859860002</t>
  </si>
  <si>
    <t>00099021001 DEPOSITO DE EFECTIVO, DEPOSITANTE: SGTO 2DO RICHARD E. MENDOZA LIMACHI, CONCEPTO: REVERSIÓN REINTEGRO 2016, CUENTA DE DEPOSITO: CUENTA UNICA DEL TESORO</t>
  </si>
  <si>
    <t>O14860210002</t>
  </si>
  <si>
    <t>00099021001 DEPOSITO DE EFECTIVO, DEPOSITANTE: FELIX CALLISAYA HUANCHI, CONCEPTO: DEVOLUCION POR DOBLE PERCEPCION, CUENTA DE DEPOSITO: CUENTA UNICA DEL TESORO</t>
  </si>
  <si>
    <t>O14860320002</t>
  </si>
  <si>
    <t>00099021001 DEPOSITO DE EFECTIVO, DEPOSITANTE: NAIDA IRMA PEÑAFIEL, CONCEPTO: PREVENTIVO 3113, CUENTA DE DEPOSITO: CUENTA UNICA DEL TESORO</t>
  </si>
  <si>
    <t>O14860340002</t>
  </si>
  <si>
    <t>00099021001 DEPOSITO DE EFECTIVO, DEPOSITANTE: NAIDA IRMA PEÑAFIEL, CONCEPTO: PREVENTIVO 3112, CUENTA DE DEPOSITO: CUENTA UNICA DEL TESORO</t>
  </si>
  <si>
    <t>O14860690002</t>
  </si>
  <si>
    <t>00099021001 DEPOSITO DE EFECTIVO, DEPOSITANTE: CLAUDINA CALLISAYA ALIAGA, CONCEPTO: DEP UNA DUODESIMA DE AGUINALDO, CUENTA DE DEPOSITO: CUENTA UNICA DEL TESORO</t>
  </si>
  <si>
    <t>B14863610002</t>
  </si>
  <si>
    <t>00099021001 DEP.DE CHEQ.AJENOS,RET.DE CAM.,CONCEPTO: DEVOLUCION DE RECURSOS,DEP.: AGENCIA NACIONAL DE HIDROCARBUROS , PROCEDENCIA: BANCO UNION S.A., CHEQUE: 4285, FECHA DE EMISION:20/03/2017</t>
  </si>
  <si>
    <t>O14863330002</t>
  </si>
  <si>
    <t>00130012001 DEPOSITO DE EFECTIVO, DEPOSITANTE: COOP. MINERA 16 DE JULIO LTDA., CONCEPTO: PAGO CUOTA 27; 3RA AMPLIACIÓN COOP. MINERA 16 DE JULIO LTDA., CUENTA DE DEPOSITO: CUENTA UNICA DEL TESORO</t>
  </si>
  <si>
    <t>O14863670002</t>
  </si>
  <si>
    <t>00099021001 DEPOSITO DE EFECTIVO, DEPOSITANTE: MARIO APAZA MAMANI, CONCEPTO: MONTO A REVERTIR A LA C.U.T. HABERES OCTUBRE, NOVIEMBRE, DICIEMBRE GESTIÓN 2016, CUENTA DE DEPOSITO: CUENTA UNICA DEL TESORO</t>
  </si>
  <si>
    <t>O14864120002</t>
  </si>
  <si>
    <t>00580012001 DEPOSITO DE EFECTIVO, DEPOSITANTE: CLAUDIA ELIZABET SAILER TUDELA, CONCEPTO: DEV. DE AGUINALDO GESTION 2014, CUENTA DE DEPOSITO: CUENTA UNICA DEL TESORO</t>
  </si>
  <si>
    <t>O14864410002</t>
  </si>
  <si>
    <t>00099021001 DEPOSITO DE EFECTIVO, DEPOSITANTE: MABEL ELENA CERRUTO ASCARRUNZ, CONCEPTO: DOBLE PERCEPCION, CUENTA DE DEPOSITO: CUENTA UNICA DEL TESORO</t>
  </si>
  <si>
    <t>O14866540002</t>
  </si>
  <si>
    <t>00099021001 DEPOSITO DE EFECTIVO, DEPOSITANTE: JULIETA HERRERA CRUZ, CONCEPTO: DOBLE PERCEPCIÓN, CUENTA DE DEPOSITO: CUENTA UNICA DEL TESORO</t>
  </si>
  <si>
    <t>O14866660002</t>
  </si>
  <si>
    <t>00099021001 DEPOSITO DE EFECTIVO, DEPOSITANTE: SIXTO MAMANI QUISPE, CONCEPTO: DOBLE PERCEPCIÓN, CUENTA DE DEPOSITO: CUENTA UNICA DEL TESORO</t>
  </si>
  <si>
    <t>O14866980002</t>
  </si>
  <si>
    <t>00099021001 DEPOSITO DE EFECTIVO, DEPOSITANTE: CLEMENTE CACERES GUARACHI, CONCEPTO: DOBLE PERCEPCION, CUENTA DE DEPOSITO: CUENTA UNICA DEL TESORO</t>
  </si>
  <si>
    <t>O14867360002</t>
  </si>
  <si>
    <t>00099021001 DEPOSITO DE EFECTIVO, DEPOSITANTE: JUAN CARLOS CONDORI CHOQUE, CONCEPTO: DEVOLUCION, CUENTA DE DEPOSITO: CUENTA UNICA DEL TESORO</t>
  </si>
  <si>
    <t>O14867370002</t>
  </si>
  <si>
    <t>O14867380002</t>
  </si>
  <si>
    <t>O14868080002</t>
  </si>
  <si>
    <t>00099021001 DEPOSITO DE EFECTIVO, DEPOSITANTE: AMANDA QUISPE CAHUAYA, CONCEPTO: DEVOLUCIÓN, CUENTA DE DEPOSITO: CUENTA UNICA DEL TESORO</t>
  </si>
  <si>
    <t>O14870320002</t>
  </si>
  <si>
    <t>00099021001 DEPOSITO DE EFECTIVO, DEPOSITANTE: PAOLA SUSANA GONZALES GARCIA, CONCEPTO: DEVOLUCIÓN DE VIÁTICOS, CUENTA DE DEPOSITO: CUENTA UNICA DEL TESORO</t>
  </si>
  <si>
    <t>O14871380002</t>
  </si>
  <si>
    <t>00099021001 DEPOSITO DE EFECTIVO, DEPOSITANTE: VICTORIA TORREZ CUMARA, CONCEPTO: DEVOLUCIÓN POR PAGO EN DEMASÍA - AGUINALDO DE NAVIDAD DE LA GESTIÓN 2016, CUENTA DE DEPOSITO: CUENTA UNICA DEL TESORO</t>
  </si>
  <si>
    <t>O14871970002</t>
  </si>
  <si>
    <t>00099021001 DEPOSITO DE EFECTIVO, DEPOSITANTE: ALBERTO MORALES MERCADO, CONCEPTO: DOBLE PERCEPCION, CUENTA DE DEPOSITO: CUENTA UNICA DEL TESORO</t>
  </si>
  <si>
    <t>O14872140002</t>
  </si>
  <si>
    <t>00070011102 DEPOSITO DE EFECTIVO, DEPOSITANTE: ELSA VIRGINIA TICONA CONDE, CONCEPTO: PAGO POR EXTRAVIO DE CREDENCIAL, CUENTA DE DEPOSITO: CUENTA UNICA DEL TESORO</t>
  </si>
  <si>
    <t>O14872150002</t>
  </si>
  <si>
    <t>00099021001 DEPOSITO DE EFECTIVO, DEPOSITANTE: EDUARDO LUNARIO SANCHEZ, CONCEPTO: DEVOLUCION DE DOBLE PERCEPCION, CUENTA DE DEPOSITO: CUENTA UNICA DEL TESORO</t>
  </si>
  <si>
    <t>O14872360002</t>
  </si>
  <si>
    <t>00099021001 DEPOSITO DE EFECTIVO, DEPOSITANTE: SANDRA BEATRIZ DORIA MEDINA RIVERA, CONCEPTO: EXCESO DE HABERES ENERO 2016, CUENTA DE DEPOSITO: CUENTA UNICA DEL TESORO</t>
  </si>
  <si>
    <t>O14873070002</t>
  </si>
  <si>
    <t>00099021001 DEPOSITO DE EFECTIVO, DEPOSITANTE: ROSARIO RUIZ CUELLAR, CONCEPTO: POR DOBLE PERCEPCIÓN, CUENTA DE DEPOSITO: CUENTA UNICA DEL TESORO</t>
  </si>
  <si>
    <t>O14874170002</t>
  </si>
  <si>
    <t>00099021001 DEPOSITO DE EFECTIVO, DEPOSITANTE: ALEJANDRO VARGAS QUISBERT, CONCEPTO: DOBLE PERCEPCION, CUENTA DE DEPOSITO: CUENTA UNICA DEL TESORO</t>
  </si>
  <si>
    <t>O14874720002</t>
  </si>
  <si>
    <t>00099021001 DEPOSITO DE EFECTIVO, DEPOSITANTE: MARIO APAZA MAMANI, CONCEPTO: MONTO A REVERTIR A LA CUT HABERES OCTUBRE,NOVIEMBRE,DICIEMBRE GESTION 2016, CUENTA DE DEPOSITO: CUENTA UNICA DEL TESORO</t>
  </si>
  <si>
    <t>O14875290002</t>
  </si>
  <si>
    <t>00099021001 DEPOSITO DE EFECTIVO, DEPOSITANTE: OLGA QUISPE MAMANI, CONCEPTO: DEVOLUCION POR COBRO INDEBIDO, CUENTA DE DEPOSITO: CUENTA UNICA DEL TESORO</t>
  </si>
  <si>
    <t>O14875390002</t>
  </si>
  <si>
    <t>00099021001 DEPOSITO DE EFECTIVO, DEPOSITANTE: NELLY FIDENCIA HEREDIA SANDOVAL DE PONCE, CONCEPTO: DEVOLUCIÓN DOBLE PERCEPCIÓN, CUENTA DE DEPOSITO: CUENTA UNICA DEL TESORO</t>
  </si>
  <si>
    <t>O14876320002</t>
  </si>
  <si>
    <t>00099021001 DEPOSITO DE EFECTIVO, DEPOSITANTE: FERNANDEZ CORDERO VICTOR C.I. 1334601, CONCEPTO: DEVOLUCION DE SALARIO EXCEDENTE AL PRESIDENTE DEL MES DE MAYO A JULIO 2016, CUENTA DE DEPOSITO: CUENTA UNICA DEL TESORO</t>
  </si>
  <si>
    <t>O14876910002</t>
  </si>
  <si>
    <t>00099021001 DEPOSITO DE EFECTIVO, DEPOSITANTE: KATTY S. CARRILLO FUENTES, CONCEPTO: DUODECIMAS DE AGUINALDO, CUENTA DE DEPOSITO: CUENTA UNICA DEL TESORO</t>
  </si>
  <si>
    <t>B14879390002</t>
  </si>
  <si>
    <t>00099021001 DEP.DE CHEQ.AJENOS,RET.DE CAM.,CONCEPTO: REEMBOLSO POR INCAPACIDAD DE CAJA CORDES A LA U.C.P.P.,DEP.: CAJA DE SALUD ""CORDES"" , PROCEDENCIA: BANCO UNION S.A., CHEQUE: 3739, FECHA DE EMISION:16/03/2017</t>
  </si>
  <si>
    <t>O14879440002</t>
  </si>
  <si>
    <t>00099021001 DEPOSITO DE EFECTIVO, DEPOSITANTE: MIGUEL ANGEL VELASCO TERAN, CONCEPTO: DEVOLUCION DEL TOTAL DEL MONTO COBRADO, CUENTA DE DEPOSITO: CUENTA UNICA DEL TESORO</t>
  </si>
  <si>
    <t>O14880260002</t>
  </si>
  <si>
    <t>00099021001 DEPOSITO DE EFECTIVO, DEPOSITANTE: GERARDO APAZA MAMANI, CONCEPTO: DOBLE PERCEPCION, CUENTA DE DEPOSITO: CUENTA UNICA DEL TESORO</t>
  </si>
  <si>
    <t>O14882820002</t>
  </si>
  <si>
    <t>00099021001 DEPOSITO DE EFECTIVO, DEPOSITANTE: NICOLAS CATARI APAZA, CONCEPTO: DEVOLUCION, CUENTA DE DEPOSITO: CUENTA UNICA DEL TESORO</t>
  </si>
  <si>
    <t>O14882900002</t>
  </si>
  <si>
    <t>00099021001 DEPOSITO DE EFECTIVO, DEPOSITANTE: PAULINO QUISPE MAMANI, CONCEPTO: DOBLE PERCEPCION, CUENTA DE DEPOSITO: CUENTA UNICA DEL TESORO</t>
  </si>
  <si>
    <t>O14883430002</t>
  </si>
  <si>
    <t>00099021001 DEPOSITO DE EFECTIVO, DEPOSITANTE: MARIA SOLEDAD FLORES R., CONCEPTO: DEVOLUCION POR CONCEPTO REEMBOLSO DE VIATICOS DE GILVIO JANAYO, CUENTA DE DEPOSITO: CUENTA UNICA DEL TESORO</t>
  </si>
  <si>
    <t>O14883660002</t>
  </si>
  <si>
    <t>00099021001 DEPOSITO DE EFECTIVO, DEPOSITANTE: LEONEL LEONIDAS YAPARI NINA, CONCEPTO: DEVOLUCION POR DOBLE PERCEPCION, CUENTA DE DEPOSITO: CUENTA UNICA DEL TESORO</t>
  </si>
  <si>
    <t>O14883790002</t>
  </si>
  <si>
    <t>00099021001 DEPOSITO DE EFECTIVO, DEPOSITANTE: HUMBERTO CALDERON ANCASI C.I 2178426 LP, CONCEPTO: DEVOLUCION DE DEUDA, CUENTA DE DEPOSITO: CUENTA UNICA DEL TESORO</t>
  </si>
  <si>
    <t>O14883800002</t>
  </si>
  <si>
    <t>00099021001 DEPOSITO DE EFECTIVO, DEPOSITANTE: LUISA RODRIGUEZ MEJIA, CONCEPTO: DEVOLUCIÓN COBRO INDEBIDO, MEDIANTE CONVENIO DE PAGO CON SENASIR, CUENTA DE DEPOSITO: CUENTA UNICA DEL TESORO</t>
  </si>
  <si>
    <t>O14883960002</t>
  </si>
  <si>
    <t>00099021001 DEPOSITO DE EFECTIVO, DEPOSITANTE: LUIS RAMIRO ROLQUE LASTRA 2208732 LP, CONCEPTO: DEVOLUCION DE DEUDA DOBLE PERCEPCION, CUENTA DE DEPOSITO: CUENTA UNICA DEL TESORO</t>
  </si>
  <si>
    <t>O14884410002</t>
  </si>
  <si>
    <t>00099021001 DEPOSITO DE EFECTIVO, DEPOSITANTE: DIEGO OSVALDO VELASQUEZ SULLCANI, CONCEPTO: REVERSION PARCIAL, CUENTA DE DEPOSITO: CUENTA UNICA DEL TESORO</t>
  </si>
  <si>
    <t>O14884470002</t>
  </si>
  <si>
    <t>00099021001 DEPOSITO DE EFECTIVO, DEPOSITANTE: CECILIA ZEGARRA LAURA, CONCEPTO: DEVOLUCION DE PAGO EN EXCESO BONO ANTIGUEDAD MES ABRIL 2014, CUENTA DE DEPOSITO: CUENTA UNICA DEL TESORO</t>
  </si>
  <si>
    <t>O14884490002</t>
  </si>
  <si>
    <t>00099021001 DEPOSITO DE EFECTIVO, DEPOSITANTE: CECILIA ZEGARRA LAURA, CONCEPTO: DEVOLUCION DE PAGO EN EXCESO BONO ANTIGUEDAD MES MARZO 2015, CUENTA DE DEPOSITO: CUENTA UNICA DEL TESORO</t>
  </si>
  <si>
    <t>O14884510002</t>
  </si>
  <si>
    <t>00099021001 DEPOSITO DE EFECTIVO, DEPOSITANTE: CECILIA ZEGARRA LAURA, CONCEPTO: DEVOLUCION DE PAGO EN EXCESO BONO ANTIGUEDAD MES FEBRERO 2014, CUENTA DE DEPOSITO: CUENTA UNICA DEL TESORO</t>
  </si>
  <si>
    <t>O14884530002</t>
  </si>
  <si>
    <t>00099021001 DEPOSITO DE EFECTIVO, DEPOSITANTE: CECILIA ZEGARRA LAURA, CONCEPTO: DEVOLUCION DE PAGO EN EXCESO BONO ANTIGUEDAD MES ENERO 2014, CUENTA DE DEPOSITO: CUENTA UNICA DEL TESORO</t>
  </si>
  <si>
    <t>O14884560002</t>
  </si>
  <si>
    <t>00099021001 DEPOSITO DE EFECTIVO, DEPOSITANTE: CECILIA ZEGARRA LAURA, CONCEPTO: DEVOLUCION DE PAGO EN EXCESO BONO ANTIGUEDAD MES DICIEMBRE 2013, CUENTA DE DEPOSITO: CUENTA UNICA DEL TESORO</t>
  </si>
  <si>
    <t>O14884570002</t>
  </si>
  <si>
    <t>00099021001 DEPOSITO DE EFECTIVO, DEPOSITANTE: CECILIA ZEGARRA LAURA, CONCEPTO: DEVOLUCION DE PAGO EN EXCESO BONO ANTIGUEDAD MES NOVIEMBRE 2013, CUENTA DE DEPOSITO: CUENTA UNICA DEL TESORO</t>
  </si>
  <si>
    <t>O14887150002</t>
  </si>
  <si>
    <t>00099021001 DEPOSITO DE EFECTIVO, DEPOSITANTE: IRMA MENESES VDA DE ALDUNATE, CONCEPTO: DEVOLUCIÓN A SENASIR, CUENTA DE DEPOSITO: CUENTA UNICA DEL TESORO</t>
  </si>
  <si>
    <t>B14890540002</t>
  </si>
  <si>
    <t>00052014102 DEP.DE CHEQ.AJENOS,RET.DE CAM.,CONCEPTO: FONDO DE FOMENTO A LA EDUCACIÓN CÍVICA PATRIOTICA,DEP.: MINISTERIO DE CULTURAS Y TURISMO , PROCEDENCIA: BANCO UNION S.A., CHEQUE: 3351, FECHA DE EMISION:30/03/2017</t>
  </si>
  <si>
    <t>B14891710002</t>
  </si>
  <si>
    <t>00099021001 DEP.DE CHEQ.AJENOS,RET.DE CAM.,CONCEPTO: DEVOLUCION COBROS INDEBIDOS GRUPO 10 COMPROBANTE N° 82,DEP.: SENASIR , PROCEDENCIA: BANCO UNION S.A., CHEQUE: 7440, FECHA DE EMISION:30/03/2017</t>
  </si>
  <si>
    <t>B14891830002</t>
  </si>
  <si>
    <t>00099021001 DEP.DE CHEQ.AJENOS,RET.DE CAM.,CONCEPTO: DEVOLUCION DE RECURSOS,DEP.: AGENCIA NACIONAL DE HIDROCARBUROS , PROCEDENCIA: BANCO UNION S.A., CHEQUE: 4290, FECHA DE EMISION:24/03/2017</t>
  </si>
  <si>
    <t>O14891210002</t>
  </si>
  <si>
    <t>00099031004 DEPOSITO DE EFECTIVO, DEPOSITANTE: MIN. DE ECONOMIA Y FINANZAS PUBLICAS UOTGN, CONCEPTO: ANULACION NOCRE, CUENTA DE DEPOSITO: CUENTA UNICA DEL TESORO</t>
  </si>
  <si>
    <t>O14891350002</t>
  </si>
  <si>
    <t>00099021001 DEPOSITO DE EFECTIVO, DEPOSITANTE: BONIFACIA ELENA CANQUI QUISPE, CONCEPTO: DOBLE PERCEPCION, CUENTA DE DEPOSITO: CUENTA UNICA DEL TESORO</t>
  </si>
  <si>
    <t>O14891870002</t>
  </si>
  <si>
    <t>00099021001 DEPOSITO DE EFECTIVO, DEPOSITANTE: INGRYD SANJINEZ MOGRO, CONCEPTO: DEP POR EXCEDENTE EN LLAMADAS TELEFONICAS SEGUN DS N° 27327, CUENTA DE DEPOSITO: CUENTA UNICA DEL TESORO</t>
  </si>
  <si>
    <t>O14892600002</t>
  </si>
  <si>
    <t>O14892920002</t>
  </si>
  <si>
    <t>00099021001 DEPOSITO DE EFECTIVO, DEPOSITANTE: MIRIAM MAMANI VALENCIA, CONCEPTO: DEVOLUCION POR PERDIDAS DE CREDENCIALES, CUENTA DE DEPOSITO: CUENTA UNICA DEL TESORO</t>
  </si>
  <si>
    <t>O14893180002</t>
  </si>
  <si>
    <t>00099021001 DEPOSITO DE EFECTIVO, DEPOSITANTE: CLEMENTE MACHACA LAURA, CONCEPTO: DOBLE PERCEPCIÓN, CUENTA DE DEPOSITO: CUENTA UNICA DEL TESORO</t>
  </si>
  <si>
    <t>O14893230002</t>
  </si>
  <si>
    <t>00099021001 DEPOSITO DE EFECTIVO, DEPOSITANTE: LIDIA CANAVIRI OLIVAREZ, CONCEPTO: COBRO INDEBIDO DE CATEGORÍA, CUENTA DE DEPOSITO: CUENTA UNICA DEL TESORO</t>
  </si>
  <si>
    <t>G04140830002</t>
  </si>
  <si>
    <t>PAGO PRÉSTAMO IDA 948-BO VCTO. 01-abr-2017 POR CUENTA DE SAGUAPAC , VALOR 03-abr-2017 CAPITAL USD 135.000,00 INTERESES USD 12.656,25 LIB. 00099021001 - RECURSOS ORDINARIOS (3987) - MDRI</t>
  </si>
  <si>
    <t>Q08205320002</t>
  </si>
  <si>
    <t>NÚMERO DE LIBRETA CUT: 99031009.00 OPERACIÓN T01 TRANSFERENCIA DE FONDOS A LA CUT - TESORO DIRECTO DE BANCO UNION S.A. A CUENTA UNICA DEL TESORO CON NUMERO DE SOLICITUD = 1699756 Y NUMERO CORRELATIVO = 91320003042017522 TRANSFERENCIA POR OPERACIONES DE VE</t>
  </si>
  <si>
    <t>S08838270003</t>
  </si>
  <si>
    <t>||PAGO A LA CAF PRESTAMO CFG 512/CFC 2174 VCTO. 03/04/2017 POR CUENTA DEL TGN SEGÚN NOTA MEFP/VTCP/DGCP/UODP-287/2017 DE FECHA 30/03/2017 COMISIONES USD 34.042,37. LIBRETA N° 00099021001 CUENTA UNICA DEL TESORO CTA.3987 REF.: COMISIONES BANCARIAS</t>
  </si>
  <si>
    <t>S08839000003</t>
  </si>
  <si>
    <t>'TRANSFERENCIA DE FONDOS||EN ATENCION A NOTA DEL MIN. DE ECONOMIA Y FINANZAS PUBLICAS MEFP/VTCP/DGPOT/UPCFTGN/TR-N°612/2017 DE LA FECHA (HRE-TSO-1588) DEBITO DE LA LIBRETA N° 00099021001, REPOSICIÓN ÚTILES DE ESCRITORIO</t>
  </si>
  <si>
    <t>E00457560001</t>
  </si>
  <si>
    <t>E00457590001</t>
  </si>
  <si>
    <t>E00457620001</t>
  </si>
  <si>
    <t>E00457650001</t>
  </si>
  <si>
    <t>E00457660001</t>
  </si>
  <si>
    <t>G04147710004</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</si>
  <si>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 POR DIFERENCIAL CAMBIARIO</t>
  </si>
  <si>
    <t>G04147710005</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</si>
  <si>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t>
  </si>
  <si>
    <t>Q08211440002</t>
  </si>
  <si>
    <t>NUMERO DE LIBRETA CUT: Cuenta Unica del Tesoro OPERACIÓN E18 TRANSFERENCIA DEL SISTEMA FINANCIERO POR CUENTA DE TERCEROS A LA CUT Traspaso de fondos a solicitud de BBVA Prevision AFP por concepto de Devolucion pagos en exceso Ministerio de Defensa</t>
  </si>
  <si>
    <t>S08839330001</t>
  </si>
  <si>
    <t>||COMISION TRANSFERENCIA FDOS.AL EXTERIOR 0,10% S/USD145.140.-,REEMB.GSTS.COMUNICACION BS220.-Y EMISION COMP.CONTABLE BS50.-REF.:PAGO 1 LC I-2016-036 P/C Y.P.F.B. A/F DELTA COMPRESION S.A.,EN COMPL.A COMP.883932 ADJ.DE LA FECHA. LIB.00513012004 LBP-YPFB-UNICOMERCIAL REF.:COMISIONES PAGO 1 LC I-2016-036</t>
  </si>
  <si>
    <t>G04152970004</t>
  </si>
  <si>
    <t>VENTA DE DIVISAS CON TRANSFERENCIA DE FONDOS A SOLICITUD DE YACIMIENTOS PETROLIFEROS FISCALES BOLIVIANOS SEGUN SOLICITUD 2023 REF: PAGO ANTICIPADO A VITOL SA POR SUMINISTRO DE DIESEL OIL MES MARZO/2017, PRIMER EMBARQUE, SEGUN LIB. 00513012004 LBP-YPFB-UNICOMERCIAL (4030005415/1-2188907)</t>
  </si>
  <si>
    <t>G04152980004</t>
  </si>
  <si>
    <t>VENTA DE DIVISAS CON TRANSFERENCIA DE FONDOS A SOLICITUD DE MINISTERIO DE LA PRESIDENCIA SEGUN SOLICITUD 2022 REF: DIVISAS USD 776.52 A SOUTHERN CROSS AVIATION POR COMPRA REPUESTOS AERONAVE FAB-048 USD 592.88 Y COSTOS DE ENVIO DE REPUESTOS USD 183.64 A CTA 898063862112 BANK OF AMERICA NA RELACIONADO LIB. 00099021001 TGN-RECURSOS ORDINARIOS (3987)</t>
  </si>
  <si>
    <t>G04153020004</t>
  </si>
  <si>
    <t>VENTA DE DIVISAS CON TRANSFERENCIA DE FONDOS A SOLICITUD DE MINISTERIO DE LA PRESIDENCIA SEGUN SOLICITUD 2020 REF: DIVISAS USD 91,099.49 PAGO A ROYAL FBO POR SERVICIO AERONAVE FAB-002 EN EL VIAJE AL EXTERIOR A ROTTERDAM HOLANDA Y ROMA ITALIA CTA. 0102351465 BANCO BILBAO VIZCAYA ARGENTARIA PARAGUAY LIB. 00099021001 TGN-RECURSOS ORDINARIOS (3987)</t>
  </si>
  <si>
    <t>G04153030004</t>
  </si>
  <si>
    <t>VENTA DE DIVISAS CON TRANSFERENCIA DE FONDOS A SOLICITUD DE MINISTERIO DE LA PRESIDENCIA SEGUN SOLICITUD 2021 REF: DIVISAS USD 351.49 PAGO A SATCOM DIRECT INC POR SERVICIO TELEFONO SATELITAL AERONAVE FAB 001 MES FEBRERO 2017 SEGUN INVOCIE 2690639 LIB. 00099021001 TGN-RECURSOS ORDINARIOS (3987)</t>
  </si>
  <si>
    <t>Q08220840002</t>
  </si>
  <si>
    <t>NÚMERO DE LIBRETA CUT: 99031009.00 OPERACIÓN T01 TRANSFERENCIA DE FONDOS A LA CUT - TESORO DIRECTO DE BANCO UNION S.A. A CUENTA UNICA DEL TESORO CON NUMERO DE SOLICITUD = 1709971 Y NUMERO CORRELATIVO = 91320006042017721 TRANSFERENCIA POR OPERACIONES DE VE</t>
  </si>
  <si>
    <t>Q08221360002</t>
  </si>
  <si>
    <t>NUMERO DE LIBRETA CUT: Cuenta Unica del Tesoro OPERACIÓN E18 TRANSFERENCIA DEL SISTEMA FINANCIERO POR CUENTA DE TERCEROS A LA CUT Traspaso a solicitud del BBVA Prevision AFP por concepto de Devolucion de pagos CC no cobrados por afiliados Civiles y Mil</t>
  </si>
  <si>
    <t>G04183470004</t>
  </si>
  <si>
    <t>VENTA DE DIVISAS CON TRANSFERENCIA DE FONDOS A SOLICITUD DE YACIMIENTOS PETROLIFEROS FISCALES BOLIVIANOS SEGUN SOLICITUD 2035 REF: PAGO ANTICIPADO A VITOL SA POR SUMINISTRO DE INSUMOS Y ADITIVOS Y DIESEL OIL CORRESPONDIENTE AL MES DE MARZO/2017 LIB. 00513012004 LBP-YPFB-UNICOMERCIAL (4030005415/1-2188907)</t>
  </si>
  <si>
    <t>Q08225450002</t>
  </si>
  <si>
    <t>NÚMERO DE LIBRETA CUT: 99031009.00 OPERACIÓN T01 TRANSFERENCIA DE FONDOS A LA CUT - TESORO DIRECTO DE BANCO UNION S.A. A CUENTA UNICA DEL TESORO CON NUMERO DE SOLICITUD = 1713040 Y NUMERO CORRELATIVO = 91320007042017783 TRANSFERENCIA POR OPERACIONES DE VE</t>
  </si>
  <si>
    <t>G04191940004</t>
  </si>
  <si>
    <t>VENTA DE DIVISAS CON TRANSFERENCIA DE FONDOS A SOLICITUD DE YACIMIENTOS PETROLIFEROS FISCALES BOLIVIANOS SEGUN SOLICITUD 2046 REF: PAGO ANTICIPADO A VITOL SA POR SUMINISTRO DE INSUMOS Y ADITIVOS Y DIESEL OIL CORRESPONDIENTE AL MES DE ABRIL 2017 LIB. 00513012004 LBP-YPFB-UNICOMERCIAL (4030005415/1-2188907)</t>
  </si>
  <si>
    <t>G04191980004</t>
  </si>
  <si>
    <t>VENTA DE DIVISAS CON TRANSFERENCIA DE FONDOS A SOLICITUD DE YACIMIENTOS PETROLIFEROS FISCALES BOLIVIANOS SEGUN SOLICITUD 2047 REF: PAGO A COMPAÑÍA DE PETRÓLEOS DE CHILE COPEC S.A. POR SUMINISTRO DE GASOLINA FACTURAS FINALES CARGAS DEL 08 AL 31 DE 2016 LIB. 00513012004 LBP-YPFB-UNICOMERCIAL (4030005415/1-2188907)</t>
  </si>
  <si>
    <t>S08845800002</t>
  </si>
  <si>
    <t>||TRANSFERENCIA A LA CUENTA UNICA DEL TESORO IMPORTE RETENIDO A WALTER ABRAHAM PEREZ ALANDIA CORRESPONDIENTE AL MES DE MARZO/2017 - LIBRETA N° 00990201001, SEGUN DOCUMENTOS ADJUNTOS Y ROC N° 301/2017 DEL DCR TRANSFERENCIA POR REMUNERACION MAXIMA WALTER PEREZ ALANDIA - MARZO/2017 LIBRETA N° 00990201001</t>
  </si>
  <si>
    <t>S08846700003</t>
  </si>
  <si>
    <t>'TRANSFERENCIA DE FONDOS||A SOL. DEL MIN,DE ECO Y FIN.PUBL. MEFP/VTCP/DGPOT/UPCFTGN/TR-N°633/2017 DE LA FECHA HRE TSO 1831 REPOSICIÓN DE BOLETAS DE PAGO SOLICITADA POR VARIAS ENTIDADES, CONSIGNADAS EN EL COMPROBANTE DE PAGO N°18626. DEBITO DE LA LIBRETA 00099021001 COBRO UTILES DE ESCRITORIO.</t>
  </si>
  <si>
    <t>S08847290001</t>
  </si>
  <si>
    <t>'TRANSFERENCIA DE FONDOS||A SOL. DEL MIN,DE ECO Y FIN.PUBL. MEFP/VTCP/DGCP/UODP-314/2017 DE LA FECHA HRE TSO 1973 A FAVOR DEL GOBIERNO AUTONOMO MUNICIPAL DE EL ALTO. DEBITO DE LA LIBRETA 00099037011 IDA 5168-BS-PROY. INFRAESTRUCTURA URBANA - GAMEA.</t>
  </si>
  <si>
    <t>S08847290003</t>
  </si>
  <si>
    <t>TRANSFERENCIA DE FONDOS||A SOL. DEL MIN,DE ECO Y FIN.PUBL. MEFP/VTCP/DGCP/UODP-314/2017 DE LA FECHA HRE TSO 1973 A FAVOR DEL GOBIERNO AUTONOMO MUNICIPAL DE EL ALTO. DEBITO DE LA LIBRETA 00099021001 COBRO UTILES DE ESCRITORIO.</t>
  </si>
  <si>
    <t>G04199600003</t>
  </si>
  <si>
    <t>PAGO A BID PRÉSTAMO 3151/BL-BO VCTO. 09-abr-2017 POR CUENTA DE TGN , NTI. 009152 VALOR 10-abr-2017 INTERESES USD 1.924,97 CTA. 3987 CUENTA UNICA DEL TESORO-3987 LIB. 00099021001 REF.: COMISIONES BANCARIAS</t>
  </si>
  <si>
    <t>Q08237660002</t>
  </si>
  <si>
    <t>NUMERO DE LIBRETA CUT: 00099021001 OPERACIÓN E18 TRANSFERENCIA DEL SISTEMA FINANCIERO POR CUENTA DE TERCEROS A LA CUT TRANSFERENCIA DE FONDOS POR PAGO ADELANTADO PRA -RP MARZO 2017</t>
  </si>
  <si>
    <t>Q08237670002</t>
  </si>
  <si>
    <t>NUMERO DE LIBRETA CUT: 00099021001 OPERACIÓN E18 TRANSFERENCIA DEL SISTEMA FINANCIERO POR CUENTA DE TERCEROS A LA CUT TRANSFERENCIA DE FONDOS POR DESCUENTO COBRO INDEBIDO R 026-99RP</t>
  </si>
  <si>
    <t>Q08237680002</t>
  </si>
  <si>
    <t>NUMERO DE LIBRETA CUT: 00099021001 OPERACIÓN E18 TRANSFERENCIA DEL SISTEMA FINANCIERO POR CUENTA DE TERCEROS A LA CUT TRANSFERENCIA DE FONDOS POR PAGO INDEBIDO RP MARZO 2017</t>
  </si>
  <si>
    <t>S08848250002</t>
  </si>
  <si>
    <t>||MULTA POR INCUMPLIMIENTO A LA GUIA DE PROCEDIMIENTOS OPERATIVOS DE CANCELACION DE BOLETAS DE PAGOS A FUNCIONARIOS PUBLICOS Y BENEFICIARIOS DE RENTA S/G.NOTA:MEFP/VTCP/DGPOT/UAIS/N°1939/2017 DE LA FECHA.REF: INCONSIST.CERTIF. SRA. DIAZ MARTHA JUANITA DE VISTAS (ENERO A ABRIL/2016) EN CUMPLIMIENTO AL INCISO M PUNTO 13; LIBRETA 00099021001.</t>
  </si>
  <si>
    <t>S08848340002</t>
  </si>
  <si>
    <t>'TRANSFERENCIA DE FONDOS DE DPTOS.DE ENCAJE LEGAL DEL SISTEMA FINANCIERO A DPTOS.CTES.DEL SECTOR PUBLICO S/G CITE' BUN/0256/17||DE LA FECHA (HRE-TSO-1982). A SOLIC.MEFP;REVERSION POR ERROR EN EL MONTO DE TRANSF.ELECT. DE F.11/04/17; LIBR.00099021001; BUN.</t>
  </si>
  <si>
    <t>S08848390003</t>
  </si>
  <si>
    <t>TRANSFERENCIA DE FONDOS||S/G. NOTA CITE: MEFP/VTCP/DGPOT/UPCFTGN/TR-N°690/2017 DE LA FECHA, DEL MIN.DE ECONOMIA Y FINANZAS PUBLICAS.(HRE-TSO-1985). DEBITO DE LA LIBRETA N°00099021001, REPOSICION UTILES DE ESCRITORIO.</t>
  </si>
  <si>
    <t>G04213320004</t>
  </si>
  <si>
    <t>VENTA DE DIVISAS CON TRANSFERENCIA DE FONDOS A SOLICITUD DE YACIMIENTOS PETROLIFEROS FISCALES BOLIVIANOS SEGUN SOLICITUD 2060 REF: PAGO ANTICIPADO A TRAFIGURA POR SUMINISTRO DE INSUMOS Y ADITIVOS Y DIESEL OIL CORRESPONDIENTE AL MES DE ABRIL 2017 LIB. 00513012004 LBP-YPFB-UNICOMERCIAL (4030005415/1-2188907)</t>
  </si>
  <si>
    <t>G04213330004</t>
  </si>
  <si>
    <t>VENTA DE DIVISAS CON TRANSFERENCIA DE FONDOS A SOLICITUD DE YACIMIENTOS PETROLIFEROS FISCALES BOLIVIANOS SEGUN SOLICITUD 2059 REF: PAGO A NOBLE AMÉRICAS CORP, POR GASTOS OPERACIONALES EMBARCACIONES MOUNT EVERES, BOW TRIUMPH Y BW LIONESS LIB. 00513012004 LBP-YPFB-UNICOMERCIAL (4030005415/1-2188907)</t>
  </si>
  <si>
    <t>Q08242880002</t>
  </si>
  <si>
    <t>NÚMERO DE LIBRETA CUT: 99031009.00 OPERACIÓN T01 TRANSFERENCIA DE FONDOS A LA CUT - TESORO DIRECTO DE BANCO UNION S.A. A CUENTA UNICA DEL TESORO CON NUMERO DE SOLICITUD = 1723877 Y NUMERO CORRELATIVO = 91320012042017956 TRANSFERENCIA OPERACIONES DE VENTA</t>
  </si>
  <si>
    <t>Q08243460002</t>
  </si>
  <si>
    <t>NUMERO DE LIBRETA CUT: Cuenta Unica del Tesoro OPERACIÓN E18 TRANSFERENCIA DEL SISTEMA FINANCIERO POR CUENTA DE TERCEROS A LA CUT Traspaso a solicitud de BBVA Prevision Pago pension por Riesgos profesionales correspondiente a Marzo 2017</t>
  </si>
  <si>
    <t>S08849110002</t>
  </si>
  <si>
    <t>||REGULARIZACION COMPROBANTE G-0414842 DEL 03/04/2017 POR TRANSFERENCIA DE FONDOS DEL EXTERIOR A FAVOR DE EMPRESA AZUCARERA SAN BUENAVENTURA-EASBA SEGÚN SOLICITUD EN CITE EASBA-NE-GG-NO.343/2017 DE LA FECHA ABONO LIBRETA 00586019203 GASTO CORRIENTE EASBA - SANO Nº 400</t>
  </si>
  <si>
    <t>S08849110003</t>
  </si>
  <si>
    <t>||REGULARIZACION COMPROBANTE G-0414842 DEL 03/04/2017 POR TRANSFERENCIA DE FONDOS DEL EXTERIOR A FAVOR DE EMPRESA AZUCARERA SAN BUENAVENTURA-EASBA SEGÚN SOLICITUD EN CITE EASBA-NE-GG-NO.343/2017 DE LA FECHA ABONO LIBRETA 00586012001 EASBA-OTROS RECURSOS ESPECIFICOS</t>
  </si>
  <si>
    <t>S08849110004</t>
  </si>
  <si>
    <t>||REGULARIZACION COMPROBANTE G-0414842 DEL 03/04/2017 POR TRANSFERENCIA DE FONDOS DEL EXTERIOR A FAVOR DE EMPRESA AZUCARERA SAN BUENAVENTURA-EASBA SEGÚN SOLICITUD EN CITE EASBA-NE-GG-NO.343/2017 DE LA FECHA LIBRETA 00586012001 EASBA-OTROS RECURSOS ESPECIFICOS (UTILES DE ESCRITORIO)</t>
  </si>
  <si>
    <t>G04222550004</t>
  </si>
  <si>
    <t>VENTA DE DIVISAS CON TRANSFERENCIA DE FONDOS A SOLICITUD DE MINISTERIO DE LA PRESIDENCIA SEGUN SOLICITUD 2063 REF: DIVISAS USD 53,730.10 PAGO A EMPRESA HONEYWELL POR PLAN SERVICIO DE MANTENIMIENTO MSP Y COBERTURA DE MOTORES Y UNIDAD ENERGIA AUXILIAR DE AERONAVE FALCON MATRICULA FAB-002 MES MARZO 20 LIB. 00099021001 TGN-RECURSOS ORDINARIOS (3987)</t>
  </si>
  <si>
    <t>G04235930004</t>
  </si>
  <si>
    <t>VENTA DE DIVISAS CON TRANSFERENCIA DE FONDOS A SOLICITUD DE YACIMIENTOS PETROLIFEROS FISCALES BOLIVIANOS SEGUN SOLICITUD 2090 REF: PAGO A INTERTEK CALEB BRETT CHILE S.A. POR INSPECCION DE CALIDAD LIB. 00513012004 LBP-YPFB-UNICOMERCIAL (4030005415/1-2188907)</t>
  </si>
  <si>
    <t>G04235940004</t>
  </si>
  <si>
    <t>VENTA DE DIVISAS CON TRANSFERENCIA DE FONDOS A SOLICITUD DE YACIMIENTOS PETROLIFEROS FISCALES BOLIVIANOS SEGUN SOLICITUD 2091 REF: PAGO A COMPAÑIA DE PETROLEOS DE CHILE (COPEC S.A.) POR SUMINISTRO DE GASOLINA ESPECIAL FACTURAS FINALES PERIODO 02/3/17 AL 15/3/17 SEGÚN NOTA GCHL 463 DPCA 872/2017, INF LIB. 00513012004 LBP-YPFB-UNICOMERCIAL (4030005415/1-2188907)</t>
  </si>
  <si>
    <t>G04235950004</t>
  </si>
  <si>
    <t>VENTA DE DIVISAS CON TRANSFERENCIA DE FONDOS A SOLICITUD DE YACIMIENTOS PETROLIFEROS FISCALES BOLIVIANOS SEGUN SOLICITUD 2092 REF: PAGO A COMPAÑIA DE PETROLEOS DE CHILE (COPEC S.A.) POR SUMINISTRO DE GASOLINA ESPECIAL FACTURAS FINALES PERIODO 01/02/17 AL 15/02/17 SEGÚN NOTA GCHL 329 DPCA 636/2017, I LIB. 00513012004 LBP-YPFB-UNICOMERCIAL (4030005415/1-2188907)</t>
  </si>
  <si>
    <t>G04235960004</t>
  </si>
  <si>
    <t>VENTA DE DIVISAS CON TRANSFERENCIA DE FONDOS A SOLICITUD DE YACIMIENTOS PETROLIFEROS FISCALES BOLIVIANOS SEGUN SOLICITUD 2088 REF: PAGO A COMPAÑIA DE PETROLEOS DE CHILE (COPEC S.A.) POR SUMINISTRO DE GASOLINA ESPECIAL FACTURAS FINALES PERIODO 16/02/17 AL 28/02/17 SEGÚN NOTA GCHL 464 DPCA 873/2017, I LIB. 00513012004 LBP-YPFB-UNICOMERCIAL (4030005415/1-2188907)</t>
  </si>
  <si>
    <t>G04250940003</t>
  </si>
  <si>
    <t>PAGO PRÉSTAMO IDA 2565-BO VCTO. 15-abr-2017 POR CUENTA DE FNDR , NTI. 009175 VALOR 17-abr-2017 CAPITAL USD 361.044,31 INTERESES USD 46.033,15 LIB. 00099021001 - RECURSOS ORDINARIOS (3987) - MDRI</t>
  </si>
  <si>
    <t>E00457790001</t>
  </si>
  <si>
    <t>E00457830001</t>
  </si>
  <si>
    <t>G04244800003</t>
  </si>
  <si>
    <t>PAGO A IDA PRÉSTAMO TF-16083 VCTO. 15-abr-2017 POR CUENTA DE TGN , NTI. 009165 VALOR 17-abr-2017 INTERESES USD 167,99 CTA. 3987 CUENTA UNICA DEL TESORO-3987 LIB. 00099021001 REF.: COMISIONES BANCARIAS</t>
  </si>
  <si>
    <t>G04249550003</t>
  </si>
  <si>
    <t>TRANSFERENCIA RECIBIDA DEL EXTERIOR SEGÚN MENSAJES SWIFT Nos. 05359-05356 (REM.EXT.) DE FECHA 17-04-2017 POR DESEMBOLSO DE CAF PRÉSTAMO CFA009784 PROG.APOYO POL.PUB.SEG.ALIMENTARIA SOLICITUD DESEMBOLSO NRO.1 LIBRETA N° 00099021001 (3987) TGN- RECURSOS ORDINARIOS REF.: UTILES DE ESCRITORIO</t>
  </si>
  <si>
    <t>S08850420001</t>
  </si>
  <si>
    <t>||AMPLIACION DE VALIDEZ 0.15% S/USD 26.944,91 POR 13 DIAS, REEM GTOS DE COMUNICACION BS 220 Y EMISION CBTE. CONTABLE BS 50.- SEGUN NOTA EASBA-NE-GG-N°355/2017 ADJUNTA DE LA FECHA. CGO.LIB.N°00586019203 GASTO CORRIENTE EASBA - SANO N° 400 REF.:COM AMPL VAL LC I-2016-020</t>
  </si>
  <si>
    <t>E00457820001</t>
  </si>
  <si>
    <t>S08851160002</t>
  </si>
  <si>
    <t>||TRANSFERENCIA DE FONDOS SEGUN NOTA DEL FONDESIF CITE: FSF ADM 015/2017 RECIBIDA EN LA FECHA (TRAM-TSO.2039) REF: TRANSF. AL TGN LA AMORTIZACION DE CAPITAL DE COOP. BUEN SAMARITANO BS 723,48 Y PAULO VI BS 8.976,36 DEL PRPC TGN 9°. ABONO EN LA LIBRETA N° 00099021001 TGN RECURSOS ORDINARIOS</t>
  </si>
  <si>
    <t>S08850870001</t>
  </si>
  <si>
    <t>||COMISION TRANSFERENCIA FDOS.AL EXTERIOR 0,10% S/USD130.000.-,REEMB.GSTS.COMUNICACION BS220.-Y EMISION COMP.CONTABLE BS50.-REF.:PAGO 1 LC I-2016-048 P/C Y.P.F.B. A/F GALILEO TECHNOLOGIES S.A.,EN COMPL.A COMP.885086 ADJ.DE LA FECHA. LIB.00513012004 LBP-YPFB-UNICOMERCIAL REF.:COMISIONES PAGO 1 LC I-2016-048</t>
  </si>
  <si>
    <t>G04253540004</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</si>
  <si>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 POR DIFERENCIAL CAMBIARIO</t>
  </si>
  <si>
    <t>G04253540005</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</si>
  <si>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t>
  </si>
  <si>
    <t>G04261060001</t>
  </si>
  <si>
    <t>COMISIONES BANCARIAS POR PAGO OBLIGACIONES A FONDO DE INTERNACIONALIZACION DE LA EMPRESA (FIEM) POR EL PRESTAMO ICO 01020039.0 FORTALEC.UNIVERSIDAD. J.M.SARACHO. VCTO. 18/04/2017 LIBRETA 00099021001 RECURSOS ORDINARIOS (3987)</t>
  </si>
  <si>
    <t>Q08266490002</t>
  </si>
  <si>
    <t>NÚMERO DE LIBRETA CUT: 99031009.00 OPERACIÓN T01 TRANSFERENCIA DE FONDOS A LA CUT - TESORO DIRECTO DE BANCO UNION S.A. A CUENTA UNICA DEL TESORO CON NUMERO DE SOLICITUD = 1738626 Y NUMERO CORRELATIVO = 91320019042017234 TRANSFERENCIA POR OPERACIONES DE VE</t>
  </si>
  <si>
    <t>G04272190003</t>
  </si>
  <si>
    <t>TRANSFERENCIA DE FONDOS AL EXTERIOR A SOLICITUD DE TESORO GENERAL DE LA NACION SEGUN SOLICITUD 2113 REF: PAGO A LA ORGANIZACIÓN LATINOAMERICANA DE ENERGÍA (OLADE), POR CONCEPTO DE MEMBRESÍA POR USD26.695,81, SEGÚN SOLICITUD VRE-DGRM-CS-74/2017. LIB. 00099021001 TGN-RECURSOS ORDINARIOS (3987)</t>
  </si>
  <si>
    <t>G04272200003</t>
  </si>
  <si>
    <t>TRANSFERENCIA DE FONDOS AL EXTERIOR A SOLICITUD DE TESORO GENERAL DE LA NACION SEGUN SOLICITUD 2112 REF: PAGO AL INSTITUTO PANAMERICANO DE GEOGRAFÍA E HISTORIA (IPGH), POR CONCEPTO DE MEMBRESÍA POR USD11.700,00, SEGÚN SOLICITUD VRE-DGRM-CS-48/2017. LIB. 00099021001 TGN-RECURSOS ORDINARIOS (3987)</t>
  </si>
  <si>
    <t>Q08273100002</t>
  </si>
  <si>
    <t>NUMERO DE LIBRETA CUT: Cuenta Unica del Tesoro OPERACIÓN E18 TRANSFERENCIA DEL SISTEMA FINANCIERO POR CUENTA DE TERCEROS A LA CUT Devolucion pagos en exceso Gobierno Autonomo Departamental de Potosi</t>
  </si>
  <si>
    <t>G04280730004</t>
  </si>
  <si>
    <t>VENTA DE DIVISAS CON TRANSFERENCIA DE FONDOS A SOLICITUD DE YACIMIENTOS PETROLIFEROS FISCALES BOLIVIANOS SEGUN SOLICITUD 2118 REF: PAGO A JAGUAR ESXPLORATION, INC, CORRESPONDIENTE AL 2DO PAGO, FACTURA 16 097, POR EL APOYO TÉCNICO PARA LA ADQUISICIÓN SÍSMICA 2D EN EL ALTIPLANO NORTE, SEGÚN CONTRATO LIB. 00513042001 YPFB - OPERACIONES G N E E</t>
  </si>
  <si>
    <t>Q08277100002</t>
  </si>
  <si>
    <t>NÚMERO DE LIBRETA CUT: 99031009.00 OPERACIÓN T01 TRANSFERENCIA DE FONDOS A LA CUT - TESORO DIRECTO DE BANCO UNION S.A. A CUENTA UNICA DEL TESORO CON NUMERO DE SOLICITUD = 1745685 Y NUMERO CORRELATIVO = 91320021042017354 TRANSFERENCIA POR OPERACIONES DE VE</t>
  </si>
  <si>
    <t>Q08278180002</t>
  </si>
  <si>
    <t>NUMERO DE LIBRETA CUT: Cuenta Unica del Tesoro OPERACIÓN E18 TRANSFERENCIA DEL SISTEMA FINANCIERO POR CUENTA DE TERCEROS A LA CUT Devolucion de pagos CC no cobrados por afiliados civiles y militares correspondiente al periodo Diciembre</t>
  </si>
  <si>
    <t>S08854770001</t>
  </si>
  <si>
    <t>||COBRO DE COMISIONES BANCARIAS POR TRANSF.FDOS. POR ALIVIO OTORGADO POR LA REPUBLICA DE FRANCIA A BOLIVIA DE ACUERDO AL CONTRATO DE DESENDEUDAMIENTO Y DESARROLLO (3C2D)FIRMADO EL 23-12-2014 REF: DEVOLUCION DE PAGO EFECTUADO A NATIXIS POR DEUDA EXT. DE 31-03-17 651-OB1 LIB. N° 00099021001 RECURSOS ORDINARIOS - 3987 REF.: COMISIONES BANCARIAS</t>
  </si>
  <si>
    <t>S08854830001</t>
  </si>
  <si>
    <t>'TRANSFERENCIA DE FONDOS S/G CITE Nº' MEFP/VTCP/DGPOT/||UPCFTGN/TR-770/2017 DE LA FECHA, DEL MIN.DE ECONOMIA Y FINANZAS PUBLICAS.(HRE-TSO-2079), DEVOLUCION DEL DEPOSITO ERRONEO EFECTUADO EL 20-01-2017 EN LA CTA.RECAUDADORA N°1-2188907 YPFB CUENTA ESPECIAL SUCRE. DEBITO DE LA LIBRETA 00513012004 LPB-YPFB UNICOMERCIAL.</t>
  </si>
  <si>
    <t>G04288750004</t>
  </si>
  <si>
    <t>VENTA DE DIVISAS A SOLICITUD DE MINISTERIO DE LA PRESIDENCIA SEGUN SOLICITUD 2125 REF: DIVISAS USD 6.000 VIAJE PRESIDENCIAL A NUEVA YORK ESTADOS UNIDOS PARA EL ANIVERSARIO DE APROBACION DE DECLARACION DE LAS NACIONES UNIDAD SOBRE LOS DERECHOS DE LOS PUEBLOS INDIGENAS. LOS FONDOS SERAN ENTREGADOS LIB. 00099021001 TGN-RECURSOS ORDINARIOS (3987)</t>
  </si>
  <si>
    <t>J03224420002</t>
  </si>
  <si>
    <t>A:00099021001 A requerimiento de la Unidad de Administracion e Informacion Salarial (UAIS), con nota interna CITE: MEFP/VTCP/DGPOT/UAIS/N 1732/2017, en la cual solicita la reversion definitiva de las boletas de pago solicitado por el SENASIR, consignadas en el Comprobante de Pago N 71464.</t>
  </si>
  <si>
    <t>Q08284150002</t>
  </si>
  <si>
    <t>NÚMERO DE LIBRETA CUT: 99031009.00 OPERACIÓN T01 TRANSFERENCIA DE FONDOS A LA CUT - TESORO DIRECTO DE BANCO UNION S.A. A CUENTA UNICA DEL TESORO CON NUMERO DE SOLICITUD = 1749716 Y NUMERO CORRELATIVO = 91320024042017416 TRANSFERENCIA POR OPERACIONES DE VE</t>
  </si>
  <si>
    <t>Q08284410002</t>
  </si>
  <si>
    <t>NÚMERO DE LIBRETA CUT: 99031009.00 OPERACIÓN T01 TRANSFERENCIA DE FONDOS A LA CUT - TESORO DIRECTO DE BANCO UNION S.A. A CUENTA UNICA DEL TESORO CON NUMERO DE SOLICITUD = 1749782 Y NUMERO CORRELATIVO = 91320024042017417 TRANSFERENCIA POR TITULARIDAD BONOS</t>
  </si>
  <si>
    <t>S08855220003</t>
  </si>
  <si>
    <t>'TRANSFERENCIA DE FONDOS||A SOL. DEL MIN,DE ECO Y FIN.PUBL. MEFP/VTCP/DGPOT/UPCFTGN/TR-N°783/2017 DE LA FECHA HRE TSO 2099 REPOSICION DE BOLETAS DE PAGO SOLICITADAS POR VARIAS ENTIDADES, CONSIGNADAS EN LOS COMPROBANTES DE PAGOS NROS. 18688 Y 18689. DEBITO DE LA LIBRETA 00099021001 COBRO UTILES DE ESCRITORIO.</t>
  </si>
  <si>
    <t>G04304180004</t>
  </si>
  <si>
    <t>VENTA DE DIVISAS CON TRANSFERENCIA DE FONDOS A SOLICITUD DE YACIMIENTOS PETROLIFEROS FISCALES BOLIVIANOS SEGUN SOLICITUD 2137 REF: PAGO A JAGUAR EXPLORATION FACTURA NUMERO 16 096 CORRESPONDIENTE AL ULTIMO PAGO POR EL APOYO TECNICO DE EXPLORACION SISMICA 2D CUENCA MADRE DE DIOS ZONA SUROESTE AREA NUE LIB. 00513042001 YPFB - OPERACIONES G N E E</t>
  </si>
  <si>
    <t>G04308420003</t>
  </si>
  <si>
    <t>PAGO A FND PRÉSTAMO NDF 367 VCTO. 24-abr-2017 POR CUENTA DE TGN , NTI. 009196 VALOR 24-abr-2017 CAPITAL EUR 24.613,13 INTERESES EUR 8.399,23 CTA. 3987 CUENTA UNICA DEL TESORO-3987 LIB. 00099021001 REF.: COMISIONES BANCARIAS</t>
  </si>
  <si>
    <t>J03224430001</t>
  </si>
  <si>
    <t>De: 00513012004 Transferencia que efectuamos para la devolucion del deposito en demasia efectuado por Fortaleza Energy SRL de acuerdo a la nota CITE: DFC-0858 URT-0512/2017 de YPFB y en virtud a la nota CITE: MEFP/VPCF/DGCF/UCCF No 393/2017</t>
  </si>
  <si>
    <t>Q08290150002</t>
  </si>
  <si>
    <t>NÚMERO DE LIBRETA CUT: 99031009.00 OPERACIÓN T01 TRANSFERENCIA DE FONDOS A LA CUT - TESORO DIRECTO DE BANCO UNION S.A. A CUENTA UNICA DEL TESORO CON NUMERO DE SOLICITUD = 1753124 Y NUMERO CORRELATIVO = 91320025042017483 TRANSFERENCIA POR OPERACIONES DE VE</t>
  </si>
  <si>
    <t>J03225080001</t>
  </si>
  <si>
    <t>De: 00513012002 Transferencia que efectuamos para la devolucion del deposito erroneo de acuerdo a las notas CITE: YPFB/DFC-0861-URT-0515/2017 y CITE: MEFP/VPCF/DGCF/UCCF No 412/2017</t>
  </si>
  <si>
    <t>J03225090001</t>
  </si>
  <si>
    <t>De: 00513012004 Transferencia que se efectua a requerimiento de Yacimientos Petroliferos Fiscales Bolivianos (YPFB), con nota CITE: DFC-0573 URT-0360/2017 y en cumplimiento de la Resolucion Administrativa ANH N 1816/2014 e instruye el deposito mensual de estos recursos determinados por la ANH, conci</t>
  </si>
  <si>
    <t>S08856490001</t>
  </si>
  <si>
    <t>||COMISION TRANSFERENCIA FDOS.AL EXTERIOR 0,10% S/USD26.944,91.-,REEMB.GSTS.COMUNICACION BS220.-Y EMISION COMP.CONTABLE BS50.-REF.:PAGO 6 LC I-2016-020 P/C EASBA A/F BRN INTERNACIONAL INDUSTRIA E COMERCIO LTDA.,EN COMPL.A COMP.885648 ADJ.DE LA FECHA. LIB.00586019203 GASTO CORRIENTE EASBA - SANO Nº 400 REF.:COMISIONES PAGO 6 LC I-2016-020</t>
  </si>
  <si>
    <t>E00458190001</t>
  </si>
  <si>
    <t>E00458220001</t>
  </si>
  <si>
    <t>E00458250001</t>
  </si>
  <si>
    <t>E00458280001</t>
  </si>
  <si>
    <t>E00458310001</t>
  </si>
  <si>
    <t>E00458340001</t>
  </si>
  <si>
    <t>E00458350001</t>
  </si>
  <si>
    <t>G04317970004</t>
  </si>
  <si>
    <t>VENTA DE DIVISAS CON TRANSFERENCIA DE FONDOS A SOLICITUD DE YACIMIENTOS PETROLIFEROS FISCALES BOLIVIANOS SEGUN SOLICITUD 2145 REF: PAGO A COMPAÑIA DE PETROLEOS DE CHILE (COPEC S.A.) POR SUMINISTRO DE GASOLINA ESPECIAL Y DIESEL OIL CARGAAS DEL 21 AL 31 DE ENERO DE 2017 LIB. 00513012004 LBP-YPFB-UNICOMERCIAL (4030005415/1-2188907)</t>
  </si>
  <si>
    <t>J03225070001</t>
  </si>
  <si>
    <t>De: 00513012002 Transferencia que efectuamos para la devolucion del deposito erroneo de acuerdo a las notas CITE: YPFB/DFC-0860-URT-0514/2017 y CITE: MEFP/VPCF/DGCF/UCCF No 412/2017</t>
  </si>
  <si>
    <t>Q08295670002</t>
  </si>
  <si>
    <t>NÚMERO DE LIBRETA CUT: 99031009.00 OPERACIÓN T01 TRANSFERENCIA DE FONDOS A LA CUT - TESORO DIRECTO DE BANCO UNION S.A. A CUENTA UNICA DEL TESORO CON NUMERO DE SOLICITUD = 1756783 Y NUMERO CORRELATIVO = 91320026042017535 TRANSFERENCIA POR OPERACIONES DE VE</t>
  </si>
  <si>
    <t>G04326660004</t>
  </si>
  <si>
    <t>VENTA DE DIVISAS CON TRANSFERENCIA DE FONDOS A SOLICITUD DE YACIMIENTOS PETROLIFEROS FISCALES BOLIVIANOS SEGUN SOLICITUD 2150 REF: PAGO A COMPAÑIA DE PETROLEOS DE CHILE (COPEC S.A.) POR SUMINISTRO DE GASOLINA ESPECIAL CARGAS DEL 16 AL 29 DE MARZO DE 2017 LIB. 00513012004 LBP-YPFB-UNICOMERCIAL (4030005415/1-2188907)</t>
  </si>
  <si>
    <t>G04331080001</t>
  </si>
  <si>
    <t>COBRO COSTOS DE PAPELERIA SEGUN TRANSFERENCIA DEL EXTERIOR POR ORDEN DE SOCIETE MAGHREB MANAGEMENT INTERNAT REF.: PENALIDADES POR RETRASO RELATIVO AUX LOTS 1 Y 2 EXP. A BOLIVIA LIB. 05132302001 YPFB - OPERACIONES G N R G D</t>
  </si>
  <si>
    <t>Q08300640002</t>
  </si>
  <si>
    <t>NUMERO DE LIBRETA CUT: Cuenta Unica del Tesoro OPERACIÓN E18 TRANSFERENCIA DEL SISTEMA FINANCIERO POR CUENTA DE TERCEROS A LA CUT Devolucion de pagos CC</t>
  </si>
  <si>
    <t>G04336440003</t>
  </si>
  <si>
    <t>PROVISION DE FONDOS A SOLICITUD DE YACIMIENTOS PETROLIFEROS FISCALES BOLIVIANOS SEGUN SOLICITUD YPFB-0117-2017 REF: PAGO REGALIAS TGN ENERO 2017 LIB. 00099021001 TGN YPFB PARTICIPACION 6% PRODUCCIÓN BRUTA DE HIDROCARBUROS BOCA DE POZO</t>
  </si>
  <si>
    <t>J03226750002</t>
  </si>
  <si>
    <t>A:00099021001 Transferencia por reembolso de Subsidios por Incapacidad Temporal de acuerdo a las notas CITE: DGAA/URH No 0030/2017 del Ministerio de Gobierno, MEFP/VTCP/DGPOT/UAIS/No 2226/2017 e INF. MEFP/VTCP/DGPOT/UAIS/No 79/2017</t>
  </si>
  <si>
    <t>J03226770002</t>
  </si>
  <si>
    <t>A:00290014101 Transferencia por concepto de reembolso de subsidios por incapacidad temporal de acuerdo a las notas CITE: SIN/GAF/DRF/NOT/00669/2017, MEFP/VTCP/DGPOT/UAIS/No. 2276/2017 e INFORME MEFP/VTCP/DGPOT/UAIS/No 84/2017</t>
  </si>
  <si>
    <t>Q08304970002</t>
  </si>
  <si>
    <t>NUMERO DE LIBRETA CUT: 00272028001 OPERACIÓN E18 TRANSFERENCIA DEL SISTEMA FINANCIERO POR CUENTA DE TERCEROS A LA CUT DIRECCION DEPARTAMENTAL DE EDUCACION DE BENI</t>
  </si>
  <si>
    <t>Q08306660002</t>
  </si>
  <si>
    <t>NÚMERO DE LIBRETA CUT: 99031009.00 OPERACIÓN T01 TRANSFERENCIA DE FONDOS A LA CUT - TESORO DIRECTO DE BANCO UNION S.A. A CUENTA UNICA DEL TESORO CON NUMERO DE SOLICITUD = 1764026 Y NUMERO CORRELATIVO = 91320028042017720 TRANSFERENCIA POR OPERACIONES DE VE</t>
  </si>
  <si>
    <t>S08863250001</t>
  </si>
  <si>
    <t>'COBRO POR´||AMPLIACION DE VALIDEZ 0.15% S/USD 145.140.- X 31 DIAS, SEGUN NOTA YPFB/GCIL: 541 DPO:385/2017 ADJUNTA REF.: CARTA DE CREDITO I-2016-036. CGO.LIB.N°00513012004 LBP-YPFB UNICOMERCIAL REF.COM.AMP VALIDEZ LC I-2016-036</t>
  </si>
  <si>
    <t>S08863330001</t>
  </si>
  <si>
    <t>||COBRO POR BS50 EMISION DE CBTE. CONTABLE, REEMB. GASTOS DE COMUNICACIÓN BS220.- , AMPLIACIÓN DE VALIDEZ 0,15% S/USD 130.000. POR 61 DIAS SEGÚN NOTA YPFB/GCIL:540 DPO:384/2017 CARTA DE CREDITO I-2016-046 LIB. 00513012004 LPB - YPFB UNICOMERCIAL REF.: I-2016-048</t>
  </si>
  <si>
    <t>S08864480004</t>
  </si>
  <si>
    <t>TRANSFERENCIA DE FONDOS||S/G. NOTA CITE: MH/VTCP/DGT/UO/OB NO.1844/2008 DE F.21-10-2008 DEL MIN.DE HACIENDA S/G. DETALLE ADJUNTO. DEBITO DE LA LIBRETA NO.00990201001, REPOSICION UTILES DE ESCRITORIO.</t>
  </si>
  <si>
    <t>G04353410004</t>
  </si>
  <si>
    <t>VENTA DE DIVISAS CON TRANSFERENCIA DE FONDOS A SOLICITUD DE MINISTERIO DE LA PRESIDENCIA SEGUN SOLICITUD 2170 REF: DIVISAS USD 389.50 TRANSFERENCIA A GOGO BUSINESS AVIATION POR SERVICIO TELEFONIA SATELITAL DE LA AERONAVE FAB 002 FEBRERO Y MARZO 2017, A LA CTA 103690172665 US BANK. LIB. 00099021001 TGN-RECURSOS ORDINARIOS (3987)</t>
  </si>
  <si>
    <t>G04353460004</t>
  </si>
  <si>
    <t>VENTA DE DIVISAS CON TRANSFERENCIA DE FONDOS A SOLICITUD DE MINISTERIO DE LA PRESIDENCIA SEGUN SOLICITUD 2171 REF: DIVISAS USD 43,633.78 TRANSFERENCIA A DASSAULT FALCON JET POR COMPRA DE REPUESTOS PARA AERONAVES FAB 001, FAB 002 Y COSTOS DE ENVIO A LA CUENTA 381023401350 BANK OF AMERICA. LIB. 00099021001 TGN-RECURSOS ORDINARIOS (3987)</t>
  </si>
  <si>
    <t>G04353490004</t>
  </si>
  <si>
    <t>VENTA DE DIVISAS CON TRANSFERENCIA DE FONDOS A SOLICITUD DE MINISTERIO DE LA PRESIDENCIA SEGUN SOLICITUD 2172 REF: DIVISAS USD 17,609.37 TRANSFERENCIA A DASSAULT FALCON JET CORP. POR COMPRA REPUESTOS PARA AERONAVE FAB 001 Y COSTOS DE ENVIO DE LOS MISMOS, A LA CUENTA 381023401350 BANK OF AMERICA. LIB. 00099021001 TGN-RECURSOS ORDINARIOS (3987)</t>
  </si>
  <si>
    <t>G04353550004</t>
  </si>
  <si>
    <t>VENTA DE DIVISAS CON TRANSFERENCIA DE FONDOS A SOLICITUD DE MINISTERIO DE LA PRESIDENCIA SEGUN SOLICITUD 2173 REF: DIVISAS USD 1159.47 TRANSFERENCIA A SATCOM DIRECT INC POR SERVICIO DE TELEFONIA SATELITAL DE AERONAVE FAB 001 MES MARZO 2017, A LA CUENTA 2000055025245 WELLS FARGO BANK. LIB. 00099021001 TGN-RECURSOS ORDINARIOS (3987)</t>
  </si>
  <si>
    <t>B14895400002</t>
  </si>
  <si>
    <t>00099021001 DEP.DE CHEQ.AJENOS,RET.DE CAM.,CONCEPTO: DEVOLUCION DE BAJAS MEDICAS POR INCAPACIDAD TEMPORAL,DEP.: MINISTERIO DE SALUD , PROCEDENCIA: BANCO UNION S.A., CHEQUE: 21850, FECHA DE EMISION:22/03/2017</t>
  </si>
  <si>
    <t>B14895600002</t>
  </si>
  <si>
    <t>00099021001 DEP.DE CHEQ.AJENOS,RET.DE CAM.,CONCEPTO: CORIA RIVERO JOSE ROBERTO,DEP.: BANCO UNION S.A. , PROCEDENCIA: BANCO UNION S.A., CHEQUE: 148224, FECHA DE EMISION:03/04/2017</t>
  </si>
  <si>
    <t>B14895630002</t>
  </si>
  <si>
    <t>00099021001 DEP.DE CHEQ.AJENOS,RET.DE CAM.,CONCEPTO: RONALD ARNOLD ROJAS MIRANDA,DEP.: BANCO UNION S.A. , PROCEDENCIA: BANCO UNION S.A., CHEQUE: 148225, FECHA DE EMISION:03/04/2017</t>
  </si>
  <si>
    <t>B14895650002</t>
  </si>
  <si>
    <t>00099021001 DEP.DE CHEQ.AJENOS,RET.DE CAM.,CONCEPTO: MONTELLANOS SALAZAR SHIRLEY FRANCI,DEP.: BANCO UNION S.A. , PROCEDENCIA: BANCO UNION S.A., CHEQUE: 148223, FECHA DE EMISION:03/04/2017</t>
  </si>
  <si>
    <t>B14895660002</t>
  </si>
  <si>
    <t>00099021001 DEP.DE CHEQ.AJENOS,RET.DE CAM.,CONCEPTO: MONTAÑO ORELLANA WILFREDO,DEP.: BANCO UNION S.A. , PROCEDENCIA: BANCO UNION S.A., CHEQUE: 148222, FECHA DE EMISION:03/04/2017</t>
  </si>
  <si>
    <t>B14895670002</t>
  </si>
  <si>
    <t>00099021001 DEP.DE CHEQ.AJENOS,RET.DE CAM.,CONCEPTO: SUAREZ COLODRO ANA MARIA,DEP.: BANCO UNION S.A. , PROCEDENCIA: BANCO UNION S.A., CHEQUE: 148221, FECHA DE EMISION:03/04/2017</t>
  </si>
  <si>
    <t>B14895720002</t>
  </si>
  <si>
    <t>00099021001 DEP.DE CHEQ.AJENOS,RET.DE CAM.,CONCEPTO: MARCELO EDGAR CORTEZ ZACONETA,DEP.: BANCO UNION S.A. , PROCEDENCIA: BANCO UNION S.A., CHEQUE: 148220, FECHA DE EMISION:03/04/2017</t>
  </si>
  <si>
    <t>O14895360002</t>
  </si>
  <si>
    <t>00099021001 DEPOSITO DE EFECTIVO, DEPOSITANTE: MARCOS RODOLFO MICHEL LOPEZ, CONCEPTO: DEVOLUCION DE VIATICOS - GESTION 2011, CUENTA DE DEPOSITO: CUENTA UNICA DEL TESORO</t>
  </si>
  <si>
    <t>O14895750002</t>
  </si>
  <si>
    <t>00099021001 DEPOSITO DE EFECTIVO, DEPOSITANTE: JUAN CARLOS FERNANDEZ SALAZAR, CONCEPTO: DOBLE PERCEPCION, CUENTA DE DEPOSITO: CUENTA UNICA DEL TESORO</t>
  </si>
  <si>
    <t>O14895780002</t>
  </si>
  <si>
    <t>O14896210002</t>
  </si>
  <si>
    <t>00099021001 DEPOSITO DE EFECTIVO, DEPOSITANTE: OSCAR NIGOEVIC HEREDIA, CONCEPTO: DEVOLUCION DEMASIA HABERES MAXIMA REMUNERACION SECTOR PUBLICO, CUENTA DE DEPOSITO: CUENTA UNICA DEL TESORO</t>
  </si>
  <si>
    <t>O14897010002</t>
  </si>
  <si>
    <t>00580012001 DEPOSITO DE EFECTIVO, DEPOSITANTE: NESTOR ROJAS GARZON, CONCEPTO: DEVOLUCION DE PAGO EN EXCESO, CUENTA DE DEPOSITO: CUENTA UNICA DEL TESORO</t>
  </si>
  <si>
    <t>O14897920002</t>
  </si>
  <si>
    <t>00099021001 DEPOSITO DE EFECTIVO, DEPOSITANTE: JOSE ALCON ARANIBAR, CONCEPTO: REVERSIÓN DE BOLETA DE HABER MENSUAL DE DICIEMBRE DEL 2016, CUENTA DE DEPOSITO: CUENTA UNICA DEL TESORO</t>
  </si>
  <si>
    <t>O14897930002</t>
  </si>
  <si>
    <t>00099021001 DEPOSITO DE EFECTIVO, DEPOSITANTE: JOSE ALCON ARANIBAR, CONCEPTO: REVERSIÓN DE BOLETA DE HABER MENSUAL DE NOVIEMBRE 2016, CUENTA DE DEPOSITO: CUENTA UNICA DEL TESORO</t>
  </si>
  <si>
    <t>O14899080002</t>
  </si>
  <si>
    <t>O14899110002</t>
  </si>
  <si>
    <t>00099021001 DEPOSITO DE EFECTIVO, DEPOSITANTE: VICTORIA CARMEN RIVAS VDA. DE COCHI, CONCEPTO: COBRO INDEBIDO, CUENTA DE DEPOSITO: CUENTA UNICA DEL TESORO</t>
  </si>
  <si>
    <t>O14899300002</t>
  </si>
  <si>
    <t>00099021001 DEPOSITO DE EFECTIVO, DEPOSITANTE: MAURA BITRON MACHACA, CONCEPTO: DOBLE PERCEPCION, CUENTA DE DEPOSITO: CUENTA UNICA DEL TESORO</t>
  </si>
  <si>
    <t>O14899430002</t>
  </si>
  <si>
    <t>00099021001 DEPOSITO DE EFECTIVO, DEPOSITANTE: BRAULIO QUISPE BARRERA, CONCEPTO: DEVOLUCIÓN POR COBRO INDEBIDO, CUENTA DE DEPOSITO: CUENTA UNICA DEL TESORO</t>
  </si>
  <si>
    <t>O14899790002</t>
  </si>
  <si>
    <t>00378012002 DEPOSITO DE EFECTIVO, DEPOSITANTE: MARCO A. USNAYO E., CONCEPTO: DEVOLUCIÓN PREVENTIVO N°118, CUENTA DE DEPOSITO: CUENTA UNICA DEL TESORO</t>
  </si>
  <si>
    <t>O14901440002</t>
  </si>
  <si>
    <t>00099021001 DEPOSITO DE EFECTIVO, DEPOSITANTE: LUIS ALBERTO SANCHEZ FERNANDEZ, CONCEPTO: DEV DE VIÁTICOS GASTOS DE REPRESENTACIÓN NO UTILIZADOS VIAJE RUSIA 13 AL 19 DE NOV/2016 NEMO 1117, CUENTA DE DEPOSITO: CUENTA UNICA DEL TESORO</t>
  </si>
  <si>
    <t>O14901850002</t>
  </si>
  <si>
    <t>00378012002 DEPOSITO DE EFECTIVO, DEPOSITANTE: MARCO A. USNAYO E. - SENATEX, CONCEPTO: DEVOLUCIÓN PREVENTIVO 118, CUENTA DE DEPOSITO: CUENTA UNICA DEL TESORO</t>
  </si>
  <si>
    <t>O14902380002</t>
  </si>
  <si>
    <t>00580012001 DEPOSITO DE EFECTIVO, DEPOSITANTE: WILLY ARUNI RAMIREZ, CONCEPTO: DEVOLUCIÓN A LA LIBRETA, CUENTA DE DEPOSITO: CUENTA UNICA DEL TESORO</t>
  </si>
  <si>
    <t>B14904840002</t>
  </si>
  <si>
    <t>00099021001 DEP.DE CHEQ.AJENOS,RET.DE CAM.,CONCEPTO: DEVOLUCION DE CC NO COBRADA DICIEMBRE 2016,DEP.: LA VITALICIA SEGUROS Y REASEGUROS DE VIDA S.A. , PROCEDENCIA: BANCO BISA S.A., CHEQUE: 40976, FECHA DE EMISION:05/04/2017</t>
  </si>
  <si>
    <t>O14903580002</t>
  </si>
  <si>
    <t>O14903590002</t>
  </si>
  <si>
    <t>00099021001 DEPOSITO DE EFECTIVO, DEPOSITANTE: LUIS RAMIRO ROLQUE LASTRA C.I. 2208732 LP., CONCEPTO: DEVOLUCION DE DEUDA DOBLE PERCEPCION, CUENTA DE DEPOSITO: CUENTA UNICA DEL TESORO</t>
  </si>
  <si>
    <t>O14903680002</t>
  </si>
  <si>
    <t>00099021001 DEPOSITO DE EFECTIVO, DEPOSITANTE: HUGO PABLO KANTUTA COLQUE, CONCEPTO: DEVOLUCIÓN DE RENTA DE VEJEZ, CUENTA DE DEPOSITO: CUENTA UNICA DEL TESORO</t>
  </si>
  <si>
    <t>O14903970002</t>
  </si>
  <si>
    <t>O14903990002</t>
  </si>
  <si>
    <t>00099021001 DEPOSITO DE EFECTIVO, DEPOSITANTE: MARTIN YAHUASI MAMANI, CONCEPTO: ACUERDO PLAN DE PAGOS CON AFP POR COBRO INDEBIDO, CUENTA DE DEPOSITO: CUENTA UNICA DEL TESORO</t>
  </si>
  <si>
    <t>O14904020002</t>
  </si>
  <si>
    <t>00099021001 DEPOSITO DE EFECTIVO, DEPOSITANTE: WINSTON FABIAN CASSO CASSO, CONCEPTO: REVERSION DE HABERES MARZO 2017, CUENTA DE DEPOSITO: CUENTA UNICA DEL TESORO</t>
  </si>
  <si>
    <t>O14904050002</t>
  </si>
  <si>
    <t>00099021001 DEPOSITO DE EFECTIVO, DEPOSITANTE: LOURDES ROSA MACHACA CALSINA, CONCEPTO: DEVOLUCION DE BOLETA DE HABER MENSUAL DE MARZO, CUENTA DE DEPOSITO: CUENTA UNICA DEL TESORO</t>
  </si>
  <si>
    <t>O14904070002</t>
  </si>
  <si>
    <t>O14904240002</t>
  </si>
  <si>
    <t>00099021001 DEPOSITO DE EFECTIVO, DEPOSITANTE: VICENTE FAUSTO SERRANO MARTINEZ, CONCEPTO: DOBLE PERCEPCION, CUENTA DE DEPOSITO: CUENTA UNICA DEL TESORO</t>
  </si>
  <si>
    <t>O14904310002</t>
  </si>
  <si>
    <t>00580012001 DEPOSITO DE EFECTIVO, DEPOSITANTE: ROGER CHOQUE LIMACHI, CONCEPTO: DEVOLUCIÓN DE PAGO EN EXCESO DEL PRIMER AGUINALDO 2014, CUENTA DE DEPOSITO: CUENTA UNICA DEL TESORO</t>
  </si>
  <si>
    <t>O14904520002</t>
  </si>
  <si>
    <t>00099021001 DEPOSITO DE EFECTIVO, DEPOSITANTE: AIDA LUZ MORALES VDA DE ROSSO, CONCEPTO: CONVENIO DE PAGO 009.16, CUENTA DE DEPOSITO: CUENTA UNICA DEL TESORO</t>
  </si>
  <si>
    <t>O14904950002</t>
  </si>
  <si>
    <t>00099021001 DEPOSITO DE EFECTIVO, DEPOSITANTE: CLETO RODRIGUEZ VASQUEZ, CONCEPTO: COMPROMISO DE DEVOLUCION DE DEUDA, CUENTA DE DEPOSITO: CUENTA UNICA DEL TESORO</t>
  </si>
  <si>
    <t>O14905220002</t>
  </si>
  <si>
    <t>00099021001 DEPOSITO DE EFECTIVO, DEPOSITANTE: FATIMA E. FERNANDEZ TORRICO, CONCEPTO: DOBLE PERCEPCION DE HABERES DE LOS MESES MARZO A JUNIO DE 2000, CUENTA DE DEPOSITO: CUENTA UNICA DEL TESORO</t>
  </si>
  <si>
    <t>O14905660002</t>
  </si>
  <si>
    <t>00099021001 DEPOSITO DE EFECTIVO, DEPOSITANTE: ALBERTO SOLIZ VALDEZ, CONCEPTO: DOBLE PERCEPCION, CUENTA DE DEPOSITO: CUENTA UNICA DEL TESORO</t>
  </si>
  <si>
    <t>O14906170002</t>
  </si>
  <si>
    <t>00099021001 DEPOSITO DE EFECTIVO, DEPOSITANTE: FABIOLA CONSUELO SALAZAR CALLE, CONCEPTO: DEVOLUCION DE RECURSOS NO UTILIZADOS POR UN DIA DE VIATICOS, CUENTA DE DEPOSITO: CUENTA UNICA DEL TESORO</t>
  </si>
  <si>
    <t>O14906280002</t>
  </si>
  <si>
    <t>00099021001 DEPOSITO DE EFECTIVO, DEPOSITANTE: JAIME NESTOR LIMA MAMANI, CONCEPTO: DOBLE PERCEPCIÓN, CUENTA DE DEPOSITO: CUENTA UNICA DEL TESORO</t>
  </si>
  <si>
    <t>O14906290002</t>
  </si>
  <si>
    <t>B14908200002</t>
  </si>
  <si>
    <t>00099021001 DEP.DE CHEQ.AJENOS,RET.DE CAM.,CONCEPTO: DEVOLUCION DE RECURSOS,DEP.: AGENCIA NACIONAL DE HIDROCARBUROS , PROCEDENCIA: BANCO UNION S.A., CHEQUE: 4311, FECHA DE EMISION:05/04/2017</t>
  </si>
  <si>
    <t>O14908400002</t>
  </si>
  <si>
    <t>00099021001 DEPOSITO DE EFECTIVO, DEPOSITANTE: GROBER FLORES, CONCEPTO: PREVENTIVO 1490, CUENTA DE DEPOSITO: CUENTA UNICA DEL TESORO</t>
  </si>
  <si>
    <t>O14909960002</t>
  </si>
  <si>
    <t>00099021001 DEPOSITO DE EFECTIVO, DEPOSITANTE: FELIPA QUISPE VDA. DE SALCEDO C.I. 2540497 LP., CONCEPTO: COBROS INDEBIDOS - DEVOLUCION, CUENTA DE DEPOSITO: CUENTA UNICA DEL TESORO</t>
  </si>
  <si>
    <t>B14912460002</t>
  </si>
  <si>
    <t>00099021001 DEP.DE CHEQ.AJENOS,RET.DE CAM.,CONCEPTO: LOPEZ ARRUETA ABEL,DEP.: BANCO UNION S.A. , PROCEDENCIA: BANCO UNION S.A., CHEQUE: 148226, FECHA DE EMISION:07/04/2017</t>
  </si>
  <si>
    <t>O14911820002</t>
  </si>
  <si>
    <t>O14911950002</t>
  </si>
  <si>
    <t>00099021001 DEPOSITO DE EFECTIVO, DEPOSITANTE: SANDRA YOUSSETTE SIACAR BACARREZA, CONCEPTO: DEVOLUCIÓN POR EXCESO DE HABERES RECIBIDOS EN EL SECTOR PÚBLICO, CUENTA DE DEPOSITO: CUENTA UNICA DEL TESORO</t>
  </si>
  <si>
    <t>O14913350002</t>
  </si>
  <si>
    <t>00586019203 DEPOSITO DE EFECTIVO, DEPOSITANTE: XIOZ ADI, CONCEPTO: DEVOLUCION POR CONSUMO DE SERVICIOS DE AGUA 2016, CUENTA DE DEPOSITO: CUENTA UNICA DEL TESORO</t>
  </si>
  <si>
    <t>O14913360002</t>
  </si>
  <si>
    <t>00586019203 DEPOSITO DE EFECTIVO, DEPOSITANTE: XIOZ ADI, CONCEPTO: DEVOLUCION POR CONSUMO DE SERVICIOS DE ELECTRICIDAD 2016, CUENTA DE DEPOSITO: CUENTA UNICA DEL TESORO</t>
  </si>
  <si>
    <t>O14913370002</t>
  </si>
  <si>
    <t>00586019203 DEPOSITO DE EFECTIVO, DEPOSITANTE: XIOZ ADI, CONCEPTO: DEVOLUCION POR CONSUMO DE SERVICIOS DE ELECTRICIDAD 2017, CUENTA DE DEPOSITO: CUENTA UNICA DEL TESORO</t>
  </si>
  <si>
    <t>O14913380002</t>
  </si>
  <si>
    <t>00586019203 DEPOSITO DE EFECTIVO, DEPOSITANTE: XIOZ ADI, CONCEPTO: DEVOLUCION POR CONSUMO DE SERVICIOS DE AGUA 2017, CUENTA DE DEPOSITO: CUENTA UNICA DEL TESORO</t>
  </si>
  <si>
    <t>O14913570002</t>
  </si>
  <si>
    <t>00099021001 DEPOSITO DE EFECTIVO, DEPOSITANTE: GOBIERNO AUTONOMO DEPARTAMENTAL SEDES LA PAZ, CONCEPTO: OTROS DESCUENTOS, CUENTA DE DEPOSITO: CUENTA UNICA DEL TESORO</t>
  </si>
  <si>
    <t>O14913580002</t>
  </si>
  <si>
    <t>00099021001 DEPOSITO DE EFECTIVO, DEPOSITANTE: GOBIERNO AUTONOMO DEPARTAMENTAL SEDES LA PAZ, CONCEPTO: DE DEVOLUCIÓN DE HABERES DEL MES DE FEBRERO, CUENTA DE DEPOSITO: CUENTA UNICA DEL TESORO</t>
  </si>
  <si>
    <t>O14913810002</t>
  </si>
  <si>
    <t>00099021001 DEPOSITO DE EFECTIVO, DEPOSITANTE: LAUREANA QUISPE VDA. DE CANAVIRI, CONCEPTO: COBRO INDEBIDO, CUENTA DE DEPOSITO: CUENTA UNICA DEL TESORO</t>
  </si>
  <si>
    <t>O14914290002</t>
  </si>
  <si>
    <t>00099021001 DEPOSITO DE EFECTIVO, DEPOSITANTE: GONZALO VILLAGOMEZ OÑA, CONCEPTO: DEVOLUCION DE PAGO AGUINALDO DUODECIMA, CUENTA DE DEPOSITO: CUENTA UNICA DEL TESORO</t>
  </si>
  <si>
    <t>O14914620002</t>
  </si>
  <si>
    <t>O14916800002</t>
  </si>
  <si>
    <t>00099021001 DEPOSITO DE EFECTIVO, DEPOSITANTE: NICOLAS CATARI APAZA, CONCEPTO: DEVOLUCIÓN, CUENTA DE DEPOSITO: CUENTA UNICA DEL TESORO</t>
  </si>
  <si>
    <t>O14917300002</t>
  </si>
  <si>
    <t>00099021001 DEPOSITO DE EFECTIVO, DEPOSITANTE: BARRIOS VILLA ALFONSO CI. 1253043, CONCEPTO: DEVOLUCION DE SALARIO EXCEDENTE AL DEL PRESIDENTE MARZO 2017, CUENTA DE DEPOSITO: CUENTA UNICA DEL TESORO</t>
  </si>
  <si>
    <t>O14917320002</t>
  </si>
  <si>
    <t>00099021001 DEPOSITO DE EFECTIVO, DEPOSITANTE: GUERRA AROZAMEN ANTONIO CI. 1255809, CONCEPTO: DEVOLUCION DE SALARIO EXCEDENTE AL DEL PRESIDENTE MARZO 2017, CUENTA DE DEPOSITO: CUENTA UNICA DEL TESORO</t>
  </si>
  <si>
    <t>O14917330002</t>
  </si>
  <si>
    <t>00099021001 DEPOSITO DE EFECTIVO, DEPOSITANTE: GOYTIA MORALES JOSE CI. 1271669, CONCEPTO: DEVOLUCION DE SALARIO EXCEDENTE AL DEL PRESIDENTE MARZO 2017, CUENTA DE DEPOSITO: CUENTA UNICA DEL TESORO</t>
  </si>
  <si>
    <t>O14917340002</t>
  </si>
  <si>
    <t>00099021001 DEPOSITO DE EFECTIVO, DEPOSITANTE: FUERTES CALLAPINO BERNARDINO CI. 1283979, CONCEPTO: DEVOLUCION DE SALARIO EXCEDENTE AL DEL PRESIDENTE MARZO 2017, CUENTA DE DEPOSITO: CUENTA UNICA DEL TESORO</t>
  </si>
  <si>
    <t>O14917350002</t>
  </si>
  <si>
    <t>00099021001 DEPOSITO DE EFECTIVO, DEPOSITANTE: CALLE ARACENA JOSE MANUEL CI. 1284098, CONCEPTO: DEVOLUCION DE SALARIO EXCEDENTE AL DEL PRESIDENTE MARZO 2017, CUENTA DE DEPOSITO: CUENTA UNICA DEL TESORO</t>
  </si>
  <si>
    <t>O14917360002</t>
  </si>
  <si>
    <t>00099021001 DEPOSITO DE EFECTIVO, DEPOSITANTE: TIRADO ENCINAS JOSE FRANCISCO CI. 1328741, CONCEPTO: DEVOLUCION DE SALARIO EXCEDENTE AL DEL PRESIDENTE MARZO 2017, CUENTA DE DEPOSITO: CUENTA UNICA DEL TESORO</t>
  </si>
  <si>
    <t>O14917370002</t>
  </si>
  <si>
    <t>00099021001 DEPOSITO DE EFECTIVO, DEPOSITANTE: CAMARGO BARRIONUEVO HERNAN CI. 1394844, CONCEPTO: DEVOLUCION DE SALARIO EXCEDENTE AL DEL PRESIDENTE MARZO 2017, CUENTA DE DEPOSITO: CUENTA UNICA DEL TESORO</t>
  </si>
  <si>
    <t>O14917380002</t>
  </si>
  <si>
    <t>00099021001 DEPOSITO DE EFECTIVO, DEPOSITANTE: AGUIRRE HAUG ROSA CI. 1616147, CONCEPTO: DEVOLUCION DE SALARIO EXCEDENTE AL DEL PRESIDENTE MARZO 2017, CUENTA DE DEPOSITO: CUENTA UNICA DEL TESORO</t>
  </si>
  <si>
    <t>O14917390002</t>
  </si>
  <si>
    <t>00099021001 DEPOSITO DE EFECTIVO, DEPOSITANTE: MORA FERAUDI RUBEN CI . 2216655, CONCEPTO: DEVOLUCION DE SALARIO EXCEDENTE AL DEL PRESIDENTE MARZO 2017, CUENTA DE DEPOSITO: CUENTA UNICA DEL TESORO</t>
  </si>
  <si>
    <t>O14917420002</t>
  </si>
  <si>
    <t>00099021001 DEPOSITO DE EFECTIVO, DEPOSITANTE: SECKO GONZALES HUGO CI. 3682597, CONCEPTO: DEVOLUCION DE SALARIO EXCEDENTE AL DEL PRESIDENTE MARZO 2017, CUENTA DE DEPOSITO: CUENTA UNICA DEL TESORO</t>
  </si>
  <si>
    <t>O14917450002</t>
  </si>
  <si>
    <t>00099021001 DEPOSITO DE EFECTIVO, DEPOSITANTE: BRACAMONTE ALANIZ HUMBERTO CI. 5567062, CONCEPTO: DEVOLUCION DE SALARIO EXCEDENTE AL DEL PRESIDENTE MARZO 2017, CUENTA DE DEPOSITO: CUENTA UNICA DEL TESORO</t>
  </si>
  <si>
    <t>O14917470002</t>
  </si>
  <si>
    <t>00099021001 DEPOSITO DE EFECTIVO, DEPOSITANTE: BALDIVIESO SAENZ RENE CI. 1328213, CONCEPTO: DEVOLUCION DE SALARIO EXCEDENTE AL DEL PRESIDENTE MARZO 2017, CUENTA DE DEPOSITO: CUENTA UNICA DEL TESORO</t>
  </si>
  <si>
    <t>O14917740002</t>
  </si>
  <si>
    <t>00099021001 DEPOSITO DE EFECTIVO, DEPOSITANTE: MARIO GERARDO TELLEZ DEL CARPIO, CONCEPTO: DEVOLUCION AGUINALDO 2016, CUENTA DE DEPOSITO: CUENTA UNICA DEL TESORO</t>
  </si>
  <si>
    <t>O14918800002</t>
  </si>
  <si>
    <t>00099021001 DEPOSITO DE EFECTIVO, DEPOSITANTE: GUSTAVO CORTEZ FERREL, CONCEPTO: DEVOLUCION VIATICOS, CUENTA DE DEPOSITO: CUENTA UNICA DEL TESORO</t>
  </si>
  <si>
    <t>O14918940002</t>
  </si>
  <si>
    <t>00099021001 DEPOSITO DE EFECTIVO, DEPOSITANTE: OLGA RADA DE BENAVIDES, CONCEPTO: DEVOLUCION DE AGUINALDO 2016, CUENTA DE DEPOSITO: CUENTA UNICA DEL TESORO</t>
  </si>
  <si>
    <t>O14919290002</t>
  </si>
  <si>
    <t>00342012001 DEPOSITO DE EFECTIVO, DEPOSITANTE: FREDDY W. QUISPE YUJRA C.I.4374790 LP., CONCEPTO: DEVOLUCION SALDO COMPRA DE GASOLINA, CUENTA DE DEPOSITO: CUENTA UNICA DEL TESORO</t>
  </si>
  <si>
    <t>B14921720002</t>
  </si>
  <si>
    <t>00099021001 DEP.DE CHEQ.AJENOS,RET.DE CAM.,CONCEPTO: LOPEZ ARRUETA ABEL,DEP.: BANCO UNION S.A. , PROCEDENCIA: BANCO UNION S.A., CHEQUE: 148227, FECHA DE EMISION:11/04/2017</t>
  </si>
  <si>
    <t>B14921730002</t>
  </si>
  <si>
    <t>00099021001 DEP.DE CHEQ.AJENOS,RET.DE CAM.,CONCEPTO: LOPEZ ARRUETA ABEL,DEP.: BANCO UNION S.A. , PROCEDENCIA: BANCO UNION S.A., CHEQUE: 148228, FECHA DE EMISION:11/04/2017</t>
  </si>
  <si>
    <t>B14921740002</t>
  </si>
  <si>
    <t>00099021001 DEP.DE CHEQ.AJENOS,RET.DE CAM.,CONCEPTO: CALVI LOBATON CARMEN CELIDA,DEP.: BANCO UNION S.A. , PROCEDENCIA: BANCO UNION S.A., CHEQUE: 148229, FECHA DE EMISION:11/04/2017</t>
  </si>
  <si>
    <t>B14922080002</t>
  </si>
  <si>
    <t>00099021001 DEP.DE CHEQ.AJENOS,RET.DE CAM.,CONCEPTO: DEVOLUCION DE COTIZACION EXCESO,DEP.: FUTURO DE BOLIVIA S.A. AFP , PROCEDENCIA: BANCO DE CREDITO DE BOLIVIA S.A., CHEQUE: 48517, FECHA DE EMISION:11/04/2017</t>
  </si>
  <si>
    <t>B14922140002</t>
  </si>
  <si>
    <t>00086034202 DEP.DE CHEQ.AJENOS,RET.DE CAM.,CONCEPTO: REVERSION FONDOS NO UTILIZADOS,DEP.: SERNAP - AGUARAQUE , PROCEDENCIA: BANCO UNION S.A., CHEQUE: 927, FECHA DE EMISION:15/03/2017</t>
  </si>
  <si>
    <t>O14922420002</t>
  </si>
  <si>
    <t>00099021001 DEPOSITO DE EFECTIVO, DEPOSITANTE: LA VITALICIA SEGUROS Y REASEGUROS DE VIDA S.A., CONCEPTO: DEVOLUCION DE CC NO COBRADA DICIEMBRE 2016, CUENTA DE DEPOSITO: CUENTA UNICA DEL TESORO</t>
  </si>
  <si>
    <t>O14922520002</t>
  </si>
  <si>
    <t>00086031101 DEPOSITO DE EFECTIVO, DEPOSITANTE: SERNAP - DAIMO VILLARROEL PAZ, CONCEPTO: DEP. POR FONDOS NO UTILIZADOS, CUENTA DE DEPOSITO: CUENTA UNICA DEL TESORO</t>
  </si>
  <si>
    <t>O14922530002</t>
  </si>
  <si>
    <t>00086031101 DEPOSITO DE EFECTIVO, DEPOSITANTE: SERNAP - DAIMO VILLARROEL PAZ, CONCEPTO: OTROS INGRESOS, CUENTA DE DEPOSITO: CUENTA UNICA DEL TESORO</t>
  </si>
  <si>
    <t>O14922980002</t>
  </si>
  <si>
    <t>00099021001 DEPOSITO DE EFECTIVO, DEPOSITANTE: MIGUEL APAZA LAURA, CONCEPTO: DOBLE PERCEPCIÓN, CUENTA DE DEPOSITO: CUENTA UNICA DEL TESORO</t>
  </si>
  <si>
    <t>O14923050002</t>
  </si>
  <si>
    <t>00099021001 DEPOSITO DE EFECTIVO, DEPOSITANTE: ZENON GOMEZ, CONCEPTO: DEVOLUCIÓN DE VIÁTICOS - GESTIÓN 2011, CUENTA DE DEPOSITO: CUENTA UNICA DEL TESORO</t>
  </si>
  <si>
    <t>O14923540002</t>
  </si>
  <si>
    <t>00342012001 DEPOSITO DE EFECTIVO, DEPOSITANTE: SR. JUAN C. RIVEROS QUISPE C.I. 6136054, CONCEPTO: DEVOLUCION SALDO COMPRA DE GASOLINA, CUENTA DE DEPOSITO: CUENTA UNICA DEL TESORO</t>
  </si>
  <si>
    <t>B14925090002</t>
  </si>
  <si>
    <t>00099021001 DEP.DE CHEQ.AJENOS,RET.DE CAM.,CONCEPTO: REVERSION FRACCION CC-TGN,DEP.: SEGUROS PROVIDA S.A. , PROCEDENCIA: BANCO NACIONAL DE BOLIVIA S.A., CHEQUE: 4350243, FECHA DE EMISION:11/04/2017</t>
  </si>
  <si>
    <t>B14925610002</t>
  </si>
  <si>
    <t>00099021001 DEP.DE CHEQ.AJENOS,RET.DE CAM.,CONCEPTO: DEP. POR DEVOLUCION DE SALDOS NO EJECUTADOS DE LA GESTION 2014 MUNICIPIO DE YANACACHI,DEP.: MUNICIPIO DE YANACACHI , PROCEDENCIA: BANCO UNION S.A., CHEQUE: 1392, FECHA DE EMISION:10/04/2017</t>
  </si>
  <si>
    <t>O14925180002</t>
  </si>
  <si>
    <t>00099021001 DEPOSITO DE EFECTIVO, DEPOSITANTE: MARIA VIRGINIA ESPEJO ALVARADO, CONCEPTO: DEVOLUCION DE AGUINALDO, CUENTA DE DEPOSITO: CUENTA UNICA DEL TESORO</t>
  </si>
  <si>
    <t>O14925670002</t>
  </si>
  <si>
    <t>00099021001 DEPOSITO DE EFECTIVO, DEPOSITANTE: JUAN CARLOS PEREZ RAMIREZ, CONCEPTO: DEVOLUCIÓN PAGO AGUINALDO DE NAVIDAD 2016, CUENTA DE DEPOSITO: CUENTA UNICA DEL TESORO</t>
  </si>
  <si>
    <t>O14925700002</t>
  </si>
  <si>
    <t>00099021001 DEPOSITO DE EFECTIVO, DEPOSITANTE: JESUS RAUL DE LA FUENTE REYNA, CONCEPTO: DEV. LIQUIDO PAGABLE, ASR MUNAMAL, MUNAMAL FEDERACIÓN URBANA Y CONFEDERACIÓN URBANA, CUENTA DE DEPOSITO: CUENTA UNICA DEL TESORO</t>
  </si>
  <si>
    <t>O14926350002</t>
  </si>
  <si>
    <t>00099021001 DEPOSITO DE EFECTIVO, DEPOSITANTE: ANH - SCZ, CONCEPTO: DEVOLUCION RECURSOS ANH - SCZ, CUENTA DE DEPOSITO: CUENTA UNICA DEL TESORO</t>
  </si>
  <si>
    <t>O14926380002</t>
  </si>
  <si>
    <t>O14926390002</t>
  </si>
  <si>
    <t>O14926810002</t>
  </si>
  <si>
    <t>00099021001 DEPOSITO DE EFECTIVO, DEPOSITANTE: SEGUNDINO ISIDRO CONDORI TUCUPA, CONCEPTO: DEVOLUCION DEL AGUINALDO, CUENTA DE DEPOSITO: CUENTA UNICA DEL TESORO</t>
  </si>
  <si>
    <t>O14927160002</t>
  </si>
  <si>
    <t>00099021001 DEPOSITO DE EFECTIVO, DEPOSITANTE: OTILIA H. CONDORI CUNO (HIJA), CONCEPTO: IMPORTE POR COBRO INDEBIDO DE CUNO CANASA LOLA CELESTINA (Q.E.P.D.), CUENTA DE DEPOSITO: CUENTA UNICA DEL TESORO</t>
  </si>
  <si>
    <t>O14927460002</t>
  </si>
  <si>
    <t>00099021001 DEPOSITO DE EFECTIVO, DEPOSITANTE: SUSANA ROJAS CRUZ, CONCEPTO: DEVOLUCION DE EXCESO DE AGUINALDO DE ARANCIBIA MAMANI HEYDI, CUENTA DE DEPOSITO: CUENTA UNICA DEL TESORO</t>
  </si>
  <si>
    <t>O14927480002</t>
  </si>
  <si>
    <t>00099021001 DEPOSITO DE EFECTIVO, DEPOSITANTE: SUSANA ROJAS CRUZ, CONCEPTO: DEVOLUCION DE EXCESO DE AGUINALDO 2016 DE LA SRA. SIRPA RIVEROS YENKA INDIRA, CUENTA DE DEPOSITO: CUENTA UNICA DEL TESORO</t>
  </si>
  <si>
    <t>O14927490002</t>
  </si>
  <si>
    <t>00099021001 DEPOSITO DE EFECTIVO, DEPOSITANTE: SUSANA ROJAS CRUZ, CONCEPTO: DEVOLUCION DE EXCESO DE AGUINALDO DE LA GESTION 2016 DEL SR.COLQUE MARCO ANTONIO, CUENTA DE DEPOSITO: CUENTA UNICA DEL TESORO</t>
  </si>
  <si>
    <t>O14927500002</t>
  </si>
  <si>
    <t>00086038007 DEPOSITO DE EFECTIVO, DEPOSITANTE: JENNY UMADAY CARTAGENA - SERNAP, CONCEPTO: REVERSIÓN CORRESPONDIENTE AL MES DE ENERO/2017, CUENTA DE DEPOSITO: CUENTA UNICA DEL TESORO</t>
  </si>
  <si>
    <t>O14927510002</t>
  </si>
  <si>
    <t>00099021001 DEPOSITO DE EFECTIVO, DEPOSITANTE: SUSANA ROJAS CRUZ, CONCEPTO: DEVOLUCION DE EXCESO DE AGUINALDO GESTION 2016 DE HUANCA QUISBERT EFRAIN, CUENTA DE DEPOSITO: CUENTA UNICA DEL TESORO</t>
  </si>
  <si>
    <t>O14927520002</t>
  </si>
  <si>
    <t>00086038007 DEPOSITO DE EFECTIVO, DEPOSITANTE: JENNY UMADAY CARTAGENA - SERNAP, CONCEPTO: REVERSIÓN CORRESPONDIENTE AL MES DE FEBRERO/2017, CUENTA DE DEPOSITO: CUENTA UNICA DEL TESORO</t>
  </si>
  <si>
    <t>O14927530002</t>
  </si>
  <si>
    <t>00099021001 DEPOSITO DE EFECTIVO, DEPOSITANTE: SUSANA ROJAS CRUZ, CONCEPTO: DEVOLUCION DE EXCESO DE AGUINALDO 2016 DE POMACUSI CONDORI RICHARD, CUENTA DE DEPOSITO: CUENTA UNICA DEL TESORO</t>
  </si>
  <si>
    <t>O14927540002</t>
  </si>
  <si>
    <t>00099021001 DEPOSITO DE EFECTIVO, DEPOSITANTE: SUSANA ROJAS CRUZ, CONCEPTO: DEVOLUCION DE EXCESO DE AGUINALDO 2016 DE CORINI MAMANI JOSE JOSE, CUENTA DE DEPOSITO: CUENTA UNICA DEL TESORO</t>
  </si>
  <si>
    <t>O14927550002</t>
  </si>
  <si>
    <t>00099021001 DEPOSITO DE EFECTIVO, DEPOSITANTE: SUSANA ROJAS CRUZ, CONCEPTO: DEVOLUCION DE EXCESO DE AGUINALDO DE 2016 DE RIVERA MOLLO HOLBEIN OLMEDO, CUENTA DE DEPOSITO: CUENTA UNICA DEL TESORO</t>
  </si>
  <si>
    <t>O14927570002</t>
  </si>
  <si>
    <t>00099021001 DEPOSITO DE EFECTIVO, DEPOSITANTE: SUSANA ROJAS CRUZ, CONCEPTO: DEVOLUCION DE AGUINALDO 20146 DEL SR. DELGADO ACEBO ENRIQUE, CUENTA DE DEPOSITO: CUENTA UNICA DEL TESORO</t>
  </si>
  <si>
    <t>B14929450002</t>
  </si>
  <si>
    <t>00099021001 DEP.DE CHEQ.AJENOS,RET.DE CAM.,CONCEPTO: JUAN CARLOS VALERIANO MOLINA MALDONADO,DEP.: BANCO UNION S.A. , PROCEDENCIA: BANCO UNION S.A., CHEQUE: 148231, FECHA DE EMISION:12/04/2017</t>
  </si>
  <si>
    <t>B14929460002</t>
  </si>
  <si>
    <t>00099021001 DEP.DE CHEQ.AJENOS,RET.DE CAM.,CONCEPTO: EDSON ROMERO IRA,DEP.: BANCO UNION S.A. , PROCEDENCIA: BANCO UNION S.A., CHEQUE: 148232, FECHA DE EMISION:12/04/2017</t>
  </si>
  <si>
    <t>B14929560002</t>
  </si>
  <si>
    <t>00592012001 DEP.DE CHEQ.AJENOS,RET.DE CAM.,CONCEPTO: HRE-1174 - PROVEIDO 3,DEP.: BOA-BOLTUR , PROCEDENCIA: BANCO UNION S.A., CHEQUE: 7533, FECHA DE EMISION:05/04/2017</t>
  </si>
  <si>
    <t>O14929210002</t>
  </si>
  <si>
    <t>00099021001 DEPOSITO DE EFECTIVO, DEPOSITANTE: VERONICA MAMANI FERNANDEZ, CONCEPTO: REVERSION DE BOLETA DE HABER MENSUAL DEL MES DE FEBRERO 2017, CUENTA DE DEPOSITO: CUENTA UNICA DEL TESORO</t>
  </si>
  <si>
    <t>O14930090002</t>
  </si>
  <si>
    <t>00099021001 DEPOSITO DE EFECTIVO, DEPOSITANTE: OLIVIA ARRASCAITA QUISBERT, CONCEPTO: DEV. FONDOS EN AVANCE PAGO REFRIGERIOS ENERO/2017 PART:31110 DA:7, ENTIDAD:86, CUENTA DE DEPOSITO: CUENTA UNICA DEL TESORO</t>
  </si>
  <si>
    <t>B14932360002</t>
  </si>
  <si>
    <t>00099021001 DEP.DE CHEQ.AJENOS,RET.DE CAM.,CONCEPTO: COMPENSACION MENSUAL DE COTIZACIONES,DEP.: FUTURO DE BOLIVIA S.A. AFP , PROCEDENCIA: BANCO DE CREDITO DE BOLIVIA S.A., CHEQUE: 48595, FECHA DE EMISION:13/04/2017</t>
  </si>
  <si>
    <t>B14933040002</t>
  </si>
  <si>
    <t>00099021001 DEP.DE CHEQ.AJENOS,RET.DE CAM.,CONCEPTO: ALVIS DEYSI MENDEZ DE,DEP.: BANCO UNION S.A. , PROCEDENCIA: BANCO UNION S.A., CHEQUE: 148233, FECHA DE EMISION:17/04/2017</t>
  </si>
  <si>
    <t>B14933070002</t>
  </si>
  <si>
    <t>00099021001 DEP.DE CHEQ.AJENOS,RET.DE CAM.,CONCEPTO: RAFAELA GUAJI NOZA DE MUIBA,DEP.: BANCO UNION S.A. , PROCEDENCIA: BANCO UNION S.A., CHEQUE: 148234, FECHA DE EMISION:17/04/2017</t>
  </si>
  <si>
    <t>O14932720002</t>
  </si>
  <si>
    <t>00099021001 DEPOSITO DE EFECTIVO, DEPOSITANTE: GUIDO SIMON CRESPO VALLEJOS, CONCEPTO: DEVOLUCION P.R.A., CUENTA DE DEPOSITO: CUENTA UNICA DEL TESORO</t>
  </si>
  <si>
    <t>O14934370002</t>
  </si>
  <si>
    <t>00099021001 DEPOSITO DE EFECTIVO, DEPOSITANTE: RI-31 "CNL. E. RIOS Z.", CONCEPTO: PAGO RETENCIONES MES MARZO, CUENTA DE DEPOSITO: CUENTA UNICA DEL TESORO</t>
  </si>
  <si>
    <t>O14934540002</t>
  </si>
  <si>
    <t>00099021001 DEPOSITO DE EFECTIVO, DEPOSITANTE: EDWIN PEREZ PEREZ, CONCEPTO: DEVOLUCION, CUENTA DE DEPOSITO: CUENTA UNICA DEL TESORO</t>
  </si>
  <si>
    <t>O14934900002</t>
  </si>
  <si>
    <t>00099021001 DEPOSITO DE EFECTIVO, DEPOSITANTE: ESTELA ALVAREZ CHAVEZ, CONCEPTO: DEVOLUCIÓN POR VIÁTICOS C31 - 6974 CBTE:5389, CUENTA DE DEPOSITO: CUENTA UNICA DEL TESORO</t>
  </si>
  <si>
    <t>O14937980002</t>
  </si>
  <si>
    <t>00099021001 DEPOSITO DE EFECTIVO, DEPOSITANTE: EJERCITO DE BOLIVIA - EMTE, CONCEPTO: REVERSIÓN POR CONCEPTO DE TELEFONIA CORRESPONDIENTE AL MES DE FEBRERO 2017, CUENTA DE DEPOSITO: CUENTA UNICA DEL TESORO</t>
  </si>
  <si>
    <t>O14938400002</t>
  </si>
  <si>
    <t>O14940080002</t>
  </si>
  <si>
    <t>B14941670002</t>
  </si>
  <si>
    <t>00099021001 DEP.DE CHEQ.AJENOS,RET.DE CAM.,CONCEPTO: LOPEZ ARRUETA ABEL,DEP.: BANCO UNION S.A. , PROCEDENCIA: BANCO UNION S.A., CHEQUE: 148236, FECHA DE EMISION:19/04/2017</t>
  </si>
  <si>
    <t>B14941690002</t>
  </si>
  <si>
    <t>00099021001 DEP.DE CHEQ.AJENOS,RET.DE CAM.,CONCEPTO: RUFO HERMOGENES BAUTISTA POMA,DEP.: BANCO UNION S.A. , PROCEDENCIA: BANCO UNION S.A., CHEQUE: 148237, FECHA DE EMISION:19/04/2017</t>
  </si>
  <si>
    <t>O14941920002</t>
  </si>
  <si>
    <t>00223012001 DEPOSITO DE EFECTIVO, DEPOSITANTE: FELIX CORNEJO HUANCA, CONCEPTO: DEP. DE FONDOS RECURSOS ESPECIFICOS, CUENTA DE DEPOSITO: CUENTA UNICA DEL TESORO</t>
  </si>
  <si>
    <t>O14942070002</t>
  </si>
  <si>
    <t>00099021001 DEPOSITO DE EFECTIVO, DEPOSITANTE: OLGA ARUQUIPA COLQUE, CONCEPTO: REVERSIÓN DE BOLETA DE HABER MENSUAL, CUENTA DE DEPOSITO: CUENTA UNICA DEL TESORO</t>
  </si>
  <si>
    <t>O14942820002</t>
  </si>
  <si>
    <t>00099021001 DEPOSITO DE EFECTIVO, DEPOSITANTE: ESTELA ALVAREZ CHAVEZ, CONCEPTO: DEVOLUCION POR VIATICOS C31, 6974 CBTE 5389, CUENTA DE DEPOSITO: CUENTA UNICA DEL TESORO</t>
  </si>
  <si>
    <t>O14943820002</t>
  </si>
  <si>
    <t>00099021001 DEPOSITO DE EFECTIVO, DEPOSITANTE: NOEMI ANGELICA FARFAN CASTILLO, CONCEPTO: DEVOLUCION DE AGUINALDO EN DEMASIA DEL 2016, CUENTA DE DEPOSITO: CUENTA UNICA DEL TESORO</t>
  </si>
  <si>
    <t>O14943830002</t>
  </si>
  <si>
    <t>00099021001 DEPOSITO DE EFECTIVO, DEPOSITANTE: GLADYS KARINA VALENCIA ESPER, CONCEPTO: DEVOLUCION DE AGUINALDO EN DEMASIA DEL 2016, CUENTA DE DEPOSITO: CUENTA UNICA DEL TESORO</t>
  </si>
  <si>
    <t>B14946140002</t>
  </si>
  <si>
    <t>00099021001 DEP.DE CHEQ.AJENOS,RET.DE CAM.,CONCEPTO: DEVOLUCIÓN DE RECURSOS,DEP.: AGENCIA NACIONAL DE HIDROCARBUROS , PROCEDENCIA: BANCO UNION S.A., CHEQUE: 4354, FECHA DE EMISION:19/04/2017</t>
  </si>
  <si>
    <t>O14945290002</t>
  </si>
  <si>
    <t>O14945830002</t>
  </si>
  <si>
    <t>00099021001 DEPOSITO DE EFECTIVO, DEPOSITANTE: LUIS FREDDY ALIAGA CALVIMONTES, CONCEPTO: DOBLE PERCEPCION, CUENTA DE DEPOSITO: CUENTA UNICA DEL TESORO</t>
  </si>
  <si>
    <t>O14946020002</t>
  </si>
  <si>
    <t>00099021001 DEPOSITO DE EFECTIVO, DEPOSITANTE: JUAN CHIPANA CHURA, CONCEPTO: DEVOLUCION DE HABERES RECIBIDOS, CUENTA DE DEPOSITO: CUENTA UNICA DEL TESORO</t>
  </si>
  <si>
    <t>O14946530002</t>
  </si>
  <si>
    <t>00099021001 DEPOSITO DE EFECTIVO, DEPOSITANTE: EDUARDO ALCON ALANOCA, CONCEPTO: DEVOLUCION DE DOBLE PERCEPCION, CUENTA DE DEPOSITO: CUENTA UNICA DEL TESORO</t>
  </si>
  <si>
    <t>O14946830002</t>
  </si>
  <si>
    <t>00099021001 DEPOSITO DE EFECTIVO, DEPOSITANTE: ALEJANDRO MAMANI ACHO, CONCEPTO: REVERSION TOTAL DEL HABER MESUAL, CUENTA DE DEPOSITO: CUENTA UNICA DEL TESORO</t>
  </si>
  <si>
    <t>O14946840002</t>
  </si>
  <si>
    <t>00099021001 DEPOSITO DE EFECTIVO, DEPOSITANTE: FATIMA UBERHUAGA PEREDO, CONCEPTO: DEVOLUCION DE ABONO INDEBIDO DEL MES DE MARZO 2017-RENTISTA GUILLERMO UBERHUAGA, CUENTA DE DEPOSITO: CUENTA UNICA DEL TESORO</t>
  </si>
  <si>
    <t>O14947940002</t>
  </si>
  <si>
    <t>00099021001 DEPOSITO DE EFECTIVO, DEPOSITANTE: EMETERIO QUISPE QUISPE, CONCEPTO: DOBLE PERCEPCION, CUENTA DE DEPOSITO: CUENTA UNICA DEL TESORO</t>
  </si>
  <si>
    <t>B14950620002</t>
  </si>
  <si>
    <t>00099021001 DEP.DE CHEQ.AJENOS,RET.DE CAM.,CONCEPTO: DEVOLUCIÓN DE FONDOS,DEP.: PROGRAMA NACIONAL DE POST ALFABETIZACIÓN , PROCEDENCIA: BANCO UNION S.A., CHEQUE: 5537, FECHA DE EMISION:21/04/2017</t>
  </si>
  <si>
    <t>O14950120002</t>
  </si>
  <si>
    <t>00099021001 DEPOSITO DE EFECTIVO, DEPOSITANTE: MAXIMO ROJAS APAZA, CONCEPTO: DOBLE PERCEPCION, CUENTA DE DEPOSITO: CUENTA UNICA DEL TESORO</t>
  </si>
  <si>
    <t>O14950160002</t>
  </si>
  <si>
    <t>00099021001 DEPOSITO DE EFECTIVO, DEPOSITANTE: GUIDO CRESPO VALLEJOS, CONCEPTO: DEVOLUCIÓN P.R.A., CUENTA DE DEPOSITO: CUENTA UNICA DEL TESORO</t>
  </si>
  <si>
    <t>O14950550002</t>
  </si>
  <si>
    <t>00099021001 DEPOSITO DE EFECTIVO, DEPOSITANTE: ELEUTERIO RENJIFO CONDORI, CONCEPTO: DEVOLUCION DOBLE PERCEPCION, CUENTA DE DEPOSITO: CUENTA UNICA DEL TESORO</t>
  </si>
  <si>
    <t>O14951750002</t>
  </si>
  <si>
    <t>00099021001 DEPOSITO DE EFECTIVO, DEPOSITANTE: FILOMENA MAYTA VDA DE RAMOS, CONCEPTO: DEVOLUCION A SENASIR, CUENTA DE DEPOSITO: CUENTA UNICA DEL TESORO</t>
  </si>
  <si>
    <t>O14951990002</t>
  </si>
  <si>
    <t>00099021001 DEPOSITO DE EFECTIVO, DEPOSITANTE: E Y B COURRIER, CONCEPTO: PAGO DE TARJETAS COORDENADAS SIROP, CUENTA DE DEPOSITO: CUENTA UNICA DEL TESORO</t>
  </si>
  <si>
    <t>O14954200002</t>
  </si>
  <si>
    <t>00099021001 DEPOSITO DE EFECTIVO, DEPOSITANTE: CARMEN MIRANDA DURAN, CONCEPTO: REVERSION DE BOLETA DE HEBER MESUAL, CUENTA DE DEPOSITO: CUENTA UNICA DEL TESORO</t>
  </si>
  <si>
    <t>O14955670002</t>
  </si>
  <si>
    <t>00099021001 DEPOSITO DE EFECTIVO, DEPOSITANTE: ALVARO MARCO ANTONIO CABA OLIVAREZ 2377522 LP, CONCEPTO: CITE: MEFP/VTCP/DGPOT/UAIS-CPI/N°030/2016 REGULARIZACIÓN DICIEMBRE 2016, CUENTA DE DEPOSITO: CUENTA UNICA DEL TESORO</t>
  </si>
  <si>
    <t>B14959360002</t>
  </si>
  <si>
    <t>00086018046 DEP.DE CHEQ.AJENOS,RET.DE CAM.,CONCEPTO: DEVOLUCION PASAJES AEREOS DEL SR. TERCEROS CORDOVA LUIS,DEP.: MINISTERIO DE MEDIO AMBIENTE Y AGUA , PROCEDENCIA: BANCO UNION S.A., CHEQUE: 896, FECHA DE EMISION:21/04/2017</t>
  </si>
  <si>
    <t>B14959400002</t>
  </si>
  <si>
    <t>00086018043 DEP.DE CHEQ.AJENOS,RET.DE CAM.,CONCEPTO: DEVOLUCION DE PASJES AEREOS DETOUR SEGUN CONCILIACION GESTION 2013-2014,DEP.: MINISTERIO DE MEDIO AMBIENTE Y AGUA , PROCEDENCIA: BANCO UNION S.A., CHEQUE: 903, FECHA DE EMISION:24/04/2017</t>
  </si>
  <si>
    <t>B14960000002</t>
  </si>
  <si>
    <t>00099021001 DEP.DE CHEQ.AJENOS,RET.DE CAM.,CONCEPTO: PAGO POR SUBSIDIO DE ENFERMEDAD Y PATERNIDAD CORRESPONDIENTE AL MES DE ENERO Y FEBRERO 2017,DEP.: CAJA DE SALUD DE LA BANCA PRIVADA</t>
  </si>
  <si>
    <t>O14958720002</t>
  </si>
  <si>
    <t>00099021001 DEPOSITO DE EFECTIVO, DEPOSITANTE: ADRIAN MATEO TERCEROS PETT - ATT, CONCEPTO: DEVOLUCIÓN POR DIFERENCIA DE EMISIÓN PASAJES INSTITUCIONALES, CUENTA DE DEPOSITO: CUENTA UNICA DEL TESORO</t>
  </si>
  <si>
    <t>O14959540002</t>
  </si>
  <si>
    <t>00099021001 DEPOSITO DE EFECTIVO, DEPOSITANTE: HECTOR QUISBERT CAUTIN, CONCEPTO: DEVOLUCION DE SUELDO EN DEMASIA MES DE MARZO 2017, CUENTA DE DEPOSITO: CUENTA UNICA DEL TESORO</t>
  </si>
  <si>
    <t>O14960640002</t>
  </si>
  <si>
    <t>00513012003 DEPOSITO DE EFECTIVO, DEPOSITANTE: HELMUDT MIGUEL MULLER MONTECINOS, CONCEPTO: DEVOLUCION DE VIATICOS GESTION 2017, CUENTA DE DEPOSITO: CUENTA UNICA DEL TESORO</t>
  </si>
  <si>
    <t>O14962720002</t>
  </si>
  <si>
    <t>00099021001 DEPOSITO DE EFECTIVO, DEPOSITANTE: FELIX FERNANDEZ VILLCA, CONCEPTO: DOBLE PERCEPCION, CUENTA DE DEPOSITO: CUENTA UNICA DEL TESORO</t>
  </si>
  <si>
    <t>O14965070002</t>
  </si>
  <si>
    <t>00099021001 DEPOSITO DE EFECTIVO, DEPOSITANTE: EDGAR WILDER ROJAS FLORES, CONCEPTO: DEVOLUCION POR CONCEPTO DE ALIMENTO PARA ANIMALES Y OTROS, CUENTA DE DEPOSITO: CUENTA UNICA DEL TESORO</t>
  </si>
  <si>
    <t>B14967450002</t>
  </si>
  <si>
    <t>00099021001 DEP.DE CHEQ.AJENOS,RET.DE CAM.,CONCEPTO: LOPEZ ARRUETA ABEL,DEP.: BANCO UNIÓN S.A. , PROCEDENCIA: BANCO UNION S.A., CHEQUE: 148245, FECHA DE EMISION:27/04/2017</t>
  </si>
  <si>
    <t>B14967470002</t>
  </si>
  <si>
    <t>00099021001 DEP.DE CHEQ.AJENOS,RET.DE CAM.,CONCEPTO: LOPEZ ARRUETA ABEL,DEP.: BANCO UNIÓN S.A. , PROCEDENCIA: BANCO UNION S.A., CHEQUE: 148244, FECHA DE EMISION:27/04/2017</t>
  </si>
  <si>
    <t>B14967500002</t>
  </si>
  <si>
    <t>00099021001 DEP.DE CHEQ.AJENOS,RET.DE CAM.,CONCEPTO: RONALD ARNOLD ROJAS MIRANDA,DEP.: BANCO UNIÓN S.A. , PROCEDENCIA: BANCO UNION S.A., CHEQUE: 148247, FECHA DE EMISION:27/04/2017</t>
  </si>
  <si>
    <t>B14967510002</t>
  </si>
  <si>
    <t>00099021001 DEP.DE CHEQ.AJENOS,RET.DE CAM.,CONCEPTO: MONTAÑO ORELLANA WILFREDO,DEP.: BANCO UNIÓN S.A. , PROCEDENCIA: BANCO UNION S.A., CHEQUE: 148243, FECHA DE EMISION:27/04/2017</t>
  </si>
  <si>
    <t>B14967560002</t>
  </si>
  <si>
    <t>00099021001 DEP.DE CHEQ.AJENOS,RET.DE CAM.,CONCEPTO: UNDURRAGA IRIS BEATRIZ GALINDO DE,DEP.: BANCO UNIÓN S.A. , PROCEDENCIA: BANCO UNION S.A., CHEQUE: 148246, FECHA DE EMISION:27/04/2017</t>
  </si>
  <si>
    <t>O14967200002</t>
  </si>
  <si>
    <t>00222012001 DEPOSITO DE EFECTIVO, DEPOSITANTE: FABIOLA RAMOS-INIAF LA PAZ, CONCEPTO: C31-3465 REFRIGERIO, CUENTA DE DEPOSITO: CUENTA UNICA DEL TESORO</t>
  </si>
  <si>
    <t>O14967390002</t>
  </si>
  <si>
    <t>00099021001 DEPOSITO DE EFECTIVO, DEPOSITANTE: PATRICIA JIMENEZ BENAVIDEZ, CONCEPTO: DEVOLUCION DE SUELDO MES DE OCTUBRE 2014 UE-FNSE MIN DE LA PRESIDENCIA, CUENTA DE DEPOSITO: CUENTA UNICA DEL TESORO</t>
  </si>
  <si>
    <t>O14968370002</t>
  </si>
  <si>
    <t>00099021001 DEPOSITO DE EFECTIVO, DEPOSITANTE: ARMADA BOLIVIANA, CONCEPTO: PAGO DE SERVICIOS BASICOS SALDOS NO EJECUTADOS, CUENTA DE DEPOSITO: CUENTA UNICA DEL TESORO</t>
  </si>
  <si>
    <t>O14968560002</t>
  </si>
  <si>
    <t>00016018008 DEPOSITO DE EFECTIVO, DEPOSITANTE: MINISTERIO DE EDUCACION- BEATRIZ VACA VILLA, CONCEPTO: DEVOLUCION POR PASAJES TERRESTRES, CUENTA DE DEPOSITO: CUENTA UNICA DEL TESORO</t>
  </si>
  <si>
    <t>O14968740002</t>
  </si>
  <si>
    <t>00099021001 DEPOSITO DE EFECTIVO, DEPOSITANTE: NIXON EMILIANO VARGAS MAMANI, CONCEPTO: DEVOLUCION, CUENTA DE DEPOSITO: CUENTA UNICA DEL TESORO</t>
  </si>
  <si>
    <t>O14971570002</t>
  </si>
  <si>
    <t>00513092001 DEPOSITO DE EFECTIVO, DEPOSITANTE: DREA-YPFB, CONCEPTO: DEVOLUCION SALDOS NO EJECUTADOS FONDO ROTATIVO VIATICOS, CUENTA DE DEPOSITO: CUENTA UNICA DEL TESORO</t>
  </si>
  <si>
    <t>O14971730002</t>
  </si>
  <si>
    <t>00099021001 DEPOSITO DE EFECTIVO, DEPOSITANTE: ROBERTO ELISEO ONTIVEROS CAMACHO C.I. 423674 LP., CONCEPTO: DEVOLUCION DE HABERES, CUENTA DE DEPOSITO: CUENTA UNICA DEL TESORO</t>
  </si>
  <si>
    <t>O14971870002</t>
  </si>
  <si>
    <t>00099021001 DEPOSITO DE EFECTIVO, DEPOSITANTE: ELIZABETH DANITZA ESCOBAR SALAZAR, CONCEPTO: DEVOLUCION FONDOS EN AVANCE S/G C 31 - 1869 / 2016, CUENTA DE DEPOSITO: CUENTA UNICA DEL TESORO</t>
  </si>
  <si>
    <t>O14972580002</t>
  </si>
  <si>
    <t>00099021001 DEPOSITO DE EFECTIVO, DEPOSITANTE: SONIA JUANA LIMA VDA. VERA, CONCEPTO: SENASIR- POR COBRO INDEBIDO N° 010/2017, CUENTA DE DEPOSITO: CUENTA UNICA DEL TESORO</t>
  </si>
  <si>
    <t>O14973360002</t>
  </si>
  <si>
    <t>00291012001 DEPOSITO DE EFECTIVO, DEPOSITANTE: ADMINISTRADORA BOLIVIANA DE CARRETERAS ABC, CONCEPTO: PREVENTIVO C-31 396, CUENTA DE DEPOSITO: CUENTA UNICA DEL TESORO</t>
  </si>
  <si>
    <t>O14973370002</t>
  </si>
  <si>
    <t>00099021001 DEPOSITO DE EFECTIVO, DEPOSITANTE: FEDERICO HUANCA QUISPE, CONCEPTO: DOBLE PERCEPCION, CUENTA DE DEPOSITO: CUENTA UNICA DEL TESORO</t>
  </si>
  <si>
    <t>O14973420002</t>
  </si>
  <si>
    <t>00015011108 DEPOSITO DE EFECTIVO, DEPOSITANTE: WINSTON FABIAN CASSO CASSO, CONCEPTO: USO INDEVIDO DE TELEFONO, CUENTA DE DEPOSITO: CUENTA UNICA DEL TESORO</t>
  </si>
  <si>
    <t>O14973700002</t>
  </si>
  <si>
    <t>00086031101 DEPOSITO DE EFECTIVO, DEPOSITANTE: SERNAP - DAIMO VILLARROEL, CONCEPTO: POR REVERSIÓN DE FONDOS NO UTILIZADOS, CUENTA DE DEPOSITO: CUENTA UNICA DEL TESORO</t>
  </si>
  <si>
    <t>O14973860002</t>
  </si>
  <si>
    <t>00099021001 DEPOSITO DE EFECTIVO, DEPOSITANTE: SILVIA VIRGINIA MORALES ROCA, CONCEPTO: DOBLE PERCEPCION, CUENTA DE DEPOSITO: CUENTA UNICA DEL TESORO</t>
  </si>
  <si>
    <t>O14974100002</t>
  </si>
  <si>
    <t>B14976110002</t>
  </si>
  <si>
    <t>00070011102 DEP.DE CHEQ.AJENOS,RET.DE CAM.,CONCEPTO: DEVOLUCIÓN DE SALDO POR LA EMPRESA BOLTUR,DEP.: MINISTERIO DE TRABAJO , PROCEDENCIA: BANCO UNION S.A., CHEQUE: 8086, FECHA DE EMISION:27/04/2017</t>
  </si>
  <si>
    <t>O14975710002</t>
  </si>
  <si>
    <t>00099021001 DEPOSITO DE EFECTIVO, DEPOSITANTE: MARIA ELENA URQUIDI SILVA DE ZAMBRANA, CONCEPTO: DOBLE PERCEPCION, CUENTA DE DEPOSITO: CUENTA UNICA DEL TESORO</t>
  </si>
  <si>
    <t>O14975890002</t>
  </si>
  <si>
    <t>O14976180002</t>
  </si>
  <si>
    <t>00099021001 DEPOSITO DE EFECTIVO, DEPOSITANTE: RENATO MONTAÑO GUZMAN, CONCEPTO: DEVOLUCION SOBRE GASTOS OBSERVADOS DEL CONSULADO DE BOLIVIA EN PUNO-PERU, CUENTA DE DEPOSITO: CUENTA UNICA DEL TESORO</t>
  </si>
  <si>
    <t>O14976270002</t>
  </si>
  <si>
    <t>00099021001 DEPOSITO DE EFECTIVO, DEPOSITANTE: RAIMUNDO ANGEL FERRUFINO EDUARDO, CONCEPTO: DEVOLUCIÓN, CUENTA DE DEPOSITO: CUENTA UNICA DEL TESORO</t>
  </si>
  <si>
    <t>O14976990002</t>
  </si>
  <si>
    <t>00099021001 DEPOSITO DE EFECTIVO, DEPOSITANTE: DENNIS VINO CARRILLO, CONCEPTO: REPOSICIÓN CREDENCIAL, CUENTA DE DEPOSITO: CUENTA UNICA DEL TESORO</t>
  </si>
  <si>
    <t>O14977170002</t>
  </si>
  <si>
    <t>00099021001 DEPOSITO DE EFECTIVO, DEPOSITANTE: TELECEL, CONCEPTO: CUMPLIMIENTO RESOLUCIÓN ATT - DS - ODE - TL LP 115/17, CUENTA DE DEPOSITO: CUENTA UNICA DEL TESORO</t>
  </si>
  <si>
    <t>O14977630002</t>
  </si>
  <si>
    <t>O14977680002</t>
  </si>
  <si>
    <t>00099021001 DEPOSITO DE EFECTIVO, DEPOSITANTE: ASFI - JESUS RODRIGO MONJE TERRAZAS, CONCEPTO: DEVOLUCION DE FONDOS " SABSA ", CUENTA DE DEPOSITO: CUENTA UNICA DEL TESORO</t>
  </si>
  <si>
    <t>O14977890002</t>
  </si>
  <si>
    <t>00046024204 DEPOSITO DE EFECTIVO, DEPOSITANTE: GUNDER ROLANDO AGUIRRE NINA, CONCEPTO: DEVOLUCION DE VIATICOS, CUENTA DE DEPOSITO: CUENTA UNICA DEL TESORO</t>
  </si>
  <si>
    <t>O14978370002</t>
  </si>
  <si>
    <t>00099021001 DEPOSITO DE EFECTIVO, DEPOSITANTE: FREDY CHUNGARA GUTIERREZ, CONCEPTO: DEVOLUCION DE DINERO AL TGN. ( DEVOLUCION DE 32 HRS MAGISTERIO ), CUENTA DE DEPOSITO: CUENTA UNICA DEL TESORO</t>
  </si>
  <si>
    <t>O14978460002</t>
  </si>
  <si>
    <t>00099021001 DEPOSITO DE EFECTIVO, DEPOSITANTE: LUDMILA GABRIELA PEREZ BUSTILLOS, CONCEPTO: DEVOLUCION PAGO SALARIO ENERO / 2017 SEDES - LP, CUENTA DE DEPOSITO: CUENTA UNICA DEL TESORO</t>
  </si>
  <si>
    <t>O14978470002</t>
  </si>
  <si>
    <t>00099021001 DEPOSITO DE EFECTIVO, DEPOSITANTE: LUDMILA GABRIELA PEREZ BUSTILLOS, CONCEPTO: DEVOLUCION PAGO DE SALARIO FEBRERO / 2017 SEDES - LP, CUENTA DE DEPOSITO: CUENTA UNICA DEL TESORO</t>
  </si>
  <si>
    <t>O14978480002</t>
  </si>
  <si>
    <t>00099021001 DEPOSITO DE EFECTIVO, DEPOSITANTE: LUDMILA GABRIELA PEREZ BUSTILLOS, CONCEPTO: DEVOLUCION PAGO DE SALARIO MARZO / 2017 SEDES - LP, CUENTA DE DEPOSITO: CUENTA UNICA DEL TESORO</t>
  </si>
  <si>
    <t>O14978560002</t>
  </si>
  <si>
    <t>00099021001 DEPOSITO DE EFECTIVO, DEPOSITANTE: COMIBOL CARACOLES PRIVADO DELLINGHAM, CONCEPTO: CAMBIO DE BENEFICIO LEY 06 ART 21 PAG SEGUN DS 822 ART 115, CUENTA DE DEPOSITO: CUENTA UNICA DEL TESORO</t>
  </si>
  <si>
    <t>O14980120002</t>
  </si>
  <si>
    <t>00099021001 DEPOSITO DE EFECTIVO, DEPOSITANTE: EDGAR RUBEN RAMOS LLANOS, CONCEPTO: REVERSIÓN DE BOLETA DE HABER MENSUAL, CUENTA DE DEPOSITO: CUENTA UNICA DEL TESORO</t>
  </si>
  <si>
    <t>O14980130002</t>
  </si>
  <si>
    <t>O14980800002</t>
  </si>
  <si>
    <t>00099021001 DEPOSITO DE EFECTIVO, DEPOSITANTE: OSCAR VLADIMIR REYES, CONCEPTO: REVERSION POR DEVOLUCION DE HABERES MARZO-2017, CUENTA DE DEPOSITO: CUENTA UNICA DEL TESORO</t>
  </si>
  <si>
    <t>O14981190002</t>
  </si>
  <si>
    <t>00222018011 DEPOSITO DE EFECTIVO, DEPOSITANTE: GLORIA AJPI CALLE, CONCEPTO: REVERSIÓN, CUENTA DE DEPOSITO: CUENTA UNICA DEL TESORO</t>
  </si>
  <si>
    <t>O14981950002</t>
  </si>
  <si>
    <t>00099021001 DEPOSITO DE EFECTIVO, DEPOSITANTE: AMBROSIA HASSEN PARADA, CONCEPTO: DEVOLUCION POR DOBLE PERCEPCION, CUENTA DE DEPOSITO: CUENTA UNICA DEL TESORO</t>
  </si>
  <si>
    <t>B14985670002</t>
  </si>
  <si>
    <t>00099021001 DEP.DE CHEQ.AJENOS,RET.DE CAM.,CONCEPTO: DEVOLUCION DE CC NO COBRADA ENERO 2017,DEP.: LA VITALICIA SEGURO Y REASEGURO DE VIDA S.A. , PROCEDENCIA: BANCO BISA S.A., CHEQUE: 41101, FECHA DE EMISION:04/05/2017</t>
  </si>
  <si>
    <t>O14984250002</t>
  </si>
  <si>
    <t>00099021001 DEPOSITO DE EFECTIVO, DEPOSITANTE: IRMA MENESES VDA DE ALDUNATE, CONCEPTO: DEVOLUCION A SENASIR, CUENTA DE DEPOSITO: CUENTA UNICA DEL TESORO</t>
  </si>
  <si>
    <t>O14984380002</t>
  </si>
  <si>
    <t>00099021001 DEPOSITO DE EFECTIVO, DEPOSITANTE: ROMULO WILLY ASCARRUNZ RODRIGUEZ, CONCEPTO: DOBLE PERCEPCIÓN, CUENTA DE DEPOSITO: CUENTA UNICA DEL TESORO</t>
  </si>
  <si>
    <t>O14985030002</t>
  </si>
  <si>
    <t>00099021001 DEPOSITO DE EFECTIVO, DEPOSITANTE: RC-7 "CHICHAS", CONCEPTO: ALIMENTOS MEDICAMENTOS MARISCALERIA, CUENTA DE DEPOSITO: CUENTA UNICA DEL TESORO</t>
  </si>
  <si>
    <t>O14985420002</t>
  </si>
  <si>
    <t>O14985700002</t>
  </si>
  <si>
    <t>00099021001 DEPOSITO DE EFECTIVO, DEPOSITANTE: LOURDES BARRERA PERALTA, CONCEPTO: DOBLE PERCEPCIÓN, CUENTA DE DEPOSITO: CUENTA UNICA DEL TESORO</t>
  </si>
  <si>
    <t>O14985890002</t>
  </si>
  <si>
    <t>00099021001 DEPOSITO DE EFECTIVO, DEPOSITANTE: ISAAC POMA PILLCO, CONCEPTO: DEVOLUCION DE DINERO, CUENTA DE DEPOSITO: CUENTA UNICA DEL TESORO</t>
  </si>
  <si>
    <t>O14985900002</t>
  </si>
  <si>
    <t>00099021001 DEPOSITO DE EFECTIVO, DEPOSITANTE: LUISA RODRIGUEZ MEJIA, CONCEPTO: PAGO CUOTA CONVENIO DE PAGO CON SENASIR, CUENTA DE DEPOSITO: CUENTA UNICA DEL TESORO</t>
  </si>
  <si>
    <t>O14986050002</t>
  </si>
  <si>
    <t>00099021001 DEPOSITO DE EFECTIVO, DEPOSITANTE: HUGO PABLO KANTUTA COLQUE, CONCEPTO: DEVOLUCION DE RENTA DE VEJES, CUENTA DE DEPOSITO: CUENTA UNICA DEL TESORO</t>
  </si>
  <si>
    <t>O14986100002</t>
  </si>
  <si>
    <t>00099021001 DEPOSITO DE EFECTIVO, DEPOSITANTE: MARTIN YAHUASI MAMANI, CONCEPTO: ACUERDO PLAN DE PAGO SENASIR, CUENTA DE DEPOSITO: CUENTA UNICA DEL TESORO</t>
  </si>
  <si>
    <t>B14988550002</t>
  </si>
  <si>
    <t>00086038003 DEP.DE CHEQ.AJENOS,RET.DE CAM.,CONCEPTO: TRANSFERENCIA DE FONDOS 1ER DESEMBOLSO GESTION 2017,DEP.: SERNAP , PROCEDENCIA: BANCO UNION S.A., CHEQUE: 909, FECHA DE EMISION:03/05/2017</t>
  </si>
  <si>
    <t>B14988570002</t>
  </si>
  <si>
    <t>00086038003 DEP.DE CHEQ.AJENOS,RET.DE CAM.,CONCEPTO: TRANSFERENCIA DE FONDOS 1ER DESEMBOLSO GESTION 2017,DEP.: SERNAP , PROCEDENCIA: BANCO UNION S.A., CHEQUE: 904, FECHA DE EMISION:03/05/2017</t>
  </si>
  <si>
    <t>B14988590002</t>
  </si>
  <si>
    <t>00086038003 DEP.DE CHEQ.AJENOS,RET.DE CAM.,CONCEPTO: TRANSFERENCIA DE FONDOS 1ER DESEMBOLSO GESTION 2017,DEP.: SERNAP , PROCEDENCIA: BANCO UNION S.A., CHEQUE: 160, FECHA DE EMISION:03/05/2017</t>
  </si>
  <si>
    <t>B14989240002</t>
  </si>
  <si>
    <t>00099021001 DEP.DE CHEQ.AJENOS,RET.DE CAM.,CONCEPTO: VILLCA HUARACHI MARIO,DEP.: BANCO UNION S.A. , PROCEDENCIA: BANCO UNION S.A., CHEQUE: 148252, FECHA DE EMISION:05/05/2017</t>
  </si>
  <si>
    <t>B14989880002</t>
  </si>
  <si>
    <t>00222018010 DEP.DE CHEQ.AJENOS,RET.DE CAM.,CONCEPTO: REVERSION C31-400,DEP.: INIAF-POTOSI , PROCEDENCIA: BANCO UNION S.A., CHEQUE: 2168, FECHA DE EMISION:17/04/2017</t>
  </si>
  <si>
    <t>B14990370002</t>
  </si>
  <si>
    <t>00099021001 DEP.DE CHEQ.AJENOS,RET.DE CAM.,CONCEPTO: NOTA DE CARGO 058/2016 COBROS INDEBIDOS,DEP.: MA ROSARIO NAVARRO DEMMER , PROCEDENCIA: BANCO DE CREDITO DE BOLIVIA S.A., CHEQUE: 497, FECHA DE EMISION:04/05/2017</t>
  </si>
  <si>
    <t>O14988320002</t>
  </si>
  <si>
    <t>O14988510002</t>
  </si>
  <si>
    <t>00099021001 DEPOSITO DE EFECTIVO, DEPOSITANTE: BALDIVIESO SAENZ RENE CI. 1328213, CONCEPTO: DEVOLUCION DE SALARIO EXCEDENTE AL DEL PRESIDENTE ABRIL 2017, CUENTA DE DEPOSITO: CUENTA UNICA DEL TESORO</t>
  </si>
  <si>
    <t>O14988620002</t>
  </si>
  <si>
    <t>00099021001 DEPOSITO DE EFECTIVO, DEPOSITANTE: LOURDES M. CARRASCO M., CONCEPTO: DEVOLUCION, CUENTA DE DEPOSITO: CUENTA UNICA DEL TESORO</t>
  </si>
  <si>
    <t>O14989200002</t>
  </si>
  <si>
    <t>O14989280002</t>
  </si>
  <si>
    <t>00586019203 DEPOSITO DE EFECTIVO, DEPOSITANTE: XIOZ ADI, CONCEPTO: DEVOLUCION POR CONSUMO DE SERVICIOS DE AGUA POTABLE EASBA, CUENTA DE DEPOSITO: CUENTA UNICA DEL TESORO</t>
  </si>
  <si>
    <t>O14989310002</t>
  </si>
  <si>
    <t>00586019203 DEPOSITO DE EFECTIVO, DEPOSITANTE: XIOZ ADI, CONCEPTO: DEVOLUCION POR CONSUMO DE SERVICIOS DE ELECTRICIDAD EASBA, CUENTA DE DEPOSITO: CUENTA UNICA DEL TESORO</t>
  </si>
  <si>
    <t>O14989630002</t>
  </si>
  <si>
    <t>00099021001 DEPOSITO DE EFECTIVO, DEPOSITANTE: CECILILA FLORES DE CEÑI, CONCEPTO: COBRO INDEBIDO DE SENASIR, CUENTA DE DEPOSITO: CUENTA UNICA DEL TESORO</t>
  </si>
  <si>
    <t>O14989960002</t>
  </si>
  <si>
    <t>00099021001 DEPOSITO DE EFECTIVO, DEPOSITANTE: CARMEN PICHARDO CAJAMARCA CI. E - 3628270, CONCEPTO: DEVOLUCION, CUENTA DE DEPOSITO: CUENTA UNICA DEL TESORO</t>
  </si>
  <si>
    <t>O14990510002</t>
  </si>
  <si>
    <t>00099021001 DEPOSITO DE EFECTIVO, DEPOSITANTE: ROXANA MAMANI MOYA, CONCEPTO: REVERSION DE PAGO ABRIL 2017, CUENTA DE DEPOSITO: CUENTA UNICA DEL TESORO</t>
  </si>
  <si>
    <t>O14990700002</t>
  </si>
  <si>
    <t>00099021001 DEPOSITO DE EFECTIVO, DEPOSITANTE: IVETH FANNY LAZARTE PEREZ, CONCEPTO: DEVOLUCION DE HABERES DEVENGADOS, CUENTA DE DEPOSITO: CUENTA UNICA DEL TESORO</t>
  </si>
  <si>
    <t>O14990850002</t>
  </si>
  <si>
    <t>00099021001 DEPOSITO DE EFECTIVO, DEPOSITANTE: VICTORIA CARMEN RIVAS VDA DE COCHI, CONCEPTO: DEVOLUCION, CUENTA DE DEPOSITO: CUENTA UNICA DEL TESORO</t>
  </si>
  <si>
    <t>O14991010002</t>
  </si>
  <si>
    <t>O14991220002</t>
  </si>
  <si>
    <t>00099021001 DEPOSITO DE EFECTIVO, DEPOSITANTE: MATILDE FLORES DE PAREDES, CONCEPTO: DEVOLUCION, CUENTA DE DEPOSITO: CUENTA UNICA DEL TESORO</t>
  </si>
  <si>
    <t>B14993640002</t>
  </si>
  <si>
    <t>00342012001 DEP.DE CHEQ.AJENOS,RET.DE CAM.,CONCEPTO: DEVOLUCION DE FONDOS C-31 N° 650,DEP.: A.E.V. REGIONAL BENI , PROCEDENCIA: BANCO UNION S.A., CHEQUE: 412, FECHA DE EMISION:20/04/2017</t>
  </si>
  <si>
    <t>B14994210002</t>
  </si>
  <si>
    <t>00099021001 DEP.DE CHEQ.AJENOS,RET.DE CAM.,CONCEPTO: DEVOLUCION DE RECURSOS,DEP.: AGENCIA NACIONAL DE HIDROCARBUROS , PROCEDENCIA: BANCO UNION S.A., CHEQUE: 4376, FECHA DE EMISION:05/05/2017</t>
  </si>
  <si>
    <t>O14993310002</t>
  </si>
  <si>
    <t>00099021001 DEPOSITO DE EFECTIVO, DEPOSITANTE: MARIA ANTONIA PACO CALLISAYA, CONCEPTO: DEVOLUCION DEL HABER DEL MES DE ABRIL, CUENTA DE DEPOSITO: CUENTA UNICA DEL TESORO</t>
  </si>
  <si>
    <t>O14993320002</t>
  </si>
  <si>
    <t>00099021001 DEPOSITO DE EFECTIVO, DEPOSITANTE: NELSON JOSE MUÑOZ RAMOS, CONCEPTO: DOBLE PERCEPCION, CUENTA DE DEPOSITO: CUENTA UNICA DEL TESORO</t>
  </si>
  <si>
    <t>O14993420002</t>
  </si>
  <si>
    <t>O14994050002</t>
  </si>
  <si>
    <t>00099021001 DEPOSITO DE EFECTIVO, DEPOSITANTE: JUAN CARLOS RODRIGUEZ CHANEZ, CONCEPTO: DOBLE PERCEPCION, CUENTA DE DEPOSITO: CUENTA UNICA DEL TESORO</t>
  </si>
  <si>
    <t>O14994960002</t>
  </si>
  <si>
    <t>O14995150002</t>
  </si>
  <si>
    <t>O14995580002</t>
  </si>
  <si>
    <t>00099021001 DEPOSITO DE EFECTIVO, DEPOSITANTE: SANTOS BASILIO FLORES ARCANI - SEDES LA PAZ, CONCEPTO: DEVOLUCIÓN DE HABERES MES DE MARZO 2017, CUENTA DE DEPOSITO: CUENTA UNICA DEL TESORO</t>
  </si>
  <si>
    <t>O14995620002</t>
  </si>
  <si>
    <t>00099021001 DEPOSITO DE EFECTIVO, DEPOSITANTE: ALBERTO SOLIZ VALDEZ, CONCEPTO: PERCEPCION DOBLE, CUENTA DE DEPOSITO: CUENTA UNICA DEL TESORO</t>
  </si>
  <si>
    <t>B14998070002</t>
  </si>
  <si>
    <t>00099021001 DEP.DE CHEQ.AJENOS,RET.DE CAM.,CONCEPTO: ORDOÑEZ MURILLO VDA DE ORTEGA PAULINA,DEP.: BANCO UNION S.A. , PROCEDENCIA: BANCO UNION S.A., CHEQUE: 148254, FECHA DE EMISION:09/05/2017</t>
  </si>
  <si>
    <t>B14998100002</t>
  </si>
  <si>
    <t>00099021001 DEP.DE CHEQ.AJENOS,RET.DE CAM.,CONCEPTO: CECILIA FERRUFINO SERRANO,DEP.: BANCO UNION S.A. , PROCEDENCIA: BANCO UNION S.A., CHEQUE: 148253, FECHA DE EMISION:09/05/2017</t>
  </si>
  <si>
    <t>O14998000002</t>
  </si>
  <si>
    <t>00099021001 DEPOSITO DE EFECTIVO, DEPOSITANTE: ADAN RENE CUSICANQUI ROCHA CI. 2049944 LP, CONCEPTO: DEVOLUCION DE HABERES 2017/3, CUENTA DE DEPOSITO: CUENTA UNICA DEL TESORO</t>
  </si>
  <si>
    <t>O14998030002</t>
  </si>
  <si>
    <t>00099021001 DEPOSITO DE EFECTIVO, DEPOSITANTE: ADAN RENE CUSICANQUI ROCHA CI. 2049944 LP, CONCEPTO: DEVOLUCION DE HABERES 2017/2, CUENTA DE DEPOSITO: CUENTA UNICA DEL TESORO</t>
  </si>
  <si>
    <t>O14998870002</t>
  </si>
  <si>
    <t>00222012001 DEPOSITO DE EFECTIVO, DEPOSITANTE: MIGUEL MOREIRA, CONCEPTO: DEVOLUCION DE FONDOS, CUENTA DE DEPOSITO: CUENTA UNICA DEL TESORO</t>
  </si>
  <si>
    <t>O14998950002</t>
  </si>
  <si>
    <t>00099021001 DEPOSITO DE EFECTIVO, DEPOSITANTE: GASTON FLOR LOPEZ, CONCEPTO: DOBLE PERCEPCION, CUENTA DE DEPOSITO: CUENTA UNICA DEL TESORO</t>
  </si>
  <si>
    <t>O14999620002</t>
  </si>
  <si>
    <t>00099021001 DEPOSITO DE EFECTIVO, DEPOSITANTE: PASTOR APAZA PACO, CONCEPTO: DOBLE PERCEPCION, CUENTA DE DEPOSITO: CUENTA UNICA DEL TESORO</t>
  </si>
  <si>
    <t>O15000790002</t>
  </si>
  <si>
    <t>B15002540002</t>
  </si>
  <si>
    <t>00099021001 DEP.DE CHEQ.AJENOS,RET.DE CAM.,CONCEPTO: REVERSION NUA 27221490 Y 22074430,DEP.: SEGUROS PROVIDA S.A. , PROCEDENCIA: BANCO NACIONAL DE BOLIVIA S.A., CHEQUE: 4350245, FECHA DE EMISION:09/05/2017</t>
  </si>
  <si>
    <t>B15003230002</t>
  </si>
  <si>
    <t>00099021001 DEP.DE CHEQ.AJENOS,RET.DE CAM.,CONCEPTO: PAGO POR SUBSIDIO DE ENFERMEDAD CORRESPONDIENTE AL MES DE MARZO DE 2017,DEP.: CAJA DE SALUD DE LA BANCA PRIVADA , PROCEDENCIA: BANCO NACIONAL DE BOLIVIA S.A., CHEQUE: 6347866, FECHA DE EMISION:29/04/2017</t>
  </si>
  <si>
    <t>O15002750002</t>
  </si>
  <si>
    <t>00099021001 DEPOSITO DE EFECTIVO, DEPOSITANTE: PANFILO SEJAS SOTO, CONCEPTO: REVERSIÓN HABERES MES MARZO/17, CUENTA DE DEPOSITO: CUENTA UNICA DEL TESORO</t>
  </si>
  <si>
    <t>O15002880002</t>
  </si>
  <si>
    <t>00099021001 DEPOSITO DE EFECTIVO, DEPOSITANTE: SAUL APAZA CHAMBI CI. 3084972 OR., CONCEPTO: REVERSION POR PAGO DE VIATICOS GESTION 2010-2011, CUENTA DE DEPOSITO: CUENTA UNICA DEL TESORO</t>
  </si>
  <si>
    <t>O15003710002</t>
  </si>
  <si>
    <t>00099021001 DEPOSITO DE EFECTIVO, DEPOSITANTE: ALEJANDRO YUJRA MENDOZA CI:356202 LP, CONCEPTO: DOBLE PERCEPCIÓN, CUENTA DE DEPOSITO: CUENTA UNICA DEL TESORO</t>
  </si>
  <si>
    <t>B15006160002</t>
  </si>
  <si>
    <t>00086031107 DEP.DE CHEQ.AJENOS,RET.DE CAM.,CONCEPTO: DEP SERNAP FONDOS VICUÑA 9NA VENTA,DEP.: ACOFIV-BOLIVIA , PROCEDENCIA: BANCO DE CREDITO DE BOLIVIA S.A., CHEQUE: 338, FECHA DE EMISION:08/05/2017</t>
  </si>
  <si>
    <t>B15006890002</t>
  </si>
  <si>
    <t>00099021001 DEP.DE CHEQ.AJENOS,RET.DE CAM.,CONCEPTO: COMPENSACION MENSUAL DE COTIZACION,DEP.: FUTURO DE BOLIVIA S.A. AFP , PROCEDENCIA: BANCO DE CREDITO DE BOLIVIA S.A., CHEQUE: 48855, FECHA DE EMISION:11/05/2017</t>
  </si>
  <si>
    <t>B15006900002</t>
  </si>
  <si>
    <t>00099021001 DEP.DE CHEQ.AJENOS,RET.DE CAM.,CONCEPTO: FRACCION COMPLEMENTARIA MENSUAL,DEP.: FUTURO DE BOLIVIA S.A. AFP , PROCEDENCIA: BANCO DE CREDITO DE BOLIVIA S.A., CHEQUE: 48856, FECHA DE EMISION:11/05/2017</t>
  </si>
  <si>
    <t>O15007170002</t>
  </si>
  <si>
    <t>00099021001 DEPOSITO DE EFECTIVO, DEPOSITANTE: AGUSTIN DIAZ SUAREZ, CONCEPTO: DOBLE PERCEPCION, CUENTA DE DEPOSITO: CUENTA UNICA DEL TESORO</t>
  </si>
  <si>
    <t>O15007400002</t>
  </si>
  <si>
    <t>00099021001 DEPOSITO DE EFECTIVO, DEPOSITANTE: MARY SUSAN QUISPE TICONA, CONCEPTO: DEVOLUCION DE SALARIO, CUENTA DE DEPOSITO: CUENTA UNICA DEL TESORO</t>
  </si>
  <si>
    <t>O15007980002</t>
  </si>
  <si>
    <t>O15008750002</t>
  </si>
  <si>
    <t>00099021001 DEPOSITO DE EFECTIVO, DEPOSITANTE: VICTORIA MARIA MAMANI RAMIREZ, CONCEPTO: POR SUPUESTA PERCEPCION INDEBIDA A LA GESTION 2012, CUENTA DE DEPOSITO: CUENTA UNICA DEL TESORO</t>
  </si>
  <si>
    <t>O15008870002</t>
  </si>
  <si>
    <t>00287102001 DEPOSITO DE EFECTIVO, DEPOSITANTE: CARLOS AGRAMONT FPS-DPTAL LA PAZ, CONCEPTO: DEVOLUCION DE REPOSICION FACTURA 37221 DE PREVENTIVO # 1827 DE 29/12/16, CUENTA DE DEPOSITO: CUENTA UNICA DEL TESORO</t>
  </si>
  <si>
    <t>O15008900002</t>
  </si>
  <si>
    <t>00287102001 DEPOSITO DE EFECTIVO, DEPOSITANTE: CARLOS AGRAMONT FPS-DPTAL LA PAZ, CONCEPTO: DEVOLUCION DE REPOSICION DE FACTURA # 19175 DE PREVENTIVO # 1827 DE 29/12/16, CUENTA DE DEPOSITO: CUENTA UNICA DEL TESORO</t>
  </si>
  <si>
    <t>O15010550002</t>
  </si>
  <si>
    <t>00099021001 DEPOSITO DE EFECTIVO, DEPOSITANTE: MARTHA SARA GIRON MESA, CONCEPTO: DEVOLUCIÓN DE HABERES DEL MES DE ABRIL 2017, CUENTA DE DEPOSITO: CUENTA UNICA DEL TESORO</t>
  </si>
  <si>
    <t>O15010800002</t>
  </si>
  <si>
    <t>O15011160002</t>
  </si>
  <si>
    <t>00099021001 DEPOSITO DE EFECTIVO, DEPOSITANTE: BPE - II ""CNL. OSCAR MOSCOSO"", CONCEPTO: POR RETENCIÓN DEL 8%, CUENTA DE DEPOSITO: CUENTA UNICA DEL TESORO</t>
  </si>
  <si>
    <t>O15011270002</t>
  </si>
  <si>
    <t>00099021001 DEPOSITO DE EFECTIVO, DEPOSITANTE: BPE-II "CNL. OSCAR MOSCOSO", CONCEPTO: POR RETENCION DEL 8 %, CUENTA DE DEPOSITO: CUENTA UNICA DEL TESORO</t>
  </si>
  <si>
    <t>B15014690002</t>
  </si>
  <si>
    <t>00099021001 DEP.DE CHEQ.AJENOS,RET.DE CAM.,CONCEPTO: LOPEZ LOPEZ LUIS ALBERTO,DEP.: BANCO UNION S.A. , PROCEDENCIA: BANCO UNION S.A., CHEQUE: 148260, FECHA DE EMISION:15/05/2017</t>
  </si>
  <si>
    <t>B15014710002</t>
  </si>
  <si>
    <t>00099021001 DEP.DE CHEQ.AJENOS,RET.DE CAM.,CONCEPTO: VERONICA ESTELA OROSCO VILLARRUBIA,DEP.: BANCO UNION S.A. , PROCEDENCIA: BANCO UNION S.A., CHEQUE: 148259, FECHA DE EMISION:15/05/2017</t>
  </si>
  <si>
    <t>B15014720002</t>
  </si>
  <si>
    <t>00099021001 DEP.DE CHEQ.AJENOS,RET.DE CAM.,CONCEPTO: CALVI LOBATON CARMEN CELIDA,DEP.: BANCO UNION S.A. , PROCEDENCIA: BANCO UNION S.A., CHEQUE: 148262, FECHA DE EMISION:15/05/2017</t>
  </si>
  <si>
    <t>O15015000002</t>
  </si>
  <si>
    <t>00099021001 DEPOSITO DE EFECTIVO, DEPOSITANTE: WILLAMS DAVILA SALCEDO, CONCEPTO: DOBLE PERCEPCION, CUENTA DE DEPOSITO: CUENTA UNICA DEL TESORO</t>
  </si>
  <si>
    <t>O15015680002</t>
  </si>
  <si>
    <t>00099021001 DEPOSITO DE EFECTIVO, DEPOSITANTE: IRENE BALLADARES VELASQUEZ, CONCEPTO: DEVOLUCION AL SENASIR (COACTIVO SOCIAL), CUENTA DE DEPOSITO: CUENTA UNICA DEL TESORO</t>
  </si>
  <si>
    <t>O15016010002</t>
  </si>
  <si>
    <t>00099021001 DEPOSITO DE EFECTIVO, DEPOSITANTE: EDGAR Z. MAMANI VASQUEZ, CONCEPTO: RETENCION POR RECIBO DE CAMBIO DE DESTINO, CUENTA DE DEPOSITO: CUENTA UNICA DEL TESORO</t>
  </si>
  <si>
    <t>B15018680002</t>
  </si>
  <si>
    <t>00099021001 DEP.DE CHEQ.AJENOS,RET.DE CAM.,CONCEPTO: DEVOLUCION DE PASAJES NO UTILIZADO GESTION 2016,DEP.: BOLIVIANA DE AVIACION , PROCEDENCIA: BANCO UNION S.A., CHEQUE: 7559, FECHA DE EMISION:26/04/2017</t>
  </si>
  <si>
    <t>B15019160002</t>
  </si>
  <si>
    <t>00099021001 DEP.DE CHEQ.AJENOS,RET.DE CAM.,CONCEPTO: REEMBOLSO POR INCAPACIDAD DE CAJA DE SALUD CORDES A LA ATT,DEP.: CAJA DE SALUD "CORDES" , PROCEDENCIA: BANCO UNION S.A., CHEQUE: 4197, FECHA DE EMISION:04/05/2017</t>
  </si>
  <si>
    <t>O15020540002</t>
  </si>
  <si>
    <t>00035011104 DEPOSITO DE EFECTIVO, DEPOSITANTE: MINISTERIO DE ECONOMIA Y FINANZAS PUBLICAS, CONCEPTO: POR LA VENTA DE PUBLICACIONES IMPRESAS "MEMORIA MARX VIVE", CUENTA DE DEPOSITO: CUENTA UNICA DEL TESORO</t>
  </si>
  <si>
    <t>O15020760002</t>
  </si>
  <si>
    <t>00212082004 DEPOSITO DE EFECTIVO, DEPOSITANTE: LUCAS JUSTO TICONA MEDINA - INRA, CONCEPTO: DEVOLUCIÓN, CUENTA DE DEPOSITO: CUENTA UNICA DEL TESORO</t>
  </si>
  <si>
    <t>O15020890002</t>
  </si>
  <si>
    <t>00099021001 DEPOSITO DE EFECTIVO, DEPOSITANTE: PORFIDIA BEATRIZ HERNANI DORADO CI:3448644 LP, CONCEPTO: DEPÓSITO CONCEPTO PASAJES PREV 2822, CUENTA DE DEPOSITO: CUENTA UNICA DEL TESORO</t>
  </si>
  <si>
    <t>O15021010002</t>
  </si>
  <si>
    <t>00099021001 DEPOSITO DE EFECTIVO, DEPOSITANTE: MARTHA GUTIERREZ QUISPE, CONCEPTO: DEVOLUCION DE COBRO INDEBIDO, CUENTA DE DEPOSITO: CUENTA UNICA DEL TESORO</t>
  </si>
  <si>
    <t>B15023380002</t>
  </si>
  <si>
    <t>00099021001 DEP.DE CHEQ.AJENOS,RET.DE CAM.,CONCEPTO: RAFAELA GUAJI NOZA DE MUIBA,DEP.: BANCO UNIÓN S.A. , PROCEDENCIA: BANCO UNION S.A., CHEQUE: 148265, FECHA DE EMISION:17/05/2017</t>
  </si>
  <si>
    <t>B15023390002</t>
  </si>
  <si>
    <t>00099021001 DEP.DE CHEQ.AJENOS,RET.DE CAM.,CONCEPTO: ALVARO DIEGO AVILES SARMIENTO,DEP.: BANCO UNIÓN S.A. , PROCEDENCIA: BANCO UNION S.A., CHEQUE: 148266, FECHA DE EMISION:17/05/2017</t>
  </si>
  <si>
    <t>B15023480002</t>
  </si>
  <si>
    <t>00099021001 DEP.DE CHEQ.AJENOS,RET.DE CAM.,CONCEPTO: PAGO INCAPACIDADES TEMPORALES (REEMBOLSO) MINISTERIO DE ECONOMÍA Y FINANZAS PÚBLICAS,DEP.: CAJA NACIONAL DE SALUD , PROCEDENCIA: BANCO UNION S.A., CHEQUE: 12955, FECHA DE EMISION:17/05/2017</t>
  </si>
  <si>
    <t>B15023500002</t>
  </si>
  <si>
    <t>00099021001 DEP.DE CHEQ.AJENOS,RET.DE CAM.,CONCEPTO: PAGO INCAPACIDADES TEMPORALES (REEMBOLSO) MINISTERIO DE ECONOMÍA Y FINANZAS PÚBLICAS,DEP.: CAJA NACIONAL DE SALUD , PROCEDENCIA: BANCO UNION S.A., CHEQUE: 12961, FECHA DE EMISION:17/05/2017</t>
  </si>
  <si>
    <t>B15023520002</t>
  </si>
  <si>
    <t>00099021001 DEP.DE CHEQ.AJENOS,RET.DE CAM.,CONCEPTO: PAGO INCAPACIDADES TEMPORALES (REEMBOLSO) MINISTERIO DE ECONOMÍA Y FINANZAS PÚBLICAS,DEP.: CAJA NACIONAL DE SALUD , PROCEDENCIA: BANCO UNION S.A., CHEQUE: 12954, FECHA DE EMISION:17/05/2017</t>
  </si>
  <si>
    <t>B15023540002</t>
  </si>
  <si>
    <t>00099021001 DEP.DE CHEQ.AJENOS,RET.DE CAM.,CONCEPTO: PAGO INCAPACIDADES TEMPORALES (REEMBOLSO) MINISTERIO DE ECONOMÍA Y FINANZAS PÚBLICAS,DEP.: CAJA NACIONAL DE SALUD , PROCEDENCIA: BANCO UNION S.A., CHEQUE: 12990, FECHA DE EMISION:17/05/2017</t>
  </si>
  <si>
    <t>B15023550002</t>
  </si>
  <si>
    <t>00099021001 DEP.DE CHEQ.AJENOS,RET.DE CAM.,CONCEPTO: PAGO INCAPACIDADES TEMPORALES (REEMBOLSO) MINISTERIO DE ECONOMÍA Y FINANZAS PÚBLICAS,DEP.: CAJA NACIONAL DE SALUD , PROCEDENCIA: BANCO UNION S.A., CHEQUE: 13054, FECHA DE EMISION:17/05/2017</t>
  </si>
  <si>
    <t>B15023570002</t>
  </si>
  <si>
    <t>00099021001 DEP.DE CHEQ.AJENOS,RET.DE CAM.,CONCEPTO: PAGO INCAPACIDADES TEMPORALES (REEMBOLSO) MINISTERIO DE ECONOMÍA Y FINANZAS PÚBLICAS,DEP.: CAJA NACIONAL DE SALUD , PROCEDENCIA: BANCO UNION S.A., CHEQUE: 12991, FECHA DE EMISION:17/05/2017</t>
  </si>
  <si>
    <t>B15023580002</t>
  </si>
  <si>
    <t>00099021001 DEP.DE CHEQ.AJENOS,RET.DE CAM.,CONCEPTO: PAGO INCAPACIDADES TEMPORALES (REEMBOLSO) MINISTERIO DE ECONOMÍA Y FINANZAS PÚBLICAS,DEP.: CAJA NACIONAL DE SALUD , PROCEDENCIA: BANCO UNION S.A., CHEQUE: 12992, FECHA DE EMISION:17/05/2017</t>
  </si>
  <si>
    <t>B15023590002</t>
  </si>
  <si>
    <t>00099021001 DEP.DE CHEQ.AJENOS,RET.DE CAM.,CONCEPTO: PAGO INCAPACIDADES TEMPORALES (REEMBOLSO) MINISTERIO DE ECONOMÍA Y FINANZAS PÚBLICAS,DEP.: CAJA NACIONAL DE SALUD , PROCEDENCIA: BANCO UNION S.A., CHEQUE: 12958, FECHA DE EMISION:17/05/2017</t>
  </si>
  <si>
    <t>B15023600002</t>
  </si>
  <si>
    <t>00099021001 DEP.DE CHEQ.AJENOS,RET.DE CAM.,CONCEPTO: PAGO INCAPACIDADES TEMPORALES (REEMBOLSO) MINISTERIO DE ECONOMÍA Y FINANZAS PÚBLICAS,DEP.: CAJA NACIONAL DE SALUD , PROCEDENCIA: BANCO UNION S.A., CHEQUE: 12971, FECHA DE EMISION:17/05/2017</t>
  </si>
  <si>
    <t>B15023620002</t>
  </si>
  <si>
    <t>00099021001 DEP.DE CHEQ.AJENOS,RET.DE CAM.,CONCEPTO: PAGO INCAPACIDADES TEMPORALES (REEMBOLSO) MINISTERIO DE ECONOMÍA Y FINANZAS PÚBLICAS,DEP.: CAJA NACIONAL DE SALUD , PROCEDENCIA: BANCO UNION S.A., CHEQUE: 13052, FECHA DE EMISION:17/05/2017</t>
  </si>
  <si>
    <t>B15023630002</t>
  </si>
  <si>
    <t>00099021001 DEP.DE CHEQ.AJENOS,RET.DE CAM.,CONCEPTO: PAGO INCAPACIDADES TEMPORALES (REEMBOLSO) MINISTERIO DE ECONOMÍA Y FINANZAS PÚBLICAS,DEP.: CAJA NACIONAL DE SALUD , PROCEDENCIA: BANCO UNION S.A., CHEQUE: 12972, FECHA DE EMISION:17/05/2017</t>
  </si>
  <si>
    <t>B15023640002</t>
  </si>
  <si>
    <t>00099021001 DEP.DE CHEQ.AJENOS,RET.DE CAM.,CONCEPTO: PAGO INCAPACIDADES TEMPORALES (REEMBOLSO) MINISTERIO DE ECONOMÍA Y FINANZAS PÚBLICAS,DEP.: CAJA NACIONAL DE SALUD , PROCEDENCIA: BANCO UNION S.A., CHEQUE: 13053, FECHA DE EMISION:17/05/2017</t>
  </si>
  <si>
    <t>B15023660002</t>
  </si>
  <si>
    <t>00099021001 DEP.DE CHEQ.AJENOS,RET.DE CAM.,CONCEPTO: PAGO INCAPACIDADES TEMPORALES (REEMBOLSO) MINISTERIO DE ECONOMÍA Y FINANZAS PÚBLICAS,DEP.: CAJA NACIONAL DE SALUD , PROCEDENCIA: BANCO UNION S.A., CHEQUE: 12973, FECHA DE EMISION:17/05/2017</t>
  </si>
  <si>
    <t>B15023670002</t>
  </si>
  <si>
    <t>00099021001 DEP.DE CHEQ.AJENOS,RET.DE CAM.,CONCEPTO: PAGO INCAPACIDADES TEMPORALES (REEMBOLSO) MINISTERIO DE ECONOMÍA Y FINANZAS PÚBLICAS,DEP.: CAJA NACIONAL DE SALUD , PROCEDENCIA: BANCO UNION S.A., CHEQUE: 12960, FECHA DE EMISION:17/05/2017</t>
  </si>
  <si>
    <t>B15023680002</t>
  </si>
  <si>
    <t>00099021001 DEP.DE CHEQ.AJENOS,RET.DE CAM.,CONCEPTO: PAGO INCAPACIDADES TEMPORALES (REEMBOLSO) MINISTERIO DE ECONOMÍA Y FINANZAS PÚBLICAS,DEP.: CAJA NACIONAL DE SALUD , PROCEDENCIA: BANCO UNION S.A., CHEQUE: 12959, FECHA DE EMISION:17/05/2017</t>
  </si>
  <si>
    <t>B15023700002</t>
  </si>
  <si>
    <t>00099021001 DEP.DE CHEQ.AJENOS,RET.DE CAM.,CONCEPTO: PAGO INCAPACIDADES TEMPORALES (REEMBOLSO) MINISTERIO DE ECONOMÍA Y FINANZAS PÚBLICAS,DEP.: CAJA NACIONAL DE SALUD , PROCEDENCIA: BANCO UNION S.A., CHEQUE: 12956, FECHA DE EMISION:17/05/2017</t>
  </si>
  <si>
    <t>O15023230002</t>
  </si>
  <si>
    <t>00099021001 DEPOSITO DE EFECTIVO, DEPOSITANTE: BPE - II ""CNL. O. MOSCOSO"", CONCEPTO: RETENCIÓN DEL 8%, CUENTA DE DEPOSITO: CUENTA UNICA DEL TESORO</t>
  </si>
  <si>
    <t>O15024640002</t>
  </si>
  <si>
    <t>00099021001 DEPOSITO DE EFECTIVO, DEPOSITANTE: WENDY CABRERA AGUILAR, CONCEPTO: DEVOLUCION DE INGRESO POR EXCEDER TECHO SALARIAL JUNIO 2016, CUENTA DE DEPOSITO: CUENTA UNICA DEL TESORO</t>
  </si>
  <si>
    <t>O15024660002</t>
  </si>
  <si>
    <t>00099021001 DEPOSITO DE EFECTIVO, DEPOSITANTE: WENDY CABRERA AGUILAR, CONCEPTO: DEVOLUCION DE INGRESO POR EXCEDER TECHO SALARIAL MAYO 2016, CUENTA DE DEPOSITO: CUENTA UNICA DEL TESORO</t>
  </si>
  <si>
    <t>O15024670002</t>
  </si>
  <si>
    <t>00099021001 DEPOSITO DE EFECTIVO, DEPOSITANTE: WENDY CABRERA AGUILAR, CONCEPTO: DEVOLUCION DE INGRESO POR EXCEDER TECHO SALARIAL ABRIL 2016, CUENTA DE DEPOSITO: CUENTA UNICA DEL TESORO</t>
  </si>
  <si>
    <t>B15026630002</t>
  </si>
  <si>
    <t>00099021001 DEP.DE CHEQ.AJENOS,RET.DE CAM.,CONCEPTO: PAGO INCAPACIDADES TEMPORALES ( REEMBOLSO ) MINISTERIO DE ECONOMIA FINANZAS PUBLICAS,DEP.: CAJA NACIONAL DE SALUD , PROCEDENCIA: BANCO UNION S.A., CHEQUE: 12957, FECHA DE EMISION:17/05/2017</t>
  </si>
  <si>
    <t>B15027730002</t>
  </si>
  <si>
    <t>00070011102 DEP.DE CHEQ.AJENOS,RET.DE CAM.,CONCEPTO: DESCUENTOS - ABRIL 2017 (VARIOS),DEP.: METPS , PROCEDENCIA: BANCO UNION S.A., CHEQUE: 8110, FECHA DE EMISION:17/05/2017</t>
  </si>
  <si>
    <t>O15026370002</t>
  </si>
  <si>
    <t>00099021001 DEPOSITO DE EFECTIVO, DEPOSITANTE: MARIA ELENA URQUIDI SILVA, CONCEPTO: DOBLE PERCEPCION, CUENTA DE DEPOSITO: CUENTA UNICA DEL TESORO</t>
  </si>
  <si>
    <t>O15027520002</t>
  </si>
  <si>
    <t>00099021001 DEPOSITO DE EFECTIVO, DEPOSITANTE: PEDRO JAVIER SOLIZ HERBAS, CONCEPTO: DEVOLUCION DE FONDOS EN AVANCE, CUENTA DE DEPOSITO: CUENTA UNICA DEL TESORO</t>
  </si>
  <si>
    <t>O15027740002</t>
  </si>
  <si>
    <t>00099021001 DEPOSITO DE EFECTIVO, DEPOSITANTE: TRIBUNAL PERMANENTE DE JUSTICIA MILITAR, CONCEPTO: DEVOLUCION POR CONCEPTO DE AGUA, CUENTA DE DEPOSITO: CUENTA UNICA DEL TESORO</t>
  </si>
  <si>
    <t>O15027820002</t>
  </si>
  <si>
    <t>00099021001 DEPOSITO DE EFECTIVO, DEPOSITANTE: MINISTERIO DE EDUCACION-SELVA PINTO VEGA, CONCEPTO: REVERSION DE HABER, CUENTA DE DEPOSITO: CUENTA UNICA DEL TESORO</t>
  </si>
  <si>
    <t>O15028360002</t>
  </si>
  <si>
    <t>00099021001 DEPOSITO DE EFECTIVO, DEPOSITANTE: FED BOL DE BILLAR - SERGIO CANSECO NOGALES, CONCEPTO: REVERSIÓN DE SALDOS NO EJECUTADOS COMPROBANTES (C-31) NUMEROS 288/2009;346/2009;501/2009 Y 563/2009, CUENTA DE DEPOSITO: CUENTA UNICA DEL TESORO</t>
  </si>
  <si>
    <t>O15029020002</t>
  </si>
  <si>
    <t>00020031101 DEPOSITO DE EFECTIVO, DEPOSITANTE: RADIO BATALLON TOPATER, CONCEPTO: RETENCION DE IMPUESTOS IUE POR PAGO DE LIMPIEZA CORRESPONDIENTE AL MES DE ABRIL/17, CUENTA DE DEPOSITO: CUENTA UNICA DEL TESORO</t>
  </si>
  <si>
    <t>O15029040002</t>
  </si>
  <si>
    <t>00020031101 DEPOSITO DE EFECTIVO, DEPOSITANTE: RADIO BATALLON TOPATER, CONCEPTO: RETENCION DE IMPUESTOS IT POR PAGO DE LIMPIEZA CORRESPONDIENTE AL MES DE ABRIL/17, CUENTA DE DEPOSITO: CUENTA UNICA DEL TESORO</t>
  </si>
  <si>
    <t>O15029240002</t>
  </si>
  <si>
    <t>B15030990002</t>
  </si>
  <si>
    <t>00099021001 DEP.DE CHEQ.AJENOS,RET.DE CAM.,CONCEPTO: PAGO INCAPACIDADES TEMPORALES (REEMBOLSO) MINISTERIO DE ECONOMIA FINANZAS PUBLICAS,DEP.: CAJA NACIONAL DE SALUD , PROCEDENCIA: BANCO UNION S.A., CHEQUE: 12970, FECHA DE EMISION:19/05/2017</t>
  </si>
  <si>
    <t>B15031000002</t>
  </si>
  <si>
    <t>00099021001 DEP.DE CHEQ.AJENOS,RET.DE CAM.,CONCEPTO: PAGO INCAPACIDADES TEMPORALES (REEMBOLSO) MINISTERIO DE ECONOMIA FINANZAS PUBLICAS,DEP.: CAJA NACIONAL DE SALUD , PROCEDENCIA: BANCO UNION S.A., CHEQUE: 12962, FECHA DE EMISION:19/05/2017</t>
  </si>
  <si>
    <t>B15031020002</t>
  </si>
  <si>
    <t>00099021001 DEP.DE CHEQ.AJENOS,RET.DE CAM.,CONCEPTO: PAGO INCAPACIDADES TEMPORALES (REEMBOLSO) MINISTERIO DE ECONOMIA FINANZAS PUBLICAS,DEP.: CAJA NACIONAL DE SALUD , PROCEDENCIA: BANCO UNION S.A., CHEQUE: 12963, FECHA DE EMISION:19/05/2017</t>
  </si>
  <si>
    <t>B15031030002</t>
  </si>
  <si>
    <t>00099021001 DEP.DE CHEQ.AJENOS,RET.DE CAM.,CONCEPTO: PAGO INCAPACIDADES TEMPORALES (REEMBOLSO) MINISTERIO DE ECONOMIA FINANZAS PUBLICAS,DEP.: CAJA NACIONAL DE SALUD , PROCEDENCIA: BANCO UNION S.A., CHEQUE: 12964, FECHA DE EMISION:19/05/2017</t>
  </si>
  <si>
    <t>B15031040002</t>
  </si>
  <si>
    <t>00099021001 DEP.DE CHEQ.AJENOS,RET.DE CAM.,CONCEPTO: PAGO INCAPACIDADES TEMPORALES (REEMBOLSO) MINISTERIO DE ECONOMIA FINANZAS PUBLICAS,DEP.: CAJA NACIONAL DE SALUD , PROCEDENCIA: BANCO UNION S.A., CHEQUE: 12968, FECHA DE EMISION:19/05/2017</t>
  </si>
  <si>
    <t>B15031080002</t>
  </si>
  <si>
    <t>00099021001 DEP.DE CHEQ.AJENOS,RET.DE CAM.,CONCEPTO: PAGO INCAPACIDADES TEMPORALES (REEMBOLSO) MINISTERIO DE ECONOMIA FINANZAS PUBLICAS,DEP.: CAJA NACIONAL DE SALUD , PROCEDENCIA: BANCO UNION S.A., CHEQUE: 12969, FECHA DE EMISION:19/05/2017</t>
  </si>
  <si>
    <t>B15031310002</t>
  </si>
  <si>
    <t>00342012001 DEP.DE CHEQ.AJENOS,RET.DE CAM.,CONCEPTO: DEVOLUCION PASAJES C-31 N° 656,DEP.: A.E.V. REGIONAL PANDO , PROCEDENCIA: BANCO UNION S.A., CHEQUE: 867, FECHA DE EMISION:04/05/2017</t>
  </si>
  <si>
    <t>O15032310002</t>
  </si>
  <si>
    <t>00035031101 DEPOSITO DE EFECTIVO, DEPOSITANTE: YOBANA ESTELA CONDORI CHAVEZ, CONCEPTO: REPOSICIÓN DE 3 SILLAS PERTENECIENTES AL CAMPO FERIAL CHUQUIAGO MARKA, CUENTA DE DEPOSITO: CUENTA UNICA DEL TESORO</t>
  </si>
  <si>
    <t>O15032340002</t>
  </si>
  <si>
    <t>00099021001 DEPOSITO DE EFECTIVO, DEPOSITANTE: TERESA RAMIREZ ZAPATA, CONCEPTO: DEVOLUCION DE SUELDO, CUENTA DE DEPOSITO: CUENTA UNICA DEL TESORO</t>
  </si>
  <si>
    <t>O15032920002</t>
  </si>
  <si>
    <t>00099021001 DEPOSITO DE EFECTIVO, DEPOSITANTE: PRIMO TERRAZAS ARMIJO CI. 4393691 CBBA., CONCEPTO: REVERSION, CUENTA DE DEPOSITO: CUENTA UNICA DEL TESORO</t>
  </si>
  <si>
    <t>O15035920002</t>
  </si>
  <si>
    <t>00099021001 DEPOSITO DE EFECTIVO, DEPOSITANTE: FELIX GUTIERREZ QUISPE, CONCEPTO: DEVOLUCION DE HABER DE MARZO (DOBLE PERCEPCION), CUENTA DE DEPOSITO: CUENTA UNICA DEL TESORO</t>
  </si>
  <si>
    <t>B15035470002</t>
  </si>
  <si>
    <t>00099021001 DEP.DE CHEQ.AJENOS,RET.DE CAM.,CONCEPTO: DURAN FLORES MANUEL,DEP.: BANCO UNION S.A. , PROCEDENCIA: BANCO UNION S.A., CHEQUE: 148269, FECHA DE EMISION:22/05/2017</t>
  </si>
  <si>
    <t>O15036170002</t>
  </si>
  <si>
    <t>00099021001 DEPOSITO DE EFECTIVO, DEPOSITANTE: MARIA ELENA QUISBERT LAZO, CONCEPTO: DEVOLUCION SUELDO MARZO Y ABRIL 2017, CUENTA DE DEPOSITO: CUENTA UNICA DEL TESORO</t>
  </si>
  <si>
    <t>O15036960002</t>
  </si>
  <si>
    <t>00099021001 DEPOSITO DE EFECTIVO, DEPOSITANTE: FRANCISCO QUISPE CAHUAYA, CONCEPTO: POR COMBUSTIBLE CORRESPONDIENTE AL MES DE ABRIL DE LA GESTION 2017, CUENTA DE DEPOSITO: CUENTA UNICA DEL TESORO</t>
  </si>
  <si>
    <t>O15035090002</t>
  </si>
  <si>
    <t>O15035390002</t>
  </si>
  <si>
    <t>00580012001 DEPOSITO DE EFECTIVO, DEPOSITANTE: FLORENCIO CONDORI QUISPE, CONCEPTO: DEVOLUCIÓN EN PAGO EN EXCESO CORRESPONDIENTE A AGUINALDO DE LA GESTIÓN 2014, CUENTA DE DEPOSITO: CUENTA UNICA DEL TESORO</t>
  </si>
  <si>
    <t>O15036970002</t>
  </si>
  <si>
    <t>00099021001 DEPOSITO DE EFECTIVO, DEPOSITANTE: FRANCISCO QUISPE CAHUAYA, CONCEPTO: POR ALIMENTACION DE ANIMALES CORRESPONDIENTE AL MES DE MAYO DE LA GESTION 2017, CUENTA DE DEPOSITO: CUENTA UNICA DEL TESORO</t>
  </si>
  <si>
    <t>O15036500002</t>
  </si>
  <si>
    <t>00099021001 DEPOSITO DE EFECTIVO, DEPOSITANTE: SR. JUAN JIMENEZ TORREZ, CONCEPTO: DOBLE PERCEPCION, CUENTA DE DEPOSITO: CUENTA UNICA DEL TESORO</t>
  </si>
  <si>
    <t>O15037110002</t>
  </si>
  <si>
    <t>00099021001 DEPOSITO DE EFECTIVO, DEPOSITANTE: DAVID HERRERA ARREDONDO, CONCEPTO: REVERSIÓN POR CONSUMO DE ENERGÍA ELECTRICA, CUENTA DE DEPOSITO: CUENTA UNICA DEL TESORO</t>
  </si>
  <si>
    <t>O15039340002</t>
  </si>
  <si>
    <t>00099021001 DEPOSITO DE EFECTIVO, DEPOSITANTE: EMILIO ALANOCA ARGOLLO, CONCEPTO: DOBLE PERCEPCION, CUENTA DE DEPOSITO: CUENTA UNICA DEL TESORO</t>
  </si>
  <si>
    <t>O15039920002</t>
  </si>
  <si>
    <t>00099021001 DEPOSITO DE EFECTIVO, DEPOSITANTE: ARACELY LANZA CRUZ, CONCEPTO: DUODÉCIMAS DE AGUINALDO, CUENTA DE DEPOSITO: CUENTA UNICA DEL TESORO</t>
  </si>
  <si>
    <t>O15040370002</t>
  </si>
  <si>
    <t>00099021001 DEPOSITO DE EFECTIVO, DEPOSITANTE: ANA MARIA PEREYRA GALVAN, CONCEPTO: REVERSIÓN BOLETA MARZO, CUENTA DE DEPOSITO: CUENTA UNICA DEL TESORO</t>
  </si>
  <si>
    <t>O15040630002</t>
  </si>
  <si>
    <t>00099021001 DEPOSITO DE EFECTIVO, DEPOSITANTE: CIRILO ALVARADO VELA C.I. 353560 LP., CONCEPTO: DOBLE PERCEPCION, CUENTA DE DEPOSITO: CUENTA UNICA DEL TESORO</t>
  </si>
  <si>
    <t>O15041280002</t>
  </si>
  <si>
    <t>00099021001 DEPOSITO DE EFECTIVO, DEPOSITANTE: NIXON EMILIANO VARGAS MAMANI C.I. 3362542 LP., CONCEPTO: DEVOLUCION, CUENTA DE DEPOSITO: CUENTA UNICA DEL TESORO</t>
  </si>
  <si>
    <t>O15041290002</t>
  </si>
  <si>
    <t>00099021001 DEPOSITO DE EFECTIVO, DEPOSITANTE: PAUL ANTONIO COCA SUAREZ ARANA, CONCEPTO: VIAJE A SUCRE 15-17/05/2017 PAUL ANTONIO COCA SUAREZ ARANA CI:5872734 SC - PREVENTIVO 2990, CUENTA DE DEPOSITO: CUENTA UNICA DEL TESORO</t>
  </si>
  <si>
    <t>O15041560002</t>
  </si>
  <si>
    <t>00526012001 DEPOSITO DE EFECTIVO, DEPOSITANTE: MIGUEL ANGEL VELEZ, CONCEPTO: RETENCION POR ARREGLO DE SILLA, CUENTA DE DEPOSITO: CUENTA UNICA DEL TESORO</t>
  </si>
  <si>
    <t>B15043850002</t>
  </si>
  <si>
    <t>00099021001 DEP.DE CHEQ.AJENOS,RET.DE CAM.,CONCEPTO: PAGO INCAPACIDADES TEMPORALES (REEMBOLSO) MINISTERIO DE ECONOMIA FINANZAS PUBLICAS,DEP.: CAJA NACIONAL DE SALUD , PROCEDENCIA: BANCO UNION S.A., CHEQUE: 12965, FECHA DE EMISION:24/05/2017</t>
  </si>
  <si>
    <t>B15043900002</t>
  </si>
  <si>
    <t>00099021001 DEP.DE CHEQ.AJENOS,RET.DE CAM.,CONCEPTO: PAGO INCAPACIDADES TEMPORALES (REEMBOLSO) MINISTERIO DE ECONOMIA FINANZAS PUBLICAS,DEP.: CAJA NACIONAL DE SALUD , PROCEDENCIA: BANCO UNION S.A., CHEQUE: 12966, FECHA DE EMISION:24/05/2017</t>
  </si>
  <si>
    <t>B15043930002</t>
  </si>
  <si>
    <t>00099021001 DEP.DE CHEQ.AJENOS,RET.DE CAM.,CONCEPTO: PAGO INCAPACIDADES TEMPORALES (REEMBOLSO) MINISTERIO DE ECONOMIA FINANZAS PUBLICAS,DEP.: CAJA NACIONAL DE SALUD , PROCEDENCIA: BANCO UNION S.A., CHEQUE: 12967, FECHA DE EMISION:24/05/2017</t>
  </si>
  <si>
    <t>B15043960002</t>
  </si>
  <si>
    <t>00099021001 DEP.DE CHEQ.AJENOS,RET.DE CAM.,CONCEPTO: PAGO INCAPACIDADES TEMPORALES (REEMBOLSO) MINISTERIO DE ECONOMIA FINANZAS PUBLICAS,DEP.: CAJA NACIONAL DE SALUD , PROCEDENCIA: BANCO UNION S.A., CHEQUE: 13055, FECHA DE EMISION:24/05/2017</t>
  </si>
  <si>
    <t>B15043980002</t>
  </si>
  <si>
    <t>00099021001 DEP.DE CHEQ.AJENOS,RET.DE CAM.,CONCEPTO: PAGO INCAPACIDADES TEMPORALES (REEMBOLSO) MINISTERIO DE ECONOMIA FINANZAS PUBLICAS,DEP.: CAJA NACIONAL DE SALUD , PROCEDENCIA: BANCO UNION S.A., CHEQUE: 13056, FECHA DE EMISION:24/05/2017</t>
  </si>
  <si>
    <t>B15044020002</t>
  </si>
  <si>
    <t>00099021001 DEP.DE CHEQ.AJENOS,RET.DE CAM.,CONCEPTO: PAGO INCAPACIDADES TEMPORALES (REEMBOLSO) MINISTERIO DE ECONOMIA FINANZAS PUBLICAS,DEP.: CAJA NACIONAL DE SALUD , PROCEDENCIA: BANCO UNION S.A., CHEQUE: 13057, FECHA DE EMISION:24/05/2017</t>
  </si>
  <si>
    <t>B15044040002</t>
  </si>
  <si>
    <t>00099021001 DEP.DE CHEQ.AJENOS,RET.DE CAM.,CONCEPTO: PAGO INCAPACIDADES TEMPORALES (REEMBOLSO) MINISTERIO DE ECONOMIA FINANZAS PUBLICAS,DEP.: CAJA NACIONAL DE SALUD , PROCEDENCIA: BANCO UNION S.A., CHEQUE: 13161, FECHA DE EMISION:24/05/2017</t>
  </si>
  <si>
    <t>B15044070002</t>
  </si>
  <si>
    <t>00099021001 DEP.DE CHEQ.AJENOS,RET.DE CAM.,CONCEPTO: PAGO INCAPACIDADES TEMPORALES (REEMBOLSO) MINISTERIO DE ECONOMIA FINANZAS PUBLICAS,DEP.: CAJA NACIONAL DE SALUD , PROCEDENCIA: BANCO UNION S.A., CHEQUE: 13162, FECHA DE EMISION:24/05/2017</t>
  </si>
  <si>
    <t>B15044090002</t>
  </si>
  <si>
    <t>00099021001 DEP.DE CHEQ.AJENOS,RET.DE CAM.,CONCEPTO: PAGO INCAPACIDADES TEMPORALES (REEMBOLSO) MINISTERIO DE ECONOMIA FINANZAS PUBLICAS,DEP.: CAJA NACIONAL DE SALUD , PROCEDENCIA: BANCO UNION S.A., CHEQUE: 13163, FECHA DE EMISION:24/05/2017</t>
  </si>
  <si>
    <t>O15043810002</t>
  </si>
  <si>
    <t>00099021001 DEPOSITO DE EFECTIVO, DEPOSITANTE: EUSEBIA LUCIA LOPEZ APAZA, CONCEPTO: PAGOS EN EXCESO POR CONCEPTO DE BONO, CUENTA DE DEPOSITO: CUENTA UNICA DEL TESORO</t>
  </si>
  <si>
    <t>O15043860002</t>
  </si>
  <si>
    <t>00099021001 DEPOSITO DE EFECTIVO, DEPOSITANTE: MIN.DE EDUCACION - NELIDA VELASCO VASQUEZ, CONCEPTO: DEVOLUCION DE HABERES MES DE MARZO, CUENTA DE DEPOSITO: CUENTA UNICA DEL TESORO</t>
  </si>
  <si>
    <t>O15043940002</t>
  </si>
  <si>
    <t>00099021001 DEPOSITO DE EFECTIVO, DEPOSITANTE: ARNOLD R. GUARACHI TABOADA, CONCEPTO: REVERSION DE DINERO POR COMISION, CUENTA DE DEPOSITO: CUENTA UNICA DEL TESORO</t>
  </si>
  <si>
    <t>O15044410002</t>
  </si>
  <si>
    <t>00099021001 DEPOSITO DE EFECTIVO, DEPOSITANTE: JORGE A. QUINO ESPEJO, CONCEPTO: PAGO POR CONCEPTO DE MULTA, CUENTA DE DEPOSITO: CUENTA UNICA DEL TESORO</t>
  </si>
  <si>
    <t>O15044930002</t>
  </si>
  <si>
    <t>00099021001 DEPOSITO DE EFECTIVO, DEPOSITANTE: CECILIA LORENA IRIARTE JAUREGUI, CONCEPTO: DEVOLUCION APORTE AFP'S ABRIL 2016, CUENTA DE DEPOSITO: CUENTA UNICA DEL TESORO</t>
  </si>
  <si>
    <t>O15044940002</t>
  </si>
  <si>
    <t>00099021001 DEPOSITO DE EFECTIVO, DEPOSITANTE: CECILIA LORENA IRIARTE JAUREGUI, CONCEPTO: DEVOLUCION APORTE AFP´S REINTEGRO ABRIL 2016, CUENTA DE DEPOSITO: CUENTA UNICA DEL TESORO</t>
  </si>
  <si>
    <t>O15044950002</t>
  </si>
  <si>
    <t>00099021001 DEPOSITO DE EFECTIVO, DEPOSITANTE: CECILIA LORENA IRIARTE JAUREGUI, CONCEPTO: DEVOLUCION APORTE AFP'S MES MAYO 2016, CUENTA DE DEPOSITO: CUENTA UNICA DEL TESORO</t>
  </si>
  <si>
    <t>O15044960002</t>
  </si>
  <si>
    <t>00099021001 DEPOSITO DE EFECTIVO, DEPOSITANTE: CECILIA LORENA IRIARTE JAUREGUI, CONCEPTO: DEVOLUCION APORTE AFP´S MES JUNIO 2016, CUENTA DE DEPOSITO: CUENTA UNICA DEL TESORO</t>
  </si>
  <si>
    <t>O15044980002</t>
  </si>
  <si>
    <t>00099021001 DEPOSITO DE EFECTIVO, DEPOSITANTE: CECILIA LORENA IRIARTE JAUREGUI, CONCEPTO: DEVOLUCION APORTE AFP´S MES JULIO 2016, CUENTA DE DEPOSITO: CUENTA UNICA DEL TESORO</t>
  </si>
  <si>
    <t>O15044990002</t>
  </si>
  <si>
    <t>00099021001 DEPOSITO DE EFECTIVO, DEPOSITANTE: CECILIA LORENA IRIARTE JAUREGUI, CONCEPTO: DEVOLUCION APORTE AFP´S SEPTIEMBRE 2016, CUENTA DE DEPOSITO: CUENTA UNICA DEL TESORO</t>
  </si>
  <si>
    <t>O15045000002</t>
  </si>
  <si>
    <t>00099021001 DEPOSITO DE EFECTIVO, DEPOSITANTE: CECILIA LORENA IRIARTE JAUREGUI, CONCEPTO: DEVOLUCION ABONO PAGO DE HABERES MES ABRIL 2016, CUENTA DE DEPOSITO: CUENTA UNICA DEL TESORO</t>
  </si>
  <si>
    <t>O15045010002</t>
  </si>
  <si>
    <t>00099021001 DEPOSITO DE EFECTIVO, DEPOSITANTE: CECILIA LORENA IRIARTE JAUREGUI, CONCEPTO: DEVOLUCION REINTEGRO MES DE ABRIL 2016, CUENTA DE DEPOSITO: CUENTA UNICA DEL TESORO</t>
  </si>
  <si>
    <t>O15045030002</t>
  </si>
  <si>
    <t>00099021001 DEPOSITO DE EFECTIVO, DEPOSITANTE: CECILIA LORENA IRIARTE JAUREGUI, CONCEPTO: DEVOLUCION ABONO PAGO DE HABERES MES MAYO 2016, CUENTA DE DEPOSITO: CUENTA UNICA DEL TESORO</t>
  </si>
  <si>
    <t>O15045040002</t>
  </si>
  <si>
    <t>00099021001 DEPOSITO DE EFECTIVO, DEPOSITANTE: CECILIA LORENA IRIARTE JAUREGUI, CONCEPTO: DEVOLUCION ABONO PAGO DE HABERES JUNIO 2016, CUENTA DE DEPOSITO: CUENTA UNICA DEL TESORO</t>
  </si>
  <si>
    <t>O15045050002</t>
  </si>
  <si>
    <t>00099021001 DEPOSITO DE EFECTIVO, DEPOSITANTE: CECILIA LORENA IRIARTE JAUREGUI, CONCEPTO: DEVOLUCION ABONO PAGO DE HABERES MES JULIO 2016, CUENTA DE DEPOSITO: CUENTA UNICA DEL TESORO</t>
  </si>
  <si>
    <t>O15045060002</t>
  </si>
  <si>
    <t>00099021001 DEPOSITO DE EFECTIVO, DEPOSITANTE: CECILIA LORENA IRIARTE JAUREGUI, CONCEPTO: DEVOLUCION ABONO PAGO DE HABERES DE 15 DIAS SEPTIMBRE 2016, CUENTA DE DEPOSITO: CUENTA UNICA DEL TESORO</t>
  </si>
  <si>
    <t>O15045070002</t>
  </si>
  <si>
    <t>00099021001 DEPOSITO DE EFECTIVO, DEPOSITANTE: CECILIA LORENA IRIARTE JAUREGUI, CONCEPTO: DEVOLUCION AGUINALDO 2016, CUENTA DE DEPOSITO: CUENTA UNICA DEL TESORO</t>
  </si>
  <si>
    <t>O15045130002</t>
  </si>
  <si>
    <t>00099021001 DEPOSITO DE EFECTIVO, DEPOSITANTE: WALTER CASTAÑARES VILLARROEL, CONCEPTO: DOBLE PERCEPCION, CUENTA DE DEPOSITO: CUENTA UNICA DEL TESORO</t>
  </si>
  <si>
    <t>O15047310002</t>
  </si>
  <si>
    <t>00099021001 DEPOSITO DE EFECTIVO, DEPOSITANTE: BONIFACIO CALLIZAYA CALLE, CONCEPTO: DOBLE PERCEPCION, CUENTA DE DEPOSITO: CUENTA UNICA DEL TESORO</t>
  </si>
  <si>
    <t>O15047810002</t>
  </si>
  <si>
    <t>00099021001 DEPOSITO DE EFECTIVO, DEPOSITANTE: JORGE HUANCA QUEVEDO, CONCEPTO: DOBLE PERCEPCION, CUENTA DE DEPOSITO: CUENTA UNICA DEL TESORO</t>
  </si>
  <si>
    <t>O15048830002</t>
  </si>
  <si>
    <t>00099021001 DEPOSITO DE EFECTIVO, DEPOSITANTE: RAMIRO FERNANDO PINILLA LIZARRAGA-C.I. 3474215 LP., CONCEPTO: D.S. 2242 REGULARIZACION SEPTIEMBRE 2016 A DICIEMBRE 2016 MEFP/VTCP/DGPOT/UAIS-CPI/N° 030 / 2016, CUENTA DE DEPOSITO: CUENTA UNICA DEL TESORO</t>
  </si>
  <si>
    <t>B15051730002</t>
  </si>
  <si>
    <t>00099021001 DEP.DE CHEQ.AJENOS,RET.DE CAM.,CONCEPTO: REEMBOLSO SUBSIDIO ENFERMEDAD ABRIL 2017,DEP.: CAJA DE SALUD DE LA BANCA PRIVADA , PROCEDENCIA: BANCO NACIONAL DE BOLIVIA S.A., CHEQUE: 6348056, FECHA DE EMISION:15/05/2017</t>
  </si>
  <si>
    <t>O15051300002</t>
  </si>
  <si>
    <t>00099021001 DEPOSITO DE EFECTIVO, DEPOSITANTE: MINISTERIO DE EDUCACION-WALDO PEREZ MARCA, CONCEPTO: DEVOLUCION DE HABERES DEL MES DE MARZO 2017, CUENTA DE DEPOSITO: CUENTA UNICA DEL TESORO</t>
  </si>
  <si>
    <t>O15052010002</t>
  </si>
  <si>
    <t>00099021001 DEPOSITO DE EFECTIVO, DEPOSITANTE: ROXANA GLORIA ROJAS RUIZ, CONCEPTO: DOBLE PERCEPCION, CUENTA DE DEPOSITO: CUENTA UNICA DEL TESORO</t>
  </si>
  <si>
    <t>O15052060002</t>
  </si>
  <si>
    <t>00099021001 DEPOSITO DE EFECTIVO, DEPOSITANTE: MIN DE EDUCACION-TRIFON CUSSI VILLCA, CONCEPTO: DEVOLUCION DE SUELDO HABER BASICO POR 15 DIAS, CUENTA DE DEPOSITO: CUENTA UNICA DEL TESORO</t>
  </si>
  <si>
    <t>O15052140002</t>
  </si>
  <si>
    <t>00099021001 DEPOSITO DE EFECTIVO, DEPOSITANTE: SONIA JUANA LIMA VDA VERA, CONCEPTO: SENASIR PORCOBRO INDEBIDO N°010/2017, CUENTA DE DEPOSITO: CUENTA UNICA DEL TESORO</t>
  </si>
  <si>
    <t>O15052620002</t>
  </si>
  <si>
    <t>00099021001 DEPOSITO DE EFECTIVO, DEPOSITANTE: FLORENCIA GAMARRA HILARI, CONCEPTO: REVERSIÓN DE BOLETA DE HABER MENSUAL, CUENTA DE DEPOSITO: CUENTA UNICA DEL TESORO</t>
  </si>
  <si>
    <t>O15052730002</t>
  </si>
  <si>
    <t>00099021001 DEPOSITO DE EFECTIVO, DEPOSITANTE: SRA. NICOLASA HUANCA VDA. DE QUISPE, CONCEPTO: DEVOLUCION, CUENTA DE DEPOSITO: CUENTA UNICA DEL TESORO</t>
  </si>
  <si>
    <t>O15053130002</t>
  </si>
  <si>
    <t>00099021001 DEPOSITO DE EFECTIVO, DEPOSITANTE: ILLIMANI DE COMUNICACIONES S.A., CONCEPTO: PAGO EN DEMASIA GESTION 2016, CUENTA DE DEPOSITO: CUENTA UNICA DEL TESORO</t>
  </si>
  <si>
    <t>O15053480002</t>
  </si>
  <si>
    <t>00099021001 DEPOSITO DE EFECTIVO, DEPOSITANTE: ERCILIA CRISTINA LUQUE GUMIEL, CONCEPTO: DOBLE PERCEPCION, CUENTA DE DEPOSITO: CUENTA UNICA DEL TESORO</t>
  </si>
  <si>
    <t>B15055200002</t>
  </si>
  <si>
    <t>00099021001 DEP.DE CHEQ.AJENOS,RET.DE CAM.,CONCEPTO: PAGO INCAPACIDADES TEMPORALES (REEMBOLSO) MINISTERIO DE ECONOMIA FINANZAS PUBLICAS,DEP.: CAJA NACIONAL DE SALUD , PROCEDENCIA: BANCO UNION S.A., CHEQUE: 13166, FECHA DE EMISION:29/05/2017</t>
  </si>
  <si>
    <t>B15055220002</t>
  </si>
  <si>
    <t>00099021001 DEP.DE CHEQ.AJENOS,RET.DE CAM.,CONCEPTO: PAGO INCAPACIDADES TEMPORALES (REEMBOLSO) MINISTERIO DE ECONOMIA FINANZAS PUBLICAS,DEP.: CAJA NACIONAL DE SALUD , PROCEDENCIA: BANCO UNION S.A., CHEQUE: 13168, FECHA DE EMISION:29/05/2017</t>
  </si>
  <si>
    <t>B15055260002</t>
  </si>
  <si>
    <t>00099021001 DEP.DE CHEQ.AJENOS,RET.DE CAM.,CONCEPTO: PAGO INCAPACIDADES TEMPORALES (REEMBOLSO) MINISTERIO DE ECONOMIA FINANZAS PUBLICAS,DEP.: CAJA NACIONAL DE SALUD , PROCEDENCIA: BANCO UNION S.A., CHEQUE: 13167, FECHA DE EMISION:29/05/2017</t>
  </si>
  <si>
    <t>O15055160002</t>
  </si>
  <si>
    <t>O15055350002</t>
  </si>
  <si>
    <t>00099021001 DEPOSITO DE EFECTIVO, DEPOSITANTE: NELY ESTELA LUCANA ARUQUIPA, CONCEPTO: COBRO INDEBIDO DE HABERES DE MARZO 2017, CUENTA DE DEPOSITO: CUENTA UNICA DEL TESORO</t>
  </si>
  <si>
    <t>O15056610002</t>
  </si>
  <si>
    <t>00020011103 DEPOSITO DE EFECTIVO, DEPOSITANTE: CARLOS ALBERTO DEBRECZENI THOMAS, CONCEPTO: REVERSION PASAJES; PREVENTIVO 2797/17; N° CARGO DE CUENTA, CUENTA DE DEPOSITO: CUENTA UNICA DEL TESORO</t>
  </si>
  <si>
    <t>B15059610002</t>
  </si>
  <si>
    <t>00099021001 DEP.DE CHEQ.AJENOS,RET.DE CAM.,CONCEPTO: CARMEN JULIA SALVATIERRA ROCHA,DEP.: BANCO UNION S.A. , PROCEDENCIA: BANCO UNION S.A., CHEQUE: 148278, FECHA DE EMISION:30/05/2017</t>
  </si>
  <si>
    <t>B15059620002</t>
  </si>
  <si>
    <t>00099021001 DEP.DE CHEQ.AJENOS,RET.DE CAM.,CONCEPTO: MONTAÑO ORELLANA WILFREDO,DEP.: BANCO UNION S.A. , PROCEDENCIA: BANCO UNION S.A., CHEQUE: 148276, FECHA DE EMISION:30/05/2017</t>
  </si>
  <si>
    <t>B15059640002</t>
  </si>
  <si>
    <t>00099021001 DEP.DE CHEQ.AJENOS,RET.DE CAM.,CONCEPTO: TERRAZAS GARCIA GUIDO,DEP.: BANCO UNION S.A. , PROCEDENCIA: BANCO UNION S.A., CHEQUE: 148277, FECHA DE EMISION:30/05/2017</t>
  </si>
  <si>
    <t>O15060180002</t>
  </si>
  <si>
    <t>00099021001 DEPOSITO DE EFECTIVO, DEPOSITANTE: FRANCIA NAVIA MAGGIE JUDITH, CONCEPTO: DOBLE PERCEPCION, CUENTA DE DEPOSITO: CUENTA UNICA DEL TESORO</t>
  </si>
  <si>
    <t>O15060230002</t>
  </si>
  <si>
    <t>00099021001 DEPOSITO DE EFECTIVO, DEPOSITANTE: LUCIA CASTRO ESPINOZA, CONCEPTO: DEVOLUCION DE HABERES MES DE ABRIL 18 DIAS, CUENTA DE DEPOSITO: CUENTA UNICA DEL TESORO</t>
  </si>
  <si>
    <t>O15061410002</t>
  </si>
  <si>
    <t>00099021001 DEPOSITO DE EFECTIVO, DEPOSITANTE: OTILIA H. CONDORI CUNO (HIJA), CONCEPTO: IMPORTE POR COBRO INDEBIDO DE CUNO CANAZA LOLA (Q.E.P.D.), CUENTA DE DEPOSITO: CUENTA UNICA DEL TESORO</t>
  </si>
  <si>
    <t>B15063050002</t>
  </si>
  <si>
    <t>00099021001 DEP.DE CHEQ.AJENOS,RET.DE CAM.,CONCEPTO: DEVOLUCION S/ CONTRATO ELABORACION DE DISEÑO TEC.PRE INVERSION PARA LA CONSTRUCCION HITOBR 94 (MULTA,DEP.: TECNO AER SRL , PROCEDENCIA: BANCO UNION S.A., CHEQUE: 246, FECHA DE EMISION:30/05/2017</t>
  </si>
  <si>
    <t>B15063060002</t>
  </si>
  <si>
    <t>00099021001 DEP.DE CHEQ.AJENOS,RET.DE CAM.,CONCEPTO: DEVOLUCION 7 % S/ CONTRATO ELABORACION DE DISEÑO TEC.PRE INVERSION PARA LA CONSTRUCCION HITOBR 94,DEP.: TECNO AER SRL , PROCEDENCIA: BANCO UNION S.A., CHEQUE: 245, FECHA DE EMISION:30/05/2017</t>
  </si>
  <si>
    <t>O15063370002</t>
  </si>
  <si>
    <t>00099021001 DEPOSITO DE EFECTIVO, DEPOSITANTE: MARIA TERESA PILCOMAYO GONZALES, CONCEPTO: DOBLE PERCEPCIÓN, CUENTA DE DEPOSITO: CUENTA UNICA DEL TESORO</t>
  </si>
  <si>
    <t>O15064480002</t>
  </si>
  <si>
    <t>00099021001 DEPOSITO DE EFECTIVO, DEPOSITANTE: RUPERTO CHURATA MAMANI, CONCEPTO: DEVOLUCION POR COBRO INDEBIDO, CUENTA DE DEPOSITO: CUENTA UNICA DEL TESORO</t>
  </si>
  <si>
    <t>O15064600002</t>
  </si>
  <si>
    <t>00099021001 DEPOSITO DE EFECTIVO, DEPOSITANTE: ALEX MENDOZA CORRALES CI. 622037 OR., CONCEPTO: REVERSION HABERES FEBRERO 2016, CUENTA DE DEPOSITO: CUENTA UNICA DEL TESORO</t>
  </si>
  <si>
    <t>O15064630002</t>
  </si>
  <si>
    <t>00099021001 DEPOSITO DE EFECTIVO, DEPOSITANTE: ALEX MENDOZA CORRALES CI. 622037 OR., CONCEPTO: REVERSION HABERES ENERO 2016, CUENTA DE DEPOSITO: CUENTA UNICA DEL TESORO</t>
  </si>
  <si>
    <t>O15064660002</t>
  </si>
  <si>
    <t>00099021001 DEPOSITO DE EFECTIVO, DEPOSITANTE: ALEX MENDOZA CORRALES CI. 622037 OR., CONCEPTO: REVERSION HABERES DICIEMBRE 2015, CUENTA DE DEPOSITO: CUENTA UNICA DEL TESORO</t>
  </si>
  <si>
    <t>O15064670002</t>
  </si>
  <si>
    <t>00099021001 DEPOSITO DE EFECTIVO, DEPOSITANTE: ALEX MENDOZA CORRALES CI. 622037 OR., CONCEPTO: REVERSION HABERES NOVIEMBRE 2015, CUENTA DE DEPOSITO: CUENTA UNICA DEL TESORO</t>
  </si>
  <si>
    <t>O15064680002</t>
  </si>
  <si>
    <t>00099021001 DEPOSITO DE EFECTIVO, DEPOSITANTE: ALEX MENDOZA CORRALES CI. 622037 OR., CONCEPTO: REVERSION HABERES OCTUBRE 2015, CUENTA DE DEPOSITO: CUENTA UNICA DEL TESORO</t>
  </si>
  <si>
    <t>O15064690002</t>
  </si>
  <si>
    <t>00099021001 DEPOSITO DE EFECTIVO, DEPOSITANTE: ALEX MENDOZA CORRALES CI. 622037 OR., CONCEPTO: REINTEGRO 2016, CUENTA DE DEPOSITO: CUENTA UNICA DEL TESORO</t>
  </si>
  <si>
    <t>Q08313240002</t>
  </si>
  <si>
    <t>NÚMERO DE LIBRETA CUT: 99031009.00 OPERACIÓN T01 TRANSFERENCIA DE FONDOS A LA CUT - TESORO DIRECTO DE BANCO UNION S.A. A CUENTA UNICA DEL TESORO CON NUMERO DE SOLICITUD = 1768288 Y NUMERO CORRELATIVO = 91320002052017783 TRANSFERENCIA POR OPERACIONES DE VE</t>
  </si>
  <si>
    <t>S08865920003</t>
  </si>
  <si>
    <t>'TRANSFERENCIA DE FONDOS||S/G. NOTA CITE: MEFP/VTCP/DGPOT/UPCFTGN/TR-N°857/2017 DE LA FECHA, DEL MIN.DE ECONOMIA Y FINANZAS PUBLICAS.(HRE-TSO-2195). DEBITO DE LA LIBRETA N°00099021001, REPOSICION UTILES DE ESCRITORIO.</t>
  </si>
  <si>
    <t>G04376350004</t>
  </si>
  <si>
    <t>VENTA DE DIVISAS CON TRANSFERENCIA DE FONDOS A SOLICITUD DE MINISTERIO DE LA PRESIDENCIA SEGUN SOLICITUD 2186 REF: DIVISAS USD 19,059.82 TRANSFERENCIA A DASSAULT FALCON JET POR COMPRA DE CONJUNTO DE FRENOS PARA TREN PRINCIPAL DERECHO PARA AERONAVE FAB 002 Y COSTOS DE ENVIO DE LOS MISMOS, CUENTA 3810 LIB. 00099021001 TGN-RECURSOS ORDINARIOS (3987)</t>
  </si>
  <si>
    <t>Q08331590002</t>
  </si>
  <si>
    <t>NÚMERO DE LIBRETA CUT: 99031009.00 OPERACIÓN T01 TRANSFERENCIA DE FONDOS A LA CUT - TESORO DIRECTO DE BANCO UNION S.A. A CUENTA UNICA DEL TESORO CON NUMERO DE SOLICITUD = 1779654 Y NUMERO CORRELATIVO = 91320005052017001 TRANSFERENCIA POR OPERACIONES DE VE</t>
  </si>
  <si>
    <t>S08868090002</t>
  </si>
  <si>
    <t>||REVERSION DE FONDOS SEGUN SOL. 4802-2208 A SOL. SERVICIO NACIONAL TEXTIL-SENATEX A FAVOR ROYAL DENIM S.A. POR CARACTER NO PERMITIDO EN EL SISTEMA DE SWIFT. LIB.00378012002 SENATEX-ADMINISTRACION CENTRAL</t>
  </si>
  <si>
    <t>S08868250002</t>
  </si>
  <si>
    <t>'TRANSFERENCIA DE FONDOS DE DPTOS.DE ENCAJE LEGAL DEL SISTEMA FINANCIERO A DPTOS.CTES.DEL SECTOR PUBLICO S/G CITE' CA/FID.VIV 0175/2017||DE LA FECHA (HRE-TSO-2234). ABONO A LA LIBRETA N°03420102001 PARA GASTOS DE FUNCIONAMIENTO DE LA AGENCIA ESTATAL DE VIVIENDA;BUN</t>
  </si>
  <si>
    <t>S08868220001</t>
  </si>
  <si>
    <t>||REGISTRO COBRO COMISION AVISO EMISION Y AVISO ENMIENDA CARTA DE CREDITO STANDBY BS440.-REEMB.GSTS.COM. BS220.-Y EMISION COMP.CONTABLE BS50.-REF.:03074165909 (BCB:SB-R-2016-64) A/F MIN.COMUNICACION,S/G NOTA MC-DESP-VGC-DGEP-UGESP-NE-0320/2017,25/04/17. LIB.00087014201 MIN. COMUNICACIÓN-PRONTIS-TRANSFERENCIA MOPSV REF.:COMISIONES SBLC 03074165909</t>
  </si>
  <si>
    <t>G04401170004</t>
  </si>
  <si>
    <t>VENTA DE DIVISAS CON TRANSFERENCIA DE FONDOS A SOLICITUD DE YACIMIENTOS PETROLIFEROS FISCALES BOLIVIANOS SEGUN SOLICITUD 2204 REF: PAGO ANTICIPADO A VITOL SA POR SUMINISTRO DE DIESEL OIL MEDIANTE BUQUE CUARTO EMBARQUE LIB. 00513012004 LBP-YPFB-UNICOMERCIAL (4030005415/1-2188907)</t>
  </si>
  <si>
    <t>J03228650001</t>
  </si>
  <si>
    <t>De: 00287100001 TRL 134 - TRANSFERENCIA RECURSOS POR EJECUCION GARANTIA CORRECTA INVERSION ANTICIPO CONTRATO C-FPS-07-003136 PROYECTO FPS-07-00003810 MI AGUA 3 OF. DPTAL. SANTA CRUZ - FUENTE 41 ORGANISMO 111 TGN.</t>
  </si>
  <si>
    <t>J03228660001</t>
  </si>
  <si>
    <t>De: 00287100050 TRASPASO DE APL A FUENTE PROY. FPS-05-4438 CONT. C-FPS-05-3376 CONV. MI AGUA 3</t>
  </si>
  <si>
    <t>J03228670001</t>
  </si>
  <si>
    <t>De: 00287030001 TRANSFERENCIA RECURSOS POR TRASPASO DE APL A FUENTE PROY. FPS-03-3850 CONT. C-FPS-03-3505 CONV. PUENTES CBBA, S/G DOC. ADJ. A S.I. N 660 CBBA 2016- FUENTE 41 ORGANISMO 111 TGN.</t>
  </si>
  <si>
    <t>J03228680001</t>
  </si>
  <si>
    <t>De: 00287100050 TRANSFERENCIA RECURSOS POR TRASPASO DE APL A FUENTE PROY. FPS-02-4452 CONT. C-FPS-02-3943 CONV. MIA AGUA 3, S/G DOC. ADJ. A S.I. N 769 LPZ 2016- FUENTE 41 ORGANISMO 111 TGN.</t>
  </si>
  <si>
    <t>Q08336780002</t>
  </si>
  <si>
    <t>NÚMERO DE LIBRETA CUT: 99031009.00 OPERACIÓN T01 TRANSFERENCIA DE FONDOS A LA CUT - TESORO DIRECTO DE BANCO UNION S.A. A CUENTA UNICA DEL TESORO CON NUMERO DE SOLICITUD = 1783309 Y NUMERO CORRELATIVO = 91320008052017085 TRANSFERENCIA POR OPERACIONES DE VE</t>
  </si>
  <si>
    <t>S08869970002</t>
  </si>
  <si>
    <t>||TRANSFERENCIA DE FONDOS S/G. FORMULARIO, CITE' BUN0323/17 DE LA FECHA (HRE-TSO-2437). DEVOLUCIÓN SALDO NO EJECUTADO DE LA GESTION 2014 DEL PROY.MANEJO DE LA MICRO CUENCA PRESA SAN GERONIMO E INFRAESTRUCTURA. A SOLIC. GAM VILLA MOJOCOYA; LIBRETA 00086018007 MMAYA-PAR-BS-PROYECTOS PLAN NAL.DE CUENCAS; BUN.</t>
  </si>
  <si>
    <t>S08868560001</t>
  </si>
  <si>
    <t>||COMISION TRANSFERENCIA FDOS.AL EXTERIOR 0,10% S/USD5.115.495.-,REEMB.GSTS.COMUNICACION BS220.-Y EMISION COMP.CONTABLE BS50.-REF.:PAGO 1 LC I-2016-012 P/C Y.P.F.B. A/F MAGHREB MANAGEMENT INTERNATIONAL-MMI INTERNATIONAL,EN COMPL.A COMP.886855 ADJ.DE LA FECHA. LIB.00513072001 YPFB - OPERACIONES G N R G D REF.:COMISIONES PAGO 1 LC I-2016-012</t>
  </si>
  <si>
    <t>Q08341650002</t>
  </si>
  <si>
    <t>NÚMERO DE LIBRETA CUT: 99031009.00 OPERACIÓN T01 TRANSFERENCIA DE FONDOS A LA CUT - TESORO DIRECTO DE BANCO UNION S.A. A CUENTA UNICA DEL TESORO CON NUMERO DE SOLICITUD = 1786618 Y NUMERO CORRELATIVO = 91320009052017157 TRANSFERENCIA POR OPERACIONES DE VE</t>
  </si>
  <si>
    <t>S08872450002</t>
  </si>
  <si>
    <t>||TRANSFERENCIA A LA CUENTA UNICA DEL TESORO IMPORTE RETENIDO A WALTER ABRAHAM PEREZ ALANDIA POR REMUNERACIÓN MÁXIMA CORRESPONDIENTE AL MES DE ABRIL/2017 - LIBRETA N° 00990201001, SEGÚN DOCUMENTOS ADJUNTOS Y "ROC" N° 459/2017 DEL DCR. TRANSFERENCIA POR REMUNERACIÓN MAXIMA WALTER PEREZ ALANDIA - ABRIL/2017 LIBRETA N° 00990201001</t>
  </si>
  <si>
    <t>S08872970004</t>
  </si>
  <si>
    <t>G04433700002</t>
  </si>
  <si>
    <t>TRANSFERENCIA DE FONDOS A SOLICITUD DE SERVICIO NACIONAL TEXTIL-SENATEX SEGUN SOLICITUD 2239 REF: DEVOLUCION DE EXCEDENTE POR PAGO DUPLICADO AL CLIENTE BENSIMON DE LA REPUBLICA DE ARGENTINA SEGUN INFORME INF-UGC-0013/2017 NOTA INTERNA SENATEX/UJ/05/2017 NI-UAF-0008/2017 DEVOLUCIÓN POR USD. 8.7 LIB. 00378012002 SENATEX - ADMINISTRACION CENTRAL</t>
  </si>
  <si>
    <t>Q08355680002</t>
  </si>
  <si>
    <t>NUMERO DE LIBRETA CUT: Cuenta Unica del Tesoro OPERACIÓN E18 TRANSFERENCIA DEL SISTEMA FINANCIERO POR CUENTA DE TERCEROS A LA CUT Pago Correspondiente a Abril 2017, Traspaso realizado a solicitud de BBVA Prevision AFP</t>
  </si>
  <si>
    <t>Q08355760002</t>
  </si>
  <si>
    <t>NUMERO DE LIBRETA CUT: 00099021001 OPERACIÓN E18 TRANSFERENCIA DEL SISTEMA FINANCIERO POR CUENTA DE TERCEROS A LA CUT TRANSFERENCIA DE FONDOS P-COBRO INDEBIDO R026-99-RP</t>
  </si>
  <si>
    <t>Q08355780002</t>
  </si>
  <si>
    <t>NUMERO DE LIBRETA CUT: 00099021001 OPERACIÓN E18 TRANSFERENCIA DEL SISTEMA FINANCIERO POR CUENTA DE TERCEROS A LA CUT TRNASFERENCIA DE FONDOS POR PAGO ADELANTADO PRA-RP ABRIL 2017</t>
  </si>
  <si>
    <t>Q08355810002</t>
  </si>
  <si>
    <t>NUMERO DE LIBRETA CUT: 00099021001 OPERACIÓN E18 TRANSFERENCIA DEL SISTEMA FINANCIERO POR CUENTA DE TERCEROS A LA CUT TRNASFERENCIA DE FONDOS POR PAGO INDEBIDO RP ABRIL 2017</t>
  </si>
  <si>
    <t>S08874070003</t>
  </si>
  <si>
    <t>'TRANSFERENCIA DE FONDOS||A SOL. DEL MIN,DE ECO Y FIN.PUBL. MEFP/VTCP/DGPOT/UPCFTGN/TR-933/2017 DE LA FECHA HRE TSO 2501 REPOSICION BOLETAS DE PAGO VARIAS ENTIDADES, CONSIGNADAS EN EL COMPROBANTE DE PAGO NRO. 18690. DEBITO DE LA LIBRETA 00099021001 COBRO UTILES DE ESCRITORIO.</t>
  </si>
  <si>
    <t>G04442850004</t>
  </si>
  <si>
    <t>VENTA DE DIVISAS A SOLICITUD DE YACIMIENTOS PETROLIFEROS FISCALES BOLIVIANOS SEGUN SOLICITUD 2261 REF: PAGO A YPFB TRANSPORTE S.A. SERVICIO DE TRANSPORTE POR POLIDUCTOS LIB. 00513012004 LBP-YPFB-UNICOMERCIAL (4030005415/1-2188907)</t>
  </si>
  <si>
    <t>G04442930004</t>
  </si>
  <si>
    <t>VENTA DE DIVISAS CON TRANSFERENCIA DE FONDOS A SOLICITUD DE YACIMIENTOS PETROLIFEROS FISCALES BOLIVIANOS SEGUN SOLICITUD 2263 REF: PAGO ANTICIPADO A TRAFIGURA PTE POR SUMINISTRO DE INSUMOS Y ADITIVOS Y DIESEL OIL CORRESPONDIENTE AL MES DE MAYO LIB. 00513012004 LBP-YPFB-UNICOMERCIAL (4030005415/1-2188907)</t>
  </si>
  <si>
    <t>G04444060004</t>
  </si>
  <si>
    <t>VENTA DE DIVISAS CON TRANSFERENCIA DE FONDOS A SOLICITUD DE YACIMIENTOS PETROLIFEROS FISCALES BOLIVIANOS SEGUN SOLICITUD 2260 REF: PAGO ANTICIPADO A VITOL SA POR SUMINISTRO DE INSUMOS Y ADITIVOS Y DIESEL OIL CORRESPONDIENTE AL MES DE MAYO/2017 LIB. 00513012004 LBP-YPFB-UNICOMERCIAL (4030005415/1-2188907)</t>
  </si>
  <si>
    <t>Q08361160002</t>
  </si>
  <si>
    <t>NUMERO DE LIBRETA CUT: Cuenta Unica del Tesoro OPERACIÓN E18 TRANSFERENCIA DEL SISTEMA FINANCIERO POR CUENTA DE TERCEROS A LA CUT Devolucion pagos en exceso Gobierno Autonomo Departamental de Tarija</t>
  </si>
  <si>
    <t>S08874510002</t>
  </si>
  <si>
    <t>||TRANSFERENCIA DE FONDOS SEGÚN NOTA DEL FONDESIF CITE: FSFADM019/17 RECIBIDA EN LA FECHA REF: TRANSFERENCIA AL TGN LA AMORTIZACIÓN DE CAPITAL DE COOP. PAULO VI DEL PRPC TGN 9° (TRAM-TSO-2509) ABONO EN LA LIBRETA N° 00099021001 TGN-RECURSOS ORDINARIOS</t>
  </si>
  <si>
    <t>S08875920002</t>
  </si>
  <si>
    <t>||PAGO PRESTAMO BID 1020/SF-BO VCTO. 13-05-2017 POR CUENTA DEL BANCO DE DESARROLLO PRODUCTIVO SEGUN COD. LIQ. 009333 DE FECHA 12-05-2017, VALOR 15-05-2017 CAPITAL BS 1.346.605,83 INTERESES BS 587.201,99 LIBRETA 00099021001 TGN-RECURSOS ORDINARIOS-3987 - ALIVIO MDRI</t>
  </si>
  <si>
    <t>G04471350003</t>
  </si>
  <si>
    <t>PAGO A BID PRÉSTAMO 1020-SF-BO VCTO. 13-may-2017 POR CUENTA DE TGN , NTI. 009324 VALOR 12-may-2017 CAPITAL USD 40.478,11 INTERESES USD 17.650,92 CTA. 3987 CUENTA UNICA DEL TESORO-3987 LIB. 00099021001 REF.: COMISIONES BANCARIAS</t>
  </si>
  <si>
    <t>S08875870001</t>
  </si>
  <si>
    <t>||COBRO REEMBOLSO GASTOS DE COMUNICACION REF.: PAGO PRESTAMO BID 1020/SF-BO VCTO. 13-05-2017 DEL BANCO DE DESARROLLO PRODUCTIVO POR CUENTA DEL TGN LIBRETA 00099021001 TGN-RECURSOS ORDINARIOS-3987 REF.: COMISIONES BANCARIAS</t>
  </si>
  <si>
    <t>G04464150004</t>
  </si>
  <si>
    <t>VENTA DE DIVISAS A SOLICITUD DE MINISTERIO DE LA PRESIDENCIA SEGUN SOLICITUD 2277 REF: DIVISAS USD 5,000.- PARA EL VIAJE AL EXTERIOR QUE REALIZARA EL SR. PRESIDENTE DEL ESTADO PLURINACIONAL Y COMITIVA A LA REPUBLICA DEL ECUADOR. LOS FONDOS SERAN ENTREGADOS A OMAR ROBERTO CARY . LIB. 00099021001 TGN-RECURSOS ORDINARIOS (3987)</t>
  </si>
  <si>
    <t>S08876900002</t>
  </si>
  <si>
    <t>'TRANSFERENCIA DE FONDOS DE DPTOS.DE ENCAJE LEGAL DEL SISTEMA FINANCIERO A DPTOS.CTES.DEL SECTOR PUBLICO S/G CITE' CA/FID.VIV 0188/2017||DE LA FECHA (HRE-TSO-2546) ABONO A LA LIBRETA N° 03420102001, GASTOS DE FUNCIONAMIENTO DE LA AGENCIA ESTATAL DE VIVIENDA; BUN.</t>
  </si>
  <si>
    <t>G04479410004</t>
  </si>
  <si>
    <t>VENTA DE DIVISAS CON TRANSFERENCIA DE FONDOS A SOLICITUD DE YACIMIENTOS PETROLIFEROS FISCALES BOLIVIANOS SEGUN SOLICITUD 2323 REF: PAGO A COMPANIA DE PETROLEOS DE CHILE POR PRODUCTOS FACTURAS FINALES PERIODO 30 03 17 AL 12 04 17 LIB. 00513012004 LBP-YPFB-UNICOMERCIAL (4030005415/1-2188907)</t>
  </si>
  <si>
    <t>Q08377350002</t>
  </si>
  <si>
    <t>NÚMERO DE LIBRETA CUT: 99031009.00 OPERACIÓN T01 TRANSFERENCIA DE FONDOS A LA CUT - TESORO DIRECTO DE BANCO UNION S.A. A CUENTA UNICA DEL TESORO CON NUMERO DE SOLICITUD = 1808438 Y NUMERO CORRELATIVO = 91320017052017502 TRANSFERENCIA OPERACIONES DE VENTA</t>
  </si>
  <si>
    <t>Q08379040002</t>
  </si>
  <si>
    <t>G04494080004</t>
  </si>
  <si>
    <t>VENTA DE DIVISAS CON TRANSFERENCIA DE FONDOS A SOLICITUD DE YACIMIENTOS PETROLIFEROS FISCALES BOLIVIANOS SEGUN SOLICITUD 2324 REF: PAGO A COMPANIA DE PETROLEOS DE CHILE POR SUMINISTRO DE DIESEL OIL Y GASOLINA CARGAS DEL 13 04 17 AL 26 04 17 LIB. 00513012004 LBP-YPFB-UNICOMERCIAL (4030005415/1-2188907)</t>
  </si>
  <si>
    <t>G04497300003</t>
  </si>
  <si>
    <t>PAGO A BID PRÉSTAMO 17-CD-BO VCTO. 17-05-2017 POR CUENTA DE TGN COD. LIQ. 9355, VALOR 17-05-2017 CAPITAL CAD 21.197,53 INTERESES CAD 529,94 LIBRETA 00099021001 RECURSOS ORDINARIOS - 3987 REF.: COMISIONES BANCARIAS</t>
  </si>
  <si>
    <t>Q08382900002</t>
  </si>
  <si>
    <t>NÚMERO DE LIBRETA CUT: 99031009.00 OPERACIÓN T01 TRANSFERENCIA DE FONDOS A LA CUT - TESORO DIRECTO DE BANCO UNION S.A. A CUENTA UNICA DEL TESORO CON NUMERO DE SOLICITUD = 1811628 Y NUMERO CORRELATIVO = 91320018052017556 TRANSFERENCIA OPERACIONES DE VENTA</t>
  </si>
  <si>
    <t>S08879350002</t>
  </si>
  <si>
    <t>'TRANSFERENCIA DE FONDOS DE DPTOS.DE ENCAJE LEGAL DEL SISTEMA FINANCIERO A DPTOS.CTES.DEL SECTOR PUBLICO S/G CITE' BUN/0341/17||DE LA FECHA (HRE-TSO-2581). A SOLIC.MEFP; REVERSION POR ERROR EN MONTO DE TRANSF.ELECTR DE F.12/05/2017; LIBR.00099021001; BUN.</t>
  </si>
  <si>
    <t>S08879370002</t>
  </si>
  <si>
    <t>'TRANSFERENCIA DE FONDOS DE DPTOS.DE ENCAJE LEGAL DEL SISTEMA FINANCIERO A DPTOS.CTES.DEL SECTOR PUBLICO S/G CITE' BUN/0342/17||DE LA FECHA (HRE-TSO-2579). A SOLIC. MEFP; REVERSION POR ERROR EN MONTO DE TRANSF.ELECT. DE F. 17/05/17; LIBR. 00099021001; BUN.</t>
  </si>
  <si>
    <t>S08879400002</t>
  </si>
  <si>
    <t>||TRANSFERENCIA DE FONDOS S/G. NOTA CITE:BUN0345/17 DE LA FECHA (HRE-TSO-2580),RECURSOS HIDRICOS Y RIEGO-MMAYA NO EJECUTADOS AL CIERRE DE LA GESTION 2016 PARA SU REPROGRAMACIÓN EN EL PRESUPUESTO DE LA GESTION 2017. A SOLIC.GOB.AUT.MCPAL.DE LLALLAGUA, LIBRETA N°00099021001 TGN-RECURSOS ORDINARIOS; BUN.</t>
  </si>
  <si>
    <t>S08879010001</t>
  </si>
  <si>
    <t>'COBRO POR´||COMISION TRANSFERENCIA AL EXTERIOR 0,10% S/USD737,484.- REEMB. GASTOS DE COMUNICACION BS220.- EMISION DE CBTE. CONTABLE BS50.- EN COMPLEMENTO A CBTE. S-0887895 CGO. LIB. 00087014201 MIN. DE COMUNICACION - PRONTIS - TRANSFERENCIA MOPSV</t>
  </si>
  <si>
    <t>G04505110004</t>
  </si>
  <si>
    <t>VENTA DE DIVISAS CON TRANSFERENCIA DE FONDOS A SOLICITUD DE YACIMIENTOS PETROLIFEROS FISCALES BOLIVIANOS SEGUN SOLICITUD 2340 REF: PAGO JAGUAR EXPLORATION INC FACTURA NUMERO 16 102 CORRESPONDIENTE AL 3ER PAGO POR APOYO TECNICO PARA LA ADQUISICION SISMICA 2D EN EL ALTIPLANO NORTE SEGUN CONTRATO NUM LIB. 00513042001 YPFB - OPERACIONES G N E E</t>
  </si>
  <si>
    <t>G04505120004</t>
  </si>
  <si>
    <t>VENTA DE DIVISAS CON TRANSFERENCIA DE FONDOS A SOLICITUD DE MINISTERIO DE LA PRESIDENCIA SEGUN SOLICITUD 2339 REF: DIVISAS USD 20.362,69 TRANSFERENCIA A EMPRESA AIRBUS HELICOPTERS CONO SUR S.A POR COMPRA DE REPUESTOS PARA AERONAVE FAB 003, A LA CUENTA 999011879 BBVA URUGUAY S.A. LIB. 00099021001 TGN-RECURSOS ORDINARIOS (3987)</t>
  </si>
  <si>
    <t>G04505150004</t>
  </si>
  <si>
    <t>VENTA DE DIVISAS CON TRANSFERENCIA DE FONDOS A SOLICITUD DE MINISTERIO DE LA PRESIDENCIA SEGUN SOLICITUD 2335 REF: DIVISAS USD 17,500 TRANSFERENCIA A EMPRESA AIRBUS HELICOPTERS CONO SUR S.A POR COMPRA DE REPUESTOS RUEDAS DE REMOQUE PARA AEREONAVE FAB 755, PAGO A LA CUENTA 999011879 BBVA URUGUAY S.A. LIB. 00099021001 TGN-RECURSOS ORDINARIOS (3987)</t>
  </si>
  <si>
    <t>G04505190001</t>
  </si>
  <si>
    <t>COBRO COSTOS DE PAPELERIA POR REGULARIZACION DE TRANSFERENCIA DEL EXTERIOR POR ORDEN DE HULUDAO CITY STEEL PIPE INDUSTRIAL CO LTD LIB. 00513072001 YPFB - OPERACIONES G N R G D</t>
  </si>
  <si>
    <t>G04505230004</t>
  </si>
  <si>
    <t>VENTA DE DIVISAS CON TRANSFERENCIA DE FONDOS A SOLICITUD DE MINISTERIO DE LA PRESIDENCIA SEGUN SOLICITUD 2333 REF: DIVISAS USD 722.20 TRANSFERENCIA A LA EMPRESA DASSAULT FALCON JET POR COSTOS DE ENVIO DE REPUESTOS PARA AERONAVE FAB 001, PAGO A LA CUENTA 381023401350 BANK OF AMERICA. LIB. 00099021001 TGN-RECURSOS ORDINARIOS (3987)</t>
  </si>
  <si>
    <t>Q08388460002</t>
  </si>
  <si>
    <t>NUMERO DE LIBRETA CUT: CUT OPERACIÓN E18 TRANSFERENCIA DEL SISTEMA FINANCIERO POR CUENTA DE TERCEROS A LA CUT REVERSION APORTE PATRONAL PARA LA VIVIENDA- TGN MINISTERIO DE EDUCACION</t>
  </si>
  <si>
    <t>S08880220002</t>
  </si>
  <si>
    <t>||TRANSFERENCIA DE FONDOS S/G. FORMULARIO, CITE' BUN0348/17 DE LA FECHA (HRE-TSO-2598).PROGRAMA MAS INVERSION PARA RIEGO, S/G. CONV.N°0192 DE F.15/12/15 PARA ASISTENCIA TECNICA Y CAPACITACION DURANTE LA FASE DE FUNCIONAMIENTO DE LOS SISTEMAS DE RIEGO CONSTRUIDOS. A SOLICITUD DEL G.A.D. DE ORURO; LIBRETA 00086044101 MMAYA; BUN.</t>
  </si>
  <si>
    <t>S08879870001</t>
  </si>
  <si>
    <t>||COMISION TRANSFERENCIA DE FONDOS AL EXTERIOR 0,10% S/USD145.140.- REEMBOLSO DE COMUNICACION BS220.- Y EMISION CBTE. CONTABLE BS50.- REF.: PAGO N°2 LC I-2016-036 POR CUENTA DE YPFB A FAVOR DE DELTA COMPRESION S.A. EN COMPLEMENTO A CBTE. S-0887984 ADJ. DE LA FECHA LIB. 00513012004 LBP-YPFB - UNICOMERCIAL REF.: COM. PAGO N°2 LC-2016-036</t>
  </si>
  <si>
    <t>G04513110004</t>
  </si>
  <si>
    <t>VENTA DE DIVISAS CON TRANSFERENCIA DE FONDOS A SOLICITUD DE MINISTERIO DE LA PRESIDENCIA SEGUN SOLICITUD 2343 REF: DIVISAS USD 599.03 TRANSFERENCIA A SATCOM DIRECT INC POR SERVICIO DE TELEFONIA SATELITAL MES ABRIL 2017 DE LA AERONAVE FAB 001, PAGO A CUENTA 2000055025245 WELLS FARGO BANK. LIB. 00099021001 TGN-RECURSOS ORDINARIOS (3987)</t>
  </si>
  <si>
    <t>Q08394830002</t>
  </si>
  <si>
    <t>NUMERO DE LIBRETA CUT: Cuenta Unica del Tesoro OPERACIÓN E18 TRANSFERENCIA DEL SISTEMA FINANCIERO POR CUENTA DE TERCEROS A LA CUT Devolucion de desembolsos CCG al TGN</t>
  </si>
  <si>
    <t>Q08394750002</t>
  </si>
  <si>
    <t>S08881340004</t>
  </si>
  <si>
    <t>||PAGO A EXIMBANK CHINA POPUL PRESTAMO GCL 2016 (29) 599 VCTO. 26/05/2017 POR CUENTA DEL TGN, NTI. 009433 VALOR 22/05/2017 COMISION DE ADMINISTRACION RMY 1.750.000.- CTA. 3987 CUENTA UNICA DEL TESORO-3987 REF.: COMISIONES BANCARIAS</t>
  </si>
  <si>
    <t>Q08394860002</t>
  </si>
  <si>
    <t>NUMERO DE LIBRETA CUT: Cuenta Unica del Tesoro OPERACIÓN E18 TRANSFERENCIA DEL SISTEMA FINANCIERO POR CUENTA DE TERCEROS A LA CUT Devolucion de pagos CC no cobrados por afiliados Civiles y Militares correspondiente al periodo Enero 2017</t>
  </si>
  <si>
    <t>Q08394060002</t>
  </si>
  <si>
    <t>NÚMERO DE LIBRETA CUT: 99031009.00 OPERACIÓN T01 TRANSFERENCIA DE FONDOS A LA CUT - TESORO DIRECTO DE BANCO UNION S.A. A CUENTA UNICA DEL TESORO CON NUMERO DE SOLICITUD = 1819022 Y NUMERO CORRELATIVO = 91320022052017670 TRANSFERENCIA OPERACIONES DE VENTA</t>
  </si>
  <si>
    <t>S08880980002</t>
  </si>
  <si>
    <t>'TRANSFERENCIA DE FONDOS DE DPTOS.DE ENCAJE LEGAL DEL SISTEMA FINANCIERO A DPTOS.CTES.DEL SECTOR PUBLICO S/G CITE' CA/FID.VIV 0200/2017||DE LA FECHA (HRE-TSO-2606). ABONO A LA LIBRETA N03420102001 PARA GASTOS DE FUNCIONAMIENTO DE LA AGENCIA ESTATAL DE VIVIENDA;BUN</t>
  </si>
  <si>
    <t>J03235280001</t>
  </si>
  <si>
    <t>De: 00287100050 JGCB/TRL/141/2017 TRANSFERENCIA DE RECURSOS POR TRASPASO DE APL A FUENTE PROY. FPS-07-3771-3772-3774 Y 3775 CONT. C-FPS-07-3294-3295-3296 Y 3297 CONV. MI AGUA 3</t>
  </si>
  <si>
    <t>S08881340002</t>
  </si>
  <si>
    <t>||PAGO A EXIMBANK CHINA POPUL PRESTAMO GCL 2016 (29) 599 VCTO. 26/05/2017 POR CUENTA DEL TGN, NTI. 009433 VALOR 22/05/2017 COMISION DE ADMINISTRACION RMY 1.750.000.- LIBRETA N 00099021001 RECURSOS ORDINARIOS-3987, REF.: COMISIONES BANCARIAS</t>
  </si>
  <si>
    <t>G04523640004</t>
  </si>
  <si>
    <t>VENTA DE DIVISAS CON TRANSFERENCIA DE FONDOS A SOLICITUD DE MINISTERIO DE LA PRESIDENCIA SEGUN SOLICITUD 2353 REF: DIVISAS USD 7,120 TRANSFERENCIA A DASSAULT FALCON JET CORP POR ACTUALIZACION DE LOS MANUALES DE OPERACION Y MANTENIMIENTO DE AERONAVE FAB 002, PAGO BANK OF AMERICA CUENTA 381023401350, LIB. 00099021001 TGN-RECURSOS ORDINARIOS (3987)</t>
  </si>
  <si>
    <t>G04532010003</t>
  </si>
  <si>
    <t>TRANSFERENCIA RECIBIDA DEL EXTERIOR SEGÚN MENSAJES SWIFT Nos. 07240-07233 (REM.EXT.) DE FECHA 22-05-2017 POR DESEMBOLSO DE CAF PRÉSTAMO CFA008422 CARRETERA PORVENIR-PUERTO RICO SOLICITUD DE DESEMBOLSO NRO. 8 LIBRETA N 02910102002 ABC-LIB.RECAUD.TASAS Y TRIBUTOS I REF.: UTILES DE ESCRITORIO</t>
  </si>
  <si>
    <t>S08881280003</t>
  </si>
  <si>
    <t>||PAGO A LA CAF COMISION POR AVAL CFC003073 VCTO. 22-05-2017 POR CUENTA DEL TGN SEGÚN NOTA MEFP/VTCP/DGCP/UODP-415/2017 DE FECHA 22-05-2017 LIBRETA N00099021001 CUENTA UNICA DEL TESORO CTA 3987 REF.: COMISIONES BANCARIAS</t>
  </si>
  <si>
    <t>G04531210003</t>
  </si>
  <si>
    <t>PAGO A EXIMBANK CHINA POPUL PRÉSTAMO GCL 2016 (29) 599 VCTO. 26-may-2017 POR CUENTA DE TGN , NTI. 009433 VALOR 22-may-2017 COMISIONES RMY 1.750.000,00 CTA. 3987 CUENTA UNICA DEL TESORO-3987 REF.: COMISIONES BANCARIAS</t>
  </si>
  <si>
    <t>G04536370004</t>
  </si>
  <si>
    <t>VENTA DE DIVISAS CON TRANSFERENCIA DE FONDOS A SOLICITUD DE YACIMIENTOS PETROLIFEROS FISCALES BOLIVIANOS SEGUN SOLICITUD 2359 REF: PAGO ANTICIPO A KOSAN CRISPLANT AS POR LA CONSTRUCCION DEL CARGADERO DE GLP EN PLANTA SENKATA LIB. 00513012004 LBP-YPFB-UNICOMERCIAL (4030005415/1-2188907)</t>
  </si>
  <si>
    <t>S08881400004</t>
  </si>
  <si>
    <t>||VENTA DE DIVISAS S/G NOTA YPFB/GAFC-1414 DFC-1496 URT-0771/2017 Y LA ASIGNACION DE DIVISAS EFECTUADAS POR EL MEFP REF.: EMISION LC I-2017-025, COM. EMISION LC 0,15% S/USD 872.910.- POR 181 DIAS, REEMB. GTOS DE COMUNICACION BS220.- Y EMISION CBTE. CONTABLE BS50.- LIBRETA 00513072001 YPFB OPERACIONES GNRGD</t>
  </si>
  <si>
    <t>S08882380001</t>
  </si>
  <si>
    <t>||COMISION TRANSFERENCIA DE FONDOS AL EXTERIOR 0,10% S/USD873.600.- REEMB. GASTOS DE COMUNICACION BS220.- Y EMISION DE CBTE. CONTABLE BS50.- REF.:PAGO 3 LC I-2016-032 P/C YPFB A FAVOR DE KOSAN CRISPLANT A/S EN COMPLEMENTO A CBTE. S-0888233 DE LA FECHA ADJUNTO LIB. 00513012004 LBP-YPFB UNICOMERCIAL REF: COMISIONES PAGO N°3 LC I-2016-032</t>
  </si>
  <si>
    <t>G04546190004</t>
  </si>
  <si>
    <t>VENTA DE DIVISAS CON TRANSFERENCIA DE FONDOS A SOLICITUD DE YACIMIENTOS PETROLIFEROS FISCALES BOLIVIANOS SEGUN SOLICITUD 2369 REF: TRANSFERENCIA DE FONDOS 2DO TRIMESTRE 2017 YPFB REPRESENTACION RIO DE JANEIRO BRASIL LIB. 00513012003 LBP-YPFB (2011349681373)</t>
  </si>
  <si>
    <t>Q08411250002</t>
  </si>
  <si>
    <t>NÚMERO DE LIBRETA CUT: 99031009.00 OPERACIÓN T01 TRANSFERENCIA DE FONDOS A LA CUT - TESORO DIRECTO DE BANCO UNION S.A. A CUENTA UNICA DEL TESORO CON NUMERO DE SOLICITUD = 1829506 Y NUMERO CORRELATIVO = 91320025052017825 TRANSFERENCIA OPERACIONES DE VENTA</t>
  </si>
  <si>
    <t>S08884200002</t>
  </si>
  <si>
    <t>'TRANSFERENCIA DE FONDOS DE DPTOS.DE ENCAJE LEGAL DEL SISTEMA FINANCIERO A DPTOS.CTES.DEL SECTOR PUBLICO S/G CITE' BUN/0363/17||DE LA FECHA (HRE-TSO-2657). A SOLIC. MEFP; REVERSION POR ERROR EN MONTO DE LA TRANSF.ELECT. DE F.23/05/17; LIBR.00030011101; BUN</t>
  </si>
  <si>
    <t>G04563350004</t>
  </si>
  <si>
    <t>VENTA DE DIVISAS CON TRANSFERENCIA DE FONDOS A SOLICITUD DE MINISTERIO DE LA PRESIDENCIA SEGUN SOLICITUD 2373 REF: DIVISAS USD 23,616.18 TRANSFERENCIA A LA EMPRESA ROYAL FBO SERVICE S.A POR SERVICIOS PRESTADOS A LA AERONAVE PRESIDENCIAL FAB 002 DEL 1 AL 3 MARZO 2017, PAGO AL BANCO BBVA PARAGUAY S.A. LIB. 00099021001 TGN-RECURSOS ORDINARIOS (3987)</t>
  </si>
  <si>
    <t>S08886040002</t>
  </si>
  <si>
    <t>||TRANSFERENCIA DE FONDOS S/G. FORMULARIO, CITE' BUN0368/17 DE LA FECHA (HRE-TSO-2690), GASTOS DE FUNCIONAMIENTO PARA PRESERVACION DEL PARQUE AGUARAGUE-SERNAP YACUIBA. A SOLICITUD DEL GOB.AUT.REG.DEL CHACO TARIJEÑO CARAPARI; LIBRETA 00860304201 SERNAP; BUN.</t>
  </si>
  <si>
    <t>S08885960003</t>
  </si>
  <si>
    <t>||PAGO AL BID PRÉSTAMO 3730/BL-BO, VCTO. 15/05/2017 POR CUENTA DEL TGN SEGUN NOTA MEFP/VTCP/DGCP/UODP-429/2017 DE LA FECHA, VALOR 26/05/2017, COMISION DE COMPROMISO USD 48.898,38 LIBRETA N° 00099021001 TGN-RECURSOS ORDINARIOS 3987. REF.:COMISIONES BANCARIAS,SWIFT Y UT.ESCRITORIO</t>
  </si>
  <si>
    <t>S08885990003</t>
  </si>
  <si>
    <t>||PAGO AL BID PRÉSTAMO 3731/OC-BO, VCTO. 15/05/2017 POR CUENTA DEL TGN SEGUN NOTA MEFP/VTCP/DGCP/UODP-429/2017 DE LA FECHA , VALOR 26/05/2017, COMISION DE COMPROMISO USD 90.759,24 LIBRETA N° 00099021001 TGN-RECURSOS ORDINARIOS 3987. REF.:COMISIONES BANCARIAS,SWIFT Y UT.ESCRITORIO</t>
  </si>
  <si>
    <t>S08886080001</t>
  </si>
  <si>
    <t>||COMISION TRANSFERENCIA DE FONDOS AL EXTERIOR 0,10% S/USD4,486,680.- REEMB. GASTOS DE COMUNICACION BS220.- Y EMISION DE CBTE. CONTABLE BS50.- REF.- PAGO N°1 LC I-2016-005 POR CUENTA DE YPFB A FAVOR DE HULUDAO CITY STEEL PIPE INDISTRIAL C.O. LTD LIB. 00513072001 YPFB OPERACIONES GNRGD LIBRETA</t>
  </si>
  <si>
    <t>G04568130003</t>
  </si>
  <si>
    <t>PROVISION DE FONDOS A SOLICITUD DE YACIMIENTOS PETROLIFEROS FISCALES BOLIVIANOS SEGUN SOLICITUD YPFB-0149-2017 REF: PAGO REGALIAS FEBRERO 2017 TGN LIB. 00099021001 TGN YPFB PARTICIPACION 6% PRODUCCIÓN BRUTA DE HIDROCARBUROS BOCA DE POZO</t>
  </si>
  <si>
    <t>J03237020001</t>
  </si>
  <si>
    <t>De: 00513012004 Transferencia que se efectua a requerimiento de Yacimientos Petroliferos Fiscales Bolivianos (YPFB), con nota CITE: DFC-1209 URT-0678/2017 y en virtud a la nota interna CITE: MEFP/VPCF/DGCF/UCCF N 487/2017, por concepto de deposito en demasia.</t>
  </si>
  <si>
    <t>J03237030001</t>
  </si>
  <si>
    <t>De: 00513012004 Transferencia que se efectua a requerimiento de Yacimientos Petroliferos Fiscales Bolivianos (YPFB), con nota CITE: DFC-1210 URT-0679/2017 y en virtud a la nota interna CITE: MEFP/VPCF/DGCF/UCCF N 487/2017, por concepto de deposito en demasia.</t>
  </si>
  <si>
    <t>J03237040001</t>
  </si>
  <si>
    <t>De: 00513012004 Transferencia que se efectua a requerimiento de Yacimientos Petroliferos Fiscales Bolivianos (YPFB), con nota CITE: DFC-1211 URT-0680/2017 y en virtud a la nota interna CITE: MEFP/VPCF/DGCF/UCCF N 487/2017, por concepto de deposito en demasia.</t>
  </si>
  <si>
    <t>J03237050001</t>
  </si>
  <si>
    <t>J03237070001</t>
  </si>
  <si>
    <t>De: 00513012004 Transferencia que se efectua a requerimiento de Yacimientos Petroliferos Fiscales Bolivianos (YPFB), con nota CITE: DFC-1095 URT-0608/2017 y en virtud a la nota interna CITE: MEFP/VPCF/DGCF/UCCF N 494/2017, por concepto de deposito erroneo.</t>
  </si>
  <si>
    <t>J03237080001</t>
  </si>
  <si>
    <t>De: 00513012004 Transferencia que se efectua a requerimiento de Yacimientos Petroliferos Fiscales Bolivianos (YPFB), con nota CITE: DFC-1096 URT-0609/2017 y en virtud a la nota interna CITE: MEFP/VPCF/DGCF/UCCF N 494/2017, por concepto de deposito erroneo.</t>
  </si>
  <si>
    <t>J03237090001</t>
  </si>
  <si>
    <t>De: 00513012004 Transferencia que se efectua a requerimiento de Yacimientos Petroliferos Fiscales Bolivianos (YPFB), con nota CITE: DFC-1097 URT-0610/2017 y en virtud a la nota interna CITE: MEFP/VPCF/DGCF/UCCF N 494/2017, por concepto de deposito en demasia.</t>
  </si>
  <si>
    <t>J03237100001</t>
  </si>
  <si>
    <t>De: 00513012004 Transferencia que se efectua a requerimiento de Yacimientos Petroliferos Fiscales Bolivianos (YPFB), con nota CITE: DFC-1098 URT-0611/2017 y en virtud a la nota interna CITE: MEFP/VPCF/DGCF/UCCF N 494/2017, por concepto de deposito erroneo.</t>
  </si>
  <si>
    <t>J03237110001</t>
  </si>
  <si>
    <t>De: 00513012004 Transferencia que se efectua a requerimiento de Yacimientos Petroliferos Fiscales Bolivianos (YPFB), con nota CITE: DFC-1099 URT-0612/2017 y en virtud a la nota interna CITE: MEFP/VPCF/DGCF/UCCF N 494/2017, por concepto de deposito erroneo.</t>
  </si>
  <si>
    <t>J03237120001</t>
  </si>
  <si>
    <t>De: 00513012004 Transferencia que se efectua a requerimiento de Yacimientos Petroliferos Fiscales Bolivianos (YPFB), con nota CITE: DFC-1100 URT-0613/2017 y en virtud a la nota interna CITE: MEFP/VPCF/DGCF/UCCF N 494/2017, por concepto de deposito en demasia.</t>
  </si>
  <si>
    <t>Q08422270002</t>
  </si>
  <si>
    <t>NÚMERO DE LIBRETA CUT: 99031009.00 OPERACIÓN T01 TRANSFERENCIA DE FONDOS A LA CUT - TESORO DIRECTO DE BANCO UNION S.A. A CUENTA UNICA DEL TESORO CON NUMERO DE SOLICITUD = 1836780 Y NUMERO CORRELATIVO = 91320029052017958 TRANSFERENCIA POR OPERACIONES DE VE</t>
  </si>
  <si>
    <t>S08887340004</t>
  </si>
  <si>
    <t>G04589030004</t>
  </si>
  <si>
    <t>VENTA DE DIVISAS CON TRANSFERENCIA DE FONDOS A SOLICITUD DE MINISTERIO DE LA PRESIDENCIA SEGUN SOLICITUD 2406 REF: DIVISAS USD 48,612.78 TRANSFERENCIA A LA EMPRESA HONEYWELL POR SERVICIO DEL PLAN DE MANTENIMIENTO MSP POR LOS MESES MARZO Y ABRIL 2017 DE LA AERONAVE FAB 002, PAGO A JP MORGAN CHASE BAN LIB. 00099021001 TGN-RECURSOS ORDINARIOS (3987)</t>
  </si>
  <si>
    <t>G04589040004</t>
  </si>
  <si>
    <t>VENTA DE DIVISAS CON TRANSFERENCIA DE FONDOS A SOLICITUD DE MINISTERIO DE LA PRESIDENCIA SEGUN SOLICITUD 2405 REF: DIVISAS USD 383.70 TRANSFERENCIA A LA EMPRESA DASSAULT FALCON JET POR COSTOS DE ENVIO DE REPUESTOS PARA AERONAVE FAB 002, PAGO A BANK OF AMERICA CUENTA 381023401350. LIB. 00099021001 TGN-RECURSOS ORDINARIOS (3987)</t>
  </si>
  <si>
    <t>G04592860001</t>
  </si>
  <si>
    <t>PAGO A PDVSA PRÉSTAMO SA137065 VCTO. 28-may-2017 POR CUENTA DE YPFB , NTI. 009300 VALOR 30-may-2017 CAPITAL USD 52.817,38 INTERESES USD 12.676,17 CTA. 00513012004 LBP-YPFB-UNICOMERCIAL (4030005415/1-2188907)</t>
  </si>
  <si>
    <t>G04592860004</t>
  </si>
  <si>
    <t>PAGO A PDVSA PRÉSTAMO SA137065 VCTO. 28-may-2017 POR CUENTA DE YPFB , NTI. 009300 VALOR 30-may-2017 CAPITAL USD 52.817,38 INTERESES USD 12.676,17 CTA. 00513012004 LBP-YPFB-UNICOMERCIAL (4030005415/1-2188907) REF.: COMISIONES BANCARIAS</t>
  </si>
  <si>
    <t>G04596190004</t>
  </si>
  <si>
    <t>VENTA DE DIVISAS CON TRANSFERENCIA DE FONDOS A SOLICITUD DE YACIMIENTOS PETROLIFEROS FISCALES BOLIVIANOS SEGUN SOLICITUD 2410 REF: PAGO A VITOL SA POR SUMINISTRO DE DIESEL OIL MES MAYO 2017 LIB. 00513012004 LBP-YPFB-UNICOMERCIAL (4030005415/1-2188907)</t>
  </si>
  <si>
    <t>G04596200004</t>
  </si>
  <si>
    <t>VENTA DE DIVISAS CON TRANSFERENCIA DE FONDOS A SOLICITUD DE YACIMIENTOS PETROLIFEROS FISCALES BOLIVIANOS SEGUN SOLICITUD 2411 REF: PAGO A EMPRESA PETROPERU SA POR SUMINISTRO DE GASOLINA DEL 10 AL 22 DE MARZO DE 2017 LIB. 00513012004 LBP-YPFB-UNICOMERCIAL (4030005415/1-2188907)</t>
  </si>
  <si>
    <t>S08891060002</t>
  </si>
  <si>
    <t>||DEVOLUCION AL TESORO GENERAL DE LA NACION DE LOS PAGOS EFECTUADOS POR COMISIONES BANCARIAS EFECTUADOS A NOMBRE DE ENDE REF: PTMO.CBO-1006-01-F SEGUN NOTA MEFP/VTCP/DGCP/UODP-431/2017 DE 30-5-17 DEL MEFP LIBRETA N° 00099021001 TGN RECURSOS EXTRAORDINARIOS (3987)</t>
  </si>
  <si>
    <t>S08891910002</t>
  </si>
  <si>
    <t>||TRANSFERENCIA DE FONDOS S/G. NOTA CITE:BUN0375/17 DE LA FECHA (HRE-TSO-2737), DEVOLUCION RECURSOS NO CANCELADOS A LA EMPRESA CONSTRSUCTORA DE LA OBRA - GAM SAN PEDRO. A SOLICITUD GOB.AUT.MCPAL.SAN PEDRO, LIBRETA 01754014107 M/N.; BUN.</t>
  </si>
  <si>
    <t>J03238980001</t>
  </si>
  <si>
    <t>De: 00513012004 Transferencia que se efectua a requerimiento de Yacimientos Petroliferos Fiscales Bolivianos (YPFB), con nota CITE: DFC-1333 URT-0721/2017 y en virtud a la nota interna CITE: MEFP/VPCF/DGCF/UCCF N 556/2017, por concepto de deposito en demasia.</t>
  </si>
  <si>
    <t>S08890800001</t>
  </si>
  <si>
    <t>'TRANSFERENCIA DE FONDOS S/G CITE Nº' MEFP/VTCP/DGPOT||UPCFTGN/TR/N°1039/2017, DE LA FECHA , A SOL. DEL MIN,DE ECO Y FIN.PUBL. HRE TSO 2727 DEVOLUCIÓN DE RECURSOS DEPOSITADOS ERRÓNEAMENTE EN LA CUENTA RECAUDADORA DE YPFB, HABILITADA EN EL BANCO UNION S.A. DEBITO DE LA LIBRETA 00513012004 LBP - YPFB - UNICOMERCIAL.</t>
  </si>
  <si>
    <t>G04608280004</t>
  </si>
  <si>
    <t>VENTA DE DIVISAS CON TRANSFERENCIA DE FONDOS A SOLICITUD DE MINISTERIO DE LA PRESIDENCIA SEGUN SOLICITUD 2422 REF: DIVISAS USD 17,620.50 TRANSFERENCIA A LA EMPRESA ROYAL FBO SERVICE SA POR SERVICIOS PRESTADOS A LA AERONAVE PRESIDENCIAL FAB 001 EN VIAJE DEL 30 DE MARZO AL 5 DE ABRIL 2017, PAGO AL BAN LIB. 00099021001 TGN-RECURSOS ORDINARIOS (3987)</t>
  </si>
  <si>
    <t>G04608290004</t>
  </si>
  <si>
    <t>VENTA DE DIVISAS CON TRANSFERENCIA DE FONDOS A SOLICITUD DE MINISTERIO DE LA PRESIDENCIA SEGUN SOLICITUD 2423 REF: DIVISAS USD 32,085.95 TRANSFERENCIA A LA EMPRESA ROYAL FBO SERVICE SA POR SERVICIOS PRESTADOS A LA AERONAVE PRESIDENCIAL FAB 001 EN VIAJE A EEUU DEL 24 AL 26 DE ABRIL 2017, PAGO AL BANC LIB. 00099021001 TGN-RECURSOS ORDINARIOS (3987)</t>
  </si>
  <si>
    <t>G04608300004</t>
  </si>
  <si>
    <t>VENTA DE DIVISAS CON TRANSFERENCIA DE FONDOS A SOLICITUD DE MINISTERIO DE LA PRESIDENCIA SEGUN SOLICITUD 2424 REF: DIVISAS USD 13,836.- TRANSFERENCIA A LA EMPRESA DASSAULT FALCON JET POR SERVICIO DE ACTUALIZACION DE MANUALES DE OPERACION Y MANTENIMIENTO DE AERONAVE FAB 001, PAGO BANK OF AMERICA CUEN LIB. 00099021001 TGN-RECURSOS ORDINARIOS (3987)</t>
  </si>
  <si>
    <t>B15068320002</t>
  </si>
  <si>
    <t>00099021001 DEP.DE CHEQ.AJENOS,RET.DE CAM.,CONCEPTO: CHOQUE ARUQUIPA AGUSTIN,DEP.: BANCO UNIÓN S.A. , PROCEDENCIA: BANCO UNION S.A., CHEQUE: 148279, FECHA DE EMISION:01/06/2017</t>
  </si>
  <si>
    <t>O15067500002</t>
  </si>
  <si>
    <t>00099021001 DEPOSITO DE EFECTIVO, DEPOSITANTE: CESAR ROBERTO CAINZO RAMIREZ, CONCEPTO: DOBLE PERCEPCION, CUENTA DE DEPOSITO: CUENTA UNICA DEL TESORO</t>
  </si>
  <si>
    <t>O15067770002</t>
  </si>
  <si>
    <t>00099021001 DEPOSITO DE EFECTIVO, DEPOSITANTE: JOSE LUIS ALIAGA TORREZ, CONCEPTO: REVERSIÓN DE LA BOLETA DE HABER MENSUAL, CUENTA DE DEPOSITO: CUENTA UNICA DEL TESORO</t>
  </si>
  <si>
    <t>O15068220002</t>
  </si>
  <si>
    <t>00099021001 DEPOSITO DE EFECTIVO, DEPOSITANTE: FROILAN EDGAR MARQUEZ BRAVO, CONCEPTO: REVERSION PARCIAL, CUENTA DE DEPOSITO: CUENTA UNICA DEL TESORO</t>
  </si>
  <si>
    <t>O15068330002</t>
  </si>
  <si>
    <t>00099021001 DEPOSITO DE EFECTIVO, DEPOSITANTE: LIA KARIN VARGAS LIMA, CONCEPTO: DEVOLUCION, CUENTA DE DEPOSITO: CUENTA UNICA DEL TESORO</t>
  </si>
  <si>
    <t>O15068500002</t>
  </si>
  <si>
    <t>00099021001 DEPOSITO DE EFECTIVO, DEPOSITANTE: IRMA MENESES VDA. DE ALDUNATE, CONCEPTO: DEVOLUCION A SENASIR, CUENTA DE DEPOSITO: CUENTA UNICA DEL TESORO</t>
  </si>
  <si>
    <t>O15068820002</t>
  </si>
  <si>
    <t>00099021001 DEPOSITO DE EFECTIVO, DEPOSITANTE: WILMER QUISPE QUISPE, CONCEPTO: RETENCION DE FACTURAS, CUENTA DE DEPOSITO: CUENTA UNICA DEL TESORO</t>
  </si>
  <si>
    <t>O15069060002</t>
  </si>
  <si>
    <t>00086088703 DEPOSITO DE EFECTIVO, DEPOSITANTE: SORAYA CARLA ESCALERA FLORES, CONCEPTO: DEVOLUCION FONDOS EN AVANCE GASTOS JUDICIALES, CUENTA DE DEPOSITO: CUENTA UNICA DEL TESORO</t>
  </si>
  <si>
    <t>O15069390002</t>
  </si>
  <si>
    <t>O15069630002</t>
  </si>
  <si>
    <t>00132069203 DEPOSITO DE EFECTIVO, DEPOSITANTE: TEOFILO JAVIER TEJERINA BAUTISTA, CONCEPTO: DEVOLUCION DE FONDOS EN AVANCE - COMBUSTIBLE, CUENTA DE DEPOSITO: CUENTA UNICA DEL TESORO</t>
  </si>
  <si>
    <t>B15072400002</t>
  </si>
  <si>
    <t>00099021001 DEP.DE CHEQ.AJENOS,RET.DE CAM.,CONCEPTO: MARIA LUISA NOGALES PEÑA,DEP.: BANCO UNION S.A. , PROCEDENCIA: BANCO UNION S.A., CHEQUE: 148282, FECHA DE EMISION:02/06/2017</t>
  </si>
  <si>
    <t>B15073020002</t>
  </si>
  <si>
    <t>00099021001 DEP.DE CHEQ.AJENOS,RET.DE CAM.,CONCEPTO: H.C. DIPUTADOS - DEVOLUCIÓN INCAPACIDAD TEMPORAL - MARZO/2017,DEP.: CAJA PETROLERA DE SALUD , PROCEDENCIA: BANCO UNION S.A., CHEQUE: 11227, FECHA DE EMISION:02/06/2017</t>
  </si>
  <si>
    <t>O15071390002</t>
  </si>
  <si>
    <t>00099021001 DEPOSITO DE EFECTIVO, DEPOSITANTE: JOSE NELSON ANTEZANA RODRIGUEZ, CONCEPTO: PAGO EN DEMASIA DE DOS (2) DIAS DEL MES DE ABRIL 2017, CUENTA DE DEPOSITO: CUENTA UNICA DEL TESORO</t>
  </si>
  <si>
    <t>O15071420002</t>
  </si>
  <si>
    <t>00099021001 DEPOSITO DE EFECTIVO, DEPOSITANTE: JOSE NELSON ANTEZANA RODRIGUEZ, CONCEPTO: PAGO EN DEMASIA DE DOS (2) DIAS DEL MES DE ABRIL 2017 AFP, CUENTA DE DEPOSITO: CUENTA UNICA DEL TESORO</t>
  </si>
  <si>
    <t>O15071510002</t>
  </si>
  <si>
    <t>O15071660002</t>
  </si>
  <si>
    <t>00099021001 DEPOSITO DE EFECTIVO, DEPOSITANTE: ELIZABETH GLORIA VELASCO QUIROGA, CONCEPTO: DOBLE PERCEPCIÓN, CUENTA DE DEPOSITO: CUENTA UNICA DEL TESORO</t>
  </si>
  <si>
    <t>O15072630002</t>
  </si>
  <si>
    <t>00099021001 DEPOSITO DE EFECTIVO, DEPOSITANTE: SERGIO ARTURO SAENZ LANZA CI:3487376 LP, CONCEPTO: DEPÓSITO REVERSIÓN PASAJES AL PREVENTIVO 2830, CUENTA DE DEPOSITO: CUENTA UNICA DEL TESORO</t>
  </si>
  <si>
    <t>O15072850002</t>
  </si>
  <si>
    <t>00099021001 DEPOSITO DE EFECTIVO, DEPOSITANTE: FRANCISCO RUBEN ALMAGRO SALAZAR - SENASIR, CONCEPTO: DOBLE PERCEPCIÓN, CUENTA DE DEPOSITO: CUENTA UNICA DEL TESORO</t>
  </si>
  <si>
    <t>O15073300002</t>
  </si>
  <si>
    <t>00099021001 DEPOSITO DE EFECTIVO, DEPOSITANTE: LUISA RODRIGUEZ MEJIA, CONCEPTO: PAGO CUOTA SEGUN CONVENIO DE PAGO CON SENASIR, CUENTA DE DEPOSITO: CUENTA UNICA DEL TESORO</t>
  </si>
  <si>
    <t>O15073320002</t>
  </si>
  <si>
    <t>00234014202 DEPOSITO DE EFECTIVO, DEPOSITANTE: ALVARO DARIO MURILLO FLORES, CONCEPTO: DEVOLUCION AL C-31 N° 50 PARTIDA N° 662, CUENTA DE DEPOSITO: CUENTA UNICA DEL TESORO</t>
  </si>
  <si>
    <t>B15077040002</t>
  </si>
  <si>
    <t>00591012001 DEP.DE CHEQ.AJENOS,RET.DE CAM.,CONCEPTO: DEVOLUCION,DEP.: EMP.ESTATAL DE TRANS. POR CABLE - MI TELEFERICO , PROCEDENCIA: BANCO UNION S.A., CHEQUE: 1221, FECHA DE EMISION:23/05/2017</t>
  </si>
  <si>
    <t>B15077380002</t>
  </si>
  <si>
    <t>00099021001 DEP.DE CHEQ.AJENOS,RET.DE CAM.,CONCEPTO: DEVOLUCIÓN DE CC NO COBRADA FEBRERO/2017,DEP.: LA VITALICIA SEGUROS Y REASEGUROS DE VIDA S.A. , PROCEDENCIA: BANCO BISA S.A., CHEQUE: 41171, FECHA DE EMISION:05/06/2017</t>
  </si>
  <si>
    <t>O15076190002</t>
  </si>
  <si>
    <t>O15076210002</t>
  </si>
  <si>
    <t>O15076230002</t>
  </si>
  <si>
    <t>00099021001 DEPOSITO DE EFECTIVO, DEPOSITANTE: AIDA LUZ MORALES VDA.DE ROSSO, CONCEPTO: CONVENIO DE PAGO 009 . 16, CUENTA DE DEPOSITO: CUENTA UNICA DEL TESORO</t>
  </si>
  <si>
    <t>O15076410002</t>
  </si>
  <si>
    <t>00099021001 DEPOSITO DE EFECTIVO, DEPOSITANTE: MARCO ANTONIO CLAURE HILAYA, CONCEPTO: DEVOLUCIÓN DE VIÁTICOS, CUENTA DE DEPOSITO: CUENTA UNICA DEL TESORO</t>
  </si>
  <si>
    <t>O15076470002</t>
  </si>
  <si>
    <t>00099021001 DEPOSITO DE EFECTIVO, DEPOSITANTE: FRANCISCO QUISPE CAHUAYA, CONCEPTO: DE ALIMENTACIÓN PARA ANIMALES CORRESPONDIENTE AL MES DE MAYO, CUENTA DE DEPOSITO: CUENTA UNICA DEL TESORO</t>
  </si>
  <si>
    <t>O15076570002</t>
  </si>
  <si>
    <t>00099021001 DEPOSITO DE EFECTIVO, DEPOSITANTE: BRIGIDA CHOQUE VARGAS C.I. 217918 L.P., CONCEPTO: COBRO INDEBIDO POR PAGO DEL PRA, CUENTA DE DEPOSITO: CUENTA UNICA DEL TESORO</t>
  </si>
  <si>
    <t>O15076720002</t>
  </si>
  <si>
    <t>O15076860002</t>
  </si>
  <si>
    <t>O15076960002</t>
  </si>
  <si>
    <t>00099021001 DEPOSITO DE EFECTIVO, DEPOSITANTE: LOURDES M CARRASCO MEJÍA, CONCEPTO: DEVOLUCIÓN, CUENTA DE DEPOSITO: CUENTA UNICA DEL TESORO</t>
  </si>
  <si>
    <t>O15077460002</t>
  </si>
  <si>
    <t>00099021001 DEPOSITO DE EFECTIVO, DEPOSITANTE: JUSTA YOLANDA MAMANI QUISPE, CONCEPTO: NUEVAS NUPCIAS, CUENTA DE DEPOSITO: CUENTA UNICA DEL TESORO</t>
  </si>
  <si>
    <t>O15077590002</t>
  </si>
  <si>
    <t>00099021001 DEPOSITO DE EFECTIVO, DEPOSITANTE: CECILIA FLORES DE CEÑI, CONCEPTO: COBRO INDEBIDO DE SENASIR, CUENTA DE DEPOSITO: CUENTA UNICA DEL TESORO</t>
  </si>
  <si>
    <t>O15077630002</t>
  </si>
  <si>
    <t>00070011102 DEPOSITO DE EFECTIVO, DEPOSITANTE: CRISTIAN TRIGOSO VILLARROEL, CONCEPTO: DEVOLUCON FACTURA SABSA, CUENTA DE DEPOSITO: CUENTA UNICA DEL TESORO</t>
  </si>
  <si>
    <t>O15077680002</t>
  </si>
  <si>
    <t>O15077950002</t>
  </si>
  <si>
    <t>00099021001 DEPOSITO DE EFECTIVO, DEPOSITANTE: MARTIN YAHUASI MAMANI, CONCEPTO: ACUERDO DE PLAN DE PAGOS SENASIR POR PAGO INDEVIDO, CUENTA DE DEPOSITO: CUENTA UNICA DEL TESORO</t>
  </si>
  <si>
    <t>O15078360002</t>
  </si>
  <si>
    <t>00378012002 DEPOSITO DE EFECTIVO, DEPOSITANTE: SENATEX, CONCEPTO: DEVOLUCION FONDOS EN AVANCE DE SALDO C 31 - 261, CUENTA DE DEPOSITO: CUENTA UNICA DEL TESORO</t>
  </si>
  <si>
    <t>O15078370002</t>
  </si>
  <si>
    <t>00099021001 DEPOSITO DE EFECTIVO, DEPOSITANTE: RAMON JANCKO CONDORI, CONCEPTO: DEVOLUCION PAGO DE SUELDO EN DEMASIA, CUENTA DE DEPOSITO: CUENTA UNICA DEL TESORO</t>
  </si>
  <si>
    <t>B15080770002</t>
  </si>
  <si>
    <t>00099021001 DEP.DE CHEQ.AJENOS,RET.DE CAM.,CONCEPTO: VALLEJOS FLORES JAIME,DEP.: BANCO UNION S.A. , PROCEDENCIA: BANCO UNION S.A., CHEQUE: 148284, FECHA DE EMISION:06/06/2017</t>
  </si>
  <si>
    <t>B15080780002</t>
  </si>
  <si>
    <t>00099021001 DEP.DE CHEQ.AJENOS,RET.DE CAM.,CONCEPTO: MARIA ELENA MABEL RODAS ZURITA,DEP.: BANCO UNION S.A. , PROCEDENCIA: BANCO UNION S.A., CHEQUE: 148283, FECHA DE EMISION:06/06/2017</t>
  </si>
  <si>
    <t>O15080110002</t>
  </si>
  <si>
    <t>00099021001 DEPOSITO DE EFECTIVO, DEPOSITANTE: NANCY COPA CHOQUEHUANCA, CONCEPTO: DEVOLUCION DE HABERES DEL MES DE MAYO 2017, CUENTA DE DEPOSITO: CUENTA UNICA DEL TESORO</t>
  </si>
  <si>
    <t>O15080270002</t>
  </si>
  <si>
    <t>00099021001 DEPOSITO DE EFECTIVO, DEPOSITANTE: LISET CANCHARI MONTALVO, CONCEPTO: DEVOLUCION DE RETROACTIVO GESTION 2017, CUENTA DE DEPOSITO: CUENTA UNICA DEL TESORO</t>
  </si>
  <si>
    <t>O15081020002</t>
  </si>
  <si>
    <t>00099021001 DEPOSITO DE EFECTIVO, DEPOSITANTE: WELSON CHIMAY ROCA, CONCEPTO: REV. DE PASAJES Y VIATICOS GASTOS NO EJECUTADOS, CUENTA DE DEPOSITO: CUENTA UNICA DEL TESORO</t>
  </si>
  <si>
    <t>O15081030002</t>
  </si>
  <si>
    <t>00099021001 DEPOSITO DE EFECTIVO, DEPOSITANTE: YOLANDA OROPEZA VILLARROEL, CONCEPTO: DEVOLUCION DE REINTEGRO SALARIAL DE ENERO A ABRIL 2015, CUENTA DE DEPOSITO: CUENTA UNICA DEL TESORO</t>
  </si>
  <si>
    <t>O15081060002</t>
  </si>
  <si>
    <t>00099021001 DEPOSITO DE EFECTIVO, DEPOSITANTE: MIGUEL MURGUIA ESCOBAR, CONCEPTO: DEV.DE SERV.DE ALQUILER DE SALON DE ESTUDIO POR LA REALIZACION SEM. DE EVALUACION DEL POA 2016, CUENTA DE DEPOSITO: CUENTA UNICA DEL TESORO</t>
  </si>
  <si>
    <t>O15081080002</t>
  </si>
  <si>
    <t>00099021001 DEPOSITO DE EFECTIVO, DEPOSITANTE: LUIS JESUS JILAMITA MURILLO, CONCEPTO: DEVOLUCION DE VIATICOS, CUENTA DE DEPOSITO: CUENTA UNICA DEL TESORO</t>
  </si>
  <si>
    <t>O15081190002</t>
  </si>
  <si>
    <t>00099021001 DEPOSITO DE EFECTIVO, DEPOSITANTE: VICTORIA CARMEN RIVAS VDA DE COCHI CI:2410990 LP, CONCEPTO: COBRO INDEBIDO POR NUEVAS NUPCIAS - SENASIR, CUENTA DE DEPOSITO: CUENTA UNICA DEL TESORO</t>
  </si>
  <si>
    <t>O15081550002</t>
  </si>
  <si>
    <t>00099021001 DEPOSITO DE EFECTIVO, DEPOSITANTE: ADOLFO RENATO BELLOTA MAYA, CONCEPTO: DOBLE PERCEPCION, CUENTA DE DEPOSITO: CUENTA UNICA DEL TESORO</t>
  </si>
  <si>
    <t>O15081820002</t>
  </si>
  <si>
    <t>00099021001 DEPOSITO DE EFECTIVO, DEPOSITANTE: SAHARA VELASQUEZ BENAVIDEZ, CONCEPTO: DOBLE PERCEPCION, CUENTA DE DEPOSITO: CUENTA UNICA DEL TESORO</t>
  </si>
  <si>
    <t>O15082090002</t>
  </si>
  <si>
    <t>00099021001 DEPOSITO DE EFECTIVO, DEPOSITANTE: RI - 14 ""FLORIDA"", CONCEPTO: RETENCIÓN DE AGUA POTABLE DEL MES DE ABRIL/17, CUENTA DE DEPOSITO: CUENTA UNICA DEL TESORO</t>
  </si>
  <si>
    <t>O15082320002</t>
  </si>
  <si>
    <t>00099021001 DEPOSITO DE EFECTIVO, DEPOSITANTE: JOSE ANTONIO CARVAJAL, CONCEPTO: POR DEVOLUCIÓN DE FONDOS S/G INFORME DE AUDITORÍA, CUENTA DE DEPOSITO: CUENTA UNICA DEL TESORO</t>
  </si>
  <si>
    <t>O15082330002</t>
  </si>
  <si>
    <t>O15082450002</t>
  </si>
  <si>
    <t>00099021001 DEPOSITO DE EFECTIVO, DEPOSITANTE: RIM - 30 " MURILLO ", CONCEPTO: RETENCION PARTIDA 21300 SERV.BASICOS AGUA MES DE MAYO MARCO ANTONIO RIVERO PORTUGAL, CUENTA DE DEPOSITO: CUENTA UNICA DEL TESORO</t>
  </si>
  <si>
    <t>O15082850002</t>
  </si>
  <si>
    <t>00099021001 DEPOSITO DE EFECTIVO, DEPOSITANTE: APOLINAR QUISPE RODRIGUEZ, CONCEPTO: DOBLE PERCEPCION, CUENTA DE DEPOSITO: CUENTA UNICA DEL TESORO</t>
  </si>
  <si>
    <t>B15084740002</t>
  </si>
  <si>
    <t>00099021001 DEP.DE CHEQ.AJENOS,RET.DE CAM.,CONCEPTO: CSBP REEMBOLSO SUBSIDIO INCAPACIDAD TEMPORAL,DEP.: CONTRALORIA GENERAL DEL ESTADO , PROCEDENCIA: BANCO UNION S.A., CHEQUE: 5233, FECHA DE EMISION:02/06/2017</t>
  </si>
  <si>
    <t>O15084420002</t>
  </si>
  <si>
    <t>00132069203 DEPOSITO DE EFECTIVO, DEPOSITANTE: IDELFONSO CANAZA K., CONCEPTO: DEP. SEDEM PROMIEL FINPRO YUNGAS POR FONDOS EN AVANCE, CUENTA DE DEPOSITO: CUENTA UNICA DEL TESORO</t>
  </si>
  <si>
    <t>O15085700002</t>
  </si>
  <si>
    <t>O15085770002</t>
  </si>
  <si>
    <t>O15086100002</t>
  </si>
  <si>
    <t>00099021001 DEPOSITO DE EFECTIVO, DEPOSITANTE: IRMA BLANCA QUISPE VDA DE ALANOCA, CONCEPTO: DEVOLUCIÓN DEL IMPORTES POR COBRO INDEBIDO - SENASIR, CUENTA DE DEPOSITO: CUENTA UNICA DEL TESORO</t>
  </si>
  <si>
    <t>O15089480002</t>
  </si>
  <si>
    <t>00099021001 DEPOSITO DE EFECTIVO, DEPOSITANTE: RC - 10 " MERCADO ", CONCEPTO: DEVOLUCION COMBUSTIBLE, CUENTA DE DEPOSITO: CUENTA UNICA DEL TESORO</t>
  </si>
  <si>
    <t>O15089980002</t>
  </si>
  <si>
    <t>00099021001 DEPOSITO DE EFECTIVO, DEPOSITANTE: SIXTO LLUSCO CALLEJAS, CONCEPTO: COBROS INDEBIDOS POR NUPCIAS NUEVAS, CUENTA DE DEPOSITO: CUENTA UNICA DEL TESORO</t>
  </si>
  <si>
    <t>O15090020002</t>
  </si>
  <si>
    <t>00099021001 DEPOSITO DE EFECTIVO, DEPOSITANTE: SERGIO OCTAVIO ACHA VEGA, CONCEPTO: DEVOLUCION, CUENTA DE DEPOSITO: CUENTA UNICA DEL TESORO</t>
  </si>
  <si>
    <t>O15090240002</t>
  </si>
  <si>
    <t>00099021001 DEPOSITO DE EFECTIVO, DEPOSITANTE: JUAN NELSON JIMENEZ CHOQUE, CONCEPTO: DEVOLUCION EXCESO CONSUMO CELULAR FEBRERO 2017 71520863, CUENTA DE DEPOSITO: CUENTA UNICA DEL TESORO</t>
  </si>
  <si>
    <t>O15090500002</t>
  </si>
  <si>
    <t>00099021001 DEPOSITO DE EFECTIVO, DEPOSITANTE: LOURDES ALIAGA ZAPATA, CONCEPTO: DEVOLUCION DE RENTA, CUENTA DE DEPOSITO: CUENTA UNICA DEL TESORO</t>
  </si>
  <si>
    <t>B15092010002</t>
  </si>
  <si>
    <t>00574014201 DEP.DE CHEQ.AJENOS,RET.DE CAM.,CONCEPTO: DEVOLUCION ANTICIPO SEDEM - LACTEOSBOL FONDOS PRO-LECHE OP SEDEM VC-LB N° 086 / 2016,DEP.: DELPHINUS CONTAINER BOLIVIA S.R.L. , PROCEDENCIA: BANCO BISA S.A., CHEQUE: 32, FECHA DE EMISION:07/06/2017</t>
  </si>
  <si>
    <t>O15091740002</t>
  </si>
  <si>
    <t>00099021001 DEPOSITO DE EFECTIVO, DEPOSITANTE: RA - 7 TUMUSLA, CONCEPTO: REVERSION DEL 13% DE VIATICOS SOF. MIGUEL MOLLO ORTUÑO, CUENTA DE DEPOSITO: CUENTA UNICA DEL TESORO</t>
  </si>
  <si>
    <t>O15092920002</t>
  </si>
  <si>
    <t>00099021001 DEPOSITO DE EFECTIVO, DEPOSITANTE: EDGAR ALVARADO VILLARROEL, CONCEPTO: DEVOLUCION DE PASAJES, CUENTA DE DEPOSITO: CUENTA UNICA DEL TESORO</t>
  </si>
  <si>
    <t>O15093030002</t>
  </si>
  <si>
    <t>00099021001 DEPOSITO DE EFECTIVO, DEPOSITANTE: SEGIP OFICINA NACIONAL, CONCEPTO: DEVOLUCIÓN DE SALDO C-31 N°744 PRIMER FONDO MADRID - ESPAÑA FUENTE 41, CUENTA DE DEPOSITO: CUENTA UNICA DEL TESORO</t>
  </si>
  <si>
    <t>O15093050002</t>
  </si>
  <si>
    <t>00099021001 DEPOSITO DE EFECTIVO, DEPOSITANTE: MARUJA COLQUE GUTIERREZ CI 2311719 LP, CONCEPTO: DEVOLUCION DE HABERES INDEBIDOS FEBRERO Y MARZO 2017, CUENTA DE DEPOSITO: CUENTA UNICA DEL TESORO</t>
  </si>
  <si>
    <t>O15093080002</t>
  </si>
  <si>
    <t>00099021001 DEPOSITO DE EFECTIVO, DEPOSITANTE: MARUJA COLQUE GUTIERREZ CI 2311719 LP, CONCEPTO: DEVOLUCION DE INCREMENTO SALARIAL (2017), CUENTA DE DEPOSITO: CUENTA UNICA DEL TESORO</t>
  </si>
  <si>
    <t>O15093670002</t>
  </si>
  <si>
    <t>00016071101 DEPOSITO DE EFECTIVO, DEPOSITANTE: SILVIA RAMIREZ BALANZA, CONCEPTO: DEVOLUCION POR CONCEPTO DE FONDOS EN AVANCE PARA PASAJES Y VIATICOS, CUENTA DE DEPOSITO: CUENTA UNICA DEL TESORO</t>
  </si>
  <si>
    <t>O15093680002</t>
  </si>
  <si>
    <t>00099021001 DEPOSITO DE EFECTIVO, DEPOSITANTE: IRENE BALLADARES VELASQUEZ, CONCEPTO: DEVOLUCION AL SENASIR ( COACTIVO SOCIAL ), CUENTA DE DEPOSITO: CUENTA UNICA DEL TESORO</t>
  </si>
  <si>
    <t>O15094230002</t>
  </si>
  <si>
    <t>00099021001 DEPOSITO DE EFECTIVO, DEPOSITANTE: AIDA TURCO VINO, CONCEPTO: DEVOLUCION DE HABERES MES MARZO 2017, CUENTA DE DEPOSITO: CUENTA UNICA DEL TESORO</t>
  </si>
  <si>
    <t>B15096920002</t>
  </si>
  <si>
    <t>00099021001 DEP.DE CHEQ.AJENOS,RET.DE CAM.,CONCEPTO: COMPENSACIÓN MENSUAL DE COTIZACIÓN,DEP.: FUTURO DE BOLIVIA S.A. AFP , PROCEDENCIA: BANCO DE CREDITO DE BOLIVIA S.A., CHEQUE: 49199, FECHA DE EMISION:12/06/2017</t>
  </si>
  <si>
    <t>B15096940002</t>
  </si>
  <si>
    <t>00099021001 DEP.DE CHEQ.AJENOS,RET.DE CAM.,CONCEPTO: FRACCIONAMIENTO COMPLEMENTARIO MENSUAL,DEP.: FUTURO DE BOLIVIA S.A. AFP , PROCEDENCIA: BANCO DE CREDITO DE BOLIVIA S.A., CHEQUE: 49200, FECHA DE EMISION:12/06/2017</t>
  </si>
  <si>
    <t>O15095970002</t>
  </si>
  <si>
    <t>00099021001 DEPOSITO DE EFECTIVO, DEPOSITANTE: VICTOR HUGO BLANCO BLACUTT, CONCEPTO: DEVOLUCION DE PERCEPCION INDEBIDA DE SUELDOS SEGUN DICTAMEN N°CGE / DRC - 080 / 2016, CUENTA DE DEPOSITO: CUENTA UNICA DEL TESORO</t>
  </si>
  <si>
    <t>O15096290002</t>
  </si>
  <si>
    <t>00099021001 DEPOSITO DE EFECTIVO, DEPOSITANTE: SENASIR-BONIFACIO FLORES VASQUEZ, CONCEPTO: LA DEVOLUCION PAGO UNICO, CUENTA DE DEPOSITO: CUENTA UNICA DEL TESORO</t>
  </si>
  <si>
    <t>O15096930002</t>
  </si>
  <si>
    <t>00099021001 DEPOSITO DE EFECTIVO, DEPOSITANTE: WILMA SONIA PAREJA ANTEZANA, CONCEPTO: DEV. FONDOS DE LA UMSS PERCEP INDEB DE SUELDOS Y SALARIOS DET. MED DICT DE RESP CIV N°CGE/DRC-080/16, CUENTA DE DEPOSITO: CUENTA UNICA DEL TESORO</t>
  </si>
  <si>
    <t>O15097450002</t>
  </si>
  <si>
    <t>00099021001 DEPOSITO DE EFECTIVO, DEPOSITANTE: DAVID FERNANDO BUSTAMANTE QUIROGA, CONCEPTO: DEVOLUCION DE RECURSOS POR EXCESO DE CONSUMO DE TELEFONIA CELULAR MARZO 2017, CUENTA DE DEPOSITO: CUENTA UNICA DEL TESORO</t>
  </si>
  <si>
    <t>O15097540002</t>
  </si>
  <si>
    <t>00010011101 DEPOSITO DE EFECTIVO, DEPOSITANTE: RUIZ AVILES ASTRID KEITEL CI:4748661, CONCEPTO: DEVOLUCIÓN DE RETROACTIVO 2017 MES DE ABRIL, CUENTA DE DEPOSITO: CUENTA UNICA DEL TESORO</t>
  </si>
  <si>
    <t>O15097550002</t>
  </si>
  <si>
    <t>00010011101 DEPOSITO DE EFECTIVO, DEPOSITANTE: JUAN CARLOS FERNANDEZ CAREAGA CI:7347904, CONCEPTO: DEVOLUCIÓN APORTE PATRONAL DE RETROACTIVO Y BONO DE ANTIGUEDAD ABRIL 2017, CUENTA DE DEPOSITO: CUENTA UNICA DEL TESORO</t>
  </si>
  <si>
    <t>O15097570002</t>
  </si>
  <si>
    <t>00099021001 DEPOSITO DE EFECTIVO, DEPOSITANTE: ZARATE RIVAS JUAN JAVIER CI:1108568, CONCEPTO: DEVOLUCIÓN DE RETROACTIVO BONO DE ANTIGUEDAD RETROACTIVO, CUENTA DE DEPOSITO: CUENTA UNICA DEL TESORO</t>
  </si>
  <si>
    <t>O15097580002</t>
  </si>
  <si>
    <t>00099021001 DEPOSITO DE EFECTIVO, DEPOSITANTE: JUAN CARLOS FERNANDEZ CAREAGA CI:7347904, CONCEPTO: DEVOLUCIÓN APORTE PATRONAL DE BONO DE ANTIGUEDAD RETROACTIVO ENERO 2017, CUENTA DE DEPOSITO: CUENTA UNICA DEL TESORO</t>
  </si>
  <si>
    <t>O15097590002</t>
  </si>
  <si>
    <t>00099021001 DEPOSITO DE EFECTIVO, DEPOSITANTE: RIVEROS BARRIENTOS MARUJA CI:3482527, CONCEPTO: DEVOLUCIÓN PAGO EN DEMASIA RETROACTIVO Y BONO DE ANTIGUEDAD ENERO Y FEBRERO 2017, CUENTA DE DEPOSITO: CUENTA UNICA DEL TESORO</t>
  </si>
  <si>
    <t>O15097610002</t>
  </si>
  <si>
    <t>00099021001 DEPOSITO DE EFECTIVO, DEPOSITANTE: JUAN CARLOS FERNANDEZ CAREAGA CI:7347904, CONCEPTO: DEVOLUCIÓN APORTES PATRONALES Y BONO DE ANTIGUEDAD ENERO Y FEBRERO 2017, CUENTA DE DEPOSITO: CUENTA UNICA DEL TESORO</t>
  </si>
  <si>
    <t>O15098400002</t>
  </si>
  <si>
    <t>00099021001 DEPOSITO DE EFECTIVO, DEPOSITANTE: MARTHA MONTAÑO AGUILAR, CONCEPTO: DEVOLUCION SEGUN DICTAMEN CGE / DRC - 080/2016 PUNTOS 8.79 - 9.105-10,95, CUENTA DE DEPOSITO: CUENTA UNICA DEL TESORO</t>
  </si>
  <si>
    <t>O15098600002</t>
  </si>
  <si>
    <t>00041048002 DEPOSITO DE EFECTIVO, DEPOSITANTE: JAVIER ROLANDO ESCALANTE VILLEGAS, CONCEPTO: DEPÓSITO LIBRETA, CUENTA DE DEPOSITO: CUENTA UNICA DEL TESORO</t>
  </si>
  <si>
    <t>O15098610002</t>
  </si>
  <si>
    <t>00041048002 DEPOSITO DE EFECTIVO, DEPOSITANTE: PATRICIA QUIROZ PEDRAZA, CONCEPTO: DEPÓSITO LIBRETA, CUENTA DE DEPOSITO: CUENTA UNICA DEL TESORO</t>
  </si>
  <si>
    <t>O15100380002</t>
  </si>
  <si>
    <t>00099021001 DEPOSITO DE EFECTIVO, DEPOSITANTE: MAGISTERIO - MONICA ALCON APAZA, CONCEPTO: DEVOLVER: LIQUIDO PAGABLE + DESCUENTO DE CONFEDERACION FEDERACION, COB EN DOS PAGOS, CUENTA DE DEPOSITO: CUENTA UNICA DEL TESORO</t>
  </si>
  <si>
    <t>O15100430002</t>
  </si>
  <si>
    <t>00099021001 DEPOSITO DE EFECTIVO, DEPOSITANTE: JAVIER SAIRE IBAÑEZ, CONCEPTO: PARA REVERSIÓN DE BOLETA DE PAGO, CUENTA DE DEPOSITO: CUENTA UNICA DEL TESORO</t>
  </si>
  <si>
    <t>O15100510002</t>
  </si>
  <si>
    <t>00212082001 DEPOSITO DE EFECTIVO, DEPOSITANTE: INRA-LA PAZ - RENE RAMOS RAMOS, CONCEPTO: DEVOLUCION GASTOS OPERATIVOS, CUENTA DE DEPOSITO: CUENTA UNICA DEL TESORO</t>
  </si>
  <si>
    <t>O15100780002</t>
  </si>
  <si>
    <t>00099021001 DEPOSITO DE EFECTIVO, DEPOSITANTE: RI-31 "CNL.E.RIOS Z.", CONCEPTO: PAGO RETENCIONES MES ABRIL, CUENTA DE DEPOSITO: CUENTA UNICA DEL TESORO</t>
  </si>
  <si>
    <t>O15100790002</t>
  </si>
  <si>
    <t>00099021001 DEPOSITO DE EFECTIVO, DEPOSITANTE: RI-31 "CNL.E.RIOS Z.", CONCEPTO: PAGO RETENCION MES MAYO, CUENTA DE DEPOSITO: CUENTA UNICA DEL TESORO</t>
  </si>
  <si>
    <t>O15100830002</t>
  </si>
  <si>
    <t>00099021001 DEPOSITO DE EFECTIVO, DEPOSITANTE: RI - 26 ""AZURDUX"", CONCEPTO: RETENCIÓN MES ABRIL, CUENTA DE DEPOSITO: CUENTA UNICA DEL TESORO</t>
  </si>
  <si>
    <t>O15100840002</t>
  </si>
  <si>
    <t>00086031101 DEPOSITO DE EFECTIVO, DEPOSITANTE: JUAN FABRICANO MALECA, CONCEPTO: DEVOLUCION PARA REVERSION PLANILLA, CUENTA DE DEPOSITO: CUENTA UNICA DEL TESORO</t>
  </si>
  <si>
    <t>O15101240002</t>
  </si>
  <si>
    <t>00344012001 DEPOSITO DE EFECTIVO, DEPOSITANTE: INDIRA OLGUIN, CONCEPTO: DEVOLUCIÓN TALLER TRINIDAD, CUENTA DE DEPOSITO: CUENTA UNICA DEL TESORO</t>
  </si>
  <si>
    <t>B15104390002</t>
  </si>
  <si>
    <t>00099021001 DEP.DE CHEQ.AJENOS,RET.DE CAM.,CONCEPTO: GIRO: CRUZ DE MENDEZ ROSSE MARIE,DEP.: BANCO UNION S.A. , PROCEDENCIA: BANCO UNION S.A., CHEQUE: 148288, FECHA DE EMISION:14/06/2017</t>
  </si>
  <si>
    <t>O15105230002</t>
  </si>
  <si>
    <t>00047011110 DEPOSITO DE EFECTIVO, DEPOSITANTE: RUBEN OSCAR FLORES ARUQUIPA, CONCEPTO: DEVOLUCIÓN DE FONDOS EN AVANCE DE DIGCOIN. CBBA DEL SR. REYNALDO LEDEZMA, CUENTA DE DEPOSITO: CUENTA UNICA DEL TESORO</t>
  </si>
  <si>
    <t>O15105440002</t>
  </si>
  <si>
    <t>00099021001 DEPOSITO DE EFECTIVO, DEPOSITANTE: ANTONIO MAURICIO HUANCA MAMANI, CONCEPTO: DEVOLUCION DE PERCEPCION INDEBIDA, CUENTA DE DEPOSITO: CUENTA UNICA DEL TESORO</t>
  </si>
  <si>
    <t>O15105640002</t>
  </si>
  <si>
    <t>00099021001 DEPOSITO DE EFECTIVO, DEPOSITANTE: LUISA RODRIGUEZ MEJIA, CONCEPTO: CANCELACION DE SALDO TOTAL DE PLAN DE PAGO FIRMADO CON SENASIR, CUENTA DE DEPOSITO: CUENTA UNICA DEL TESORO</t>
  </si>
  <si>
    <t>O15106010002</t>
  </si>
  <si>
    <t>O15106080002</t>
  </si>
  <si>
    <t>00099021001 DEPOSITO DE EFECTIVO, DEPOSITANTE: JUAN CARLOS BALDIVIEZO GARZON, CONCEPTO: DOBLE PERCEPCION - SENASIR, CUENTA DE DEPOSITO: CUENTA UNICA DEL TESORO</t>
  </si>
  <si>
    <t>O15106410002</t>
  </si>
  <si>
    <t>00099021001 DEPOSITO DE EFECTIVO, DEPOSITANTE: ROSARIO ELENA MIRANDA CHUQUIMIA, CONCEPTO: DEVOLUCION HABERES MES FEBRERO, CUENTA DE DEPOSITO: CUENTA UNICA DEL TESORO</t>
  </si>
  <si>
    <t>O15106510002</t>
  </si>
  <si>
    <t>00099021001 DEPOSITO DE EFECTIVO, DEPOSITANTE: ACEVEDO Y ASOCIADOS CONSULTORES DE EMPRESAS SRL, CONCEPTO: RECUPERACION EXTRAJUDICIAL DE DAÑO ECONOMICO, CUENTA DE DEPOSITO: CUENTA UNICA DEL TESORO</t>
  </si>
  <si>
    <t>O15107120002</t>
  </si>
  <si>
    <t>B15108970002</t>
  </si>
  <si>
    <t>00099021001 DEP.DE CHEQ.AJENOS,RET.DE CAM.,CONCEPTO: PAGO POR SUBSIDIO DE ENFERMEDAD CORRESPONDIENTE AL MES DE ABRIL DE 2017,DEP.: CAJA DE SALUD DE LA BANCA PRIVADA , PROCEDENCIA: BANCO NACIONAL DE BOLIVIA S.A., CHEQUE: 6586506, FECHA DE EMISION:26/05/2017</t>
  </si>
  <si>
    <t>O15108330002</t>
  </si>
  <si>
    <t>00099021001 DEPOSITO DE EFECTIVO, DEPOSITANTE: ALINA MANUELA MARIN ARUQUIPA - MAGISTERIO, CONCEPTO: DEVOLUCIÓN AL MES DE MAYO DE 2017, CUENTA DE DEPOSITO: CUENTA UNICA DEL TESORO</t>
  </si>
  <si>
    <t>O15108340002</t>
  </si>
  <si>
    <t>00099021001 DEPOSITO DE EFECTIVO, DEPOSITANTE: ARTURO MURILLO PRIJIC, CONCEPTO: DEVOLUCION DE VIATICOS, CUENTA DE DEPOSITO: CUENTA UNICA DEL TESORO</t>
  </si>
  <si>
    <t>O15108600002</t>
  </si>
  <si>
    <t>00099021001 DEPOSITO DE EFECTIVO, DEPOSITANTE: EFRAIN GUSTAVO SALAZAR SUAREZ, CONCEPTO: DEVOLUCION DE VIATICOS NO UTILIZADOS C31-599, CUENTA DE DEPOSITO: CUENTA UNICA DEL TESORO</t>
  </si>
  <si>
    <t>O15110350002</t>
  </si>
  <si>
    <t>00099021001 DEPOSITO DE EFECTIVO, DEPOSITANTE: NARDA BETHZABE ALVAREZ SARMIENTO, CONCEPTO: REVERSION TOTAL, CUENTA DE DEPOSITO: CUENTA UNICA DEL TESORO</t>
  </si>
  <si>
    <t>O15110790002</t>
  </si>
  <si>
    <t>00099021001 DEPOSITO DE EFECTIVO, DEPOSITANTE: EMILIO MAMANI ESTEVEZ, CONCEPTO: REVERSION HABERES DICIEMBRE 2015, CUENTA DE DEPOSITO: CUENTA UNICA DEL TESORO</t>
  </si>
  <si>
    <t>O15110810002</t>
  </si>
  <si>
    <t>00099021001 DEPOSITO DE EFECTIVO, DEPOSITANTE: EMILIO MAMANI ESTEVEZ, CONCEPTO: REVERSION HABERES ENERO 2016, CUENTA DE DEPOSITO: CUENTA UNICA DEL TESORO</t>
  </si>
  <si>
    <t>O15110830002</t>
  </si>
  <si>
    <t>00099021001 DEPOSITO DE EFECTIVO, DEPOSITANTE: EMILIO MAMANI ESTEVEZ, CONCEPTO: REVERSION HABERES FEBRERO 2016, CUENTA DE DEPOSITO: CUENTA UNICA DEL TESORO</t>
  </si>
  <si>
    <t>O15110860002</t>
  </si>
  <si>
    <t>00099021001 DEPOSITO DE EFECTIVO, DEPOSITANTE: EMILIO MAMANI ESTEVEZ, CONCEPTO: REVERSION HABERES MARZO 2016, CUENTA DE DEPOSITO: CUENTA UNICA DEL TESORO</t>
  </si>
  <si>
    <t>O15110870002</t>
  </si>
  <si>
    <t>00099021001 DEPOSITO DE EFECTIVO, DEPOSITANTE: EMILIO MAMANI ESTEVEZ, CONCEPTO: REVERSION HABERES ABRIL 2016, CUENTA DE DEPOSITO: CUENTA UNICA DEL TESORO</t>
  </si>
  <si>
    <t>O15110890002</t>
  </si>
  <si>
    <t>00099021001 DEPOSITO DE EFECTIVO, DEPOSITANTE: EMILIO MAMANI ESTEVEZ, CONCEPTO: REVERSION HABERES REINTEGRO 2016, CUENTA DE DEPOSITO: CUENTA UNICA DEL TESORO</t>
  </si>
  <si>
    <t>O15111400002</t>
  </si>
  <si>
    <t>00582012001 DEPOSITO DE EFECTIVO, DEPOSITANTE: GROVER ESPEJO QUISPE, CONCEPTO: DEVOLUCIÓN DE SALDO DE FONDOS EN AVANCE, CUENTA DE DEPOSITO: CUENTA UNICA DEL TESORO</t>
  </si>
  <si>
    <t>O15113980002</t>
  </si>
  <si>
    <t>00086057004 DEPOSITO DE EFECTIVO, DEPOSITANTE: MMAYA /UCP - PAAP - PC, CONCEPTO: DEVOLUCION COMISIONES BANCARIAS, CUENTA DE DEPOSITO: CUENTA UNICA DEL TESORO</t>
  </si>
  <si>
    <t>O15114340002</t>
  </si>
  <si>
    <t>00099021001 DEPOSITO DE EFECTIVO, DEPOSITANTE: AIDA TURCO VINO, CONCEPTO: DEVOLUCION DE HABERES REINTEGRO ABRIL 2017, CUENTA DE DEPOSITO: CUENTA UNICA DEL TESORO</t>
  </si>
  <si>
    <t>O15114960002</t>
  </si>
  <si>
    <t>00099021001 DEPOSITO DE EFECTIVO, DEPOSITANTE: RI- 14 ""FLORIDA"", CONCEPTO: RETENCION DEL 15,5% DE LAPARTIDA DE SERVICIOS BASICOS AGUA POTABLE CORRESPONDIENTE AL MES DE MAYO, CUENTA DE DEPOSITO: CUENTA UNICA DEL TESORO</t>
  </si>
  <si>
    <t>B15117190002</t>
  </si>
  <si>
    <t>00086038003 DEP.DE CHEQ.AJENOS,RET.DE CAM.,CONCEPTO: TRANSFERENCIA DE FONDOS AL FINANCIADOR FUNDESNAP,DEP.: SERNAP , PROCEDENCIA: BANCO UNION S.A., CHEQUE: 864, FECHA DE EMISION:19/06/2017</t>
  </si>
  <si>
    <t>B15117270002</t>
  </si>
  <si>
    <t>00099021001 DEP.DE CHEQ.AJENOS,RET.DE CAM.,CONCEPTO: DEVOLUCION DE FONDOS NO EJECUTADOS,DEP.: PROGRAMA NACIONAL DE POSTALFABETIZACION , PROCEDENCIA: BANCO UNION S.A., CHEQUE: 5548, FECHA DE EMISION:20/06/2017</t>
  </si>
  <si>
    <t>B15117360002</t>
  </si>
  <si>
    <t>00099021001 DEP.DE CHEQ.AJENOS,RET.DE CAM.,CONCEPTO: GIRO: CARDOZO URIBE AIDEE LOURDES,DEP.: BANCO UNION S.A. , PROCEDENCIA: BANCO UNION S.A., CHEQUE: 148292, FECHA DE EMISION:20/06/2017</t>
  </si>
  <si>
    <t>B15117890002</t>
  </si>
  <si>
    <t>00099021001 DEP.DE CHEQ.AJENOS,RET.DE CAM.,CONCEPTO: SALDO DEL CONVENIO CI/MMAYA/VAPSD N°05/2009,DEP.: GOBIERNO AUTÓNOMO MUNICIPAL DE LA PAZ , PROCEDENCIA: BANCO UNION S.A., CHEQUE: 150550, FECHA DE EMISION:05/06/2017</t>
  </si>
  <si>
    <t>O15117830002</t>
  </si>
  <si>
    <t>00099021001 DEPOSITO DE EFECTIVO, DEPOSITANTE: ALBERTO DICK DAZA QUEZADA, CONCEPTO: DEVOLUCIÓN POR DOBLE PERCEPCIÓN, CUENTA DE DEPOSITO: CUENTA UNICA DEL TESORO</t>
  </si>
  <si>
    <t>O15117870002</t>
  </si>
  <si>
    <t>00592012001 DEPOSITO DE EFECTIVO, DEPOSITANTE: ENRIQUE GILBERTO ROJAS SAGARNAGA, CONCEPTO: PAGO POR DEUDAS PENDIENTES CON LA EMPRESA POR REEMISION DE NOTAS DE DEBITO GESTION 2016, CUENTA DE DEPOSITO: CUENTA UNICA DEL TESORO</t>
  </si>
  <si>
    <t>O15118370002</t>
  </si>
  <si>
    <t>00099021001 DEPOSITO DE EFECTIVO, DEPOSITANTE: CLARIBEL RIVAS PONCE, CONCEPTO: DOBLE PERCEPCION, CUENTA DE DEPOSITO: CUENTA UNICA DEL TESORO</t>
  </si>
  <si>
    <t>O15119070002</t>
  </si>
  <si>
    <t>00099021001 DEPOSITO DE EFECTIVO, DEPOSITANTE: JUVENAL GONZALES ROCHA, CONCEPTO: DEVOLUCIÓN, CUENTA DE DEPOSITO: CUENTA UNICA DEL TESORO</t>
  </si>
  <si>
    <t>O15119860002</t>
  </si>
  <si>
    <t>00099021001 DEPOSITO DE EFECTIVO, DEPOSITANTE: MARTHA RUTH MONTAÑO AGUILAR CI: 816432 CB, CONCEPTO: DEVOLUCION SEGUN DICTAMEN CGE / DRC - 080 / 2016 PUNTOS 8,79 - 9,105 - 10,95, CUENTA DE DEPOSITO: CUENTA UNICA DEL TESORO</t>
  </si>
  <si>
    <t>O15119940002</t>
  </si>
  <si>
    <t>00099021001 DEPOSITO DE EFECTIVO, DEPOSITANTE: BPE V - " CNL. JULIO SANJINEZ GOITIA ", CONCEPTO: RETENCION POR ADQUISICION DE ALIMENTOS CABALLAR AL MES DE JUNIO / 17, CUENTA DE DEPOSITO: CUENTA UNICA DEL TESORO</t>
  </si>
  <si>
    <t>B15121400002</t>
  </si>
  <si>
    <t>00041048002 DEP.DE CHEQ.AJENOS,RET.DE CAM.,CONCEPTO: DEVOLUCION DE RECURSOS NO UTILIZADOS,DEP.: JUAN CARLOS MALDONADO , PROCEDENCIA: BANCO UNION S.A., CHEQUE: 360, FECHA DE EMISION:12/06/2017</t>
  </si>
  <si>
    <t>B15121430002</t>
  </si>
  <si>
    <t>00041048002 DEP.DE CHEQ.AJENOS,RET.DE CAM.,CONCEPTO: DEVOLUCION DE RECURSOS NO UTILIZADOS,DEP.: MARIO DELGADO FLORES , PROCEDENCIA: BANCO UNION S.A., CHEQUE: 359, FECHA DE EMISION:12/06/2017</t>
  </si>
  <si>
    <t>B15121470002</t>
  </si>
  <si>
    <t>00070011102 DEP.DE CHEQ.AJENOS,RET.DE CAM.,CONCEPTO: DUPLICIDAD EN EL PAGO DE REEMBOLSO DE LA GESTION 2016 EJECUTADO EN LA PRESENTE GESTION,DEP.: MTEPS - CRESPO LEDEZMA CESAR BRITO , PROCEDENCIA: BANCO UNION S.A., CHEQUE: 8171, FECHA DE EMISION:19/06/2017</t>
  </si>
  <si>
    <t>O15121600002</t>
  </si>
  <si>
    <t>00099021001 DEPOSITO DE EFECTIVO, DEPOSITANTE: SILVESTRE PANIAGUA POCO, CONCEPTO: DEVOLUCIÓN, CUENTA DE DEPOSITO: CUENTA UNICA DEL TESORO</t>
  </si>
  <si>
    <t>O15121680002</t>
  </si>
  <si>
    <t>00099021001 DEPOSITO DE EFECTIVO, DEPOSITANTE: ZACARIAS TINCO CARVAJAL, CONCEPTO: DOBLE PERCEPCIÓN, CUENTA DE DEPOSITO: CUENTA UNICA DEL TESORO</t>
  </si>
  <si>
    <t>O15122160002</t>
  </si>
  <si>
    <t>00099021001 DEPOSITO DE EFECTIVO, DEPOSITANTE: JULIA CHAPARRO CONDORI, CONCEPTO: DOBLE PERCEPCIÓN MES DE FEBRERO, CUENTA DE DEPOSITO: CUENTA UNICA DEL TESORO</t>
  </si>
  <si>
    <t>O15122640002</t>
  </si>
  <si>
    <t>00099021001 DEPOSITO DE EFECTIVO, DEPOSITANTE: RI - 27 " ANTOFAGASTA ", CONCEPTO: REVERSION DE ENERGIA ELECTRICA CORRESPONDIENTE MES MARZO 2017, CUENTA DE DEPOSITO: CUENTA UNICA DEL TESORO</t>
  </si>
  <si>
    <t>O15122780002</t>
  </si>
  <si>
    <t>00291012008 DEPOSITO DE EFECTIVO, DEPOSITANTE: LEMED SRL, CONCEPTO: PAGO POR PRUEBAS DE LABORATORIO ABC, CUENTA DE DEPOSITO: CUENTA UNICA DEL TESORO</t>
  </si>
  <si>
    <t>O15123420002</t>
  </si>
  <si>
    <t>O15123430002</t>
  </si>
  <si>
    <t>00099021001 DEPOSITO DE EFECTIVO, DEPOSITANTE: FIDEL SEGALES PABON CI 2326678 LP, CONCEPTO: DEVOLUCION EXCEDENTE SALARIAL CNS - UMSA LEY FINANCIAL MES DE MAYO 2017, CUENTA DE DEPOSITO: CUENTA UNICA DEL TESORO</t>
  </si>
  <si>
    <t>O15123650002</t>
  </si>
  <si>
    <t>00099021001 DEPOSITO DE EFECTIVO, DEPOSITANTE: MARIA ISABEL ALURRALDE ORTIZ, CONCEPTO: DOBLE PERCEPCION, CUENTA DE DEPOSITO: CUENTA UNICA DEL TESORO</t>
  </si>
  <si>
    <t>B15125670002</t>
  </si>
  <si>
    <t>00099021001 DEP.DE CHEQ.AJENOS,RET.DE CAM.,CONCEPTO: GIRO: ANDRERS EDUARDO PEREZ SERU,DEP.: BANCO UNIÓN S.A. , PROCEDENCIA: BANCO UNION S.A., CHEQUE: 148296, FECHA DE EMISION:23/06/2017</t>
  </si>
  <si>
    <t>B15125690002</t>
  </si>
  <si>
    <t>00099021001 DEP.DE CHEQ.AJENOS,RET.DE CAM.,CONCEPTO: GIRO: ALVARO DIEGO AVILES SARMIENTO,DEP.: BANCO UNIÓN S.A. , PROCEDENCIA: BANCO UNION S.A., CHEQUE: 148293, FECHA DE EMISION:23/06/2017</t>
  </si>
  <si>
    <t>B15125730002</t>
  </si>
  <si>
    <t>00099021001 DEP.DE CHEQ.AJENOS,RET.DE CAM.,CONCEPTO: GIRO: LLANOS GUTIERREZ FERNANDO ABAD,DEP.: BANCO UNIÓN S.A. , PROCEDENCIA: BANCO UNION S.A., CHEQUE: 148297, FECHA DE EMISION:23/06/2017</t>
  </si>
  <si>
    <t>B15125760002</t>
  </si>
  <si>
    <t>00099021001 DEP.DE CHEQ.AJENOS,RET.DE CAM.,CONCEPTO: GIRO: JOSE JOAQUIN SOLIZ ALANEZ,DEP.: BANCO UNIÓN S.A. , PROCEDENCIA: BANCO UNION S.A., CHEQUE: 148298, FECHA DE EMISION:23/06/2017</t>
  </si>
  <si>
    <t>B15126450002</t>
  </si>
  <si>
    <t>00592012001 DEP.DE CHEQ.AJENOS,RET.DE CAM.,CONCEPTO: DEVOLUCION DE FONDOS,DEP.: IVAN GONZALES , PROCEDENCIA: BANCO UNION S.A., CHEQUE: 620, FECHA DE EMISION:22/06/2017</t>
  </si>
  <si>
    <t>O15125520002</t>
  </si>
  <si>
    <t>O15126230002</t>
  </si>
  <si>
    <t>00099021001 DEPOSITO DE EFECTIVO, DEPOSITANTE: SONIA JUANA VDA. DE VERA, CONCEPTO: SENASIR - POR COBRO INDEBIDO N° 010/2017, CUENTA DE DEPOSITO: CUENTA UNICA DEL TESORO</t>
  </si>
  <si>
    <t>O15127400002</t>
  </si>
  <si>
    <t>00099021001 DEPOSITO DE EFECTIVO, DEPOSITANTE: LUZ TABOADA GARCIA, CONCEPTO: COBRO INDEBIDO POR NUEVAS NUPCIAS, CUENTA DE DEPOSITO: CUENTA UNICA DEL TESORO</t>
  </si>
  <si>
    <t>O15127500002</t>
  </si>
  <si>
    <t>00099021001 DEPOSITO DE EFECTIVO, DEPOSITANTE: HANS CRISTIAN MULLER SANTA CRUZ ( 3127901 CB.), CONCEPTO: CUMPLIMIENTO DICTAMEN CGE / DRC - 080 / 2016 DE UMSS, CUENTA DE DEPOSITO: CUENTA UNICA DEL TESORO</t>
  </si>
  <si>
    <t>B15130870002</t>
  </si>
  <si>
    <t>00099021001 DEP.DE CHEQ.AJENOS,RET.DE CAM.,CONCEPTO: DEVOLUCION DE RECURSOS,DEP.: AGENCIA NACIONAL DE HIDROCARBUROS , PROCEDENCIA: BANCO UNION S.A., CHEQUE: 4483, FECHA DE EMISION:24/06/2017</t>
  </si>
  <si>
    <t>B15131290002</t>
  </si>
  <si>
    <t>00070011102 DEP.DE CHEQ.AJENOS,RET.DE CAM.,CONCEPTO: PAGO DE IMPUESTOS FISCALES EN DEMASIA,DEP.: MTEPS , PROCEDENCIA: BANCO UNION S.A., CHEQUE: 8175, FECHA DE EMISION:22/06/2017</t>
  </si>
  <si>
    <t>O15130940002</t>
  </si>
  <si>
    <t>00099021001 DEPOSITO DE EFECTIVO, DEPOSITANTE: ESTELA ARROYO MONJE, CONCEPTO: DOBLE PERCEPCION, CUENTA DE DEPOSITO: CUENTA UNICA DEL TESORO</t>
  </si>
  <si>
    <t>O15131690002</t>
  </si>
  <si>
    <t>00086031101 DEPOSITO DE EFECTIVO, DEPOSITANTE: ANMI - SAN MATIAS, CONCEPTO: POR PPLAN D MANEJO DE LARGARTO DEL ANMI SAN MATIAS, CUENTA DE DEPOSITO: CUENTA UNICA DEL TESORO</t>
  </si>
  <si>
    <t>O15131820002</t>
  </si>
  <si>
    <t>00099021001 DEPOSITO DE EFECTIVO, DEPOSITANTE: OSACRA VARGAS AREVALO, CONCEPTO: DEVOLUCION DE PERCEPCION INDEBIDA DE SUELDOS, CUENTA DE DEPOSITO: CUENTA UNICA DEL TESORO</t>
  </si>
  <si>
    <t>O15132270002</t>
  </si>
  <si>
    <t>00099021001 DEPOSITO DE EFECTIVO, DEPOSITANTE: BEATRIZ ALVAREZ ORDOÑEZ CI 644531 OR, CONCEPTO: REVERSION BOLETA DE PAGO, CUENTA DE DEPOSITO: CUENTA UNICA DEL TESORO</t>
  </si>
  <si>
    <t>O15132480002</t>
  </si>
  <si>
    <t>00020011103 DEPOSITO DE EFECTIVO, DEPOSITANTE: REGISTRO INTERNACIONAL BOLIVIANO DE BUQUES, CONCEPTO: REVERSIÓN PASAJES Y VIÁTICOS PREVENTIVO: 2017-0000003555 VIAJE LONDRES INGLATERRA, CUENTA DE DEPOSITO: CUENTA UNICA DEL TESORO</t>
  </si>
  <si>
    <t>O15132490002</t>
  </si>
  <si>
    <t>00020011103 DEPOSITO DE EFECTIVO, DEPOSITANTE: REGISTRO INTERNACIONAL BOLIVIANO DE BUQUES, CONCEPTO: REVERSIÓN PASAJES Y VIÁTICOS PREVENTIVO: 2017-0000003553 VIAJE A LONDRES INGLATERRA, CUENTA DE DEPOSITO: CUENTA UNICA DEL TESORO</t>
  </si>
  <si>
    <t>O15132520002</t>
  </si>
  <si>
    <t>00020011103 DEPOSITO DE EFECTIVO, DEPOSITANTE: REGISTRO INTERNACIONAL BOLIVIANO DE BUQUES, CONCEPTO: REVERSIÓN PASAJES Y VIÁTICOS PREVENTIVO: 2017-0000003554 VIAJE A LONDRES INGLATERRA, CUENTA DE DEPOSITO: CUENTA UNICA DEL TESORO</t>
  </si>
  <si>
    <t>O15132590002</t>
  </si>
  <si>
    <t>00574012002 DEPOSITO DE EFECTIVO, DEPOSITANTE: EDDY MILAN, CONCEPTO: DEVOLUCIÓN SALDO, CUENTA DE DEPOSITO: CUENTA UNICA DEL TESORO</t>
  </si>
  <si>
    <t>O15133520002</t>
  </si>
  <si>
    <t>00099021001 DEPOSITO DE EFECTIVO, DEPOSITANTE: FRANKLIN ALEGRIA CRUZ, CONCEPTO: DEVOLUCIÓN, CUENTA DE DEPOSITO: CUENTA UNICA DEL TESORO</t>
  </si>
  <si>
    <t>B15135010002</t>
  </si>
  <si>
    <t>00099021001 DEP.DE CHEQ.AJENOS,RET.DE CAM.,CONCEPTO: MONTAÑO ORELLANA WILFREDO,DEP.: BANCO UNION S.A. , PROCEDENCIA: BANCO UNION S.A., CHEQUE: 148300, FECHA DE EMISION:27/06/2017</t>
  </si>
  <si>
    <t>B15135030002</t>
  </si>
  <si>
    <t>00099021001 DEP.DE CHEQ.AJENOS,RET.DE CAM.,CONCEPTO: ARACENA TABORGA JANETT,DEP.: BANCO UNION S.A , PROCEDENCIA: BANCO UNION S.A., CHEQUE: 148299, FECHA DE EMISION:27/06/2017</t>
  </si>
  <si>
    <t>B15135090002</t>
  </si>
  <si>
    <t>00099021001 DEP.DE CHEQ.AJENOS,RET.DE CAM.,CONCEPTO: IBARRA GOMEZ FRANCO HILARIO,DEP.: BANCO UNION S.A. , PROCEDENCIA: BANCO UNION S.A., CHEQUE: 148301, FECHA DE EMISION:27/06/2017</t>
  </si>
  <si>
    <t>B15135460002</t>
  </si>
  <si>
    <t>00099021001 DEP.DE CHEQ.AJENOS,RET.DE CAM.,CONCEPTO: DEP. POR DICTAMEN DE REPONSABILIDAD CIVIL CGE / DRC - 010 / 2013 SR. CARLOS ALBERTO SANCHEZ ROJAS,DEP.: ORGANO JUDICIAL - DAF NACIONAL</t>
  </si>
  <si>
    <t>O15134750002</t>
  </si>
  <si>
    <t>00086038003 DEPOSITO DE EFECTIVO, DEPOSITANTE: LINA CARMELA FRANCO MONTERO, CONCEPTO: DEVOLUCION POR PAGO DE EPSAS CORRESPONDIENTE AL MES DE JUNIO, CUENTA DE DEPOSITO: CUENTA UNICA DEL TESORO</t>
  </si>
  <si>
    <t>O15134760002</t>
  </si>
  <si>
    <t>00086038003 DEPOSITO DE EFECTIVO, DEPOSITANTE: LINA CARMELA FRANCO MONTERO, CONCEPTO: DEVOLUCION DEL 50 % POR PAGO A EPSAS CORRESPONDIENTE MES DE MAYO 2017, CUENTA DE DEPOSITO: CUENTA UNICA DEL TESORO</t>
  </si>
  <si>
    <t>O15135140002</t>
  </si>
  <si>
    <t>00099021001 DEPOSITO DE EFECTIVO, DEPOSITANTE: MACARIO TOLA CARDENAS, CONCEPTO: DEVOLUCION DE GASTOS EJECUTIVOS MEDIANTE FONDOS EN AVANCE MEDIANTE PREV.498, CUENTA DE DEPOSITO: CUENTA UNICA DEL TESORO</t>
  </si>
  <si>
    <t>O15135580002</t>
  </si>
  <si>
    <t>00099021001 DEPOSITO DE EFECTIVO, DEPOSITANTE: DERRY DAVID MORALES MENESES, CONCEPTO: DEVOLUCION DE EXCEDENTE A LA REMUNERACION MAXIMA PERMITIDA, CUENTA DE DEPOSITO: CUENTA UNICA DEL TESORO</t>
  </si>
  <si>
    <t>O15136590002</t>
  </si>
  <si>
    <t>00234014202 DEPOSITO DE EFECTIVO, DEPOSITANTE: JUAN ROQUE LOBATON, CONCEPTO: DEVOLUCIÓN AL C-31 N°577 PARTIDA N°24120, CUENTA DE DEPOSITO: CUENTA UNICA DEL TESORO</t>
  </si>
  <si>
    <t>O15136690002</t>
  </si>
  <si>
    <t>00099021001 DEPOSITO DE EFECTIVO, DEPOSITANTE: RENE JAVIER ARZE MONJE - ATT, CONCEPTO: PERDIDA DE CREDENCIAL, CUENTA DE DEPOSITO: CUENTA UNICA DEL TESORO</t>
  </si>
  <si>
    <t>O15136810002</t>
  </si>
  <si>
    <t>00099021001 DEPOSITO DE EFECTIVO, DEPOSITANTE: BETTY GUTIERREZ VILLANUEVA, CONCEPTO: DOBLE PERCEPCIÓN, CUENTA DE DEPOSITO: CUENTA UNICA DEL TESORO</t>
  </si>
  <si>
    <t>O15137170002</t>
  </si>
  <si>
    <t>00099021001 DEPOSITO DE EFECTIVO, DEPOSITANTE: LUZ VIRGINIA VARGAS VALLEJOS C.I. 816912 CB., CONCEPTO: CUMPLIMIENTO DICTAMEN CGE / DRC - 080 / 2016 DE UMSS, CUENTA DE DEPOSITO: CUENTA UNICA DEL TESORO</t>
  </si>
  <si>
    <t>B15139620002</t>
  </si>
  <si>
    <t>00099021001 DEP.DE CHEQ.AJENOS,RET.DE CAM.,CONCEPTO: ORDOÑEZ MURILLO VDA. DE ORTEGA PAULINA,DEP.: BANCO UNION S.A. , PROCEDENCIA: BANCO UNION S.A., CHEQUE: 148303, FECHA DE EMISION:28/06/2017</t>
  </si>
  <si>
    <t>B15139650002</t>
  </si>
  <si>
    <t>00099021001 DEP.DE CHEQ.AJENOS,RET.DE CAM.,CONCEPTO: DILLMAN YUJRA YUJRA,DEP.: BANCO UNION S.A. , PROCEDENCIA: BANCO UNION S.A., CHEQUE: 148302, FECHA DE EMISION:28/06/2017</t>
  </si>
  <si>
    <t>B15140010002</t>
  </si>
  <si>
    <t>00099021001 DEP.DE CHEQ.AJENOS,RET.DE CAM.,CONCEPTO: DEVOLUCIÓN DE RECURSOS POR PASAJES NO UTILIZADOS EN LA GESTIÓN 2016,DEP.: MIN DE PRESIDENCIA - UPRE , PROCEDENCIA: BANCO UNION S.A., CHEQUE: 7696, FECHA DE EMISION:14/06/2017</t>
  </si>
  <si>
    <t>B15140280002</t>
  </si>
  <si>
    <t>00070011102 DEP.DE CHEQ.AJENOS,RET.DE CAM.,CONCEPTO: DEVOLUCIONES VIÁTICOS - CARGO A RENDIR,DEP.: MTEPS - PATRICIA MACEDO , PROCEDENCIA: BANCO UNION S.A., CHEQUE: 8185, FECHA DE EMISION:27/06/2017</t>
  </si>
  <si>
    <t>O15139530002</t>
  </si>
  <si>
    <t>00099021001 DEPOSITO DE EFECTIVO, DEPOSITANTE: LUZ TABOADA GARCIA-SENASIR, CONCEPTO: COBRO INDEBIDO POR NUEVAS NUPCIAS, CUENTA DE DEPOSITO: CUENTA UNICA DEL TESORO</t>
  </si>
  <si>
    <t>O15139660002</t>
  </si>
  <si>
    <t>00099021001 DEPOSITO DE EFECTIVO, DEPOSITANTE: EUGENIA NINA FERNANDEZ, CONCEPTO: DEVOLUCIÓN DE SALARIO, CUENTA DE DEPOSITO: CUENTA UNICA DEL TESORO</t>
  </si>
  <si>
    <t>O15139930002</t>
  </si>
  <si>
    <t>00582012001 DEPOSITO DE EFECTIVO, DEPOSITANTE: EMPRESA BOLIVIANA DE ALMENDRA Y DERIVADOS - EBA, CONCEPTO: REPOCISION DE PREVENTIVO Nº 19-657-1019-1685-2325, CUENTA DE DEPOSITO: CUENTA UNICA DEL TESORO</t>
  </si>
  <si>
    <t>O15140170002</t>
  </si>
  <si>
    <t>00099021001 DEPOSITO DE EFECTIVO, DEPOSITANTE: FUERZA AEREA BOLIVIANA, CONCEPTO: REVERSION POR DEVOLUCION DE PASAJES AL INTERIOR DEL PAIS, CUENTA DE DEPOSITO: CUENTA UNICA DEL TESORO</t>
  </si>
  <si>
    <t>O15140600002</t>
  </si>
  <si>
    <t>00099021001 DEPOSITO DE EFECTIVO, DEPOSITANTE: JAVIER SAIRE IBAÑEZ, CONCEPTO: PARA REVERSION DE LA BOLETA DE PAGO, CUENTA DE DEPOSITO: CUENTA UNICA DEL TESORO</t>
  </si>
  <si>
    <t>O15141590002</t>
  </si>
  <si>
    <t>00099021001 DEPOSITO DE EFECTIVO, DEPOSITANTE: DANIEL LOPEZ AVENDAÑO, CONCEPTO: DOBLE PERCEPCION, CUENTA DE DEPOSITO: CUENTA UNICA DEL TESORO</t>
  </si>
  <si>
    <t>B15144520002</t>
  </si>
  <si>
    <t>00099021001 DEP.DE CHEQ.AJENOS,RET.DE CAM.,CONCEPTO: TGN CONCILIACION PERIODO FEBRERO 2017,DEP.: SEGUROS PROVIDA S.A. , PROCEDENCIA: BANCO NACIONAL DE BOLIVIA S.A., CHEQUE: 2312750, FECHA DE EMISION:27/06/2017</t>
  </si>
  <si>
    <t>O15143800002</t>
  </si>
  <si>
    <t>00099021001 DEPOSITO DE EFECTIVO, DEPOSITANTE: YOLANDA LILIANA GONZALES RIOS, CONCEPTO: DEVOLUCION DE HABERES ABRIL 2017, CUENTA DE DEPOSITO: CUENTA UNICA DEL TESORO</t>
  </si>
  <si>
    <t>O15143810002</t>
  </si>
  <si>
    <t>00099021001 DEPOSITO DE EFECTIVO, DEPOSITANTE: YOLANDA LILIANA GONZALES RIOS, CONCEPTO: DEVOLUCION HABERES MARZO 2017, CUENTA DE DEPOSITO: CUENTA UNICA DEL TESORO</t>
  </si>
  <si>
    <t>O15143830002</t>
  </si>
  <si>
    <t>00099021001 DEPOSITO DE EFECTIVO, DEPOSITANTE: YOLANDA LILIANA GONZALES RIOS, CONCEPTO: DEVOLUCION DE HABERES MAYO 2017, CUENTA DE DEPOSITO: CUENTA UNICA DEL TESORO</t>
  </si>
  <si>
    <t>O15144120002</t>
  </si>
  <si>
    <t>00099021001 DEPOSITO DE EFECTIVO, DEPOSITANTE: CRISTINA LUCIA VALENCIA REA, CONCEPTO: DEVOLUCION DEL RETROACTIVO DEL INCREMENTO SALARIAL, CUENTA DE DEPOSITO: CUENTA UNICA DEL TESORO</t>
  </si>
  <si>
    <t>O15144140002</t>
  </si>
  <si>
    <t>00099021001 DEPOSITO DE EFECTIVO, DEPOSITANTE: CRISTINA LUCIA VALENCIA REA, CONCEPTO: DEVOLUCION DE HABERES DE MARZO, CUENTA DE DEPOSITO: CUENTA UNICA DEL TESORO</t>
  </si>
  <si>
    <t>O15144540002</t>
  </si>
  <si>
    <t>00099021001 DEPOSITO DE EFECTIVO, DEPOSITANTE: GRUPO DE CABALLERIA AEREA-I-APOSTOL SANTIAGO, CONCEPTO: DEVOLUCION FEBRERO 2017 SERVICIO DE AGUA, CUENTA DE DEPOSITO: CUENTA UNICA DEL TESORO</t>
  </si>
  <si>
    <t>O15144830002</t>
  </si>
  <si>
    <t>00099021001 DEPOSITO DE EFECTIVO, DEPOSITANTE: EVA EVARISTA OSCARITA VALDIVIA, CONCEPTO: DOBLE PERCEPCION, CUENTA DE DEPOSITO: CUENTA UNICA DEL TESORO</t>
  </si>
  <si>
    <t>O15144880002</t>
  </si>
  <si>
    <t>O15145220002</t>
  </si>
  <si>
    <t>00099021001 DEPOSITO DE EFECTIVO, DEPOSITANTE: FRANZ CARMELO COPETICON SANCHEZ, CONCEPTO: DICTAMEN CONTRALORIA GENERAL DEL ESTADO, CUENTA DE DEPOSITO: CUENTA UNICA DEL TESORO</t>
  </si>
  <si>
    <t>O15145240002</t>
  </si>
  <si>
    <t>00099021001 DEPOSITO DE EFECTIVO, DEPOSITANTE: MILTON MAGNE VARGAS, CONCEPTO: DICTAMEN CONTRALORIA GENERAL DEL ESTADO, CUENTA DE DEPOSITO: CUENTA UNICA DEL TESORO</t>
  </si>
  <si>
    <t>O15145940002</t>
  </si>
  <si>
    <t>00099021001 DEPOSITO DE EFECTIVO, DEPOSITANTE: JAIME MARTIN GUTIERREZ LUNA, CONCEPTO: PAGO AL MIN. DE SALUD EN CONFORMIDAD A DICTAMEN DE RESPONSABILIDAD CIVIL, CUENTA DE DEPOSITO: CUENTA UNICA DEL TESORO</t>
  </si>
  <si>
    <t>O15146150002</t>
  </si>
  <si>
    <t>00099021001 DEPOSITO DE EFECTIVO, DEPOSITANTE: BEATRIZ ALVAREZ ORDOÑEZ, CONCEPTO: REVERSION DE BOLETA DE PAGO MARZO/2017, CUENTA DE DEPOSITO: CUENTA UNICA DEL TESORO</t>
  </si>
  <si>
    <t>O15146210002</t>
  </si>
  <si>
    <t>O15146540002</t>
  </si>
  <si>
    <t>00099021001 DEPOSITO DE EFECTIVO, DEPOSITANTE: PATRICIA ANGELICA PONCE CAMBEROS, CONCEPTO: DEVOLUCION SALDO FONDOS ASIGNADOS, CUENTA DE DEPOSITO: CUENTA UNICA DEL TESORO</t>
  </si>
  <si>
    <t>O15147000002</t>
  </si>
  <si>
    <t>00099021001 DEPOSITO DE EFECTIVO, DEPOSITANTE: LUIS MARCELO ARCE MOSQUEIRA, CONCEPTO: DEVOLUCION MONTO "100 BECAS", CUENTA DE DEPOSITO: CUENTA UNICA DEL TESORO</t>
  </si>
  <si>
    <t>O15148980002</t>
  </si>
  <si>
    <t>00099021001 DEPOSITO DE EFECTIVO, DEPOSITANTE: MAGISTERIO- OLGA ARUQUIPA COLQUE, CONCEPTO: DEVOLUCION DE REINTEGRO, CUENTA DE DEPOSITO: CUENTA UNICA DEL TESORO</t>
  </si>
  <si>
    <t>O15149500002</t>
  </si>
  <si>
    <t>00099021001 DEPOSITO DE EFECTIVO, DEPOSITANTE: SAMUEL DURAN CORONEL, CONCEPTO: DEVOLUCION DEL 3 % (CAJA DE SALUD Y MONEDA FRACCIONARIA Y CONFEDERACION NAL MAESTROS JUBILADOS), CUENTA DE DEPOSITO: CUENTA UNICA DEL TESORO</t>
  </si>
  <si>
    <t>O15149980002</t>
  </si>
  <si>
    <t>00099021001 DEPOSITO DE EFECTIVO, DEPOSITANTE: BASILIA CALLEJAS DE TICONA, CONCEPTO: COBROS INDEBIDOS POR NUPCIAS NUEVAS, CUENTA DE DEPOSITO: CUENTA UNICA DEL TESORO</t>
  </si>
  <si>
    <t>O15150350002</t>
  </si>
  <si>
    <t>00099021001 DEPOSITO DE EFECTIVO, DEPOSITANTE: ANGEL TORREZ GOMEZ, CONCEPTO: DICTAMEN CONTRALORIA GENERAL DEL ESTADO, CUENTA DE DEPOSITO: CUENTA UNICA DEL TESORO</t>
  </si>
  <si>
    <t>O15150640002</t>
  </si>
  <si>
    <t>00099021001 DEPOSITO DE EFECTIVO, DEPOSITANTE: GIOVANNA SHIRLEY LIMA QUISPE, CONCEPTO: DEVOLUCION HABERES FEBRERO 2017, CUENTA DE DEPOSITO: CUENTA UNICA DEL TESORO</t>
  </si>
  <si>
    <t>O15150690002</t>
  </si>
  <si>
    <t>00099021001 DEPOSITO DE EFECTIVO, DEPOSITANTE: GUILLERMO PADILLA CORREA, CONCEPTO: DEVOLUCION DE EXCEDENTE DEL CONSUMO LIMITE DE TELEFONIA MOVIL PREVENTIVO 112, CUENTA DE DEPOSITO: CUENTA UNICA DEL TESORO</t>
  </si>
  <si>
    <t>O15150720002</t>
  </si>
  <si>
    <t>00099021001 DEPOSITO DE EFECTIVO, DEPOSITANTE: GUILLERMO PADILLA CORREA, CONCEPTO: DEVOLUCION DE EXCEDENTE DEL CONSUMO LIMITE DE TELEFONIA MOVIL PREVENTIVO 136, CUENTA DE DEPOSITO: CUENTA UNICA DEL TESORO</t>
  </si>
  <si>
    <t>O15150740002</t>
  </si>
  <si>
    <t>00099021001 DEPOSITO DE EFECTIVO, DEPOSITANTE: GUILLERMO PADILLA CORREA, CONCEPTO: DEVOLUCION DE EXCEDENTE DEL CONSUMO LIMITE DE TELEFONIA MOVIL PREVENTIVO 180, CUENTA DE DEPOSITO: CUENTA UNICA DEL TESORO</t>
  </si>
  <si>
    <t>O15151070002</t>
  </si>
  <si>
    <t>00099021001 DEPOSITO DE EFECTIVO, DEPOSITANTE: MIRTHA CAMACHO DE COLQUE, CONCEPTO: DICTAMEN CONTRALORIA GENERAL DEL ESTADO, CUENTA DE DEPOSITO: CUENTA UNICA DEL TESORO</t>
  </si>
  <si>
    <t>O15151480002</t>
  </si>
  <si>
    <t>00099021001 DEPOSITO DE EFECTIVO, DEPOSITANTE: NIXON EMILIANO VARGAS MAMANI, CONCEPTO: DEVOLUCION TOPE SALARIAL, CUENTA DE DEPOSITO: CUENTA UNICA DEL TESORO</t>
  </si>
  <si>
    <t>O15151620002</t>
  </si>
  <si>
    <t>00099021001 DEPOSITO DE EFECTIVO, DEPOSITANTE: CARLOS ENRIQUE VELASQUEZ CAREAGA, CONCEPTO: DEVOLUCION PAGO REFRIGERIO MAYO 2017, CUENTA DE DEPOSITO: CUENTA UNICA DEL TESORO</t>
  </si>
  <si>
    <t>O15151660002</t>
  </si>
  <si>
    <t>00099021001 DEPOSITO DE EFECTIVO, DEPOSITANTE: DIEGO ARMANDO APAZA FLORES, CONCEPTO: DEV. POR PAGO EN DEMASIA DE REFRIGERIO CORRESPONDIENTE MES DE MAYO 2017, CUENTA DE DEPOSITO: CUENTA UNICA DEL TESORO</t>
  </si>
  <si>
    <t>O15151670002</t>
  </si>
  <si>
    <t>00099021001 DEPOSITO DE EFECTIVO, DEPOSITANTE: GUSTAVO JAVIER RAMIREZ MAMANI, CONCEPTO: DEVOLUCION PAGO REFRIGERIO MAYO 2017, CUENTA DE DEPOSITO: CUENTA UNICA DEL TESORO</t>
  </si>
  <si>
    <t>O15151700002</t>
  </si>
  <si>
    <t>00099021001 DEPOSITO DE EFECTIVO, DEPOSITANTE: ROSARIO VERONICA SOLARES PACHAJAYA, CONCEPTO: DEV. POR PAGO EN DEMASIA DE REFRIGERIO CORRESPONDIENTE AL MES DE MAYO 2017, CUENTA DE DEPOSITO: CUENTA UNICA DEL TESORO</t>
  </si>
  <si>
    <t>O15151720002</t>
  </si>
  <si>
    <t>00099021001 DEPOSITO DE EFECTIVO, DEPOSITANTE: KARLA GEOVANA JIMENEZ, CONCEPTO: DEVOLUCION REFRIGERIO MES MAYO, CUENTA DE DEPOSITO: CUENTA UNICA DEL TESORO</t>
  </si>
  <si>
    <t>O15151740002</t>
  </si>
  <si>
    <t>00099021001 DEPOSITO DE EFECTIVO, DEPOSITANTE: PABLO FERNANDO MOLLER SANCHEZ, CONCEPTO: DEVOLUCION REFRIGERIOS MAYO 2017, CUENTA DE DEPOSITO: CUENTA UNICA DEL TESORO</t>
  </si>
  <si>
    <t>G04828610004</t>
  </si>
  <si>
    <t>VENTA DE DIVISAS CON TRANSFERENCIA DE FONDOS A SOLICITUD DE YACIMIENTOS PETROLIFEROS FISCALES BOLIVIANOS SEGUN SOLICITUD 2608 REF: PAGO A LA EMPRESA INTERTEK CALEB BRET CHILE SA POR INSPECCION DE CALIDAD PARA LA IMPORTACION Y LA EXPORTACION DE ENERO FEBRERO Y MARZO 2017 SEGUN DOCUMENTACION ADJUNTA LIB. 00513012004 LBP-YPFB-UNICOMERCIAL (4030005415/1-2188907)</t>
  </si>
  <si>
    <t>G04828670004</t>
  </si>
  <si>
    <t>VENTA DE DIVISAS CON TRANSFERENCIA DE FONDOS A SOLICITUD DE YACIMIENTOS PETROLIFEROS FISCALES BOLIVIANOS SEGUN SOLICITUD 2602 REF: PAGO A INTERTEK CALEB BRETT CHILE SA POR SERVICIO DE INSPECCION DE CANTIDAD Y CALIDAD DE HIDROCARBUROS MES ABRIL 2017 SEGUN DOCUMENTACION ADJUNTA LIB. 00513012004 LBP-YPFB-UNICOMERCIAL (4030005415/1-2188907)</t>
  </si>
  <si>
    <t>G04809620004</t>
  </si>
  <si>
    <t>VENTA DE DIVISAS CON TRANSFERENCIA DE FONDOS A SOLICITUD DE YACIMIENTOS PETROLIFEROS FISCALES BOLIVIANOS SEGUN SOLICITUD 2593 REF: PAGO A EMPRESA PETROPERU SA POR SUMINISTRO DE GASOLINA CARGAS DEL 29 DE MARZO AL 28 DE ABRIL SEGUN DOCUMENTACIÓN ADJUNTA LIB. 00513012004 LBP-YPFB-UNICOMERCIAL (4030005415/1-2188907)</t>
  </si>
  <si>
    <t>G04774930004</t>
  </si>
  <si>
    <t>VENTA DE DIVISAS CON TRANSFERENCIA DE FONDOS A SOLICITUD DE YACIMIENTOS PETROLIFEROS FISCALES BOLIVIANOS SEGUN SOLICITUD 2577 REF: PAGO A COMPANIA DE PETROLEOS DE CHILE COPEC SA POR SUMINISTRO DE PRODUCTO CARGAS DEL 11 DE MAYO AL 24 DE MAYO SEGUN DOCUMENTACION ADJUNTA LIB. 00513012004 LBP-YPFB-UNICOMERCIAL (4030005415/1-2188907)</t>
  </si>
  <si>
    <t>G04774920004</t>
  </si>
  <si>
    <t>VENTA DE DIVISAS CON TRANSFERENCIA DE FONDOS A SOLICITUD DE YACIMIENTOS PETROLIFEROS FISCALES BOLIVIANOS SEGUN SOLICITUD 2576 REF: PAGO ANTICIPADO A VITOL SA POR SUMINISTRO DE DIESEL OIL LOTE 2 CORRESPONDIENTE A JUNIO 2017 SEGUNDO EMBARQUE SEGUN DOCUMENTACION ADJUNTA LIB. 00513012004 LBP-YPFB-UNICOMERCIAL (4030005415/1-2188907)</t>
  </si>
  <si>
    <t>G04754500004</t>
  </si>
  <si>
    <t>VENTA DE DIVISAS CON TRANSFERENCIA DE FONDOS A SOLICITUD DE YACIMIENTOS PETROLIFEROS FISCALES BOLIVIANOS SEGUN SOLICITUD 2563 REF: PAGO A LA EMPRESA PETROPERU POR SUMINISTRO DE DIESEL OIL JUNIO 2017 LIB. 00513012004 LBP-YPFB-UNICOMERCIAL (4030005415/1-2188907)</t>
  </si>
  <si>
    <t>G04754510004</t>
  </si>
  <si>
    <t>VENTA DE DIVISAS CON TRANSFERENCIA DE FONDOS A SOLICITUD DE YACIMIENTOS PETROLIFEROS FISCALES BOLIVIANOS SEGUN SOLICITUD 2562 REF: PAGO A LA EMPRESA SENERINI TRANSPORTES LTDA POR SERVICIO DE TRANSPORTE DE COMBUSTIBLES LIQUIDOS PARA EL MES DE ENERO FEBRERO MARZO DE 2017 LIB. 00513012004 LBP-YPFB-UNICOMERCIAL (4030005415/1-2188907)</t>
  </si>
  <si>
    <t>G04754470004</t>
  </si>
  <si>
    <t>VENTA DE DIVISAS CON TRANSFERENCIA DE FONDOS A SOLICITUD DE YACIMIENTOS PETROLIFEROS FISCALES BOLIVIANOS SEGUN SOLICITUD 2561 REF: PAGO ANTICIPADO A TRAFIGURA PTE LTD POR SUMINISTRO DE INSUMOS Y ADITIVOS Y DIESEL OIL JUNIO 2017 LIB. 00513012004 LBP-YPFB-UNICOMERCIAL (4030005415/1-2188907)</t>
  </si>
  <si>
    <t>G04705570004</t>
  </si>
  <si>
    <t>VENTA DE DIVISAS CON TRANSFERENCIA DE FONDOS A SOLICITUD DE YACIMIENTOS PETROLIFEROS FISCALES BOLIVIANOS SEGUN SOLICITUD 2525 REF: PAGO ANTICIPADO A VITOL SA POR SUMINISTRO DE INSUMOS Y ADITIVOS Y DIESEL OIL CORRESPONDIENTE AL MES DE JUNIO 2017 SEGUN PROFORMA PI 17051801 Y DOCUMENTACION ADJUNTA LIB. 00513012004 LBP-YPFB-UNICOMERCIAL (4030005415/1-2188907)</t>
  </si>
  <si>
    <t>G04705510004</t>
  </si>
  <si>
    <t>VENTA DE DIVISAS CON TRANSFERENCIA DE FONDOS A SOLICITUD DE YACIMIENTOS PETROLIFEROS FISCALES BOLIVIANOS SEGUN SOLICITUD 2518 REF: PAGO A JAGUAR EXPLORATION FACTURA NUMERO 16 0112 CORRESPONDIENTE AL CUARTO PAGO POR EL APOYO TECNICO PARA LA ADQUISICION SISMICA 2D ALTIPLANO NORTE SEGUN CONTRATO NUMERO LIB. 00513042001 YPFB - OPERACIONES G N E E</t>
  </si>
  <si>
    <t>G04694330004</t>
  </si>
  <si>
    <t>VENTA DE DIVISAS CON TRANSFERENCIA DE FONDOS A SOLICITUD DE YACIMIENTOS PETROLIFEROS FISCALES BOLIVIANOS SEGUN SOLICITUD 2515 REF: PAGO A LA EMPRESA SANTA IZABEL POR TRANSPORTE DE COMBUSTIBLE MARZO 2017 SEGUN DOCUMENTACION ADJUNTA LIB. 00513012004 LBP-YPFB-UNICOMERCIAL (4030005415/1-2188907)</t>
  </si>
  <si>
    <t>G04694320004</t>
  </si>
  <si>
    <t>VENTA DE DIVISAS CON TRANSFERENCIA DE FONDOS A SOLICITUD DE YACIMIENTOS PETROLIFEROS FISCALES BOLIVIANOS SEGUN SOLICITUD 2514 REF: PAGO A LA EMPRESA TRANSPORTES BORGO LTDA POR SERVICIO DE TRANSPORTE DE COMBUSTIBLE ENERO FEBRERO MARZO 2017 SEGUN DOCUMENTACION ADJUNTA LIB. 00513012004 LBP-YPFB-UNICOMERCIAL (4030005415/1-2188907)</t>
  </si>
  <si>
    <t>G04684490004</t>
  </si>
  <si>
    <t>VENTA DE DIVISAS CON TRANSFERENCIA DE FONDOS A SOLICITUD DE YACIMIENTOS PETROLIFEROS FISCALES BOLIVIANOS SEGUN SOLICITUD 2500 REF: PAGO A LA EMPRESA TRANSPORTADORA TORNADO LTDA POR TRANSPORTE DE COMBUSTIBLES LIQUIDOS ENERO FEBRERO MARZO 2017 SEGUN DOCUMENTACION ADJUNTA LIB. 00513012004 LBP-YPFB-UNICOMERCIAL (4030005415/1-2188907)</t>
  </si>
  <si>
    <t>G04642100004</t>
  </si>
  <si>
    <t>VENTA DE DIVISAS CON TRANSFERENCIA DE FONDOS A SOLICITUD DE YACIMIENTOS PETROLIFEROS FISCALES BOLIVIANOS SEGUN SOLICITUD 2452 REF: PAGO A COMPANIA DE PETROLEOS DE CHILE COPEC SA POR SUMINISTRO DE GASOLINA ESPECIAL CARGAS DEL 27 DE ABRIL AL 10 DE MAYO DE 2017 LIB. 00513012004 LBP-YPFB-UNICOMERCIAL (4030005415/1-2188907)</t>
  </si>
  <si>
    <t>G04830260004</t>
  </si>
  <si>
    <t>VENTA DE DIVISAS CON TRANSFERENCIA DE FONDOS A SOLICITUD DE MINISTERIO DE LA PRESIDENCIA SEGUN SOLICITUD 2614 REF: DIVISAS USD 16,543.90 TRANSFERENCIA A ROYAL FBO SERVICE S.A POR PRESTACION DE SERVICIOS A LA AERONAVE FAB 001 VIAJE PRESIDENCIAL A QUITO ECUADOR DEL 23 AL 25 DE MAYO 2017, PAGO AL BANCO LIB. 00099021001 TGN-RECURSOS ORDINARIOS (3987)</t>
  </si>
  <si>
    <t>G04720660004</t>
  </si>
  <si>
    <t>VENTA DE DIVISAS CON TRANSFERENCIA DE FONDOS A SOLICITUD DE MINISTERIO DE LA PRESIDENCIA SEGUN SOLICITUD 2535 REF: DIVISAS USD 13,040 TRANSFERENCIA A LA EMPRESA ROCKWELL COLLINS INC POR SERVICIO ANUAL DE ACTUALIZACION DE DATOS DE NAVEGACION Y CONTENIDO DE AVIONICA DE LAS AERONAVES FAB 047 Y FAB 048, LIB. 00099021001 TGN-RECURSOS ORDINARIOS (3987)</t>
  </si>
  <si>
    <t>G04720650004</t>
  </si>
  <si>
    <t>VENTA DE DIVISAS CON TRANSFERENCIA DE FONDOS A SOLICITUD DE MINISTERIO DE LA PRESIDENCIA SEGUN SOLICITUD 2534 REF: DIVISAS USD 18,894.46 TRANSFERENCIA A HONEYWELL POR SERVICIO DEL PLAN DE MANTENIMIENTO MSP MES MAYO 2017 DE AERONAVE FAB 002, PAGO A JPMORGAN CHASE CUENTA 9102597771. LIB. 00099021001 TGN-RECURSOS ORDINARIOS (3987)</t>
  </si>
  <si>
    <t>G04628720004</t>
  </si>
  <si>
    <t>VENTA DE DIVISAS CON TRANSFERENCIA DE FONDOS A SOLICITUD DE MINISTERIO DE LA PRESIDENCIA SEGUN SOLICITUD 2451 REF: DIVIDAS USD 259.90 TRANSFERENCIA A LA EMPRESA GOGO BUSINESS AVIATION POR SERVICIO DE TELEFONIA SATELITAL MES ABRIL Y MAYO 2017 DE LA AERONAVE FAB 002, PAGO A US BANK CUENTA 103690172665 LIB. 00099021001 TGN-RECURSOS ORDINARIOS (3987)</t>
  </si>
  <si>
    <t>G04621020004</t>
  </si>
  <si>
    <t>VENTA DE DIVISAS CON TRANSFERENCIA DE FONDOS A SOLICITUD DE EMPRESA BOLIVIANA DE ALMENDRA Y DERIVADOS SEGUN SOLICITUD 2433 REF: PAGO DE COMISIONES A BROCKER WORLDLY DELIGHTS POR EXPORTACIONES REALIZADAS. LIB. 00582012001 EBA - RECURSOS ESPECIFICOS (4010709419)</t>
  </si>
  <si>
    <t>G04729540004</t>
  </si>
  <si>
    <t>VENTA DE DIVISAS CON TRANSFERENCIA DE FONDOS A SOLICITUD DE AGENCIA NACIONAL DE HIDROCARBUROS SEGUN SOLICITUD 2547 REF: TRF. PLATTS, PAGO A PLATTS GLOBAL ALERT. POR SUSCRIPCIÓN ANUAL PARA LA OBTENCIÓN DIARIA DE PRECIOS INTERNACIONALES DE PRODUCTOS DERIVADOS DEL PETROLEO, S/G INF. DE RECEPCIÓN INF-DR LIB. 00099021001 TGN-RECURSOS ORDINARIOS (3987)</t>
  </si>
  <si>
    <t>G04817820004</t>
  </si>
  <si>
    <t>VENTA DE DIVISAS A SOLICITUD DE YACIMIENTOS PETROLIFEROS FISCALES BOLIVIANOS SEGUN SOLICITUD 2605 REF: PAGO A YPFB TRANSPORTE SA POR SERVICIO DE ALMACENAJE DE CRUDO RECONSTITUIDO C EN ESTACION TERMINAL ARICA PERIODO 23 DE FEBRERO 2017 AL 30 DE ABRIL DE 2017 SEGUN DOCUMENTACION ADJUNTA LIB. 00513012004 LBP-YPFB-UNICOMERCIAL (4030005415/1-2188907)</t>
  </si>
  <si>
    <t>G04804800004</t>
  </si>
  <si>
    <t>VENTA DE DIVISAS A SOLICITUD DE YACIMIENTOS PETROLIFEROS FISCALES BOLIVIANOS SEGUN SOLICITUD 2592 REF: PAGO A YPFB TRANSPORTE SA POR SERVICIO DE TRANSPORTE POR POLIDUCTOS CORRESPONDIENTE AL MES DE ABRIL 2017 SEGUN DOCUMENTACION ADJUNTA LIB. 00513012004 LBP-YPFB-UNICOMERCIAL (4030005415/1-2188907)</t>
  </si>
  <si>
    <t>G04615790004</t>
  </si>
  <si>
    <t>VENTA DE DIVISAS A SOLICITUD DE MINISTERIO DE LA PRESIDENCIA SEGUN SOLICITUD 2434 REF: DIVISAS USD 40,000 FONDOS PARA LOS VIAJES AL EXTERIOR A NUEVA YORK EEUU DEL 4 AL 6 DE JUNIO Y BELGICA DEL 7 AL 9 DE JUNIO QUE REALIZARA EL SR.PRESIDENTE DEL ESTADO. LOS FONDOS SERAN ENTREGADOS AL SR. OMAR ROBERT LIB. 00099021001 TGN-RECURSOS ORDINARIOS (3987)</t>
  </si>
  <si>
    <t>S08893770003</t>
  </si>
  <si>
    <t>'TRANSFERENCIA'||RECIBIDA DEL EXTERIOR SEGUN MENSAJES SWIFT N°07836-07825 (REM.EXT) DE LA FECHA POR DESEMBOLSO DEL BID PRÉSTAMO 3921/BL-BO REQ 0001 OPS0201722833A LIBRETA N° 00099021001 TGN-RECURSOS ORDINARIOS (3987) REF.: UTILES DE ESCRITORIO</t>
  </si>
  <si>
    <t>S08893820003</t>
  </si>
  <si>
    <t>'TRANSFERENCIA'||RECIBIDA DEL EXTERIOR SEGUN MENSAJES SWIFT N° 07835-07824 (REM.EXT.) DE LA FECHA POR DESEMBOLSO DEL BID PRESTAMO 3921/BL-BO REQ.0001 OPS0201722833A LIBRETA N°00099021001 TGN-RECURSOS ORDINARIOS (3987) REF.: UTILES DE ESCRITORIO</t>
  </si>
  <si>
    <t>G04838010003</t>
  </si>
  <si>
    <t>TRANSFERENCIA RECIBIDA DEL EXTERIOR SEGÚN MENSAJES SWIFT Nos. 09324-09315 (REM.EXT.) DE FECHA 30-06-2017 POR DESEMBOLSO DE CAF PRÉSTAMO CFA008814 CFA 8814 FONDO ROTATIVO/TRF OBI CAF LIBRETA N° 00291012002 ABC-RECURSOS PROPIOS REF.: UTILES DE ESCRITORIO</t>
  </si>
  <si>
    <t>S08901380001</t>
  </si>
  <si>
    <t>'TRANSFERENCIA DE FONDOS||S/G.NOTA CITE:MEFP/VTCP/DGCP/UODP-462/17 DE LA FECHA, DEL MIN.ECO.FINANC.PUB.(HRE-TSO-3077), A FAVOR DEL GOBIERNO AUTONOMO DEPARTAMENTAL SANTA CRUZ. DEBITO DE LA LIBRETA N°00099037013 PAR-CAF 8237-BS-PROG.INFRAESTRUCTURA RURAL-GADSC.</t>
  </si>
  <si>
    <t>S08901380003</t>
  </si>
  <si>
    <t>'TRANSFERENCIA DE FONDOS||S/G.NOTA CITE:MEFP/VTCP/DGCP/UODP-462/17 DE LA FECHA, DEL MIN.ECO.FINANC.PUB.(HRE-TSO-3077), A FAVOR DEL GOBIERNO AUTONOMO DEPARTAMENTAL SANTA CRUZ. DEBITO DE LA LIBRETA N°00099021001, REPOSICION UTILES DE ESCRITORIO.</t>
  </si>
  <si>
    <t>S08919660004</t>
  </si>
  <si>
    <t>S08909290001</t>
  </si>
  <si>
    <t>'TRANSFERENCIA DE FONDOS||A SOL. DEL MIN,DE ECO Y FIN.PUBL. MEFP/VTCP/DGCP/UODP-493/2017 DE LA FECHA HRE TSO 3188 A FAVOR DEL GOBIERNO AUTONOMO MUNICIPAL DE EL ALTO. DEBITO DE LA LIBRETA N°00099037006 "CAF 5544-BS-GAMEA SANEAMIENTO Y DRENAJE URBANO"</t>
  </si>
  <si>
    <t>S08909290003</t>
  </si>
  <si>
    <t>'TRANSFERENCIA DE FONDOS||A SOL. DEL MIN,DE ECO Y FIN.PUBL. MEFP/VTCP/DGCP/UODP-493/2017 DE LA FECHA HRE TSO 3188 A FAVOR DEL GOBIERNO AUTONOMO MUNICIPAL DE EL ALTO. DEBITO DE LA LIBRETA 00099021001 COBRO UTILES DE ESCRITORIO.</t>
  </si>
  <si>
    <t>S08903520002</t>
  </si>
  <si>
    <t>TRANSFERENCIA DE FONDOS S/G CITE N°||JGCB/TRL/205/2017 DEL FONDO NACIONAL DE INVERSIÓN PRODUCTIVA Y SOCIAL, RECIBIDA EN LA FECHA REF: PROGRAMACIÓN DE PAGOS DE INVERSIÓN Y FORTALECIMIENTO CONVENIO PLAN VIDA KFW (TRAM-TSO-3112) ABONO EN LA LIBRETA N° 00287104416 FPS - BS - PLAN VIDA KFW</t>
  </si>
  <si>
    <t>S08895870002</t>
  </si>
  <si>
    <t>TRANSFERENCIA DE FONDOS S/G CITE N°||JGCB/TRL/192/2017 DEL FONDO NACIONAL DE INVERSIÓN PRODUCTIVA Y SOCIAL RECIBIDA EN LA FECHA REF: PROGRAMACIÓN DE PAGOS DE INVERSIÓN Y FORTALECIMIENTO CONVENIO PLAN VIDA KFW (TRAM-TSO-2804) ABONO EN LA LIBRETA N° 00287104416 FPS - BS - PLAN VIDA KFW</t>
  </si>
  <si>
    <t>S08904120002</t>
  </si>
  <si>
    <t>'TRANSFERENCIA DE FONDOS DE DPTOS.DE ENCAJE LEGAL DEL SISTEMA FINANCIERO A DPTOS.CTES.DEL SECTOR PUBLICO S/G CITE' BUN/0413/17||DE LA FECHA (HRE-TSO-3122). A SOLIC.DEL MEFP,LIBR.00099021001,REVERS.FDOS.POR ERROR EN MONTO DE TRANSF.ELECTR.DE F.13/06/17;BUN.</t>
  </si>
  <si>
    <t>G04705580003</t>
  </si>
  <si>
    <t>TRANSFERENCIA DE FONDOS AL EXTERIOR A SOLICITUD DE TESORO GENERAL DE LA NACION SEGUN SOLICITUD 2524 REF: PAGO AL PROGRAMA IBERMEDIA (IBERMEDIA), POR CONCEPTO DE MEMBRESÍA POR USD150.000,00, SEGÚN SOLICITUD VRE-DGRM-CS-144/2017. LIB. 00099021001 TGN-RECURSOS ORDINARIOS (3987)</t>
  </si>
  <si>
    <t>G04646000003</t>
  </si>
  <si>
    <t>TRANSFERENCIA DE FONDOS AL EXTERIOR A SOLICITUD DE TESORO GENERAL DE LA NACION SEGUN SOLICITUD 2478 REF: PAGO AL ORGANISMO ANDINO DE SALUD DEL CONVENIO HIPÓLITO UNANUE (ORAS/CONHU), POR CONCEPTO DE MEMBRESÍA POR USD183.266,00, SEGÚN SOLICITUD VRE-DGRM-CS-136/2017. LIB. 00099021001 TGN-RECURSOS ORDINARIOS (3987)</t>
  </si>
  <si>
    <t>G04646010003</t>
  </si>
  <si>
    <t>TRANSFERENCIA DE FONDOS AL EXTERIOR A SOLICITUD DE TESORO GENERAL DE LA NACION SEGUN SOLICITUD 2477 REF: PAGO AL FONDO DE LAS NACIONES UNIDAS PARA LA INFANCIA (UNICEF), POR CONCEPTO DE MEMBRESÍA POR USD225.000,00, SEGÚN SOLICITUD VRE-DGRM-CS-133/2017. LIB. 00099021001 TGN-RECURSOS ORDINARIOS (3987)</t>
  </si>
  <si>
    <t>G04830120002</t>
  </si>
  <si>
    <t>TRANSFERENCIA DE FONDOS A SOLICITUD DE AUTORIDAD DE SUPERVISION DEL SISTEMA FINANCIERO SEGUN SOLICITUD 2603 REF: ASBA CUOTA MEMBRESIA/2017, BANCO CITIBANK NA, DOMICILIO120 SOUTH BISCAYNE BLVD. MIAMI FL. 33131, CTA.3290018964, DOLARES 20,000.- LIB. 00099021001 TGN-RECURSOS ORDINARIOS (3987)</t>
  </si>
  <si>
    <t>G04628580002</t>
  </si>
  <si>
    <t>REGULARIZACION DE TRANSFERENCIA DEL EXTERIOR SEGUN SWIFT NO.7789 DE FECHA 02/06/2017 ORDENANTE: EMBASSY OF BOLIVIA-SUECIA REF.DEVOLUCION SALDOS NO EJECUTADOS DE GASTOS DE FUNCIONAMIENTO LIB. 00099021001 TGN-RECURSOS ORDINARIOS (3987)</t>
  </si>
  <si>
    <t>G04806330003</t>
  </si>
  <si>
    <t>PROVISION DE FONDOS A SOLICITUD DE YACIMIENTOS PETROLIFEROS FISCALES BOLIVIANOS SEGUN SOLICITUD YPFB-0177-2017 REF: PAGO REGALIAS MARZO 2017 A TGN LIB. 00099021001 TGN YPFB PARTICIPACION 6% PRODUCCIÓN BRUTA DE HIDROCARBUROS BOCA DE POZO</t>
  </si>
  <si>
    <t>G04835020001</t>
  </si>
  <si>
    <t>PAGO PRÉSTAMO KFW ALEMANIA I-H-051 VCTO. 30-06-2017 POR CUENTA DE TGN SEGÚN NOTA MEFP/VTCP/DGCP/UODP-491/2017 DE FECHA 26-06-2017, VALOR 30-06-2017 LIBRETA N° 00099021001 "TGN RECURSOS ORDINARIOS" (3987) REF.: COMISIONES BANCARIAS</t>
  </si>
  <si>
    <t>G04835030001</t>
  </si>
  <si>
    <t>PAGO PRÉSTAMO KFW ALEMANIA I-H-051 VCTO. 30-06-2017 POR CUENTA DE TGN SEGÚN NOTA MEFP/VTCP/DGCP/UODP-491/2017 DE FECHA 26-06-2017, VALOR 30-06-2017 CAPITAL UFV 663.953,72 INTERESES UFV 84.654,08 LIBRETA N° 00099021001 "TGN RECURSOS ORDINARIOS" (3987)</t>
  </si>
  <si>
    <t>G04835000001</t>
  </si>
  <si>
    <t>PAGO PRÉSTAMO KFW ALEMANIA I-H-047 VCTO. 30-06-2017 POR CUENTA DE TGN SEGÚN NOTA MEFP/VTCP/DGCP/UODP-491/2017 DE FECHA 26-06-2017, VALOR 30-06-2017 LIBRETA N° 00099021001 "TGN RECURSOS ORDINARIOS" (3987) REF.: COMISIONES BANCARIAS</t>
  </si>
  <si>
    <t>G04835010001</t>
  </si>
  <si>
    <t>PAGO PRÉSTAMO KFW ALEMANIA I-H-047 VCTO. 30-06-2017 POR CUENTA DE TGN SEGÚN NOTA MEFP/VTCP/DGCP/UODP-491/2017 DE FECHA 26-06-2017, VALOR 30-06-2017 CAPITAL UFV 943.562,09 INTERESES UFV 109.987,14 LIBRETA N° 00099021001 "TGN RECURSOS ORDINARIOS" (3987)</t>
  </si>
  <si>
    <t>G04834980001</t>
  </si>
  <si>
    <t>PAGO PRÉSTAMO KFW ALEMANIA I-H-035 VCTO. 30-06-2017 POR CUENTA DE TGN SEGÚN NOTA MEFP/VTCP/DGCP/UODP-491/2017 DE FECHA 26-06-2017, VALOR 30-06-2017 LIBRETA N° 00099021001 "TGN RECURSOS ORDINARIOS" (3987) REF.: COMISIONES BANCARIAS</t>
  </si>
  <si>
    <t>G04834990001</t>
  </si>
  <si>
    <t>PAGO PRÉSTAMO KFW ALEMANIA I-H-035 VCTO. 30-06-2017 POR CUENTA DE TGN SEGÚN NOTA MEFP/VTCP/DGCP/UODP-491/2017 DE FECHA 26-06-2017, VALOR 30-06-2017 CAPITAL UFV 1.239.910,76 INTERESES UFV 21.644,39 LIBRETA N° 00099021001 "TGN RECURSOS ORDINARIOS" (3987)</t>
  </si>
  <si>
    <t>G04833660001</t>
  </si>
  <si>
    <t>PAGO PRÉSTAMO KFW ALEMANIA 9365263 VCTO. 30-06-2017 POR CUENTA DE TGN SEGÚN NOTA COD.LIQ.009407 DE FECHA 23-06-2017, VALOR 30-06-2017 CAPITAL EUR 60.857,12 INTERESES EUR 7.759,28 LIBRETA N° 0099021001 "TGN RECURSOS ORDINARIOS" (3987)</t>
  </si>
  <si>
    <t>G04759240001</t>
  </si>
  <si>
    <t>PAGO PRÉSTAMO JBIC BV-C1 VCTO. 20-06-2017 POR CUENTA DE TGN SEGÚN NOTA MEFP/VTCP/DGCP/UODP-485/20017 DE FECHA 20-06-2017, VALOR 20-06-2017 CAPITAL UFV 8.866.424,00 INTERESES UFV 689.787,67 LIBRETA N° 00099021001 TGN-RECURSOS ORDINARIOS 3987</t>
  </si>
  <si>
    <t>G04830220003</t>
  </si>
  <si>
    <t>PAGO A KFW ALEMANIA PRÉSTAMO KFW 9565359 VCTO. 30-jun-2017 POR CUENTA DE GOB.AUT.DEPT.STCRUZ , VALOR 30-jun-2017 CAPITAL EUR 42.000,00 INTERESES EUR 30.036,32 LIB. 00099031002 RECUP.DIFERENCIALES CAPITAL E INTERES-CRED.EXT.</t>
  </si>
  <si>
    <t>Q08498270002</t>
  </si>
  <si>
    <t>NUMERO DE LIBRETA CUT: Cuenta Unica del Tesoro OPERACIÓN E18 TRANSFERENCIA DEL SISTEMA FINANCIERO POR CUENTA DE TERCEROS A LA CUT Pago correspondiente a Mayo 2017 de acuerdo a carta de BBVA Prevision CITE: PREV CONT FDS 924.06.2017</t>
  </si>
  <si>
    <t>Q08491810002</t>
  </si>
  <si>
    <t>Q08548520002</t>
  </si>
  <si>
    <t>Q08498210002</t>
  </si>
  <si>
    <t>Q08529230002</t>
  </si>
  <si>
    <t>NUMERO DE LIBRETA CUT: Cuenta Unica del Tesoro OPERACIÓN E18 TRANSFERENCIA DEL SISTEMA FINANCIERO POR CUENTA DE TERCEROS A LA CUT DEVOLUCION DE PAGOS CC NO COBRADOS POR AFILIADOS CIVILES Y MILITARES CORRESPONDIENTE AL PERIODO FEBRERO 2017</t>
  </si>
  <si>
    <t>Q08449500002</t>
  </si>
  <si>
    <t>NÚMERO DE LIBRETA CUT: 99031009.00 OPERACIÓN T01 TRANSFERENCIA DE FONDOS A LA CUT - TESORO DIRECTO DE BANCO UNION S.A. A CUENTA UNICA DEL TESORO CON NUMERO DE SOLICITUD = 1852775 Y NUMERO CORRELATIVO = 91320002062017243 TRANSFERENCIA POR OPERACIONES DE VE</t>
  </si>
  <si>
    <t>Q08510000002</t>
  </si>
  <si>
    <t>NUMERO DE LIBRETA CUT: 00291012009 OPERACIÓN E18 TRANSFERENCIA DEL SISTEMA FINANCIERO POR CUENTA DE TERCEROS A LA CUT A SOL.ESC.DE ABC</t>
  </si>
  <si>
    <t>Q08491920002</t>
  </si>
  <si>
    <t>NUMERO DE LIBRETA CUT: 00099021001 OPERACIÓN E18 TRANSFERENCIA DEL SISTEMA FINANCIERO POR CUENTA DE TERCEROS A LA CUT TRANSFERENCIA EFECTUADA POR PAGO INDEBIDO -RP MAYO 2017</t>
  </si>
  <si>
    <t>Q08491990002</t>
  </si>
  <si>
    <t>NUMERO DE LIBRETA CUT: 00099021001 OPERACIÓN E18 TRANSFERENCIA DEL SISTEMA FINANCIERO POR CUENTA DE TERCEROS A LA CUT TRANSFERENCIA EFECTUADA POR PAGO ADELANTADO P.R.A.-RP MAYO 2017</t>
  </si>
  <si>
    <t>Q08491830002</t>
  </si>
  <si>
    <t>NUMERO DE LIBRETA CUT: 00099021001 OPERACIÓN E18 TRANSFERENCIA DEL SISTEMA FINANCIERO POR CUENTA DE TERCEROS A LA CUT TRANSFERENCIA EFECTUADA POR DESCUENTO COBRO INDEBIDO R 026-99-RP</t>
  </si>
  <si>
    <t>J03247710001</t>
  </si>
  <si>
    <t>De: 00513012004 Transferencia que se efectua a requerimiento de Yacimientos Petroliferos Fiscales Bolivianos (YPFB), con nota CITE: DFC 1645 URT-0866/2017 y en virtud a la nota interna CITE: MEFP/VPCF/DGCF/UCCF N 643/2017, por concepto de deposito en demasia.</t>
  </si>
  <si>
    <t>J03247700001</t>
  </si>
  <si>
    <t>De: 00513012004 Transferencia que se efectua a requerimiento de Yacimientos Petroliferos Fiscales Bolivianos (YPFB), con nota CITE: DFC 1644 URT-0865/2017 y en virtud a la nota interna CITE: MEFP/VPCF/DGCF/UCCF N 643/2017, por concepto de deposito erroneo.</t>
  </si>
  <si>
    <t>J03247720001</t>
  </si>
  <si>
    <t>De: 00513012004 Transferencia que se efectua a requerimiento de Yacimientos Petroliferos Fiscales Bolivianos (YPFB), con nota CITE: DFC 1552 URT-0836/2017 y en virtud a la nota interna CITE: MEFP/VPCF/DGCF/UCCF N 644/2017, por concepto de deposito en demasia.</t>
  </si>
  <si>
    <t>J03247730001</t>
  </si>
  <si>
    <t>De: 00513012004 Transferencia que se efectua a requerimiento de Yacimientos Petroliferos Fiscales Bolivianos (YPFB), con nota CITE: DFC 1551 URT-0835/2017 y en virtud a la nota interna CITE: MEFP/VPCF/DGCF/UCCF N 644/2017, por concepto de deposito en demasia.</t>
  </si>
  <si>
    <t>J03244060001</t>
  </si>
  <si>
    <t>De: 00287104416 TRL/194/2017. TRANSFERENCIA DE RECURSOS POR LA DEVOLUCION DEL PROGRAMA PLAN VIDA KFW DE ACUERDO A SOLICITUD CON NOTA GF/JGCO/157/2017 Y DOC. ADJUNTOS.</t>
  </si>
  <si>
    <t>J03244040001</t>
  </si>
  <si>
    <t>De: 00287102007 TRL 196 TRANSFERENCIA RECURSOS POR DEVOLUCION ADICIONAL ANTICIPO CONTRATO C-FPS-07-003137 PROYECTO FPS-07-00003844 MI AGUA 3 S.I. N 205 - OF. DPTAL. SANTA CRUZ - FUENTE 41 ORGANISMO 111 TGN.</t>
  </si>
  <si>
    <t>J03244050001</t>
  </si>
  <si>
    <t>De: 00287102007 TRL - 195 TRANSFERENCIA RECURSOS POR DEVOLUCION ANTICIPO CONTRATO C-FPS-07-003137 PROYECTO FPS-07-00003844 MI AGUA 3 S.I. N 208 - OF. DPTAL. SANTA CRUZ - FUENTE 41 ORGANISMO 111 TGN.</t>
  </si>
  <si>
    <t>J03252040001</t>
  </si>
  <si>
    <t>De: 00287100050 TRL 218 - TRANSFERENCIA RECURSOS POR AJUSTE DE APL A FUENTE PROY. FPS-02-4514 CONT. C-FPS-02-4243 CONV. MIAGUA 3, S/G DOC. ADJ. A S.I. N 502 LPZ 2017- FUENTE 41 ORGANISMO 111 TGN.</t>
  </si>
  <si>
    <t>J03245330001</t>
  </si>
  <si>
    <t>De: 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</si>
  <si>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G04759230001</t>
  </si>
  <si>
    <t>COMISIONES BANCARIAS PORVPAGO PRÉSTAMO JBIC BV-C1 VCTO. 20-06-2017 POR CUENTA DE TGN SEGÚN NOTA MEFP/VTCP/DGCP/UODP-485/20017 DE FECHA 20-06-2017, VALOR 20-06-2017 LIBRETA N° 00099021001 TGN-RECURSOS ORDINARIOS 3987 REF.: COMISIONES BANCARIAS</t>
  </si>
  <si>
    <t>G04833650001</t>
  </si>
  <si>
    <t>COMISIONES BANCARIAS POR PAGO PRÉSTAMO KFW ALEMANIA 9365263 VCTO. 30-06-2017 POR CUENTA DE TGN SEGÚN NOTA COD.LIQ.009407 DE FECHA 23-06-2017, VALOR 30-06-2017 LIBRETA N° 0099021001 "TGN RECURSOS ORDINARIOS" (3987) REF.: COMISIONES BANCARIAS</t>
  </si>
  <si>
    <t>E00459800001</t>
  </si>
  <si>
    <t>E00459830001</t>
  </si>
  <si>
    <t>S08916530001</t>
  </si>
  <si>
    <t>COBRO DE||COSTO UTILES DE ESCRITORIO POR LA ELABORACION DEL COMPROBANTE CONTABLE NRO, 0891652 DE LA FECHA. DE LA LIB. N° 00099021001 RECURSOS ORDINARIOS COBRO COSTO UTILES DE ESCRITORIO</t>
  </si>
  <si>
    <t>E00459840001</t>
  </si>
  <si>
    <t>G04837160001</t>
  </si>
  <si>
    <t>COBRO DE COMISIONES AL MEFP LIBRETA 00099021001 RECURSOS ORDINARIOS MN-CUT (3987) POR PAGO PRESTAMO KFW 9165986 IMPORTACIONES BIENES Y SERVICIO VCTO.30-06-2017 EXCORDEPAZ</t>
  </si>
  <si>
    <t>G04835180001</t>
  </si>
  <si>
    <t>COBRO DE COMISIONES AL MEFP LIBRETA 00099021001 RECURSOS ORDINARIOS MN-CUT (3987) POR PAGO PRESTAMO KFW 9165986 IMPORTACIONES BIENES Y SERVICIO VCTO.30-06-2017 EMPRESA METALURGICA VINTO</t>
  </si>
  <si>
    <t>G04837190001</t>
  </si>
  <si>
    <t>COBRO DE COMISIONES AL MEFP LIBRETA 00099021001 RECURSOS ORDINARIOS MN-CUT (3987) POR PAGO PRESTAMO KFW 9165986 IMPORTACIONES BIENES Y SERVICIO VCTO.30-06-2017 AAPOS</t>
  </si>
  <si>
    <t>G04753210001</t>
  </si>
  <si>
    <t>COBRO DE COMISIONES AL MEFP LIBRETA 00099021001 RECURSOS ORDINARIOS MN-CUT (3987) POR PAGO PRESTAMO JBIC BV-C1 CRE.IMPOR.REAC.VCTO.20-06-2017 YPFB TRANSPORTE</t>
  </si>
  <si>
    <t>G04709860001</t>
  </si>
  <si>
    <t>COBRO COSTOS DE PAPELERIA SEGUN TRANSFERENCIA DEL EXTERIOR POR ORDEN DE SHANDONGKERUI PETROLEUM EQUIPMENT CO., LTD. - SHANDONG CHINA LIB. 00513072001 YPFB - OPERACIONES G N R G D</t>
  </si>
  <si>
    <t>J03244770002</t>
  </si>
  <si>
    <t>A:00099021001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</si>
  <si>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J03245900002</t>
  </si>
  <si>
    <t>J03247480002</t>
  </si>
  <si>
    <t>A:00099021001 A requerimiento de la Unidad de Administracion e Informacion Salarial (UAIS), con nota interna CITE: MEFP/VTCP/DGPOT/UAIS/N 3242/2017, en la cual solicita la transferencia para atender la reversion definitiva de boletas de pago solicitadas por el SENASIR, consignadas en el Comprobante</t>
  </si>
  <si>
    <t>J03247500002</t>
  </si>
  <si>
    <t>A:00099021001 A requerimiento de la Unidad de Administracion e Informacion Salarial (UAIS), con nota interna CITE: MEFP/VTCP/DGPOT/UAIS/N 3241/2017, en la cual solicita la transferencia para atender la reversion definitiva de boletas de pago solicitadas por el SENASIR, consignadas en el Comprobant</t>
  </si>
  <si>
    <t>S08895490002</t>
  </si>
  <si>
    <t>||TRANSFERENCIA DE FONDOS SEGUN FORMULARIO CITE BUN0394/17, DE LA FECHA, (HRE-TSO-2797),GASTOS DE FUNCIONAMIENTO PARA PRESERVACION DEL PARQUE AGUARAGUE POR SERNAP YACUIBA. A SOLIC. GOB AUT. REG.DEL CHACO TARIJEÑO CARAPARI, LIBRETA N°00860304201-SERNAP;BUN.</t>
  </si>
  <si>
    <t>S08895520002</t>
  </si>
  <si>
    <t>||TRANSFERENCIA DE FONDOS S/G. MENSAJE SWIFT NRO. 08024 DE LA FECHA (SECTOR PUBLICO). P/CTA.AGENZIA ITALIANA PER LA COOPERAZIONE ALLO SVILUPPO, LIBR.00052018004 MDC FORTALECIMENTO INSTIT</t>
  </si>
  <si>
    <t>S08895520003</t>
  </si>
  <si>
    <t>||TRANSFERENCIA DE FONDOS S/G. MENSAJE SWIFT NRO. 08024 DE LA FECHA (SECTOR PUBLICO). DEBITO DE LA LIBRETA 00052018004 MDC FORTALECIMENTO INSTITU, COBRO UTILES DE ESCRITORIO.</t>
  </si>
  <si>
    <t>S08900360002</t>
  </si>
  <si>
    <t>||TRANSFERENCIA A LA CUENTA UNICA DEL TESORO IMPORTE RETENIDO A WALTER ABRAHAM PEREZ ALANDIA POR REMUNERACIÓN MÁXIMA CORRESPONDIENTE AL MES DE MAYO/2017 - LIBRETA N° 00990201001, SEGÚN DOCUMENTOS ADJUNTOS Y "ROC" N° 672/2017 DEL DCR. TRANSFERENCIA POR REMUNERACIÓN MAXIMA WALTER PEREZ ALANDIA - MAYO/2017 LIBREA N° 00990201001</t>
  </si>
  <si>
    <t>S08917330002</t>
  </si>
  <si>
    <t>||TRANSF. DE FONDOS SEGÚN CITE: DE-3557/2017 DEL FNDR REC. EN FECHA 28/06/17 REF: DESEMBOLSO PARA EL PROYECTO "CONST. DOBLE VIA PTE. YAPACANI PTE. ICHILO 58" - GAD SANTA CRUZ EMPRESA ADJ. ABC PAGO 85 (P-PAG POR AFECTACIONES) (TRAM-TSO-3221) ABONO EN LA LIBRETA N° 00291084501 ABC - BS APORTE LOCAL GOBERNACIÓN DE SANTA CRUZ</t>
  </si>
  <si>
    <t>S08898170001</t>
  </si>
  <si>
    <t>||RESPUESTA A DEBITO DEL BANQUERO SG SWIFT NO.8142 DE LA FECHA REF: COBRO COMISION EUR 10.- POR TRANSFERENCIA DE EUR 13.700.- FECHA VALOR 18/04/2017 SG SOL. DEL MEFP EMISION DE BONOS SOBERANOS. LIB.00099021001 TGN RECURSOS ORDINARIOS</t>
  </si>
  <si>
    <t>S08898170004</t>
  </si>
  <si>
    <t>||RESPUESTA A DEBITO DEL BANQUERO SG SWIFT NO.8142 DE LA FECHA REF: COBRO COMISION EUR 10.- POR TRANSFERENCIA DE EUR 13.700.- FECHA VALOR 18/04/2017 SG SOL. DEL MEFP EMISION DE BONOS SOBERANOS. CGO.LIB.00099021001 TGN RECURSOS ORDINARIOS (UTILES DE ESCRITORIO)</t>
  </si>
  <si>
    <t>S08919230001</t>
  </si>
  <si>
    <t>||REGISTRO COBRO COMISION AVISO EMISION CARTA DE CREDITO STANDBY BKD2017LG00068 Y BKD2017LG00114 BCB:REF.: SB-R-2017-032 Y SB-R-2017-031 A FAVOR DE LA ABC. CGO.LIB.N° 00291012002 ABC-RECURSOS PROPIOS REF.:COMISION AVISO SB-R-2017-032, SB-R-2017-031</t>
  </si>
  <si>
    <t>S08919290001</t>
  </si>
  <si>
    <t>||REGISTRO COBRO COMISION AVISO EMISION CARTA DE CREDITO STANDBY BKD2017LG00049 Y BKD2017LG00069 BCB:REF.: SB-R-2017-027 Y SB-R-2017-028 A FAVOR DE LA ABC. CGO.LIB.N°00291012002 ABC-RECURSOS PROPIOS REF.:COMISION AVISO EMISION SB-R-2017-027 Y SB-R-2017-028</t>
  </si>
  <si>
    <t>S08899790006</t>
  </si>
  <si>
    <t>||PAGO A BID PRESTAMO 931-SF-BO VCTO.9-06-2017 POR CUENTA DEL TGN, NTI 9501 VALOR 9-06-2017 CAPITAL USD 58.963,54 INTERESES USD 21.161,40 LIBRETA N° 00099021001 TGN-RECURSOS ORDINARIOS (3987) REF.: COMISIONES BANCARIAS</t>
  </si>
  <si>
    <t>S08900140001</t>
  </si>
  <si>
    <t>||EMISION DE CBTE. CONTABLE BS50.- REEMB. GASTOS DE COMUNICACION BS220.- AMPLIACION DE VALIDEZ 0,15% S/USD 2.110.357,99 POR 31 DIAS REF.: LC I-2017-003 LIB. 00513042001 YPFB OPERACIONES GNEE REF.: ENMIENDA LC I-2017-003</t>
  </si>
  <si>
    <t>S08918730001</t>
  </si>
  <si>
    <t>||COMPLEMENTO AL PAGO PTMO. BI-H-043 POR CUENTA DEL TGN, SEGÚN NOTA MEFP/VTCP/DGCP/UODP-491/2017 DE FECHA 26/06/2017 DEL MEFP LIB. N°000990201001 "TGN-RECURSOS ORDINARIOS (3987)"</t>
  </si>
  <si>
    <t>S08918680001</t>
  </si>
  <si>
    <t>||COMPLEMENTO AL PAGO PTMO. BI-H-043 POR CUENTA DEL TGN, CAPITAL BS 102.104,25 E INTERESES BS 122.538,89 SEGÚN NOTA MEFP/VTCP/DGCP/UODP-491/2017 DE FECHA 26/06/2017 DEL MEFP LIBRETA N° 00099021001 "TGN-RECURSOS ORDINARIOS (3987)"</t>
  </si>
  <si>
    <t>S08918680002</t>
  </si>
  <si>
    <t>S08894220001</t>
  </si>
  <si>
    <t>||COBRO UTILES DE ESCRITORIO POR DESEMBOLSO EFECTUADO POR EL JICA PTMO. BV-P5 REF: CONTRUCCION PLANTA GEOTERMICA LAGUNA COLORADA LIBRETA N° 00099021001 RECURSOS ORDINARIOS CUENTA 3987</t>
  </si>
  <si>
    <t>S08898180001</t>
  </si>
  <si>
    <t>||COBRO DE UTILES DE ESCRITORIO POR COMISIONES COBRADAS AL TGN POR EL BANCO DE ESPAÑA REF.: PAGO PTMO. FIDA E-7-BO, VCTO. 15-05-2017 LIBRETA N° 00099021001 RECURSOS ORDINARIOS</t>
  </si>
  <si>
    <t>S08904790001</t>
  </si>
  <si>
    <t>||COBRO COMISION AMPLIACION VALIDEZ 0.15% S/USD 825.795.- POR 62 DIAS, COMISION POR ENMIENDA BS220.- REEMBOLSO GASTOS DE COMUNICACION BS220.- Y EMISION CBTE. CONTABLE BS50.- SEGUN NOTA GRGD-818 UGAF-715 AAFI-204/2017 ADJUNTA REF.: LC I-2017-015. CGO.LIB.N°00513072001 YPFB OPERACIONES GNRGD REF.:ENMIENDAS LC I-2017-015</t>
  </si>
  <si>
    <t>S08900060001</t>
  </si>
  <si>
    <t>||AMPLIACION DE VALIDEZ 0,15% S/USD 3.462,753,04 POR 30 DIAS, GASTOS DE COMUNICACION BS220.- Y EMISION DE CBTE. CONTABLE BS50.- POR CUENTA DE YPFB A FAVOR DE SIDERCA SOCIEDAD ANONIMA INDUSTRIAL Y COMERCIAL LIB. 00513042001 YPFB-OPERACIONES GNEE REF: COM. ENMIENDA LC I-2016-051</t>
  </si>
  <si>
    <t>Q08565900002</t>
  </si>
  <si>
    <t>NÚMERO DE LIBRETA CUT: 99031009.00 OPERACIÓN T01 TRANSFERENCIA DE FONDOS A LA CUT - TESORO DIRECTO DE BANCO UNION S.A. A CUENTA UNICA DEL TESORO CON NUMERO DE SOLICITUD = 1921101 Y NUMERO CORRELATIVO = 91320003072017588 TRANSFERENCIA POR OPERACIONES DE VENTA BONOS BTX</t>
  </si>
  <si>
    <t>Q08573250002</t>
  </si>
  <si>
    <t>NÚMERO DE LIBRETA CUT: 99031009.00 OPERACIÓN T01 TRANSFERENCIA DE FONDOS A LA CUT - TESORO DIRECTO DE BANCO UNION S.A. A CUENTA UNICA DEL TESORO CON NUMERO DE SOLICITUD = 1924707 Y NUMERO CORRELATIVO = 91320004072017667 TRANSFERENCIA POR OPERACIONES DE VENTA BONOS BTX</t>
  </si>
  <si>
    <t>G04846580001</t>
  </si>
  <si>
    <t>PAGO PRÉSTAMO VAR.ACRE.BILAT. VARIOS CLUB DE PARIS VCTO. 04-jul-2017 POR CUENTA DE TGN , NTI. 009610 VALOR 04-jul-2017 CAPITAL UFV 44.830.560,21 INTERESES UFV 5.973.032,54 CTA. 3987 CUENTA UNICA DEL TESORO-3987 LIB. 00099021001</t>
  </si>
  <si>
    <t>G04846580003</t>
  </si>
  <si>
    <t>PAGO PRÉSTAMO VAR.ACRE.BILAT. VARIOS CLUB DE PARIS VCTO. 04-jul-2017 POR CUENTA DE TGN , NTI. 009610 VALOR 04-jul-2017 CAPITAL UFV 44.830.560,21 INTERESES UFV 5.973.032,54 CTA. 3987 CUENTA UNICA DEL TESORO-3987 LIB. 00099021001 REF.: COMISIONES BANCARIAS</t>
  </si>
  <si>
    <t>Q08576000002</t>
  </si>
  <si>
    <t>NUMERO DE LIBRETA CUT: 00410808002 OPERACIÓN E18 TRANSFERENCIA DEL SISTEMA FINANCIERO POR CUENTA DE TERCEROS A LA CUT PARA ABONO EN LA CUENTA CUT N. 3987069001 LIBRETA N.00410808002 DE PRO BOLIVIA JIWASA A SOLICITUD DE LA EMBAJADA REAL DE DINAMARCA</t>
  </si>
  <si>
    <t>Q08578690002</t>
  </si>
  <si>
    <t>NÚMERO DE LIBRETA CUT: 99031009.00 OPERACIÓN T01 TRANSFERENCIA DE FONDOS A LA CUT - TESORO DIRECTO DE BANCO UNION S.A. A CUENTA UNICA DEL TESORO CON NUMERO DE SOLICITUD = 1928407 Y NUMERO CORRELATIVO = 91320005072017746 TRANSFERENCIA POR OPERACIONES DE VENTA BONOS BTX</t>
  </si>
  <si>
    <t>S08921370001</t>
  </si>
  <si>
    <t>||COMISION TRANSFERENCIA FDOS.AL EXTERIOR 0,10% S/USD140.880.-,REEMB.GSTS.COMUNICACION BS220.-Y EMISION COMP.CONTABLE BS50.-REF.:PAGO 1 LC I-2017-022 P/C MH-EEC-GNV A/F TRANSAS AMERICAS INC.,EN COMPL.A COMP.892136 ADJ.DE LA FECHA. LIB.0020051101 MINDEF-ARMADA BOLIVIANA VARIOS REF.:COMISIONES PAGO 1 LC I-2017-022</t>
  </si>
  <si>
    <t>G04856220004</t>
  </si>
  <si>
    <t>VENTA DE DIVISAS CON TRANSFERENCIA DE FONDOS A SOLICITUD DE MINISTERIO DE LA PRESIDENCIA SEGUN SOLICITUD 2623 REF: DIVISAS USD 58074.21 TRANSFERENCIA A ROYAL FBO SERVICE S.A POR SERVICIOS PRESTADOS A LA AERONAVE FAB 001 EN VIAJE REALIZADO DEL 12 DE FEBRERO AL 7 DE MARZO DE 2017, PAGO AL BANCO BBVA P LIB. 00099021001 TGN-RECURSOS ORDINARIOS (3987)</t>
  </si>
  <si>
    <t>G04856310004</t>
  </si>
  <si>
    <t>VENTA DE DIVISAS CON TRANSFERENCIA DE FONDOS A SOLICITUD DE MINISTERIO DE LA PRESIDENCIA SEGUN SOLICITUD 2621 REF: DIVISAS USD 268.92 TRANSFERENCIA A SATCOM DIRECT INC POR SERVICIO DE TELEFONIA E INTERNET SATELITAL MES MAYO 2017 DE AERONAVE FAB 001, PAGO A WELLS FARGO BANK CUENTA 2000055025245. LIB. 00099021001 TGN-RECURSOS ORDINARIOS (3987)</t>
  </si>
  <si>
    <t>G04856320004</t>
  </si>
  <si>
    <t>VENTA DE DIVISAS CON TRANSFERENCIA DE FONDOS A SOLICITUD DE MINISTERIO DE LA PRESIDENCIA SEGUN SOLICITUD 2622 REF: DIVISAS USD 448,927 PAGO INICIAL A LA EMPRESA DASSAULT FALCON JET CORP POR SERVICIO DE MANTENIMIENTO DE LA AERONAVE PRESIDENCIAL FAB 002, PAGO A BANK OF AMERICA CUENTA 381023401360. LIB. 00099021001 TGN-RECURSOS ORDINARIOS (3987)</t>
  </si>
  <si>
    <t>G04856340003</t>
  </si>
  <si>
    <t>TRANSFERENCIA DE FONDOS AL EXTERIOR A SOLICITUD DE TESORO GENERAL DE LA NACION SEGUN SOLICITUD 2634 REF: REF.: BO-ICH17, PAGO AL FONDO PARA LA SALVAGUARDIA DEL PATRIMONIO CULTURAL INMATERIAL (FSPCI/UNESCO), POR CONCEPTO DE MEMBRESÍA POR USD392,00, SEGÚN SOLICITUD VRE-DGRM-CS-155/2017. LIB. 00099021001 TGN-RECURSOS ORDINARIOS (3987)</t>
  </si>
  <si>
    <t>G04864060003</t>
  </si>
  <si>
    <t>TRANSFERENCIA DE FONDOS AL EXTERIOR A SOLICITUD DE TESORO GENERAL DE LA NACION SEGUN SOLICITUD 2633 REF: REF.: BO-CONT17, PAGO A LA ORGANIZACION DE LAS NACIONES UNIDAS PARA LA EDUCACION, LA CIENCIA Y LA CULTURA (UNESCO), POR CONCEPTO DE MEMBRESIA POR USD20.765,00, SEGUN SOLICITUD VRE-DGRM-CS-157/201 LIB. 00099021001 TGN-RECURSOS ORDINARIOS (3987)</t>
  </si>
  <si>
    <t>G04864070003</t>
  </si>
  <si>
    <t>TRANSFERENCIA DE FONDOS AL EXTERIOR A SOLICITUD DE TESORO GENERAL DE LA NACION SEGUN SOLICITUD 2636 REF: REF.: 475RLA1000 LLECE, PAGO AL LABORATORIO LATINOAMERICANO DE EVALUACION DE LA CALIDAD DE LA EDUCACION (LLECE/UNESCO), POR CONCEPTO DE MEMBRESIA POR USD30.000,00, SEGUN SOLICITUD VRE-DGRM-CS-159 LIB. 00099021001 TGN-RECURSOS ORDINARIOS (3987)</t>
  </si>
  <si>
    <t>G04864080003</t>
  </si>
  <si>
    <t>TRANSFERENCIA DE FONDOS AL EXTERIOR A SOLICITUD DE TESORO GENERAL DE LA NACION SEGUN SOLICITUD 2635 REF: REF.: BO-WHC17, PAGO AL FONDO DEL PATRIMONIO MUNDIAL, CULTURAL Y NATURAL (FPM/UNESCO), POR CONCEPTO DE MEMBRESIA POR USD392,00, SEGUN SOLICITUD VRE-DGRM-CS-156/2017. LIB. 00099021001 TGN-RECURSOS ORDINARIOS (3987)</t>
  </si>
  <si>
    <t>Q08583100002</t>
  </si>
  <si>
    <t>NÚMERO DE LIBRETA CUT: 99031009.00 OPERACIÓN T01 TRANSFERENCIA DE FONDOS A LA CUT - TESORO DIRECTO DE BANCO UNION S.A. A CUENTA UNICA DEL TESORO CON NUMERO DE SOLICITUD = 1931613 Y NUMERO CORRELATIVO = 91320006072017811 TRANSFERENCIA POR OPERACIONES DE VENTA BONOS BTX</t>
  </si>
  <si>
    <t>S08922270001</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</si>
  <si>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t>
  </si>
  <si>
    <t>S08922270004</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</si>
  <si>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 REF.: UTILES DE ESCRITORIO</t>
  </si>
  <si>
    <t>G04871190004</t>
  </si>
  <si>
    <t>VENTA DE DIVISAS CON TRANSFERENCIA DE FONDOS A SOLICITUD DE YACIMIENTOS PETROLIFEROS FISCALES BOLIVIANOS SEGUN SOLICITUD 2652 REF: PAGO A COMPANIA DE PETROLEOS DE CHILE COPEC SA POR SUMINISTRO DE PRODUCTO CARGAS DEL 25 DE MAYO AL 07 DE JUNIO DE 2017 SEGUN DOCUMENTACION ADJUNTA LIB. 00513012004 LBP-YPFB-UNICOMERCIAL (4030005415/1-2188907)</t>
  </si>
  <si>
    <t>G04871210004</t>
  </si>
  <si>
    <t>VENTA DE DIVISAS CON TRANSFERENCIA DE FONDOS A SOLICITUD DE MINISTERIO DE LA PRESIDENCIA SEGUN SOLICITUD 2656 REF: DIVISAS USD 11,505.60 TRANSFERENCIA A DASSAULT FALCON JET CORP. POR COMPRA DE RESPUESTOS PARA AERONAVES FAB 001 Y FAB 002, PAGO A BANK OF AMERICA CUENTA 381023401350. LIB. 00099021001 TGN-RECURSOS ORDINARIOS (3987)</t>
  </si>
  <si>
    <t>G04871220003</t>
  </si>
  <si>
    <t>TRANSFERENCIA DE FONDOS AL EXTERIOR A SOLICITUD DE TESORO GENERAL DE LA NACION SEGUN SOLICITUD 2644 REF: REF.: CONTRIBUTIONS 1/17/1, PAGO A LA ORGANIZACION DE LAS NACIONES UNIDAS (ONU), POR CONCEPTO DE MEMBRESIA POR USD302.675,00, SEGUN SOLICITUD VRE-DGRM-CS-160/2017. LIB. 00099021001 TGN-RECURSOS ORDINARIOS (3987)</t>
  </si>
  <si>
    <t>G04871780004</t>
  </si>
  <si>
    <t>VENTA DE DIVISAS CON TRANSFERENCIA DE FONDOS A SOLICITUD DE MINISTERIO DE LA PRESIDENCIA SEGUN SOLICITUD 2654 REF: DIVISAS USD 28,955.12 TRANSFERENCIA A AIRBUS HELICOPTERS CONO SUR S.A POR COMPRA DE REPUESTOS PARA AERONAVES FAB 754 Y FAB 003 GESTION 2016, PAGO A BANCO BBVA URUGUAY S.A CUENTA 9990118 LIB. 00099021001 TGN-RECURSOS ORDINARIOS (3987)</t>
  </si>
  <si>
    <t>G04871790004</t>
  </si>
  <si>
    <t>VENTA DE DIVISAS CON TRANSFERENCIA DE FONDOS A SOLICITUD DE MINISTERIO DE LA PRESIDENCIA SEGUN SOLICITUD 2655 REF: DIVISAS USD 21,145.70 TRANSFERENCIA A AIRBUS HELICOPTERS CONO SUR S.A POR COMPRA GENERADOR ARRANCADOR PARA AERONAVE FAB 754, PAGO A BANCO BBV URUGUAY S.A CUENTA 999011879. LIB. 00099021001 TGN-RECURSOS ORDINARIOS (3987)</t>
  </si>
  <si>
    <t>G04877360003</t>
  </si>
  <si>
    <t>TRANSFERENCIA RECIBIDA DEL EXTERIOR SEGÚN MENSAJES SWIFT Nos. 09515-09505 (REM.EXT.) DE FECHA 06-07-2017 POR DESEMBOLSO DE CAF PRÉSTAMO CFA008832 SOL DES NRO 14/FONDO ROTATIVO/TRF OBI CAF LIBRETA N° 00291012002 ABC-RECURSOS PROPIOS REF.: UTILES DE ESCRITORIO</t>
  </si>
  <si>
    <t>G04877370003</t>
  </si>
  <si>
    <t>TRANSFERENCIA RECIBIDA DEL EXTERIOR SEGÚN MENSAJES SWIFT Nos. 09516-09506 (REM.EXT.) DE FECHA 06-07-2017 POR DESEMBOLSO DE CAF PRÉSTAMO CFA008832 SOL. DES. NRO 13/ CFA8832 TRANSFERENCIA DIRECTA/TRF OBI CAF LIBRETA N° 00291012002 ABC-RECURSOS PROPIOS REF.: UTILES DE ESCRITORIO</t>
  </si>
  <si>
    <t>Q08589070002</t>
  </si>
  <si>
    <t>NÚMERO DE LIBRETA CUT: 99031009.00 OPERACIÓN T01 TRANSFERENCIA DE FONDOS A LA CUT - TESORO DIRECTO DE BANCO UNION S.A. A CUENTA UNICA DEL TESORO CON NUMERO DE SOLICITUD = 1936041 Y NUMERO CORRELATIVO = 91320007072017890 TRANSFERENCIA POR OPERACIONES DE VENTA BONOS BTX</t>
  </si>
  <si>
    <t>G04883890003</t>
  </si>
  <si>
    <t>PAGO A EXIMBANK CHINA POPUL PRÉSTAMO PBC 2016 (38) 426 VCTO. 21-07-2017 POR CUENTA DE TGN SEGÚN NOTA MEFP/VTCP/DGCP/UODP-507/2017 DE FECHA 06-07-2017, VALOR 07-07-2017 COMISIONES USD 1.811.046,78 LIBRETA N° 00099021001 (3987) TGN- RECURSOS ORDINARIOS REF.: COMISIONES BANCARIAS</t>
  </si>
  <si>
    <t>G04886140004</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</si>
  <si>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t>
  </si>
  <si>
    <t>G04886160004</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</si>
  <si>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t>
  </si>
  <si>
    <t>G04890450003</t>
  </si>
  <si>
    <t>TRANSFERENCIA RECIBIDA DEL EXTERIOR SEGÚN MENSAJES SWIFT Nos. 09682-09680 (REM.EXT.) DE FECHA 07-07-2017 POR DESEMBOLSO DE CAF PRÉSTAMO CFA008789 SOL.DES. NRO 20/CFA 8789 FONDO ROTATORIO/TRF OBI CAF LIBRETA N° 00291012002 ABC-RECURSOS PROPIOS REF.: UTILES DE ESCRITORIO</t>
  </si>
  <si>
    <t>G04890460003</t>
  </si>
  <si>
    <t>TRANSFERENCIA RECIBIDA DEL EXTERIOR SEGÚN MENSAJES SWIFT Nos. 09681-09679 (REM.EXT.) DE FECHA 07-07-2017 POR DESEMBOLSO DE CAF PRÉSTAMO CFA008832 SOL.DES. NRO 16/CFA 8832 TRANSFERENCIA DIRECTA/TRF OBI CAF LIBRETA N° 00291012002 ABC-RECURSOS PROPIOS REF.: UTILES DE ESCRITORIO</t>
  </si>
  <si>
    <t>Q08595740002</t>
  </si>
  <si>
    <t>NÚMERO DE LIBRETA CUT: 99031009.00 OPERACIÓN T01 TRANSFERENCIA DE FONDOS A LA CUT - TESORO DIRECTO DE BANCO UNION S.A. A CUENTA UNICA DEL TESORO CON NUMERO DE SOLICITUD = 1939559 Y NUMERO CORRELATIVO = 91320010072017953 TRANSFERENCIA POR OPERACIONES DE VENTA BONOS BTX</t>
  </si>
  <si>
    <t>S08925350002</t>
  </si>
  <si>
    <t>||TRANSFERENCIA A LA CUENTA UNICA DEL TESORO IMPORTE RETENIDO A WALTER ABRAHAM PEREZ ALANDIA POR REMUNERACIÓN MÁXIMA CORRESPONDIENTE AL MES DE JUNIO/2017 - LIBRETA N° 00990201001. SEGUN DOCUMENTOS ADJUNTOS Y ROC N° 839/2017 DEL DCR TRANSFERENCIA POR REMUNERACION MAXIMA WALTER PEREZ ALANDIA - JUNIO/2017 LIBRETA N° 00990201001</t>
  </si>
  <si>
    <t>S08926520002</t>
  </si>
  <si>
    <t>'TRANSFERENCIA DE FONDOS DE DPTOS.DE ENCAJE LEGAL DEL SISTEMA FINANCIERO A DPTOS.CTES.DEL SECTOR PUBLICO S/G CITE' BUN/0463/17||DE LA FECHA (HRE-TSO-3572). A SOLIC. MEFP, LIBRETA 00099021001 REVERS.FDOS.POR ERROR EN MONTO TRANSF.ELECTR.DE F.07-07-17; BUN.</t>
  </si>
  <si>
    <t>G04893500004</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</si>
  <si>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t>
  </si>
  <si>
    <t>G04893510004</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</si>
  <si>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t>
  </si>
  <si>
    <t>G04893520004</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</si>
  <si>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t>
  </si>
  <si>
    <t>G04897870004</t>
  </si>
  <si>
    <t>VENTA DE DIVISAS A SOLICITUD DE YACIMIENTOS PETROLIFEROS FISCALES BOLIVIANOS SEGUN SOLICITUD 2668 REF: PAGO A YPFB TRANSPORTE SA POR SERVICIO DE TRANSPORTE POR POLIDUCTOS MES MAYO 2017, SEGUN DOCUMENTACION ADJUNTA. LIB. 00513012004 LBP-YPFB-UNICOMERCIAL (4030005415/1-2188907)</t>
  </si>
  <si>
    <t>G04901170004</t>
  </si>
  <si>
    <t>VENTA DE DIVISAS CON TRANSFERENCIA DE FONDOS A SOLICITUD DE MINISTERIO DE LA PRESIDENCIA SEGUN SOLICITUD 2669 REF: DIVISAS USD 45,000 TRANSFERENCIA A FLIGHT SAFETY INTERNATIONAL POR CURSOS DE CAPACITACION A 2 PILOTOS DE LA AERONAVE FAB 002, PAGO A JPMORGAN CHASE BANK CUENTA 9101017102. LIB. 00099021001 TGN-RECURSOS ORDINARIOS (3987)</t>
  </si>
  <si>
    <t>G04901180003</t>
  </si>
  <si>
    <t>TRANSFERENCIA DE FONDOS AL EXTERIOR A SOLICITUD DE TESORO GENERAL DE LA NACION SEGUN SOLICITUD 2664 REF: PAGO A LA ASOCIACION LATINOAMERICANA DE INTEGRACION (ALADI), POR CONCEPTO DE MEMBRESIA POR USD66.055,00, SEGUN SOLICITUD VRE-DGRM-CS-149/2017. LIB. 00099021001 TGN-RECURSOS ORDINARIOS (3987)</t>
  </si>
  <si>
    <t>Q08602280002</t>
  </si>
  <si>
    <t>NÚMERO DE LIBRETA CUT: 99031009.00 OPERACIÓN T01 TRANSFERENCIA DE FONDOS A LA CUT - TESORO DIRECTO DE BANCO UNION S.A. A CUENTA UNICA DEL TESORO CON NUMERO DE SOLICITUD = 1943667 Y NUMERO CORRELATIVO = 91320011072017009 TRANSFERENCIA POR OPERACIONES DE VENTA BONOS BTX</t>
  </si>
  <si>
    <t>S08927230002</t>
  </si>
  <si>
    <t>||TRANSFERENCIA DE FONDOS S/G. FORMULARIO, CITE' BUN0466/17 DE LA FECHA (HRE-TSO-3589). GASTOS DE FUNCIONAMIENTO PARA PRESERVACIÓN DEL PARQUE AGUARAGUE POR SERNAP YACUIBA. A SOLICITUD DEL GOB.AUT. REGIONAL DEL CHACO TARIJEÑO CARAPARI; LIBRETA 00860304201 SERNAP; BUN.</t>
  </si>
  <si>
    <t>S08927670002</t>
  </si>
  <si>
    <t>TRANSFERENCIA DE FONDOS DE DPTOS.DE ENCAJE LEGAL DEL SISTEMA FINANCIERO A DPTOS.CTES.DEL SECTOR PUBLICO S/G CITE' CA/P.CORP/575/2017||DE LA FECHA (HRE-TSO-3579). A SOLICITUD MEFP, LIBRETA 00099021001 TGN-RECURSOS ORDINARIOS, CIERRE DE CUENTA PRIVADA DIRCABI;BUN.</t>
  </si>
  <si>
    <t>S08926620001</t>
  </si>
  <si>
    <t>||REGISTRO COBRO COMISION TRANSFERENCIA AL EXTERIOR 0.10% S/USD 889.492,45, REEMBOLSO GASTOS DE COMUNICACION BS220.- Y EMISION CBTE CONTABLE BS50.- EN COMPLEMENTO A COMPROBANTE S-0892661 ADJUNTO DE LA FECHA. CGO.LIB.N°00513042001 YPFB-OPERACIONES GNEE REF.:PAGO N°1 CARTA DE CREDITO I-2016-051</t>
  </si>
  <si>
    <t>Q08607530002</t>
  </si>
  <si>
    <t>NÚMERO DE LIBRETA CUT: 99031009.00 OPERACIÓN T01 TRANSFERENCIA DE FONDOS A LA CUT - TESORO DIRECTO DE BANCO UNION S.A. A CUENTA UNICA DEL TESORO CON NUMERO DE SOLICITUD = 1947059 Y NUMERO CORRELATIVO = 91320012072017066 TRANSFERENCIA POR OPERACIONES DE VENTA BONOS BTX</t>
  </si>
  <si>
    <t>S08927890001</t>
  </si>
  <si>
    <t>||PAGO SERVICIOS DE INVESTIGACION DEL BANQUERO POR INSTRUCCIONES DE PAGO INCORRECTAS EFECTUADAS POR EL MEFP REF.: TRANSF. DE FDOS. AF THE BANK OF NEW YORK MELLON POR USD 11,720,- DEL30/05/17 Y RETORNO PARCIAL DE USD 5,720,- DEL 07/06/17 LIB.00099021001 TGN-RECURSOS ORDINARIOS (COMISION BANQUERO DEL EXTERIOR EQUIV. USD 50.-)</t>
  </si>
  <si>
    <t>S08927890004</t>
  </si>
  <si>
    <t>||PAGO SERVICIOS DE INVESTIGACION DEL BANQUERO POR INSTRUCCIONES DE PAGO INCORRECTAS EFECTUADAS POR EL MEFP REF.: TRANSF. DE FDOS. AF THE BANK OF NEW YORK MELLON POR USD 11,720,- DEL30/05/17 Y RETORNO PARCIAL DE USD 5,720,- DEL 07/06/17 LIB.00099021001 TGN-RECURSOS ORDINARIOS, COBRO UTILES DE ESCRITORIO</t>
  </si>
  <si>
    <t>S08927970001</t>
  </si>
  <si>
    <t>||COBRO DE COMISIONES BANCARIAS POR TRANSF.FDOS. POR ALIVIO OTORGADO POR LA REPUBLICA DE FRANCIA A BOLIVIA DE ACUERDO AL CONTRATO DE DESENDEUDAMIENTO Y DESARROLLO (3C2D) DEL 23/12/2014, REF.: DEVOLUCION DE PAGO EFECTUADO A NATIXIS POR DEUDA EXTERNA PTMO. 651-0B1 LIB. N°0099021001 RECURSOS ORDINARIOS - 3987, REF.: COMISIONES BANCARIAS</t>
  </si>
  <si>
    <t>Q08616860002</t>
  </si>
  <si>
    <t>NÚMERO DE LIBRETA CUT: 990301013.00 OPERACIÓN T01 TRANSFERENCIA DE FONDOS A LA CUT - TESORO DIRECTO DE BANCO UNION S.A. A CUENTA UNICA DEL TESORO CON NUMERO DE SOLICITUD = 1953379 Y NUMERO CORRELATIVO = 91320014072017198 TGN RECURSOS ORDINARIOS POR CUENTA DE VALORES UNION</t>
  </si>
  <si>
    <t>Q08617380002</t>
  </si>
  <si>
    <t>NUMERO DE LIBRETA CUT: 00099021001 OPERACIÓN E18 TRANSFERENCIA DEL SISTEMA FINANCIERO POR CUENTA DE TERCEROS A LA CUT TRANSF. CUT POR DESCUENTO COBRO INDEBIDO R 026-99 RP JUNIO 2017 A SOLICITUD DE AFP FUTURO DE BOLIVIA</t>
  </si>
  <si>
    <t>Q08617390002</t>
  </si>
  <si>
    <t>NUMERO DE LIBRETA CUT: 00099021001 OPERACIÓN E18 TRANSFERENCIA DEL SISTEMA FINANCIERO POR CUENTA DE TERCEROS A LA CUT TRANSF. POR PAGO INDEBIDO RP PERIODO JUNIO 2017 A SOLICITUD DE AFP FUTURO DE BOLIVIA</t>
  </si>
  <si>
    <t>Q08617400002</t>
  </si>
  <si>
    <t>NUMERO DE LIBRETA CUT: 00099021001 OPERACIÓN E18 TRANSFERENCIA DEL SISTEMA FINANCIERO POR CUENTA DE TERCEROS A LA CUT TRANSF. POR PAGO ADELANTADO PRA RP JUNIO 2017 A SOLCITUD DE AFP FUTURO DE BOLIVIA</t>
  </si>
  <si>
    <t>S08929360004</t>
  </si>
  <si>
    <t>||VENTA DE DIVISAS S/G NOTA YPFB/PRS/GAFC-2108 DFC-2224 URT-1184/2017,11/07/17 AUT.VTA.DIV.MEFP,12/07/17 REF.:EMISION CARTA DE CREDITO I-2017-032,COMISION EMISION L/C 0,15% S/USD2.464.000.-POR 259 DIAS,REEMB.GSTS.COMUNICACION BS220.-Y EMISION COMP.CONTABLE BS50.- LIB.00513012004 LBP-YPFB-UNICOMERCIAL REF.:COMISIONES EMISION LC I-2017-032</t>
  </si>
  <si>
    <t>G04941690004</t>
  </si>
  <si>
    <t>VENTA DE DIVISAS A SOLICITUD DE MINISTERIO DE LA PRESIDENCIA SEGUN SOLICITUD 2696 REF: DIVISAS USD 15,000 FONDOS PARA LOS VIAJES AL EXTERIOR A NICARAGUA 19, 20 JULIO Y ARGENTINA 21 DE JULIO O QUE REALIZARA EL SR.PRESIDENTE DEL ESTADO. LOS FONDOS SERAN ENTREGADOS AL SR. OMAR ROBERTO CARY ROMANO MIN LIB. 00099021001 TGN-RECURSOS ORDINARIOS (3987)</t>
  </si>
  <si>
    <t>G04943550003</t>
  </si>
  <si>
    <t>TRANSFERENCIA RECIBIDA DEL EXTERIOR SEGÚN MENSAJES SWIFT Nos. 10113-10112 (REM.EXT.) DE FECHA 14-07-2017 POR DESEMBOLSO DE CAF PRÉSTAMO CFA008832 SOL DES NRO 15/CFA 8832 FONDO ROTATORIO/TRF OBI CAF LIBRETA N° 00291012002 ABC-RECURSOS PROPIOS REF.: UTILES DE ESCRITORIO</t>
  </si>
  <si>
    <t>G04943690004</t>
  </si>
  <si>
    <t>VENTA DE DIVISAS CON TRANSFERENCIA DE FONDOS A SOLICITUD DE MINISTERIO DE LA PRESIDENCIA SEGUN SOLICITUD 2694 REF: DIVISAS USD 13,517.82 TRANSFERENCIA A DASSAULT FALCON JET CORP. POR COMPRA DE LLANTAS PARA TREN PRINCIPAL DE LA AERONAVE FAB 002 Y LOS COSTOS DE ENVIO, PAGO A BANK OF AMERICA CUENTA 381 LIB. 00099021001 TGN-RECURSOS ORDINARIOS (3987)</t>
  </si>
  <si>
    <t>G04943700004</t>
  </si>
  <si>
    <t>VENTA DE DIVISAS CON TRANSFERENCIA DE FONDOS A SOLICITUD DE MINISTERIO DE LA PRESIDENCIA SEGUN SOLICITUD 2695 REF: DIVISAS USD 10,132.22 TRANSFERENCIA A DASSAULT FALCON JET PAGO SALDO POR COMPRA DE REPUESTO DE AERONAVE FAB 002 SEGUN INVOICE 460493 01 A BANK OF AMERICA CUENTA 381023401350. LIB. 00099021001 TGN-RECURSOS ORDINARIOS (3987)</t>
  </si>
  <si>
    <t>G04943710004</t>
  </si>
  <si>
    <t>VENTA DE DIVISAS CON TRANSFERENCIA DE FONDOS A SOLICITUD DE INSTITUTO NACIONAL DE INNOVACION AGROPECUARIA Y FORESTAL (INIAF) SEGUN SOLICITUD 2698 REF: DEVOLUCION DE FONDOS AL BANCO MUNDIAL REFERENCE: IDA 5003-BO, UNUTILIZED DESIGNATED ACCOUNT - ATTN:R.PANTOJA/L.WERNER SEGUN HOJA DE RUTA N 6057 NOTA LIB. 00222012001 INIAF- A NIVEL NACIONAL</t>
  </si>
  <si>
    <t>G04960450004</t>
  </si>
  <si>
    <t>VENTA DE DIVISAS CON TRANSFERENCIA DE FONDOS A SOLICITUD DE MINISTERIO DE RELACIONES EXTERIORES SEGUN SOLICITUD 2701 REF: PAGO DE HABERES DEL MES DE JUNIO DE 2017, A FAVOR DEL CONSULADO EN ARICA CHILE, S/G PLANILLA ADICIONAL NRO 61707 LIB. 00099021001 TGN-RECURSOS ORDINARIOS (3987) POR DIFERENCIAL CAMBIARIO</t>
  </si>
  <si>
    <t>Q08626760002</t>
  </si>
  <si>
    <t>Q08626770002</t>
  </si>
  <si>
    <t>NUMERO DE LIBRETA CUT: Cuenta Unica del Tesoro OPERACIÓN E18 TRANSFERENCIA DEL SISTEMA FINANCIERO POR CUENTA DE TERCEROS A LA CUT Pago correspondiente a Junio 2017</t>
  </si>
  <si>
    <t>S08931010001</t>
  </si>
  <si>
    <t>||RESPUESTA DEBITO DEL BANQUERO SG SWIFT N.10275 DE LA FECHA COBRO COMISION EUR 25,00 POR TRANSFERENCIA DE EUR 28.886.- FECHA VALOR 10/07/2017 SG SOL. DEL TGN, PAGO MEMBRESIA LIBRETA 00099021001 TGN-RECURSOS ORDINARIOS</t>
  </si>
  <si>
    <t>S08931010004</t>
  </si>
  <si>
    <t>||RESPUESTA DEBITO DEL BANQUERO SG SWIFT N.10275 DE LA FECHA COBRO COMISION EUR 25,00 POR TRANSFERENCIA DE EUR 28.886.- FECHA VALOR 10/07/2017 SG SOL. DEL TGN, PAGO MEMBRESIA CGO.LIBRETA 00099021001 TGN-RECURSOS ORDINARIOS (UTILES DE ESCRITORIO)</t>
  </si>
  <si>
    <t>S08931200001</t>
  </si>
  <si>
    <t>||RESPUESTA DEBITO DEL BANQUERO SG/ SWIFT 10276 DE LA FECHA REF: COBRO COMISION POR TRANSFERENCIA DE EUR 1,103.- DEL 07/07/17 SG/ SOLICITUD DEL TESORO GENERAL DE LA NACION, PAGO A/F PERMANENT COURT OF ARBITRATION LIB.00099021001TGN-RECURSOS ORDINARIOS COMIS. DEL BANQUERO EQUIV. EUR 12,00</t>
  </si>
  <si>
    <t>S08931200004</t>
  </si>
  <si>
    <t>||RESPUESTA DEBITO DEL BANQUERO SG/ SWIFT 10276 DE LA FECHA REF: COBRO COMISION POR TRANSFERENCIA DE EUR 1,103.- DEL 07/07/17 SG/ SOLICITUD DEL TESORO GENERAL DE LA NACION, PAGO A/F PERMANENT COURT OF ARBITRATION LIB.00099021001TGN-RECURSOS ORDINARIOS, UTILEES DE ESCRITORIO</t>
  </si>
  <si>
    <t>G04962400003</t>
  </si>
  <si>
    <t>TRANSFERENCIA RECIBIDA DEL EXTERIOR SEGÚN MENSAJES SWIFT Nos. 10211-10183 (REM.EXT.) DE FECHA 18-07-2017 POR DESEMBOLSO DE CAF PRÉSTAMO CFA008789 SOL.DESEMB. NRO 21/CFA 8789 TRANSFERENCIA DIRECTA/TRF OBI CAF LIBRETA N° 00291012002 ABC-RECURSOS PROPIOS REF.: UTILES DE ESCRITORIO</t>
  </si>
  <si>
    <t>G04963820003</t>
  </si>
  <si>
    <t>TRANSFERENCIA RECIBIDA DEL EXTERIOR SEGÚN MENSAJES SWIFT Nos. 10210-10182 (REM.EXT.) DE FECHA 18-07-2017 POR DESEMBOLSO DE CAF PRÉSTAMO CFA009660 SOL.DES. NRO 2/CFA9660 FONDO ROTATORIO/TRF OBI CAF LIBRETA N° 00291012002 ABC-RECURSOS PROPIOS REF.: UTILES DE ESCRITORIO</t>
  </si>
  <si>
    <t>J03259920002</t>
  </si>
  <si>
    <t>A:00099021001 A requerimiento de la Unidad de Administracion e Informacion Salarial (UAIS), con nota interna CITE: MEFP/VTCP/DGPOT/UAIS/N 3931/2017, en la cual solicita la reversion definitiva de boletas de pago del Ministerio de Educacion, consignadas en el Comprobante de pago N18699.</t>
  </si>
  <si>
    <t>Q08630700002</t>
  </si>
  <si>
    <t>NÚMERO DE LIBRETA CUT: 99031009.00 OPERACIÓN T01 TRANSFERENCIA DE FONDOS A LA CUT - TESORO DIRECTO DE BANCO UNION S.A. A CUENTA UNICA DEL TESORO CON NUMERO DE SOLICITUD = 1961620 Y NUMERO CORRELATIVO = 91320019072017337 TRANSFERENCIA POR OPERACIONES DE VENTA BONOS BTX</t>
  </si>
  <si>
    <t>Q08631700002</t>
  </si>
  <si>
    <t>NUMERO DE LIBRETA CUT: 00860108048 OPERACIÓN E18 TRANSFERENCIA DEL SISTEMA FINANCIERO POR CUENTA DE TERCEROS A LA CUT PARA ABONO EN LA CUENTA CUT N. 3987069001 LIBRETA N.00860108048 DEL MINISTERIO DE MEDIO AMBIENTE Y AGUA A SOLICITUD DE LA EMBAJADA REAL DE DINAMARCA</t>
  </si>
  <si>
    <t>Q08631710002</t>
  </si>
  <si>
    <t>I00715160002</t>
  </si>
  <si>
    <t>TRANSFERENCIA AUTOMATICA SEGUN INSTRUCCION DEL MINISTERIO DE ECONOMIA Y FINANZAS PUBLICAS LIBRETA 00287104420</t>
  </si>
  <si>
    <t>J03260430002</t>
  </si>
  <si>
    <t>A:00099024113 Debito Automatico por incumplimiento del GAM Puerto Rico, correspondiente al Convenio de Interinstitucional de Financiamiento UPRE-CIF-325/12 de fecha 07 de diciembre de 2012 suscrito entre la Unidad de Proyectos Especiales y el GAM Puerto Rico proyecto Apoyo a la Produccion Manejo Gan</t>
  </si>
  <si>
    <t>G04980880004</t>
  </si>
  <si>
    <t>VENTA DE DIVISAS CON TRANSFERENCIA DE FONDOS A SOLICITUD DE YACIMIENTOS PETROLIFEROS FISCALES BOLIVIANOS SEGUN SOLICITUD 2720 REF: PAGO A TRAFIGURA LTD POR SUMINISTRO DE DIESEL Y GASOLINA PARA EL MES DE JULIO 2017 SEGUN DOCUMENTACION ADJUNTA LIB. 00513012004 LBP-YPFB-UNICOMERCIAL (4030005415/1-2188907)</t>
  </si>
  <si>
    <t>G04980900003</t>
  </si>
  <si>
    <t>TRANSFERENCIA DE FONDOS AL EXTERIOR A SOLICITUD DE ADMINISTRADORA BOLIVIANA DE CARRETERAS SEGUN SOLICITUD 2719 REF: TRANSFERENCIA AL EXTERIOR A AASHTO POR ENSAYOS DE APTITUD SOLICITADO POR EL AREA DE LABORATORIO SEGUN NURI I/2017-13172 DOLARES 680.- LIB. 00291012002 ABC-RECURSOS PROPIOS</t>
  </si>
  <si>
    <t>Q08641180002</t>
  </si>
  <si>
    <t>NUMERO DE LIBRETA CUT: Cuenta Unica del Tesoro OPERACIÓN E18 TRANSFERENCIA DEL SISTEMA FINANCIERO POR CUENTA DE TERCEROS A LA CUT Devolucion de pagos CC no cobrados por afiliados Civiles correspondiente al periodo Marzo 2017</t>
  </si>
  <si>
    <t>Q08641190002</t>
  </si>
  <si>
    <t>NÚMERO DE LIBRETA CUT: 99031009.00 OPERACIÓN T01 TRANSFERENCIA DE FONDOS A LA CUT - TESORO DIRECTO DE BANCO UNION S.A. A CUENTA UNICA DEL TESORO CON NUMERO DE SOLICITUD = 1969278 Y NUMERO CORRELATIVO = 91320021072017450 TGN RECURSOS ORDINARIOS POR CUENTA DE VALORES UNION</t>
  </si>
  <si>
    <t>Q08649390002</t>
  </si>
  <si>
    <t>NÚMERO DE LIBRETA CUT: 99031009.00 OPERACIÓN T01 TRANSFERENCIA DE FONDOS A LA CUT - TESORO DIRECTO DE BANCO UNION S.A. A CUENTA UNICA DEL TESORO CON NUMERO DE SOLICITUD = 1972093 Y NUMERO CORRELATIVO = 91320024072017495 TRANSFERENCIA POR OPERACIONES DE VENTA BONOS BTX</t>
  </si>
  <si>
    <t>Q08649640002</t>
  </si>
  <si>
    <t>G05004860004</t>
  </si>
  <si>
    <t>VENTA DE DIVISAS CON TRANSFERENCIA DE FONDOS A SOLICITUD DE MINISTERIO DE LA PRESIDENCIA SEGUN SOLICITUD 2740 REF: DIVIDAS USD 6,970 TRANSFERENCIA A HONEYWELL INTERNATIONAL INC. PAGO PARCIAL POR SUSCRIPCION ANUAL DEL SERVICIO GDC PARA AERONAVE FAB 001, PAGO A JP MORGAN CHASE BANK CUENTA 9102597771. LIB. 00099021001 TGN-RECURSOS ORDINARIOS (3987)</t>
  </si>
  <si>
    <t>G05005060003</t>
  </si>
  <si>
    <t>TRANSFERENCIA RECIBIDA DEL EXTERIOR SEGÚN MENSAJES SWIFT Nos. 10486 - 10483 (REM.EXT.) DE FECHA 24-07-2017 POR DESEMBOLSO DE FONPLATA PRÉSTAMO BOL 20/2013 F0172020837601 DESEMB.NRO.15 LIBRETA N° 00291012002 ABC-RECURSOS PROPIOS REF.: UTILES DE ESCRITORIO</t>
  </si>
  <si>
    <t>Q08654590002</t>
  </si>
  <si>
    <t>NÚMERO DE LIBRETA CUT: 99031009.00 OPERACIÓN T01 TRANSFERENCIA DE FONDOS A LA CUT - TESORO DIRECTO DE BANCO UNION S.A. A CUENTA UNICA DEL TESORO CON NUMERO DE SOLICITUD = 1975865 Y NUMERO CORRELATIVO = 91320025072017533 TRANSFERENCIA POR OPERACIONES DE VENTA BONOS BTX</t>
  </si>
  <si>
    <t>S08936330002</t>
  </si>
  <si>
    <t>TRANSFERENCIA DE FONDOS S/G CITE N°||JGCB/TRL/260/2017 DEL FPS RECIBIDA EN LA FECHA (TRAM-TSO-3738) REF: PROGRAMACION DE PAGOS DE INVERSION Y FORTALECIMIENTO CONVENIO PLAN VIDA KFW. ABONO EN LA LIBRETA N° 00287104416 FPS - BS - PLAN VIDA KFW</t>
  </si>
  <si>
    <t>G05014680003</t>
  </si>
  <si>
    <t>TRANSFERENCIA DE FONDOS AL EXTERIOR A SOLICITUD DE TESORO GENERAL DE LA NACION SEGUN SOLICITUD 2751 REF: PAGO AL COMITE DE SANIDAD VEGETAL DEL CONO SUR (COSAVE), POR CONCEPTO DE MEMBRESIA POR USD49.860,00, SEGUN SOLICITUD VRE-DGRM-CS-165/2017. LIB. 00099021001 TGN-RECURSOS ORDINARIOS (3987)</t>
  </si>
  <si>
    <t>G05014690003</t>
  </si>
  <si>
    <t>TRANSFERENCIA DE FONDOS AL EXTERIOR A SOLICITUD DE TESORO GENERAL DE LA NACION SEGUN SOLICITUD 2752 REF: PAGO AL INSTITUTO INTERAMERICANO DE COOPERACION AGRICOLA (IICA), POR CONCEPTO DE MEMBRESIA POR USD17.000,00, SEGUN SOLICITUD VRE-DGRM-CS-164/2017. LIB. 00099021001 TGN-RECURSOS ORDINARIOS (3987)</t>
  </si>
  <si>
    <t>G05014700003</t>
  </si>
  <si>
    <t>TRANSFERENCIA DE FONDOS AL EXTERIOR A SOLICITUD DE TESORO GENERAL DE LA NACION SEGUN SOLICITUD 2750 REF: PAGO A LA ORGANIZACION DEL TRATADO DE COOPERACION AMAZONICA (OTCA), POR CONCEPTO DE MEMBRESIA POR USD115.659,08, SEGUN SOLICITUD VRE-DGRM-CS-172/2017. LIB. 00099021001 TGN-RECURSOS ORDINARIOS (3987)</t>
  </si>
  <si>
    <t>G05014710003</t>
  </si>
  <si>
    <t>TRANSFERENCIA DE FONDOS AL EXTERIOR A SOLICITUD DE TESORO GENERAL DE LA NACION SEGUN SOLICITUD 2749 REF: PAGO AL GRUPO DE ACCION FINANCIERA DE LATINOAMERICA (GAFILAT), POR CONCEPTO DE MEMBRESIA POR USD42.400,00, SEGUN SOLICITUD VRE-DGRM-CS-151/2017. LIB. 00099021001 TGN-RECURSOS ORDINARIOS (3987)</t>
  </si>
  <si>
    <t>G05015030004</t>
  </si>
  <si>
    <t>VENTA DE DIVISAS CON TRANSFERENCIA DE FONDOS A SOLICITUD DE MINISTERIO DE LA PRESIDENCIA SEGUN SOLICITUD 2748 REF: DIVISAS USD 1,800. TRANSFERENCIA A JOSE HUEDO AUDIOVISUAL PRODUCTION POR SERVICIO FOTOGRAFICO EN BRUSELAS BELGICA DURANTE VIAJE PRESIDENCIAL, PAGO A TRIODOS BANK, CUENTA ES7414910001272 LIB. 00099021001 TGN-RECURSOS ORDINARIOS (3987)</t>
  </si>
  <si>
    <t>J03262900002</t>
  </si>
  <si>
    <t>A:00099021001 Debito Automatico por incumplimiento del GAM Yanacachi, al Convenio de Colaboracion, Cofinanciamiento y Coordinacion de fecha 03 de septiembre de 2014 suscrito entre la FONADAL y el GAM Yanacachi proyecto Construccion Unidad Educativa Chaco</t>
  </si>
  <si>
    <t>G05025200004</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</si>
  <si>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t>
  </si>
  <si>
    <t>G05025210004</t>
  </si>
  <si>
    <t>TRANSFERENCIA DE FONDOS AL EXTERIOR A SOLICITUD DE TESORO GENERAL DE LA NACION SEGUN SOLICITUD 2755 REF: PAGO A LA OPCW POR CONCEPTO DE MEMBRESIA POR EUR7.923,00, SEGUN SOLICITUD VRE-DGRM-CS-153/2017. EQUIVALENTES 9.227,16 USD LIB. 00099021001 TGN-RECURSOS ORDINARIOS (3987)</t>
  </si>
  <si>
    <t>G05025220004</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</si>
  <si>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t>
  </si>
  <si>
    <t>G05026610001</t>
  </si>
  <si>
    <t>COBRO COSTOS DE PAPELERIA SEGUN TRANSFERENCIA DEL EXTERIOR POR ORDEN DE SEGUROS GENERALES S.A. (ASUNCION - PARAGUAY) LIB. 00513012003 LBP-YPFB (2011349681373)</t>
  </si>
  <si>
    <t>J03263300002</t>
  </si>
  <si>
    <t>A:00099021001 DEVOLUCION RETENCION DE DESCUENTOS EFECTUADOS POR RECUPERACION DEL P.R.A. (PAGO DE REPARTO ANTICIPADO), CORRESPONDIENTE AL MES DE JUNIO/2017. S/G: CITE SENASIR UAF-TTES 0057/2017, DE FECHA 24 DE JULIO DE 2017</t>
  </si>
  <si>
    <t>J03263310002</t>
  </si>
  <si>
    <t>A:00099021001 DEVOLUCION RETENCION DE DESCUENTOS EFECTUADOS POR COBROS Y PAGOS INDEBIDOS, CORRESPONDIENTE AL MES DE JUNIO/2017. S/G: CITE SENASIR UAF-TTES 0056/2017, DE FECHA 24 DE JULIO DE 2017</t>
  </si>
  <si>
    <t>J03263320002</t>
  </si>
  <si>
    <t>A:00099021001 DEVOLUCION RETENCION DE DESCUENTOS EFECTUADOS POR CONVENIOS DE COMPENSACION DE COTIZACIONES CON BBVA PREVISION S.A. AFP, CORRESPONDIENTE AL MES DE MAYO/2017 Y AGUINALDO 2015 AL 2016. S/G: CITE SENASIR UAF-TTES 0055/2017, DE FECHA 24 DE JULIO DE 2017</t>
  </si>
  <si>
    <t>J03263330002</t>
  </si>
  <si>
    <t>A:00099021001 DEVOLUCION RETENCION DE DESCUENTOS EFECTUADOS POR CONVENIOS DE COMPENSACION DE COTIZACIONES CON FUTURO DE BOLIVIA AFP S.A., CORRESPONDIENTE AL MES DE MAYO/2017 Y AGUINALDOS 2009, 2012 AL 2016. S/G: CITE SENASIR UAF-TTES 0054/2017, DE FECHA 24 DE JULIO DE 2017</t>
  </si>
  <si>
    <t>J03263340002</t>
  </si>
  <si>
    <t>A:00099021001 DEVOLUCION RETENCION DE DESCUENTOS EFECTUADOS POR CONVENIOS DE COMPENSACION DE COTIZACIONES CON LA VITALICIA SEGUROS Y REASEGUROS DE VIDA S.A., CORRESPONDIENTE AL MES DE MAYO/2017 Y AGUINALDO/2016. S/G: CITE SENASIR UAF-TTES 0053/2017, DE FECHA 24 DE JULIO DE 2017</t>
  </si>
  <si>
    <t>J03263350002</t>
  </si>
  <si>
    <t>A:00099021001 DEVOLUCION RETENCION DE DESCUENTOS EFECTUADOS POR CONVENIOS DE COMPENSACION DE COTIZACIONES CON SEGUROS PROVIDA S.A., CORRESPONDIENTE AL MES DE MAYO/2017. S/G: CITE SENASIR UAF-TTES 0052/2017, DE FECHA 24 DE JULIO DE 2017</t>
  </si>
  <si>
    <t>Q08664530002</t>
  </si>
  <si>
    <t>NÚMERO DE LIBRETA CUT: 99031009.00 OPERACIÓN T01 TRANSFERENCIA DE FONDOS A LA CUT - TESORO DIRECTO DE BANCO UNION S.A. A CUENTA UNICA DEL TESORO CON NUMERO DE SOLICITUD = 1983555 Y NUMERO CORRELATIVO = 91320027072017632 TRANSFERENCIA POR OPERACIONES DE VENTA BONOS BTX</t>
  </si>
  <si>
    <t>G05037010003</t>
  </si>
  <si>
    <t>PROVISION DE FONDOS A SOLICITUD DE YACIMIENTOS PETROLIFEROS FISCALES BOLIVIANOS SEGUN SOLICITUD YPFB-0220-2017 REF: PAGO REGALIAS ABRIL 2017 TGN LIB. 00099021001 TGN YPFB PARTICIPACION 6% PRODUCCIÓN BRUTA DE HIDROCARBUROS BOCA DE POZO</t>
  </si>
  <si>
    <t>Q08669260002</t>
  </si>
  <si>
    <t>NÚMERO DE LIBRETA CUT: 99031009.00 OPERACIÓN T01 TRANSFERENCIA DE FONDOS A LA CUT - TESORO DIRECTO DE BANCO UNION S.A. A CUENTA UNICA DEL TESORO CON NUMERO DE SOLICITUD = 1987159 Y NUMERO CORRELATIVO = 91320028072017686 TRANSFERENCIA POR OPERACIONES DE VENTA BONOS BTX</t>
  </si>
  <si>
    <t>S08941350001</t>
  </si>
  <si>
    <t>||COM. TRANSF. DE FDOS. AL EXT. 0,10% S/USD291,200.- REEMB. GTOS. DE COMUNICACION BS220.- Y EMISION DE CBTE. CTBLE. BS50.- REF.: PAGO N°4 LC I-2016-032 P/C YPFB A FAVOR DE KOSAN CRISPLANT A/S EN COMPLEMENTO A CBTE. S-0894132 DE LA FECHA ADJUNTO LIB. 00513012004 LBP - YPFB UNICOMERCIQAL MREF.: COM. PAGO N°4 LC I-2016-032</t>
  </si>
  <si>
    <t>S08942090004</t>
  </si>
  <si>
    <t>G05047910004</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</si>
  <si>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t>
  </si>
  <si>
    <t>G05051290004</t>
  </si>
  <si>
    <t>VENTA DE DIVISAS CON TRANSFERENCIA DE FONDOS A SOLICITUD DE YACIMIENTOS PETROLIFEROS FISCALES BOLIVIANOS SEGUN SOLICITUD 2789 REF: PAGO A LA EMPRESA JAGUAR EXPLORATION INC CORRESPONDIENTE AL QUINTO PAGO POR APOYO TECNICO AL PROYECTO DE ADQUISICION SISMICA 2D ALTIPLANO NORTE SEGUN CONTRATO ULG SCZ 24 LIB. 00513042001 YPFB - OPERACIONES G N E E</t>
  </si>
  <si>
    <t>G05051320004</t>
  </si>
  <si>
    <t>VENTA DE DIVISAS CON TRANSFERENCIA DE FONDOS A SOLICITUD DE MINISTERIO DE LA PRESIDENCIA SEGUN SOLICITUD 2792 REF: DIVISAS USD 42,854.00 TRANSFERENCIA A JEPPESEN SANDERSON INC POR SUSCRIPCION ANUAL SERVICIO INDS DATOS DE NAVEGACION AERONAVE FAB 001, PERIODO JULIO 2017 A JULIO 2018, PAGO BANK OF AMER LIB. 00099021001 TGN-RECURSOS ORDINARIOS (3987)</t>
  </si>
  <si>
    <t>G05051330004</t>
  </si>
  <si>
    <t>VENTA DE DIVISAS CON TRANSFERENCIA DE FONDOS A SOLICITUD DE MINISTERIO DE LA PRESIDENCIA SEGUN SOLICITUD 2794 REF: DIVISAS USD 21,864.33 TRANSFERENCIA A HONEYWELL POR ADMINISTRACION PLAN DE SERVICIOS DE MANTENIMIENTO MSP AERONAVE FAB 002 MES JUNIO 2017, PAGO A JPMORGAN CHASE, CUENTA 9102597771. LIB. 00099021001 TGN-RECURSOS ORDINARIOS (3987)</t>
  </si>
  <si>
    <t>Q08676520002</t>
  </si>
  <si>
    <t>NÚMERO DE LIBRETA CUT: 99031009.00 OPERACIÓN T01 TRANSFERENCIA DE FONDOS A LA CUT - TESORO DIRECTO DE BANCO UNION S.A. A CUENTA UNICA DEL TESORO CON NUMERO DE SOLICITUD = 1991926 Y NUMERO CORRELATIVO = 91320031072017764 TRANSFERENCIA POR OPERACIONES DE VENTA BONOS BTX</t>
  </si>
  <si>
    <t>S08942240001</t>
  </si>
  <si>
    <t>||COMISION TRANSFERENCIA FDOS AL EXTERIOR 0.10% S/USD 130.000.- REEM. GTOS COMUNICACION BS220.- Y EMISION CBTE CONTABLE BS50.- REF.: PAGO N°2 LC I-2016-048 EN COMPLEMENTO A CBTE S-0894221 ADJ DE LA FECHA. CGO.LIB.N°00513012004 LBP-YPFB-UNICOMERCIAL REF.:COMISIONES PAGO N°2 LC I-2016-048.</t>
  </si>
  <si>
    <t>S08942590001</t>
  </si>
  <si>
    <t>||COMISION TRANSFERENCIA FDOS.AL EXTERIOR 0,10% S/USD2.548.924,08.-,REEMB.GSTS.COMUNICACION BS220.-Y EMISION COMP.CONTABLE BS50.-REF.:PAGO 2 LC I-2016-051 P/C Y.P.F.B. A/F SIDERCA,EN COMPL.A COMP.894258 ADJ.DE LA FECHA. LIB.00513042001 YPFB - OPERACIONES G N E E REF.:COMISIONES PAGO 2 LC I-2016-051</t>
  </si>
  <si>
    <t>G05064160004</t>
  </si>
  <si>
    <t>VENTA DE DIVISAS CON TRANSFERENCIA DE FONDOS A SOLICITUD DE YACIMIENTOS PETROLIFEROS FISCALES BOLIVIANOS SEGUN SOLICITUD 2798 REF: PAGO A VITOL SA POR SUMINISTRO DE INSUMOS Y ADITIVOS Y DIESEL OIL CORRESPONDIENTE AL MES DE JULIO 2017 SEGUN PROFORMA PI 17062003 Y DOCUMENTACION ADJUNTA LIB. 00513012004 LBP-YPFB-UNICOMERCIAL (4030005415/1-2188907)</t>
  </si>
  <si>
    <t>G05064170004</t>
  </si>
  <si>
    <t>VENTA DE DIVISAS CON TRANSFERENCIA DE FONDOS A SOLICITUD DE YACIMIENTOS PETROLIFEROS FISCALES BOLIVIANOS SEGUN SOLICITUD 2799 REF: PAGO A VITOL SA POR SUMINISTRO DE DIESEL OIL JULIO 2017 SEGUNDO EMBARQUE SEGUN FACTURA PI 1702301 Y DOCUMENTACION ADJUNTA LIB. 00513012004 LBP-YPFB-UNICOMERCIAL (4030005415/1-2188907)</t>
  </si>
  <si>
    <t>G05067690003</t>
  </si>
  <si>
    <t>TRANSFERENCIA RECIBIDA DEL EXTERIOR SEGÚN MENSAJES SWIFT Nos. 10890-10883 (REM.EXT.) DE FECHA 31-07-2017 POR DESEMBOLSO DE BID PRÉSTAMO 3385/BL-BO REQ 0009 OPS0201732915A LIBRETA N° 02910102002 ABC-LIB.RECAUD.TASAS Y TRIBUTOS I REF.: UTILES DE ESCRITORIO</t>
  </si>
  <si>
    <t>G05067700003</t>
  </si>
  <si>
    <t>TRANSFERENCIA RECIBIDA DEL EXTERIOR SEGÚN MENSAJES SWIFT Nos. 10889-10882 (REM.EXT.) DE FECHA 31-07-2017 POR DESEMBOLSO DE BID PRÉSTAMO 3385/BL-BO REQ 0009 OPS0201732915A LIBRETA N° 02910102002 ABC-LIB.RECAUD.TASAS Y TRIBUTOS I REF.: UTILES DE ESCRITORIO</t>
  </si>
  <si>
    <t>G05069350003</t>
  </si>
  <si>
    <t>PAGO A EXIMBANK CHINA POPUL PRÉSTAMO PBC 2016 (22) 410 VCTO. 21-08-2017 POR CUENTA DE TGN SEGÚN NOTA MEFP/VTCP/DGCP/UODP-582/2017 DE FECHA 28-07-2017, VALOR 31-07-2017 COMISIONES USD 1.075.250,00 LIBRETA N° 0099021001 TGN-RECURSOS ORDINARIOS 3987 REF.: COMISIONES BANCARIAS</t>
  </si>
  <si>
    <t>B15153750002</t>
  </si>
  <si>
    <t>00099021001 DEP.DE CHEQ.AJENOS,RET.DE CAM.,CONCEPTO: PAGO INCAPACIDADES TEMPORALES (REEMBOLSO) MINISTERIO DE ECONOMÍA FINANZAS PÚBLICAS,DEP.: CAJA NACIONAL DE SALUD , PROCEDENCIA: BANCO UNION S.A., CHEQUE: 13381, FECHA DE EMISION:03/07/2017</t>
  </si>
  <si>
    <t>B15153770002</t>
  </si>
  <si>
    <t>00099021001 DEP.DE CHEQ.AJENOS,RET.DE CAM.,CONCEPTO: PAGO INCAPACIDADES TEMPORALES (REEMBOLSO) MINISTERIO DE ECONOMÍA FINANZAS PÚBLICAS,DEP.: CAJA NACIONAL DE SALUD , PROCEDENCIA: BANCO UNION S.A., CHEQUE: 13382, FECHA DE EMISION:03/07/2017</t>
  </si>
  <si>
    <t>B15153780002</t>
  </si>
  <si>
    <t>00099021001 DEP.DE CHEQ.AJENOS,RET.DE CAM.,CONCEPTO: PAGO INCAPACIDADES TEMPORALES (REEMBOLSO) MINISTERIO DE ECONOMÍA FINANZAS PÚBLICAS,DEP.: CAJA NACIONAL DE SALUD , PROCEDENCIA: BANCO UNION S.A., CHEQUE: 13383, FECHA DE EMISION:03/07/2017</t>
  </si>
  <si>
    <t>O15153220002</t>
  </si>
  <si>
    <t>O15153370002</t>
  </si>
  <si>
    <t>00099021001 DEPOSITO DE EFECTIVO, DEPOSITANTE: TERESA BERNARDA CORES CONDE, CONCEPTO: DEVOLUCION, CUENTA DE DEPOSITO: CUENTA UNICA DEL TESORO</t>
  </si>
  <si>
    <t>O15153700002</t>
  </si>
  <si>
    <t>O15153980002</t>
  </si>
  <si>
    <t>00099021001 DEPOSITO DE EFECTIVO, DEPOSITANTE: GERONIMO MAYTA ROMERO C.I. 2045764 L.P., CONCEPTO: IMPORTE POR COBRO INDEBIDO, CUENTA DE DEPOSITO: CUENTA UNICA DEL TESORO</t>
  </si>
  <si>
    <t>B15158280002</t>
  </si>
  <si>
    <t>00099021001 DEP.DE CHEQ.AJENOS,RET.DE CAM.,CONCEPTO: MARCELO EDGAR CORTEZ ZACONETA,DEP.: BANCO UNION S.A. , PROCEDENCIA: BANCO UNION S.A., CHEQUE: 150574, FECHA DE EMISION:04/07/2017</t>
  </si>
  <si>
    <t>B15158620002</t>
  </si>
  <si>
    <t>00290012001 DEP.DE CHEQ.AJENOS,RET.DE CAM.,CONCEPTO: DEVOLUCION POR INCAPACIDAD TEMPORAL ABRIL/2017,DEP.: CAJA BANCARIA ESTATAL DE SALUD , PROCEDENCIA: BANCO UNION S.A., CHEQUE: 22841, FECHA DE EMISION:16/06/2017</t>
  </si>
  <si>
    <t>B15158730002</t>
  </si>
  <si>
    <t>00046021107 DEP.DE CHEQ.AJENOS,RET.DE CAM.,CONCEPTO: PAGO DE SUELDOS,DEP.: MINISTERIO DE SALUD , PROCEDENCIA: BANCO UNION S.A., CHEQUE: 12122, FECHA DE EMISION:28/06/2017</t>
  </si>
  <si>
    <t>B15158860002</t>
  </si>
  <si>
    <t>00099021001 DEP.DE CHEQ.AJENOS,RET.DE CAM.,CONCEPTO: REMBOLSO SUBSIDIO INCAPACIDAD TEMPORAL (CSBP),DEP.: CONTRALORIA GENERAL DEL ESTADO , PROCEDENCIA: BANCO UNION S.A., CHEQUE: 5252, FECHA DE EMISION:27/06/2017</t>
  </si>
  <si>
    <t>B15158900002</t>
  </si>
  <si>
    <t>00099021001 DEP.DE CHEQ.AJENOS,RET.DE CAM.,CONCEPTO: REMBOLSO SUBSIDIO INCAPACIDAD TEMPORAL CSBP,DEP.: CONTRALORIA GENERAL DEL ESTADO , PROCEDENCIA: BANCO UNION S.A., CHEQUE: 5251, FECHA DE EMISION:27/06/2017</t>
  </si>
  <si>
    <t>B15159170002</t>
  </si>
  <si>
    <t>00513012004 DEP.DE CHEQ.AJENOS,RET.DE CAM.,CONCEPTO: REVERSION SALDOS NO EJECUTADOS,DEP.: YPFB , PROCEDENCIA: BANCO UNION S.A., CHEQUE: 1286, FECHA DE EMISION:30/06/2017</t>
  </si>
  <si>
    <t>B15159380002</t>
  </si>
  <si>
    <t>00099021001 DEP.DE CHEQ.AJENOS,RET.DE CAM.,CONCEPTO: REEMBOLSO INCAPACIDAD TEMPORAL AL MINISTERIO DE MEDIO AMBIENTE Y AGUA,DEP.: CAJA DE SALUD ""CORDES"" , PROCEDENCIA: BANCO UNION S.A., CHEQUE: 4683, FECHA DE EMISION:20/06/2017</t>
  </si>
  <si>
    <t>B15159420002</t>
  </si>
  <si>
    <t>00099021001 DEP.DE CHEQ.AJENOS,RET.DE CAM.,CONCEPTO: REINTEGROS ENERO A ABRIL 2016 Y ENERO 2017 REEMBOLSO INCAPACIDAD TEMPORAL,DEP.: CAJA DE SALUD ""CORDES"" , PROCEDENCIA: BANCO UNION S.A., CHEQUE: 4685, FECHA DE EMISION:22/06/2017</t>
  </si>
  <si>
    <t>B15159440002</t>
  </si>
  <si>
    <t>00099021001 DEP.DE CHEQ.AJENOS,RET.DE CAM.,CONCEPTO: REEMBOLSO POR INCAPACIDAD TEMPORAL,DEP.: CAJA DE SALUD ""CORDES"" , PROCEDENCIA: BANCO UNION S.A., CHEQUE: 4687, FECHA DE EMISION:22/06/2017</t>
  </si>
  <si>
    <t>O15157910002</t>
  </si>
  <si>
    <t>00592012001 DEPOSITO DE EFECTIVO, DEPOSITANTE: IVAN GONZALES RAMIREZ, CONCEPTO: DINERO SOBRANTE DEVENGADO IATA, CUENTA DE DEPOSITO: CUENTA UNICA DEL TESORO</t>
  </si>
  <si>
    <t>O15157950002</t>
  </si>
  <si>
    <t>O15158570002</t>
  </si>
  <si>
    <t>00099021001 DEPOSITO DE EFECTIVO, DEPOSITANTE: CECILIA FLORES DE CEÑI, CONCEPTO: DEVOLUCION, CUENTA DE DEPOSITO: CUENTA UNICA DEL TESORO</t>
  </si>
  <si>
    <t>O15158990002</t>
  </si>
  <si>
    <t>00099021001 DEPOSITO DE EFECTIVO, DEPOSITANTE: LOURDES MONICA CARRASCO MEJIA, CONCEPTO: DEVOLUCION, CUENTA DE DEPOSITO: CUENTA UNICA DEL TESORO</t>
  </si>
  <si>
    <t>O15159770002</t>
  </si>
  <si>
    <t>00020031101 DEPOSITO DE EFECTIVO, DEPOSITANTE: LICEO MILITAR, CONCEPTO: DEVOLUCION DE SERVICIOS BASICOS, CUENTA DE DEPOSITO: CUENTA UNICA DEL TESORO</t>
  </si>
  <si>
    <t>O15160530002</t>
  </si>
  <si>
    <t>00591012001 DEPOSITO DE EFECTIVO, DEPOSITANTE: NELSON AGUIRRE ALARCON, CONCEPTO: CONSUMO DE AGUA POTABLE, CUENTA DE DEPOSITO: CUENTA UNICA DEL TESORO</t>
  </si>
  <si>
    <t>O15161110002</t>
  </si>
  <si>
    <t>00099021001 DEPOSITO DE EFECTIVO, DEPOSITANTE: FIDEL SEGALES PABON CI:2326678 LP, CONCEPTO: DEVOLUCIÓN EXCEDENTE SALARIAL JUNIO 2017 SUMA SALARIOS UMSA CNS POR LEY FINANCIAL, CUENTA DE DEPOSITO: CUENTA UNICA DEL TESORO</t>
  </si>
  <si>
    <t>O15161160002</t>
  </si>
  <si>
    <t>00099031004 DEPOSITO DE EFECTIVO, DEPOSITANTE: MINISTERIO DE GOBIERNO, CONCEPTO: DEPÓSITO POR PRORROGA DE NOCRE, CUENTA DE DEPOSITO: CUENTA UNICA DEL TESORO</t>
  </si>
  <si>
    <t>O15161420002</t>
  </si>
  <si>
    <t>00099021001 DEPOSITO DE EFECTIVO, DEPOSITANTE: HUGO PABLO KANTUTA COLQUE, CONCEPTO: DEVOLUCION DE RENTA DE VEJEZ, CUENTA DE DEPOSITO: CUENTA UNICA DEL TESORO</t>
  </si>
  <si>
    <t>B15163100002</t>
  </si>
  <si>
    <t>00099021001 DEP.DE CHEQ.AJENOS,RET.DE CAM.,CONCEPTO: ALDUNATE ESCOBAR DONALD OSCAR,DEP.: BANCO UNIÓN S.A. , PROCEDENCIA: BANCO UNION S.A., CHEQUE: 150577, FECHA DE EMISION:05/07/2017</t>
  </si>
  <si>
    <t>B15163390002</t>
  </si>
  <si>
    <t>00222018010 DEP.DE CHEQ.AJENOS,RET.DE CAM.,CONCEPTO: REVERSIÓN PREV.944,DEP.: INIAF - POTOSI , PROCEDENCIA: BANCO UNION S.A., CHEQUE: 2198, FECHA DE EMISION:06/06/2017</t>
  </si>
  <si>
    <t>B15164260002</t>
  </si>
  <si>
    <t>00099021001 DEP.DE CHEQ.AJENOS,RET.DE CAM.,CONCEPTO: DEVOLUCION DE CC NO COBRADA MARZO 2017,DEP.: LA VITALICIA SEGUROS Y REASEGUROS DE VIDA S.A , PROCEDENCIA: BANCO BISA S.A., CHEQUE: 41338, FECHA DE EMISION:05/07/2017</t>
  </si>
  <si>
    <t>O15162670002</t>
  </si>
  <si>
    <t>O15162860002</t>
  </si>
  <si>
    <t>00099021001 DEPOSITO DE EFECTIVO, DEPOSITANTE: CHAMBI VALENCIA VICTORIA ANGELICA CI 10026042, CONCEPTO: REVERSION DE HABERES INDEVIDA, CUENTA DE DEPOSITO: CUENTA UNICA DEL TESORO</t>
  </si>
  <si>
    <t>O15162880002</t>
  </si>
  <si>
    <t>O15162910002</t>
  </si>
  <si>
    <t>O15162960002</t>
  </si>
  <si>
    <t>00099021001 DEPOSITO DE EFECTIVO, DEPOSITANTE: AIDA MORALES VDA. DE ROSSO, CONCEPTO: CONVENIO DE PAGO 009,16, CUENTA DE DEPOSITO: CUENTA UNICA DEL TESORO</t>
  </si>
  <si>
    <t>O15163020002</t>
  </si>
  <si>
    <t>O15163110002</t>
  </si>
  <si>
    <t>00099021001 DEPOSITO DE EFECTIVO, DEPOSITANTE: PASCUAL AROJA CONDORI, CONCEPTO: DOBLE PERCEPCION, CUENTA DE DEPOSITO: CUENTA UNICA DEL TESORO</t>
  </si>
  <si>
    <t>O15163150002</t>
  </si>
  <si>
    <t>O15163790002</t>
  </si>
  <si>
    <t>00586019203 DEPOSITO DE EFECTIVO, DEPOSITANTE: IVAN CAYO MAMANI FLORES, CONCEPTO: DEVOLUCION DE FONDOS EN AVANCE (280), CUENTA DE DEPOSITO: CUENTA UNICA DEL TESORO</t>
  </si>
  <si>
    <t>O15165070002</t>
  </si>
  <si>
    <t>00099021001 DEPOSITO DE EFECTIVO, DEPOSITANTE: SERGIO GREGORIO HUANCA DE LA CRUZ, CONCEPTO: REVERSION DE BOLETA DE HABER MENSUAL, CUENTA DE DEPOSITO: CUENTA UNICA DEL TESORO</t>
  </si>
  <si>
    <t>O15165690002</t>
  </si>
  <si>
    <t>00099021001 DEPOSITO DE EFECTIVO, DEPOSITANTE: PAULINO VIADEZ TANCARA - SENASIR, CONCEPTO: DOBLE PERCEPCIÓN DEL MES DE MARZO 2017, CUENTA DE DEPOSITO: CUENTA UNICA DEL TESORO</t>
  </si>
  <si>
    <t>O15166010002</t>
  </si>
  <si>
    <t>00099021001 DEPOSITO DE EFECTIVO, DEPOSITANTE: LAUREANA QUISPE VDA DE CANAVIRI, CONCEPTO: COBRO INDEBIDO, CUENTA DE DEPOSITO: CUENTA UNICA DEL TESORO</t>
  </si>
  <si>
    <t>O15166120002</t>
  </si>
  <si>
    <t>00586012001 DEPOSITO DE EFECTIVO, DEPOSITANTE: JUAN CARLOS VILLCA LAURA - EASBA, CONCEPTO: DEVOLUCIÓN DE FONDOS EN AVANCE (454), CUENTA DE DEPOSITO: CUENTA UNICA DEL TESORO</t>
  </si>
  <si>
    <t>B15168150002</t>
  </si>
  <si>
    <t>00099021001 DEP.DE CHEQ.AJENOS,RET.DE CAM.,CONCEPTO: DEVOLUCION DE RECURSOS,DEP.: AGENCIA NACIONAL DE HIDROCARBUROS , PROCEDENCIA: BANCO UNION S.A., CHEQUE: 4486, FECHA DE EMISION:30/06/2017</t>
  </si>
  <si>
    <t>B15168230002</t>
  </si>
  <si>
    <t>00099021001 DEP.DE CHEQ.AJENOS,RET.DE CAM.,CONCEPTO: DEVOLUCION DE RECURSOS,DEP.: AGENCIA NACIONAL DE HIDROCARBUROS , PROCEDENCIA: BANCO UNION S.A., CHEQUE: 4487, FECHA DE EMISION:30/06/2017</t>
  </si>
  <si>
    <t>B15168280002</t>
  </si>
  <si>
    <t>00099021001 DEP.DE CHEQ.AJENOS,RET.DE CAM.,CONCEPTO: DEVOLUCION DE RECURSOS,DEP.: AGENCIA NACIONAL DE HIDROCARBUROS , PROCEDENCIA: BANCO UNION S.A., CHEQUE: 4488, FECHA DE EMISION:30/06/2017</t>
  </si>
  <si>
    <t>B15168400002</t>
  </si>
  <si>
    <t>00070011102 DEP.DE CHEQ.AJENOS,RET.DE CAM.,CONCEPTO: DEPÓSITO GASTO PREOCUPACIONAL,DEP.: PATRICIA MACEDO - MTEPS , PROCEDENCIA: BANCO UNION S.A., CHEQUE: 8203, FECHA DE EMISION:05/07/2017</t>
  </si>
  <si>
    <t>B15168550002</t>
  </si>
  <si>
    <t>00099021001 DEP.DE CHEQ.AJENOS,RET.DE CAM.,CONCEPTO: DESCUENTO A BRYAN QUINO POR GASOTS EFECTUADOS EN OPERATIVO Y EXCESO INJUSTIF DE LLAMADAS MAR/2017,DEP.: SENASIR , PROCEDENCIA: BANCO UNION S.A., CHEQUE: 344, FECHA DE EMISION:03/07/2017</t>
  </si>
  <si>
    <t>O15167280002</t>
  </si>
  <si>
    <t>00099021001 DEPOSITO DE EFECTIVO, DEPOSITANTE: VICTORIA CARMEN RIVAS VDA.DE COCHI CI. 2410990 LP., CONCEPTO: COBRO INDEBIDO POR NUEVAS NUPCIAS SENASIR, CUENTA DE DEPOSITO: CUENTA UNICA DEL TESORO</t>
  </si>
  <si>
    <t>O15167350002</t>
  </si>
  <si>
    <t>O15167500002</t>
  </si>
  <si>
    <t>O15167630002</t>
  </si>
  <si>
    <t>00099021001 DEPOSITO DE EFECTIVO, DEPOSITANTE: MARIA DEL PILAR ROCA VARGAS, CONCEPTO: DEVOLUCION DE UN DIA DE HABER, CUENTA DE DEPOSITO: CUENTA UNICA DEL TESORO</t>
  </si>
  <si>
    <t>O15167750002</t>
  </si>
  <si>
    <t>00099021001 DEPOSITO DE EFECTIVO, DEPOSITANTE: CALIXTO CARLOS ALIAGA CATACORA, CONCEPTO: DEP. DEVOLUCION DE PAGO UNICO POR CONPENSACION DE COTIZACION SENASIR, CUENTA DE DEPOSITO: CUENTA UNICA DEL TESORO</t>
  </si>
  <si>
    <t>O15167940002</t>
  </si>
  <si>
    <t>O15167980002</t>
  </si>
  <si>
    <t>00099021001 DEPOSITO DE EFECTIVO, DEPOSITANTE: GERARDO CUQUI ZAPATA, CONCEPTO: DOBLE PERCEPCION, CUENTA DE DEPOSITO: CUENTA UNICA DEL TESORO</t>
  </si>
  <si>
    <t>O15168430002</t>
  </si>
  <si>
    <t>00099021001 DEPOSITO DE EFECTIVO, DEPOSITANTE: BRIGIDA CHURA HUANCA, CONCEPTO: REVERSION PARCIAL, CUENTA DE DEPOSITO: CUENTA UNICA DEL TESORO</t>
  </si>
  <si>
    <t>O15168480002</t>
  </si>
  <si>
    <t>00099021001 DEPOSITO DE EFECTIVO, DEPOSITANTE: SONIA CASTRO CACERES- MIN DEFENSA, CONCEPTO: EXCEDENTE SUELDO DE NOVIEMBRE DEL 2016, CUENTA DE DEPOSITO: CUENTA UNICA DEL TESORO</t>
  </si>
  <si>
    <t>O15168670002</t>
  </si>
  <si>
    <t>00035031101 DEPOSITO DE EFECTIVO, DEPOSITANTE: MAURICIO DELGADILLO NAVARRO, CONCEPTO: DEVOLUCION POR PAGO EN DEMASIA, CUENTA DE DEPOSITO: CUENTA UNICA DEL TESORO</t>
  </si>
  <si>
    <t>O15168770002</t>
  </si>
  <si>
    <t>B15171880002</t>
  </si>
  <si>
    <t>00099021001 DEP.DE CHEQ.AJENOS,RET.DE CAM.,CONCEPTO: REEMBOLSO DE SUBSIDIO DE ENFERMEDAD CORRESPONDIENTE AL MES DE MAYO 2017,DEP.: CAJA DE SALUD DE LA BANCA PRIVADA , PROCEDENCIA: BANCO NACIONAL DE BOLIVIA S.A., CHEQUE: 6587032, FECHA DE EMISION:29/06/2017</t>
  </si>
  <si>
    <t>B15172090002</t>
  </si>
  <si>
    <t>00086031108 DEP.DE CHEQ.AJENOS,RET.DE CAM.,CONCEPTO: DEP. POR CIERRE DE SEMESTRE GESTION 2017,DEP.: SERNAP PN ANMI - MADIDI , PROCEDENCIA: BANCO UNION S.A., CHEQUE: 1307, FECHA DE EMISION:30/06/2017</t>
  </si>
  <si>
    <t>B15172190002</t>
  </si>
  <si>
    <t>00086031108 DEP.DE CHEQ.AJENOS,RET.DE CAM.,CONCEPTO: DEP. POR CIERRE DEL SEMESTRE GESTION 2017,DEP.: SERNAP PN ANMI - MADIDI , PROCEDENCIA: BANCO UNION S.A., CHEQUE: 1306, FECHA DE EMISION:30/06/2017</t>
  </si>
  <si>
    <t>B15173040002</t>
  </si>
  <si>
    <t>00592012001 DEP.DE CHEQ.AJENOS,RET.DE CAM.,CONCEPTO: TRANSFERENCIA ULTIMA SEMANA DE JUNIO,DEP.: IVAN GONZALES RAMIREZ , PROCEDENCIA: BANCO UNION S.A., CHEQUE: 622, FECHA DE EMISION:06/07/2017</t>
  </si>
  <si>
    <t>O15172020002</t>
  </si>
  <si>
    <t>00099021001 DEPOSITO DE EFECTIVO, DEPOSITANTE: VILLARROEL GARNICA JOSE VICTOR, CONCEPTO: DEVOLUCION HABER, CUENTA DE DEPOSITO: CUENTA UNICA DEL TESORO</t>
  </si>
  <si>
    <t>O15172350002</t>
  </si>
  <si>
    <t>00099021001 DEPOSITO DE EFECTIVO, DEPOSITANTE: BARRIOS VILLA ALFONSO CI:1253043, CONCEPTO: DEVOLUCIÓN DE SALARIO EXCEDENTE AL DEL PRESIDENTE MES JUNIO 2017, CUENTA DE DEPOSITO: CUENTA UNICA DEL TESORO</t>
  </si>
  <si>
    <t>O15172360002</t>
  </si>
  <si>
    <t>00099021001 DEPOSITO DE EFECTIVO, DEPOSITANTE: GOYTIA MORALES JOSE CI:1271669, CONCEPTO: DEVOLUCIÓN DE SALARIO EXCEDENTE AL DEL PRESIDENTE MES JUNIO 2017, CUENTA DE DEPOSITO: CUENTA UNICA DEL TESORO</t>
  </si>
  <si>
    <t>O15172370002</t>
  </si>
  <si>
    <t>00099021001 DEPOSITO DE EFECTIVO, DEPOSITANTE: MARTINA ALICIA ESPINOZA HUANCA, CONCEPTO: DEVOLUCION DE HABERES INDEBIDOS DE 8 HORAS, CUENTA DE DEPOSITO: CUENTA UNICA DEL TESORO</t>
  </si>
  <si>
    <t>O15172390002</t>
  </si>
  <si>
    <t>00099021001 DEPOSITO DE EFECTIVO, DEPOSITANTE: FUERTES CALLAPINO BERNARDINO CI:1283979, CONCEPTO: DEVOLUCIÓN DE SALARIO EXCEDENTE AL DEL PRESIDENTE MES JUNIO 2017, CUENTA DE DEPOSITO: CUENTA UNICA DEL TESORO</t>
  </si>
  <si>
    <t>O15172400002</t>
  </si>
  <si>
    <t>00099021001 DEPOSITO DE EFECTIVO, DEPOSITANTE: TIRADO ENCINAS JOSE FRANCISCO CI:1328741, CONCEPTO: DEVOLUCIÓN DE SALARIO EXCEDENTE AL DEL PRESIDENTE MES JUNIO 2017, CUENTA DE DEPOSITO: CUENTA UNICA DEL TESORO</t>
  </si>
  <si>
    <t>O15172410002</t>
  </si>
  <si>
    <t>00099021001 DEPOSITO DE EFECTIVO, DEPOSITANTE: SALGUERO TORREZ IVAN CI:1432389, CONCEPTO: DEVOLUCIÓN DE SALARIO EXCEDENTE AL DEL PRESIDENTE MES JUNIO 2017, CUENTA DE DEPOSITO: CUENTA UNICA DEL TESORO</t>
  </si>
  <si>
    <t>O15172440002</t>
  </si>
  <si>
    <t>00099021001 DEPOSITO DE EFECTIVO, DEPOSITANTE: AGUIRRE HAUG ROSA CI:1616147, CONCEPTO: DEVOLUCIÓN DE SALARIO EXCEDENTE AL DEL PRESIDENTE MES JUNIO 2017, CUENTA DE DEPOSITO: CUENTA UNICA DEL TESORO</t>
  </si>
  <si>
    <t>O15172450002</t>
  </si>
  <si>
    <t>00099021001 DEPOSITO DE EFECTIVO, DEPOSITANTE: SONIA FLORES MAMANI, CONCEPTO: DEVOLUCION POR CONCEPTO DE BONO DE ANTIGUEDAD, CUENTA DE DEPOSITO: CUENTA UNICA DEL TESORO</t>
  </si>
  <si>
    <t>O15172470002</t>
  </si>
  <si>
    <t>00099021001 DEPOSITO DE EFECTIVO, DEPOSITANTE: MORA FERAUDI RUBEN CI:2216655, CONCEPTO: DEVOLUCIÓN DE SALARIO EXCEDENTE AL DEL PRESIDENTE MES JUNIO 2017, CUENTA DE DEPOSITO: CUENTA UNICA DEL TESORO</t>
  </si>
  <si>
    <t>O15172500002</t>
  </si>
  <si>
    <t>00099021001 DEPOSITO DE EFECTIVO, DEPOSITANTE: SECKO GONZALES HUGO CI:3682597, CONCEPTO: DEVOLUCIÓN DE SALARIO EXCEDENTE AL DEL PRESIDENTE MES JUNIO 2017, CUENTA DE DEPOSITO: CUENTA UNICA DEL TESORO</t>
  </si>
  <si>
    <t>O15172580002</t>
  </si>
  <si>
    <t>00099021001 DEPOSITO DE EFECTIVO, DEPOSITANTE: JANETH BLANCO TANGARA, CONCEPTO: POR CONCEPTO DE DEVOLUCION DE LOS 12 DIAS COBRADOS, CUENTA DE DEPOSITO: CUENTA UNICA DEL TESORO</t>
  </si>
  <si>
    <t>O15173210002</t>
  </si>
  <si>
    <t>00099021001 DEPOSITO DE EFECTIVO, DEPOSITANTE: TEDDY GUSTAVO MONASTERIOS PEREDO, CONCEPTO: DOBLE PERCEPCION, CUENTA DE DEPOSITO: CUENTA UNICA DEL TESORO</t>
  </si>
  <si>
    <t>O15173500002</t>
  </si>
  <si>
    <t>00099021001 DEPOSITO DE EFECTIVO, DEPOSITANTE: ROBERTO RAMOS APAZA, CONCEPTO: DOBLE PERCEPCION, CUENTA DE DEPOSITO: CUENTA UNICA DEL TESORO</t>
  </si>
  <si>
    <t>O15174720002</t>
  </si>
  <si>
    <t>00070011102 DEPOSITO DE EFECTIVO, DEPOSITANTE: DAVID ALVAREZ, CONCEPTO: DEVOLUCION DE VIATICOS POR VIAJE A CORDILLERA DEL 08 - 11/05/2017, CUENTA DE DEPOSITO: CUENTA UNICA DEL TESORO</t>
  </si>
  <si>
    <t>B15176820002</t>
  </si>
  <si>
    <t>00099021001 DEP.DE CHEQ.AJENOS,RET.DE CAM.,CONCEPTO: REVERSION FRACCION CASO MIGUEL ZENTENO NUA 22074430,DEP.: SEGUROS PROVIDA S.A. , PROCEDENCIA: BANCO NACIONAL DE BOLIVIA S.A., CHEQUE: 4350249, FECHA DE EMISION:07/07/2017</t>
  </si>
  <si>
    <t>B15176850002</t>
  </si>
  <si>
    <t>00086031101 DEP.DE CHEQ.AJENOS,RET.DE CAM.,CONCEPTO: DEP POR REVERSION DE FONDOS NO UTILIZADOS,DEP.: SERNAP-AMBORO , PROCEDENCIA: BANCO UNION S.A., CHEQUE: 955, FECHA DE EMISION:07/07/2017</t>
  </si>
  <si>
    <t>B15177310002</t>
  </si>
  <si>
    <t>00222012001 DEP.DE CHEQ.AJENOS,RET.DE CAM.,CONCEPTO: PAGO INCAPACIDAD TEMPORAL DEL PERSONAL INIAF CORRESPONDIENTE MES ABRIL 2017,DEP.: CAJA DE SALUD DE CAMINOS Y RA , PROCEDENCIA: BANCO UNION S.A., CHEQUE: 7957, FECHA DE EMISION:28/06/2017</t>
  </si>
  <si>
    <t>O15178060002</t>
  </si>
  <si>
    <t>00099021001 DEPOSITO DE EFECTIVO, DEPOSITANTE: RC-7 CHICHAS, CONCEPTO: RETENCION DE IMPUESTOS POR CONCEPTO DE SOBRE ALIMENTACION POR SEGURIDAD FISICA, CUENTA DE DEPOSITO: CUENTA UNICA DEL TESORO</t>
  </si>
  <si>
    <t>O15178070002</t>
  </si>
  <si>
    <t>O15178080002</t>
  </si>
  <si>
    <t>O15178090002</t>
  </si>
  <si>
    <t>O15178100002</t>
  </si>
  <si>
    <t>O15178290002</t>
  </si>
  <si>
    <t>O15178310002</t>
  </si>
  <si>
    <t>O15178330002</t>
  </si>
  <si>
    <t>O15179340002</t>
  </si>
  <si>
    <t>00099021001 DEPOSITO DE EFECTIVO, DEPOSITANTE: LUCIO BAUTISTA DELGADO, CONCEPTO: DOBLE PERCEPCIÓN (PENSIÓN SOLIDARIA DE VEJEZ), CUENTA DE DEPOSITO: CUENTA UNICA DEL TESORO</t>
  </si>
  <si>
    <t>B15181940002</t>
  </si>
  <si>
    <t>00099021001 DEP.DE CHEQ.AJENOS,RET.DE CAM.,CONCEPTO: COMPENSACION MENSUAL DE COTIZACION,DEP.: FUTURO DE BOLIVIA S.A AFP , PROCEDENCIA: BANCO DE CREDITO DE BOLIVIA S.A., CHEQUE: 49566, FECHA DE EMISION:11/07/2017</t>
  </si>
  <si>
    <t>B15182240002</t>
  </si>
  <si>
    <t>00099021001 DEP.DE CHEQ.AJENOS,RET.DE CAM.,CONCEPTO: MIN. SALUD - DEVOLUCIÓN INCAPACIDAD TEMPORAL - ABRIL/2017,DEP.: CAJA PETROLERA DE SALUD , PROCEDENCIA: BANCO UNION S.A., CHEQUE: 11450, FECHA DE EMISION:11/07/2017</t>
  </si>
  <si>
    <t>O15182720002</t>
  </si>
  <si>
    <t>00015011108 DEPOSITO DE EFECTIVO, DEPOSITANTE: YANET SENZANO GALARZA, CONCEPTO: DEVOLUCION POR CONSUMO DE EXESO DE LLAMADAS, CUENTA DE DEPOSITO: CUENTA UNICA DEL TESORO</t>
  </si>
  <si>
    <t>O15182790002</t>
  </si>
  <si>
    <t>00099021001 DEPOSITO DE EFECTIVO, DEPOSITANTE: CARMELA DZUIK DE FLORES, CONCEPTO: MONTO A REVERTIRSE POR DOBLE PERCEPCIÓN, CUENTA DE DEPOSITO: CUENTA UNICA DEL TESORO</t>
  </si>
  <si>
    <t>O15183020002</t>
  </si>
  <si>
    <t>00099021001 DEPOSITO DE EFECTIVO, DEPOSITANTE: JOSE LUIS RAMOS LARICO, CONCEPTO: REVERSION OPERACION DE LICENCIAMIENTO 2º ESCALON CATEGORIA 2016, CUENTA DE DEPOSITO: CUENTA UNICA DEL TESORO</t>
  </si>
  <si>
    <t>O15183170002</t>
  </si>
  <si>
    <t>00099021001 DEPOSITO DE EFECTIVO, DEPOSITANTE: NESTOR EDUARDO AGREDA CORRALES, CONCEPTO: DEVOLUCION RENTA ( CCM ) DIC 2014 CONVENIO DE PAGO N° 021 / 2015 DOBLE PERCEPCION, CUENTA DE DEPOSITO: CUENTA UNICA DEL TESORO</t>
  </si>
  <si>
    <t>O15183180002</t>
  </si>
  <si>
    <t>00099021001 DEPOSITO DE EFECTIVO, DEPOSITANTE: MARINA JIMENEZ VILLAR - MIN DE PLAN Y DESARROLLO, CONCEPTO: DEPÓSITO DE SALDO DE FONDOS EN AVANCE, CUENTA DE DEPOSITO: CUENTA UNICA DEL TESORO</t>
  </si>
  <si>
    <t>O15183680002</t>
  </si>
  <si>
    <t>B15185370002</t>
  </si>
  <si>
    <t>00086034202 DEP.DE CHEQ.AJENOS,RET.DE CAM.,CONCEPTO: DEP. POR PRIMER DESEMBOLSO CORRESPOND AL GOBIERNO AUTONOMO DE VILLA MONTES,DEP.: SERNAP-AGUARAGUE , PROCEDENCIA: BANCO UNION S.A., CHEQUE: 978, FECHA DE EMISION:06/07/2017</t>
  </si>
  <si>
    <t>B15186710002</t>
  </si>
  <si>
    <t>00099021001 DEP.DE CHEQ.AJENOS,RET.DE CAM.,CONCEPTO: DEVOLUCIÓN DE SALDOS NO UTILIZADOS C-31-599,DEP.: SERNAP - COTAPATA , PROCEDENCIA: BANCO UNION S.A., CHEQUE: 956, FECHA DE EMISION:30/06/2017</t>
  </si>
  <si>
    <t>B15186920002</t>
  </si>
  <si>
    <t>00099021001 DEP.DE CHEQ.AJENOS,RET.DE CAM.,CONCEPTO: PAGO POR SUBSIDIO DE MATERNIDAD CORRESPONDIENTE AL MES DE MAYO DE 2017,DEP.: CAJA DE SALUD DE LA BANCA PRIVADA , PROCEDENCIA: BANCO NACIONAL DE BOLIVIA S.A., CHEQUE: 6587100, FECHA DE EMISION:30/06/2017</t>
  </si>
  <si>
    <t>O15184880002</t>
  </si>
  <si>
    <t>00099021001 DEPOSITO DE EFECTIVO, DEPOSITANTE: RAYMUNDO LUJAN CONDORI, CONCEPTO: DEVOLUCION DE SALARIOS, CUENTA DE DEPOSITO: CUENTA UNICA DEL TESORO</t>
  </si>
  <si>
    <t>O15185340002</t>
  </si>
  <si>
    <t>00099021001 DEPOSITO DE EFECTIVO, DEPOSITANTE: JEANETTE OLMOS SOTO, CONCEPTO: DEVOLUCION, CUENTA DE DEPOSITO: CUENTA UNICA DEL TESORO</t>
  </si>
  <si>
    <t>O15186200002</t>
  </si>
  <si>
    <t>00015011108 DEPOSITO DE EFECTIVO, DEPOSITANTE: JOSE LUIS QUIROGA ALTAMIRANO, CONCEPTO: DEVOLUCION POR EXCEDENTE, CUENTA DE DEPOSITO: CUENTA UNICA DEL TESORO</t>
  </si>
  <si>
    <t>O15186220002</t>
  </si>
  <si>
    <t>00015011108 DEPOSITO DE EFECTIVO, DEPOSITANTE: ROCIO QUIPILDOR RAMIREZ, CONCEPTO: DEVOLUCION POR EXCEDENTE, CUENTA DE DEPOSITO: CUENTA UNICA DEL TESORO</t>
  </si>
  <si>
    <t>O15186750002</t>
  </si>
  <si>
    <t>00099021001 DEPOSITO DE EFECTIVO, DEPOSITANTE: MONICA ALCON APAZA, CONCEPTO: REVERSION DE BOLETA DE PAGO DEVOLVER LIQUIDO PAGABLE MAS DESCUENTOS DE CONFEDERACION,FEDERACION,COB, CUENTA DE DEPOSITO: CUENTA UNICA DEL TESORO</t>
  </si>
  <si>
    <t>O15186840002</t>
  </si>
  <si>
    <t>00099021001 DEPOSITO DE EFECTIVO, DEPOSITANTE: SANDRA BEATRIZ DORIA MEDINA RIVERA, CONCEPTO: EXCESO DE HABERES NOVIEMBRE 2016, CUENTA DE DEPOSITO: CUENTA UNICA DEL TESORO</t>
  </si>
  <si>
    <t>O15187040002</t>
  </si>
  <si>
    <t>00130012002 DEPOSITO DE EFECTIVO, DEPOSITANTE: JUAN R. GUERREROS ROQUE, CONCEPTO: DEVOLUCIÓN POR GASTOS DE PEAJES, CUENTA DE DEPOSITO: CUENTA UNICA DEL TESORO</t>
  </si>
  <si>
    <t>O15187050002</t>
  </si>
  <si>
    <t>00130012002 DEPOSITO DE EFECTIVO, DEPOSITANTE: JUAN R. GUERREROS ROQUE, CONCEPTO: DEVOLUCIÓN POR GASTOS DE GASOLINA, CUENTA DE DEPOSITO: CUENTA UNICA DEL TESORO</t>
  </si>
  <si>
    <t>O15187090002</t>
  </si>
  <si>
    <t>00099021001 DEPOSITO DE EFECTIVO, DEPOSITANTE: FERNANDO RIVAS ARCE, CONCEPTO: DOBLE PERCEPCION, CUENTA DE DEPOSITO: CUENTA UNICA DEL TESORO</t>
  </si>
  <si>
    <t>O15188030002</t>
  </si>
  <si>
    <t>00099021001 DEPOSITO DE EFECTIVO, DEPOSITANTE: LUIS LEANDRO ROJAS BUERGO, CONCEPTO: DEVOLUCIÓN DE FONDOS A RENDIR POR COMPRA DE COMBUSTIBLE, CUENTA DE DEPOSITO: CUENTA UNICA DEL TESORO</t>
  </si>
  <si>
    <t>B15190550002</t>
  </si>
  <si>
    <t>00099021001 DEP.DE CHEQ.AJENOS,RET.DE CAM.,CONCEPTO: REVERSION SALDOS NO EJECUTADOS GESTION 2017 DIFERENTES UU.M.M.,DEP.: MINISTERIO DE DEFENSA , PROCEDENCIA: BANCO UNION S.A., CHEQUE: 18827, FECHA DE EMISION:13/07/2017</t>
  </si>
  <si>
    <t>B15190660002</t>
  </si>
  <si>
    <t>00099021001 DEP.DE CHEQ.AJENOS,RET.DE CAM.,CONCEPTO: DEVOLUCION DE CC NO COBRADA MARZO 2017,DEP.: LA VITALICIA SEGUROS Y REASEGUROS S.A. , PROCEDENCIA: BANCO BISA S.A., CHEQUE: 41352, FECHA DE EMISION:13/07/2017</t>
  </si>
  <si>
    <t>B15190690002</t>
  </si>
  <si>
    <t>00512042001 DEP.DE CHEQ.AJENOS,RET.DE CAM.,CONCEPTO: DEVOLUCIÓN,DEP.: AASANA , PROCEDENCIA: BANCO UNION S.A., CHEQUE: 1994, FECHA DE EMISION:11/07/2017</t>
  </si>
  <si>
    <t>B15190720002</t>
  </si>
  <si>
    <t>00512042001 DEP.DE CHEQ.AJENOS,RET.DE CAM.,CONCEPTO: DEVOLUCIÓN,DEP.: AASANA , PROCEDENCIA: BANCO UNION S.A., CHEQUE: 1981, FECHA DE EMISION:07/07/2017</t>
  </si>
  <si>
    <t>B15190730002</t>
  </si>
  <si>
    <t>00512042001 DEP.DE CHEQ.AJENOS,RET.DE CAM.,CONCEPTO: DEVOLUCIÓN,DEP.: AASANA , PROCEDENCIA: BANCO UNION S.A., CHEQUE: 1982, FECHA DE EMISION:07/07/2017</t>
  </si>
  <si>
    <t>O15189710002</t>
  </si>
  <si>
    <t>00099021001 DEPOSITO DE EFECTIVO, DEPOSITANTE: BPE-V - JULIO SANJINEZ GOITIA, CONCEPTO: RETENCIÓN POR ADQUISICIÓN ALIMENTOS MARISCALERIA, CUENTA DE DEPOSITO: CUENTA UNICA DEL TESORO</t>
  </si>
  <si>
    <t>O15189970002</t>
  </si>
  <si>
    <t>00052014102 DEPOSITO DE EFECTIVO, DEPOSITANTE: ROBERTO DANIEL MARCKS PORTUGAL - MIN DE CUL TUR, CONCEPTO: DEVOLUCIÓN DE PASAJE NO UTILIZADO LA PAZ - UYUNI, CUENTA DE DEPOSITO: CUENTA UNICA DEL TESORO</t>
  </si>
  <si>
    <t>O15190100002</t>
  </si>
  <si>
    <t>00015011108 DEPOSITO DE EFECTIVO, DEPOSITANTE: MARITZA SANJINES CESPEDES, CONCEPTO: POR EXCESO DE LLAMADAS, CUENTA DE DEPOSITO: CUENTA UNICA DEL TESORO</t>
  </si>
  <si>
    <t>O15190110002</t>
  </si>
  <si>
    <t>O15190710002</t>
  </si>
  <si>
    <t>00015011108 DEPOSITO DE EFECTIVO, DEPOSITANTE: FAVIO TORRICO PEREDO, CONCEPTO: POR EXCESO EN CONSUMO DE TELEFONO CELULAR, CUENTA DE DEPOSITO: CUENTA UNICA DEL TESORO</t>
  </si>
  <si>
    <t>O15191220002</t>
  </si>
  <si>
    <t>00099021001 DEPOSITO DE EFECTIVO, DEPOSITANTE: HUMBERTO FUENTES LOPEZ, CONCEPTO: DEVOLUCIÓN ""CUENTAS POR COBRAR"" ANTICIPO A PROVEEDORES M/N, CUENTA DE DEPOSITO: CUENTA UNICA DEL TESORO</t>
  </si>
  <si>
    <t>O15191230002</t>
  </si>
  <si>
    <t>00099021001 DEPOSITO DE EFECTIVO, DEPOSITANTE: HUMBERTO FUENTES L., CONCEPTO: DEVOLUCIÓN ""CUENTAS POR COBRAR"" PAGO EN DEMASIA CP 77/2003, CUENTA DE DEPOSITO: CUENTA UNICA DEL TESORO</t>
  </si>
  <si>
    <t>B15194910002</t>
  </si>
  <si>
    <t>00582012002 DEP.DE CHEQ.AJENOS,RET.DE CAM.,CONCEPTO: DEVOLUCION PARCIAL DE GASTO EJECUTADO EL 12/04/2017,DEP.: EMPRESA BOLIVIANA DE ALMENDRA Y DERIVADOS-EBA , PROCEDENCIA: BANCO UNION S.A., CHEQUE: 4664, FECHA DE EMISION:20/06/2017</t>
  </si>
  <si>
    <t>O15193960002</t>
  </si>
  <si>
    <t>00099021001 DEPOSITO DE EFECTIVO, DEPOSITANTE: SANDRA YOUSSETTE SIACAR BACARREZA, CONCEPTO: DEVOLUCION POR EXCESO DE HABERES PERCIBIDOS EN EL SECTOR PUBLICO, CUENTA DE DEPOSITO: CUENTA UNICA DEL TESORO</t>
  </si>
  <si>
    <t>O15194890002</t>
  </si>
  <si>
    <t>00016011101 DEPOSITO DE EFECTIVO, DEPOSITANTE: OSCAR ALEX VILLEGAS GONZALEZ, CONCEPTO: CARGO A CUENTA / MINISTERIO EDUCACIÓN / UAI INF. AIR N°2 / 2016 (C1), CUENTA DE DEPOSITO: CUENTA UNICA DEL TESORO</t>
  </si>
  <si>
    <t>O15195580002</t>
  </si>
  <si>
    <t>00015011108 DEPOSITO DE EFECTIVO, DEPOSITANTE: MILTON RAMIRO BURGOS MARTINEZ - MIN. GOBIERNO, CONCEPTO: DEPÖSITO POR CONSUMO EXCEDENTE DE TELEFONIA MOVIL, CUENTA DE DEPOSITO: CUENTA UNICA DEL TESORO</t>
  </si>
  <si>
    <t>O15196140002</t>
  </si>
  <si>
    <t>00015011108 DEPOSITO DE EFECTIVO, DEPOSITANTE: ADRIAN ALEXIS MAGUEÑO GORDILLO, CONCEPTO: DEVOLUCION DE FONDOS, CUENTA DE DEPOSITO: CUENTA UNICA DEL TESORO</t>
  </si>
  <si>
    <t>O15196160002</t>
  </si>
  <si>
    <t>00015011108 DEPOSITO DE EFECTIVO, DEPOSITANTE: EDGAR FLORES PRADO, CONCEPTO: DEVOLUCIÓN DE FONDOS DE LA LIBRETA, CUENTA DE DEPOSITO: CUENTA UNICA DEL TESORO</t>
  </si>
  <si>
    <t>O15196170002</t>
  </si>
  <si>
    <t>00015011108 DEPOSITO DE EFECTIVO, DEPOSITANTE: DAVID MOLLINEDO GONZALES, CONCEPTO: DEVOLUCIÓN DE FONDOS DE LA LIBRETA, CUENTA DE DEPOSITO: CUENTA UNICA DEL TESORO</t>
  </si>
  <si>
    <t>O15196630002</t>
  </si>
  <si>
    <t>00099021001 DEPOSITO DE EFECTIVO, DEPOSITANTE: ALVARO MARCO ANTONIO CABA OLIVAREZ CI:2377522 LP, CONCEPTO: CITE: MEFP/VTCP/DGPOT/UAIS/ - CPI/N°030/2016 REGULARIZACIÓN ENERO 2017, CUENTA DE DEPOSITO: CUENTA UNICA DEL TESORO</t>
  </si>
  <si>
    <t>B15199750002</t>
  </si>
  <si>
    <t>00086038003 DEP.DE CHEQ.AJENOS,RET.DE CAM.,CONCEPTO: DEPÖSITO POR REMBOLSO 2º GESTION 2017,DEP.: GAS ORIENTE BOLIVIANO , PROCEDENCIA: BANCO UNION S.A., CHEQUE: 162, FECHA DE EMISION:18/07/2017</t>
  </si>
  <si>
    <t>B15199880002</t>
  </si>
  <si>
    <t>00086038003 DEP.DE CHEQ.AJENOS,RET.DE CAM.,CONCEPTO: DEPÖSITO POR DESEMBOLSO 2º GESTION 2017,DEP.: FUNDESNAP , PROCEDENCIA: BANCO UNION S.A., CHEQUE: 911, FECHA DE EMISION:18/07/2017</t>
  </si>
  <si>
    <t>B15199910002</t>
  </si>
  <si>
    <t>00086038003 DEP.DE CHEQ.AJENOS,RET.DE CAM.,CONCEPTO: DEPÖSITO POR DESEMBOLSO 2º GESTION 2017,DEP.: FUNDESNAP , PROCEDENCIA: BANCO UNION S.A., CHEQUE: 910, FECHA DE EMISION:18/07/2017</t>
  </si>
  <si>
    <t>O15198630002</t>
  </si>
  <si>
    <t>00099021001 DEPOSITO DE EFECTIVO, DEPOSITANTE: MARIA FANNY ULLOA ARAYA, CONCEPTO: DOBLE PERCEPCION, CUENTA DE DEPOSITO: CUENTA UNICA DEL TESORO</t>
  </si>
  <si>
    <t>O15198690002</t>
  </si>
  <si>
    <t>O15200040002</t>
  </si>
  <si>
    <t>00099021001 DEPOSITO DE EFECTIVO, DEPOSITANTE: SARAH MABEL QUINTEROS SARAVIA, CONCEPTO: REVERSION AL C-31 Nº 200, CUENTA DE DEPOSITO: CUENTA UNICA DEL TESORO</t>
  </si>
  <si>
    <t>O15200410002</t>
  </si>
  <si>
    <t>00099021001 DEPOSITO DE EFECTIVO, DEPOSITANTE: FERNANDO LAURA QUIA, CONCEPTO: DEVOLUCION DE RECURSOS NO EJECUTADOS, CUENTA DE DEPOSITO: CUENTA UNICA DEL TESORO</t>
  </si>
  <si>
    <t>O15200820002</t>
  </si>
  <si>
    <t>00099021001 DEPOSITO DE EFECTIVO, DEPOSITANTE: OTILIA HORTENCIA CONDORI CUNO, CONCEPTO: IMPORTE POR COBRO INDEBIDO DE CUNO CANASA LOLA C. (Q.E.P.D), CUENTA DE DEPOSITO: CUENTA UNICA DEL TESORO</t>
  </si>
  <si>
    <t>O15203310002</t>
  </si>
  <si>
    <t>00099021001 DEPOSITO DE EFECTIVO, DEPOSITANTE: TOMAS MENDOZA PATZI, CONCEPTO: DEVOLUCION MES MAYO 2016, CUENTA DE DEPOSITO: CUENTA UNICA DEL TESORO</t>
  </si>
  <si>
    <t>O15203420002</t>
  </si>
  <si>
    <t>00591012001 DEPOSITO DE EFECTIVO, DEPOSITANTE: TELEFERICOS DOPPELMAYR BOLIVIA S.A., CONCEPTO: PAGO POR DAÑOS OCASIONALES RED AGUA POTABLE EPSAS, CUENTA DE DEPOSITO: CUENTA UNICA DEL TESORO</t>
  </si>
  <si>
    <t>O15204810002</t>
  </si>
  <si>
    <t>00099021001 DEPOSITO DE EFECTIVO, DEPOSITANTE: REMBERTO QUELCA TANCARA, CONCEPTO: DOBLE PERCEPCION, CUENTA DE DEPOSITO: CUENTA UNICA DEL TESORO</t>
  </si>
  <si>
    <t>O15205090002</t>
  </si>
  <si>
    <t>00099021001 DEPOSITO DE EFECTIVO, DEPOSITANTE: TEODORO MEDOZA CONDE, CONCEPTO: COBRO INDEBIDO, CUENTA DE DEPOSITO: CUENTA UNICA DEL TESORO</t>
  </si>
  <si>
    <t>O15205870002</t>
  </si>
  <si>
    <t>00099021001 DEPOSITO DE EFECTIVO, DEPOSITANTE: VICTOR JHONY ROJAS FLORES, CONCEPTO: DEVOLUCION DE PAGO DE HABER POR EXCESO DE 2 DIAS, CUENTA DE DEPOSITO: CUENTA UNICA DEL TESORO</t>
  </si>
  <si>
    <t>B15207790002</t>
  </si>
  <si>
    <t>00099021001 DEP.DE CHEQ.AJENOS,RET.DE CAM.,CONCEPTO: DILLMAN YUJRA YUJRA,DEP.: BANCO UNION S.A. , PROCEDENCIA: BANCO UNION S.A., CHEQUE: 150585, FECHA DE EMISION:20/07/2017</t>
  </si>
  <si>
    <t>B15207810002</t>
  </si>
  <si>
    <t>00099021001 DEP.DE CHEQ.AJENOS,RET.DE CAM.,CONCEPTO: MONTAÑO ORELLANA WILFREDO,DEP.: BANCO UNION S.A. , PROCEDENCIA: BANCO UNION S.A., CHEQUE: 150588, FECHA DE EMISION:20/07/2017</t>
  </si>
  <si>
    <t>B15207840002</t>
  </si>
  <si>
    <t>00099021001 DEP.DE CHEQ.AJENOS,RET.DE CAM.,CONCEPTO: GIOVANA JOVITA ENCINAS CUCULY,DEP.: BANCO UNION S.A. , PROCEDENCIA: BANCO UNION S.A., CHEQUE: 150587, FECHA DE EMISION:20/07/2017</t>
  </si>
  <si>
    <t>B15208000002</t>
  </si>
  <si>
    <t>00099021001 DEP.DE CHEQ.AJENOS,RET.DE CAM.,CONCEPTO: DEVOLUCION COBROS INDEBIDOS GRUPO II COMPROBANTE Nº 154 7-7-17,DEP.: SENASIR , PROCEDENCIA: BANCO UNION S.A., CHEQUE: 7567, FECHA DE EMISION:07/07/2017</t>
  </si>
  <si>
    <t>B15208610002</t>
  </si>
  <si>
    <t>00299014101 DEP.DE CHEQ.AJENOS,RET.DE CAM.,CONCEPTO: DESEMBOLSO PARA GASTOS ADMINISTRATIVOS PROVENIENTES DE LA GOBERNACION,DEP.: SERVICIO DEPARTAMENTAL DE RIEGO LA PAZ , PROCEDENCIA: BANCO UNION S.A., CHEQUE: 62274, FECHA DE EMISION:06/07/2017</t>
  </si>
  <si>
    <t>O15207510002</t>
  </si>
  <si>
    <t>00099021001 DEPOSITO DE EFECTIVO, DEPOSITANTE: MINISTERIO DE COMUNICACION, CONCEPTO: DEVOLUCION DE FONDOS EN AVANCE, CUENTA DE DEPOSITO: CUENTA UNICA DEL TESORO</t>
  </si>
  <si>
    <t>O15207670002</t>
  </si>
  <si>
    <t>00099021001 DEPOSITO DE EFECTIVO, DEPOSITANTE: ALFREDO VASQUEZ ARCE, CONCEPTO: DOBLE PERCEPCION, CUENTA DE DEPOSITO: CUENTA UNICA DEL TESORO</t>
  </si>
  <si>
    <t>O15207690002</t>
  </si>
  <si>
    <t>00099021001 DEPOSITO DE EFECTIVO, DEPOSITANTE: MANUEL ANTONIO ZAMBRANA ZAMBRANA, CONCEPTO: DEVOLUCION DEL BENEFICIO COLATERAL DE ASIGNACION BONO AL CARGO, CUENTA DE DEPOSITO: CUENTA UNICA DEL TESORO</t>
  </si>
  <si>
    <t>O15208380002</t>
  </si>
  <si>
    <t>00099021001 DEPOSITO DE EFECTIVO, DEPOSITANTE: JOSE ESTRADA BERMUDEZ, CONCEPTO: REVERSION PASAJES PREVENTIVO N° 3806/17 N° DE CARGO DE CUENTA, CUENTA DE DEPOSITO: CUENTA UNICA DEL TESORO</t>
  </si>
  <si>
    <t>O15208620002</t>
  </si>
  <si>
    <t>00099021001 DEPOSITO DE EFECTIVO, DEPOSITANTE: SIRILA GERONIMO TAPIA, CONCEPTO: DEVOLUCION POR EQUIVOCACION DEL PERSONAL DE HABILITACION DE SEDES LA PAZ, CUENTA DE DEPOSITO: CUENTA UNICA DEL TESORO</t>
  </si>
  <si>
    <t>O15208640002</t>
  </si>
  <si>
    <t>O15208790002</t>
  </si>
  <si>
    <t>O15208880002</t>
  </si>
  <si>
    <t>00099021001 DEPOSITO DE EFECTIVO, DEPOSITANTE: JOSE ERASMO CADENA OBLITAS, CONCEPTO: REVERSION PARCIAL, CUENTA DE DEPOSITO: CUENTA UNICA DEL TESORO</t>
  </si>
  <si>
    <t>O15209100002</t>
  </si>
  <si>
    <t>00099021001 DEPOSITO DE EFECTIVO, DEPOSITANTE: JUAN PABLO SALAZAR ORTIZ, CONCEPTO: DEVOLUCION DE VIATICOS, CUENTA DE DEPOSITO: CUENTA UNICA DEL TESORO</t>
  </si>
  <si>
    <t>B15212220002</t>
  </si>
  <si>
    <t>00086031109 DEP.DE CHEQ.AJENOS,RET.DE CAM.,CONCEPTO: DEP PROVINIENTE POR COBRO DE MULTAS,DEP.: SERNAP-MANURIPI , PROCEDENCIA: BANCO UNION S.A., CHEQUE: 1808, FECHA DE EMISION:10/07/2017</t>
  </si>
  <si>
    <t>B15212840002</t>
  </si>
  <si>
    <t>00670012001 DEP.DE CHEQ.AJENOS,RET.DE CAM.,CONCEPTO: MULTA ELECTORAL DE LA SRA LETICIA FAJARDO ROMERO,DEP.: ORGANO ELECTORAL PLURINACIONAL , PROCEDENCIA: BANCO UNION S.A., CHEQUE: 6114, FECHA DE EMISION:14/07/2017</t>
  </si>
  <si>
    <t>O15211610002</t>
  </si>
  <si>
    <t>00015011108 DEPOSITO DE EFECTIVO, DEPOSITANTE: JULIO CESAR ANDIA MEDINA, CONCEPTO: EXCEDENTE DE TELEFONIA MOVIL, CUENTA DE DEPOSITO: CUENTA UNICA DEL TESORO</t>
  </si>
  <si>
    <t>O15212260002</t>
  </si>
  <si>
    <t>00086038007 DEPOSITO DE EFECTIVO, DEPOSITANTE: JORGE BILBAO, CONCEPTO: DEVLUCION DE HONORARIOS MES DE ENERO, CUENTA DE DEPOSITO: CUENTA UNICA DEL TESORO</t>
  </si>
  <si>
    <t>O15212380002</t>
  </si>
  <si>
    <t>00099021001 DEPOSITO DE EFECTIVO, DEPOSITANTE: CARMELA ANTONIA VERA FERNANDEZ, CONCEPTO: DOBLE PERCEPCION, CUENTA DE DEPOSITO: CUENTA UNICA DEL TESORO</t>
  </si>
  <si>
    <t>O15212420002</t>
  </si>
  <si>
    <t>00099021001 DEPOSITO DE EFECTIVO, DEPOSITANTE: VIRGINIA SALAZAR FLORES, CONCEPTO: DEVOLUCION DE HABER DE MARZO, CUENTA DE DEPOSITO: CUENTA UNICA DEL TESORO</t>
  </si>
  <si>
    <t>O15212950002</t>
  </si>
  <si>
    <t>00099021001 DEPOSITO DE EFECTIVO, DEPOSITANTE: MINISTERIO DE EDUCACION- GABRIELA CHUILLA MAMANI, CONCEPTO: REVERSION DE BOLETA DE HABER MENSUAL, CUENTA DE DEPOSITO: CUENTA UNICA DEL TESORO</t>
  </si>
  <si>
    <t>O15213030002</t>
  </si>
  <si>
    <t>00099021001 DEPOSITO DE EFECTIVO, DEPOSITANTE: SONIA JUANA LIMA VDA VERA, CONCEPTO: SENASIR-COBRO INDEBIDO N° 010/2017, CUENTA DE DEPOSITO: CUENTA UNICA DEL TESORO</t>
  </si>
  <si>
    <t>O15213150002</t>
  </si>
  <si>
    <t>00099021001 DEPOSITO DE EFECTIVO, DEPOSITANTE: VLADIMIR MANCILLA VEIZAGA, CONCEPTO: DEVOLUCION, CUENTA DE DEPOSITO: CUENTA UNICA DEL TESORO</t>
  </si>
  <si>
    <t>O15214320002</t>
  </si>
  <si>
    <t>00099021001 DEPOSITO DE EFECTIVO, DEPOSITANTE: SENASIR- LOLA PORFIRIA RODRIGUEZ, CONCEPTO: DOBLE PERCEPCION, CUENTA DE DEPOSITO: CUENTA UNICA DEL TESORO</t>
  </si>
  <si>
    <t>B15217180002</t>
  </si>
  <si>
    <t>00099021001 DEP.DE CHEQ.AJENOS,RET.DE CAM.,CONCEPTO: ARAUZ LUZ GRACIELA MENDIZABAL DE,DEP.: BANCO UNION S.A. , PROCEDENCIA: BANCO UNION S.A., CHEQUE: 150590, FECHA DE EMISION:24/07/2017</t>
  </si>
  <si>
    <t>B15217200002</t>
  </si>
  <si>
    <t>00099021001 DEP.DE CHEQ.AJENOS,RET.DE CAM.,CONCEPTO: AÑAZGO USTAREZ MANUEL,DEP.: BANCO UNION S.A. , PROCEDENCIA: BANCO UNION S.A., CHEQUE: 150589, FECHA DE EMISION:24/07/2017</t>
  </si>
  <si>
    <t>B15217560002</t>
  </si>
  <si>
    <t>00070011102 DEP.DE CHEQ.AJENOS,RET.DE CAM.,CONCEPTO: DEP POR DEMASIA-IMPUESTOS JUNIO,DEP.: MTEPS , PROCEDENCIA: BANCO UNION S.A., CHEQUE: 8264, FECHA DE EMISION:20/07/2017</t>
  </si>
  <si>
    <t>O15217100002</t>
  </si>
  <si>
    <t>00099021001 DEPOSITO DE EFECTIVO, DEPOSITANTE: FUNDACION BRIG MED CUBANA-DAYAMI LEISA CORDERO, CONCEPTO: DEVOLUCION POR CONCEPTO DE TASAS MES DE JUNIO, CUENTA DE DEPOSITO: CUENTA UNICA DEL TESORO</t>
  </si>
  <si>
    <t>O15217400002</t>
  </si>
  <si>
    <t>00099021001 DEPOSITO DE EFECTIVO, DEPOSITANTE: OCTAVIO CHAVEZ ALBA CI 1985007 SC, CONCEPTO: CUMPLIMIENTO DICTAMEN CGE/DRC-080/2016 DE UMSS, CUENTA DE DEPOSITO: CUENTA UNICA DEL TESORO</t>
  </si>
  <si>
    <t>O15217720002</t>
  </si>
  <si>
    <t>00099021001 DEPOSITO DE EFECTIVO, DEPOSITANTE: FLAVIA MARINA FLORES MIRANDA, CONCEPTO: DOBLE PERCEPSION, CUENTA DE DEPOSITO: CUENTA UNICA DEL TESORO</t>
  </si>
  <si>
    <t>O15218130002</t>
  </si>
  <si>
    <t>00099021001 DEPOSITO DE EFECTIVO, DEPOSITANTE: BRAYAM MAURICIO PIMENTEL TARIFA, CONCEPTO: DEVOLUCION MEDIO DIA DE VIATICO, CUENTA DE DEPOSITO: CUENTA UNICA DEL TESORO</t>
  </si>
  <si>
    <t>O15218170002</t>
  </si>
  <si>
    <t>00130012002 DEPOSITO DE EFECTIVO, DEPOSITANTE: JUAN GUERREROS ROQUE, CONCEPTO: DEVOLUCION POR GASTOS DE PEAJES, CUENTA DE DEPOSITO: CUENTA UNICA DEL TESORO</t>
  </si>
  <si>
    <t>O15218310002</t>
  </si>
  <si>
    <t>00099021001 DEPOSITO DE EFECTIVO, DEPOSITANTE: ABRAHAM CONDORI CHOQUEHUANCA, CONCEPTO: DOBLE PERCEPCION, CUENTA DE DEPOSITO: CUENTA UNICA DEL TESORO</t>
  </si>
  <si>
    <t>O15218700002</t>
  </si>
  <si>
    <t>00099021001 DEPOSITO DE EFECTIVO, DEPOSITANTE: JANNETH VASQUEZ FORONDA, CONCEPTO: DEVOLUCION DE RETROACTIVO, CUENTA DE DEPOSITO: CUENTA UNICA DEL TESORO</t>
  </si>
  <si>
    <t>O15218740002</t>
  </si>
  <si>
    <t>00099021001 DEPOSITO DE EFECTIVO, DEPOSITANTE: MARIA LUISA VISCARRA SOLIZ, CONCEPTO: DOBLE PERCEPCION, CUENTA DE DEPOSITO: CUENTA UNICA DEL TESORO</t>
  </si>
  <si>
    <t>O15219870002</t>
  </si>
  <si>
    <t>00130012002 DEPOSITO DE EFECTIVO, DEPOSITANTE: LUIS FEDERICO MARTINEZ R., CONCEPTO: DEVOLUCION POR CONCEPTO GASTOS PARA GASOLINA, CUENTA DE DEPOSITO: CUENTA UNICA DEL TESORO</t>
  </si>
  <si>
    <t>O15219880002</t>
  </si>
  <si>
    <t>00130012002 DEPOSITO DE EFECTIVO, DEPOSITANTE: LUIS FEDERICO MARTINEZ RETAMOZO, CONCEPTO: DEVOLUCION GASTOS CONCEPTO DE PEAJES, CUENTA DE DEPOSITO: CUENTA UNICA DEL TESORO</t>
  </si>
  <si>
    <t>B15222160002</t>
  </si>
  <si>
    <t>00680012001 DEP.DE CHEQ.AJENOS,RET.DE CAM.,CONCEPTO: DESCUENTOS POR RENDICIONES DE CUENTAS,DEP.: CONTRALORIA GENERAL DEL ESTADO , PROCEDENCIA: BANCO UNION S.A., CHEQUE: 5267, FECHA DE EMISION:19/07/2017</t>
  </si>
  <si>
    <t>B15222350002</t>
  </si>
  <si>
    <t>00099021001 DEP.DE CHEQ.AJENOS,RET.DE CAM.,CONCEPTO: DEVOLUCION VIATICOS COMISION SANTA CRUZ,DEP.: CONTRALORIA GENERAL DEL ESTADO , PROCEDENCIA: BANCO UNION S.A., CHEQUE: 5268, FECHA DE EMISION:19/07/2017</t>
  </si>
  <si>
    <t>B15222390002</t>
  </si>
  <si>
    <t>00099021001 DEP.DE CHEQ.AJENOS,RET.DE CAM.,CONCEPTO: REEMBOLSO SUBSIDIO IMCAPACIDAD TEMPORAL,DEP.: CONTRALORIA GENERAL DEL ESTADO , PROCEDENCIA: BANCO UNION S.A., CHEQUE: 5261, FECHA DE EMISION:10/07/2017</t>
  </si>
  <si>
    <t>O15221300002</t>
  </si>
  <si>
    <t>00099021001 DEPOSITO DE EFECTIVO, DEPOSITANTE: ELIZABETH VALLEJOS SANTALLA CI. 2773034 OR, CONCEPTO: DEVOLUCION, CUENTA DE DEPOSITO: CUENTA UNICA DEL TESORO</t>
  </si>
  <si>
    <t>O15222030002</t>
  </si>
  <si>
    <t>00099021001 DEPOSITO DE EFECTIVO, DEPOSITANTE: SEGIP OFICINA NACIONAL, CONCEPTO: DEVOLUCION DE SALDO C-31 N° 678 PRIMER FONDO CALAMA-CHILE FUENTE 41, CUENTA DE DEPOSITO: CUENTA UNICA DEL TESORO</t>
  </si>
  <si>
    <t>O15222740002</t>
  </si>
  <si>
    <t>00099021001 DEPOSITO DE EFECTIVO, DEPOSITANTE: RIM - 30 " MURILLO ", CONCEPTO: RETENCION PARTIDA 21300 SERVICIOS BAS / AGUA MES DE JULIO / 2017, CUENTA DE DEPOSITO: CUENTA UNICA DEL TESORO</t>
  </si>
  <si>
    <t>O15224060002</t>
  </si>
  <si>
    <t>00099021001 DEPOSITO DE EFECTIVO, DEPOSITANTE: RC - 10 ""GRAL MERCADO"", CONCEPTO: PAGO POR RETENCION DE ALIMENTACION PARA ANIMALES MARISCALERIA DEL GANADO CABALLAR C/MES DE JULIO, CUENTA DE DEPOSITO: CUENTA UNICA DEL TESORO</t>
  </si>
  <si>
    <t>B15226340002</t>
  </si>
  <si>
    <t>00099021001 DEP.DE CHEQ.AJENOS,RET.DE CAM.,CONCEPTO: A.G.E.T.I.C.. - DEVOL.INCAPACIDAD TEMP. - MAYO / 2017,DEP.: CAJA PETROLERA DE SALUD , PROCEDENCIA: BANCO UNION S.A., CHEQUE: 11546, FECHA DE EMISION:26/07/2017</t>
  </si>
  <si>
    <t>O15225580002</t>
  </si>
  <si>
    <t>00099021001 DEPOSITO DE EFECTIVO, DEPOSITANTE: GONZALO EDUARDO VISCARRA MENDOZA, CONCEPTO: DEVOLUCION DOBLE PERCEPCION, CUENTA DE DEPOSITO: CUENTA UNICA DEL TESORO</t>
  </si>
  <si>
    <t>O15227330002</t>
  </si>
  <si>
    <t>00099021001 DEPOSITO DE EFECTIVO, DEPOSITANTE: FIDEL SEGALES PABON CI. 2326678 LP., CONCEPTO: DEVOLUCION DE EXCEDENTE SALARIAL AÑOS 2008 - 2009 UPEA - CNS POR LEY FINANCIAL, CUENTA DE DEPOSITO: CUENTA UNICA DEL TESORO</t>
  </si>
  <si>
    <t>O15227450002</t>
  </si>
  <si>
    <t>00099021001 DEPOSITO DE EFECTIVO, DEPOSITANTE: JUAN CARLOS CONDORI CHOQUE, CONCEPTO: DEVOLUCION DEL MES MAYO, CUENTA DE DEPOSITO: CUENTA UNICA DEL TESORO</t>
  </si>
  <si>
    <t>O15227460002</t>
  </si>
  <si>
    <t>00099021001 DEPOSITO DE EFECTIVO, DEPOSITANTE: JUAN CARLOS CONDORI CHOQUE, CONCEPTO: DEVOLUCION DEL MES JUNIO, CUENTA DE DEPOSITO: CUENTA UNICA DEL TESORO</t>
  </si>
  <si>
    <t>O15227480002</t>
  </si>
  <si>
    <t>00099021001 DEPOSITO DE EFECTIVO, DEPOSITANTE: JUAN CARLOS CONDORI CHOQUE, CONCEPTO: DEVOLUCION DEL MES JULIO, CUENTA DE DEPOSITO: CUENTA UNICA DEL TESORO</t>
  </si>
  <si>
    <t>O15227930002</t>
  </si>
  <si>
    <t>00130012002 DEPOSITO DE EFECTIVO, DEPOSITANTE: LUIS FEDERICO MARTINEZ RETAMOZO, CONCEPTO: DEP. POR PASAJES AL INTERIOR, CUENTA DE DEPOSITO: CUENTA UNICA DEL TESORO</t>
  </si>
  <si>
    <t>B15229980002</t>
  </si>
  <si>
    <t>00099021001 DEP.DE CHEQ.AJENOS,RET.DE CAM.,CONCEPTO: ELIANA DOMINGUEZ CASTRO,DEP.: BANCO UNION S.A. , PROCEDENCIA: BANCO UNION S.A., CHEQUE: 150591, FECHA DE EMISION:27/07/2017</t>
  </si>
  <si>
    <t>B15230330002</t>
  </si>
  <si>
    <t>00099021001 DEP.DE CHEQ.AJENOS,RET.DE CAM.,CONCEPTO: DEP POR REVERSION DE FONDOS NO UTILIZADOS,DEP.: SERNAP-SAJAMA , PROCEDENCIA: BANCO UNION S.A., CHEQUE: 1090, FECHA DE EMISION:30/06/2017</t>
  </si>
  <si>
    <t>B15230930002</t>
  </si>
  <si>
    <t>00099021001 DEP.DE CHEQ.AJENOS,RET.DE CAM.,CONCEPTO: REVERSION SALDOS NO EJECUTADOS GESTION 2017 POR GASTOS SOCORROS FF.AA.,DEP.: MINISTERIO DE DEFENSA , PROCEDENCIA: BANCO UNION S.A., CHEQUE: 84, FECHA DE EMISION:27/07/2017</t>
  </si>
  <si>
    <t>B15230940002</t>
  </si>
  <si>
    <t>00099021001 DEP.DE CHEQ.AJENOS,RET.DE CAM.,CONCEPTO: REVERSION SALDOS NO EJECUTADOS GESTION 2017 DEP ERRONEOS,DEP.: MINISTERIO DE DEFENSA , PROCEDENCIA: BANCO UNION S.A., CHEQUE: 18874, FECHA DE EMISION:27/07/2017</t>
  </si>
  <si>
    <t>O15229730002</t>
  </si>
  <si>
    <t>00099021001 DEPOSITO DE EFECTIVO, DEPOSITANTE: WALKER ZAMORANO CASTRO, CONCEPTO: DOBLE PERCEPCION, CUENTA DE DEPOSITO: CUENTA UNICA DEL TESORO</t>
  </si>
  <si>
    <t>O15229880002</t>
  </si>
  <si>
    <t>00015011108 DEPOSITO DE EFECTIVO, DEPOSITANTE: MINISTERIO DE GOBIERNO-HIBERTY CLAURE ALCOBA, CONCEPTO: PAGO DE EXESO DE CONSUMO DE CELULAR, CUENTA DE DEPOSITO: CUENTA UNICA DEL TESORO</t>
  </si>
  <si>
    <t>O15229970002</t>
  </si>
  <si>
    <t>00099021001 DEPOSITO DE EFECTIVO, DEPOSITANTE: PEDRO GROVER VELEZ QUISBERT, CONCEPTO: DOBLE PERCEPCION, CUENTA DE DEPOSITO: CUENTA UNICA DEL TESORO</t>
  </si>
  <si>
    <t>O15230840002</t>
  </si>
  <si>
    <t>00099021001 DEPOSITO DE EFECTIVO, DEPOSITANTE: JOSE JAVIER BILBAO LA VIEJA ROMAN, CONCEPTO: DOBLE PERCEPCION, CUENTA DE DEPOSITO: CUENTA UNICA DEL TESORO</t>
  </si>
  <si>
    <t>O15231150002</t>
  </si>
  <si>
    <t>00020031101 DEPOSITO DE EFECTIVO, DEPOSITANTE: RI-3 PEREZ, CONCEPTO: RETENCION SOBRE ALIMENTACION SEGURIDAD FISICA EMPRESA PAILAVIRI FANEXA MES DE FEBRERO, CUENTA DE DEPOSITO: CUENTA UNICA DEL TESORO</t>
  </si>
  <si>
    <t>O15231190002</t>
  </si>
  <si>
    <t>O15231200002</t>
  </si>
  <si>
    <t>00020031101 DEPOSITO DE EFECTIVO, DEPOSITANTE: RI-3 PEREZ, CONCEPTO: RETENCION SOBRE ALIMENTACION SEGURIDAD FISICA EMPRESA PAILAVIRI FANEXA MES DE MARZO, CUENTA DE DEPOSITO: CUENTA UNICA DEL TESORO</t>
  </si>
  <si>
    <t>O15231220002</t>
  </si>
  <si>
    <t>O15231230002</t>
  </si>
  <si>
    <t>00020031101 DEPOSITO DE EFECTIVO, DEPOSITANTE: RI-3 PEREZ, CONCEPTO: RETENCION SOBRE ALIMENTACION SEGURIDAD FISICA EMPRESA PAILAVIRI FANEXA MES DE ABRIL, CUENTA DE DEPOSITO: CUENTA UNICA DEL TESORO</t>
  </si>
  <si>
    <t>O15231240002</t>
  </si>
  <si>
    <t>O15231250002</t>
  </si>
  <si>
    <t>O15231290002</t>
  </si>
  <si>
    <t>00020031101 DEPOSITO DE EFECTIVO, DEPOSITANTE: RI-3 PEREZ, CONCEPTO: RETENCION SOBRE ALIMENTACION SEGURIDAD FISICA EMPRESA PAILAVIRI FANEXA MES DE MAYO, CUENTA DE DEPOSITO: CUENTA UNICA DEL TESORO</t>
  </si>
  <si>
    <t>O15231570002</t>
  </si>
  <si>
    <t>00099021001 DEPOSITO DE EFECTIVO, DEPOSITANTE: PEDRO PABLO ECHENIQUE BRAVO CI: 1049785 CH., CONCEPTO: REVERSION POR PERCEPCION INDEBIDA MESES ABRIL Y MAYO DEL 2017, CUENTA DE DEPOSITO: CUENTA UNICA DEL TESORO</t>
  </si>
  <si>
    <t>O15231670002</t>
  </si>
  <si>
    <t>00099021001 DEPOSITO DE EFECTIVO, DEPOSITANTE: GILMA LUPE PARRADO AMEZAGA DE PRADO, CONCEPTO: DOBLE PERCEPCION, CUENTA DE DEPOSITO: CUENTA UNICA DEL TESORO</t>
  </si>
  <si>
    <t>O15232220002</t>
  </si>
  <si>
    <t>00099021001 DEPOSITO DE EFECTIVO, DEPOSITANTE: SENASIR-MARIO ALBERTO BEJARANO ROCA CI 810070, CONCEPTO: DEVOLUCION 1 DUODECIMA DEL BONO ECONOMICO GESTION 2017, CUENTA DE DEPOSITO: CUENTA UNICA DEL TESORO</t>
  </si>
  <si>
    <t>O15232250002</t>
  </si>
  <si>
    <t>00015011108 DEPOSITO DE EFECTIVO, DEPOSITANTE: WINSTON CASSO CASSO POLICIA BOLIVIANA, CONCEPTO: EXCEDENTE DE USO DE CELULAR, CUENTA DE DEPOSITO: CUENTA UNICA DEL TESORO</t>
  </si>
  <si>
    <t>O15234070002</t>
  </si>
  <si>
    <t>00099021001 DEPOSITO DE EFECTIVO, DEPOSITANTE: JOSE RICARDO COX ARANIBAR, CONCEPTO: DEVOLUCION 1 DIA DE SALARIO, CUENTA DE DEPOSITO: CUENTA UNICA DEL TESORO</t>
  </si>
  <si>
    <t>O15235050002</t>
  </si>
  <si>
    <t>00015021101 DEPOSITO DE EFECTIVO, DEPOSITANTE: POLICIA BOLIVIANA, CONCEPTO: DEVOLUCION DE SERVICIOS BASICOS, CUENTA DE DEPOSITO: CUENTA UNICA DEL TESORO</t>
  </si>
  <si>
    <t>O15235080002</t>
  </si>
  <si>
    <t>00099021001 DEPOSITO DE EFECTIVO, DEPOSITANTE: POLICIA BOLIVIANA, CONCEPTO: DEVOLUCION DE SERVICIOS BASICOS, CUENTA DE DEPOSITO: CUENTA UNICA DEL TESORO</t>
  </si>
  <si>
    <t>O15236280002</t>
  </si>
  <si>
    <t>00099021001 DEPOSITO DE EFECTIVO, DEPOSITANTE: FELIPE ESCOBAR IBAÑEZ, CONCEPTO: DOBLE PERCEPCION, CUENTA DE DEPOSITO: CUENTA UNICA DEL TESORO</t>
  </si>
  <si>
    <t>B15239410002</t>
  </si>
  <si>
    <t>00099021001 DEP.DE CHEQ.AJENOS,RET.DE CAM.,CONCEPTO: RODRIGUEZ SANCHEZ EDGAR ROGER,DEP.: BANCO UNION S.A. , PROCEDENCIA: BANCO UNION S.A., CHEQUE: 150596, FECHA DE EMISION:31/07/2017</t>
  </si>
  <si>
    <t>B15239440002</t>
  </si>
  <si>
    <t>00099021001 DEP.DE CHEQ.AJENOS,RET.DE CAM.,CONCEPTO: RODRIGUEZ SANCHEZ EDGAR ROGER,DEP.: BANCO UNION S.A. , PROCEDENCIA: BANCO UNION S.A., CHEQUE: 150597, FECHA DE EMISION:31/07/2017</t>
  </si>
  <si>
    <t>O15239210002</t>
  </si>
  <si>
    <t>00099021001 DEPOSITO DE EFECTIVO, DEPOSITANTE: CARMEN MERUVIA CANCHARI, CONCEPTO: REVERSION DE BOLETA DE HABER MENSUAL, CUENTA DE DEPOSITO: CUENTA UNICA DEL TESORO</t>
  </si>
  <si>
    <t>O15239490002</t>
  </si>
  <si>
    <t>00099021001 DEPOSITO DE EFECTIVO, DEPOSITANTE: PABLO P. GONZALEZ SARAVIA, CONCEPTO: DOBLE PERCEPCION, CUENTA DE DEPOSITO: CUENTA UNICA DEL TESORO</t>
  </si>
  <si>
    <t>O15239570002</t>
  </si>
  <si>
    <t>00099021001 DEPOSITO DE EFECTIVO, DEPOSITANTE: PEDRO ANTONIO RIVAS, CONCEPTO: DOBLE PERCEPCION, CUENTA DE DEPOSITO: CUENTA UNICA DEL TESORO</t>
  </si>
  <si>
    <t>O15240760002</t>
  </si>
  <si>
    <t>00099021001 DEPOSITO DE EFECTIVO, DEPOSITANTE: CRISTINA ATTO GUTIERREZ, CONCEPTO: DEVOLUCION POR CONCEPTO DE SUELDOS Y SALARIOS, CUENTA DE DEPOSITO: CUENTA UNICA DEL TESORO</t>
  </si>
  <si>
    <t>O15241800002</t>
  </si>
  <si>
    <t>00099021001 DEPOSITO DE EFECTIVO, DEPOSITANTE: BASILIA CALLEJAS, CONCEPTO: COBROS INDEBIDOS POR NUPCIAS NUEVAS, CUENTA DE DEPOSITO: CUENTA UNICA DEL TESORO</t>
  </si>
  <si>
    <t>Q08682550002</t>
  </si>
  <si>
    <t>NÚMERO DE LIBRETA CUT: 99031009.00 OPERACIÓN T01 TRANSFERENCIA DE FONDOS A LA CUT - TESORO DIRECTO DE BANCO UNION S.A. A CUENTA UNICA DEL TESORO CON NUMERO DE SOLICITUD = 1996734 Y NUMERO CORRELATIVO = 91320001082017809 TRANSFERENCIA POR OPERACIONES DE VENTA BONOS BTX</t>
  </si>
  <si>
    <t>J03267020001</t>
  </si>
  <si>
    <t>De: 00513012004 Transferencia que se efectua a requerimiento de Yacimientos Petroliferos Fiscales Bolivianos (YPFB), con nota CITE: DFC-2120 URT-1116/2017 y en virtud a la nota interna CITE: MEFP/VPCF/DGCF/UCCF N 805/2017, por concepto de deposito en demasia.</t>
  </si>
  <si>
    <t>J03266800001</t>
  </si>
  <si>
    <t>De: 00099024113 Transferencia en cumplimiento al DS N0913 de 15/06/2011 y el Convenio Intergubernativo de Financiamiento UPRE-CIF-IG 327/2017, suscrito entre la UPRE y el GAM Ayo Ayo Proyecto Construccion Tinglado y Cancha Polifuncional U.E. Julian Apaza Comunidad Humatoma, correspondiente al pago d</t>
  </si>
  <si>
    <t>J03266950001</t>
  </si>
  <si>
    <t>De: 00513012004 Transferencia que se efectua a requerimiento de Yacimientos Petroliferos Fiscales Bolivianos (YPFB), con nota CITE: DFC-2119 URT-1115/2017 y en virtud a la nota interna CITE: MEFP/VPCF/DGCF/UCCF N 805/2017, por concepto de deposito erroneo.</t>
  </si>
  <si>
    <t>J03266970001</t>
  </si>
  <si>
    <t>De: 00513012004 Transferencia que se efectua a requerimiento de Yacimientos Petroliferos Fiscales Bolivianos (YPFB), con nota CITE: DFC-2122 URT-1118/2017 y en virtud a la nota interna CITE: MEFP/VPCF/DGCF/UCCF N 805/2017, por concepto de deposito en demasia.</t>
  </si>
  <si>
    <t>G05076650004</t>
  </si>
  <si>
    <t>VENTA DE DIVISAS CON TRANSFERENCIA DE FONDOS A SOLICITUD DE MINISTERIO DE LA PRESIDENCIA SEGUN SOLICITUD 2808 REF: DIVISAS USD 59,356.99 TRANSFERENCIA PARCIAL A ROYAL FBO SERVICE S.A POR SERVICIOS DE ABASTECIMIENTO DE JET FUEL A AREONAVE FAB 001 EN EL VIAJE PRESIDENCIAL A BRUSELAS BELGICA DEL 4 AL 8 LIB. 00099021001 TGN-RECURSOS ORDINARIOS (3987)</t>
  </si>
  <si>
    <t>G05084400003</t>
  </si>
  <si>
    <t>TRANSFERENCIA RECIBIDA DEL EXTERIOR SEGÚN MENSAJES SWIFT Nos. 10994-10990 (REM.EXT.) DE FECHA 01-08-2017 POR DESEMBOLSO DE CAF PRÉSTAMO CFA008789 SOL. DESEMBOLSO N. 22 CFA 8789 FONDO ROTATORIO / TRF OBI CAF LIBRETA N° 00291012002 ABC-RECURSOS PROPIOS REF.: UTILES DE ESCRITORIO</t>
  </si>
  <si>
    <t>G05084410003</t>
  </si>
  <si>
    <t>TRANSFERENCIA RECIBIDA DEL EXTERIOR SEGÚN MENSAJES SWIFT Nos. 10996-10992 (REM.EXT.) DE FECHA 01-08-2017 POR DESEMBOLSO DE CAF PRÉSTAMO CFA008839 SOL.DES. NRO 5/CFA8839 FONDO ROTATORIO/TRF OBI CAF LIBRETA N° 00291012002 ABC-RECURSOS PROPIOS REF.: UTILES DE ESCRITORIO</t>
  </si>
  <si>
    <t>G05084420003</t>
  </si>
  <si>
    <t>TRANSFERENCIA RECIBIDA DEL EXTERIOR SEGÚN MENSAJES SWIFT Nos. 10993-10989 (REM.EXT.) DE FECHA 01-08-2017 POR DESEMBOLSO DE CAF PRÉSTAMO CFA007860 SOL. DE DESEMBOLSO N. 39 CFA7860 FONDO ROTATORIO/TRF OBI CAF LIBRETA N° 00291012002 ABC-RECURSOS PROPIOS REF.: UTILES DE ESCRITORIO</t>
  </si>
  <si>
    <t>G05084430003</t>
  </si>
  <si>
    <t>TRANSFERENCIA RECIBIDA DEL EXTERIOR SEGÚN MENSAJES SWIFT Nos. 10995-10991 (REM.EXT.) DE FECHA 01-08-2017 POR DESEMBOLSO DE CAF PRÉSTAMO CFA008239 SOL.DES. NRO 16/CFA 8239 FONDO ROTATORIO/TRF OBI CAF LIBRETA N° 00291012002 ABC-RECURSOS PROPIOS REF.: UTILES DE ESCRITORIO</t>
  </si>
  <si>
    <t>Q08686980002</t>
  </si>
  <si>
    <t>S08946710001</t>
  </si>
  <si>
    <t>'TRANSFERENCIA DE FONDOS||A SOL. DEL MEFP, CITE' MEFP/VTCP/DGCP/UF-463/2017 DE LA FECHA HRE TSO 3840. FIDEICOMISO INCENTIVOS A LAS EXPORTACIONES -CCF. RESTITUCION DE GASTOS JUDICIALES AL 30/06/2017, S/G. LA QUINTA ADENDA AL CONTRATO DE CONSTITUCION DEL FIDEICOMISO. DEBITO DE LA LIBRETA 00099021001 RECURSOS ORDINARIOS.</t>
  </si>
  <si>
    <t>S08946710003</t>
  </si>
  <si>
    <t>'TRANSFERENCIA DE FONDOS||A SOL. DEL MEFP, CITE' MEFP/VTCP/DGCP/UF-463/2017 DE LA FECHA HRE TSO 3840. FIDEICOMISO INCENTIVOS A LAS EXPORTACIONES -CCF. RESTITUCION DE GASTOS JUDICIALES AL 30/06/2017, S/G. LA QUINTA ADENDA AL CONTRATO DE CONSTITUCION DEL FIDEICOMISO. DEBITO DE LA LIBRETA 00099021001 COBRO UTILES DE ESCRITORIO.</t>
  </si>
  <si>
    <t>S08946730003</t>
  </si>
  <si>
    <t>'TRANSFERENCIA DE FONDOS||A SOL. DEL MIN,DE ECO Y FIN.PUBL. MEFP/VTCP/DGCP/UF-462/2017 DE LA FECHA HRE TSO 3839. PAGO DEL SALDO DE REMUNERACION FIDUCIARIA CON CORTE AL 31 DE MARZO DE 2017, S/G. LA QUINTA ADENDA AL CONTRATO DE CONSTITUCION DEL FIDEICOMISO INCENTIVOS A LAS DEBITO DE LA LIBRETA 00099021001 COBRO UTILES DE ESCRITORIO.</t>
  </si>
  <si>
    <t>J03267950001</t>
  </si>
  <si>
    <t>De: 00099024113 Transferencia en cumplimiento al DS N0913 de 15/06/2011 y el Convenio Intergubernativo de Financiamiento UPRE-CIF-IG/307/2015, suscrito entre la UPRE y el GAM Padcaya, Proyecto Construccion Coliseo Polideportivo Canas, correspondiente al pago de la planilla N2, segun la UPRE.</t>
  </si>
  <si>
    <t>G05092180004</t>
  </si>
  <si>
    <t>VENTA DE DIVISAS CON TRANSFERENCIA DE FONDOS A SOLICITUD DE MINISTERIO DE LA PRESIDENCIA SEGUN SOLICITUD 2852 REF: DIVISAS UDS 20,244.89 TRANSFERENCIA A AIRBUS HELICOPTERS CONO SUR S.A POR COMPRA DE REPUESTOS PARA AERONAVE FAB 003, PAGO AL BANCO BBVA URUGUAY S.A, CUENTA 999011879. LIB. 00099021001 TGN-RECURSOS ORDINARIOS (3987)</t>
  </si>
  <si>
    <t>G05095050003</t>
  </si>
  <si>
    <t>TRANSFERENCIA RECIBIDA DEL EXTERIOR SEGÚN MENSAJES SWIFT Nos. 11115-11104 (REM.EXT.) DE FECHA 02-08-2017 POR DESEMBOLSO DE FONPLATA PRÉSTAMO BOL 23/2014 GAF/BOL-058/2017 DESEMB NRO10 LIBRETA N° 00291012002 ABC-RECURSOS PROPIOS REF.: UTILES DE ESCRITORIO</t>
  </si>
  <si>
    <t>Q08691780002</t>
  </si>
  <si>
    <t>NÚMERO DE LIBRETA CUT: 99031009.00 OPERACIÓN T01 TRANSFERENCIA DE FONDOS A LA CUT - TESORO DIRECTO DE BANCO UNION S.A. A CUENTA UNICA DEL TESORO CON NUMERO DE SOLICITUD = 2003312 Y NUMERO CORRELATIVO = 91320003082017922 TRANSFERENCIA POR OPERACIONES DE VENTA BONOS BTX</t>
  </si>
  <si>
    <t>J03269360001</t>
  </si>
  <si>
    <t>De: 00513012004 TRANSFERENCIA DE RECURSOS A SOLICITUD DE YPFB S/G NOTAS YPFB/DFC-1889, 1890 URT- 1008, 1009/2017 POR DEPOSITOS EN DEMASIA S/G C-21 40 Y 41 Y PROCEDIMIENTO S/G NOTA MEFP/VPCF/DGCF/UCCF N 804/2017.</t>
  </si>
  <si>
    <t>J03269370001</t>
  </si>
  <si>
    <t>De: 00513012004 TRANSFERENCIA DE RECURSOS A SOLICITUD DE YPFB S/G NOTAS YPFB/DFC-1884, 1885, 1886, 1887, 1888 URT-1003, 1004, 1005, 1006, 1007/2017 POR DEPOSITOS EN DEMASIA S/G C-21 36, 39, 38, 37 Y 34 Y PROCEDIMIENTO S/G NOTA MEFP/VPCF/DGCF/UCCF N 804/2017.</t>
  </si>
  <si>
    <t>Q08697670002</t>
  </si>
  <si>
    <t>NÚMERO DE LIBRETA CUT: 99031009.00 OPERACIÓN T01 TRANSFERENCIA DE FONDOS A LA CUT - TESORO DIRECTO DE BANCO UNION S.A. A CUENTA UNICA DEL TESORO CON NUMERO DE SOLICITUD = 2008401 Y NUMERO CORRELATIVO = 91320004082017996 TRANSFERENCIA POR OPERACIONES DE VENTA BONOS BTX</t>
  </si>
  <si>
    <t>G05115330003</t>
  </si>
  <si>
    <t>TRANSFERENCIA RECIBIDA DEL EXTERIOR SEGÚN MENSAJES SWIFT Nos. 11286-11273 (REM.EXT.) DE FECHA 04-08-2017 POR DESEMBOLSO DE CAF PRÉSTAMO CFA005802 SOL.DES. NRO.38/CFA 5802 FONDO ROTATORIO/TRF OBI CAF LIBRETA N° 02910102002 ABC-LIB.RECAUD.TASAS Y TRIBUTOS I REF.: UTILES DE ESCRITORIO</t>
  </si>
  <si>
    <t>Q08703530002</t>
  </si>
  <si>
    <t>NÚMERO DE LIBRETA CUT: 99031009.00 OPERACIÓN T01 TRANSFERENCIA DE FONDOS A LA CUT - TESORO DIRECTO DE BANCO UNION S.A. A CUENTA UNICA DEL TESORO CON NUMERO DE SOLICITUD = 2011974 Y NUMERO CORRELATIVO = 91320008082017052 TRANSFERENCIA POR OPERACIONES DE VENTA BONOS BTX</t>
  </si>
  <si>
    <t>S08950120003</t>
  </si>
  <si>
    <t>'TRANSFERENCIA'||RECIBIDA DEL EXTERIOR SEGUN MENSAJES SWIFT N° 11371 Y N° 11352 DE LA FECHA POR DESEMBOLSO DEL BEI PRESTAMO FI N°82800 ROAD F 21 UYUNI LIBRETA 00291012002 ABC-RECURSOS PROPIOS REF. UTILES DE ESCRITORIO</t>
  </si>
  <si>
    <t>S08950150001</t>
  </si>
  <si>
    <t>'TRANSFERENCIA DE FONDOS||S/G. NOTA CITE: MEFP/VTCP/DGCP/UF-470/2017 DE LA FECHA,DEL MIN.DE ECONOMIA Y FINANZAS PUBLICAS(HRE-TSO-4016),FIDEICOMISO ESTRUCTURACION Y PUESTA EN MARCHA DE LA GESTORA PUBLICA DE LA SEGURIDAD SOCIAL A LA RGO PLAZO S/G. DS.3123 DE F.29-03-2017. DEBITO DE LA LIBRETA N°00099021001 RECURSOS ORDINARIOS.</t>
  </si>
  <si>
    <t>S08950150003</t>
  </si>
  <si>
    <t>'TRANSFERENCIA DE FONDOS||S/G. NOTA CITE: MEFP/VTCP/DGCP/UF-470/2017 DE LA FECHA,DEL MIN.DE ECONOMIA Y FINANZAS PUBLICAS(HRE-TSO-4016),FIDEICOMISO ESTRUCTURACION Y PUESTA EN MARCHA DE LA GESTORA PUBLICA DE LA SEGURIDAD SOCIAL A LA RGO PLAZO S/G. DS.3123 DE F.29-03-2017. DEBITO DE LA LIBRETA N° 00099021001, REPOSICION UTILES DE ESCRITORIO.</t>
  </si>
  <si>
    <t>Q08704610002</t>
  </si>
  <si>
    <t>NUMERO DE LIBRETA CUT: 00291012009 OPERACIÓN E18 TRANSFERENCIA DEL SISTEMA FINANCIERO POR CUENTA DE TERCEROS A LA CUT PAGO BOLETA GARANTIA CT-042391-0200</t>
  </si>
  <si>
    <t>Q08709590002</t>
  </si>
  <si>
    <t>NÚMERO DE LIBRETA CUT: 99031009.00 OPERACIÓN T01 TRANSFERENCIA DE FONDOS A LA CUT - TESORO DIRECTO DE BANCO UNION S.A. A CUENTA UNICA DEL TESORO CON NUMERO DE SOLICITUD = 2016285 Y NUMERO CORRELATIVO = 91320009082017109 TRANSFERENCIA POR OPERACIONES DE VENTA BONOS BTX</t>
  </si>
  <si>
    <t>S08951230002</t>
  </si>
  <si>
    <t>||TRANSFERENCIA A LA CUENTA UNICA DEL TESORO IMPORTE RETENIDO A WALTER ABRAHAM PEREZ ALANDIA POR REMUNERACIÓN MÁXIMA CORRESPONDIENTE AL MES DE JULIO/2017 Y REINTEGRO DE ENERO A JUNIO/2017 - LIBRETA N° 00990201001. SEGÚN DOCUMENTOS ADJUNTOS Y "ROC" N° 970/2017 DEL DCR. TRANSF. REMUNERACIÓN MÁXIMA WALTER ABRAHAM PEREZ ALANDIA-REINTEGRO ENE-JUN/2017 LIBRETA 00990201001</t>
  </si>
  <si>
    <t>S08951230003</t>
  </si>
  <si>
    <t>||TRANSFERENCIA A LA CUENTA UNICA DEL TESORO IMPORTE RETENIDO A WALTER ABRAHAM PEREZ ALANDIA POR REMUNERACIÓN MÁXIMA CORRESPONDIENTE AL MES DE JULIO/2017 Y REINTEGRO DE ENERO A JUNIO/2017 - LIBRETA N° 00990201001. SEGÚN DOCUMENTOS ADJUNTOS Y "ROC" N° 970/2017 DEL DCR. TRANSFERENCIA P/ REMUNERACIÓN MÁXIMA WALTER ABRAHAM PEREZ ALANDIA-JULIO/2017 LIBRETA N° 00990201001</t>
  </si>
  <si>
    <t>S08950220004</t>
  </si>
  <si>
    <t>||VENTA DE DIVISAS S/G NOTA SEDEM/GG/ML/2017-0162 Y ASIG DE DIVISAS EFECTUADA POR MEFP CODIGO 006451  2874 DEL 04/08/2017 REF.: EMISION LC I-2017-036 COM EMISION LC 0.15% S/USD 392.680.- POR 120 DIAS, REM GTOS COM BS220.- Y EMISION CBTE CONTABLE BS50.- CGO.LIB.N°00132069201 SEDEM-PROMIEL-FINPRO-CHUQUISACA REF.:CGOS EMISION LC I-2017-036</t>
  </si>
  <si>
    <t>S08951380001</t>
  </si>
  <si>
    <t>||RESPUESTA A DEBITO DEL BANQUERO SG MJE.SWIFT NO. 11544 DE LA FECHA REF:COBRO COMIS.POR TRANSFERENCIA EUR 16.002.- CON FECHA VALOR 07/07/2017 SG SOLICITUD DEL TESORO GENERAL DE LA NACION REF:PAGO MEMBRESIA A L A ORGANIZACION DE NACIONES UNIDAS LIB.00099021001 TGN-RECURSOS ORDINARIOS</t>
  </si>
  <si>
    <t>S08951380004</t>
  </si>
  <si>
    <t>||RESPUESTA A DEBITO DEL BANQUERO SG MJE.SWIFT NO. 11544 DE LA FECHA REF:COBRO COMIS.POR TRANSFERENCIA EUR 16.002.- CON FECHA VALOR 07/07/2017 SG SOLICITUD DEL TESORO GENERAL DE LA NACION REF:PAGO MEMBRESIA A L A ORGANIZACION DE NACIONES UNIDAS CGO.LIB.00099021001 TGN-RECURSOS ORDINARIOS (UTILES DE ESCRITORIO)</t>
  </si>
  <si>
    <t>S08951590001</t>
  </si>
  <si>
    <t>||RESPUESTA DEBITO DEL BANQUERO SG/ SWIFT 11541 DE LA FECHA REF: COBRO COMISION POR TRANSFERENCIA DE EUR 7,923,00 DEL 26/07/17 SG/ SOLICITUD DEL TESORO GENERAL DE LA NACION, PAGO A/F OPCW LIB.NO.00099021001TGN-RECURSOS ORDINARIOS COMIS. DEL BANQUERO EQUIV. EUR 12,50</t>
  </si>
  <si>
    <t>S08951590004</t>
  </si>
  <si>
    <t>||RESPUESTA DEBITO DEL BANQUERO SG/ SWIFT 11541 DE LA FECHA REF: COBRO COMISION POR TRANSFERENCIA DE EUR 7,923,00 DEL 26/07/17 SG/ SOLICITUD DEL TESORO GENERAL DE LA NACION, PAGO A/F OPCW LIB.NO. 00099021001TGN-RECURSOS ORDINARIOS, COBRO UTILES DE ESCRITORIO</t>
  </si>
  <si>
    <t>Q08714530002</t>
  </si>
  <si>
    <t>NÚMERO DE LIBRETA CUT: 99031009.00 OPERACIÓN T01 TRANSFERENCIA DE FONDOS A LA CUT - TESORO DIRECTO DE BANCO UNION S.A. A CUENTA UNICA DEL TESORO CON NUMERO DE SOLICITUD = 2019657 Y NUMERO CORRELATIVO = 91320010082017166 TRANSFERENCIA POR OPERACIONES DE VENTA BONOS BTX</t>
  </si>
  <si>
    <t>G05152510004</t>
  </si>
  <si>
    <t>VENTA DE DIVISAS CON TRANSFERENCIA DE FONDOS A SOLICITUD DE YACIMIENTOS PETROLIFEROS FISCALES BOLIVIANOS SEGUN SOLICITUD 2898 REF: PAGO A FLUVIALBA SA POR SERVICIO DE TRANSPORTE FLUVIAL INTERNACIONAL DE DIESEL OIL CARGA DEL 24 DE ABRIL DE 2017 SEGUN DOCUMENTACION ADJUNTA LIB. 00513012004 LBP-YPFB-UNICOMERCIAL (4030005415/1-2188907)</t>
  </si>
  <si>
    <t>J03272860002</t>
  </si>
  <si>
    <t>A:00099021001 Transferencia que efectuamos a solicitud del Servicio Nacional del Sistema de Reparto mediante nota CITE: SENASIR U.N.O. No 0167/2017 y en virtud a la nota CITE: MEFP/VTCP/DGPOT/UAIS No 4311/2017 e Informe CITE: MEFP/VTCP/DGPOT/UAIS No 183/2017</t>
  </si>
  <si>
    <t>J03272870002</t>
  </si>
  <si>
    <t>A:00099021001 Transferencia que efectuamos a solicitud del Servicio Nacional del Sistema de Reparto mediante nota CITE: SENASIR U.N.O. No 0167/2017 y en virtud a la nota CITE: MEFP/VTCP/DGPOT/UAIS No 4310/2017 e Informe CITE: MEFP/VTCP/DGPOT/UAIS No 183/2017, consignadas en el comprobante de pago N</t>
  </si>
  <si>
    <t>J03272970002</t>
  </si>
  <si>
    <t>A:00099024113 Debito Automatico por incumplimiento al del GAM Coipasa (GAM COI), correspondiente al Convenio Interinstitucional de Financiamiento UPRE-CIF-222/13 de fecha 26 de marzo de 2013, suscrito entre la Unidad de Proyectos Especiales y el GAM COI proyecto Construccion Planta Procesadora de Sa</t>
  </si>
  <si>
    <t>Q08719220002</t>
  </si>
  <si>
    <t>NÚMERO DE LIBRETA CUT: 99031009.00 OPERACIÓN T01 TRANSFERENCIA DE FONDOS A LA CUT - TESORO DIRECTO DE BANCO UNION S.A. A CUENTA UNICA DEL TESORO CON NUMERO DE SOLICITUD = 2023651 Y NUMERO CORRELATIVO = 91320011082017239 TRANSFERENCIA POR OPERACIONES DE VENTA BONOS BTX</t>
  </si>
  <si>
    <t>Q08719260002</t>
  </si>
  <si>
    <t>NUMERO DE LIBRETA CUT: 00099021001 OPERACIÓN E18 TRANSFERENCIA DEL SISTEMA FINANCIERO POR CUENTA DE TERCEROS A LA CUT TRANSF. EFECTUADA POR DESC. COBRO INDEBIDO R 026-99-RP</t>
  </si>
  <si>
    <t>Q08719760002</t>
  </si>
  <si>
    <t>NUMERO DE LIBRETA CUT: Cuenta Unica del Tesoro OPERACIÓN E18 TRANSFERENCIA DEL SISTEMA FINANCIERO POR CUENTA DE TERCEROS A LA CUT Traspaso a solicitud de BBVA Prevision de acuerdo a CITE 1297 por concepto de Devolucion pagos en exceso Gobierno Autonomo Departamental de Tarija</t>
  </si>
  <si>
    <t>Q08719810002</t>
  </si>
  <si>
    <t>NUMERO DE LIBRETA CUT: 00099021001 OPERACIÓN E18 TRANSFERENCIA DEL SISTEMA FINANCIERO POR CUENTA DE TERCEROS A LA CUT TRANSF. EFECTUADA POR PAG ADELANTADO PRA-RP JULIO 2017</t>
  </si>
  <si>
    <t>Q08719830002</t>
  </si>
  <si>
    <t>NUMERO DE LIBRETA CUT: 00099021001 OPERACIÓN E18 TRANSFERENCIA DEL SISTEMA FINANCIERO POR CUENTA DE TERCEROS A LA CUT TRANSF. EFECTUADA POR PAGO INDEBIDO -RP JULIO 2017</t>
  </si>
  <si>
    <t>S08954670001</t>
  </si>
  <si>
    <t>'COBRO DE'||UTILES DE ESCRITORIO POR TRANSFERENCIA DE EXTERIOR A FAVOR DE SENATEX. COMPLEMENTO DEL COMPROBANTE CONTABLE NRO.0895466 DE LA FECHA. DEBITO DE LA LIBRETA 00378012002 SENATEX ADMINISTRACION CENTRAL.</t>
  </si>
  <si>
    <t>J03272830001</t>
  </si>
  <si>
    <t>De: 00513012004 Transferencia que realizamos a solicitud de Yacimientos Petroliferos Fiscales Bolivianos, mediante notas CITE: YPFB/DFC-2233 URT-1188, YPFB/DFC-2234 URT-1189/2017 y en virtud a la nota CITE: MEFP/VPCF/DGCF/UCCF No 840/2017</t>
  </si>
  <si>
    <t>J03272840001</t>
  </si>
  <si>
    <t>De: 00513012004 Transferencia que efectuamos a solicitud de Yacimientos Petroliferos Fiscales Bolivianos mediante nota CITE:YPFB/DFC-2236 URT-1191/2017 y en virtud a la nota CITE: MEFP/VPCF/DGCF/UCCF No 842/2017</t>
  </si>
  <si>
    <t>J03272850001</t>
  </si>
  <si>
    <t>De: 00513012004 Transferencia que efectuamos a solicitud de Yacimientos Petroliferos Fiscales Bolivianos mediante nota CITE:YPFB/DFC-2235 URT-1190/2017 y en virtud a la nota CITE: MEFP/VPCF/DGCF/UCCF No 841/2017</t>
  </si>
  <si>
    <t>J03272940001</t>
  </si>
  <si>
    <t>De: 00099021001 Transferencia que efectuamos a requerimiento de la Unidad de Administracion e Informacion Salarial segun correo electronico de fecha 10 de agosto de 2017, por concepto de regularizacion y ajuste contable de la transferencia No.35 (TRRD) realizada en fecha 14 de junio de 2017.</t>
  </si>
  <si>
    <t>Q08726110002</t>
  </si>
  <si>
    <t>NÚMERO DE LIBRETA CUT: 99031009.00 OPERACIÓN T01 TRANSFERENCIA DE FONDOS A LA CUT - TESORO DIRECTO DE BANCO UNION S.A. A CUENTA UNICA DEL TESORO CON NUMERO DE SOLICITUD = 2028386 Y NUMERO CORRELATIVO = 91320014082017302 TRANSFERENCIA POR OPERACIONES DE VENTA BONOS BTX</t>
  </si>
  <si>
    <t>Q08727910002</t>
  </si>
  <si>
    <t>NUMERO DE LIBRETA CUT: 000990204113 OPERACIÓN E18 TRANSFERENCIA DEL SISTEMA FINANCIERO POR CUENTA DE TERCEROS A LA CUT DEPOSITO LIBRETA BOLIVIA CAMBIA N°000990204113 POR EJECUCIÓN DE GARANTIA A PRIMER REQUERIMIENTO N 0672 BENEFICIARIO MINISTERIO DE LA PRESIDENCIA UNIDAD DE PROYECTOS ESPECIALES U</t>
  </si>
  <si>
    <t>Q08732700002</t>
  </si>
  <si>
    <t>NÚMERO DE LIBRETA CUT: 99031009.00 OPERACIÓN T01 TRANSFERENCIA DE FONDOS A LA CUT - TESORO DIRECTO DE BANCO UNION S.A. A CUENTA UNICA DEL TESORO CON NUMERO DE SOLICITUD = 2032003 Y NUMERO CORRELATIVO = 91320015082017358 TRANSFERENCIA TGN POR CUENTA DE VALORES UNION</t>
  </si>
  <si>
    <t>Q08732800002</t>
  </si>
  <si>
    <t>NUMERO DE LIBRETA CUT: Cuenta Unica del Tesoro OPERACIÓN E18 TRANSFERENCIA DEL SISTEMA FINANCIERO POR CUENTA DE TERCEROS A LA CUT Pago correspondiente a Julio 2017</t>
  </si>
  <si>
    <t>Q08732920002</t>
  </si>
  <si>
    <t>NUMERO DE LIBRETA CUT: Cuenta Unica del Tesoro OPERACIÓN E18 TRANSFERENCIA DEL SISTEMA FINANCIERO POR CUENTA DE TERCEROS A LA CUT Devolucion de pagos en exceso Gobierno Autonomo Departamental de Potosi</t>
  </si>
  <si>
    <t>S08955950001</t>
  </si>
  <si>
    <t>||COMISION TRANSFERENCIA FDOS.AL EXTERIOR 0,10% S/USD737.484.-,REEMB.GSTS.COMUNICACION BS220.-Y EMISION COMP.CONTABLE BS50.-REF.:PAGO 3 LC I-2016-047 P/C MIN.DE COMUNICACION A/F SAMSUNG ELECTRONICS CHILE LTDA.,EN COMPL.A COMP.895594 ADJ.DE LA FECHA. LIB.00087014201 MIN. DE COMUNICACION - PRONTIS - TRANSFERENCIA MOPSV.</t>
  </si>
  <si>
    <t>S08956370001</t>
  </si>
  <si>
    <t>'COBRO DE'||UTILES DE ESCRITORIO POR TRANSFERENCIA DE FONDOS DEL EXTERIOR A LA CUENTA SENATEX. COMPLEMENTO DEL COMPROBANTE CONTABLE NRO. 0895635 DE LA FECHA. DEBITO DE LA LIBRETA 00378012002 SENATEX ADMINISTRACION CENTRAL, REPOSICION UTILES DE ESCRITORIO.</t>
  </si>
  <si>
    <t>G05187980003</t>
  </si>
  <si>
    <t>TRANSFERENCIA DE FONDOS AL EXTERIOR A SOLICITUD DE TESORO GENERAL DE LA NACION SEGUN SOLICITUD 2910 REF: PAGO AL SISTEMA ECONOMICO LATINOAMERICANO Y DEL CARIBE (SELA), POR CONCEPTO DE MEMBRESIA POR USD44.136,14, SEGUN SOLICITUD VRE-DGRM-CS-183/2017. LIB. 00099021001 TGN-RECURSOS ORDINARIOS (3987)</t>
  </si>
  <si>
    <t>J03275280002</t>
  </si>
  <si>
    <t>A:00099024113 Debito Automatico por incumplimiento al Gobierno Autonomo Municipal de Bolpebra (GAM BOP), correspondiente al Convenio Interinstitucional del Financiamiento UPRE-CIF305/12 de fecha 20 de noviembre 2012, Suscrito entre la Unidad de Proyectos Especiales y el GAM BOP proyecto Produccion</t>
  </si>
  <si>
    <t>Q08738320002</t>
  </si>
  <si>
    <t>NÚMERO DE LIBRETA CUT: 99031009.00 OPERACIÓN T01 TRANSFERENCIA DE FONDOS A LA CUT - TESORO DIRECTO DE BANCO UNION S.A. A CUENTA UNICA DEL TESORO CON NUMERO DE SOLICITUD = 2036629 Y NUMERO CORRELATIVO = 91320016082017418 VENTA DE BONOS BTX</t>
  </si>
  <si>
    <t>G05199080007</t>
  </si>
  <si>
    <t>VENTA DE DIVISAS CON TRANSFERENCIA DE FONDOS A SOLICITUD DE MINISTERIO DE GOBIERNO SEGUN SOLICITUD 2931 REF: PAGO DE HABERES DE AGREGADOS DE LA POLICIA BOLIVIANA EN EL EXTERIOR, CORRESPONDIENTE AL MES DE JULIO 2017 (CUENTAS EXTRANJERAS) LIB. 00099021001 TGN-RECURSOS ORDINARIOS (3987)</t>
  </si>
  <si>
    <t>G05205430003</t>
  </si>
  <si>
    <t>TRANSFERENCIA RECIBIDA DEL EXTERIOR SEGÚN MENSAJES SWIFT Nos. 11879-11871 (REM.EXT.) DE FECHA 16-08-2017 POR DESEMBOLSO DE CAF PRÉSTAMO CFA008785 PROGRAMA MI RIEGO SOLICITUD DE DESEMBOLSO FONDO ROTATORIO LIBRETA N° 00287102001 FPS-RECURSOS PROPIOS REF.: UTILES DE ESCRITORIO</t>
  </si>
  <si>
    <t>J03275400001</t>
  </si>
  <si>
    <t>De: 00099021001 Transferencia que efectuamos en virtud a la nota CITE: DT-NAL-443/201 de la Caja Nacional de Salud (CNS) e informe CITE: MEFP/VTCP/DGPOT/UPCFTGN/No.1212/2017 de 05 de julio de 2017 de la Unidad de Programacion y Control Financiero del TGN, por concepto de regularizacion y devolucion</t>
  </si>
  <si>
    <t>J03276160002</t>
  </si>
  <si>
    <t>A:00099021001 Transferencia que efectuamos a requerimiento de la Unidad de Administracion e Informacion Salarial segun nota CITE: MEFP/VTCP/DGPOT/UAIS/No.4580/2017, por concepto de reversion definitiva correspondiente a CODESUR, misma que se encuentra consignada en el comprobante de pago No.18705.</t>
  </si>
  <si>
    <t>J03276170002</t>
  </si>
  <si>
    <t>A:00582012001 Transferencia que efectuamos a requerimiento de la Unidad de Administracion e Informacion Salarial segun nota CITE: MEFP/VTCP/DGPOT/UAIS/No.4580/2017, por concepto de reversion definitiva correspondiente a EBA, misma que se encuentra consignada en el comprobante de pago No.18705.</t>
  </si>
  <si>
    <t>S08957410002</t>
  </si>
  <si>
    <t>||TRANSFERENCIA DE FONDOS A LA EMPRESA SEDEM (PROMIEL) CHUQUISACA -CUT LIBRETA 00132069201 (TERCER DESEMBOLSO) SEGÚN NOTA CITE: BDP/GOP/CART/3217/2017 DEL 15/08/17 CUT LIBRETA 00132069201-EMPRESA SEDEM-PROMIEL - FINPRO CHUQUISACA</t>
  </si>
  <si>
    <t>J03276210001</t>
  </si>
  <si>
    <t>De: 00015021103 TRANSFERENCIA DE RECURSOS SEGUN PROCEDIMIENTO MEFP/VPCF/DGCF/UCCF N861/2017. Ref: DEPOSITOS ERRONEOS DNFR POLICIA NACIONAL - Correspondiente a solicitud de Transferencia mediante nota CITE:DEPTO. NAL. ADM. FINC. DIV. NAL. TESORERIA Oficio N 059/2017 del Comando General de la Policia</t>
  </si>
  <si>
    <t>J03276220001</t>
  </si>
  <si>
    <t>De: 00015021103 TRANSFERENCIA DE RECURSOS SEGUN PROCEDIMIENTO MEFP/VPCF/DGCF/UCCF N861/2017. Ref: DEPOSITOS ERRONEOS DNFR POLICIA NACIONAL - Correspondiente a solicitud de Transferencia mediante nota CITE: DEPTO. NAL. ADM. FINC. DIV. NAL. TESORERIA Oficio N 059/2017 del Comando General de la Polici</t>
  </si>
  <si>
    <t>J03276230001</t>
  </si>
  <si>
    <t>J03276240001</t>
  </si>
  <si>
    <t>S08957930001</t>
  </si>
  <si>
    <t>||REGISTRO COBRO COMISION TRANSFERENCIA AL EXTERIOR 0.10% S/USD 2.097.411,42 REEMBOLSO GASTOS DE COMUNICACION BS220.- Y EMISION CBTE. CONTABLE BS50.- EN COMPLEMENTO A COMPROBTANTE CONTABLE S-0895791 ADJUNTO DE LA FECHA. CGO.LIB.N°00513042001 YPFB OPERACIONES GNEE REF.:PAGO N°1 CARTA DE CREDITO I-2017-003</t>
  </si>
  <si>
    <t>G05213240004</t>
  </si>
  <si>
    <t>VENTA DE DIVISAS CON TRANSFERENCIA DE FONDOS A SOLICITUD DE YACIMIENTOS PETROLIFEROS FISCALES BOLIVIANOS SEGUN SOLICITUD 2948 REF: PAGO A COMPANIA DE PETROLEOS DE CHILE COPEC SA POR SUMINISTRO DE GASOLINA CARGAS DEL 08 AL 14 DE JUNIO DE 2017 SEGUN FATURAS 13979 AL 13980 Y DOCUMENTACION ADJUNTA LIB. 00513012004 LBP-YPFB-UNICOMERCIAL (4030005415/1-2188907)</t>
  </si>
  <si>
    <t>G05213260004</t>
  </si>
  <si>
    <t>VENTA DE DIVISAS CON TRANSFERENCIA DE FONDOS A SOLICITUD DE YACIMIENTOS PETROLIFEROS FISCALES BOLIVIANOS SEGUN SOLICITUD 2944 REF: PAGO A PETROLEOS DEL PERU PETROPERU SA SEGUN PROFORMA DE FECHA 21 DE JUNIO DE 2017 POR SUMINISTRO DE DIESEL OIL PARA EL MES DE JULIO DE 2017 SEGUN DOCUMENTACION ADJUNTA LIB. 00513012004 LBP-YPFB-UNICOMERCIAL (4030005415/1-2188907)</t>
  </si>
  <si>
    <t>G05213270004</t>
  </si>
  <si>
    <t>VENTA DE DIVISAS CON TRANSFERENCIA DE FONDOS A SOLICITUD DE YACIMIENTOS PETROLIFEROS FISCALES BOLIVIANOS SEGUN SOLICITUD 2945 REF: PAGO A VITOL SA POR SUMINISTRO DE DIESEL OIL MES AGOSTO 2017, TERCER EMBARQUE LOTE 2 SEGUN FACTURA PI 1707263 Y DOCUMENTACION ADJUNTA LIB. 00513012004 LBP-YPFB-UNICOMERCIAL (4030005415/1-2188907)</t>
  </si>
  <si>
    <t>G05213280004</t>
  </si>
  <si>
    <t>VENTA DE DIVISAS CON TRANSFERENCIA DE FONDOS A SOLICITUD DE YACIMIENTOS PETROLIFEROS FISCALES BOLIVIANOS SEGUN SOLICITUD 2946 REF: PAGO A VITOL SA POR SUMINISTRO DE INSUMOS Y ADITIVOS Y DIESEL OIL CORRESPONDIENTE AL MES DE AGOSTO 2017 SEGUN PROFORMA PI 17071350 Y DOCUMENTACION ADJUNTA LIB. 00513012004 LBP-YPFB-UNICOMERCIAL (4030005415/1-2188907)</t>
  </si>
  <si>
    <t>Q08745830002</t>
  </si>
  <si>
    <t>NUMERO DE LIBRETA CUT: 00099021001 OPERACIÓN E18 TRANSFERENCIA DEL SISTEMA FINANCIERO POR CUENTA DE TERCEROS A LA CUT REVERSION DE FONDOS POR ERROR EN EL MONTO DE TRANSFERENCIA</t>
  </si>
  <si>
    <t>Q08746710002</t>
  </si>
  <si>
    <t>NÚMERO DE LIBRETA CUT: 99031009.00 OPERACIÓN T01 TRANSFERENCIA DE FONDOS A LA CUT - TESORO DIRECTO DE BANCO UNION S.A. A CUENTA UNICA DEL TESORO CON NUMERO DE SOLICITUD = 2043769 Y NUMERO CORRELATIVO = 91320018082017539 VENTA DE BONOS BTX POR CUENTA DE VUN</t>
  </si>
  <si>
    <t>Q08747430002</t>
  </si>
  <si>
    <t>NUMERO DE LIBRETA CUT: Cuenta Unica del Tesoro OPERACIÓN E18 TRANSFERENCIA DEL SISTEMA FINANCIERO POR CUENTA DE TERCEROS A LA CUT Devolucion de pagos CC no cobrados por afiliados Civiles correspondiente al periodo de Abril 2017</t>
  </si>
  <si>
    <t>Q08747440002</t>
  </si>
  <si>
    <t>NUMERO DE LIBRETA CUT: Cuenta Unica del Tesoro OPERACIÓN E18 TRANSFERENCIA DEL SISTEMA FINANCIERO POR CUENTA DE TERCEROS A LA CUT Devolución pagos en exceso Gobierno Autonomo Departamental de Tarija</t>
  </si>
  <si>
    <t>G05221750004</t>
  </si>
  <si>
    <t>VENTA DE DIVISAS CON TRANSFERENCIA DE FONDOS A SOLICITUD DE EMPRESA BOLIVIANA DE ALMENDRA Y DERIVADOS SEGUN SOLICITUD 2952 REF: PAGO A WORLDLY DELIGHTS LTD POR COMISIONES POR VENTAS INVOICE NRO. 5 LIB. 00582012001 EBA - RECURSOS ESPECIFICOS (4010709419)</t>
  </si>
  <si>
    <t>G05227580003</t>
  </si>
  <si>
    <t>PAGO A JICA PRÉSTAMO BV-P5 VCTO. 20-ago-2017 POR CUENTA DE TGN , NTI. 009686 VALOR 18-ago-2017 INTERESES JPY 6.410,00 COMISIONES JPY 1.173.133,00 LIBRETA N° 00099021001 "TGN RECURSOS ORDINARIOS" (3987)</t>
  </si>
  <si>
    <t>Q08753140002</t>
  </si>
  <si>
    <t>NÚMERO DE LIBRETA CUT: 99031009.00 OPERACIÓN T01 TRANSFERENCIA DE FONDOS A LA CUT - TESORO DIRECTO DE BANCO UNION S.A. A CUENTA UNICA DEL TESORO CON NUMERO DE SOLICITUD = 2048095 Y NUMERO CORRELATIVO = 91320021082017582 VENTA DE BONOS BTX A SOLICITUD DE VUN</t>
  </si>
  <si>
    <t>S08959390002</t>
  </si>
  <si>
    <t>||TRANSFERENCIA DE FONDOS S/G. FORMULARIO, CITE' BUN0546/17 DE LA FECHA (HRE-TSO-4248). DEVOLUCION DE RECURSOS NO EJECUTADOS EN LA GESTION 2016 DE LOS PROYECTOS FINANCIADOS POR LA UPRE. A SOLICITUD DEL G.A.M. DE AIQUILE; LIBRETA 00099024113 "BOLIVIA CAMBIA"; BUN.</t>
  </si>
  <si>
    <t>G05231940004</t>
  </si>
  <si>
    <t>VENTA DE DIVISAS CON TRANSFERENCIA DE FONDOS A SOLICITUD DE YACIMIENTOS PETROLIFEROS FISCALES BOLIVIANOS SEGUN SOLICITUD 2964 REF: PAGO A JAGUAR EXPLORATION FACTURA NUMERO 16 0119 CORRESPONDIENTE AL SEXTO PAGO POR EL APOYO TECNICO PARA LA ADQUISICION SISMICA 2D EN EL ALTIPLANO NORTE SEGUN CONTRATO U LIB. 00513042001 YPFB - OPERACIONES G N E E</t>
  </si>
  <si>
    <t>G05237680003</t>
  </si>
  <si>
    <t>TRANSFERENCIA RECIBIDA DEL EXTERIOR SEGÚN MENSAJES SWIFT Nos. 12075-12068 (REM.EXT.) DE FECHA 21-08-2017 POR DESEMBOLSO DE FONPLATA PRÉSTAMO BOL 21/2014 GAF-BOL-067-2017 DESEMBOLSO N° 8 LIBRETA N° 00291012002 ABC-RECURSOS PROPIOS REF.: UTILES DE ESCRITORIO</t>
  </si>
  <si>
    <t>Q08758290002</t>
  </si>
  <si>
    <t>NUMERO DE LIBRETA CUT: 03420102001 OPERACIÓN E18 TRANSFERENCIA DEL SISTEMA FINANCIERO POR CUENTA DE TERCEROS A LA CUT TRANSFERENCIA DE RECURSOS FIDEICOMISO AEVIVIENDA</t>
  </si>
  <si>
    <t>Q08758470002</t>
  </si>
  <si>
    <t>NÚMERO DE LIBRETA CUT: 99031009.00 OPERACIÓN T01 TRANSFERENCIA DE FONDOS A LA CUT - TESORO DIRECTO DE BANCO UNION S.A. A CUENTA UNICA DEL TESORO CON NUMERO DE SOLICITUD = 2051862 Y NUMERO CORRELATIVO = 91320022082017636 A SOLICITUD DE VALORES UNION</t>
  </si>
  <si>
    <t>G05244170004</t>
  </si>
  <si>
    <t>VENTA DE DIVISAS A SOLICITUD DE YACIMIENTOS PETROLIFEROS FISCALES BOLIVIANOS SEGUN SOLICITUD 2969 REF: PAGO A YPFB TRANSPORTE SA FACTURA N 101 Y 102 POR SERVICIO DE TRANSPORTE POR POLIDUCTOS MES JUNIO 2017 SEGUN DOCUMENTACION ADJUNTA LIB. 00513012004 LBP-YPFB-UNICOMERCIAL (4030005415/1-2188907)</t>
  </si>
  <si>
    <t>G05245400004</t>
  </si>
  <si>
    <t>VENTA DE DIVISAS CON TRANSFERENCIA DE FONDOS A SOLICITUD DE INSTITUTO NACIONAL DE INNOVACION AGROPECUARIA Y FORESTAL (INIAF) SEGUN SOLICITUD 2970 REF: DEVOLUCION DE FONDOS AL BANCO MUNDIAL REFERENCE: IDA 5003-BO, UNUTILIZED DESIGNATED ACCOUNT -ATTN: R.PANTOJA/L.WERNER SEGUN HOJA DE RUTA N 6057 NOTA LIB. 00222012001 INIAF- A NIVEL NACIONAL</t>
  </si>
  <si>
    <t>G05245410004</t>
  </si>
  <si>
    <t>VENTA DE DIVISAS CON TRANSFERENCIA DE FONDOS A SOLICITUD DE INSTITUTO NACIONAL DE INNOVACION AGROPECUARIA Y FORESTAL (INIAF) SEGUN SOLICITUD 2971 REF: DEVOLUCION DE FONDOS AL BANCO MUNDIAL REFERENCE: IDA 5003-BO, UNUTILIZED DESIGNATED ACCOUNT -ATTN: R.PANTOJA/L.WERNER SEGUN HOJA DE RUTA N 6057 NOTA LIB. 00222012001 INIAF- A NIVEL NACIONAL</t>
  </si>
  <si>
    <t>Q08762810002</t>
  </si>
  <si>
    <t>NÚMERO DE LIBRETA CUT: 99031009.00 OPERACIÓN T01 TRANSFERENCIA DE FONDOS A LA CUT - TESORO DIRECTO DE BANCO UNION S.A. A CUENTA UNICA DEL TESORO CON NUMERO DE SOLICITUD = 2055702 Y NUMERO CORRELATIVO = 91320023082017697 VENTA DE BONOS BTX POR CUENTA DE VALORES UNION</t>
  </si>
  <si>
    <t>Q08763530002</t>
  </si>
  <si>
    <t>NUMERO DE LIBRETA CUT: 00099021001 OPERACIÓN E18 TRANSFERENCIA DEL SISTEMA FINANCIERO POR CUENTA DE TERCEROS A LA CUT PAGO MULTAS SEGIP ABRIL</t>
  </si>
  <si>
    <t>G05257390004</t>
  </si>
  <si>
    <t>TRANSFERENCIA DE FONDOS AL EXTERIOR A SOLICITUD DE TESORO GENERAL DE LA NACION SEGUN SOLICITUD 2955 REF: PAGO A LA ORGANIZACION INTERNACIONAL DEL TRABAJO (OIT), POR CONCEPTO DE MEMBRESIA POR CHF34.084,00, SEGUN SOLICITUD VRE-DGRM-CS-188/2017. EQUIVALENTES 36.060,09 USD LIB. 00099021001 TGN-RECURSOS ORDINARIOS (3987)</t>
  </si>
  <si>
    <t>J03278840002</t>
  </si>
  <si>
    <t>A:00099021001 DEVOLUCION RETENCION DE DESCUENTOS EFECTUADOS POR RECUPERACION DEL P.R.A. (PAGO DE REPARTO ANTICIPADO), CORRESPONDIENTE AL MES DE JULIO/2017. S/G. CITE SENASIR-AF-TTES 0067/2017, DE FECHA 22/08/2017.</t>
  </si>
  <si>
    <t>J03278850002</t>
  </si>
  <si>
    <t>A:00099021001 DEVOLUCION RETENCION DE DESCUENTOS EFECTUADOS POR COBROS Y PAGOS INDEBIDOS, CORRESPONDIENTE AL MES DE JULIO/2017. S/G. CITE SENASIR-AF-TTES 0066/2017, DE FECHA 22/08/2017.</t>
  </si>
  <si>
    <t>J03278860002</t>
  </si>
  <si>
    <t>A:00099021001 DEVOLUCION RETENCION DE DESCUENTOS EFECTUADOS POR CONVENIOS DE COMPESACION DE COTIZACIONES CON BBVA PREVISION AFP, CORRESPONDIENTE AL MES DE JUNIO/2017 Y AGUINALDOS 2009 AL 2016. S/G. CITE SENASIR-UAF-TTES 0065/2017, DE FECHA 22/08/2017.</t>
  </si>
  <si>
    <t>J03278870002</t>
  </si>
  <si>
    <t>A:00099021001 DEVOLUCION RETENCION DE DESCUENTOS EFECTUADOS POR CONVENIOS DE COMPESACION DE COTIZACIONES CON FUTURO DE BOLIVIA AFP S.A., CORRESPONDIENTE AL MES DE JUNIO/2017 Y AGUINALDOS 2009 AL 2016. S/G. CITE SENASIR-UAF-TTES 0064/2017, DE FECHA 22/08/2017.</t>
  </si>
  <si>
    <t>J03278880002</t>
  </si>
  <si>
    <t>A:00099021001 DEVOLUCION RETENCION DE DESCUENTOS EFECTUADOS POR CONVENIOS DE COMPENSACION DE COTIZACIONES CON LA VITALICIA SEGUROS Y REASEGUROS DE VIDA S.A., CORRESPONDIENTE AL MES DE JUNIO/2017 Y AGUINALDO/2016. S/G. CITE SENASIR UAF-TTES 0063/2017, DE FECHA 22/08/2017.</t>
  </si>
  <si>
    <t>J03278890002</t>
  </si>
  <si>
    <t>A:00099021001 DEVOLUCION RETENCION DE DESCUENTOS EFECTUADOS POR CONVENIOS DE COMPENSACION DE COTIZACIONES CON SEGUROS PROVIDA S.A., CORRESPONDIENTE AL MES DE JUNIO/2017. S/G. CITE SENASIR UAF-TTES 0062/2017, DE FECHA 22/08/2017.</t>
  </si>
  <si>
    <t>S08962010003</t>
  </si>
  <si>
    <t>'TRANSFERENCIA DE FONDOS||A SOL. DEL MIN,DE ECO Y FIN.PUBL. MEFP/VTCP/DGCP/UODP-643/2017 DE LA FECHA HRE TSO 4277 A FAVOR DEL GOBIERNO AUTONOMO MUNICIPAL DE EL ALTO. DEBITO DE LA LIBRETA 00099021001 COBRO UTILES DE ESCRITORIO.</t>
  </si>
  <si>
    <t>S08962010001</t>
  </si>
  <si>
    <t>'TRANSFERENCIA DE FONDOS||A SOL. DEL MIN,DE ECO Y FIN.PUBL. MEFP/VTCP/DGCP/UODP-643/2017 DE LA FECHA HRE TSO 4277 A FAVOR DEL GOBIERNO AUTONOMO MUNICIPAL DE EL ALTO. DEBITO DE LA LIBRETA 00099037011 IDA 5168-BS-PROY. INFRAESTRUCTURA URBANA - GAMEA.</t>
  </si>
  <si>
    <t>G05278350004</t>
  </si>
  <si>
    <t>VENTA DE DIVISAS CON TRANSFERENCIA DE FONDOS A SOLICITUD DE DIRECCION ESTRATEGICA DE REIVINDICACION MARITIMA DIREMAR SEGUN SOLICITUD 2980 REF: PARA PAGO AL ASESOR FRANCESCO SINDICO POR ASESORAMIENTO ESPECIALIZADO EN MATERIA DE DERECHO INTERNACIONAL PUBLICO DE ACUERDO A INFORME DE SUPERVISION IC/DIRE LIB. 00099021001 TGN-RECURSOS ORDINARIOS (3987) POR DIFERENCIAL CAMBIARIO</t>
  </si>
  <si>
    <t>Q08772090002</t>
  </si>
  <si>
    <t>NÚMERO DE LIBRETA CUT: 99031009.00 OPERACIÓN T01 TRANSFERENCIA DE FONDOS A LA CUT - TESORO DIRECTO DE BANCO UNION S.A. A CUENTA UNICA DEL TESORO CON NUMERO DE SOLICITUD = 2062866 Y NUMERO CORRELATIVO = 91320025082017801 VENTA DE BONOS BTX POR CUENTA DE VUN</t>
  </si>
  <si>
    <t>S08962690004</t>
  </si>
  <si>
    <t>||VENTA DE DIVISAS SG. NOTA EASBA -NE-GG-N° 284/2017 Y SOL. VTA DE DIVISAS CÓDIGOS 006769 2989 Y 006768 2988 DE 24-08-17 REF.: PROV. DE FDOS EMISION CARTA DE CREDITO I-2017-040, COBRO EMISION 0,15% S/USD 223.514,62, POR 90 DIAS, REEMB. GTOS COM. BS220.- Y EM. CBTE. BS50.- CUT. LIB 00586019202 EASBA REF.:COMISIONES EMISION LC I-2017-040</t>
  </si>
  <si>
    <t>G05278350005</t>
  </si>
  <si>
    <t>VENTA DE DIVISAS CON TRANSFERENCIA DE FONDOS A SOLICITUD DE DIRECCION ESTRATEGICA DE REIVINDICACION MARITIMA DIREMAR SEGUN SOLICITUD 2980 REF: PARA PAGO AL ASESOR FRANCESCO SINDICO POR ASESORAMIENTO ESPECIALIZADO EN MATERIA DE DERECHO INTERNACIONAL PUBLICO DE ACUERDO A INFORME DE SUPERVISION IC/DIRE LIB. 00099021001 TGN-RECURSOS ORDINARIOS (3987)</t>
  </si>
  <si>
    <t>G05279740004</t>
  </si>
  <si>
    <t>VENTA DE DIVISAS CON TRANSFERENCIA DE FONDOS A SOLICITUD DE MINISTERIO DE LA PRESIDENCIA SEGUN SOLICITUD 2992 REF: DIVISAS USD 9,327.04 TRANSFERENCIA A HONEYWELL POR SERVICIO DE MANTENIMIENTO MSP MES JULIO 2017 DE AERONAVE FAB 002, INVOICE 71213313, JP MORGAN CHASE BANK, CUENTA 9102597771. LIB. 00099021001 TGN-RECURSOS ORDINARIOS (3987)</t>
  </si>
  <si>
    <t>G05279750004</t>
  </si>
  <si>
    <t>VENTA DE DIVISAS CON TRANSFERENCIA DE FONDOS A SOLICITUD DE MINISTERIO DE LA PRESIDENCIA SEGUN SOLICITUD 2991 REF: DIVISAS USD 35,287.67 TRANSFERENCIA A ROYAL FBO SERVICE S.A POR SERVICIOS PRESTADOS A AREONAVE FAB 001 EN EL VIAJE PRESIDENCIAL A REPUBLICA NICARAGUA Y ARGENTINA DEL 18 AL 21 JULIO 2017 LIB. 00099021001 TGN-RECURSOS ORDINARIOS (3987)</t>
  </si>
  <si>
    <t>G05279770004</t>
  </si>
  <si>
    <t>VENTA DE DIVISAS CON TRANSFERENCIA DE FONDOS A SOLICITUD DE MINISTERIO DE LA PRESIDENCIA SEGUN SOLICITUD 2993 REF: DIVISAS USD 67,000.00 TRANSFERENCIA A FLIGHT SAFETY INTERNATIONAL POR CURSOS DE CAPACITACION A 2 PILOTOS DE AERONAVE FAB 001, PAGO A JPMORGAN CHASE BANK CUENTA 9101017102. LIB. 00099021001 TGN-RECURSOS ORDINARIOS (3987)</t>
  </si>
  <si>
    <t>J03280110002</t>
  </si>
  <si>
    <t>A:00099024113 Debito Automatico por incumplimiento al Gobierno Autonomo Municipal de Puerto Rico (GAM PRI), correspondiente al Convenio Interinstitucional del Financiamiento UPRE-CIF-324/12 de fecha 07 de diciembre de 2012, Suscrito entre la Unidad de Proyectos Espaciales y el GAM PRI proyecto Apoy</t>
  </si>
  <si>
    <t>J03280120002</t>
  </si>
  <si>
    <t>A:00099024113 Debito Automatico por incumplimiento al Gobierno Autonomo Municipal de Puerto Rico (GAM PRI), correspondiente al Convenio Interinstitucional del Financiamiento UPRE-CIF-346/12 de fecha 07 de diciembre de 2012, Suscrito entre la Unidad de Proyectos Espaciales y el GAM PRI proyecto Apoy</t>
  </si>
  <si>
    <t>Q08778780002</t>
  </si>
  <si>
    <t>NÚMERO DE LIBRETA CUT: 99031009.00 OPERACIÓN T01 TRANSFERENCIA DE FONDOS A LA CUT - TESORO DIRECTO DE BANCO UNION S.A. A CUENTA UNICA DEL TESORO CON NUMERO DE SOLICITUD = 2067712 Y NUMERO CORRELATIVO = 91320028082017849 TRANSFERENCIA POR VENTA DE BONOS BTX POR CUENTA DE VUN</t>
  </si>
  <si>
    <t>Q08779110002</t>
  </si>
  <si>
    <t>NUMERO DE LIBRETA CUT: Cuenta Unica del Tesoro OPERACIÓN E18 TRANSFERENCIA DEL SISTEMA FINANCIERO POR CUENTA DE TERCEROS A LA CUT Devolucion pagos en exceso Gobierno Autonomo Departamental de Potosí</t>
  </si>
  <si>
    <t>S08964440001</t>
  </si>
  <si>
    <t>||REGISTRO COBRO COMISION TRANSFERENCIA AL EXTERIOR 0.10 S/USD 245.359,67 REEMBOLSO GASTOS DE COMUNICACION BS220.- EMISION CBTE. CONTABLE BS50.- EN COMPLEMENTO A COMPROBANTE S-0896439 ADJUNTO DE LA FECHA. CGO.LIB.N°00513042001 YPFB-OPERACIONES GNEE REF.: COMISION PAGO LC I-2016-049</t>
  </si>
  <si>
    <t>G05287620004</t>
  </si>
  <si>
    <t>VENTA DE DIVISAS CON TRANSFERENCIA DE FONDOS A SOLICITUD DE DIRECCION ESTRATEGICA DE REIVINDICACION MARITIMA DIREMAR SEGUN SOLICITUD 2979 REF: SOLICITUD DE CERTIFICACION PARA PAGO A LA CONSULTORA INTERNACIONAL LAURA MOVILLA POR SERVICIOS REALIZADOS EN FECHAS 12 DE JUNIO AL 12 DE JULIO, SOLICITADO CO LIB. 00099021001 TGN-RECURSOS ORDINARIOS (3987) POR DIFERENCIAL CAMBIARIO</t>
  </si>
  <si>
    <t>G05287620005</t>
  </si>
  <si>
    <t>VENTA DE DIVISAS CON TRANSFERENCIA DE FONDOS A SOLICITUD DE DIRECCION ESTRATEGICA DE REIVINDICACION MARITIMA DIREMAR SEGUN SOLICITUD 2979 REF: SOLICITUD DE CERTIFICACION PARA PAGO A LA CONSULTORA INTERNACIONAL LAURA MOVILLA POR SERVICIOS REALIZADOS EN FECHAS 12 DE JUNIO AL 12 DE JULIO, SOLICITADO CO LIB. 00099021001 TGN-RECURSOS ORDINARIOS (3987)</t>
  </si>
  <si>
    <t>G05292030003</t>
  </si>
  <si>
    <t>PROVISION DE FONDOS A SOLICITUD DE YACIMIENTOS PETROLIFEROS FISCALES BOLIVIANOS SEGUN SOLICITUD YPFB-0248-2017 REF: PAGO REGALIAS MAYO 17 AL TGN LIB. 00099021001 TGN YPFB PARTICIPACION 6% PRODUCCIÓN BRUTA DE HIDROCARBUROS BOCA DE POZO</t>
  </si>
  <si>
    <t>G05295430004</t>
  </si>
  <si>
    <t>VENTA DE DIVISAS CON TRANSFERENCIA DE FONDOS A SOLICITUD DE MINISTERIO DE DESARROLLO PRODUCTIVO Y ECONOMIA PLURAL SEGUN SOLICITUD 2987 REF: TRANSFERENCIA DE PAGOS AL EXTERIOR POR CONCEPTO DE DEVOLUCION DE LOS SALDOS NO EJECUTADOS DEL CONVENIO DE FINANCIACION ALA/2009/019-775 - PROGRAMA APOYO AL PLAN LIB. 00099021001 TGN-RECURSOS ORDINARIOS (3987) POR DIFERENCIAL CAMBIARIO</t>
  </si>
  <si>
    <t>G05310010003</t>
  </si>
  <si>
    <t>TRANSFERENCIA RECIBIDA DEL EXTERIOR SEGÚN MENSAJES SWIFT Nos. 12400-12392 (REM.EXT.) DE FECHA 29-08-2017 POR DESEMBOLSO DE OPEP PRÉSTAMO 1653-P WA NO. 5 PAYMENT FOROFID FIRST SP LIBRETA N° 00291012002 ABC-RECURSOS PROPIOS REF.: UTILES DE ESCRITORIO</t>
  </si>
  <si>
    <t>S08966750004</t>
  </si>
  <si>
    <t>'TRANSFERENCIA DE FONDOS||S/G. NOTA CITE: MH/VTCP/DGT/UO/OB NO.1844/2008 DE F.21-10-2008 DEL MIN.DE HACIENDA S/G. DETALLE ADJUNTO. DEBITO DE LA LIBRETA NO.00099021001, REPOSICION UTILES DE ESCRITORIO.</t>
  </si>
  <si>
    <t>Q08790630002</t>
  </si>
  <si>
    <t>NÚMERO DE LIBRETA CUT: 99031009.00 OPERACIÓN T01 TRANSFERENCIA DE FONDOS A LA CUT - TESORO DIRECTO DE BANCO UNION S.A. A CUENTA UNICA DEL TESORO CON NUMERO DE SOLICITUD = 2075928 Y NUMERO CORRELATIVO = 91320030082017965 TRANSFERENCIA AL TGN VENTA DE BONOS BTX A SOLICITUD DE VUN</t>
  </si>
  <si>
    <t>Q08790790002</t>
  </si>
  <si>
    <t>J03280830001</t>
  </si>
  <si>
    <t>De: 00513012004 Transferencia que efectuamos a requerimiento de Yacimientos Petroliferos Fiscales Bolivianos, segun nota CITE: DFC-2121 URT-1117/2017 y en virtud a la nota interna CITE: MEFP/VPCF/DGCF/UCCF No.805/17 de la Direccion General de Contabilidad Fiscal de esta Cartera de Estado.</t>
  </si>
  <si>
    <t>J03281330002</t>
  </si>
  <si>
    <t>A:00099024113 Debito Automatico por incumplimiento al Gobierno Autonomo Municipal de Alto Beni (GAM ABN), correspondiente al Convenio Interinstitucional del Financiamiento UPRE-CIF-354/12 de fecha 214 de diciembre de 2012, Suscrito entre la Unidad de Proyectos Espaciales y el GAM ABN proyecto Imple</t>
  </si>
  <si>
    <t>S08970370002</t>
  </si>
  <si>
    <t>||TRANSFERENCIA DE FONDOS S/G. FORMULARIO, CITE' BUN0562/17 DE LA FECHA (HRE-TSO-4339). DEVOLUCION DE RECURSOS OTORGADOS A TRAVES DEL PROGRAMA BOLIVIA CAMBIA NO EJECUTADOS AL CIERRE DE LA GEST. 2016. A SOLICITUD DEL G.A.M. COTOCA; LIBRETA 00099024113 BOLIVIA CAMBIA; BUN.</t>
  </si>
  <si>
    <t>S08970040001</t>
  </si>
  <si>
    <t>||COMISION TRANSFERENCIA FDOS AL EXTERIOR 0.10% S/USD 328.720.- REEMBOLSO GASTOS DE COMUNICACION BS220.- Y EMISION CBTE. CONTABLE BS50.- EN COMPLEMENTO A CBTE S-0897002 ADJUNTO DE LA FECHA. CGO.LIB.N°0020051101 MIN DEF-ARMADA BOLIVIA VARIOS REF.: COMISIONES PAGO N°2 LC I-2017-022</t>
  </si>
  <si>
    <t>S08970620001</t>
  </si>
  <si>
    <t>'COBRO DE'||UTILES DE ESCRITORIO POR TRANSFERENCIA DEL EXTERIOR A LA CUENTA DE SENATEX. COMPLEMENTO DEL COMPROBANTE CONTABLE NRO. 0897061 DE LA FECHA. DEBITO DE LA LIBRETA 00378012002 SENATEX ADMINISTRACION CENTRAL, REPOSICION UTILES DE ESCRITORIO.</t>
  </si>
  <si>
    <t>O15243160002</t>
  </si>
  <si>
    <t>00099021001 DEPOSITO DE EFECTIVO, DEPOSITANTE: DORA LARRAZABAL DE SOTES, CONCEPTO: DOBLE PERCEPCION, CUENTA DE DEPOSITO: CUENTA UNICA DEL TESORO</t>
  </si>
  <si>
    <t>O15243260002</t>
  </si>
  <si>
    <t>O15243770002</t>
  </si>
  <si>
    <t>O15243780002</t>
  </si>
  <si>
    <t>00099021001 DEPOSITO DE EFECTIVO, DEPOSITANTE: HEBERT CHOQUE TARQUI, CONCEPTO: DEVOLUCION DEMASIA HABERES MAXIMA REMUNERACION SECTOR PUBLICO, CUENTA DE DEPOSITO: CUENTA UNICA DEL TESORO</t>
  </si>
  <si>
    <t>O15244060002</t>
  </si>
  <si>
    <t>00099021001 DEPOSITO DE EFECTIVO, DEPOSITANTE: HEIDY MARY TARIFA CABO, CONCEPTO: DEVOLUCION POR DOBLE PERCEPCION DE HABERES, CUENTA DE DEPOSITO: CUENTA UNICA DEL TESORO</t>
  </si>
  <si>
    <t>O15244110002</t>
  </si>
  <si>
    <t>O15244370002</t>
  </si>
  <si>
    <t>00099021001 DEPOSITO DE EFECTIVO, DEPOSITANTE: JORGE RODRIGUEZ AYMA, CONCEPTO: DEVOLUCION TOPE SALARIAL, CUENTA DE DEPOSITO: CUENTA UNICA DEL TESORO</t>
  </si>
  <si>
    <t>O15244500002</t>
  </si>
  <si>
    <t>00099021001 DEPOSITO DE EFECTIVO, DEPOSITANTE: FRANCISCO QUISPE CAHUAYA, CONCEPTO: ALIMENTACION DE LOS ANIMALES CORRESPONDIENTE AL MES DE JULIO DE 2017, CUENTA DE DEPOSITO: CUENTA UNICA DEL TESORO</t>
  </si>
  <si>
    <t>O15245240002</t>
  </si>
  <si>
    <t>O15247770002</t>
  </si>
  <si>
    <t>00015011108 DEPOSITO DE EFECTIVO, DEPOSITANTE: RAUL ALBERTO OROZCO VILLAFAN, CONCEPTO: CANCELACION POR EXCESO EN CONSUMO DE TELEFONOS CELULARES, CUENTA DE DEPOSITO: CUENTA UNICA DEL TESORO</t>
  </si>
  <si>
    <t>O15247840002</t>
  </si>
  <si>
    <t>00292012001 DEPOSITO DE EFECTIVO, DEPOSITANTE: ERIKA GIMARA DE LAS HERAS ARCE, CONCEPTO: DEVOLUCION DE SUELDOS, CUENTA DE DEPOSITO: CUENTA UNICA DEL TESORO</t>
  </si>
  <si>
    <t>O15248340002</t>
  </si>
  <si>
    <t>00099021001 DEPOSITO DE EFECTIVO, DEPOSITANTE: RICARDO NUÑEZ TERRAZAS, CONCEPTO: DOBLE PERCEPCION, CUENTA DE DEPOSITO: CUENTA UNICA DEL TESORO</t>
  </si>
  <si>
    <t>O15248890002</t>
  </si>
  <si>
    <t>00292032001 DEPOSITO DE EFECTIVO, DEPOSITANTE: MOISE JAHUIRA ANTI, CONCEPTO: POR DAÑOS ECONOMICOS, CUENTA DE DEPOSITO: CUENTA UNICA DEL TESORO</t>
  </si>
  <si>
    <t>O15248920002</t>
  </si>
  <si>
    <t>00099021001 DEPOSITO DE EFECTIVO, DEPOSITANTE: SERVICIO DEPARTAMENTAL DE SALUD CBBA, CONCEPTO: PROCESOS COACTIVOS, CUENTA DE DEPOSITO: CUENTA UNICA DEL TESORO</t>
  </si>
  <si>
    <t>O15249180002</t>
  </si>
  <si>
    <t>00020031101 DEPOSITO DE EFECTIVO, DEPOSITANTE: CARLOS ANTONIO HUANCA QUISPE - EJERCITO DE BOL, CONCEPTO: DEVOLUCIÓN TOTAL DE PASAJES Y VIÁTICOS BS.2242, CUENTA DE DEPOSITO: CUENTA UNICA DEL TESORO</t>
  </si>
  <si>
    <t>O15250020002</t>
  </si>
  <si>
    <t>O15250110002</t>
  </si>
  <si>
    <t>00099021001 DEPOSITO DE EFECTIVO, DEPOSITANTE: MARCELO CARLOS RODRIGUEZ MARIACA CI. 3498779 LP., CONCEPTO: REVERSION DE HABER SEPTIEMBRE - 2016, CUENTA DE DEPOSITO: CUENTA UNICA DEL TESORO</t>
  </si>
  <si>
    <t>O15250120002</t>
  </si>
  <si>
    <t>00099021001 DEPOSITO DE EFECTIVO, DEPOSITANTE: MARCELO CARLOS RODRIGUEZ MARIACA CI. 3498779 LP., CONCEPTO: REVERSION DE HABERES JULIO - 2016, CUENTA DE DEPOSITO: CUENTA UNICA DEL TESORO</t>
  </si>
  <si>
    <t>O15250130002</t>
  </si>
  <si>
    <t>00099021001 DEPOSITO DE EFECTIVO, DEPOSITANTE: MARCELO CARLOS RODRIGUEZ MARIACA CI. 3498779 LP., CONCEPTO: REVERSION DE HABER OCTUBRE - 2016, CUENTA DE DEPOSITO: CUENTA UNICA DEL TESORO</t>
  </si>
  <si>
    <t>O15250150002</t>
  </si>
  <si>
    <t>00099021001 DEPOSITO DE EFECTIVO, DEPOSITANTE: MARCELO CARLOS RODRIGUEZ MARIACA CI. 3498779 LP., CONCEPTO: REVERSION DE HABER AGOSTO - 21016, CUENTA DE DEPOSITO: CUENTA UNICA DEL TESORO</t>
  </si>
  <si>
    <t>O15250160002</t>
  </si>
  <si>
    <t>00099021001 DEPOSITO DE EFECTIVO, DEPOSITANTE: MARCELO CARLOS RODRIGUEZ MARIACA CI. 3498779 LP., CONCEPTO: REVERSION DE HABER NOVIEMBRE - 2016, CUENTA DE DEPOSITO: CUENTA UNICA DEL TESORO</t>
  </si>
  <si>
    <t>B15251620002</t>
  </si>
  <si>
    <t>00099021001 DEP.DE CHEQ.AJENOS,RET.DE CAM.,CONCEPTO: PAGO POR SUBSIDIO DE MATERNIDAD,DEP.: CAJA DE SALUD DE LA BANCA PRIVADA , PROCEDENCIA: BANCO NACIONAL DE BOLIVIA S.A., CHEQUE: 6587238, FECHA DE EMISION:20/07/2017</t>
  </si>
  <si>
    <t>B15251850002</t>
  </si>
  <si>
    <t>00099021001 DEP.DE CHEQ.AJENOS,RET.DE CAM.,CONCEPTO: REEMBOLSO DEL SUBSIDIO POR INCAPACIDAD TEMPORAL CSBP,DEP.: CONTRALORIA GENERAL DEL ESTADO , PROCEDENCIA: BANCO NACIONAL DE BOLIVIA S.A., CHEQUE: 6347107, FECHA DE EMISION:20/07/2017</t>
  </si>
  <si>
    <t>B15251880002</t>
  </si>
  <si>
    <t>00099021001 DEP.DE CHEQ.AJENOS,RET.DE CAM.,CONCEPTO: REEMBOLSO DEL SUBSIDIO POR INCAPACIDAD TEMPORAL CSBP,DEP.: CONTRALORIA GENERAL DEL ESTADO , PROCEDENCIA: BANCO NACIONAL DE BOLIVIA S.A., CHEQUE: 6347056, FECHA DE EMISION:12/07/2017</t>
  </si>
  <si>
    <t>B15251960002</t>
  </si>
  <si>
    <t>00016091101 DEP.DE CHEQ.AJENOS,RET.DE CAM.,CONCEPTO: DEVOLUCION DE DINERO DEP. A LA CUENTA DEL MINISTERIO DE EDUCACION,DEP.: MINISTERIO DE EDUCACION , PROCEDENCIA: BANCO UNION S.A., CHEQUE: 21061, FECHA DE EMISION:02/08/2017</t>
  </si>
  <si>
    <t>B15252120002</t>
  </si>
  <si>
    <t>00099021001 DEP.DE CHEQ.AJENOS,RET.DE CAM.,CONCEPTO: DEV. REG. ERRONEO EN EL SISTEMA DE GESTION PUBLICA(SIGEP) DEL DESC. DE FONDOS DEL SR ALEXIS CHAVEZ R,DEP.: SENASIR , PROCEDENCIA: BANCO UNION S.A., CHEQUE: 18489, FECHA DE EMISION:20/07/2017</t>
  </si>
  <si>
    <t>B15252550002</t>
  </si>
  <si>
    <t>00099021001 DEP.DE CHEQ.AJENOS,RET.DE CAM.,CONCEPTO: DEVOLUCION DE CC NO COBRADO ABRIL 2017,DEP.: LA VITALICIA SEGUROS Y REASEGUROS DE VIDA S.A. , PROCEDENCIA: BANCO BISA S.A., CHEQUE: 41432, FECHA DE EMISION:03/08/2017</t>
  </si>
  <si>
    <t>O15251410002</t>
  </si>
  <si>
    <t>O15251530002</t>
  </si>
  <si>
    <t>00099021001 DEPOSITO DE EFECTIVO, DEPOSITANTE: LOURDES MONICA CARRASCO MEJIA, CONCEPTO: DEVOLUCIÓN COBRO INDEBIDO, CUENTA DE DEPOSITO: CUENTA UNICA DEL TESORO</t>
  </si>
  <si>
    <t>O15251570002</t>
  </si>
  <si>
    <t>00099021001 DEPOSITO DE EFECTIVO, DEPOSITANTE: FELIPE TINTAYA HUANCA, CONCEPTO: DOBLE PERCEPCION, CUENTA DE DEPOSITO: CUENTA UNICA DEL TESORO</t>
  </si>
  <si>
    <t>O15251980002</t>
  </si>
  <si>
    <t>O15251990002</t>
  </si>
  <si>
    <t>00099021001 DEPOSITO DE EFECTIVO, DEPOSITANTE: LOLA PORFIRIA RODRIGUEZ, CONCEPTO: DOBLE PERCEPCION, CUENTA DE DEPOSITO: CUENTA UNICA DEL TESORO</t>
  </si>
  <si>
    <t>O15252300002</t>
  </si>
  <si>
    <t>00099021001 DEPOSITO DE EFECTIVO, DEPOSITANTE: JUDITH FLORA ARANA FLORES, CONCEPTO: DOBLE PERCEPCION, CUENTA DE DEPOSITO: CUENTA UNICA DEL TESORO</t>
  </si>
  <si>
    <t>O15252560002</t>
  </si>
  <si>
    <t>00130012002 DEPOSITO DE EFECTIVO, DEPOSITANTE: LUIS F. MARTINEZ RETAMOZO, CONCEPTO: DEVOLUCION POR GASTOS DE PEAJE, CUENTA DE DEPOSITO: CUENTA UNICA DEL TESORO</t>
  </si>
  <si>
    <t>O15252650002</t>
  </si>
  <si>
    <t>00099021001 DEPOSITO DE EFECTIVO, DEPOSITANTE: SARAH QUINTEROS SARAVIA, CONCEPTO: REVERSION AL C-31 # 226, CUENTA DE DEPOSITO: CUENTA UNICA DEL TESORO</t>
  </si>
  <si>
    <t>O15252740002</t>
  </si>
  <si>
    <t>00130012002 DEPOSITO DE EFECTIVO, DEPOSITANTE: JUAN GUERREROS ROQUE, CONCEPTO: DEVOLUCION POR GASTOS DE VIATICOS, CUENTA DE DEPOSITO: CUENTA UNICA DEL TESORO</t>
  </si>
  <si>
    <t>O15252750002</t>
  </si>
  <si>
    <t>00130012002 DEPOSITO DE EFECTIVO, DEPOSITANTE: JUAN GUERREROS ROQUE, CONCEPTO: DEVOLUCION POR GASTOS DE GASOLINA, CUENTA DE DEPOSITO: CUENTA UNICA DEL TESORO</t>
  </si>
  <si>
    <t>O15252760002</t>
  </si>
  <si>
    <t>O15253190002</t>
  </si>
  <si>
    <t>O15253370002</t>
  </si>
  <si>
    <t>00099021001 DEPOSITO DE EFECTIVO, DEPOSITANTE: CARLOS ANDRES DIAZ VALDIVIA, CONCEPTO: DEVOLUCION TELEFONIA GESTION 2015, CUENTA DE DEPOSITO: CUENTA UNICA DEL TESORO</t>
  </si>
  <si>
    <t>O15253380002</t>
  </si>
  <si>
    <t>00099021001 DEPOSITO DE EFECTIVO, DEPOSITANTE: MARIA AMPARO ZAPATA SOLIS, CONCEPTO: DEVOLUCION TELEFONIA GESTION 2015, CUENTA DE DEPOSITO: CUENTA UNICA DEL TESORO</t>
  </si>
  <si>
    <t>O15253390002</t>
  </si>
  <si>
    <t>00099021001 DEPOSITO DE EFECTIVO, DEPOSITANTE: LUIS FRANCISCO GUTIERREZ PARRADO, CONCEPTO: DEVOLUCION TELEFONIA GESTION 2015, CUENTA DE DEPOSITO: CUENTA UNICA DEL TESORO</t>
  </si>
  <si>
    <t>O15253400002</t>
  </si>
  <si>
    <t>00099021001 DEPOSITO DE EFECTIVO, DEPOSITANTE: MARCO ANTONIO REJAS DURAN, CONCEPTO: DEVOLUCION TELEFONIA GESTION 2015, CUENTA DE DEPOSITO: CUENTA UNICA DEL TESORO</t>
  </si>
  <si>
    <t>O15253420002</t>
  </si>
  <si>
    <t>00099021001 DEPOSITO DE EFECTIVO, DEPOSITANTE: JAHEL NIRVANA SILVA BARRIOS, CONCEPTO: DEVOLUCION TELEFONIA GESTION 2015, CUENTA DE DEPOSITO: CUENTA UNICA DEL TESORO</t>
  </si>
  <si>
    <t>O15253430002</t>
  </si>
  <si>
    <t>00099021001 DEPOSITO DE EFECTIVO, DEPOSITANTE: VALERIA ORTIZ SALAZAR, CONCEPTO: DEVOLUCION TELEFONIA GESTION 2015, CUENTA DE DEPOSITO: CUENTA UNICA DEL TESORO</t>
  </si>
  <si>
    <t>O15253440002</t>
  </si>
  <si>
    <t>00099021001 DEPOSITO DE EFECTIVO, DEPOSITANTE: VIRGINIA ARIAS SARAVIA, CONCEPTO: DEVOLUCION TELEFONIA GESTION 2015, CUENTA DE DEPOSITO: CUENTA UNICA DEL TESORO</t>
  </si>
  <si>
    <t>B15256390002</t>
  </si>
  <si>
    <t>00099021001 DEP.DE CHEQ.AJENOS,RET.DE CAM.,CONCEPTO: DESCUENTO POR INCUMPLIMIENTO A INSTRUCCION SUPERIOR,DEP.: MINISTERIO DE ECONOMIA Y FINANZAS PUBLICAS , PROCEDENCIA: BANCO UNION S.A., CHEQUE: 6169, FECHA DE EMISION:02/08/2017</t>
  </si>
  <si>
    <t>B15257170002</t>
  </si>
  <si>
    <t>00099021001 DEP.DE CHEQ.AJENOS,RET.DE CAM.,CONCEPTO: REEMBOLSO DE BAJAS MEDICAS DE ENFERMEDAD,DEP.: CAJA DE SALUD DE LA BANCA PRIVADA , PROCEDENCIA: BANCO NACIONAL DE BOLIVIA S.A., CHEQUE: 6587231, FECHA DE EMISION:20/07/2017</t>
  </si>
  <si>
    <t>O15255890002</t>
  </si>
  <si>
    <t>00099021001 DEPOSITO DE EFECTIVO, DEPOSITANTE: ESCONBOL, CONCEPTO: RETENCION DE MARISCALERIA CORRESPONDIENTE AL MES DE JULIO, CUENTA DE DEPOSITO: CUENTA UNICA DEL TESORO</t>
  </si>
  <si>
    <t>O15256010002</t>
  </si>
  <si>
    <t>00099021001 DEPOSITO DE EFECTIVO, DEPOSITANTE: AIDA MORALES VDA. DE ROSSO, CONCEPTO: CONVENIO DE PAGO 009.16, CUENTA DE DEPOSITO: CUENTA UNICA DEL TESORO</t>
  </si>
  <si>
    <t>O15256410002</t>
  </si>
  <si>
    <t>00099021001 DEPOSITO DE EFECTIVO, DEPOSITANTE: MATILDE CRISTINA CONDE HUANCA, CONCEPTO: TGN-RECURSOS ORDINARIOS, CUENTA DE DEPOSITO: CUENTA UNICA DEL TESORO</t>
  </si>
  <si>
    <t>O15256750002</t>
  </si>
  <si>
    <t>00099021001 DEPOSITO DE EFECTIVO, DEPOSITANTE: MIRIAM ALBERTINA BALCAZAR NARA, CONCEPTO: PAGO ANTICIPADO DE REPARTO P.R.A., CUENTA DE DEPOSITO: CUENTA UNICA DEL TESORO</t>
  </si>
  <si>
    <t>O15257240002</t>
  </si>
  <si>
    <t>O15257310002</t>
  </si>
  <si>
    <t>O15257320002</t>
  </si>
  <si>
    <t>00099021001 DEPOSITO DE EFECTIVO, DEPOSITANTE: JORGE HUGO PEREZ ESCOBAR, CONCEPTO: DOBLE PERCEPCION, CUENTA DE DEPOSITO: CUENTA UNICA DEL TESORO</t>
  </si>
  <si>
    <t>O15257400002</t>
  </si>
  <si>
    <t>O15257420002</t>
  </si>
  <si>
    <t>00223012001 DEPOSITO DE EFECTIVO, DEPOSITANTE: RODRIGO YANARICO LOPEZ, CONCEPTO: REVERSION REINTEGRO ABRIL, CUENTA DE DEPOSITO: CUENTA UNICA DEL TESORO</t>
  </si>
  <si>
    <t>O15259790002</t>
  </si>
  <si>
    <t>00099021001 DEPOSITO DE EFECTIVO, DEPOSITANTE: ERICK EDUARDO VARGAS CAMPERO CI. 2284797 LP., CONCEPTO: DOBLE PERCEPCION, CUENTA DE DEPOSITO: CUENTA UNICA DEL TESORO</t>
  </si>
  <si>
    <t>O15260270002</t>
  </si>
  <si>
    <t>00099021001 DEPOSITO DE EFECTIVO, DEPOSITANTE: MIN DE EDUCACION- WILLIAM ESTEBAN QUISPE CUTILE, CONCEPTO: DEVOLUCION HABER MES JULIO 2017 ITEM 00614 PROGRAMA: 00000454 SERVICIO:05520634, CUENTA DE DEPOSITO: CUENTA UNICA DEL TESORO</t>
  </si>
  <si>
    <t>O15262660002</t>
  </si>
  <si>
    <t>00099021001 DEPOSITO DE EFECTIVO, DEPOSITANTE: OSCAR LUIS ROJAS VARGAS, CONCEPTO: DOBLE PERCEPCIÓN, CUENTA DE DEPOSITO: CUENTA UNICA DEL TESORO</t>
  </si>
  <si>
    <t>O15262780002</t>
  </si>
  <si>
    <t>00099021001 DEPOSITO DE EFECTIVO, DEPOSITANTE: FELIPE EULOGIO VALENCIA TAPIA, CONCEPTO: DOBLE PERCEPCIÓN, CUENTA DE DEPOSITO: CUENTA UNICA DEL TESORO</t>
  </si>
  <si>
    <t>O15262910002</t>
  </si>
  <si>
    <t>00099021001 DEPOSITO DE EFECTIVO, DEPOSITANTE: MARTHA LUCIA GUTIERREZ DE MARCA, CONCEPTO: COBRO INDEBIDO POR NUEVAS NUPCIAS, CUENTA DE DEPOSITO: CUENTA UNICA DEL TESORO</t>
  </si>
  <si>
    <t>O15263030002</t>
  </si>
  <si>
    <t>00099021001 DEPOSITO DE EFECTIVO, DEPOSITANTE: LUCRECIA VELARDE VDA DE FLORES, CONCEPTO: PARA DEPARTAMENTO DE SENASIR, CUENTA DE DEPOSITO: CUENTA UNICA DEL TESORO</t>
  </si>
  <si>
    <t>O15263130002</t>
  </si>
  <si>
    <t>00099021001 DEPOSITO DE EFECTIVO, DEPOSITANTE: BRIGIDA CHOQUE VARGAS C.I. 2179018 LP, CONCEPTO: COBRO INDEBIDO POR PAGO DEL PRA, CUENTA DE DEPOSITO: CUENTA UNICA DEL TESORO</t>
  </si>
  <si>
    <t>O15263610002</t>
  </si>
  <si>
    <t>00099021001 DEPOSITO DE EFECTIVO, DEPOSITANTE: HUGO QUIROZ SOLIZ, CONCEPTO: DOBLE PERCEPCION, CUENTA DE DEPOSITO: CUENTA UNICA DEL TESORO</t>
  </si>
  <si>
    <t>O15263670002</t>
  </si>
  <si>
    <t>00099021001 DEPOSITO DE EFECTIVO, DEPOSITANTE: RENE HUANCA MAMANI, CONCEPTO: DEVOLUCION DE PERCEPCION INDEVIDA, CUENTA DE DEPOSITO: CUENTA UNICA DEL TESORO</t>
  </si>
  <si>
    <t>O15263700002</t>
  </si>
  <si>
    <t>00099021001 DEPOSITO DE EFECTIVO, DEPOSITANTE: HENRY MAMANI HUAYLLANI, CONCEPTO: POR NO PRESENTAR DECLARACION JURADA DE BIENES POR RENTA POR DEJACION DE CARGO, CUENTA DE DEPOSITO: CUENTA UNICA DEL TESORO</t>
  </si>
  <si>
    <t>O15263710002</t>
  </si>
  <si>
    <t>00099021001 DEPOSITO DE EFECTIVO, DEPOSITANTE: MERCEDES SONIA URQUIDI GUTIERREZ, CONCEPTO: DOBLE PERCEPCION, CUENTA DE DEPOSITO: CUENTA UNICA DEL TESORO</t>
  </si>
  <si>
    <t>O15263730002</t>
  </si>
  <si>
    <t>00099021001 DEPOSITO DE EFECTIVO, DEPOSITANTE: HUGO IGNACIO MOBAREC SARAVIA, CONCEPTO: DEVOLUCION BECA MAESTRIA VIAJES, CUENTA DE DEPOSITO: CUENTA UNICA DEL TESORO</t>
  </si>
  <si>
    <t>O15263750002</t>
  </si>
  <si>
    <t>00099021001 DEPOSITO DE EFECTIVO, DEPOSITANTE: HUGO IGNACIO MOBAREC SARAVIA, CONCEPTO: DEVOLUCION BECA MAESTRIA LIBROS, CUENTA DE DEPOSITO: CUENTA UNICA DEL TESORO</t>
  </si>
  <si>
    <t>O15263790002</t>
  </si>
  <si>
    <t>O15263880002</t>
  </si>
  <si>
    <t>00015011108 DEPOSITO DE EFECTIVO, DEPOSITANTE: MACARIO TOLA CARDENAS, CONCEPTO: POR EL CONSUMO EXCEDENTE DE TELEFONIA MOVIL, CUENTA DE DEPOSITO: CUENTA UNICA DEL TESORO</t>
  </si>
  <si>
    <t>O15264230002</t>
  </si>
  <si>
    <t>00099021001 DEPOSITO DE EFECTIVO, DEPOSITANTE: MARTHA KHUNO LIMACHI C.I. 2371843 L.P., CONCEPTO: DOBLE PERCEPCION, CUENTA DE DEPOSITO: CUENTA UNICA DEL TESORO</t>
  </si>
  <si>
    <t>O15264470002</t>
  </si>
  <si>
    <t>00099021001 DEPOSITO DE EFECTIVO, DEPOSITANTE: VICTORIA CARMEN RIVAS VDA DE COCHI CI 2410990 LP, CONCEPTO: COBRO INDEBIDO POR NUEVAS NUPCIAS, CUENTA DE DEPOSITO: CUENTA UNICA DEL TESORO</t>
  </si>
  <si>
    <t>O15264550002</t>
  </si>
  <si>
    <t>00099021001 DEPOSITO DE EFECTIVO, DEPOSITANTE: KATIA SOLEDAD TRONCOSO ZURITA, CONCEPTO: DEVOLUCION DOBLE PERCEPCION, CUENTA DE DEPOSITO: CUENTA UNICA DEL TESORO</t>
  </si>
  <si>
    <t>O15264610002</t>
  </si>
  <si>
    <t>00099021001 DEPOSITO DE EFECTIVO, DEPOSITANTE: SENASIR- LAUREANA QUISPE VDA. DE CANAVIRI, CONCEPTO: COBRO INDEBIDO, CUENTA DE DEPOSITO: CUENTA UNICA DEL TESORO</t>
  </si>
  <si>
    <t>O15265440002</t>
  </si>
  <si>
    <t>00099021001 DEPOSITO DE EFECTIVO, DEPOSITANTE: LUCIO MACHACA PORCO, CONCEPTO: DEVOLUCION PAGO UNICO, CUENTA DE DEPOSITO: CUENTA UNICA DEL TESORO</t>
  </si>
  <si>
    <t>O15265470002</t>
  </si>
  <si>
    <t>00099021001 DEPOSITO DE EFECTIVO, DEPOSITANTE: ESTEBAN MAMANI APAZA, CONCEPTO: DEVOLUCIÓN BONO DE VACUNACIÓN GESTIÓN 2005, CUENTA DE DEPOSITO: CUENTA UNICA DEL TESORO</t>
  </si>
  <si>
    <t>O15266390002</t>
  </si>
  <si>
    <t>00099021001 DEPOSITO DE EFECTIVO, DEPOSITANTE: JOSE ALFREDO TRUJILLO DAZA, CONCEPTO: DEV DE COSTOS DE ADQU E IMPRESIÓN DE PAPELETA SUFR POR EL 2% DEL TOTAL DE VOTOS JUZ PUB CIV CON 13RO, CUENTA DE DEPOSITO: CUENTA UNICA DEL TESORO</t>
  </si>
  <si>
    <t>B15270150002</t>
  </si>
  <si>
    <t>00099021001 DEP.DE CHEQ.AJENOS,RET.DE CAM.,CONCEPTO: REVERSION SALDOS NO EJECUTADOS POR SOCORRO GESTION 2017 DIF UNIDADES,DEP.: MINISTERIO DE DEFENSA , PROCEDENCIA: BANCO UNION S.A., CHEQUE: 86, FECHA DE EMISION:03/08/2017</t>
  </si>
  <si>
    <t>B15270400002</t>
  </si>
  <si>
    <t>00046021107 DEP.DE CHEQ.AJENOS,RET.DE CAM.,CONCEPTO: PAGO DE SUELDOS,DEP.: MINISTERIO DE SALUD , PROCEDENCIA: BANCO UNION S.A., CHEQUE: 12193, FECHA DE EMISION:03/08/2017</t>
  </si>
  <si>
    <t>O15269510002</t>
  </si>
  <si>
    <t>00099021001 DEPOSITO DE EFECTIVO, DEPOSITANTE: MARIA EUGENIA MALDONADO VELASCO, CONCEPTO: DEVOLUCION POR CONCEPTO DESCUENTO CNS (SENASIR), CUENTA DE DEPOSITO: CUENTA UNICA DEL TESORO</t>
  </si>
  <si>
    <t>O15269740002</t>
  </si>
  <si>
    <t>00020011103 DEPOSITO DE EFECTIVO, DEPOSITANTE: RAUL ANGEL GONZALES ROMERO, CONCEPTO: REVERSIÓN DE PASAJES - PREV. 0000004200-1 CARGO DESCUENTO, CUENTA DE DEPOSITO: CUENTA UNICA DEL TESORO</t>
  </si>
  <si>
    <t>O15269760002</t>
  </si>
  <si>
    <t>00586019203 DEPOSITO DE EFECTIVO, DEPOSITANTE: DIEGO ADHEMAR REA REA, CONCEPTO: DEVOLUCION DE AVANCE A PREVENTIVOS 526 ( MAYO ), CUENTA DE DEPOSITO: CUENTA UNICA DEL TESORO</t>
  </si>
  <si>
    <t>O15269800002</t>
  </si>
  <si>
    <t>00586019203 DEPOSITO DE EFECTIVO, DEPOSITANTE: DIEGO ADHEMAR REA REA, CONCEPTO: DEVOLUCION DE AVANCE A PREVENTIVOS 262 ( MARZO ), CUENTA DE DEPOSITO: CUENTA UNICA DEL TESORO</t>
  </si>
  <si>
    <t>O15269820002</t>
  </si>
  <si>
    <t>00586019203 DEPOSITO DE EFECTIVO, DEPOSITANTE: DIEGO ADHEMAR REA REA, CONCEPTO: DEVOLUCION DE AVANCE A PREVENTIVOS 380 ( ABRIL ), CUENTA DE DEPOSITO: CUENTA UNICA DEL TESORO</t>
  </si>
  <si>
    <t>O15269840002</t>
  </si>
  <si>
    <t>00586019203 DEPOSITO DE EFECTIVO, DEPOSITANTE: DIEGO ADHEMAR REA REA, CONCEPTO: DEVOLUCION DE AVANCE A PREVENTIVOS 213 ( FEBRERO ), CUENTA DE DEPOSITO: CUENTA UNICA DEL TESORO</t>
  </si>
  <si>
    <t>O15269940002</t>
  </si>
  <si>
    <t>00099021001 DEPOSITO DE EFECTIVO, DEPOSITANTE: JUAN CARLOS SARAVIA TABORGA, CONCEPTO: REPOSICION CREDENCIAL INSTITUCIONAL-PGE, CUENTA DE DEPOSITO: CUENTA UNICA DEL TESORO</t>
  </si>
  <si>
    <t>O15270290002</t>
  </si>
  <si>
    <t>00086031101 DEPOSITO DE EFECTIVO, DEPOSITANTE: SERNAP - COTAPATA, CONCEPTO: POR CONCEPTO DE INGRESOS DE SERVICIOS HIGIENICOS MES DE MAYO, CUENTA DE DEPOSITO: CUENTA UNICA DEL TESORO</t>
  </si>
  <si>
    <t>O15270550002</t>
  </si>
  <si>
    <t>00020011103 DEPOSITO DE EFECTIVO, DEPOSITANTE: MIJAIL ALBERTO MEZA MALDONADO, CONCEPTO: REVERSIÓN DE VIÁTICOS PARA PREV. N°2335/17, CUENTA DE DEPOSITO: CUENTA UNICA DEL TESORO</t>
  </si>
  <si>
    <t>O15270700002</t>
  </si>
  <si>
    <t>00099021001 DEPOSITO DE EFECTIVO, DEPOSITANTE: MARTIN YAHUASI MAMANI, CONCEPTO: ACUERDO PLAN DE PAGOS (SENASIR), CUENTA DE DEPOSITO: CUENTA UNICA DEL TESORO</t>
  </si>
  <si>
    <t>O15270860002</t>
  </si>
  <si>
    <t>00099021001 DEPOSITO DE EFECTIVO, DEPOSITANTE: LUISA VERÓNICA MOLLO CERÓN CI:4888551 LP, CONCEPTO: REVERSIÓN DE BOLETA DE HABER MENSUAL, MES DE ABRIL, CUENTA DE DEPOSITO: CUENTA UNICA DEL TESORO</t>
  </si>
  <si>
    <t>O15270980002</t>
  </si>
  <si>
    <t>00099021001 DEPOSITO DE EFECTIVO, DEPOSITANTE: JUAN CARLOS FERNANDEZ COLQUE, CONCEPTO: DEVOLUCION POR TOPE SALARIAL DE LOS MESES DE ABRIL A JULIO DE 2017, CUENTA DE DEPOSITO: CUENTA UNICA DEL TESORO</t>
  </si>
  <si>
    <t>B15273950002</t>
  </si>
  <si>
    <t>00099021001 DEP.DE CHEQ.AJENOS,RET.DE CAM.,CONCEPTO: RODRIGUEZ ROCA GABY ELSA,DEP.: BANCO UNION S.A. , PROCEDENCIA: BANCO UNION S.A., CHEQUE: 150600, FECHA DE EMISION:10/08/2017</t>
  </si>
  <si>
    <t>B15274410002</t>
  </si>
  <si>
    <t>00513012007 DEP.DE CHEQ.AJENOS,RET.DE CAM.,CONCEPTO: DEVOLUCION DE RECURSOS NO EJECUTADOS GESTION 2016 DE LA GNEE,DEP.: GNEE , PROCEDENCIA: BANCO UNION S.A., CHEQUE: 2120, FECHA DE EMISION:03/08/2017</t>
  </si>
  <si>
    <t>B15274460002</t>
  </si>
  <si>
    <t>00580012001 DEP.DE CHEQ.AJENOS,RET.DE CAM.,CONCEPTO: NOTA DE CARGO POR EL VALOR DEL CREDITO FISCAL ( FACTURAS ),DEP.: DEPOSITOS ADUANEROS BOLIVIANOS , PROCEDENCIA: BANCO UNION S.A., CHEQUE: 6946, FECHA DE EMISION:08/08/2017</t>
  </si>
  <si>
    <t>B15274470002</t>
  </si>
  <si>
    <t>00580012001 DEP.DE CHEQ.AJENOS,RET.DE CAM.,CONCEPTO: NOTA DE CARGO POR EL VALOR DEL CREDITO FISCAL (FACTURAS),DEP.: DEPOSITOS ADUANEROS BOLIVIANOS , PROCEDENCIA: BANCO UNION S.A., CHEQUE: 6943, FECHA DE EMISION:08/08/2017</t>
  </si>
  <si>
    <t>B15274500002</t>
  </si>
  <si>
    <t>00580012001 DEP.DE CHEQ.AJENOS,RET.DE CAM.,CONCEPTO: REVERSION DE PASAJES,DEP.: DEPOSITOS ADUANEROS BOLIVIANOS , PROCEDENCIA: BANCO UNION S.A., CHEQUE: 6947, FECHA DE EMISION:08/08/2017</t>
  </si>
  <si>
    <t>B15274530002</t>
  </si>
  <si>
    <t>00580012001 DEP.DE CHEQ.AJENOS,RET.DE CAM.,CONCEPTO: DEVOLUCION DE PASAJES NO UTILIZADOS BOLTUR,DEP.: DEPOSITOS ADUANEROS BOLIVIANOS , PROCEDENCIA: BANCO UNION S.A., CHEQUE: 6939, FECHA DE EMISION:04/08/2017</t>
  </si>
  <si>
    <t>B15274620002</t>
  </si>
  <si>
    <t>00099021001 DEP.DE CHEQ.AJENOS,RET.DE CAM.,CONCEPTO: DEVOLUCION DE FONDOS CC-TGN CONCILIACION ABRIL/2017,DEP.: SEGUROS PROVIDA S.A. , PROCEDENCIA: BANCO NACIONAL DE BOLIVIA S.A., CHEQUE: 4350252, FECHA DE EMISION:10/08/2017</t>
  </si>
  <si>
    <t>O15273920002</t>
  </si>
  <si>
    <t>00099021001 DEPOSITO DE EFECTIVO, DEPOSITANTE: JAVIER MANUEL VIVEROS SAAVEDRA, CONCEPTO: DEVOLUCIÓN SALARIO, CUENTA DE DEPOSITO: CUENTA UNICA DEL TESORO</t>
  </si>
  <si>
    <t>O15275140002</t>
  </si>
  <si>
    <t>00234012001 DEPOSITO DE EFECTIVO, DEPOSITANTE: HELEN K. FRANCO QUISPE, CONCEPTO: DEVOLUCION EN ATENCION A NOTA SGM. DAF.ALM. N° 053/2017, CUENTA DE DEPOSITO: CUENTA UNICA DEL TESORO</t>
  </si>
  <si>
    <t>O15275320002</t>
  </si>
  <si>
    <t>00099021001 DEPOSITO DE EFECTIVO, DEPOSITANTE: EDGAR JALLAZA PACA, CONCEPTO: DEPÖSITO POR RETENCION SERVICIOS DE AGUA MES JUNIO/17 DE RA 4 ""TTE BULLAIN"", CUENTA DE DEPOSITO: CUENTA UNICA DEL TESORO</t>
  </si>
  <si>
    <t>O15275430002</t>
  </si>
  <si>
    <t>00041011101 DEPOSITO DE EFECTIVO, DEPOSITANTE: MDPYEP - GERTH OMAR LEON NAVARRO, CONCEPTO: DEVOLUCION FONDOS EN AVANCE, CUENTA DE DEPOSITO: CUENTA UNICA DEL TESORO</t>
  </si>
  <si>
    <t>O15275470002</t>
  </si>
  <si>
    <t>00586012001 DEPOSITO DE EFECTIVO, DEPOSITANTE: JUAN CARLOS VILLCA LAURA EASBA, CONCEPTO: DEVOLUCION DE FONDOS EN AVANCE (600), CUENTA DE DEPOSITO: CUENTA UNICA DEL TESORO</t>
  </si>
  <si>
    <t>O15275480002</t>
  </si>
  <si>
    <t>00099021001 DEPOSITO DE EFECTIVO, DEPOSITANTE: BORIS EDMUNDO CUBA SALAS, CONCEPTO: DEV. DE REFRIGERIOS COBRADOS (2DIAS) GESTION 2016, CUENTA DE DEPOSITO: CUENTA UNICA DEL TESORO</t>
  </si>
  <si>
    <t>O15275490002</t>
  </si>
  <si>
    <t>00099021001 DEPOSITO DE EFECTIVO, DEPOSITANTE: BORIS EDMUNDO CUBA SALAS, CONCEPTO: APORTE VIVIENDA, CUENTA DE DEPOSITO: CUENTA UNICA DEL TESORO</t>
  </si>
  <si>
    <t>O15275500002</t>
  </si>
  <si>
    <t>00099021001 DEPOSITO DE EFECTIVO, DEPOSITANTE: BORIS EDMUNDO CUBA SALAS, CONCEPTO: AFP, CUENTA DE DEPOSITO: CUENTA UNICA DEL TESORO</t>
  </si>
  <si>
    <t>O15275520002</t>
  </si>
  <si>
    <t>00099021001 DEPOSITO DE EFECTIVO, DEPOSITANTE: BORIS EDMUNDO CUBA SALAS, CONCEPTO: RIESGO PROFESIONAL, CUENTA DE DEPOSITO: CUENTA UNICA DEL TESORO</t>
  </si>
  <si>
    <t>O15275540002</t>
  </si>
  <si>
    <t>00099021001 DEPOSITO DE EFECTIVO, DEPOSITANTE: BORIS EDMUNDO CUBA SALAS, CONCEPTO: DEV. DE SALARIOS DE DOS (2) DIAS DEL MES DE SEPTIEMBRE DE 2016, CUENTA DE DEPOSITO: CUENTA UNICA DEL TESORO</t>
  </si>
  <si>
    <t>O15275590002</t>
  </si>
  <si>
    <t>00099021001 DEPOSITO DE EFECTIVO, DEPOSITANTE: BORIS EDMUNDO CUBA SALAS, CONCEPTO: CNS, CUENTA DE DEPOSITO: CUENTA UNICA DEL TESORO</t>
  </si>
  <si>
    <t>O15275610002</t>
  </si>
  <si>
    <t>B15278200002</t>
  </si>
  <si>
    <t>00099021001 DEP.DE CHEQ.AJENOS,RET.DE CAM.,CONCEPTO: BAJAS TEMPORARIAS,DEP.: UIF , PROCEDENCIA: BANCO UNION S.A., CHEQUE: 23281, FECHA DE EMISION:14/07/2017</t>
  </si>
  <si>
    <t>B15279640002</t>
  </si>
  <si>
    <t>00099021001 DEP.DE CHEQ.AJENOS,RET.DE CAM.,CONCEPTO: COMPENSACION MENSUAL DE COTIZACION,DEP.: FUTURO DE BOLIVIA S.A. AFP , PROCEDENCIA: BANCO DE CREDITO DE BOLIVIA S.A., CHEQUE: 50088, FECHA DE EMISION:10/08/2017</t>
  </si>
  <si>
    <t>B15279670002</t>
  </si>
  <si>
    <t>00099021001 DEP.DE CHEQ.AJENOS,RET.DE CAM.,CONCEPTO: COMPENSACION MENSUAL DE COTIZACION,DEP.: FUTURO DE BOLIVIA S.A. AFP , PROCEDENCIA: BANCO DE CREDITO DE BOLIVIA S.A., CHEQUE: 50089, FECHA DE EMISION:10/08/2017</t>
  </si>
  <si>
    <t>O15277630002</t>
  </si>
  <si>
    <t>00099021001 DEPOSITO DE EFECTIVO, DEPOSITANTE: CLAUDIA SOFIA MIGUEZ GAMARRA, CONCEPTO: MENSUALIDADES FORMACION DE IDIOMAS, CUENTA DE DEPOSITO: CUENTA UNICA DEL TESORO</t>
  </si>
  <si>
    <t>O15277800002</t>
  </si>
  <si>
    <t>00016011101 DEPOSITO DE EFECTIVO, DEPOSITANTE: ALCIDES VASQUEZ BRAVO-MIN DE EDUCACION, CONCEPTO: DEVOLUCION, CUENTA DE DEPOSITO: CUENTA UNICA DEL TESORO</t>
  </si>
  <si>
    <t>O15279770002</t>
  </si>
  <si>
    <t>00099021001 DEPOSITO DE EFECTIVO, DEPOSITANTE: ABEL JAIME MENDOZA SULLCATA, CONCEPTO: REVERSION DE BOLETA DE HABER MENSUAL 07/2017, CUENTA DE DEPOSITO: CUENTA UNICA DEL TESORO</t>
  </si>
  <si>
    <t>O15281030002</t>
  </si>
  <si>
    <t>00099021001 DEPOSITO DE EFECTIVO, DEPOSITANTE: ERNESTO MILLAN OLIVA, CONCEPTO: DEV. SALDO NO EJECUTADO FONDOS EN AVANCE CARRERA PEDESTRE 10K SUCRE, CUENTA DE DEPOSITO: CUENTA UNICA DEL TESORO</t>
  </si>
  <si>
    <t>O15281660002</t>
  </si>
  <si>
    <t>00052014102 DEPOSITO DE EFECTIVO, DEPOSITANTE: ERICK JUNIOR LOPEZ CALISAYA, CONCEPTO: DEVOLUCION DE PASAJE AEREO, CUENTA DE DEPOSITO: CUENTA UNICA DEL TESORO</t>
  </si>
  <si>
    <t>B15284760002</t>
  </si>
  <si>
    <t>00099021001 DEP.DE CHEQ.AJENOS,RET.DE CAM.,CONCEPTO: DEVOLUCION DE BOLETOS NO UTILIZADOS,DEP.: AGENCIA DE VIAJES Y TURISMO SAN JOSE SRL , PROCEDENCIA: BANCO NACIONAL DE BOLIVIA S.A., CHEQUE: 6213038, FECHA DE EMISION:11/08/2017</t>
  </si>
  <si>
    <t>B15284780002</t>
  </si>
  <si>
    <t>00099021001 DEP.DE CHEQ.AJENOS,RET.DE CAM.,CONCEPTO: DEVOLUCION DE BOLETOS NO UTILIZADOS,DEP.: AGENCIA DE VIAJES Y TURISMO SAN JOSE SRL , PROCEDENCIA: BANCO NACIONAL DE BOLIVIA S.A., CHEQUE: 6213036, FECHA DE EMISION:11/08/2017</t>
  </si>
  <si>
    <t>B15284810002</t>
  </si>
  <si>
    <t>00099021001 DEP.DE CHEQ.AJENOS,RET.DE CAM.,CONCEPTO: DEVOLUCION DE BOLETOS NO UTILIZADOS,DEP.: AGENCIA DE VIAJES Y TURISMO SAN JOSE SRL , PROCEDENCIA: BANCO NACIONAL DE BOLIVIA S.A., CHEQUE: 6213037, FECHA DE EMISION:11/08/2017</t>
  </si>
  <si>
    <t>O15284360002</t>
  </si>
  <si>
    <t>O15285100002</t>
  </si>
  <si>
    <t>00099021001 DEPOSITO DE EFECTIVO, DEPOSITANTE: LOURDES ALIAGA ZAPATA, CONCEPTO: DEVOLUCION, CUENTA DE DEPOSITO: CUENTA UNICA DEL TESORO</t>
  </si>
  <si>
    <t>O15286970002</t>
  </si>
  <si>
    <t>00099021001 DEPOSITO DE EFECTIVO, DEPOSITANTE: FIDEL SEGALES PABON CI 2326678 LP, CONCEPTO: DEVOLUCION EXCEDENTE SALARIAL DE JULIO 2017 POR LEY FINANCIAL C.N.S. U.M.S.A, CUENTA DE DEPOSITO: CUENTA UNICA DEL TESORO</t>
  </si>
  <si>
    <t>O15287600002</t>
  </si>
  <si>
    <t>00099021001 DEPOSITO DE EFECTIVO, DEPOSITANTE: GABRIELA PATRICIA FLORES AVILES, CONCEPTO: DEVOLUCION MONTO " 100 BECAS ", CUENTA DE DEPOSITO: CUENTA UNICA DEL TESORO</t>
  </si>
  <si>
    <t>O15287960002</t>
  </si>
  <si>
    <t>00099021001 DEPOSITO DE EFECTIVO, DEPOSITANTE: MARCELO ADRIAN ARCE RIVERO, CONCEPTO: DEVOLUCIÓN TELEFONIA GESTIÓN 2014, CUENTA DE DEPOSITO: CUENTA UNICA DEL TESORO</t>
  </si>
  <si>
    <t>B15290340002</t>
  </si>
  <si>
    <t>00155012001 DEP.DE CHEQ.AJENOS,RET.DE CAM.,CONCEPTO: EJECUCIÓN DE BOLETA DE GARANTÍA N°10109019/17, DIRECCIONAR A LA LIBRETA VENTA DE VALORES Y OTROS,DEP.: DIRECCIÓN DEL NOTARIADO PLURINACIONAL</t>
  </si>
  <si>
    <t>B15290420002</t>
  </si>
  <si>
    <t>00099021001 DEP.DE CHEQ.AJENOS,RET.DE CAM.,CONCEPTO: WILSON DAVID LOPEZ MAMANI,DEP.: BANCO UNION S.A. , PROCEDENCIA: BANCO UNION S.A., CHEQUE: 150602, FECHA DE EMISION:15/08/2017</t>
  </si>
  <si>
    <t>B15290640002</t>
  </si>
  <si>
    <t>00099021001 DEP.DE CHEQ.AJENOS,RET.DE CAM.,CONCEPTO: PAGO INCAPACIDADES TEMPORALES ( REEMBOLSO ) MINISTERIO DE ECONOMIA FINANZAS PUBLICAS,DEP.: CAJA NACIONAL DE SALUD , PROCEDENCIA: BANCO UNION S.A., CHEQUE: 13312, FECHA DE EMISION:15/08/2017</t>
  </si>
  <si>
    <t>B15290670002</t>
  </si>
  <si>
    <t>00099021001 DEP.DE CHEQ.AJENOS,RET.DE CAM.,CONCEPTO: PAGO INCAPACIDADES TEMPORALES ( REEMBOLSO ) MINISTERIO DE ECONOMIA FINANZAS PUBLICAS,DEP.: CAJA NACIONAL DE SALUD , PROCEDENCIA: BANCO UNION S.A., CHEQUE: 13313, FECHA DE EMISION:15/08/2017</t>
  </si>
  <si>
    <t>B15290680002</t>
  </si>
  <si>
    <t>00099021001 DEP.DE CHEQ.AJENOS,RET.DE CAM.,CONCEPTO: PAGO INCAPACIDADES TEMPORALES ( REEMBOLSO ) MINISTERIO DE ECONOMIA FINANZAS PUBLICAS,DEP.: CAJA NACIONAL DE SALUD , PROCEDENCIA: BANCO UNION S.A., CHEQUE: 13314, FECHA DE EMISION:15/08/2017</t>
  </si>
  <si>
    <t>B15290690002</t>
  </si>
  <si>
    <t>00099021001 DEP.DE CHEQ.AJENOS,RET.DE CAM.,CONCEPTO: PAGO INCAPACIDADES TEMPORALES ( REEMBOLSO ) MINISTERIO DE ECONOMIA FINANZAS PUBLICAS,DEP.: CAJA NACIONAL DE SALUD , PROCEDENCIA: BANCO UNION S.A., CHEQUE: 13315, FECHA DE EMISION:15/08/2017</t>
  </si>
  <si>
    <t>B15290720002</t>
  </si>
  <si>
    <t>00099021001 DEP.DE CHEQ.AJENOS,RET.DE CAM.,CONCEPTO: PAGO INCAPACIDADES TEMPORALES ( REEMBOLSO ) MINISTERIO DE ECONOMIA FINANZAS PUBLICAS,DEP.: CAJA NACIONAL DE SALUD , PROCEDENCIA: BANCO UNION S.A., CHEQUE: 13316, FECHA DE EMISION:15/08/2017</t>
  </si>
  <si>
    <t>B15290730002</t>
  </si>
  <si>
    <t>00099021001 DEP.DE CHEQ.AJENOS,RET.DE CAM.,CONCEPTO: PAGO INCAPACIDADES TEMPORALES (REEMBOLSO) MINISTERIO DE ECONOMIA FINANZAS PUBLICAS,DEP.: CAJA NACIONAL DE SALUD , PROCEDENCIA: BANCO UNION S.A., CHEQUE: 13317, FECHA DE EMISION:15/08/2017</t>
  </si>
  <si>
    <t>B15290770002</t>
  </si>
  <si>
    <t>00099021001 DEP.DE CHEQ.AJENOS,RET.DE CAM.,CONCEPTO: PAGO INCAPACIDADES TEMPORALES ( REEMBOLSO ) MINISTERIO DE ECONOMIA FINANZAS PUBLICAS,DEP.: CAJA NACIONAL DE SALUD , PROCEDENCIA: BANCO UNION S.A., CHEQUE: 13378, FECHA DE EMISION:15/08/2017</t>
  </si>
  <si>
    <t>B15290800002</t>
  </si>
  <si>
    <t>00099021001 DEP.DE CHEQ.AJENOS,RET.DE CAM.,CONCEPTO: PAGO INCAPACIDADES TEMPORALES ( REEMBOLSO ) MINISTERIO DE ECONOMIA FINANZAS PUBLICAS,DEP.: CAJA NACIONAL DE SALUD , PROCEDENCIA: BANCO UNION S.A., CHEQUE: 13379, FECHA DE EMISION:15/08/2017</t>
  </si>
  <si>
    <t>B15290820002</t>
  </si>
  <si>
    <t>00099021001 DEP.DE CHEQ.AJENOS,RET.DE CAM.,CONCEPTO: PAGO INCAPACIDADES TEMPORALES ( REEMBOLSO ) MINISTERIO DE ECONOMIA FINANZAS PUBLICAS,DEP.: CAJA NACIONAL DE SALUD , PROCEDENCIA: BANCO UNION S.A., CHEQUE: 13380, FECHA DE EMISION:15/08/2017</t>
  </si>
  <si>
    <t>B15290930002</t>
  </si>
  <si>
    <t>00086018043 DEP.DE CHEQ.AJENOS,RET.DE CAM.,CONCEPTO: DEV. DE PASAJES AEREOS,DEP.: MINISTERIO DE MEDIO AMBIENTE Y AGUA , PROCEDENCIA: BANCO UNION S.A., CHEQUE: 912, FECHA DE EMISION:11/08/2017</t>
  </si>
  <si>
    <t>B15291030002</t>
  </si>
  <si>
    <t>00099021001 DEP.DE CHEQ.AJENOS,RET.DE CAM.,CONCEPTO: RECUPERACION DE IMPORTE PAGADO EN EXCESO- MULTAS GESTION 2016 C-31 N°589,DEP.: SEGIP OF NACIONAL , PROCEDENCIA: BANCO UNION S.A., CHEQUE: 12039, FECHA DE EMISION:01/08/2017</t>
  </si>
  <si>
    <t>O15291250002</t>
  </si>
  <si>
    <t>00592012001 DEPOSITO DE EFECTIVO, DEPOSITANTE: SUSANA MAMANI HUANACO, CONCEPTO: PAGO POR BOLETOS AEREOS EMITIDOS PARA EL PERSONAL DE BOLTUR, CUENTA DE DEPOSITO: CUENTA UNICA DEL TESORO</t>
  </si>
  <si>
    <t>O15291460002</t>
  </si>
  <si>
    <t>00015011108 DEPOSITO DE EFECTIVO, DEPOSITANTE: JORGE V. LOPEZ ARENAS, CONCEPTO: CANCELACION POR EXCESO EN CONSUMO DE TELEFONOS CELULARES MESES ENERO,FEBRERO,ABRIL Y MAYO/17, CUENTA DE DEPOSITO: CUENTA UNICA DEL TESORO</t>
  </si>
  <si>
    <t>O15291710002</t>
  </si>
  <si>
    <t>00099021001 DEPOSITO DE EFECTIVO, DEPOSITANTE: MINISTERIO DE LA PRESIDENCIA - UPRE, CONCEPTO: POR REVERSION DE COMPROBANTE C-31 PARA RECTIFICAION, CUENTA DE DEPOSITO: CUENTA UNICA DEL TESORO</t>
  </si>
  <si>
    <t>O15291950002</t>
  </si>
  <si>
    <t>00099021001 DEPOSITO DE EFECTIVO, DEPOSITANTE: JOSE LUIS CERRUTO CERRUTO, CONCEPTO: DEVOLUCION DE BONO AL CARGO, CUENTA DE DEPOSITO: CUENTA UNICA DEL TESORO</t>
  </si>
  <si>
    <t>O15292000002</t>
  </si>
  <si>
    <t>00099021001 DEPOSITO DE EFECTIVO, DEPOSITANTE: ANDREA MABEL PATTZI SOLIZ, CONCEPTO: DEVOLUCION PASAJES AEREOS LA PAZ-CBBA -LA PAZ (6-10-15), CUENTA DE DEPOSITO: CUENTA UNICA DEL TESORO</t>
  </si>
  <si>
    <t>O15292420002</t>
  </si>
  <si>
    <t>O15292810002</t>
  </si>
  <si>
    <t>00099021001 DEPOSITO DE EFECTIVO, DEPOSITANTE: PAOLA RUTH SALAS MELGAR, CONCEPTO: DEVOLUCIÓN DE PASAJE TERRESTRE - COMISIÓN CIUDAD DE ORURO, CUENTA DE DEPOSITO: CUENTA UNICA DEL TESORO</t>
  </si>
  <si>
    <t>O15292920002</t>
  </si>
  <si>
    <t>00099021001 DEPOSITO DE EFECTIVO, DEPOSITANTE: LUCIO BAUTISTA DELGADO, CONCEPTO: DOBLE PERCEPCION PENSION SOLIDARIA DE VEJEZ, CUENTA DE DEPOSITO: CUENTA UNICA DEL TESORO</t>
  </si>
  <si>
    <t>O15293160002</t>
  </si>
  <si>
    <t>00099021001 DEPOSITO DE EFECTIVO, DEPOSITANTE: PEDRO CAROS ARTIEDA AQUIM, CONCEPTO: DEVOLUCIÓN PAGO DE HABERES, CUENTA DE DEPOSITO: CUENTA UNICA DEL TESORO</t>
  </si>
  <si>
    <t>B15295050002</t>
  </si>
  <si>
    <t>00287104320 DEP.DE CHEQ.AJENOS,RET.DE CAM.,CONCEPTO: DEVOLUCIÓN DE RECURSOS POR PAGO EN DEMASIA PROY. FPS-09-00004441 C-FPS-09-000010 PANDO,DEP.: FPS - OFICINA CENTRAL , PROCEDENCIA: BANCO UNION S.A., CHEQUE: 935, FECHA DE EMISION:21/07/2017</t>
  </si>
  <si>
    <t>O15295080002</t>
  </si>
  <si>
    <t>00099021001 DEPOSITO DE EFECTIVO, DEPOSITANTE: ROBERTO RAMOS APAZA, CONCEPTO: DEVOLUCION DE FONDOS JUBILACION, CUENTA DE DEPOSITO: CUENTA UNICA DEL TESORO</t>
  </si>
  <si>
    <t>O15295310002</t>
  </si>
  <si>
    <t>00133012001 DEPOSITO DE EFECTIVO, DEPOSITANTE: WENCESLAO ENRIQUE GUTIERREZ FRANCO, CONCEPTO: SANCIONES, CUENTA DE DEPOSITO: CUENTA UNICA DEL TESORO</t>
  </si>
  <si>
    <t>O15295460002</t>
  </si>
  <si>
    <t>00133012001 DEPOSITO DE EFECTIVO, DEPOSITANTE: DAVID GALLARDO RIVEROS, CONCEPTO: SANCIONES, CUENTA DE DEPOSITO: CUENTA UNICA DEL TESORO</t>
  </si>
  <si>
    <t>O15296740002</t>
  </si>
  <si>
    <t>00099021001 DEPOSITO DE EFECTIVO, DEPOSITANTE: ALVARO MARCO ANTONIO CABA OLIVAREZ CI:2377522LP, CONCEPTO: REGULARIZACIÓN FEBRERO 2017 CITE:MEFP/VTCP/DGPOT/UAIS-CPI/N°030/2016, CUENTA DE DEPOSITO: CUENTA UNICA DEL TESORO</t>
  </si>
  <si>
    <t>O15296830002</t>
  </si>
  <si>
    <t>00099021001 DEPOSITO DE EFECTIVO, DEPOSITANTE: ARMANDO CAPCHA QUISPE, CONCEPTO: DEVOLUCION DE HABER, CUENTA DE DEPOSITO: CUENTA UNICA DEL TESORO</t>
  </si>
  <si>
    <t>O15297000002</t>
  </si>
  <si>
    <t>00592012001 DEPOSITO DE EFECTIVO, DEPOSITANTE: KAREN LIA DURAN ACARAPI, CONCEPTO: PAGO POR NOTAS DE DEBITO COMPLEMENTARIAS, CUENTA DE DEPOSITO: CUENTA UNICA DEL TESORO</t>
  </si>
  <si>
    <t>O15297660002</t>
  </si>
  <si>
    <t>00099021001 DEPOSITO DE EFECTIVO, DEPOSITANTE: RONALD PRIETO RIVERO, CONCEPTO: DEVOLUCION PASAJES TERRESTRES NO UTILIZADOS, CUENTA DE DEPOSITO: CUENTA UNICA DEL TESORO</t>
  </si>
  <si>
    <t>O15297690002</t>
  </si>
  <si>
    <t>00099021001 DEPOSITO DE EFECTIVO, DEPOSITANTE: LUCIA GABRIELA MOLLERICONA ALARCON, CONCEPTO: DEVOLUCION PASAJES TERRESTRES NO UTILIZADOS, CUENTA DE DEPOSITO: CUENTA UNICA DEL TESORO</t>
  </si>
  <si>
    <t>B15299990002</t>
  </si>
  <si>
    <t>00046021108 DEP.DE CHEQ.AJENOS,RET.DE CAM.,CONCEPTO: PAGO DE SUELDOS,DEP.: MINISTERIO DE SALUD , PROCEDENCIA: BANCO UNION S.A., CHEQUE: 2624, FECHA DE EMISION:10/08/2017</t>
  </si>
  <si>
    <t>B15300490002</t>
  </si>
  <si>
    <t>00099021001 DEP.DE CHEQ.AJENOS,RET.DE CAM.,CONCEPTO: FRACCION COMPLEMENTARIA MENSUAL,DEP.: FUTURO DE BOLIVIA S.A. AFP , PROCEDENCIA: BANCO DE CREDITO DE BOLIVIA S.A., CHEQUE: 50133, FECHA DE EMISION:16/08/2017</t>
  </si>
  <si>
    <t>B15300500002</t>
  </si>
  <si>
    <t>00099021001 DEP.DE CHEQ.AJENOS,RET.DE CAM.,CONCEPTO: COMPENSACION MENSUAL DE COTIZACION,DEP.: FUTURO DE BOLIVIA S.A. AFP , PROCEDENCIA: BANCO DE CREDITO DE BOLIVIA S.A., CHEQUE: 50129, FECHA DE EMISION:16/08/2017</t>
  </si>
  <si>
    <t>B15300540002</t>
  </si>
  <si>
    <t>00099021001 DEP.DE CHEQ.AJENOS,RET.DE CAM.,CONCEPTO: COMPENSACION MENSUAL DE COTIZACION,DEP.: FUTURO DE BOLIVIA S.A. AFP , PROCEDENCIA: BANCO DE CREDITO DE BOLIVIA S.A., CHEQUE: 50128, FECHA DE EMISION:16/08/2017</t>
  </si>
  <si>
    <t>B15300560002</t>
  </si>
  <si>
    <t>00099021001 DEP.DE CHEQ.AJENOS,RET.DE CAM.,CONCEPTO: COMPENSACION MENSUAL DE COTIZACION,DEP.: FUTURO DE BOLIVIA S.A. AFP , PROCEDENCIA: BANCO DE CREDITO DE BOLIVIA S.A., CHEQUE: 50127, FECHA DE EMISION:16/08/2017</t>
  </si>
  <si>
    <t>B15300570002</t>
  </si>
  <si>
    <t>00099021001 DEP.DE CHEQ.AJENOS,RET.DE CAM.,CONCEPTO: COMPENSACION MENSUAL DE COTIZACION,DEP.: FUTURO DE BOLIVIA S.A. AFP , PROCEDENCIA: BANCO DE CREDITO DE BOLIVIA S.A., CHEQUE: 50126, FECHA DE EMISION:16/08/2017</t>
  </si>
  <si>
    <t>B15300610002</t>
  </si>
  <si>
    <t>00099021001 DEP.DE CHEQ.AJENOS,RET.DE CAM.,CONCEPTO: COMPENSACION MENSUAL DE COTIZACION,DEP.: FUTURO DE BOLIVIA S.A AFP , PROCEDENCIA: BANCO DE CREDITO DE BOLIVIA S.A., CHEQUE: 50130, FECHA DE EMISION:16/08/2017</t>
  </si>
  <si>
    <t>B15300640002</t>
  </si>
  <si>
    <t>00099021001 DEP.DE CHEQ.AJENOS,RET.DE CAM.,CONCEPTO: COMPENSACION MENSUAL DE COTIZACION,DEP.: FUTURO DE BOLIVIA S.A. AFP , PROCEDENCIA: BANCO DE CREDITO DE BOLIVIA S.A., CHEQUE: 50131, FECHA DE EMISION:16/08/2017</t>
  </si>
  <si>
    <t>B15300660002</t>
  </si>
  <si>
    <t>00099021001 DEP.DE CHEQ.AJENOS,RET.DE CAM.,CONCEPTO: COMPENSACION MENSUAL DE COTIZACION,DEP.: FUTURO DE BOLIVIA S.A. AFP , PROCEDENCIA: BANCO DE CREDITO DE BOLIVIA S.A., CHEQUE: 50132, FECHA DE EMISION:16/08/2017</t>
  </si>
  <si>
    <t>B15300710002</t>
  </si>
  <si>
    <t>00099021001 DEP.DE CHEQ.AJENOS,RET.DE CAM.,CONCEPTO: DEP. POR REVERSION DE FONDOS NO UTILIZADOS,DEP.: SERNAP - TUNARI , PROCEDENCIA: BANCO UNION S.A., CHEQUE: 354, FECHA DE EMISION:18/07/2017</t>
  </si>
  <si>
    <t>B15300740002</t>
  </si>
  <si>
    <t>00086031101 DEP.DE CHEQ.AJENOS,RET.DE CAM.,CONCEPTO: APORTE SEGUN CONVENIO ARIAS INFRAESTRUCTURA,DEP.: ARIAS INFRAESTRUCTURA , PROCEDENCIA: BANCO UNION S.A., CHEQUE: 721, FECHA DE EMISION:31/07/2017</t>
  </si>
  <si>
    <t>B15300770002</t>
  </si>
  <si>
    <t>00086031101 DEP.DE CHEQ.AJENOS,RET.DE CAM.,CONCEPTO: DEP. POR CONCEPTO DE COBRO POR MULTAS PN ANMI IÑAO,DEP.: SERNAP - IÑAO , PROCEDENCIA: BANCO UNION S.A., CHEQUE: 720, FECHA DE EMISION:31/07/2017</t>
  </si>
  <si>
    <t>B15300780002</t>
  </si>
  <si>
    <t>00086031101 DEP.DE CHEQ.AJENOS,RET.DE CAM.,CONCEPTO: DEP. POR COBRO DE MULTAS PN TUNARI,DEP.: EDWIN MAMANI MAMANI , PROCEDENCIA: BANCO UNION S.A., CHEQUE: 355, FECHA DE EMISION:28/07/2017</t>
  </si>
  <si>
    <t>B15300790002</t>
  </si>
  <si>
    <t>00086031101 DEP.DE CHEQ.AJENOS,RET.DE CAM.,CONCEPTO: DEP. POR MULTAS PN TUNARI,DEP.: BENITA SANCHEZ SANCHEZ , PROCEDENCIA: BANCO UNION S.A., CHEQUE: 356, FECHA DE EMISION:28/07/2017</t>
  </si>
  <si>
    <t>O15299840002</t>
  </si>
  <si>
    <t>00099021001 DEPOSITO DE EFECTIVO, DEPOSITANTE: VICTORIA SUSANA AVILEZ ROSALES, CONCEPTO: DOBLE PERCEPCION, CUENTA DE DEPOSITO: CUENTA UNICA DEL TESORO</t>
  </si>
  <si>
    <t>O15300180002</t>
  </si>
  <si>
    <t>00015011108 DEPOSITO DE EFECTIVO, DEPOSITANTE: HEBER LUIS LAMAS CUARITA, CONCEPTO: PAGO POR EXCEDENTE DE CONSUMO DE LLAMADAS, CUENTA DE DEPOSITO: CUENTA UNICA DEL TESORO</t>
  </si>
  <si>
    <t>O15300220002</t>
  </si>
  <si>
    <t>00099021001 DEPOSITO DE EFECTIVO, DEPOSITANTE: AMELIA APAZA DE APAZA, CONCEPTO: DEVOLUCION POR CONCEPTO "SENASIR", CUENTA DE DEPOSITO: CUENTA UNICA DEL TESORO</t>
  </si>
  <si>
    <t>O15300820002</t>
  </si>
  <si>
    <t>00015011108 DEPOSITO DE EFECTIVO, DEPOSITANTE: MERCEDES URQUIOLA MENDEZ, CONCEPTO: DEVOLUCION POR EXCESO EN CONSUMO TELEFONICO, CUENTA DE DEPOSITO: CUENTA UNICA DEL TESORO</t>
  </si>
  <si>
    <t>O15300980002</t>
  </si>
  <si>
    <t>00099021001 DEPOSITO DE EFECTIVO, DEPOSITANTE: BRIGADA PARLAMENTARIA DE POTOSI - SABINO RUIZ, CONCEPTO: DEVOLUCION DE SALDOS NO EJECUTADOS, CUENTA DE DEPOSITO: CUENTA UNICA DEL TESORO</t>
  </si>
  <si>
    <t>O15301420002</t>
  </si>
  <si>
    <t>00086068001 DEPOSITO DE EFECTIVO, DEPOSITANTE: JESUS PARAGUAYO, CONCEPTO: DEVOLUCION DE FONDOS DEL TALLER DE INTERCAMBIO DE EXPERIENCIAS, CUENTA DE DEPOSITO: CUENTA UNICA DEL TESORO</t>
  </si>
  <si>
    <t>O15301770002</t>
  </si>
  <si>
    <t>00015011108 DEPOSITO DE EFECTIVO, DEPOSITANTE: ADOLFO MAGBER SORIA LUNA CI:6828738, CONCEPTO: CANCELACIÓN POR EXCESO EN CONSUMO DE TELEFONOS CELULARES, CUENTA DE DEPOSITO: CUENTA UNICA DEL TESORO</t>
  </si>
  <si>
    <t>O15302160002</t>
  </si>
  <si>
    <t>00291034101 DEPOSITO DE EFECTIVO, DEPOSITANTE: ADMINISTRADORA BOLIVIANA DE CARRETERAS ABC, CONCEPTO: PREVENTIVO C-31 1962, CUENTA DE DEPOSITO: CUENTA UNICA DEL TESORO</t>
  </si>
  <si>
    <t>00292012001 DEPOSITO DE EFECTIVO, DEPOSITANTE: NESTOR PAZ VILLAMOR, CONCEPTO: CONVENIO 012-2016 ENTRE VIAS BOLIVIA Y FEDERACION 1ERO DE MAYO, CUENTA DE DEPOSITO: CUENTA UNICA DEL TESORO</t>
  </si>
  <si>
    <t>B15305260002</t>
  </si>
  <si>
    <t>00099021001 DEP.DE CHEQ.AJENOS,RET.DE CAM.,CONCEPTO: PROCESOS COACTIVOS,DEP.: SERVICIO DEPARTAMENTAL DE SALUD CBBA , PROCEDENCIA: BANCO UNION S.A., CHEQUE: 9493, FECHA DE EMISION:26/07/2017</t>
  </si>
  <si>
    <t>B15305290002</t>
  </si>
  <si>
    <t>00099021001 DEP.DE CHEQ.AJENOS,RET.DE CAM.,CONCEPTO: PROCESOS COATIVOS FISCALES,DEP.: SERVICIO DEPARTAMENTAL DE SALUD COCHABAMBA , PROCEDENCIA: BANCO UNION S.A., CHEQUE: 9494, FECHA DE EMISION:26/07/2017</t>
  </si>
  <si>
    <t>O15306540002</t>
  </si>
  <si>
    <t>00015011108 DEPOSITO DE EFECTIVO, DEPOSITANTE: MILDRED OLIVARES PALENQUE-MIN DE GOBIERNO, CONCEPTO: EXCESO EN CONSUMO DE TELEFONOS CELULARES, CUENTA DE DEPOSITO: CUENTA UNICA DEL TESORO</t>
  </si>
  <si>
    <t>O15307210002</t>
  </si>
  <si>
    <t>00099021001 DEPOSITO DE EFECTIVO, DEPOSITANTE: NICOLAS FERNANDO RAMOS PAIVA, CONCEPTO: DEVOLUCION "" 100 BECAS"", CUENTA DE DEPOSITO: CUENTA UNICA DEL TESORO</t>
  </si>
  <si>
    <t>O15307670002</t>
  </si>
  <si>
    <t>00099021001 DEPOSITO DE EFECTIVO, DEPOSITANTE: MARTIN ESCOBAR FLORES, CONCEPTO: REPOSICION CREDENCIAL INSTITUCIONAL-PGE, CUENTA DE DEPOSITO: CUENTA UNICA DEL TESORO</t>
  </si>
  <si>
    <t>B15311270002</t>
  </si>
  <si>
    <t>00099021001 DEP.DE CHEQ.AJENOS,RET.DE CAM.,CONCEPTO: REEMBOLSO POR BAJAS MEDICAS DE INCAPACIDAD TEMPORAL,DEP.: MINISTERIO DE SALUD , PROCEDENCIA: BANCO UNION S.A., CHEQUE: 23577, FECHA DE EMISION:03/08/2017</t>
  </si>
  <si>
    <t>B15311610002</t>
  </si>
  <si>
    <t>00099021001 DEP.DE CHEQ.AJENOS,RET.DE CAM.,CONCEPTO: QUISPE MAMANI VICTOR EDGAR,DEP.: BANCO UNIÓN S.A. , PROCEDENCIA: BANCO UNION S.A., CHEQUE: 150607, FECHA DE EMISION:21/08/2017</t>
  </si>
  <si>
    <t>B15311640002</t>
  </si>
  <si>
    <t>00099021001 DEP.DE CHEQ.AJENOS,RET.DE CAM.,CONCEPTO: QUISPE MAMANI VICTOR EDGAR,DEP.: BANCO UNIÓN S.A. , PROCEDENCIA: BANCO UNION S.A., CHEQUE: 150606, FECHA DE EMISION:21/08/2017</t>
  </si>
  <si>
    <t>B15311660002</t>
  </si>
  <si>
    <t>00099021001 DEP.DE CHEQ.AJENOS,RET.DE CAM.,CONCEPTO: QUISPE MAMANI VICTOR EDGAR,DEP.: BANCO UNIÓN S.A. , PROCEDENCIA: BANCO UNION S.A., CHEQUE: 150605, FECHA DE EMISION:21/08/2017</t>
  </si>
  <si>
    <t>B15311720002</t>
  </si>
  <si>
    <t>00234014202 DEP.DE CHEQ.AJENOS,RET.DE CAM.,CONCEPTO: DEVOLUCION AL C-31 N° 538, PARTIDA N° 851,DEP.: FERNANDEZ GIRON HUGO , PROCEDENCIA: BANCO UNION S.A., CHEQUE: 217, FECHA DE EMISION:11/08/2017</t>
  </si>
  <si>
    <t>B15311990002</t>
  </si>
  <si>
    <t>00130012002 DEP.DE CHEQ.AJENOS,RET.DE CAM.,CONCEPTO: PAGO INCAPACIDAD TEMPORAL DEL PERSONAL FOFIM CORRESPONDIENTE MESES MARZO ABRIL 2017,DEP.: CAJA DE SALUD DE CAMINOS Y R.A. , PROCEDENCIA: BANCO UNION S.A., CHEQUE: 8060, FECHA DE EMISION:16/08/2017</t>
  </si>
  <si>
    <t>B15312000002</t>
  </si>
  <si>
    <t>00130012002 DEP.DE CHEQ.AJENOS,RET.DE CAM.,CONCEPTO: PAGO INCAPACIDAD TEMPORAL DEL PERSONAL FOFIM CORRESPONDIENTE DE MESES MAYO JUNIO 2017,DEP.: CAJA DE SALUD DE CAMINOS Y R.A. , PROCEDENCIA: BANCO UNION S.A., CHEQUE: 8061, FECHA DE EMISION:16/08/2017</t>
  </si>
  <si>
    <t>O15310980002</t>
  </si>
  <si>
    <t>O15311340002</t>
  </si>
  <si>
    <t>00512012001 DEPOSITO DE EFECTIVO, DEPOSITANTE: KRELIA BORJA CALVO, CONCEPTO: DEVOLUCION DE PAGO DE REFRIGERIO, CUENTA DE DEPOSITO: CUENTA UNICA DEL TESORO</t>
  </si>
  <si>
    <t>O15311590002</t>
  </si>
  <si>
    <t>00099021001 DEPOSITO DE EFECTIVO, DEPOSITANTE: MARCELINA MAMANI, CONCEPTO: DEVOLUCION POR CONCEPTO DE JUBILACION, CUENTA DE DEPOSITO: CUENTA UNICA DEL TESORO</t>
  </si>
  <si>
    <t>O15311800002</t>
  </si>
  <si>
    <t>00099021001 DEPOSITO DE EFECTIVO, DEPOSITANTE: FELIX ASTURIZAGA MIRANDA, CONCEPTO: DOBLE PERCEPCIÓN, CUENTA DE DEPOSITO: CUENTA UNICA DEL TESORO</t>
  </si>
  <si>
    <t>O15312310002</t>
  </si>
  <si>
    <t>00099021001 DEPOSITO DE EFECTIVO, DEPOSITANTE: ELEUTERIO RENJIFO CONDORI, CONCEPTO: DEVOLUCION DE DOBLE PERCEPCION, CUENTA DE DEPOSITO: CUENTA UNICA DEL TESORO</t>
  </si>
  <si>
    <t>O15312330002</t>
  </si>
  <si>
    <t>00015011108 DEPOSITO DE EFECTIVO, DEPOSITANTE: JOSE LUIS QUIROGA ALTAMIRANO, CONCEPTO: DEVOLUCION EXCESO DE CONSUMO TELEFONICO, CUENTA DE DEPOSITO: CUENTA UNICA DEL TESORO</t>
  </si>
  <si>
    <t>O15313070002</t>
  </si>
  <si>
    <t>00099021001 DEPOSITO DE EFECTIVO, DEPOSITANTE: RAUL RINALDO PINTO TRIBEÑO, CONCEPTO: MULTA ESTABLECIDA EN LA RESOLUCION ADMINISTRATIVA SUAMARIANTE ATT-DJ-RA-SUM 0008/2011, CUENTA DE DEPOSITO: CUENTA UNICA DEL TESORO</t>
  </si>
  <si>
    <t>00015011108 DEPOSITO DE EFECTIVO, DEPOSITANTE: RAMIRO ANTONIO SOTOMAYOR MURILLO, CONCEPTO: PAGO EXCESO DE LLAMADAS, CUENTA DE DEPOSITO: CUENTA UNICA DEL TESORO</t>
  </si>
  <si>
    <t>O15313990002</t>
  </si>
  <si>
    <t>00099021001 DEPOSITO DE EFECTIVO, DEPOSITANTE: JORGE HUGO PEREZ ESCOBAR, CONCEPTO: REVERSION PARCIAL, CUENTA DE DEPOSITO: CUENTA UNICA DEL TESORO</t>
  </si>
  <si>
    <t>O15314010002</t>
  </si>
  <si>
    <t>00015011108 DEPOSITO DE EFECTIVO, DEPOSITANTE: MARIO ERWIN MEDINA ORDOÑEZ, CONCEPTO: EXCESO EN CONSUMO DE TELEFONOS CELULARES, CUENTA DE DEPOSITO: CUENTA UNICA DEL TESORO</t>
  </si>
  <si>
    <t>B15316320002</t>
  </si>
  <si>
    <t>00099021001 DEP.DE CHEQ.AJENOS,RET.DE CAM.,CONCEPTO: PAGO IMCAPACIDADES TEMPORALES (REEMBOLSO) MINISTERIO DE ECONOMIA FINANZAS PUBLICAS,DEP.: CAJA NACIONAL DE SALUD , PROCEDENCIA: BANCO UNION S.A., CHEQUE: 13725, FECHA DE EMISION:22/08/2017</t>
  </si>
  <si>
    <t>B15316350002</t>
  </si>
  <si>
    <t>00099021001 DEP.DE CHEQ.AJENOS,RET.DE CAM.,CONCEPTO: PAGO INCAPACIDADES TEMPORALES (REEMBOLSO) MINISTERIO DE ECONOMIA FINANZAS PUBLICAS,DEP.: CAJA NACIONAL DE SALUD , PROCEDENCIA: BANCO UNION S.A., CHEQUE: 13726, FECHA DE EMISION:22/08/2017</t>
  </si>
  <si>
    <t>B15316360002</t>
  </si>
  <si>
    <t>00099021001 DEP.DE CHEQ.AJENOS,RET.DE CAM.,CONCEPTO: PAGO INCAPACIDADES TEMPORALES (REEMBOLSO) MINISTERIO DE ECONOMIA FINANZAS PUBLICAS,DEP.: CAJA NACIONAL DE SALUD , PROCEDENCIA: BANCO UNION S.A., CHEQUE: 13727, FECHA DE EMISION:22/08/2017</t>
  </si>
  <si>
    <t>B15316390002</t>
  </si>
  <si>
    <t>00099021001 DEP.DE CHEQ.AJENOS,RET.DE CAM.,CONCEPTO: PAGO INCAPACIDADES TEMPORALES (REEMBOLSO) MINISTERIO DE ECONOMIA FINANZAS PUBLICAS,DEP.: CAJA NACIONAL DE SALUD , PROCEDENCIA: BANCO UNION S.A., CHEQUE: 13731, FECHA DE EMISION:22/08/2017</t>
  </si>
  <si>
    <t>B15316400002</t>
  </si>
  <si>
    <t>00099021001 DEP.DE CHEQ.AJENOS,RET.DE CAM.,CONCEPTO: PAGO INCAPACIDADES TEMPORALES (REEMBOLSO) MINISTERIO DE ECONOMIA FINANZAS PUBLICAS,DEP.: CAJA NACIONAL DE SALUD , PROCEDENCIA: BANCO UNION S.A., CHEQUE: 13732, FECHA DE EMISION:22/08/2017</t>
  </si>
  <si>
    <t>B15316470002</t>
  </si>
  <si>
    <t>00099021001 DEP.DE CHEQ.AJENOS,RET.DE CAM.,CONCEPTO: PAGO INCAPACIDADES TEMPORALES (REEMBOLSO) MINISTERIO DE ECONOMIA FINANZAS PUBLICAS,DEP.: CAJA NACIONAL DE SALUD , PROCEDENCIA: BANCO UNION S.A., CHEQUE: 13733, FECHA DE EMISION:22/08/2017</t>
  </si>
  <si>
    <t>B15316510002</t>
  </si>
  <si>
    <t>00099021001 DEP.DE CHEQ.AJENOS,RET.DE CAM.,CONCEPTO: CECILIA FERRUFINO SERRANO,DEP.: BANCO UNION S.A , PROCEDENCIA: BANCO UNION S.A., CHEQUE: 150610, FECHA DE EMISION:22/08/2017</t>
  </si>
  <si>
    <t>B15317450002</t>
  </si>
  <si>
    <t>00070011102 DEP.DE CHEQ.AJENOS,RET.DE CAM.,CONCEPTO: DEVOLUCION DE EXAMEN PREOCUPACIONAL SRA. OLGA APAZA ALEJO,DEP.: MTEPS , PROCEDENCIA: BANCO UNION S.A., CHEQUE: 8335, FECHA DE EMISION:21/08/2017</t>
  </si>
  <si>
    <t>B15317480002</t>
  </si>
  <si>
    <t>00070011102 DEP.DE CHEQ.AJENOS,RET.DE CAM.,CONCEPTO: DEMASIA DE IMPUESTOS MES DE JULIO,DEP.: MTEPS , PROCEDENCIA: BANCO UNION S.A., CHEQUE: 8327, FECHA DE EMISION:21/08/2017</t>
  </si>
  <si>
    <t>O15315900002</t>
  </si>
  <si>
    <t>00099021001 DEPOSITO DE EFECTIVO, DEPOSITANTE: RUBEN MARCA LLUSCO, CONCEPTO: POR CONCEPTO DE CONSUMO DE COMBUSTIBLE CORRESPONDIENTE A MES DE JULIO, CUENTA DE DEPOSITO: CUENTA UNICA DEL TESORO</t>
  </si>
  <si>
    <t>O15316340002</t>
  </si>
  <si>
    <t>00041048002 DEPOSITO DE EFECTIVO, DEPOSITANTE: TENORIO CALLE GROVER, CONCEPTO: DEP LIB 00041048002, POR SERVICIOS PRESTADOS U.I.T, CUENTA DE DEPOSITO: CUENTA UNICA DEL TESORO</t>
  </si>
  <si>
    <t>O15316670002</t>
  </si>
  <si>
    <t>00086031101 DEPOSITO DE EFECTIVO, DEPOSITANTE: SERNAP-COTAPATA, CONCEPTO: POR CONCEPTO DE INGRESOS DE SERVICIOS HIGIENICOS MES JULIO, CUENTA DE DEPOSITO: CUENTA UNICA DEL TESORO</t>
  </si>
  <si>
    <t>O15316680002</t>
  </si>
  <si>
    <t>00086031101 DEPOSITO DE EFECTIVO, DEPOSITANTE: SERNAP-COTAPATA, CONCEPTO: POR CONCEPTO DE INGRESOS DE SERVICIOS HIGIENICOS MES JUNIO, CUENTA DE DEPOSITO: CUENTA UNICA DEL TESORO</t>
  </si>
  <si>
    <t>O15316740002</t>
  </si>
  <si>
    <t>00582012002 DEPOSITO DE EFECTIVO, DEPOSITANTE: EMPRESA BOLIVIANA DE ALMENDRA Y DERIVADOS - EBA, CONCEPTO: DEVOLUCION REFRIGERIO NO RECOGIDO SEGUN NUR I / 2017 - 08548, CUENTA DE DEPOSITO: CUENTA UNICA DEL TESORO</t>
  </si>
  <si>
    <t>O15316790002</t>
  </si>
  <si>
    <t>00099021001 DEPOSITO DE EFECTIVO, DEPOSITANTE: FELIX FERNANDO LAURA QUIA, CONCEPTO: RECURSOS NO EJECUTADOS, CUENTA DE DEPOSITO: CUENTA UNICA DEL TESORO</t>
  </si>
  <si>
    <t>O15316960002</t>
  </si>
  <si>
    <t>00099021001 DEPOSITO DE EFECTIVO, DEPOSITANTE: GLORIA ROXANA LAURA CALVIMONTES, CONCEPTO: DOBLE PERCEPCION, CUENTA DE DEPOSITO: CUENTA UNICA DEL TESORO</t>
  </si>
  <si>
    <t>O15317160002</t>
  </si>
  <si>
    <t>00099021001 DEPOSITO DE EFECTIVO, DEPOSITANTE: CHIJO MOLLERICONA MAXIMO, CONCEPTO: DEVOLUCIÓN REFRIGERIO JUNIO 2017, SEGURIDAD FISICA, CUENTA DE DEPOSITO: CUENTA UNICA DEL TESORO</t>
  </si>
  <si>
    <t>O15317190002</t>
  </si>
  <si>
    <t>00099021001 DEPOSITO DE EFECTIVO, DEPOSITANTE: SARAVIA FLORES ROSENDO, CONCEPTO: DEVOLUCIÓN REFRIGERIO JUNIO/2017 SEGURIDAD FÍSICA, CUENTA DE DEPOSITO: CUENTA UNICA DEL TESORO</t>
  </si>
  <si>
    <t>O15317200002</t>
  </si>
  <si>
    <t>00099021001 DEPOSITO DE EFECTIVO, DEPOSITANTE: ERICK ELVIS ALCOCER GOYZUETA, CONCEPTO: DEVOLUCIÓN REFRIGERIO JUNIO 2017, SEGURIDAD FÍSICA, CUENTA DE DEPOSITO: CUENTA UNICA DEL TESORO</t>
  </si>
  <si>
    <t>O15317790002</t>
  </si>
  <si>
    <t>00099021001 DEPOSITO DE EFECTIVO, DEPOSITANTE: DANIEL ALBERTO CESPEDES FUENTES, CONCEPTO: DEPÖSITO REVERSION DE VIATICOS DEL EJERCITO POR UN DIA, CUENTA DE DEPOSITO: CUENTA UNICA DEL TESORO</t>
  </si>
  <si>
    <t>O15318300002</t>
  </si>
  <si>
    <t>00099021001 DEPOSITO DE EFECTIVO, DEPOSITANTE: CARLOS GUALBERTO FARFAN BURGOA, CONCEPTO: DOBLE PERCEPCION, CUENTA DE DEPOSITO: CUENTA UNICA DEL TESORO</t>
  </si>
  <si>
    <t>O15318490002</t>
  </si>
  <si>
    <t>00099021001 DEPOSITO DE EFECTIVO, DEPOSITANTE: CINTIA MARGARITA PACHECO BUSTILLO, CONCEPTO: DOBLE PERCEPCION, CUENTA DE DEPOSITO: CUENTA UNICA DEL TESORO</t>
  </si>
  <si>
    <t>B15320360002</t>
  </si>
  <si>
    <t>00292012001 DEP.DE CHEQ.AJENOS,RET.DE CAM.,CONCEPTO: DEVOLUCIÓN DE DEPÓSITO ERRÓNEO VIAS BOLIVIA,DEP.: LACTEOSBOL , PROCEDENCIA: BANCO UNION S.A., CHEQUE: 4562, FECHA DE EMISION:15/08/2017</t>
  </si>
  <si>
    <t>B15320370002</t>
  </si>
  <si>
    <t>00052014102 DEP.DE CHEQ.AJENOS,RET.DE CAM.,CONCEPTO: TRANSFERENCIA DE RECURSOS PARA EL CIERRE DE CUENTAS FISCALES,DEP.: MINISTERIO DE CULTURAS Y TURISMO , PROCEDENCIA: BANCO UNION S.A., CHEQUE: 341, FECHA DE EMISION:22/08/2017</t>
  </si>
  <si>
    <t>B15321400002</t>
  </si>
  <si>
    <t>00041044201 DEP.DE CHEQ.AJENOS,RET.DE CAM.,CONCEPTO: DEVOLUCIÓN DE SALDOS NO EJECUTADOS UNION EUROPEA,DEP.: MDP Y EP - PRO BOLIVIA , PROCEDENCIA: BANCO UNION S.A., CHEQUE: 372, FECHA DE EMISION:22/08/2017</t>
  </si>
  <si>
    <t>B15321420002</t>
  </si>
  <si>
    <t>00041044201 DEP.DE CHEQ.AJENOS,RET.DE CAM.,CONCEPTO: DEVOLUCIÓN DE SALDOS NO EJECUTADOS UNION EUROPEA,DEP.: MDP Y EP - PRO BOLIVIA , PROCEDENCIA: BANCO UNION S.A., CHEQUE: 373, FECHA DE EMISION:22/08/2017</t>
  </si>
  <si>
    <t>B15321630002</t>
  </si>
  <si>
    <t>00291034101 DEP.DE CHEQ.AJENOS,RET.DE CAM.,CONCEPTO: PREVENTIVO C-31 1962,DEP.: ADMINISTRADORA BOLIVIANA DE CARRETERAS ABC , PROCEDENCIA: BANCO UNION S.A., CHEQUE: 3454, FECHA DE EMISION:15/08/2017</t>
  </si>
  <si>
    <t>B15321710002</t>
  </si>
  <si>
    <t>00099021001 DEP.DE CHEQ.AJENOS,RET.DE CAM.,CONCEPTO: DEVOLUCIÓN POR SALDO NO EJECUTADO FAEA 2015,DEP.: MINISTERIO DE EDUCACIÓN , PROCEDENCIA: BANCO UNION S.A., CHEQUE: 21083, FECHA DE EMISION:17/08/2017</t>
  </si>
  <si>
    <t>O15320500002</t>
  </si>
  <si>
    <t>00015011108 DEPOSITO DE EFECTIVO, DEPOSITANTE: MAGALY ESPINOZA CUELLAR, CONCEPTO: DEVOLUCION DE EXCESO DE LLAMADAS, CUENTA DE DEPOSITO: CUENTA UNICA DEL TESORO</t>
  </si>
  <si>
    <t>O15320530002</t>
  </si>
  <si>
    <t>00099021001 DEPOSITO DE EFECTIVO, DEPOSITANTE: ALBERTO ALEJANDRO DE LA GALVEZ MURILLO CAMBEROS, CONCEPTO: DOBLE PERCEPCION, CUENTA DE DEPOSITO: CUENTA UNICA DEL TESORO</t>
  </si>
  <si>
    <t>O15320700002</t>
  </si>
  <si>
    <t>00099021001 DEPOSITO DE EFECTIVO, DEPOSITANTE: POLICARPIO MACHACA ESTRADA, CONCEPTO: DEVOLUCION DE DOBLE PERCEPCION, CUENTA DE DEPOSITO: CUENTA UNICA DEL TESORO</t>
  </si>
  <si>
    <t>O15321730002</t>
  </si>
  <si>
    <t>00099021001 DEPOSITO DE EFECTIVO, DEPOSITANTE: JUAN HERNAN ARNEZ RIOS, CONCEPTO: DOBLE PERCEPCION, CUENTA DE DEPOSITO: CUENTA UNICA DEL TESORO</t>
  </si>
  <si>
    <t>O15321770002</t>
  </si>
  <si>
    <t>00015011108 DEPOSITO DE EFECTIVO, DEPOSITANTE: JULIO JHONATAN COLQUE ALCON - MIN DE GOBIERNO, CONCEPTO: SOLICITUD DE CANCELACIÓN POR EXCESO EN CONSUMO DE TELEFONOS CELULARES, CUENTA DE DEPOSITO: CUENTA UNICA DEL TESORO</t>
  </si>
  <si>
    <t>O15322310002</t>
  </si>
  <si>
    <t>00099021001 DEPOSITO DE EFECTIVO, DEPOSITANTE: RA-5 "VERGARA", CONCEPTO: RETENCION DEL AGUA DE JULIO/2017 DE RA-5 "VERGARA", CUENTA DE DEPOSITO: CUENTA UNICA DEL TESORO</t>
  </si>
  <si>
    <t>O15322600002</t>
  </si>
  <si>
    <t>00015011108 DEPOSITO DE EFECTIVO, DEPOSITANTE: ALDO GARCIA BALDERRAMA, CONCEPTO: CANCELACION POR EXCESOS EN CONSUMO DE TELEFONO, CUENTA DE DEPOSITO: CUENTA UNICA DEL TESORO</t>
  </si>
  <si>
    <t>O15322760002</t>
  </si>
  <si>
    <t>00099021001 DEPOSITO DE EFECTIVO, DEPOSITANTE: WILMER QUISPE QUISPE, CONCEPTO: REVERSION POR SALDOS FALTANTES, CUENTA DE DEPOSITO: CUENTA UNICA DEL TESORO</t>
  </si>
  <si>
    <t>O15322800002</t>
  </si>
  <si>
    <t>00015011108 DEPOSITO DE EFECTIVO, DEPOSITANTE: MIN DE GOBIERNO, CONCEPTO: SALDO, CUENTA DE DEPOSITO: CUENTA UNICA DEL TESORO</t>
  </si>
  <si>
    <t>B15325490002</t>
  </si>
  <si>
    <t>00099021001 DEP.DE CHEQ.AJENOS,RET.DE CAM.,CONCEPTO: PAGO INCAPACIDADES TEMPORALES (REEMBOLSO) MINISTERIO DE ECONOMIA FINANZAS PUBLICAS,DEP.: CAJA NACIONAL DE SALUD , PROCEDENCIA: BANCO UNION S.A., CHEQUE: 13704, FECHA DE EMISION:24/08/2017</t>
  </si>
  <si>
    <t>B15325520002</t>
  </si>
  <si>
    <t>00099021001 DEP.DE CHEQ.AJENOS,RET.DE CAM.,CONCEPTO: PAGO INCAPACIDADES TEMPORALES (REEMBOLSO) MINISTERIO DE ECONOMIA FINANZAS PUBLICAS,DEP.: CAJA NACIONAL DE SALUD , PROCEDENCIA: BANCO UNION S.A., CHEQUE: 13705, FECHA DE EMISION:24/08/2017</t>
  </si>
  <si>
    <t>B15325570002</t>
  </si>
  <si>
    <t>00099021001 DEP.DE CHEQ.AJENOS,RET.DE CAM.,CONCEPTO: PAGO INCAPACIDADES TEMPORALES (REEMBOLSO) MINISTERIO DE ECONOMIA FINANZAS PUBLICAS,DEP.: CAJA NACIONAL DE SALUD , PROCEDENCIA: BANCO UNION S.A., CHEQUE: 13706, FECHA DE EMISION:24/08/2017</t>
  </si>
  <si>
    <t>B15325620002</t>
  </si>
  <si>
    <t>00099021001 DEP.DE CHEQ.AJENOS,RET.DE CAM.,CONCEPTO: PAGO INCAPACIDADES TEMPORALES (REEMBOLSO) MINISTERIO DE ECONOMIA FINANZAS PUBLICAS,DEP.: CAJA NACIONAL DE SALUD , PROCEDENCIA: BANCO UNION S.A., CHEQUE: 13707, FECHA DE EMISION:24/08/2017</t>
  </si>
  <si>
    <t>B15325670002</t>
  </si>
  <si>
    <t>00099021001 DEP.DE CHEQ.AJENOS,RET.DE CAM.,CONCEPTO: PAGO INCAPACIDADES TEMPORALES (REEMBOLSO) MINISTERIO DE ECONOMIA FINANZAS PUBLICAS,DEP.: CAJA NACIONAL DE SALUD , PROCEDENCIA: BANCO UNION S.A., CHEQUE: 13710, FECHA DE EMISION:24/08/2017</t>
  </si>
  <si>
    <t>B15325710002</t>
  </si>
  <si>
    <t>00099021001 DEP.DE CHEQ.AJENOS,RET.DE CAM.,CONCEPTO: PAGO INCAPACIDADES TEMPORALES (REEMBOLSO) MINISTERIO DE ECONOMIA FINANZAS PUBLICAS,DEP.: CAJA NACIONAL DE SALUD , PROCEDENCIA: BANCO UNION S.A., CHEQUE: 13722, FECHA DE EMISION:24/08/2017</t>
  </si>
  <si>
    <t>B15325750002</t>
  </si>
  <si>
    <t>00099021001 DEP.DE CHEQ.AJENOS,RET.DE CAM.,CONCEPTO: PAGO INCAPACIDADES TEMPORALES (REEMBOLSO) MINISTERIO DE ECONOMIA FINANZAS PUBLICAS,DEP.: CAJA NACIONAL DE SALUD , PROCEDENCIA: BANCO UNION S.A., CHEQUE: 13723, FECHA DE EMISION:24/08/2017</t>
  </si>
  <si>
    <t>B15325800002</t>
  </si>
  <si>
    <t>00099021001 DEP.DE CHEQ.AJENOS,RET.DE CAM.,CONCEPTO: PAGO INCAPACIDADES TEMPORALES (REEMBOLSO) MINISTERIO DE ECONOMIA FINANZAS PUBLICAS,DEP.: CAJA NACIONAL DE SALUD , PROCEDENCIA: BANCO UNION S.A., CHEQUE: 13724, FECHA DE EMISION:24/08/2017</t>
  </si>
  <si>
    <t>B15325920002</t>
  </si>
  <si>
    <t>00046021107 DEP.DE CHEQ.AJENOS,RET.DE CAM.,CONCEPTO: PAGO DE SUELDOS,DEP.: MINISTERIO DE SALUD , PROCEDENCIA: BANCO UNION S.A., CHEQUE: 12209, FECHA DE EMISION:22/08/2017</t>
  </si>
  <si>
    <t>O15325100002</t>
  </si>
  <si>
    <t>00099021001 DEPOSITO DE EFECTIVO, DEPOSITANTE: JUAN JOSE LOPEZ MAMANI, CONCEPTO: TRAMITE ADMINISTRATIVO, CUENTA DE DEPOSITO: CUENTA UNICA DEL TESORO</t>
  </si>
  <si>
    <t>O15325250002</t>
  </si>
  <si>
    <t>00099021001 DEPOSITO DE EFECTIVO, DEPOSITANTE: MARTHA CRUZ AVALOS, CONCEPTO: DEVOLUCIÓN DE PAGO UNICO, CUENTA DE DEPOSITO: CUENTA UNICA DEL TESORO</t>
  </si>
  <si>
    <t>O15325590002</t>
  </si>
  <si>
    <t>00099021001 DEPOSITO DE EFECTIVO, DEPOSITANTE: MAURICIO LINO QUENTA MAMANI, CONCEPTO: DEVOLUCION POR CONCEPTO DE REGULARIZACION DE APORTES, CUENTA DE DEPOSITO: CUENTA UNICA DEL TESORO</t>
  </si>
  <si>
    <t>O15326330002</t>
  </si>
  <si>
    <t>00099021001 DEPOSITO DE EFECTIVO, DEPOSITANTE: LIDIA SALGADO VDA DE QUEVEDO, CONCEPTO: DEVOLUCION DEL PAGO UNICO SEGUN DS 822 FELIX QUEVEDO MAMANI, CUENTA DE DEPOSITO: CUENTA UNICA DEL TESORO</t>
  </si>
  <si>
    <t>O15327490002</t>
  </si>
  <si>
    <t>00099021001 DEPOSITO DE EFECTIVO, DEPOSITANTE: DANIELA MEILIN GONZALEZ MILLARES, CONCEPTO: DEVOLUCION PAGO EN DEMASIA REFRIGERIO, CUENTA DE DEPOSITO: CUENTA UNICA DEL TESORO</t>
  </si>
  <si>
    <t>O15330160002</t>
  </si>
  <si>
    <t>00099021001 DEPOSITO DE EFECTIVO, DEPOSITANTE: JULIO NAVIA INTURIAS, CONCEPTO: DOBLE PERCEPCIÓN, CUENTA DE DEPOSITO: CUENTA UNICA DEL TESORO</t>
  </si>
  <si>
    <t>O15331390002</t>
  </si>
  <si>
    <t>00099021001 DEPOSITO DE EFECTIVO, DEPOSITANTE: SONIA JUANA LIMA VDA. VERA, CONCEPTO: SENASIR-COBRO INDEBIDO N° 010/20/2017, CUENTA DE DEPOSITO: CUENTA UNICA DEL TESORO</t>
  </si>
  <si>
    <t>O15331510002</t>
  </si>
  <si>
    <t>00099021001 DEPOSITO DE EFECTIVO, DEPOSITANTE: JUAN PABLO SARMIENTO MICHEL, CONCEPTO: DEVOLUCION MONTO ""100 BECAS"", CUENTA DE DEPOSITO: CUENTA UNICA DEL TESORO</t>
  </si>
  <si>
    <t>O15333120002</t>
  </si>
  <si>
    <t>00586019203 DEPOSITO DE EFECTIVO, DEPOSITANTE: CARLA DANITZA MARIÑO ESPINOZA-EASBA, CONCEPTO: DEVOLUCION DE FONDOS EN AVANCE (700), CUENTA DE DEPOSITO: CUENTA UNICA DEL TESORO</t>
  </si>
  <si>
    <t>O15333170002</t>
  </si>
  <si>
    <t>00586019203 DEPOSITO DE EFECTIVO, DEPOSITANTE: CARLA DANITZA MARIÑO ESPINOZA-EASBA, CONCEPTO: DEVOLUCION DE FONDOS EN AVANCE (699), CUENTA DE DEPOSITO: CUENTA UNICA DEL TESORO</t>
  </si>
  <si>
    <t>O15333460002</t>
  </si>
  <si>
    <t>00099021001 DEPOSITO DE EFECTIVO, DEPOSITANTE: MOISES GUALBERTO CARRETERO MENDOZA, CONCEPTO: DEVOLUCION DE FONDOS SEGUN INFORME DE AUDITORIA, CUENTA DE DEPOSITO: CUENTA UNICA DEL TESORO</t>
  </si>
  <si>
    <t>B15336110002</t>
  </si>
  <si>
    <t>00086038003 DEP.DE CHEQ.AJENOS,RET.DE CAM.,CONCEPTO: DEPÓSITO POR 3ER DESEMBOLSO GESTIÓN 2017 - FUNDESNAP,DEP.: FUNDESNAP , PROCEDENCIA: BANCO UNION S.A., CHEQUE: 163, FECHA DE EMISION:28/08/2017</t>
  </si>
  <si>
    <t>B15336120002</t>
  </si>
  <si>
    <t>00086038003 DEP.DE CHEQ.AJENOS,RET.DE CAM.,CONCEPTO: DEPÓSITO POR 3ER DESEMBOLSO GESTIÓN 2017 - FUNDESNAP,DEP.: FUNDESNAP , PROCEDENCIA: BANCO UNION S.A., CHEQUE: 914, FECHA DE EMISION:28/08/2017</t>
  </si>
  <si>
    <t>B15336130002</t>
  </si>
  <si>
    <t>00086038003 DEP.DE CHEQ.AJENOS,RET.DE CAM.,CONCEPTO: DEPÓSITO POR 3ER DESEMBOLSO GESTIÓN 2017 - FUNDESNAP,DEP.: FUNDESNAP , PROCEDENCIA: BANCO UNION S.A., CHEQUE: 916, FECHA DE EMISION:28/08/2017</t>
  </si>
  <si>
    <t>B15336200002</t>
  </si>
  <si>
    <t>00099021001 DEP.DE CHEQ.AJENOS,RET.DE CAM.,CONCEPTO: REEMBOLSO SUBSIDIO INCAPACIDAD TEMPORAL,DEP.: CONTRALORIA GENERAL DEL ESTADO , PROCEDENCIA: BANCO UNION S.A., CHEQUE: 5244, FECHA DE EMISION:18/08/2017</t>
  </si>
  <si>
    <t>O15335740002</t>
  </si>
  <si>
    <t>00099021001 DEPOSITO DE EFECTIVO, DEPOSITANTE: FRANCISCO QUISPE CAHUAYA, CONCEPTO: ALIMENTACION DE ANIMALES CORRESPONDIENTE AL MES DE JULIO DE LA GESTION 2017, CUENTA DE DEPOSITO: CUENTA UNICA DEL TESORO</t>
  </si>
  <si>
    <t>O15336170002</t>
  </si>
  <si>
    <t>00099021001 DEPOSITO DE EFECTIVO, DEPOSITANTE: JOSE ALFREDO SEGURONDO QUENALLATA, CONCEPTO: DEVOLUCION DE FONDOS SEGUN INFORME DE AUDITORIA, CUENTA DE DEPOSITO: CUENTA UNICA DEL TESORO</t>
  </si>
  <si>
    <t>O15336210002</t>
  </si>
  <si>
    <t>00099021001 DEPOSITO DE EFECTIVO, DEPOSITANTE: HUGO RENDON PEREZ, CONCEPTO: DEVOLUCION DE DINERO POR HABER GANADO MAS QUE EL PRESIDENTE, CUENTA DE DEPOSITO: CUENTA UNICA DEL TESORO</t>
  </si>
  <si>
    <t>O15337080002</t>
  </si>
  <si>
    <t>00099021001 DEPOSITO DE EFECTIVO, DEPOSITANTE: ROLANDO FLORES FLORES, CONCEPTO: DEVOLUCION DE CURSO RIESGOS Y OPORTUNIDADES AJ, CUENTA DE DEPOSITO: CUENTA UNICA DEL TESORO</t>
  </si>
  <si>
    <t>O15338680002</t>
  </si>
  <si>
    <t>00099021001 DEPOSITO DE EFECTIVO, DEPOSITANTE: JESUS HENRY CALZADA JUSTO, CONCEPTO: REVERSION PASAJES PREV N° 5078/17, N° DE CARGO DE CUENTA, CUENTA DE DEPOSITO: CUENTA UNICA DEL TESORO</t>
  </si>
  <si>
    <t>O15339010002</t>
  </si>
  <si>
    <t>00099021001 DEPOSITO DE EFECTIVO, DEPOSITANTE: MIGUEL ERWIN MURGUIA ESCOBAR, CONCEPTO: DEV. DE ANTICIPO DE FONDOS EN AVANCE ""OTROS ALQUILERES"" POR EVENTO DE CAPACITACION CIUDAD STA CRUZ, CUENTA DE DEPOSITO: CUENTA UNICA DEL TESORO</t>
  </si>
  <si>
    <t>B15340700002</t>
  </si>
  <si>
    <t>00099021001 DEP.DE CHEQ.AJENOS,RET.DE CAM.,CONCEPTO: DEPÓSITO BAJAS TEMPORARIAS,DEP.: UIF , PROCEDENCIA: BANCO UNION S.A., CHEQUE: 23767, FECHA DE EMISION:16/08/2017</t>
  </si>
  <si>
    <t>B15341260002</t>
  </si>
  <si>
    <t>00099021001 DEP.DE CHEQ.AJENOS,RET.DE CAM.,CONCEPTO: PAGO DE MULTAS POR SERVICIO DE COBRANZAS - BANCO UNION S.A GESTION 2015,DEP.: SEGIP OF. NACIONAL , PROCEDENCIA: BANCO UNION S.A., CHEQUE: 11312, FECHA DE EMISION:24/08/2017</t>
  </si>
  <si>
    <t>B15341820002</t>
  </si>
  <si>
    <t>00099021001 DEP.DE CHEQ.AJENOS,RET.DE CAM.,CONCEPTO: AIREYU QUEZADA BLANCA,DEP.: BANCO UNIÓN S.A. , PROCEDENCIA: BANCO UNION S.A., CHEQUE: 150616, FECHA DE EMISION:29/08/2017</t>
  </si>
  <si>
    <t>B15341840002</t>
  </si>
  <si>
    <t>00099021001 DEP.DE CHEQ.AJENOS,RET.DE CAM.,CONCEPTO: AIREYU QUEZADA ETELVINA,DEP.: BANCO UNIÓN S.A. , PROCEDENCIA: BANCO UNION S.A., CHEQUE: 150615, FECHA DE EMISION:29/08/2017</t>
  </si>
  <si>
    <t>B15342290002</t>
  </si>
  <si>
    <t>00099021001 DEP.DE CHEQ.AJENOS,RET.DE CAM.,CONCEPTO: REMBOLSO SUBSIDIO INCAPACIDAD TEMPORAL C.S.B.P.,DEP.: CONTRALORIA GENERAL DEL ESTADO , PROCEDENCIA: BANCO UNION S.A., CHEQUE: 5246, FECHA DE EMISION:24/08/2017</t>
  </si>
  <si>
    <t>O15341270002</t>
  </si>
  <si>
    <t>00099021001 DEPOSITO DE EFECTIVO, DEPOSITANTE: HAROLD HARRY HUAÑAPACO CHOQUEHUANCA, CONCEPTO: REVERSIÓN DE PASAJES PREV. N°5080/17, N° DE CARGO DE CUENTA, CUENTA DE DEPOSITO: CUENTA UNICA DEL TESORO</t>
  </si>
  <si>
    <t>O15341710002</t>
  </si>
  <si>
    <t>00099021001 DEPOSITO DE EFECTIVO, DEPOSITANTE: MARY LECTEC QUIROGA ENRIQUEZ, CONCEPTO: PAGO DE REVERSIÓN DE BOLETA DE HABER MENSUAL, CUENTA DE DEPOSITO: CUENTA UNICA DEL TESORO</t>
  </si>
  <si>
    <t>O15342130002</t>
  </si>
  <si>
    <t>00099021001 DEPOSITO DE EFECTIVO, DEPOSITANTE: EDUARDO ADEMAR PASTEN GIRONDA, CONCEPTO: EXCESO DE HABERES PERCIBIDOS SUPERIORES A LA REMUNERACION MENSUAL EN LA CNS, CUENTA DE DEPOSITO: CUENTA UNICA DEL TESORO</t>
  </si>
  <si>
    <t>O15342250002</t>
  </si>
  <si>
    <t>00099021001 DEPOSITO DE EFECTIVO, DEPOSITANTE: ELIODORO CHOQUE GIRONDA, CONCEPTO: DOBLE PERCEPCION, CUENTA DE DEPOSITO: CUENTA UNICA DEL TESORO</t>
  </si>
  <si>
    <t>O15342420002</t>
  </si>
  <si>
    <t>00041011101 DEPOSITO DE EFECTIVO, DEPOSITANTE: MDP Y EP - GERTH OMAR LEON NAVARRO, CONCEPTO: DEVOLUCIÓN A FONDOS EN AVANCE, CUENTA DE DEPOSITO: CUENTA UNICA DEL TESORO</t>
  </si>
  <si>
    <t>O15342440002</t>
  </si>
  <si>
    <t>O15342470002</t>
  </si>
  <si>
    <t>O15342810002</t>
  </si>
  <si>
    <t>00099021001 DEPOSITO DE EFECTIVO, DEPOSITANTE: JOSE LUIS ALIAGA TORREZ, CONCEPTO: REVERSION TOTAL, CUENTA DE DEPOSITO: CUENTA UNICA DEL TESORO</t>
  </si>
  <si>
    <t>O15343030002</t>
  </si>
  <si>
    <t>00234014202 DEPOSITO DE EFECTIVO, DEPOSITANTE: DIRECCION ADMINISTRATIVA SERGEOMIN, CONCEPTO: DEVOLUCION AL C-31 N° 879,PARTIDA 31110, CUENTA DE DEPOSITO: CUENTA UNICA DEL TESORO</t>
  </si>
  <si>
    <t>B15346100002</t>
  </si>
  <si>
    <t>00592012001 DEP.DE CHEQ.AJENOS,RET.DE CAM.,CONCEPTO: TRANSFERENCIA DE RECURSOS DEL 01 AL 31 JULIO,DEP.: ROLANDO FUERTES BUSTAMANTE , PROCEDENCIA: BANCO UNION S.A., CHEQUE: 624, FECHA DE EMISION:30/08/2017</t>
  </si>
  <si>
    <t>B15347090002</t>
  </si>
  <si>
    <t>00290012001 DEP.DE CHEQ.AJENOS,RET.DE CAM.,CONCEPTO: BAJA CXC ABRIL/17 - CAJA PETROLERA DE SALUD C-31 SIP N°146,DEP.: SERVICIO DE IMPUESTOS NACIONALES , PROCEDENCIA: BANCO UNION S.A., CHEQUE: 4548, FECHA DE EMISION:28/08/2017</t>
  </si>
  <si>
    <t>B15347350002</t>
  </si>
  <si>
    <t>00086031101 DEP.DE CHEQ.AJENOS,RET.DE CAM.,CONCEPTO: POR PAGO DE SINIESTRO A M.M.A.Y.A.,DEP.: CIA DE SEGUROS FORTALEZA S.A. , PROCEDENCIA: BANCO FORTALEZA SOCIEDAD ANONIMA (BANCO FORTALEZA S.A.), CHEQUE: 4649, FECHA DE EMISIO</t>
  </si>
  <si>
    <t>B15347770002</t>
  </si>
  <si>
    <t>00099021001 DEP.DE CHEQ.AJENOS,RET.DE CAM.,CONCEPTO: DEVOLUCION DE SALDOS NO EJECUTADOS,DEP.: PROGRAMA NACIONAL DE POST ALFABETIZACION , PROCEDENCIA: BANCO UNION S.A., CHEQUE: 5555, FECHA DE EMISION:30/08/2017</t>
  </si>
  <si>
    <t>O15346550002</t>
  </si>
  <si>
    <t>00099021001 DEPOSITO DE EFECTIVO, DEPOSITANTE: WILMER QUISPE QUISPE, CONCEPTO: RETENCION SEGUN EL RECIBO 00048 CORRESPONDIENTE AL MES DE JUNIO 2017, CUENTA DE DEPOSITO: CUENTA UNICA DEL TESORO</t>
  </si>
  <si>
    <t>O15346570002</t>
  </si>
  <si>
    <t>00099021001 DEPOSITO DE EFECTIVO, DEPOSITANTE: WILMER QUISPE QUISPE, CONCEPTO: RETENCION SEGUN EL RECIBO 00049 CORRESPONDIENTE AL MES DE JULIO 2017, CUENTA DE DEPOSITO: CUENTA UNICA DEL TESORO</t>
  </si>
  <si>
    <t>O15346830002</t>
  </si>
  <si>
    <t>00099021001 DEPOSITO DE EFECTIVO, DEPOSITANTE: MARIA VIRGINIA ZENTENO MAMANI, CONCEPTO: REVERSION DE BOLETAS DE PAGO DEL MES DE ABRIL, CUENTA DE DEPOSITO: CUENTA UNICA DEL TESORO</t>
  </si>
  <si>
    <t>O15346850002</t>
  </si>
  <si>
    <t>00099021001 DEPOSITO DE EFECTIVO, DEPOSITANTE: MARIA VIRGINIA ZENTENO MAMANI, CONCEPTO: REVERSION DE BOLETAS DE PAGO DEL MES DE MAYO, CUENTA DE DEPOSITO: CUENTA UNICA DEL TESORO</t>
  </si>
  <si>
    <t>O15346860002</t>
  </si>
  <si>
    <t>00099021001 DEPOSITO DE EFECTIVO, DEPOSITANTE: MARIA VIRGINIA ZENTENO MAMANI, CONCEPTO: REVERSION DE BOLETAS DE PAGO DEL MES DE JUNIO, CUENTA DE DEPOSITO: CUENTA UNICA DEL TESORO</t>
  </si>
  <si>
    <t>O15346870002</t>
  </si>
  <si>
    <t>00099021001 DEPOSITO DE EFECTIVO, DEPOSITANTE: MARIA VIRGINIA ZENTENO MAMANI, CONCEPTO: REVERSION DE BOLETAS DE PAGO DEL MES DE JULIO, CUENTA DE DEPOSITO: CUENTA UNICA DEL TESORO</t>
  </si>
  <si>
    <t>O15346890002</t>
  </si>
  <si>
    <t>00099021001 DEPOSITO DE EFECTIVO, DEPOSITANTE: MARIA VIRGINIA ZENTENO MAMANI, CONCEPTO: REVERSION DE BOLETAS DE PAGO DEL MES DE AGOSTO, CUENTA DE DEPOSITO: CUENTA UNICA DEL TESORO</t>
  </si>
  <si>
    <t>O15347010002</t>
  </si>
  <si>
    <t>00099021001 DEPOSITO DE EFECTIVO, DEPOSITANTE: HUGO RENDON PEREZ, CONCEPTO: HABER GANADO MAS QUE EL SUELDO DEL PRESIDENTE, CUENTA DE DEPOSITO: CUENTA UNICA DEL TESORO</t>
  </si>
  <si>
    <t>O15347150002</t>
  </si>
  <si>
    <t>O15347260002</t>
  </si>
  <si>
    <t>00099021001 DEPOSITO DE EFECTIVO, DEPOSITANTE: ANTONIO MAMANI GUARACHI, CONCEPTO: DEVOLUCIÓN DEL PAGO ÚNICO PARA CONTINUIDAD DE TRAMITE, CUENTA DE DEPOSITO: CUENTA UNICA DEL TESORO</t>
  </si>
  <si>
    <t>O15347320002</t>
  </si>
  <si>
    <t>00015021102 DEPOSITO DE EFECTIVO, DEPOSITANTE: EMMA RITA QUISPE CAPQUIQUE, CONCEPTO: DEVOLUCION DE HABERES JULIO-2017, CUENTA DE DEPOSITO: CUENTA UNICA DEL TESORO</t>
  </si>
  <si>
    <t>O15347370002</t>
  </si>
  <si>
    <t>00099021001 DEPOSITO DE EFECTIVO, DEPOSITANTE: CARLA ANDREA MONTAÑO R., CONCEPTO: DEVOLUCION DE FONDOS, CUENTA DE DEPOSITO: CUENTA UNICA DEL TESORO</t>
  </si>
  <si>
    <t>O15348120002</t>
  </si>
  <si>
    <t>00099021001 DEPOSITO DE EFECTIVO, DEPOSITANTE: EULALIO FERNANDO OROZCO VASQUEZ CI:202963 LP, CONCEPTO: RECUPERACIÓN DAÑO ECONÓMICO POR LA VIA DE REQUERIMIENTO DE PAGO EXTRAJUDICIAL, CUENTA DE DEPOSITO: CUENTA UNICA DEL TESORO</t>
  </si>
  <si>
    <t>O15348690002</t>
  </si>
  <si>
    <t>00099021001 DEPOSITO DE EFECTIVO, DEPOSITANTE: SAMUEL COAQUIRA AVILA, CONCEPTO: REVERSIÓN DE BOLETA DE PAGO, CUENTA DE DEPOSITO: CUENTA UNICA DEL TESORO</t>
  </si>
  <si>
    <t>O15348700002</t>
  </si>
  <si>
    <t>O15348710002</t>
  </si>
  <si>
    <t>O15348990002</t>
  </si>
  <si>
    <t>00099021001 DEPOSITO DE EFECTIVO, DEPOSITANTE: OTILIA H. CONDORI CUNO, CONCEPTO: IMPORTE POR COBRO INDEBIDO DE LOLA CUNO CANASA (Q.E.P.D.), CUENTA DE DEPOSITO: CUENTA UNICA DEL TESORO</t>
  </si>
  <si>
    <t>B15352120002</t>
  </si>
  <si>
    <t>00099021001 DEP.DE CHEQ.AJENOS,RET.DE CAM.,CONCEPTO: DEVOLUCION DE PASAJES AEREOS DE LA DELAGACION PANDO 2016,DEP.: MINISTERIO DE EDUCACION , PROCEDENCIA: BANCO UNION S.A., CHEQUE: 21093, FECHA DE EMISION:23/08/2017</t>
  </si>
  <si>
    <t>O15351280002</t>
  </si>
  <si>
    <t>00099021001 DEPOSITO DE EFECTIVO, DEPOSITANTE: CARLOS WALKER VILLARROEL FERNANDEZ, CONCEPTO: DEVOLUCIÓN DE HABERES, CUENTA DE DEPOSITO: CUENTA UNICA DEL TESORO</t>
  </si>
  <si>
    <t>O15351300002</t>
  </si>
  <si>
    <t>00099021001 DEPOSITO DE EFECTIVO, DEPOSITANTE: CARLOS WALKER VILLARROEL FERNANDEZ, CONCEPTO: DEVOLUCIÓN APORTES PATRONALES, CUENTA DE DEPOSITO: CUENTA UNICA DEL TESORO</t>
  </si>
  <si>
    <t>O15351390002</t>
  </si>
  <si>
    <t>00099021001 DEPOSITO DE EFECTIVO, DEPOSITANTE: RUBEN JUAN ANGULO SIÑANI, CONCEPTO: RETENCION 13 % VIATICOS, CUENTA DE DEPOSITO: CUENTA UNICA DEL TESORO</t>
  </si>
  <si>
    <t>O15351710002</t>
  </si>
  <si>
    <t>00099021001 DEPOSITO DE EFECTIVO, DEPOSITANTE: ERASMO LISME CASTRO - MIN DE EDUCACIÓN, CONCEPTO: DEVOLUCIÓN, CUENTA DE DEPOSITO: CUENTA UNICA DEL TESORO</t>
  </si>
  <si>
    <t>O15352490002</t>
  </si>
  <si>
    <t>00099021001 DEPOSITO DE EFECTIVO, DEPOSITANTE: IRMA MENESES VDA ALDUNATE, CONCEPTO: DEVOLUCION A SENASIR, CUENTA DE DEPOSITO: CUENTA UNICA DEL TESORO</t>
  </si>
  <si>
    <t>O15352540002</t>
  </si>
  <si>
    <t>00099021001 DEPOSITO DE EFECTIVO, DEPOSITANTE: ANA MARIA ASUNCION SUAZNABAR URQUIDI, CONCEPTO: DOBLE PERCEPCION, CUENTA DE DEPOSITO: CUENTA UNICA DEL TESORO</t>
  </si>
  <si>
    <t>O15352930002</t>
  </si>
  <si>
    <t>00099021001 DEPOSITO DE EFECTIVO, DEPOSITANTE: ARDECONS(ARQ. EDITH PATRICIA MERCADO MENDOZA), CONCEPTO: DEVOLUCION FONDOS SEGUN INFORME AUDITORIA, CUENTA DE DEPOSITO: CUENTA UNICA DEL TESORO</t>
  </si>
  <si>
    <t>O15352960002</t>
  </si>
  <si>
    <t>00099021001 DEPOSITO DE EFECTIVO, DEPOSITANTE: ARDECONS (ARQ. EDITH PATRICIA MERCADO MENDOZA), CONCEPTO: DEVOLUCIÓN FONDOS SEGÚN INFORME AUDITORIA, CUENTA DE DEPOSITO: CUENTA UNICA DEL TESORO</t>
  </si>
  <si>
    <t>O15353180002</t>
  </si>
  <si>
    <t>00041044201 DEPOSITO DE EFECTIVO, DEPOSITANTE: MARINA E. NINA VALENCIA, CONCEPTO: DEV DE RECURSOS NO UTILIZADOS PARA LA IMPRESION DE UN ROLLER INSTITUCIONAL DEL MDP Y EP-PROLECHE, CUENTA DE DEPOSITO: CUENTA UNICA DEL TESORO</t>
  </si>
  <si>
    <t>O15353770002</t>
  </si>
  <si>
    <t>00099021001 DEPOSITO DE EFECTIVO, DEPOSITANTE: MARCELO SERGIO TELLEZ GUTIERREZ, CONCEPTO: DOBLE PERCEPCION, CUENTA DE DEPOSITO: CUENTA UNICA DEL TESORO</t>
  </si>
  <si>
    <t>S08971670002</t>
  </si>
  <si>
    <t>||DEVOLUCION SALDO NO UTILIZADO CARTA DE CREDITO I-2016-049 DE ACUERDO A SWIFT 12583 Y NOTA YPFB/GAFC-2580/DCEG-714/2017 ADJUNTOS. DEPOSITO LIB.N°00513042001 YPFB-OPERACIONES GNEE REF.: DEVOLUCION SALDO NO UTILIZADO LC I-2016-049</t>
  </si>
  <si>
    <t>S08971810002</t>
  </si>
  <si>
    <t>||TRANSFERENCIA DE FONDOS S/G. FORMULARIO CITE:BUN0574/17 DE LA FECHA (HRE-TSO-4362) A SOLICITUD DEL MEFP, POR CIERRE DE CUENTA; BUN.</t>
  </si>
  <si>
    <t>S08971700001</t>
  </si>
  <si>
    <t>'COBRO DE UTILES DE ESCRITORIO POR´||BS 50.- EN COMPLEMENTO A COMPROBANTE S-0897167 ADJUNTO DE LA FECHA. CGO.LIB.N°00513042001 YPFB-OPERACIONES GNEE REF.:CGO EMISION CBTE CONTABLE DEV SALDO LC I-2016-049</t>
  </si>
  <si>
    <t>G05342040004</t>
  </si>
  <si>
    <t>VENTA DE DIVISAS CON TRANSFERENCIA DE FONDOS A SOLICITUD DE YACIMIENTOS PETROLIFEROS FISCALES BOLIVIANOS SEGUN SOLICITUD 3026 REF: TRANSFERENCIA DE FONDOS A SOLICITUD DE LA REPRESENTACION YPFB BRASIL POR EL TERCER TRIMESTRE 2017 PARA CUBRIR LOS GASTOS DE OPERACION Y REPRESENTACION EN EL EXTERIOR SEG LIB. 00513012003 LBP-YPFB (2011349681373)</t>
  </si>
  <si>
    <t>G05342070004</t>
  </si>
  <si>
    <t>VENTA DE DIVISAS CON TRANSFERENCIA DE FONDOS A SOLICITUD DE YACIMIENTOS PETROLIFEROS FISCALES BOLIVIANOS SEGUN SOLICITUD 3027 REF: PAGO A TRAFIGURA PTE LTD POR SUMLNISTRO DE INSUMOS Y ADITIVOS PARA EL MES DE AGOSTO 2017 SEGUN DOCUMENTAC10N AD?UNTA LIB. 00513012004 LBP-YPFB-UNICOMERCIAL (4030005415/1-2188907)</t>
  </si>
  <si>
    <t>Q08808540002</t>
  </si>
  <si>
    <t>NÚMERO DE LIBRETA CUT: 99031009.00 OPERACIÓN T01 TRANSFERENCIA DE FONDOS A LA CUT - TESORO DIRECTO DE BANCO UNION S.A. A CUENTA UNICA DEL TESORO CON NUMERO DE SOLICITUD = 2088484 Y NUMERO CORRELATIVO = 91320004092017142 A VENTA DE BONOS BTX POR CUENTA DE VUN</t>
  </si>
  <si>
    <t>Q08812980002</t>
  </si>
  <si>
    <t>NÚMERO DE LIBRETA CUT: 99031009.00 OPERACIÓN T01 TRANSFERENCIA DE FONDOS A LA CUT - TESORO DIRECTO DE BANCO UNION S.A. A CUENTA UNICA DEL TESORO CON NUMERO DE SOLICITUD = 2091127 Y NUMERO CORRELATIVO = 91320005092017204 VENTA DE BONOS BTX POR CUENTA DE VUN</t>
  </si>
  <si>
    <t>G05358450004</t>
  </si>
  <si>
    <t>VENTA DE DIVISAS CON TRANSFERENCIA DE FONDOS A SOLICITUD DE MINISTERIO DE LA PRESIDENCIA SEGUN SOLICITUD 3040 REF: DIVISAS USD 137,000.00 SEGUNDO PAGO A CUENTA A DASSAULT FALCON JET CORP POR SERVICIO DE MANTENIMIENTO DE LA AERONAVE PRESIDENCIAL FAB 002, SEGUN INVOICE 900799 17, PAGO A BANK OF AMERIC LIB. 00099021001 TGN-RECURSOS ORDINARIOS (3987)</t>
  </si>
  <si>
    <t>J03283830001</t>
  </si>
  <si>
    <t>De: 00099024113 Transferencia en cumplimiento al DS N0913 de 15/06/2011 y el Convenio Interinstitucional de Financiamiento UPRE-CIF-0656/13, suscrito entre la UPRE y el GAM San Pedro de Quemes, Proyecto Construccion Coliseo Cerrado San Pedro de Quemes, correspondiente al pago de la planilla N4, seg</t>
  </si>
  <si>
    <t>G05374770004</t>
  </si>
  <si>
    <t>VENTA DE DIVISAS CON TRANSFERENCIA DE FONDOS A SOLICITUD DE YACIMIENTOS PETROLIFEROS FISCALES BOLIVIANOS SEGUN SOLICITUD 3046 REF: TRANSFERENCIA DE FONDOS A SOLICITUD DE RECURSOS A LA REPRESENTACION YPFB ARGENTINA POR EL TERCER TRIMESTRE 2017 SEGUN DOCUMENTACION ADJUNTA LIB. 00513012003 LBP-YPFB (2011349681373)</t>
  </si>
  <si>
    <t>G05388690002</t>
  </si>
  <si>
    <t>TRANSFERENCIA DEL EXTERIOR SEGUN SWIFT NO.12827 DE FECHA 07/09/2017 ORDENANTE: CONSULADO DE BOLIVIA EN PUNO PERU REF:DEV.SALDOS PROGRAMA DOCUMENTACION LIB. 00099021001 TGN-RECURSOS ORDINARIOS (3987)</t>
  </si>
  <si>
    <t>G05388720002</t>
  </si>
  <si>
    <t>TRANSFERENCIA DEL EXTERIOR SEGUN SWIFT 12828 DE FECHA 07/09/2017 ORDENANTE: CONSULADO DE BOLIVIA EN PUNO PERU REF.: DEVOLUCION SALDOS GASTOS DE FUNCIONAMIENTO LIB. 00099021001 TGN-RECURSOS ORDINARIOS (3987)</t>
  </si>
  <si>
    <t>G05388740002</t>
  </si>
  <si>
    <t>TRANSFERENCIA DEL EXTERIOR SEGUN SWIFT 12829 DE FECHA 07/09/2017 ORDENANTE: CONSULADO DE BOLIVIA EN PUNO PERU REF.: DEV SALDOS GASTOS DE FUNCIONAMIENTO LIB. 00099021001 TGN-RECURSOS ORDINARIOS (3987)</t>
  </si>
  <si>
    <t>J03284750002</t>
  </si>
  <si>
    <t>A:00099024113 Debito Automatico por incumplimiento al Gobierno Autonomo Municipal de Caranavi (GAM CRV), correspondiente al Convenio Interinstitucional del Financiamiento UPRE-CIF-1204/2013 de fecha 31 de octubre 2013, Suscrito entre la Unidad de Proyectos Espaciales y el GAM CRV proyecto Construc</t>
  </si>
  <si>
    <t>Q08823600002</t>
  </si>
  <si>
    <t>NÚMERO DE LIBRETA CUT: 99031009.00 OPERACIÓN T01 TRANSFERENCIA DE FONDOS A LA CUT - TESORO DIRECTO DE BANCO UNION S.A. A CUENTA UNICA DEL TESORO CON NUMERO DE SOLICITUD = 2098604 Y NUMERO CORRELATIVO = 91320007092017320 VENTA DE BONOS BTX POR CUENTA DE VUN</t>
  </si>
  <si>
    <t>Q08823960002</t>
  </si>
  <si>
    <t>S08974450002</t>
  </si>
  <si>
    <t>||TRANSFERENCIA A LA CUENTA UNICA DEL TESORO IMPORTE RETENIDO A WALTER ABRAHAM PEREZ ALANDIA POR REMUNERACIÓN MÁXIMA CORRESPONDIENTE AL MES DE AGOSTO/2017 - LIBRETA N° 00990201001, SEGÚN DOCUMENTOS ADJUNTOS Y "ROC" N° 1095/2017 DEL DCR. TRANSFERENCIA POR REMUNERACIÓN MÁXIMA WALTER PEREZ ALANDIA - AGOSTO/2017 LIBRETA N° 00990201001</t>
  </si>
  <si>
    <t>S08974480002</t>
  </si>
  <si>
    <t>||DEVOLUCION SALDO NO UTILIZADO CARTA DE CREDITO I-2017-003 DE ACUERDO A NOTA YPFB/GAFC-2650/DCEG-731/2017 ADJUNTA. DEPOSITO LIB N°00513042001 YPFB-OPERACIONES GNEE REF.:DEVOLUCION SALDO NO UTILIZADO LC I-2017-003</t>
  </si>
  <si>
    <t>S08974490001</t>
  </si>
  <si>
    <t>'COBRO DE UTILES DE ESCRITORIO POR´||BS 50.- EN COMPLEMENTO A COMPROBANTE S-0897448 ADJUNTO DE LA FECHA. CGO.LIB.N°00513042001 YPFB-OPERACIONES GNEE REF.: CGO EMISION CBTE CONTABLE DEV SALDO LC I-2017-003</t>
  </si>
  <si>
    <t>S08974910001</t>
  </si>
  <si>
    <t>||COBRO DE UTILES DE ESCRITORIO POR REGULARIZACION DEL COMPROBANTE S-0896063 DE FECHA 22/08/2017 POR COBRO QUE EFECTUA EL BANK OF TOKYO-MITSUBISHI UFJ. LTD POR DESEMBOLSO DE FECHA 22/08/2017 DEL JICA PTMO. BV-P5, SEGUN NOTA MEFP/VTCP/DGCP//UODP-667/2017 DE FECHA 07/09/2017 LIBRETA N° 00099021001 TGN-RECURSOS ORDINARIOS CUENTA 3987</t>
  </si>
  <si>
    <t>L00042740003</t>
  </si>
  <si>
    <t>REVERSION DE COMPROBANTES CONTABLES G-0539558 Y G-0539559 DE LA FECHA, POR ABONO ERRONEO EN CUENTA DEL BENEFICIARIO. LIB.00513062001 YPFB-OPERACIONES PLANTA DE SEPARACION DE LIQUIDOS RIO GRANDE</t>
  </si>
  <si>
    <t>Q08828990002</t>
  </si>
  <si>
    <t>NÚMERO DE LIBRETA CUT: 99031009.00 OPERACIÓN T01 TRANSFERENCIA DE FONDOS A LA CUT - TESORO DIRECTO DE BANCO UNION S.A. A CUENTA UNICA DEL TESORO CON NUMERO DE SOLICITUD = 2102749 Y NUMERO CORRELATIVO = 91320008092017387 TRANSFERENCIA AL TGN POR OPERACIONES VENTA DE BONOS BTX</t>
  </si>
  <si>
    <t>G05395590001</t>
  </si>
  <si>
    <t>COBRO COSTOS DE PAPELERIA SEGUN TRANSFERENCIA DEL EXTERIOR POR ORDEN DE TRAFIGURA PTE LTD LIB. 00513062001 YPFB-OPERACIONES PLANTA DE SEPARACION DE LIQUIDOS RIO GRANDE</t>
  </si>
  <si>
    <t>G05395720004</t>
  </si>
  <si>
    <t>VENTA DE DIVISAS CON TRANSFERENCIA DE FONDOS A SOLICITUD DE YACIMIENTOS PETROLIFEROS FISCALES BOLIVIANOS SEGUN SOLICITUD 3069 REF: PAGO A VITOL SA POR SUMINISTRO DE DIESEL OIL MES SEPTIEMBRE 2017 CUARTO EMBARQUE LOTE 2 SEGUN DOCUMENTACION ADJUNTA LIB. 00513012004 LBP-YPFB-UNICOMERCIAL (4030005415/1-2188907)</t>
  </si>
  <si>
    <t>G05395730004</t>
  </si>
  <si>
    <t>VENTA DE DIVISAS CON TRANSFERENCIA DE FONDOS A SOLICITUD DE YACIMIENTOS PETROLIFEROS FISCALES BOLIVIANOS SEGUN SOLICITUD 3070 REF: PAGO ANTICIPADO A VITOL SA POR SUMINISTRO DE INSUMOS Y ADITIVOS Y DIESEL OIL CORRESPONDIENTE AL MES DE SEPTIEMBRE 2017 SEGUN DOCUMENTACION ADJUNTA LIB. 00513012004 LBP-YPFB-UNICOMERCIAL (4030005415/1-2188907)</t>
  </si>
  <si>
    <t>G05398880004</t>
  </si>
  <si>
    <t>VENTA DE DIVISAS CON TRANSFERENCIA DE FONDOS A SOLICITUD DE MINISTERIO DE LA PRESIDENCIA SEGUN SOLICITUD 3062 REF: DIVISAS USD 389.85 TRANSFERENCIA A GOGO BUSINESS AVIATION POR SERVICIO DE TELEFONIA SATELITAL DE LOS MESES JUNIO, JULIO Y AGOSTO 2017 DE AERONAVE FAB 002, PAGO A US BANK, CUENTA 1036901 LIB. 00099021001 TGN-RECURSOS ORDINARIOS (3987)</t>
  </si>
  <si>
    <t>Q08834410002</t>
  </si>
  <si>
    <t>NÚMERO DE LIBRETA CUT: 99031009.00 OPERACIÓN T01 TRANSFERENCIA DE FONDOS A LA CUT - TESORO DIRECTO DE BANCO UNION S.A. A CUENTA UNICA DEL TESORO CON NUMERO DE SOLICITUD = 2107516 Y NUMERO CORRELATIVO = 91320011092017446 VENTA DE BONOS BTX A SOLICITUD DE VUN</t>
  </si>
  <si>
    <t>Q08834440002</t>
  </si>
  <si>
    <t>NUMERO DE LIBRETA CUT: Cuenta Unica del Tesoro OPERACIÓN E18 TRANSFERENCIA DEL SISTEMA FINANCIERO POR CUENTA DE TERCEROS A LA CUT Concepto TGN 3987 caso Manuel Murray de la Rua</t>
  </si>
  <si>
    <t>G05406720003</t>
  </si>
  <si>
    <t>PAGO A BID PRÉSTAMO 995-SF-BO VCTO. 10-sep-2017 POR CUENTA DE TGN , NTI. 009775 VALOR 11-sep-2017 CAPITAL USD 20.063,30 INTERESES USD 8.293,56 CTA. 3987 CUENTA UNICA DEL TESORO-3987 LIB. 00099021001 REF.: COMISIONES BANCARIAS</t>
  </si>
  <si>
    <t>G05407920001</t>
  </si>
  <si>
    <t>COMISIONES BANCARIAS POR PAGO A FIEM - ICO ESPAÑA POR EL PRESTAMO ICO 01020036.0 HOSPITAL SAN JUAN DE VCTO. 10-09-2017. LIBRETA N° 00099021001 TGN-RECURSOS ORDINARIOS (3987)</t>
  </si>
  <si>
    <t>Q08836600002</t>
  </si>
  <si>
    <t>NUMERO DE LIBRETA CUT: 00041044201 OPERACIÓN E18 TRANSFERENCIA DEL SISTEMA FINANCIERO POR CUENTA DE TERCEROS A LA CUT SOLICITUD DEL MEFP SEGUN NOTA CITE MEFP VTCP DGPOT UAIS CPI NÂ°0917002.BUN 17</t>
  </si>
  <si>
    <t>Q08836650002</t>
  </si>
  <si>
    <t>NUMERO DE LIBRETA CUT: 00099021001 OPERACIÓN E18 TRANSFERENCIA DEL SISTEMA FINANCIERO POR CUENTA DE TERCEROS A LA CUT SOLICITUD DEL MINISTERIO DE ECONOMÃA Y FINANZAS PUBLICAS POR MALA APROPIACIÃN POR PARTE DEL MINISTERIO DE RELACIONES EXTERIORES</t>
  </si>
  <si>
    <t>Q08836680002</t>
  </si>
  <si>
    <t>NUMERO DE LIBRETA CUT: 00099021001 OPERACIÓN E18 TRANSFERENCIA DEL SISTEMA FINANCIERO POR CUENTA DE TERCEROS A LA CUT A SOLICITUD DEL MINISTERIO DE ECONOMÃA Y FINANZAS PUBLICAS POR MALA APROPIACIÃN POR PARTE DEL MINISTERIO DE RELACIONES EXTERIORES</t>
  </si>
  <si>
    <t>Q08839320002</t>
  </si>
  <si>
    <t>NUMERO DE LIBRETA CUT: Cuenta Unica del Tesoro OPERACIÓN E18 TRANSFERENCIA DEL SISTEMA FINANCIERO POR CUENTA DE TERCEROS A LA CUT Pago correspondiente a Agosto 2017.</t>
  </si>
  <si>
    <t>Q08839360002</t>
  </si>
  <si>
    <t>NÚMERO DE LIBRETA CUT: 99031009.00 OPERACIÓN T01 TRANSFERENCIA DE FONDOS A LA CUT - TESORO DIRECTO DE BANCO UNION S.A. A CUENTA UNICA DEL TESORO CON NUMERO DE SOLICITUD = 2111400 Y NUMERO CORRELATIVO = 91320012092017505 TRANSFERENCIA POR OPERACIONES DE VENTA BONOS BTX</t>
  </si>
  <si>
    <t>Q08839470002</t>
  </si>
  <si>
    <t>NUMERO DE LIBRETA CUT: 00099021001 OPERACIÓN E18 TRANSFERENCIA DEL SISTEMA FINANCIERO POR CUENTA DE TERCEROS A LA CUT TRANSF. FONDOS POR PAGO INDEBIDO RP AGOSTO 2017</t>
  </si>
  <si>
    <t>Q08839480002</t>
  </si>
  <si>
    <t>NUMERO DE LIBRETA CUT: 00099021001 OPERACIÓN E18 TRANSFERENCIA DEL SISTEMA FINANCIERO POR CUENTA DE TERCEROS A LA CUT TRANSF. FONDOS POR PAGFO ADELANTADO PRA-RP AGOSTO 2017</t>
  </si>
  <si>
    <t>Q08839490002</t>
  </si>
  <si>
    <t>NUMERO DE LIBRETA CUT: 00099021001 OPERACIÓN E18 TRANSFERENCIA DEL SISTEMA FINANCIERO POR CUENTA DE TERCEROS A LA CUT TRANSF. FONDOS POR DESCUENTO COBRO INDEBIDO R 026-99-R-P</t>
  </si>
  <si>
    <t>J03286570001</t>
  </si>
  <si>
    <t>De: 00020031101 TRANSFERENCIA A SOLICITUD DEL MINISTERIO DE DEFENSA S/G CITE:DAFE UF. Secc. Tesoreria N282 y 292/2017 Y PROCEDIMIENTO MEFP/VPCF/DGCF/UCCF N954/2017.</t>
  </si>
  <si>
    <t>Q08841300002</t>
  </si>
  <si>
    <t>NUMERO DE LIBRETA CUT: 00015021101 OPERACIÓN E18 TRANSFERENCIA DEL SISTEMA FINANCIERO POR CUENTA DE TERCEROS A LA CUT A SOLICITUD DEL MINISTERIO DE ECONOMIA Y FINANZAS PUBLICAS POR MALA APROPIACION DE COMPROBANTE POR PARTE DE LA POLICIA BOLIVIANA</t>
  </si>
  <si>
    <t>Q08841560002</t>
  </si>
  <si>
    <t>NUMERO DE LIBRETA CUT: 03420102001 OPERACIÓN E18 TRANSFERENCIA DEL SISTEMA FINANCIERO POR CUENTA DE TERCEROS A LA CUT TRANSFERENCIA DE RECURSOS DEL FIDEICOMISO AEVIVIENDA</t>
  </si>
  <si>
    <t>S08979760002</t>
  </si>
  <si>
    <t>||DEVOLUCION SALDO NO UTILIZADO CARTA DE CREDITO I-2016-051 DE ACUERDO A NOTA YPFB/GAFC-2711/DCEG-739/2017 ADJUNTA DEPOSITO LIB. 00513042001 YPFB - OPERACIONES GNEE REF.: DEVOLUCION SALDO NO UTILIZADO LC I-2016-051</t>
  </si>
  <si>
    <t>S08979920001</t>
  </si>
  <si>
    <t>'COBRO DE UTILES DE ESCRITORIO POR´||BS50.- EN COMPLEMENTO A CBTE. S-0897976 ADJUNTO DE LA FECHA CGO. LIB. N°00513042001 YPFB - OP. GNEE REF.: CGO. EMISION CBTE. CTBLE DEV. SALDO LC I-2016-051</t>
  </si>
  <si>
    <t>S08980180001</t>
  </si>
  <si>
    <t>||RESPUESTA A DEBITO DEL BANQUERO SEGUN SWIFT 13199 DE LA FECHA . REF.: COBRO COMISION EUR 20.- POR TRANSF. DE EUR 39.310.- CON FECHA VALOR 10/07/2017 SEG. SOLICITUD DEL TGN PAGO MEMBRESIA A OIPC - INTERPOL LIBRETA 00099021001 TGN-RECURSOS ORDINARIOS</t>
  </si>
  <si>
    <t>S08980180004</t>
  </si>
  <si>
    <t>||RESPUESTA A DEBITO DEL BANQUERO SEGUN SWIFT 13199 DE LA FECHA . REF.: COBRO COMISION EUR 20.- POR TRANSF. DE EUR 39.310.- CON FECHA VALOR 10/07/2017 SEG. SOLICITUD DEL TGN PAGO MEMBRESIA A OIPC - INTERPOL LIBRETA 00099021001 TGN-RECURSOS ORDINARIOS. REF.: UTILES DE ESCRITORIO</t>
  </si>
  <si>
    <t>S08980240001</t>
  </si>
  <si>
    <t>||COMISION TRANSFERENCIA DE FONDOS AL EXTERIOR 0.10% S/USD 728.000.- REEM GTOS. COMUNICACION BS220.- Y EMISION CBTE. CONTABLE BS50.- EN COMPLEMENTO A COMPROBANTE S-0898023 ADJUNTO DE LA FECHA. CGO.LIB.N°00513012004 LBP-YPFB UNICOMERCIAL REF.:COMISIONES PAGO N°5 LC I-2016-032</t>
  </si>
  <si>
    <t>COBRO COSTOS DE PAPELERIA SEGUN TRANSFERENCIA DEL EXTERIOR POR ORDEN DE CONSULADO DE BOLIVIA EN BILBAO REF:GESTORIA CONSULAR LIB. 00010011102 MIN.RELACIONES EXTERIORES - GESTORIA CONSULAR LEY Nº 3108</t>
  </si>
  <si>
    <t>G05431910004</t>
  </si>
  <si>
    <t>VENTA DE DIVISAS A SOLICITUD DE MINISTERIO DE LA PRESIDENCIA SEGUN SOLICITUD 3085 REF: DIVISAS USD 50,000.00 FONDOS PARA EL VIAJE AL EXTERIOR A VENEZUELA Y NUEVA YORK USA DEL 16 AL 19 SEPTIEMBRE 2017 QUE REALIZARA EL SR. PRESIDENTE DEL ESTADO. LOS FONDOS SERAN ENTREGADOS AL SR. OMAR ROBERTO CARY R LIB. 00099021001 TGN-RECURSOS ORDINARIOS (3987)</t>
  </si>
  <si>
    <t>G05435350004</t>
  </si>
  <si>
    <t>VENTA DE DIVISAS CON TRANSFERENCIA DE FONDOS A SOLICITUD DE MINISTERIO DE LA PRESIDENCIA SEGUN SOLICITUD 3091 REF: DIVISAS USD 16,539.09 TRANSFERENCIA A ROYAL FBO POR SERVICIOS PRESTADOS EN BRUSELAS BELGICA AL SR. PRESIDENTE Y COMITIVA OFICIAL SEGUN INVOICE THE HOTEL BRUSSELS, PAGO AL BBVA BANCO, CU LIB. 00099021001 TGN-RECURSOS ORDINARIOS (3987)</t>
  </si>
  <si>
    <t>G05437530003</t>
  </si>
  <si>
    <t>TRANSFERENCIA RECIBIDA DEL EXTERIOR SEGÚN MENSAJES SWIFT Nos. 13164-13162 (REM.EXT.) DE FECHA 13-09-2017 POR DESEMBOLSO DE IDA PRÉSTAMO 4923-BO 001 ABC026 LIBRETA N° 00291012002 ABC-RECURSOS PROPIOS REF.: UTILES DE ESCRITORIO</t>
  </si>
  <si>
    <t>Q08848420002</t>
  </si>
  <si>
    <t>NÚMERO DE LIBRETA CUT: 99031009.00 OPERACIÓN T01 TRANSFERENCIA DE FONDOS A LA CUT - TESORO DIRECTO DE BANCO UNION S.A. A CUENTA UNICA DEL TESORO CON NUMERO DE SOLICITUD = 2118069 Y NUMERO CORRELATIVO = 91320014092017616 TRANNSFERENCIA POR OPERACIONES DE VENTA BONOS BTX</t>
  </si>
  <si>
    <t>G05443690004</t>
  </si>
  <si>
    <t>VENTA DE DIVISAS CON TRANSFERENCIA DE FONDOS A SOLICITUD DE MINISTERIO DE LA PRESIDENCIA SEGUN SOLICITUD 3094 REF: DIVISAS USD 2,300.11 TRANSFERENCIA A SATCOM DIRECT INC POR SERVICIO DE TELEFONIA SATELITAL MES JUNIO Y JULIO 2017 PARA LA AERONAVE FAB 001, PAGO A WELLS FARGO BANK, CUENTA 2000055025245 LIB. 00099021001 TGN-RECURSOS ORDINARIOS (3987)</t>
  </si>
  <si>
    <t>Q08853800002</t>
  </si>
  <si>
    <t>NÚMERO DE LIBRETA CUT: 99031009.00 OPERACIÓN T01 TRANSFERENCIA DE FONDOS A LA CUT - TESORO DIRECTO DE BANCO UNION S.A. A CUENTA UNICA DEL TESORO CON NUMERO DE SOLICITUD = 2122225 Y NUMERO CORRELATIVO = 91320015092017691 TRANSFERENCIA POR OPERACIONES DE VENTA BONOS BTX</t>
  </si>
  <si>
    <t>Q08854130002</t>
  </si>
  <si>
    <t>NUMERO DE LIBRETA CUT: Cuenta Unica del Tesoro OPERACIÓN E18 TRANSFERENCIA DEL SISTEMA FINANCIERO POR CUENTA DE TERCEROS A LA CUT Devolusion pagos en exceso Gobierno Autonomo Departamental de Tarija</t>
  </si>
  <si>
    <t>S08981890001</t>
  </si>
  <si>
    <t>||RESPUESTA DEBITO DEL BANQUERO SG/ SWIFT 13320 DE LA FECHA REF: COBRO COMISION POR TRANSFERENCIA DE EUR 76,813,26 DEL 28/08/17 SG/ SOLICITUD DEL MINI. DE DESARROLLO PRODUCTIVO Y ECONOMIA PLURA, PAGO A/F EUROPEAN COMMISSION LIB. NO. 00099021001 TGN-RECURSOS ORDINARIOS, COMIS. DEL BANQUERO EQUIV. EUR 50,00</t>
  </si>
  <si>
    <t>S08981890004</t>
  </si>
  <si>
    <t>||RESPUESTA DEBITO DEL BANQUERO SG/ SWIFT 13320 DE LA FECHA REF: COBRO COMISION POR TRANSFERENCIA DE EUR 76,813,26 DEL 28/08/17 SG/ SOLICITUD DEL MINI. DE DESARROLLO PRODUCTIVO Y ECONOMIA PLURA, PAGO A/F EUROPEAN COMMISSION LIB. NO. 00099021001 TGN-RECURSOS ORDINARIOS, COBRO UTILES DE ESCRITORIO</t>
  </si>
  <si>
    <t>G05458480004</t>
  </si>
  <si>
    <t>VENTA DE DIVISAS CON TRANSFERENCIA DE FONDOS A SOLICITUD DE MINISTERIO DE LA PRESIDENCIA SEGUN SOLICITUD 3099 REF: DIVISAS USD 1,220.00 TRANSFERENCIA A HONEYWELL INTERNATIONAL INC. PAGO SALDO POR SUSCRIPCION ANUAL DEL SERVICIO GDC PARA AERONAVE FAB 001, PAGO A JP MORGAN CHASE BANK, CUENTA 9102597771 LIB. 00099021001 TGN-RECURSOS ORDINARIOS (3987)</t>
  </si>
  <si>
    <t>G05458490004</t>
  </si>
  <si>
    <t>VENTA DE DIVISAS CON TRANSFERENCIA DE FONDOS A SOLICITUD DE MINISTERIO DE LA PRESIDENCIA SEGUN SOLICITUD 3101 REF: DIVISAS USD 2,588.82 TRANSFERENCIA A SAFRAN HELICOPTER ENGINES POR ADQUISICION DE REPUESTOS PARA AERONAVE FAB 004, SEGUN FACTURA FTMX 2983, PAGO A CITIBANK CUENTA 30879802. LIB. 00099021001 TGN-RECURSOS ORDINARIOS (3987)</t>
  </si>
  <si>
    <t>G05458500003</t>
  </si>
  <si>
    <t>TRANSFERENCIA RECIBIDA DEL EXTERIOR SEGÚN MENSAJES SWIFT Nos. 13280-13272 (REM.EXT.) DE FECHA 15-09-2017 POR DESEMBOLSO DE CAF PRÉSTAMO CFA009344 PRO.MI AGUA IV FONDO ROTATORIO N°8/TRF OBI CAF LIB 00287104316 LIBRETA N° 00287102001 FPS-RECURSOS PROPIOS REF.: UTILES DE ESCRITORIO</t>
  </si>
  <si>
    <t>G05458510004</t>
  </si>
  <si>
    <t>VENTA DE DIVISAS CON TRANSFERENCIA DE FONDOS A SOLICITUD DE MINISTERIO DE LA PRESIDENCIA SEGUN SOLICITUD 3102 REF: DIVISAS USD 251,927.00 TERCER PAGO A CUENTA A DASSAULT FALCON JET CORP. POR SERVICIO DE MANTENIMIENTO DE LA AERONAVE PRESIDENCIAL FAB 002, SEGUN INVOICE 900799 17, PAGO A BANK OF AMERIC LIB. 00099021001 TGN-RECURSOS ORDINARIOS (3987)</t>
  </si>
  <si>
    <t>G05458520004</t>
  </si>
  <si>
    <t>VENTA DE DIVISAS CON TRANSFERENCIA DE FONDOS A SOLICITUD DE MINISTERIO DE LA PRESIDENCIA SEGUN SOLICITUD 3100 REF: DIVISAS USD 39,700.00 TRANSFERENCIA A CAMP SYSTEMS INTERNATIONAL INC POR SERVICIO ANUAL CAMP CONTINUO PARA AERONAVES FAB 001, FAB 002, FAB 047, FAB 048, INVOICE 170775, PAGO A HSBC BANK LIB. 00099021001 TGN-RECURSOS ORDINARIOS (3987)</t>
  </si>
  <si>
    <t>G05459770003</t>
  </si>
  <si>
    <t>TRANSFERENCIA DE FONDOS AL EXTERIOR A SOLICITUD DE TESORO GENERAL DE LA NACION SEGUN SOLICITUD 3107 REF: PAGO 8VA CUOTA DE APORTE DE CAPITAL EN EFECTIVO USD20.012.827,46.- A FAVOR DE LA CORPORACION ANDINA DE FOMENTO (CAF), SEGUN D.S. N 581 DE 26/07/2010 LIB. 00099021001 TGN-RECURSOS ORDINARIOS (3987)</t>
  </si>
  <si>
    <t>G05459780003</t>
  </si>
  <si>
    <t>TRANSFERENCIA DE FONDOS AL EXTERIOR A SOLICITUD DE TESORO GENERAL DE LA NACION SEGUN SOLICITUD 3106 REF: PAGO 1RA CUOTA DE APORTE DE CAPITAL EN EFECTIVO USD17.188.323,00.- A FAVOR DE LA CORPORACION ANDINA DE FOMENTO (CAF) SEGÚN CONVENIO DE 29/03/2016 Y DECRETO SUPREMO N 2476 DE 18/9/2013 LIB. 00099021001 TGN-RECURSOS ORDINARIOS (3987)</t>
  </si>
  <si>
    <t>De: 00070011102 Transferencia que efectuamos a requerimiento del Ministerio de Trabajo Empleo y Prevision Social, segun nota CITE:MTEPS/DGAA/No.282/2017 y en virtud a la nota interna CITE: MEFP/VPCF/DGCF/UCCF No.1003/2017 de la Direccion General de Contabilidad Fiscal de esta Cartera de Estado y de</t>
  </si>
  <si>
    <t>J03288180001</t>
  </si>
  <si>
    <t>J03289170002</t>
  </si>
  <si>
    <t>A:00099021001 A requerimiento de la Unidad de Administracion e Informacion Salarial (UAIS), con notas internas CITE: MEFP/VTCP/DGPOT/UAIS/Nos 5174, 5173 y 5278/2017, en la cual solicita la reversion definitiva de las boletas de pago de SENASIR, consignadas en los Comprobantes de Pago Nos. 71542, 715</t>
  </si>
  <si>
    <t>Q08860720002</t>
  </si>
  <si>
    <t>NÚMERO DE LIBRETA CUT: 99031009.00 OPERACIÓN T01 TRANSFERENCIA DE FONDOS A LA CUT - TESORO DIRECTO DE BANCO UNION S.A. A CUENTA UNICA DEL TESORO CON NUMERO DE SOLICITUD = 2127128 Y NUMERO CORRELATIVO = 91320018092017744 TRANSFERENCIA POR OPERACIONES DE VENTA BONOS BTX</t>
  </si>
  <si>
    <t>S08982620001</t>
  </si>
  <si>
    <t>'COBRO DE'||UTILES DE ESCRITORIO POR TRANSFERENCIA DE FONDOS DEL EXTERIOR A SENATEX. COMPLEMENTO DEL COMPROBANTE CONTABLE 0898260 DE LA FECHA. DEBITO DE LA LIBRETA 00378012002 SENATEX ADMINISTRACION CENTRAL, REPOSICION UTILES DE ESCRITORIO.</t>
  </si>
  <si>
    <t>COBRO COSTOS DE PAPELERIA SEGUN TRANSFERENCIA DEL EXTERIOR POR ORDEN DE CONSULADO GENERAL DE BOLIVIA EN BARCELONA LIB. 00010011102 MIN.RELACIONES EXTERIORES - GESTORIA CONSULAR LEY Nº 3108</t>
  </si>
  <si>
    <t>G05470660003</t>
  </si>
  <si>
    <t>TRANSFERENCIA DE FONDOS AL EXTERIOR A SOLICITUD DE YACIMIENTOS PETROLIFEROS FISCALES BOLIVIANOS SEGUN SOLICITUD YPFB-0264-2017 REF: LICITACION INTERNACIONAL ADQ GAS LICUADO DE PETROLEO BOLETA GARANTIA MANTEN OFERTA PETROPAR LIB. 00513012003 LBP-YPFB (2011349681373)</t>
  </si>
  <si>
    <t>G05474410003</t>
  </si>
  <si>
    <t>TRANSFERENCIA RECIBIDA DEL EXTERIOR SEGÚN MENSAJES SWIFT Nos. 13388-13378 (REM.EXT.) DE FECHA 18-09-2017 POR DESEMBOLSO DE CAF PRÉSTAMO CFA007860 CARR.CHACA-RAVELO DS.N°40 FOND.ROTATORIO/TRF.OBI LIB 00291014337 LIBRETA N° 00291012002 ABC-RECURSOS PROPIOS REF.: UTILES DE ESCRITORIO</t>
  </si>
  <si>
    <t>G05474420003</t>
  </si>
  <si>
    <t>TRANSFERENCIA RECIBIDA DEL EXTERIOR SEGÚN MENSAJES SWIFT Nos. 13389-13379 (REM.EXT.) DE FECHA 18-09-2017 POR DESEMBOLSO DE CAF PRÉSTAMO CFA009272 PROY. DOBLE VÍA SC-WARNES- DES.N° 5/TRF OBI CAF LIB 00291014358 LIBRETA N° 00291012002 ABC-RECURSOS PROPIOS REF.: UTILES DE ESCRITORIO</t>
  </si>
  <si>
    <t>Q08865540002</t>
  </si>
  <si>
    <t>NÚMERO DE LIBRETA CUT: 99031009.00 OPERACIÓN T01 TRANSFERENCIA DE FONDOS A LA CUT - TESORO DIRECTO DE BANCO UNION S.A. A CUENTA UNICA DEL TESORO CON NUMERO DE SOLICITUD = 2129101 Y NUMERO CORRELATIVO = 91320019092017797 TRANSFERENCIA POR OPERACIONES DE VENTA BONOS BTX</t>
  </si>
  <si>
    <t>G05476350004</t>
  </si>
  <si>
    <t>VENTA DE DIVISAS CON TRANSFERENCIA DE FONDOS A SOLICITUD DE YACIMIENTOS PETROLIFEROS FISCALES BOLIVIANOS SEGUN SOLICITUD 3115 REF: PAGO A INTERTEK TESTING SERVICES PERU SA POR SERVICIO DE INSPECCION EN PERU CORRESPONDIENTES AL PERIODO DE ENERO FEBRERO MARZO Y ABRIL DE 2017 SEGUN DOCUMENTACION ADJUNT LIB. 00513012004 LBP-YPFB-UNICOMERCIAL (4030005415/1-2188907)</t>
  </si>
  <si>
    <t>G05476690004</t>
  </si>
  <si>
    <t>VENTA DE DIVISAS CON TRANSFERENCIA DE FONDOS A SOLICITUD DE AGENCIA BOLIVIANA DE ENERGIA SEGUN SOLICITUD 3118 REF: PAGO A IQ MEDICAL SERVICE POR ELABORACION DEL DOCUMENTOS DE TERMINOS DE REFERENCIA, CON RELACION AL PROYECTO DE CONSTRUCCION, SEGUN DOCUMENTOS ADJUNTOS. LIB. 00099021001 TGN-RECURSOS ORDINARIOS (3987)</t>
  </si>
  <si>
    <t>G05480350003</t>
  </si>
  <si>
    <t>TRANSFERENCIA RECIBIDA DEL EXTERIOR SEGÚN MENSAJES SWIFT Nos. 13461-13455 (REM.EXT.) DE FECHA 19-09-2017 POR DESEMBOLSO DE BID PRÉSTAMO 2719/BL-BO REQ 0012 OPS0201741824A LIBRETA N° 00287102001 FPS-RECURSOS PROPIOS REF.: UTILES DE ESCRITORIO</t>
  </si>
  <si>
    <t>G05480360003</t>
  </si>
  <si>
    <t>TRANSFERENCIA RECIBIDA DEL EXTERIOR SEGÚN MENSAJES SWIFT Nos. 13460-13454 (REM.EXT.) DE FECHA 19-09-2017 POR DESEMBOLSO DE BID PRÉSTAMO 2719/BL-BO REQ 0012 OPS0201741824A LIBRETA N° 00287102001 FPS-RECURSOS PROPIOS REF.: UTILES DE ESCRITORIO</t>
  </si>
  <si>
    <t>J03289990001</t>
  </si>
  <si>
    <t>De: 00513072004 Transferencia que realizamos a solicitud de Yacimientos Petroliferos Fiscales Bolivianos mediante nota CITE: DFC-2538 URT-1296/2017 y en virtud a la nota interna CITE: MEFP/VPCF/DGCF/UCCF No 982/2017 de la Direccion General de Contabilidad Fiscal.</t>
  </si>
  <si>
    <t>Q08870100002</t>
  </si>
  <si>
    <t>NÚMERO DE LIBRETA CUT: 99031009.00 OPERACIÓN T01 TRANSFERENCIA DE FONDOS A LA CUT - TESORO DIRECTO DE BANCO UNION S.A. A CUENTA UNICA DEL TESORO CON NUMERO DE SOLICITUD = 2132527 Y NUMERO CORRELATIVO = 91320020092017861 TRANSFERENCIA POR OPERACIONES DE VENTA BONOS BTX</t>
  </si>
  <si>
    <t>G05483140004</t>
  </si>
  <si>
    <t>VENTA DE DIVISAS CON TRANSFERENCIA DE FONDOS A SOLICITUD DE INSTITUTO NACIONAL DE INNOVACION AGROPECUARIA Y FORESTAL (INIAF) SEGUN SOLICITUD 3117 REF: 80101010400-52-07 COMPROBANTE DE PAGO A ORGANISATION DE COOPERATION ET DE DEVELOPPEMENT ECONOMIQUES POR PAGO ANUAL POR ACREDITACION DEL SISTEMA DE CE LIB. 00222018010 INIAF-COSUDE-APOYO AL SIS.DEINNOV.AGROP.Y.FOREST. EN BOLIVIA POR DIFERENCIAL CAMBIARIO</t>
  </si>
  <si>
    <t>G05483140005</t>
  </si>
  <si>
    <t>VENTA DE DIVISAS CON TRANSFERENCIA DE FONDOS A SOLICITUD DE INSTITUTO NACIONAL DE INNOVACION AGROPECUARIA Y FORESTAL (INIAF) SEGUN SOLICITUD 3117 REF: 80101010400-52-07 COMPROBANTE DE PAGO A ORGANISATION DE COOPERATION ET DE DEVELOPPEMENT ECONOMIQUES POR PAGO ANUAL POR ACREDITACION DEL SISTEMA DE CE LIB. 00222018010 INIAF-COSUDE-APOYO AL SIS.DEINNOV.AGROP.Y.FOREST. EN BOLIVIA</t>
  </si>
  <si>
    <t>G05483150004</t>
  </si>
  <si>
    <t>VENTA DE DIVISAS CON TRANSFERENCIA DE FONDOS A SOLICITUD DE AUTORIDAD DE REG.Y FISCALIZ.DE TELECOMUNICACIONES Y TRANSP. SEGUN SOLICITUD 3098 REF: PAGO A LA UNION POSTAL UNIVERSAL - U.P.U., CONTRIBUCION ANUAL CORRESPONDIENTE A LA GESTION 2017, SEGUN COMUNICACION INTERNA ATT-DTRSP-CI LP 496/2017, O.P. LIB. 00099021001 TGN-RECURSOS ORDINARIOS (3987) POR DIFERENCIAL CAMBIARIO</t>
  </si>
  <si>
    <t>G05483150005</t>
  </si>
  <si>
    <t>VENTA DE DIVISAS CON TRANSFERENCIA DE FONDOS A SOLICITUD DE AUTORIDAD DE REG.Y FISCALIZ.DE TELECOMUNICACIONES Y TRANSP. SEGUN SOLICITUD 3098 REF: PAGO A LA UNION POSTAL UNIVERSAL - U.P.U., CONTRIBUCION ANUAL CORRESPONDIENTE A LA GESTION 2017, SEGUN COMUNICACION INTERNA ATT-DTRSP-CI LP 496/2017, O.P. LIB. 00099021001 TGN-RECURSOS ORDINARIOS (3987)</t>
  </si>
  <si>
    <t>Q08872680002</t>
  </si>
  <si>
    <t>Q08874020002</t>
  </si>
  <si>
    <t>NÚMERO DE LIBRETA CUT: 99031009.00 OPERACIÓN T01 TRANSFERENCIA DE FONDOS A LA CUT - TESORO DIRECTO DE BANCO UNION S.A. A CUENTA UNICA DEL TESORO CON NUMERO DE SOLICITUD = 2135426 Y NUMERO CORRELATIVO = 91320021092017906 TRANSFERENCIA POR OPERACIONES DE VENTA BONOS BTX</t>
  </si>
  <si>
    <t>Q08874530002</t>
  </si>
  <si>
    <t>NUMERO DE LIBRETA CUT: 00990204115 OPERACIÓN E18 TRANSFERENCIA DEL SISTEMA FINANCIERO POR CUENTA DE TERCEROS A LA CUT EJECUCION DE GARANTIA A PRIMER REQUERIMIENTO BAJO DECLARACION N°1030472717 EMPRESA CONSTRUCTORA ARADNAT SRL</t>
  </si>
  <si>
    <t>S08985400002</t>
  </si>
  <si>
    <t>||TRANSFERENCIA DE FONDOS S/G. FORMULARIO, CITE' BUN0602/17 DE LA FECHA (HRE-TSO-4765). DEVOLUCION DE RECURSOS OTORGADOS A TRAVÉS DEL PROG. MULTISECTORIAL DESNUTRICION CERO, NO EJECUTADOS DEL PROY."CONST.SIST. RIEGO CEREZAL MUNICIPIO DE ZUDAÑEZ-PMDC" A SOLICITUD DEL G.A.M. ZUDAÑEZ; LIBRETA 00046058003; BUN.</t>
  </si>
  <si>
    <t>S08985970001</t>
  </si>
  <si>
    <t>||COMPLEMENTO A NUESTRO COMPROBANTE CONTABLE G550225 DE LA FECHA POR PAGO AL EXIMBANK CHINA, PRÉSTAMO 2004(8)118 POR CUENTA DE YPFB, COBRO DE COMISIONES DEL BANQUERO USD 10.- LIBRETA 00513012002 LBP-YPFB- VENTA GAS NAT.UNRC LP CP (2011349951300)</t>
  </si>
  <si>
    <t>S08985970004</t>
  </si>
  <si>
    <t>||COMPLEMENTO A NUESTRO COMPROBANTE CONTABLE G550225 DE LA FECHA POR PAGO AL EXIMBANK CHINA, PRÉSTAMO 2004(8)118 POR CUENTA DE YPFB, COBRO DE COMISIONES DEL BANQUERO USD 10.- LIBRETA N° 00513012002 LBP-YPFB- VENTA GAS NAT.UNRC LP CP (2011349951300)REF.:UTILES DE ESCRITORIO</t>
  </si>
  <si>
    <t>S08986030001</t>
  </si>
  <si>
    <t>||COMPLEMENTO A NUESTRO COMPROBANTE CONTABLE G550229 DE LA FECHA POR PAGO AL EXIMBANK CHINA, PRÉSTAMO GCL 2011(17)367 POR CUENTA DE YPFB, COBRO DE COMISIONES DEL BANQUERO USD 10.- LIBRETA N° 00513012007 YPFB-RECURSOS NACIONALIZACION</t>
  </si>
  <si>
    <t>S08986030004</t>
  </si>
  <si>
    <t>||COMPLEMENTO A NUESTRO COMPROBANTE CONTABLE G550229 DE LA FECHA POR PAGO AL EXIMBANK CHINA, PRÉSTAMO GCL 2011(17)367 POR CUENTA DE YPFB, COBRO DE COMISIONES DEL BANQUERO USD 10.- LIBRETA N° 00513012007 YPFB-RECURSOS NACIONALIZACION. REF.:UTILES DE ESCRITORIO</t>
  </si>
  <si>
    <t>G05502250001</t>
  </si>
  <si>
    <t>PAGO A EXIMBANK CHINA POPUL PRÉSTAMO 2004 8 118 VCTO. 21-sep-2017 POR CUENTA DE YPFB , NTI. 009831 VALOR 21-sep-2017 CAPITAL RMY 6.620.579,87 INTERESES RMY 1.150.509,66 CTA. 00513012002 LBP-YPFB-VENTA GAS NAT.UNRC LP CP (2011349951300)</t>
  </si>
  <si>
    <t>G05502250004</t>
  </si>
  <si>
    <t>PAGO A EXIMBANK CHINA POPUL PRÉSTAMO 2004 8 118 VCTO. 21-sep-2017 POR CUENTA DE YPFB , NTI. 009831 VALOR 21-sep-2017 CAPITAL RMY 6.620.579,87 INTERESES RMY 1.150.509,66 CTA. 00513012002 LBP-YPFB-VENTA GAS NAT.UNRC LP CP (2011349951300) REF.: COMISIONES BANCARIAS</t>
  </si>
  <si>
    <t>G05502290001</t>
  </si>
  <si>
    <t>PAGO A EXIMBANK CHINA POPUL PRÉSTAMO GCL (2011) 17 (367) VCTO. 21-sep-2017 POR CUENTA DE YPFB , NTI. 009836 VALOR 21-sep-2017 CAPITAL RMY 12.447.146,49 INTERESES RMY 3.817.124,92 CTA. 00513012007 YPFB-RECURSOS NACIONALIZACION</t>
  </si>
  <si>
    <t>G05502290004</t>
  </si>
  <si>
    <t>PAGO A EXIMBANK CHINA POPUL PRÉSTAMO GCL (2011) 17 (367) VCTO. 21-sep-2017 POR CUENTA DE YPFB , NTI. 009836 VALOR 21-sep-2017 CAPITAL RMY 12.447.146,49 INTERESES RMY 3.817.124,92 CTA. 00513012007 YPFB-RECURSOS NACIONALIZACION REF.: COMISIONES BANCARIAS</t>
  </si>
  <si>
    <t>G05502370003</t>
  </si>
  <si>
    <t>TRANSFERENCIA RECIBIDA DEL EXTERIOR SEGÚN MENSAJES SWIFT Nos. 13540-13532 (REM.EXT.) DE FECHA 21-09-2017 POR DESEMBOLSO DE BID PRÉSTAMO 2614/BL-BO REQ0021 OPS0201742860A LIBRETA N° 00287102001 FPS-RECURSOS PROPIOS REF.: UTILES DE ESCRITORIO</t>
  </si>
  <si>
    <t>G05502380003</t>
  </si>
  <si>
    <t>TRANSFERENCIA RECIBIDA DEL EXTERIOR SEGÚN MENSAJES SWIFT Nos. 13539-13531 (REM.EXT.) DE FECHA 21-09-2017 POR DESEMBOLSO DE BID PRÉSTAMO 2614/BL-BO REQ0021 OPS0201742860A LIBRETA N° 00287102001 FPS-RECURSOS PROPIOS REF.: UTILES DE ESCRITORIO</t>
  </si>
  <si>
    <t>G05503070003</t>
  </si>
  <si>
    <t>PAGO A EXIMBANK CHINA POPUL PRÉSTAMO GCL NO.(2007)13(184) VCTO. 21-sep-2017 SEGÚN NOTA MEFP/VTCP/DGCP/UODP-707/2017 DE FECHA 20-09-2017 DEL MEFP, NTI. 009833 VALOR 21-sep-2017 CAPITAL RMY 12.168.507,60 INTERESES RMY 2.736.562,15 CTA. 3987 CUENTA UNICA DEL TESORO-3987 LIBRETA 00099021001 REF.: COMISIONES BANCARIAS</t>
  </si>
  <si>
    <t>E00462220001</t>
  </si>
  <si>
    <t>E00462250001</t>
  </si>
  <si>
    <t>E00462260001</t>
  </si>
  <si>
    <t>G05498960004</t>
  </si>
  <si>
    <t>VENTA DE DIVISAS CON TRANSFERENCIA DE FONDOS A SOLICITUD DE YACIMIENTOS PETROLIFEROS FISCALES BOLIVIANOS SEGUN SOLICITUD 3148 REF: PAGO A INTERTEK TESTING SERVICES PERU SA POR SERVICIO DE INSPECCION EN PERU CORRESPONDIENTES AL PERIODO DE MAYO DE 2017 SEGUN FACTURA F009 00000338 DE ACUERDO A DOCUMENT LIB. 00513012004 LBP-YPFB-UNICOMERCIAL (4030005415/1-2188907)</t>
  </si>
  <si>
    <t>G05499230004</t>
  </si>
  <si>
    <t>VENTA DE DIVISAS CON TRANSFERENCIA DE FONDOS A SOLICITUD DE YACIMIENTOS PETROLIFEROS FISCALES BOLIVIANOS SEGUN SOLICITUD 3145 REF: PAGO A COMPANIA DE PETROLEOS DE CHILE COPEC SA POR SUMINISTRO DE PRODUCTOS FACTURAS FINALES CARGAS DEL 29 DE JUNIO AL 31 DE JULIO SEGUN DOCUMENTACION ADJUNTA LIB. 00513012004 LBP-YPFB-UNICOMERCIAL (4030005415/1-2188907)</t>
  </si>
  <si>
    <t>G05499240004</t>
  </si>
  <si>
    <t>VENTA DE DIVISAS CON TRANSFERENCIA DE FONDOS A SOLICITUD DE YACIMIENTOS PETROLIFEROS FISCALES BOLIVIANOS SEGUN SOLICITUD 3141 REF: PRE PAGO A PETROLEOS DEL PERU PETROPERU SA POR DIESEL OIL PARA AGOSTO DE 2017 DE ACUERDO A FACTURA PROFORMA DE 31 DE JULIO DE 2017 SEGUN DOCUMENTACION ADJUNTA LIB. 00513012004 LBP-YPFB-UNICOMERCIAL (4030005415/1-2188907)</t>
  </si>
  <si>
    <t>G05499250004</t>
  </si>
  <si>
    <t>VENTA DE DIVISAS CON TRANSFERENCIA DE FONDOS A SOLICITUD DE YACIMIENTOS PETROLIFEROS FISCALES BOLIVIANOS SEGUN SOLICITUD 3139 REF: PAGO ANTICIPADO A VITOL SA POR SUMINISTRO INSUMOS Y ADITIVOS DIESEL OIL DEL SECTOR SUR CORRESPONDIENTE A SEPTIEMBRE 2017 SEGUN DOCUMENTACION ADJUNTA LIB. 00513012004 LBP-YPFB-UNICOMERCIAL (4030005415/1-2188907)</t>
  </si>
  <si>
    <t>G05502220004</t>
  </si>
  <si>
    <t>VENTA DE DIVISAS A SOLICITUD DE YACIMIENTOS PETROLIFEROS FISCALES BOLIVIANOS SEGUN SOLICITUD 3147 REF: PAGO A YPFB TRANSPORTE SA POR CONCEPTO DE GASTOS REEMBOLSABLES DEL SERVICIO DE TERMINAL EN ARICA EN EL MES DE JUNIO DE 2017 SEGUN FACTURA N 124 DE ACUERDO A DOCUMENTACION ADJUNTA LIB. 00513012004 LBP-YPFB-UNICOMERCIAL (4030005415/1-2188907)</t>
  </si>
  <si>
    <t>Q08878470002</t>
  </si>
  <si>
    <t>NUMERO DE LIBRETA CUT: Cuenta Unica del Tesoro OPERACIÓN E18 TRANSFERENCIA DEL SISTEMA FINANCIERO POR CUENTA DE TERCEROS A LA CUT Devolucion pagos en exceso Gobierno autonomo Departamental de Potosi</t>
  </si>
  <si>
    <t>Q08878600002</t>
  </si>
  <si>
    <t>NUMERO DE LIBRETA CUT: Cuenta Unica del Tesoro OPERACIÓN E18 TRANSFERENCIA DEL SISTEMA FINANCIERO POR CUENTA DE TERCEROS A LA CUT Devolucion pagos en exceso a la Direccion Departamental de Educacion Santa Cruz</t>
  </si>
  <si>
    <t>Q08878880002</t>
  </si>
  <si>
    <t>NÚMERO DE LIBRETA CUT: 99031009.00 OPERACIÓN T01 TRANSFERENCIA DE FONDOS A LA CUT - TESORO DIRECTO DE BANCO UNION S.A. A CUENTA UNICA DEL TESORO CON NUMERO DE SOLICITUD = 2139864 Y NUMERO CORRELATIVO = 91320022092017956 TRANSFERENCIA POR OPERACIONES DE VENTA BONOS BTX</t>
  </si>
  <si>
    <t>Q08878990002</t>
  </si>
  <si>
    <t>NÚMERO DE LIBRETA CUT: 99031009.00 OPERACIÓN T01 TRANSFERENCIA DE FONDOS A LA CUT - TESORO DIRECTO DE BANCO UNION S.A. A CUENTA UNICA DEL TESORO CON NUMERO DE SOLICITUD = 2139900 Y NUMERO CORRELATIVO = 91320022092017957 TRANSFERENCIA POR OPERACIONES DE VENTA BONOS BTX</t>
  </si>
  <si>
    <t>S08986670002</t>
  </si>
  <si>
    <t>||TRANSFERENCIA DE FONDOS SEGUN FORMULARIO CITE BUN/CF401/17, DE LA FECHA, (HRE-TSO-4791).POR CONCEPTO DE DEVOLUCION DE RECURSOS NO EJECUTADOS OTORGADO ATRAVES DEL PROGRAMA"BOLIVIA CAMBIA". A SOLICITUD DEL GOB. AUT. MUNICIPAL DE TARACO,TRANSFERENCIA DE FONDOS,LIBRETA 00099024113; BUN.</t>
  </si>
  <si>
    <t>G05510850003</t>
  </si>
  <si>
    <t>TRANSFERENCIA DE FONDOS AL EXTERIOR A SOLICITUD DE TESORO GENERAL DE LA NACION SEGUN SOLICITUD 3179 REF: PAGO AL OPANAL, POR CONCEPTO DE MEMBRESIA POR USD1.543,00, SEGUN SOLICITUD VRE-DGRM-CS-230/2017. LIB. 00099021001 TGN-RECURSOS ORDINARIOS (3987)</t>
  </si>
  <si>
    <t>G05510870003</t>
  </si>
  <si>
    <t>TRANSFERENCIA DE FONDOS AL EXTERIOR A SOLICITUD DE TESORO GENERAL DE LA NACION SEGUN SOLICITUD 3181 REF: PAGO A LA SECRETARIA GENERAL DE LA COMUNIDAD ANDINA DE NACIONES (CAN), POR CONCEPTO DE MEMBRESIA POR USD314.400,00, SEGUN SOLICITUD VRE-DGRM-CS-232/2017. LIB. 00099021001 TGN-RECURSOS ORDINARIOS (3987)</t>
  </si>
  <si>
    <t>G05510890003</t>
  </si>
  <si>
    <t>TRANSFERENCIA DE FONDOS AL EXTERIOR A SOLICITUD DE TESORO GENERAL DE LA NACION SEGUN SOLICITUD 3180 REF: PAGO AL TRIBUNAL DE JUSTICIA DE LA COMUNIDAD ANDINA DE NACIONES (TJCAN), POR CONCEPTO DE MEMBRESIA POR USD64.386,68, SEGUN SOLICITUD VRE-DGRM-CS-239/2017. LIB. 00099021001 TGN-RECURSOS ORDINARIOS (3987)</t>
  </si>
  <si>
    <t>J03291040001</t>
  </si>
  <si>
    <t>De: 00513012004 Transferencia que realizamos a solicitud de Yacimientos Petroliferos Fiscales Bolivianos mediante nota CITE: DFC-2537 URT-1295/2017 y en virtud a la nota interna CITE: MEFP/VPCF/DGCF/UCCF No 982/2017 de la Direccion General de Contabilidad Fiscal, para la devolucion del deposito erro</t>
  </si>
  <si>
    <t>J03291050001</t>
  </si>
  <si>
    <t>De: 00513012004 Transferencia que realizamos a solicitud de Yacimientos Petroliferos Fiscales Bolivianos mediante nota CITE: DFC-2539 URT-1297/2017 y en virtud a la nota interna CITE: MEFP/VPCF/DGCF/UCCF No 982/2017 de la Direccion General de Contabilidad Fiscal, para la devolucion del deposito erro</t>
  </si>
  <si>
    <t>J03291060001</t>
  </si>
  <si>
    <t>S08986800001</t>
  </si>
  <si>
    <t>||VENTA DE DIVISAS SEGUN NOTA DGCP-05-016 D.D.E. OF. NO.1091/2005 MIN.DE ECONOMIA, PAGO CUSTODIO DE VALORES REF:FACTURA 901837 LIBRETA 00099021001 TGN RECURSOS ORDINARIOS</t>
  </si>
  <si>
    <t>S08986800004</t>
  </si>
  <si>
    <t>||VENTA DE DIVISAS SEGUN NOTA DGCP-05-016 D.D.E. OF. NO.1091/2005 MIN.DE ECONOMIA, PAGO CUSTODIO DE VALORES REF:FACTURA 901837 LIB.00099021001 TGN RECURSOS ORDINARIOS COMIS.0.10% S/USD 87.06 SWIFT BS220.-UT.ESCRITORIO BS50.-</t>
  </si>
  <si>
    <t>G05525750003</t>
  </si>
  <si>
    <t>PAGO A BID PRÉSTAMO 1116-SF-BO VCTO. 25-sep-2017 POR CUENTA DE GOB.AUT.DEPT.TARIJA , VALOR 25-sep-2017 CAPITAL USD 30.679,25 INTERESES USD 16.084,33 LIB. 00099021001 - RECURSOS ORDINARIOS (3987) - MDRI</t>
  </si>
  <si>
    <t>Q08883190002</t>
  </si>
  <si>
    <t>NÚMERO DE LIBRETA CUT: 99031009.00 OPERACIÓN T01 TRANSFERENCIA DE FONDOS A LA CUT - TESORO DIRECTO DE BANCO UNION S.A. A CUENTA UNICA DEL TESORO CON NUMERO DE SOLICITUD = 2143507 Y NUMERO CORRELATIVO = 91320025092017002 TRANSFERENCIA POR OPERACIONES DE VENTA BONOS BTX</t>
  </si>
  <si>
    <t>S08988450002</t>
  </si>
  <si>
    <t>||TRANSFERENCIA DE FONDOS S/G. FORMULARIO, CITE' BUN0605/17 DE LA FECHA (HRE-TSO-4821). A SOLICITUD DEL MEFP; POR CIERRE DE CUENTA; BUN.</t>
  </si>
  <si>
    <t>S08988450003</t>
  </si>
  <si>
    <t>S08988450004</t>
  </si>
  <si>
    <t>S08988450005</t>
  </si>
  <si>
    <t>G05517410003</t>
  </si>
  <si>
    <t>PAGO PRÉSTAMO BID 549-SF-BO VCTO. 24-sep-2017 POR CUENTA DE TGN , NTI. 009766 VALOR 25-sep-2017 CAPITAL USD 23.991,66 INTERESES USD 719,75 CTA. 3987 CUENTA UNICA DEL TESORO-3987 LIB. 00099021001 REF.: COMISIONES BANCARIAS</t>
  </si>
  <si>
    <t>G05519510003</t>
  </si>
  <si>
    <t>PAGO PRÉSTAMO BID 815-SF-BO VCTO. 23-sep-2017 POR CUENTA DE TGN , NTI. 009821 VALOR 25-sep-2017 CAPITAL USD 52.524,13 INTERESES USD 11.555,31 CTA. 3987 CUENTA UNICA DEL TESORO-3987 LIB. 00099021001 REF.: COMISIONES BANCARIAS</t>
  </si>
  <si>
    <t>G05520820004</t>
  </si>
  <si>
    <t>VENTA DE DIVISAS CON TRANSFERENCIA DE FONDOS A SOLICITUD DE MINISTERIO DE LA PRESIDENCIA SEGUN SOLICITUD 3191 REF: DIVISAS USD 250,000.00 CUARTO PAGO A CUENTA A DASSAULT FALCON JET CORP. POR SERVICIO DE MANTENIMIENTO DE LA AERONAVE PRESIDENCIAL FAB 002, SEGUN INVOICE 900799 17, PAGO A BANK OF AMERIC LIB. 00099021001 TGN-RECURSOS ORDINARIOS (3987)</t>
  </si>
  <si>
    <t>G05520840004</t>
  </si>
  <si>
    <t>VENTA DE DIVISAS CON TRANSFERENCIA DE FONDOS A SOLICITUD DE YACIMIENTOS PETROLIFEROS FISCALES BOLIVIANOS SEGUN SOLICITUD 3188 REF: PAGO A VITOL SA POR SALDO DE FACTURAS FINALES POR SUMINISTRO DE DIESEL OIL DEL LOTE 2 PARA JUNIO Y JULIO 2017 SEGUN DOCUMENTACION ADJUNTA LIB. 00513012004 LBP-YPFB-UNICOMERCIAL (4030005415/1-2188907)</t>
  </si>
  <si>
    <t>S08988030004</t>
  </si>
  <si>
    <t>||VENTA DE DIVISAS SEGUN NOTA MDRYT/DESPACHO/CITE N°1463/2017 Y AUTORIZACION DE DIVISAS DEL MEFP CODIGO 007324 3185 DE 22/09/2017, COM EMISION 0,15% S/USD 1.637.382.- POR 150 DIAS, REEMB. GTOS. DE COMUNICACION BS220.- Y EMISION DE CBTE. CONTABLE BS50.- REF. I-2017-043 LIB. 00099021001 TGN - RECURSOS ORDINARIOS REF.: COM. EMISION LC I-2017-043</t>
  </si>
  <si>
    <t>S08988190001</t>
  </si>
  <si>
    <t>||EN COMPLEMENTO A NUESTRO COMPROBANTE G-0552362 DE LA FECHA POR COBRO DE GASTOS DE COMUNICACIÓN POR PAGO DEL PRESTAMO BID 964/SF-BO VCTO. 23-09-2017 SEGUN COD. LIQ. 9850, VALOR 25-09-2017 LIB. 00099021001 TGN-RECURSOS ORDINARIOS (3987)</t>
  </si>
  <si>
    <t>G05532950004</t>
  </si>
  <si>
    <t>VENTA DE DIVISAS CON TRANSFERENCIA DE FONDOS A SOLICITUD DE MINISTERIO DE LA PRESIDENCIA SEGUN SOLICITUD 3201 REF: DIVISAS USD 19,955.56 TRANSFERENCIA A SOUTHERN CROSS AVIATION POR COMPRA DE REPUESTOS PARA AERONAVE FAB 047 INCLUYE COSTOS DE ENVIO, SEGUN INVOICE I436885, PAGO A BANK OF AMERICA NA CUE LIB. 00099021001 TGN-RECURSOS ORDINARIOS (3987)</t>
  </si>
  <si>
    <t>G05541580002</t>
  </si>
  <si>
    <t>REGULARIZACION DE TRANSFERENCIA DEL EXTERIOR SEGUN SWIFT 13591 DE FECHA 27/09/2017 ORDENANTE: CONSULADO DE BOLIVIA EN ARICA CHILE REF.: PROGRAMA DE DOCUMENTACION GESTION 2016 LIB. 00010011101 MRE-MIN.RELACIONES EXTERIORES-OTROS INGRESOS (0660-03C300)</t>
  </si>
  <si>
    <t>Q08891430002</t>
  </si>
  <si>
    <t>NUMERO DE LIBRETA CUT: 00099021001 OPERACIÓN E18 TRANSFERENCIA DEL SISTEMA FINANCIERO POR CUENTA DE TERCEROS A LA CUT A SOLICITUD DEL MINISTERIO DE ECONOMIA Y FINANZAS PUBLICAS CON NOTA CITE MEFP VTCP DGPOT UAIS CPI NÂ°0917005 BUN 17</t>
  </si>
  <si>
    <t>Q08892930002</t>
  </si>
  <si>
    <t>NUMERO DE LIBRETA CUT: 00650028002 OPERACIÓN E18 TRANSFERENCIA DEL SISTEMA FINANCIERO POR CUENTA DE TERCEROS A LA CUT ASAMBLEA LEGISLATIVA PLURINACIONAL</t>
  </si>
  <si>
    <t>Q08894350002</t>
  </si>
  <si>
    <t>NUMERO DE LIBRETA CUT: Cuenta Unica del Tesoro OPERACIÓN E18 TRANSFERENCIA DEL SISTEMA FINANCIERO POR CUENTA DE TERCEROS A LA CUT Devolucion de pagos CC no cobrados por afiliados Civiles y Militares correspondiente al periodo de mayo 2017</t>
  </si>
  <si>
    <t>G05541480003</t>
  </si>
  <si>
    <t>PROVISION DE FONDOS A SOLICITUD DE YACIMIENTOS PETROLIFEROS FISCALES BOLIVIANOS SEGUN SOLICITUD YPFB-0274-2017 REF: PAGO REGALIA TGN PARTICIPACION JUNIO 2017 LIB. 00099021001 TGN YPFB PARTICIPACION 6% PRODUCCIÓN BRUTA DE HIDROCARBUROS BOCA DE POZO</t>
  </si>
  <si>
    <t>G05546000004</t>
  </si>
  <si>
    <t>VENTA DE DIVISAS CON TRANSFERENCIA DE FONDOS A SOLICITUD DE YACIMIENTOS PETROLIFEROS FISCALES BOLIVIANOS SEGUN SOLICITUD 3210 REF: PRE PAGO A PETROLEOS DEL PERU PETROPERU SA POR DIESEL OIL PARA SEPTIEMBRE DE 2017 DE ACUERDO A FACTURA PROFORMA DE 28 DE AGOSTO DE 2017 SEGUN DOCUMENTACION ADJUNTA LIB. 00513012004 LBP-YPFB-UNICOMERCIAL (4030005415/1-2188907)</t>
  </si>
  <si>
    <t>G05546060003</t>
  </si>
  <si>
    <t>TRANSFERENCIA RECIBIDA DEL EXTERIOR SEGÚN MENSAJES SWIFT Nos. 13832-13831 (REM.EXT.) DE FECHA 27-09-2017 POR DESEMBOLSO DE CAF PRÉSTAMO CFA008789 SOL.DES. N°23 CARR.MONTE-MUNAY-IPATI/TRF OBI CAF LIB 00291014360 LIBRETA N° 00291012002 ABC-RECURSOS PROPIOS REF.: UTILES DE ESCRITORIO</t>
  </si>
  <si>
    <t>G05546070004</t>
  </si>
  <si>
    <t>VENTA DE DIVISAS CON TRANSFERENCIA DE FONDOS A SOLICITUD DE YACIMIENTOS PETROLIFEROS FISCALES BOLIVIANOS SEGUN SOLICITUD 3211 REF: PAGO ANTICIPADO A VITOL SA POR SUMINISTRO DE DIESEL OIL MES SEPTIEMBRE 2017 MEDIANTE BUQUE CUARTO EMBARQUE LOTE 2 SEGUN FACTURA PI 17090420 SEGUN DOCUMENTACION ADJUNTA LIB. 00513012004 LBP-YPFB-UNICOMERCIAL (4030005415/1-2188907)</t>
  </si>
  <si>
    <t>G05546130004</t>
  </si>
  <si>
    <t>VENTA DE DIVISAS CON TRANSFERENCIA DE FONDOS A SOLICITUD DE YACIMIENTOS PETROLIFEROS FISCALES BOLIVIANOS SEGUN SOLICITUD 3212 REF: PAGO A COMPANIA DE PETROLEOS DE CHILE COPEC SA POR SUMINISTRO DE GASOLINA FACTURAS FINALES CARGAS DEL 01 AL 30 DE AGOSTO DE 2017 SEGUN DOCUMENTACION ADJUNTA LIB. 00513012004 LBP-YPFB-UNICOMERCIAL (4030005415/1-2188907)</t>
  </si>
  <si>
    <t>J03294010002</t>
  </si>
  <si>
    <t>A:00099021001 DEVOLUCION RETENCION DE DESCUENTOS EFECTUADOS POR RECUPERACION DEL P.R.A. (PAGO DE RECPARTO ANTICIPADO), CORRESPONDIETE AL MES DE AGOSTO/2017. S/G. CITE SENASIR UAF-TTES N0075/2017, DE FECHA 26/09/2017</t>
  </si>
  <si>
    <t>J03294020002</t>
  </si>
  <si>
    <t>A:00099021001 DEVOLUCION RETENCION DE DESCUENTOS EFECTUADOS POR COBROS Y PAGOS INDEBIDOS, CORRESPONDIETE AL MES DE AGOSTO/2017. S/G. CITE SENASIR UAF-TTES N0074/2017, DE FECHA 26/09/2017</t>
  </si>
  <si>
    <t>J03294030002</t>
  </si>
  <si>
    <t>A:00099021001 DEVOLUCION RETENCION DE DESCUENTOS EFECTUADOS POR CONVENIOS DE COMPENSACION DE COTIZACIONES CON BBVA PREVISION AFP, CORRESPONDIENTE AL MES DE JULIO/2017 Y AGUINALDO 2008 AL 2016. S/G. CITE SENASIR UAF-TTES 0073/2017, DE FECHA 26/09/2017</t>
  </si>
  <si>
    <t>J03294040002</t>
  </si>
  <si>
    <t>A:00099021001 DEVOLUCION RETENCION DE DESCUENTOS EFECTUADOS POR CONVENIOS DE COMPENSACION DE COTIZACIONES CON FUTURO DE BOLIVIA AFP S.A., CORRESPONDIENTE AL MES DE JULIO/2017 Y AGUINALDO 2011 AL 2016. S/G. CITE SENASIR UAF-TTES 0072/2017, DE FECHA 26/09/2017</t>
  </si>
  <si>
    <t>J03294050002</t>
  </si>
  <si>
    <t>A:00099021001 DEVOLUCION RETENCION DE DESCUENTOS EFECTUADOS POR CONVENIOS DE COMPENSACION DE COTIZACIONES CON LA VITALICIA SEGUROS Y REASEGUROS DE VIDA S.A., CORRESPONDIENTE AL MES DE JULIO/2017 Y AGUINALDO 2014 AL 2016. S/G. CITE SENASIR UAF-TTES 0071/2017, DE FECHA 26/09/2017</t>
  </si>
  <si>
    <t>J03294060002</t>
  </si>
  <si>
    <t>A:00099021001 DEVOLUCION RETENCION DE DESCUENTOS EFECTUADOS POR CONVENIOS DE COMPENSACION DE COTIZACIONES CON SEGUROS PROVIDA S.A., CORRESPONDIENTE AL MES DE JULIO/2017 Y AGUINALDO 2014 AL 2016. S/G. CITE SENASIR UAF-TTES 0070/2017, DE FECHA 26/09/2017</t>
  </si>
  <si>
    <t>Q08900800002</t>
  </si>
  <si>
    <t>NÚMERO DE LIBRETA CUT: 99031009.00 OPERACIÓN T01 TRANSFERENCIA DE FONDOS A LA CUT - TESORO DIRECTO DE BANCO UNION S.A. A CUENTA UNICA DEL TESORO CON NUMERO DE SOLICITUD = 2155846 Y NUMERO CORRELATIVO = 91320028092017173 TRANSFERENCIA POR OPERACIONES DE VENTA BONOS BTX</t>
  </si>
  <si>
    <t>S08995120004</t>
  </si>
  <si>
    <t>J03293610001</t>
  </si>
  <si>
    <t>De: 00513012004 A requerimiento de Yacimientos Petroliferos Fiscales Bolivianos (YPFB), con nota CITE: YPFB/DFC-2710 URT-1378/2017, en la cual solicita la devolucion de depositos erroneos, de acuerdo a la nota interna de la Direccion General de Contabilidad Fiscal, CITE: MEFP/VPCF/DGCF/UCCF N 1015/2</t>
  </si>
  <si>
    <t>J03293730001</t>
  </si>
  <si>
    <t>De: 00099024113 Transferencia en cumplimiento al DS N0913 de 15/06/2011 y el Convenio Intergubernativo de Financiamiento UPRE-CIF-IG 675/2017, suscrito entre la UPRE y el GAM Tiraque, Proyecto Construccion Tinglado y Graderias Unidad Educativa 6 de Agosto, correspondiente al pago del 20% de anticipo</t>
  </si>
  <si>
    <t>S08994020001</t>
  </si>
  <si>
    <t>||COBRO COMISION AMPLIACION VALIDEZ 0,15% S/USD825.795.- POR 60 DIAS, COMISION POR ENMIENDA BS220.- Y EMISION DE CBTE. CTBLE. BS50.- SEGUN NOTA GRD-1363 UGAF - 1251/2017 ADJUNTA. REF.: LC-I-2017-015 CGO. LIB. N°00513072001 YPFB OPERACIONES GNRGD REF.: ENMIENDA LC I-2017-015</t>
  </si>
  <si>
    <t>E00462620001</t>
  </si>
  <si>
    <t>E00462650001</t>
  </si>
  <si>
    <t>E00462680001</t>
  </si>
  <si>
    <t>E00462710001</t>
  </si>
  <si>
    <t>E00462720001</t>
  </si>
  <si>
    <t>G05554760004</t>
  </si>
  <si>
    <t>VENTA DE DIVISAS A SOLICITUD DE YACIMIENTOS PETROLIFEROS FISCALES BOLIVIANOS SEGUN SOLICITUD 3217 REF: PAGO A YPFB TRANSPORTE SA POR CONCEPTO DE GASTOS REEMBOLSABLES DEL SERVICIO DE TERMINAL EN ARICA EN EL MES DE MAYO DE 2017 SEGUN FACTURA N 96 Y DOCUMENTACION ADJUNTA LIB. 00513012004 LBP-YPFB-UNICOMERCIAL (4030005415/1-2188907)</t>
  </si>
  <si>
    <t>G05558500004</t>
  </si>
  <si>
    <t>VENTA DE DIVISAS CON TRANSFERENCIA DE FONDOS A SOLICITUD DE YACIMIENTOS PETROLIFEROS FISCALES BOLIVIANOS SEGUN SOLICITUD 3228 REF: PAGO A JAGUAR EXPLORATION INC FACTURA NUMERO 16 0126 CORRESPONDIENTE AL 7MO PAGO POR EL SERVICIO DE APOYO TECNICO PARA LA ADQUISICION SISMICA 2D EN EL ALTIPLANO NORTE SE LIB. 00513042001 YPFB - OPERACIONES G N E E</t>
  </si>
  <si>
    <t>Q08906800002</t>
  </si>
  <si>
    <t>NÚMERO DE LIBRETA CUT: 99031009.00 OPERACIÓN T01 TRANSFERENCIA DE FONDOS A LA CUT - TESORO DIRECTO DE BANCO UNION S.A. A CUENTA UNICA DEL TESORO CON NUMERO DE SOLICITUD = 2160572 Y NUMERO CORRELATIVO = 91320029092017252 TRANSFERENCIA POR OPERACIONES DE VENTA BONOS BTX</t>
  </si>
  <si>
    <t>Q08907440002</t>
  </si>
  <si>
    <t>Q08907700002</t>
  </si>
  <si>
    <t>NUMERO DE LIBRETA CUT: 00099021001 OPERACIÓN E18 TRANSFERENCIA DEL SISTEMA FINANCIERO POR CUENTA DE TERCEROS A LA CUT MULTAS SEGIP MESES MAYO Y JUNIO 2017</t>
  </si>
  <si>
    <t>G05567940001</t>
  </si>
  <si>
    <t>COBRO COSTOS DE PAPELERIA SEGUN TRANSFERENCIA DEL EXTERIOR POR ORDEN DE CORPORACION PETROLERA S.A. REF:PRE-FACTURA NO.373/2017 LIB. 00513062001 YPFB-OPERACIONES PLANTA DE SEPARACION DE LIQUIDOS RIO GRANDE</t>
  </si>
  <si>
    <t>G05567960001</t>
  </si>
  <si>
    <t>COBRO COSTOS DE PAPELERIA SEGUN TRANSFERENCIA DEL EXTERIOR POR ORDEN DE GAS CORONA S.A.E.C.A. REF:ANTICIPO LIB. 00513062001 YPFB-OPERACIONES PLANTA DE SEPARACION DE LIQUIDOS RIO GRANDE</t>
  </si>
  <si>
    <t>G05570970004</t>
  </si>
  <si>
    <t>VENTA DE DIVISAS CON TRANSFERENCIA DE FONDOS A SOLICITUD DE MINISTERIO DE LA PRESIDENCIA SEGUN SOLICITUD 3230 REF: DIVISAS USD 21,393.74 TRANSFERENCIA A SOUTHERN CROSS AVIATION POR COMPRA DE REPUESTOS PARA AERONAVE FAB 048 INCLUYE COSTOS DE ENVIO, SEGUN INVOICE I436374, I436390, PAGO A BANK OF AMERI LIB. 00099021001 TGN-RECURSOS ORDINARIOS (3987)</t>
  </si>
  <si>
    <t>G05570990004</t>
  </si>
  <si>
    <t>VENTA DE DIVISAS CON TRANSFERENCIA DE FONDOS A SOLICITUD DE AGENCIA BOLIVIANA DE ENERGIA SEGUN SOLICITUD 3238 REF: PAGO A LA EMPRESA ATOMSTROYEXPORT POR ESTUDIOS PRELIMINARES, CONTRATO 77-435/1623700, SEGUN DOCUMENTOS ADJUNTOS. LIB. 00099021001 TGN-RECURSOS ORDINARIOS (3987)</t>
  </si>
  <si>
    <t>G05571000004</t>
  </si>
  <si>
    <t>VENTA DE DIVISAS CON TRANSFERENCIA DE FONDOS A SOLICITUD DE MINISTERIO DE LA PRESIDENCIA SEGUN SOLICITUD 3233 REF: DIVISAS USD 40,665.05 PAGO SALDO A ROYAL FBO SERVICE S.A POR SERVICIOS PRESTADOS EN VIAJE PRESIDENCIAL REALIZADO A BRUSELAS BELGICA DEL 4 AL 8 JUNIO 2017 A AERONAVE FAB 001, SEGUN INVOI LIB. 00099021001 TGN-RECURSOS ORDINARIOS (3987)</t>
  </si>
  <si>
    <t>G05571010004</t>
  </si>
  <si>
    <t>VENTA DE DIVISAS CON TRANSFERENCIA DE FONDOS A SOLICITUD DE MINISTERIO DE LA PRESIDENCIA SEGUN SOLICITUD 3236 REF: DIVISAS USD 44,321.76 TRANSFERENCIA A DASSAULT FALCON JET POR COMPRA CONJUNTO DE FRENOS PARA AERONAVE FAB 001 Y COSTOS DE ENVIO, SEGUN INVOICE 835321, 836741, 483174, PAGO A BANK OF AME LIB. 00099021001 TGN-RECURSOS ORDINARIOS (3987)</t>
  </si>
  <si>
    <t>G05573460001</t>
  </si>
  <si>
    <t>COBRO COSTOS DE PAPELERIA SEGUN TRANSFERENCIA DEL EXTERIOR POR ORDEN DE LLAMA GAS S.A. REF.: PAGO FT 97 Y 98 LIB. 00513062001 YPFB-OPERACIONES PLANTA DE SEPARACION DE LIQUIDOS RIO GRANDE</t>
  </si>
  <si>
    <t>G05573480001</t>
  </si>
  <si>
    <t>COBRO COSTOS DE PAPELERIA SEGUN TRANSFERENCIA DEL EXTERIOR POR ORDEN DE LLAMA GAS S.A. REF.: PAGO A CUENTA 17 LIB. 00513062001 YPFB-OPERACIONES PLANTA DE SEPARACION DE LIQUIDOS RIO GRANDE</t>
  </si>
  <si>
    <t>O15357730002</t>
  </si>
  <si>
    <t>O15359300002</t>
  </si>
  <si>
    <t>O15359510002</t>
  </si>
  <si>
    <t>00580012001 DEPOSITO DE EFECTIVO, DEPOSITANTE: RENE EDWIN SALINAS FERREL, CONCEPTO: DEVOLUCIÓN POR CONCEPTO DE PASAJES TERRESTRES, CUENTA DE DEPOSITO: CUENTA UNICA DEL TESORO</t>
  </si>
  <si>
    <t>O15359630002</t>
  </si>
  <si>
    <t>00099021001 DEPOSITO DE EFECTIVO, DEPOSITANTE: IVAR MARQUEZ CORDOVA, CONCEPTO: DOBLE PERCEPCION, CUENTA DE DEPOSITO: CUENTA UNICA DEL TESORO</t>
  </si>
  <si>
    <t>B15356790002</t>
  </si>
  <si>
    <t>00099021001 DEP.DE CHEQ.AJENOS,RET.DE CAM.,CONCEPTO: FERRUFINO JOSE URIEL,DEP.: BANCO UNION S.A. , PROCEDENCIA: BANCO UNION S.A., CHEQUE: 150618, FECHA DE EMISION:01/09/2017</t>
  </si>
  <si>
    <t>B15356810002</t>
  </si>
  <si>
    <t>00099021001 DEP.DE CHEQ.AJENOS,RET.DE CAM.,CONCEPTO: COLQUEHUANCA MENDOZA DAVID,DEP.: BANCO UNION S.A. , PROCEDENCIA: BANCO UNION S.A., CHEQUE: 150619, FECHA DE EMISION:01/09/2017</t>
  </si>
  <si>
    <t>B15357810002</t>
  </si>
  <si>
    <t>00253014307 DEP.DE CHEQ.AJENOS,RET.DE CAM.,CONCEPTO: EJECUCION BOLETA DE GARANTIA N 106000660/17 CONSTRUCCION SISTEMAS DE AGUA POTABLE EN 13 COMUNIDADES,DEP.: BID-BNB , PROCEDENCIA: BANCO UNION S.A., CHEQUE: 1102, FECHA DE EMISION:29/08/2017</t>
  </si>
  <si>
    <t>B15357840002</t>
  </si>
  <si>
    <t>00099021001 DEP.DE CHEQ.AJENOS,RET.DE CAM.,CONCEPTO: DEVOLUCION DE PASAJES NO UTILIZADOS,DEP.: MINISTERIO DE EDUCACION , PROCEDENCIA: BANCO UNION S.A., CHEQUE: 21304, FECHA DE EMISION:31/08/2017</t>
  </si>
  <si>
    <t>O15364430002</t>
  </si>
  <si>
    <t>O15364720002</t>
  </si>
  <si>
    <t>00099021001 DEPOSITO DE EFECTIVO, DEPOSITANTE: JUNIOR NELIO MOREIRA PARDO, CONCEPTO: DEVOLUCION DE PAGO EN DEMASIA POR CONSULTORIA DE LA GESTION 2015, CUENTA DE DEPOSITO: CUENTA UNICA DEL TESORO</t>
  </si>
  <si>
    <t>O15363550002</t>
  </si>
  <si>
    <t>00099021001 DEPOSITO DE EFECTIVO, DEPOSITANTE: GUIDO ARIEL PATZI CALLATA, CONCEPTO: REVERSION CARGO DE CUENTA, CUENTA DE DEPOSITO: CUENTA UNICA DEL TESORO</t>
  </si>
  <si>
    <t>O15363290002</t>
  </si>
  <si>
    <t>00099021001 DEPOSITO DE EFECTIVO, DEPOSITANTE: CHELA SALAS DELGADO, CONCEPTO: DOBLE PERCEPCION, CUENTA DE DEPOSITO: CUENTA UNICA DEL TESORO</t>
  </si>
  <si>
    <t>O15363030002</t>
  </si>
  <si>
    <t>00099021001 DEPOSITO DE EFECTIVO, DEPOSITANTE: ALVARO TERRAZAS PELAEZ, CONCEPTO: DEVOLUCIÓN DE SALDO NO UTILIZADOS, CUENTA DE DEPOSITO: CUENTA UNICA DEL TESORO</t>
  </si>
  <si>
    <t>O15365890002</t>
  </si>
  <si>
    <t>00041044201 DEPOSITO DE EFECTIVO, DEPOSITANTE: PRO BOLIVIA MIN DE DES PRODUC Y ECONOM PLURAL, CONCEPTO: SALDO PARTICIPACION EN LOS V JUEGOS PLURINACIONALES "PRESIDENTE EVO", CUENTA DE DEPOSITO: CUENTA UNICA DEL TESORO</t>
  </si>
  <si>
    <t>O15365850002</t>
  </si>
  <si>
    <t>B15362960002</t>
  </si>
  <si>
    <t>00580012001 DEP.DE CHEQ.AJENOS,RET.DE CAM.,CONCEPTO: REPOSICION DE TARJETAS DE PROXIMIDAD Y DEVOLUCION POR PERDIDA DE CREDENCIALES,DEP.: DEPOSITOS ADUANEROS BOLIVIANOS , PROCEDENCIA: BANCO UNION S.A., CHEQUE: 7027, FECHA DE EMISION:31/08/2017</t>
  </si>
  <si>
    <t>B15362920002</t>
  </si>
  <si>
    <t>00580012001 DEP.DE CHEQ.AJENOS,RET.DE CAM.,CONCEPTO: DEVOLUCION POR PERDIDA DE CREDENCIALES,DEP.: DEPOSITOS ADUANEROS BOLIVIANOS , PROCEDENCIA: BANCO UNION S.A., CHEQUE: 7026, FECHA DE EMISION:31/08/2017</t>
  </si>
  <si>
    <t>B15362900002</t>
  </si>
  <si>
    <t>00580012001 DEP.DE CHEQ.AJENOS,RET.DE CAM.,CONCEPTO: REPOSICION DE TARJETAS DE PROXIMIDAD,DEP.: DEPOSITOS ADUANEROS BOLIVIANOS , PROCEDENCIA: BANCO UNION S.A., CHEQUE: 7025, FECHA DE EMISION:31/08/2017</t>
  </si>
  <si>
    <t>B15362790002</t>
  </si>
  <si>
    <t>00099021001 DEP.DE CHEQ.AJENOS,RET.DE CAM.,CONCEPTO: DEV. DE RECURSOS POR RECUPERACION DE PASAJES NO UTILIZADOS EN LA GESTION 2016 LINEA AEREA BOA,DEP.: MINISTERIO DE COMUNICACION , PROCEDENCIA: BANCO UNION S.A., CHEQUE: 9228, FECHA DE EMISION:31/08/2017</t>
  </si>
  <si>
    <t>O15362770002</t>
  </si>
  <si>
    <t>O15362720002</t>
  </si>
  <si>
    <t>O15362710002</t>
  </si>
  <si>
    <t>O15362080002</t>
  </si>
  <si>
    <t>00099021001 DEPOSITO DE EFECTIVO, DEPOSITANTE: ROLANDO ARAUCO GASPAR, CONCEPTO: DOBLE PERCEPCION, CUENTA DE DEPOSITO: CUENTA UNICA DEL TESORO</t>
  </si>
  <si>
    <t>O15368070002</t>
  </si>
  <si>
    <t>00099021001 DEPOSITO DE EFECTIVO, DEPOSITANTE: GODOFREDO GERMAN REINICKE BORDA, CONCEPTO: DOBLE PERCEPCIÓN, CUENTA DE DEPOSITO: CUENTA UNICA DEL TESORO</t>
  </si>
  <si>
    <t>O15368230002</t>
  </si>
  <si>
    <t>00015031101 DEPOSITO DE EFECTIVO, DEPOSITANTE: CAROLA BARRANCOS ROJAS, CONCEPTO: DEVOLUCION DE VIATICOS, CUENTA DE DEPOSITO: CUENTA UNICA DEL TESORO</t>
  </si>
  <si>
    <t>O15368270002</t>
  </si>
  <si>
    <t>00132022002 DEPOSITO DE EFECTIVO, DEPOSITANTE: EFRAIN FLORES SILVA, CONCEPTO: DEVOLUCION FONDOS EN AVANCE C31-434, CUENTA DE DEPOSITO: CUENTA UNICA DEL TESORO</t>
  </si>
  <si>
    <t>O15368520002</t>
  </si>
  <si>
    <t>00099021001 DEPOSITO DE EFECTIVO, DEPOSITANTE: SENASIR-LOLA PORFIRIA RODRIGUEZ CI. 2239129 LP, CONCEPTO: DOBLE PERCEPCION, CUENTA DE DEPOSITO: CUENTA UNICA DEL TESORO</t>
  </si>
  <si>
    <t>O15366940002</t>
  </si>
  <si>
    <t>00099021001 DEPOSITO DE EFECTIVO, DEPOSITANTE: LUCRECIA VELARDE VDA FLORES, CONCEPTO: PARA DEPARTAMENTO DE SENASIR, CUENTA DE DEPOSITO: CUENTA UNICA DEL TESORO</t>
  </si>
  <si>
    <t>O15366970002</t>
  </si>
  <si>
    <t>O15367370002</t>
  </si>
  <si>
    <t>O15367420002</t>
  </si>
  <si>
    <t>00582012001 DEPOSITO DE EFECTIVO, DEPOSITANTE: VLADIMIR CORDOVA DURAN, CONCEPTO: DEVOLUCION DE RECURSOS NO UTILIZADOS PREV. 3301, CUENTA DE DEPOSITO: CUENTA UNICA DEL TESORO</t>
  </si>
  <si>
    <t>O15367470002</t>
  </si>
  <si>
    <t>O15369880002</t>
  </si>
  <si>
    <t>00590012001 DEPOSITO DE EFECTIVO, DEPOSITANTE: ABEL MALAGA ARTEAGA, CONCEPTO: DEVOLUCION DE FONDO NO UTILIZADO, CUENTA DE DEPOSITO: CUENTA UNICA DEL TESORO</t>
  </si>
  <si>
    <t>O15368630002</t>
  </si>
  <si>
    <t>00099021001 DEPOSITO DE EFECTIVO, DEPOSITANTE: RUPERTO CHURATA MAMANI, CONCEPTO: COBRO INDEBIDO CON INCUMPLIMIENTO DE CONVENIO, CUENTA DE DEPOSITO: CUENTA UNICA DEL TESORO</t>
  </si>
  <si>
    <t>O15368810002</t>
  </si>
  <si>
    <t>00099021001 DEPOSITO DE EFECTIVO, DEPOSITANTE: FROILAN CRUZ APAZA CASTRO, CONCEPTO: REVERSION PASAJES, VIATICOS Y BAGAJE POR CAMBIO DE DESTINO, CUENTA DE DEPOSITO: CUENTA UNICA DEL TESORO</t>
  </si>
  <si>
    <t>O15368830002</t>
  </si>
  <si>
    <t>00015011108 DEPOSITO DE EFECTIVO, DEPOSITANTE: DAVID TOMAS TIJLLA CHOQUE, CONCEPTO: CONSUMO EXECIBO DE LINEA TELEFONICA, CUENTA DE DEPOSITO: CUENTA UNICA DEL TESORO</t>
  </si>
  <si>
    <t>O15368890002</t>
  </si>
  <si>
    <t>00582012002 DEPOSITO DE EFECTIVO, DEPOSITANTE: JESSIKA KATTERINE PORTUGAL ARAMAYO, CONCEPTO: DEVOLUCIÓN SALARIO, CUENTA DE DEPOSITO: CUENTA UNICA DEL TESORO</t>
  </si>
  <si>
    <t>O15369010002</t>
  </si>
  <si>
    <t>00099021001 DEPOSITO DE EFECTIVO, DEPOSITANTE: CARLOS CAMARGO, CONCEPTO: DEVOLUCIÓN DE PASAJES TERRESTRES, CUENTA DE DEPOSITO: CUENTA UNICA DEL TESORO</t>
  </si>
  <si>
    <t>O15369160002</t>
  </si>
  <si>
    <t>00099021001 DEPOSITO DE EFECTIVO, DEPOSITANTE: LUCIO BAUTISTA DELGADO, CONCEPTO: DEVOLUCION DOBLE PERCEPCION PENSION SOLIDARIA DE VEJEZ, CUENTA DE DEPOSITO: CUENTA UNICA DEL TESORO</t>
  </si>
  <si>
    <t>B15368610002</t>
  </si>
  <si>
    <t>00099021001 DEP.DE CHEQ.AJENOS,RET.DE CAM.,CONCEPTO: DEVOLUCION DE CC NO COBRADA MAYO Y REINTEGRO 2017,DEP.: LA VITALICIA SEGUROS Y REASEGUROS DE VIDA  S.A. , PROCEDENCIA: BANCO BISA S.A., CHEQUE: 41532, FECHA DE EMISION:05/09/2017</t>
  </si>
  <si>
    <t>B15367700002</t>
  </si>
  <si>
    <t>00592012001 DEP.DE CHEQ.AJENOS,RET.DE CAM.,CONCEPTO: TRANSFERENCIA DEL 01 AL 28 DE AGOSTO,DEP.: IVAN GONZALES RAMIREZ , PROCEDENCIA: BANCO UNION S.A., CHEQUE: 625, FECHA DE EMISION:30/08/2017</t>
  </si>
  <si>
    <t>B15367710002</t>
  </si>
  <si>
    <t>00592012001 DEP.DE CHEQ.AJENOS,RET.DE CAM.,CONCEPTO: TRANSFERENCIA DE FONDOS DEL 29 AL 31 DE AGOSTO,DEP.: IVAN GONZALES RAMIREZ , PROCEDENCIA: BANCO UNION S.A., CHEQUE: 626, FECHA DE EMISION:01/09/2017</t>
  </si>
  <si>
    <t>O15372840002</t>
  </si>
  <si>
    <t>00099021001 DEPOSITO DE EFECTIVO, DEPOSITANTE: EUSTAQUIO HUAYTA POMA, CONCEPTO: REVERSIÓN PASAJES PREV. N°5337/17, CUENTA DE DEPOSITO: CUENTA UNICA DEL TESORO</t>
  </si>
  <si>
    <t>O15372830002</t>
  </si>
  <si>
    <t>00099021001 DEPOSITO DE EFECTIVO, DEPOSITANTE: DANIEL GUTIERREZ AYLLON, CONCEPTO: REVERSIÓN PASAJES PREV. N°5341/17, CUENTA DE DEPOSITO: CUENTA UNICA DEL TESORO</t>
  </si>
  <si>
    <t>O15372820002</t>
  </si>
  <si>
    <t>O15372810002</t>
  </si>
  <si>
    <t>00099021001 DEPOSITO DE EFECTIVO, DEPOSITANTE: CARLOS ROLANDO ALANEZ SORIA, CONCEPTO: REVERSIÓN PASAJES PREV.5313/17, CUENTA DE DEPOSITO: CUENTA UNICA DEL TESORO</t>
  </si>
  <si>
    <t>O15372760002</t>
  </si>
  <si>
    <t>O15372750002</t>
  </si>
  <si>
    <t>00099021001 DEPOSITO DE EFECTIVO, DEPOSITANTE: VICTORIA CARMEN RIVAS VDA DE COCHI, CONCEPTO: COBROS INDEBIDOS POR NUEVAS NUPCIAS, CUENTA DE DEPOSITO: CUENTA UNICA DEL TESORO</t>
  </si>
  <si>
    <t>O15373480002</t>
  </si>
  <si>
    <t>00099021001 DEPOSITO DE EFECTIVO, DEPOSITANTE: ELIZABETH DILZY TICONA BUSTILLOS, CONCEPTO: DEVOLUCION DE VIATICOS, CUENTA DE DEPOSITO: CUENTA UNICA DEL TESORO</t>
  </si>
  <si>
    <t>O15373490002</t>
  </si>
  <si>
    <t>00099021001 DEPOSITO DE EFECTIVO, DEPOSITANTE: WILLY LUQUE YUJRA, CONCEPTO: REVERSION DE BOLETA DE HABER MENSUAL, CUENTA DE DEPOSITO: CUENTA UNICA DEL TESORO</t>
  </si>
  <si>
    <t>O15371750002</t>
  </si>
  <si>
    <t>O15372370002</t>
  </si>
  <si>
    <t>00099021001 DEPOSITO DE EFECTIVO, DEPOSITANTE: HENRY SANTOS FLORES ZUÑIGA, CONCEPTO: DEVOLUCION SALARIO POR DIAS NO TRABAJADOS JUNIO 2017 SEDES LP N° COMPROBANTE 902201, CUENTA DE DEPOSITO: CUENTA UNICA DEL TESORO</t>
  </si>
  <si>
    <t>O15372460002</t>
  </si>
  <si>
    <t>O15372500002</t>
  </si>
  <si>
    <t>00099021001 DEPOSITO DE EFECTIVO, DEPOSITANTE: VICENTA GLADYS VALDEZ CUELLAR, CONCEPTO: DEVOLUCION DE DIFERENCIA DE HABERES MARZO 2015, CUENTA DE DEPOSITO: CUENTA UNICA DEL TESORO</t>
  </si>
  <si>
    <t>O15374540002</t>
  </si>
  <si>
    <t>00099021001 DEPOSITO DE EFECTIVO, DEPOSITANTE: OSCAR LUIS ROJAS VARGAS, CONCEPTO: DOBLE PERCEPCION, CUENTA DE DEPOSITO: CUENTA UNICA DEL TESORO</t>
  </si>
  <si>
    <t>O15374570002</t>
  </si>
  <si>
    <t>00016011101 DEPOSITO DE EFECTIVO, DEPOSITANTE: AGUSTIN TARIFA, CONCEPTO: DEVOLUCIÓN PASAJE AÉREO, CUENTA DE DEPOSITO: CUENTA UNICA DEL TESORO</t>
  </si>
  <si>
    <t>O15374580002</t>
  </si>
  <si>
    <t>00099021001 DEPOSITO DE EFECTIVO, DEPOSITANTE: MARIA ISABEL QUISPE QUISPE, CONCEPTO: DEVOLUCION DE SUBSIDIOS, CUENTA DE DEPOSITO: CUENTA UNICA DEL TESORO</t>
  </si>
  <si>
    <t>O15374200002</t>
  </si>
  <si>
    <t>00099021001 DEPOSITO DE EFECTIVO, DEPOSITANTE: JOSE FREDDY MURILLO MERIDA, CONCEPTO: DOBLE PERCEPCION, CUENTA DE DEPOSITO: CUENTA UNICA DEL TESORO</t>
  </si>
  <si>
    <t>B15372950002</t>
  </si>
  <si>
    <t>00099021001 DEP.DE CHEQ.AJENOS,RET.DE CAM.,CONCEPTO: REVERSION SALDOS NO EJECUTADOS GESTION 2017 DIF UUMM,DEP.: MINISTERIO DE DEFENSA , PROCEDENCIA: BANCO UNION S.A., CHEQUE: 18981, FECHA DE EMISION:31/08/2017</t>
  </si>
  <si>
    <t>B15372960002</t>
  </si>
  <si>
    <t>00099021001 DEP.DE CHEQ.AJENOS,RET.DE CAM.,CONCEPTO: REVERSION SALDOS NO EJECUTADOS POR SOCORRO GESTIONES 2013-2014-2016,DEP.: MINISTERIO DE DEFENSA , PROCEDENCIA: BANCO UNION S.A., CHEQUE: 9633, FECHA DE EMISION:17/08/2017</t>
  </si>
  <si>
    <t>B15373000002</t>
  </si>
  <si>
    <t>00099021001 DEP.DE CHEQ.AJENOS,RET.DE CAM.,CONCEPTO: REVERSION SALDOS NO EJECUTADOS CTA GASTOS GESTIONES ANTERIORES,DEP.: MINISTERIO DE DEFENSA , PROCEDENCIA: BANCO UNION S.A., CHEQUE: 18935, FECHA DE EMISION:17/08/2017</t>
  </si>
  <si>
    <t>B15373100002</t>
  </si>
  <si>
    <t>00099021001 DEP.DE CHEQ.AJENOS,RET.DE CAM.,CONCEPTO: REVERSION SALDOS NO EJECUTADOS POR ALIMENTACION GESTION 2015-2016-2017 DIF UU.MM,DEP.: MINISTERIO DE DEFENSA , PROCEDENCIA: BANCO UNION S.A., CHEQUE: 106, FECHA DE EMISION:23/08/2017</t>
  </si>
  <si>
    <t>B15373120002</t>
  </si>
  <si>
    <t>00099021001 DEP.DE CHEQ.AJENOS,RET.DE CAM.,CONCEPTO: REVERSION SALDOS NO EJECUTADOS POR SOCORRO GESTION 2016 DIF UU.MM,DEP.: MINISTERIO DE DEFENSA , PROCEDENCIA: BANCO UNION S.A., CHEQUE: 89, FECHA DE EMISION:23/08/2017</t>
  </si>
  <si>
    <t>B15373170002</t>
  </si>
  <si>
    <t>00099021001 DEP.DE CHEQ.AJENOS,RET.DE CAM.,CONCEPTO: REVERSION SALDOS NO EJECUTADOS POR SOCORROS GESTION 2017 DIF UU.MM DE LA S FF.AA,DEP.: MINISTERIO DE DEFENSA , PROCEDENCIA: BANCO UNION S.A., CHEQUE: 88, FECHA DE EMISION:23/08/2017</t>
  </si>
  <si>
    <t>B15373200002</t>
  </si>
  <si>
    <t>00099021001 DEP.DE CHEQ.AJENOS,RET.DE CAM.,CONCEPTO: REVERSION SALDOS NO EJECUTADOS POR SOCORROS GESTIONES 2013-2014-2016,DEP.: MINISTERIO DE DEFENSA , PROCEDENCIA: BANCO UNION S.A., CHEQUE: 18936, FECHA DE EMISION:17/08/2017</t>
  </si>
  <si>
    <t>O15371430002</t>
  </si>
  <si>
    <t>00099021001 DEPOSITO DE EFECTIVO, DEPOSITANTE: FUERTES CALLAPINO BERNARDINO CI:1283979, CONCEPTO: DEVOLUCIÓN DE SALARIO EXCEDENTE AL DEL PRESIDENTE AGOSTO 2017, CUENTA DE DEPOSITO: CUENTA UNICA DEL TESORO</t>
  </si>
  <si>
    <t>O15371440002</t>
  </si>
  <si>
    <t>00099021001 DEPOSITO DE EFECTIVO, DEPOSITANTE: GOYTIA MORALES JOSE CI:1271669, CONCEPTO: DEVOLUCIÓN DE SALARIO EXCEDENTE DEL PRESIDENTE AGOSTO 2017, CUENTA DE DEPOSITO: CUENTA UNICA DEL TESORO</t>
  </si>
  <si>
    <t>O15371450002</t>
  </si>
  <si>
    <t>00099021001 DEPOSITO DE EFECTIVO, DEPOSITANTE: BARRIOS VILLA ALFONSO CI:1253043, CONCEPTO: DEVOLUCIÓN DE SALARIO EXCEDENTE AL DEL PRESIDNETE AGOSTO 2017, CUENTA DE DEPOSITO: CUENTA UNICA DEL TESORO</t>
  </si>
  <si>
    <t>O15371460002</t>
  </si>
  <si>
    <t>00099021001 DEPOSITO DE EFECTIVO, DEPOSITANTE: BRACAMONTE ALANIZ HUMBERTO CI:5567062, CONCEPTO: DEVOLUCIÓN DE SALARIO EXCEDENTE AL DEL PRESIDENTE AGOSTO 2017, CUENTA DE DEPOSITO: CUENTA UNICA DEL TESORO</t>
  </si>
  <si>
    <t>O15371470002</t>
  </si>
  <si>
    <t>00099021001 DEPOSITO DE EFECTIVO, DEPOSITANTE: SECKO GONZALES HUGO CI:3682597, CONCEPTO: DEVOLUCIÓN DE SALARIO EXCEDENTE AL DEL PRESIDENTE AGOSTO 2017, CUENTA DE DEPOSITO: CUENTA UNICA DEL TESORO</t>
  </si>
  <si>
    <t>O15371480002</t>
  </si>
  <si>
    <t>00099021001 DEPOSITO DE EFECTIVO, DEPOSITANTE: MORA FERAUDI RUBEN CI:2216655, CONCEPTO: DEVOLUCIÓN DE SALARIO EXCEDENTE AL DEL PRESIDENTE AGOSTO 2017, CUENTA DE DEPOSITO: CUENTA UNICA DEL TESORO</t>
  </si>
  <si>
    <t>O15371490002</t>
  </si>
  <si>
    <t>00099021001 DEPOSITO DE EFECTIVO, DEPOSITANTE: AGUIRRE HAUG ROSA CI:1616147, CONCEPTO: DEVOLUCIÓN DE SALARIO EXCEDENTE AL DEL PRESIDENTE AGOSTO 2017, CUENTA DE DEPOSITO: CUENTA UNICA DEL TESORO</t>
  </si>
  <si>
    <t>O15371510002</t>
  </si>
  <si>
    <t>00099021001 DEPOSITO DE EFECTIVO, DEPOSITANTE: TIRADO ENCINAS JOSE FRANCISCO CI:1328741, CONCEPTO: DEVOLUCIÓN DE SALARIO EXCEDENTE AL DEL PRESIDENTE AGOSTO 2017, CUENTA DE DEPOSITO: CUENTA UNICA DEL TESORO</t>
  </si>
  <si>
    <t>O15378940002</t>
  </si>
  <si>
    <t>00099021001 DEPOSITO DE EFECTIVO, DEPOSITANTE: SENASIR-LAUREANA QUISPE VDA DE CANAVIRI, CONCEPTO: COBRO INDEBIDO, CUENTA DE DEPOSITO: CUENTA UNICA DEL TESORO</t>
  </si>
  <si>
    <t>O15376850002</t>
  </si>
  <si>
    <t>00099021001 DEPOSITO DE EFECTIVO, DEPOSITANTE: JULIO KRISTELLER BARRIOS, CONCEPTO: DEVOLUCIÓN DE LA MAXIMA REMUNERACIÓN 2010 - CNS, CUENTA DE DEPOSITO: CUENTA UNICA DEL TESORO</t>
  </si>
  <si>
    <t>O15376910002</t>
  </si>
  <si>
    <t>00099021001 DEPOSITO DE EFECTIVO, DEPOSITANTE: MERCEDES LOPEZ FERNANDEZ, CONCEPTO: DOBLE PERCEPCIÓN, CUENTA DE DEPOSITO: CUENTA UNICA DEL TESORO</t>
  </si>
  <si>
    <t>O15377270002</t>
  </si>
  <si>
    <t>00099021001 DEPOSITO DE EFECTIVO, DEPOSITANTE: IGNACIO NICOLAS ANDRADE ALFRED, CONCEPTO: DEVOLUCION DE COBROS EN DEMASIA CAJA NACIONAL DE SALUD - GESTION 2010, CUENTA DE DEPOSITO: CUENTA UNICA DEL TESORO</t>
  </si>
  <si>
    <t>O15377440002</t>
  </si>
  <si>
    <t>00099021001 DEPOSITO DE EFECTIVO, DEPOSITANTE: AMELIA APAZA DE APAZA, CONCEPTO: DEVOLUCIÓN POR CONCEPTO ""SENASIR"", CUENTA DE DEPOSITO: CUENTA UNICA DEL TESORO</t>
  </si>
  <si>
    <t>O15377840002</t>
  </si>
  <si>
    <t>00099021001 DEPOSITO DE EFECTIVO, DEPOSITANTE: MIN DE DEPORTES-ERICK JOAQUIN TANABE ARISPE, CONCEPTO: DEVOLUCION SALDO NO EJECUTADO SELECTIVO BALON MANO, CUENTA DE DEPOSITO: CUENTA UNICA DEL TESORO</t>
  </si>
  <si>
    <t>O15378080002</t>
  </si>
  <si>
    <t>00030018010 DEPOSITO DE EFECTIVO, DEPOSITANTE: CLAUDIA VANESSA GUERRERO ALVAREZ, CONCEPTO: DEVOLUCIÓN POR FONDOS NO UTILIZADOS C31 - 2221, CUENTA DE DEPOSITO: CUENTA UNICA DEL TESORO</t>
  </si>
  <si>
    <t>O15379270002</t>
  </si>
  <si>
    <t>00099021001 DEPOSITO DE EFECTIVO, DEPOSITANTE: JESUS RODOLFO MUÑOZ TARIFA, CONCEPTO: REVERSION HABER DE AGOSTO, CUENTA DE DEPOSITO: CUENTA UNICA DEL TESORO</t>
  </si>
  <si>
    <t>O15379440002</t>
  </si>
  <si>
    <t>00099021001 DEPOSITO DE EFECTIVO, DEPOSITANTE: DIONICIO CONDORI CALLISAYA, CONCEPTO: REVERSION DE HABER DEL MES DE JUNIO, CUENTA DE DEPOSITO: CUENTA UNICA DEL TESORO</t>
  </si>
  <si>
    <t>B15377980002</t>
  </si>
  <si>
    <t>00099021001 DEP.DE CHEQ.AJENOS,RET.DE CAM.,CONCEPTO: A.G.E.T.I.C. DEVOL INCAPACIDAD TEMP. JUNIO/2017,DEP.: CAJA PETROLERA DE SALUD , PROCEDENCIA: BANCO UNION S.A., CHEQUE: 11723, FECHA DE EMISION:07/09/2017</t>
  </si>
  <si>
    <t>B15377990002</t>
  </si>
  <si>
    <t>00099021001 DEP.DE CHEQ.AJENOS,RET.DE CAM.,CONCEPTO: MIN COMUNICACION DEVOLUCION SALDO INCAPACIDAD TEMPORAL JUNIO/2017,DEP.: CAJA PETROLERA DE SALUD , PROCEDENCIA: BANCO UNION S.A., CHEQUE: 11724, FECHA DE EMISION:07/09/2017</t>
  </si>
  <si>
    <t>B15378050002</t>
  </si>
  <si>
    <t>00099021001 DEP.DE CHEQ.AJENOS,RET.DE CAM.,CONCEPTO: SOBERANIA ALIMENTARIA-DEVOL INCAPACIDAD TEMP-JUNIO/2017,DEP.: CAJA PETROLERA DE SALUD , PROCEDENCIA: BANCO UNION S.A., CHEQUE: 11727, FECHA DE EMISION:07/09/2017</t>
  </si>
  <si>
    <t>B15378090002</t>
  </si>
  <si>
    <t>00099021001 DEP.DE CHEQ.AJENOS,RET.DE CAM.,CONCEPTO: H.C. DIPUTADOS-DEVOL INCAPACIDAD TEMP-JUNIO/2017,DEP.: CAJA PETROLERA DE SALUD , PROCEDENCIA: BANCO UNION S.A., CHEQUE: 11728, FECHA DE EMISION:07/09/2017</t>
  </si>
  <si>
    <t>B15377160002</t>
  </si>
  <si>
    <t>00099021001 DEP.DE CHEQ.AJENOS,RET.DE CAM.,CONCEPTO: RODRIGUEZ VARGAS GERALDINE MARCELA,DEP.: BANCO UNIÓN S.A. , PROCEDENCIA: BANCO UNION S.A., CHEQUE: 150624, FECHA DE EMISION:07/09/2017</t>
  </si>
  <si>
    <t>O15383170002</t>
  </si>
  <si>
    <t>00099021001 DEPOSITO DE EFECTIVO, DEPOSITANTE: YOLANDA LILIANA GONZALES RIOS, CONCEPTO: DEVOLUCION DE HABERES MES JULIO, CUENTA DE DEPOSITO: CUENTA UNICA DEL TESORO</t>
  </si>
  <si>
    <t>O15383180002</t>
  </si>
  <si>
    <t>00099021001 DEPOSITO DE EFECTIVO, DEPOSITANTE: YOLANDA LILIANA GONZALES RIOS, CONCEPTO: DEVOLUCION DE HABERES MES JUNIO, CUENTA DE DEPOSITO: CUENTA UNICA DEL TESORO</t>
  </si>
  <si>
    <t>O15383730002</t>
  </si>
  <si>
    <t>00287102012 DEPOSITO DE EFECTIVO, DEPOSITANTE: SANDRA GONZALES APAZA, CONCEPTO: DEVOLUCION FONDO EN AVANCE PUBLICACIONES-SUPERVICION, CUENTA DE DEPOSITO: CUENTA UNICA DEL TESORO</t>
  </si>
  <si>
    <t>O15382590002</t>
  </si>
  <si>
    <t>00099021001 DEPOSITO DE EFECTIVO, DEPOSITANTE: ZULMA CHOQUEHUANCA CHURA, CONCEPTO: DEVOLUCION DE HABER DE 8 HORAS DEL MES DE JULIO, CUENTA DE DEPOSITO: CUENTA UNICA DEL TESORO</t>
  </si>
  <si>
    <t>O15382580002</t>
  </si>
  <si>
    <t>00099021001 DEPOSITO DE EFECTIVO, DEPOSITANTE: ZULMA CHOQUEHUANCA CHURA, CONCEPTO: DEVOLUCION DE HABER DE 8 HORAS DEL MES DE JUNIO, CUENTA DE DEPOSITO: CUENTA UNICA DEL TESORO</t>
  </si>
  <si>
    <t>O15382370002</t>
  </si>
  <si>
    <t>00099021001 DEPOSITO DE EFECTIVO, DEPOSITANTE: MINISTERIO DE RELACIONES EXTERIORES, CONCEPTO: PENACIDADES VIAJE NICARAGUA, CUENTA DE DEPOSITO: CUENTA UNICA DEL TESORO</t>
  </si>
  <si>
    <t>O15381580002</t>
  </si>
  <si>
    <t>00099021001 DEPOSITO DE EFECTIVO, DEPOSITANTE: HUGO QUIROZ SOLIZ, CONCEPTO: DOBLE PERCEPCIÓN, CUENTA DE DEPOSITO: CUENTA UNICA DEL TESORO</t>
  </si>
  <si>
    <t>O15381380002</t>
  </si>
  <si>
    <t>00580012001 DEPOSITO DE EFECTIVO, DEPOSITANTE: OSMAR ENRIQUE VILLARROEL HERBAS, CONCEPTO: DEVOLUCIÓN DE VIÁTICOS, CUENTA DE DEPOSITO: CUENTA UNICA DEL TESORO</t>
  </si>
  <si>
    <t>00099021001 DEPOSITO DE EFECTIVO, DEPOSITANTE: ARMADA BOLIVIANA, CONCEPTO: RECURSOS NO UTILIZADOS, CUENTA DE DEPOSITO: CUENTA UNICA DEL TESORO</t>
  </si>
  <si>
    <t>O15385050002</t>
  </si>
  <si>
    <t>O15384990002</t>
  </si>
  <si>
    <t>00099021001 DEPOSITO DE EFECTIVO, DEPOSITANTE: ARMADA BOLIVIANA, CONCEPTO: DEVOLUCION DE VIATICOS, CUENTA DE DEPOSITO: CUENTA UNICA DEL TESORO</t>
  </si>
  <si>
    <t>B15382710002</t>
  </si>
  <si>
    <t>00292012001 DEP.DE CHEQ.AJENOS,RET.DE CAM.,CONCEPTO: PAGO INCAPACIDAD TEMPORAL DEL PERSONAL VIAS BOLIVIA CORRESPONDIENTE MES MARZO 2017,DEP.: CAJA DE SALUD DE CAMINOS Y R.A. , PROCEDENCIA: BANCO UNION S.A., CHEQUE: 8218, FECHA DE EMISION:06/09/2017</t>
  </si>
  <si>
    <t>B15382680002</t>
  </si>
  <si>
    <t>00576012002 DEP.DE CHEQ.AJENOS,RET.DE CAM.,CONCEPTO: PAGO INCAPACIDAD TEMPORAL DEL PERSONAL CARTONBOL SEDEM C/ MESES PERIODOS 2012-2013-2014-2015,DEP.: CAJA DE SALUD DE CAMINOS Y R.A.</t>
  </si>
  <si>
    <t>B15382650002</t>
  </si>
  <si>
    <t>00099021001 DEP.DE CHEQ.AJENOS,RET.DE CAM.,CONCEPTO: PAGO POR INCAPACIDAD TEMPORAL DEL PERSONAL ABC CORRESPONDIENTE MES JULIO 2017,DEP.: CAJA DE SALUD DE CAMINOS  Y R.A.A , PROCEDENCIA: BANCO UNION S.A., CHEQUE: 8217, FECHA DE EMISION:06/09/2017</t>
  </si>
  <si>
    <t>O15389180002</t>
  </si>
  <si>
    <t>00512012001 DEPOSITO DE EFECTIVO, DEPOSITANTE: REGINA  ADRIANA CRUZ SILVA, CONCEPTO: DEVOLUCION DE REFRIGERIO, CUENTA DE DEPOSITO: CUENTA UNICA DEL TESORO</t>
  </si>
  <si>
    <t>B15388740002</t>
  </si>
  <si>
    <t>00099021001 DEP.DE CHEQ.AJENOS,RET.DE CAM.,CONCEPTO: COMPENSACION MENSUAL DE COTIZACION,DEP.: FUTURO DE BOLIVIA  S.A  AFP , PROCEDENCIA: BANCO DE CREDITO DE BOLIVIA S.A., CHEQUE: 50493, FECHA DE EMISION:11/09/2017</t>
  </si>
  <si>
    <t>B15388760002</t>
  </si>
  <si>
    <t>00099021001 DEP.DE CHEQ.AJENOS,RET.DE CAM.,CONCEPTO: FRACCION COMPLEMENTARIA MENSUAL,DEP.: FUTURO DE BOLIVIA  S.A  AFP , PROCEDENCIA: BANCO DE CREDITO DE BOLIVIA S.A., CHEQUE: 50494, FECHA DE EMISION:11/09/2017</t>
  </si>
  <si>
    <t>B15388840002</t>
  </si>
  <si>
    <t>00203012004 DEP.DE CHEQ.AJENOS,RET.DE CAM.,CONCEPTO: DEPOSITÓ POR RESTITUCIONES JUDICIALES CASO ASFI - MARIA SCHILNK,DEP.: ORGANO JUDICIAL -  TFI , PROCEDENCIA: BANCO UNION S.A., CHEQUE: 2711, FECHA DE EMISION:07/09/2017</t>
  </si>
  <si>
    <t>B15389040002</t>
  </si>
  <si>
    <t>00041041103 DEP.DE CHEQ.AJENOS,RET.DE CAM.,CONCEPTO: PARA LA EJECUCION DEL PLAN DE INNOVACION FUNDESNAP,DEP.: MDPYEP-PROBOLIVIA , PROCEDENCIA: BANCO UNION S.A., CHEQUE: 376, FECHA DE EMISION:11/09/2017</t>
  </si>
  <si>
    <t>O15387560002</t>
  </si>
  <si>
    <t>O15387610002</t>
  </si>
  <si>
    <t>00099021001 DEPOSITO DE EFECTIVO, DEPOSITANTE: ERICK RENE HERRERA BERRIOS, CONCEPTO: DOBLE PERCEPCIÓN, CUENTA DE DEPOSITO: CUENTA UNICA DEL TESORO</t>
  </si>
  <si>
    <t>O15388980002</t>
  </si>
  <si>
    <t>00052014102 DEPOSITO DE EFECTIVO, DEPOSITANTE: RUTH LAURA QUENTA, CONCEPTO: DEVOLUCION DE MULTAS POR SERVICIOS DE TRANSPORTE WORLDMOVING SRL. DE LA GESTION 2015, CUENTA DE DEPOSITO: CUENTA UNICA DEL TESORO</t>
  </si>
  <si>
    <t>O15395640002</t>
  </si>
  <si>
    <t>00099021001 DEPOSITO DE EFECTIVO, DEPOSITANTE: MIGUEL ANTONIO CHACON BUSTILLOS, CONCEPTO: REVERSION C-31 N° 239, CUENTA DE DEPOSITO: CUENTA UNICA DEL TESORO</t>
  </si>
  <si>
    <t>O15395740002</t>
  </si>
  <si>
    <t>00574012002 DEPOSITO DE EFECTIVO, DEPOSITANTE: LACTEOSBOL-JOSE ANTONIO BORDA, CONCEPTO: DEVOLUCION EN CONCEPTO DE VIATICOS, CUENTA DE DEPOSITO: CUENTA UNICA DEL TESORO</t>
  </si>
  <si>
    <t>O15395850002</t>
  </si>
  <si>
    <t>00378012002 DEPOSITO DE EFECTIVO, DEPOSITANTE: MARCO USNAYO, CONCEPTO: DEVOLUCION PREVENTIVO N° 409, CUENTA DE DEPOSITO: CUENTA UNICA DEL TESORO</t>
  </si>
  <si>
    <t>O15393720002</t>
  </si>
  <si>
    <t>00041044201 DEPOSITO DE EFECTIVO, DEPOSITANTE: PATRICIA INES HUARAYA CABRERA, CONCEPTO: DEV SALDO FONDO AVANCE POR ACT TRANSF DE CONOC TECNICO TEMA CONTROL DE CAL LECHE CRUDA Y ACRED LABOR, CUENTA DE DEPOSITO: CUENTA UNICA DEL TESORO</t>
  </si>
  <si>
    <t>O15393050002</t>
  </si>
  <si>
    <t>00099021001 DEPOSITO DE EFECTIVO, DEPOSITANTE: ROSEMAR LUCIA RIVERO SALAZAR, CONCEPTO: DEVOLUCION DE ESCALAFON PROFECIONAL AGOSTO 2017, CUENTA DE DEPOSITO: CUENTA UNICA DEL TESORO</t>
  </si>
  <si>
    <t>O15393240002</t>
  </si>
  <si>
    <t>00099021001 DEPOSITO DE EFECTIVO, DEPOSITANTE: MINISTERIO DE RELACIONES EXTERIORES, CONCEPTO: PENALIDADES Y CAMBIO DE CLASE, VUELOS INVITADOS ALA CMP, CUENTA DE DEPOSITO: CUENTA UNICA DEL TESORO</t>
  </si>
  <si>
    <t>O15393080002</t>
  </si>
  <si>
    <t>00099021001 DEPOSITO DE EFECTIVO, DEPOSITANTE: MINISTERIO DE DEFENSA, CONCEPTO: DESEMBOLSO COM SERV. VIAJE STA CRUZ 26/06/17  7/08/17, CUENTA DE DEPOSITO: CUENTA UNICA DEL TESORO</t>
  </si>
  <si>
    <t>O15399570002</t>
  </si>
  <si>
    <t>00099021001 DEPOSITO DE EFECTIVO, DEPOSITANTE: GLADYS ARGHATA CHAMBI DE BALTAZAR, CONCEPTO: DEVOLUCION DE PAGO HABER AGOSTO 2017, CUENTA DE DEPOSITO: CUENTA UNICA DEL TESORO</t>
  </si>
  <si>
    <t>00292012001 DEPOSITO DE EFECTIVO, DEPOSITANTE: NESTOR PAZ VILLAMOR, CONCEPTO: CONVENIO ENTRE VIAS BOLIVIA Y FEDERACION 1ERO DE MAYO, CUENTA DE DEPOSITO: CUENTA UNICA DEL TESORO</t>
  </si>
  <si>
    <t>B15398290002</t>
  </si>
  <si>
    <t>00099021001 DEP.DE CHEQ.AJENOS,RET.DE CAM.,CONCEPTO: DEVOLUCION COBROS INDEBIDOS GRUPO N° 12 COMPROBANTE N° 206 DE 6-9-17,DEP.: SENASIR , PROCEDENCIA: BANCO UNION S.A., CHEQUE: 7645, FECHA DE EMISION:06/09/2017</t>
  </si>
  <si>
    <t>O15398740002</t>
  </si>
  <si>
    <t>00512012001 DEPOSITO DE EFECTIVO, DEPOSITANTE: AASANA - PAOLA ALEJANDRA CALERO VARGAS, CONCEPTO: DEVOLUCION DE REFRIGERIO, CUENTA DE DEPOSITO: CUENTA UNICA DEL TESORO</t>
  </si>
  <si>
    <t>O15398470002</t>
  </si>
  <si>
    <t>00070011101 DEPOSITO DE EFECTIVO, DEPOSITANTE: SOHIA FANNY DEL CASTILLO TORO, CONCEPTO: PAGO MULTA AFP PREVISION S.A. SEGUN INF/AI CB N° 004/2017, CUENTA DE DEPOSITO: CUENTA UNICA DEL TESORO</t>
  </si>
  <si>
    <t>O15397980002</t>
  </si>
  <si>
    <t>00099021001 DEPOSITO DE EFECTIVO, DEPOSITANTE: CARLOS IVAN AJHUACHO LOPEZ - ATT, CONCEPTO: DEVOLUCION POR PAGO DEL RETRASO DE INSPECCION VEHICULAR DE LA GESTION 2016, CUENTA DE DEPOSITO: CUENTA UNICA DEL TESORO</t>
  </si>
  <si>
    <t>O15404140002</t>
  </si>
  <si>
    <t>00099021001 DEPOSITO DE EFECTIVO, DEPOSITANTE: SEGIP - OFICINA NACIONAL, CONCEPTO: DEVOLUCION DE SALDO DEL COMPROVANTE C-31 N° 601 PRIMER FONDO SAO PAULO - BRASIL FUENTE 41, CUENTA DE DEPOSITO: CUENTA UNICA DEL TESORO</t>
  </si>
  <si>
    <t>O15404160002</t>
  </si>
  <si>
    <t>O15404170002</t>
  </si>
  <si>
    <t>00099021001 DEPOSITO DE EFECTIVO, DEPOSITANTE: SEGIP - OFICINA NACIONAL, CONCEPTO: DEVOLUCION DE SALDO DEL COMPROVANTE C-31 N° 979 SEGUNDO FONDO SAO PAULO - BRASIL FUENTE 41, CUENTA DE DEPOSITO: CUENTA UNICA DEL TESORO</t>
  </si>
  <si>
    <t>O15404180002</t>
  </si>
  <si>
    <t>00099021001 DEPOSITO DE EFECTIVO, DEPOSITANTE: SEGIP - OFICINA NACIONAL, CONCEPTO: DEVOLUCION DE SALDO DEL COMPROBANTE C-31 N° 1729 TERCER  FONDO SAO PAULO - BRASIL FUENTE 41, CUENTA DE DEPOSITO: CUENTA UNICA DEL TESORO</t>
  </si>
  <si>
    <t>O15402870002</t>
  </si>
  <si>
    <t>00099031004 DEPOSITO DE EFECTIVO, DEPOSITANTE: MABEL CLAUDIA BOHORQUEZ CORO, CONCEPTO: PAGO POR REPOSICION DE NOCRE, CUENTA DE DEPOSITO: CUENTA UNICA DEL TESORO</t>
  </si>
  <si>
    <t>O15405210002</t>
  </si>
  <si>
    <t>00292032001 DEPOSITO DE EFECTIVO, DEPOSITANTE: HERMES TRANS SRL., CONCEPTO: PAGO POR GASTOS DE TRASLADO DE MATERIAL MONETARIO HASTA BOVEDA DEL BCB, CUENTA DE DEPOSITO: CUENTA UNICA DEL TESORO</t>
  </si>
  <si>
    <t>O15405130002</t>
  </si>
  <si>
    <t>00512012001 DEPOSITO DE EFECTIVO, DEPOSITANTE: AASANA - IVAN PACO AISALLANQUE, CONCEPTO: DEVOLUCION DE REFRIGERIO, CUENTA DE DEPOSITO: CUENTA UNICA DEL TESORO</t>
  </si>
  <si>
    <t>O15405090002</t>
  </si>
  <si>
    <t>00099021001 DEPOSITO DE EFECTIVO, DEPOSITANTE: TANIA AGUILAR VILLARROEL, CONCEPTO: DEVOLUCION POR COBRO DE HABERES, CUENTA DE DEPOSITO: CUENTA UNICA DEL TESORO</t>
  </si>
  <si>
    <t>O15405060002</t>
  </si>
  <si>
    <t>00099021001 DEPOSITO DE EFECTIVO, DEPOSITANTE: WILFREDO RODRIGUEZ QUISPE, CONCEPTO: POR PAGO INDEBIDO DE ASIGNACION FAMILIAR, PRE-NATAL, CUENTA DE DEPOSITO: CUENTA UNICA DEL TESORO</t>
  </si>
  <si>
    <t>B15403390002</t>
  </si>
  <si>
    <t>00580012001 DEP.DE CHEQ.AJENOS,RET.DE CAM.,CONCEPTO: DEVOLUCION POR PERDIDA DE CREDENCIALES 2016,DEP.: DEPOSITOS ADUANEROS BOLIVIANOS , PROCEDENCIA: BANCO UNION S.A., CHEQUE: 7055, FECHA DE EMISION:12/09/2017</t>
  </si>
  <si>
    <t>B15402900002</t>
  </si>
  <si>
    <t>00099021001 DEP.DE CHEQ.AJENOS,RET.DE CAM.,CONCEPTO: JOSE JOAQUIN SOLIZ ALANEZ,DEP.: BANCO UNION S.A. , PROCEDENCIA: BANCO UNION S.A., CHEQUE: 150627, FECHA DE EMISION:14/09/2017</t>
  </si>
  <si>
    <t>O15402830002</t>
  </si>
  <si>
    <t>00099021001 DEPOSITO DE EFECTIVO, DEPOSITANTE: REPM -3 "GRAL E. ARZE", CONCEPTO: PASAJES Y ALIMENTACION RECLUTAMIENTO, CUENTA DE DEPOSITO: CUENTA UNICA DEL TESORO</t>
  </si>
  <si>
    <t>O15406940002</t>
  </si>
  <si>
    <t>00099021001 DEPOSITO DE EFECTIVO, DEPOSITANTE: LUIS ALBERTO SANCHEZ, CONCEPTO: DEVOLUCION VIATICOS Y GASTOS DE REPRESENTACION NO UTILIZADOS VIAJE A RUSIA 13 AL 19 DE NOV/2016, CUENTA DE DEPOSITO: CUENTA UNICA DEL TESORO</t>
  </si>
  <si>
    <t>O15408190002</t>
  </si>
  <si>
    <t>00099021001 DEPOSITO DE EFECTIVO, DEPOSITANTE: MABEL MIRNA MICHEL MARTINEZ, CONCEPTO: POR PERCEPCIÓN INDEBIDA DE HABERES MAGISTERIO, CUENTA DE DEPOSITO: CUENTA UNICA DEL TESORO</t>
  </si>
  <si>
    <t>O15406870002</t>
  </si>
  <si>
    <t>00099021001 DEPOSITO DE EFECTIVO, DEPOSITANTE: VIVIANA ANDREA SALAZAR, CONCEPTO: DEVOLUCION VIATICO MEMO 797 VIAJE SANTA CRUZ DEL 7 AL  8 DE JULIO  / 2016, CUENTA DE DEPOSITO: CUENTA UNICA DEL TESORO</t>
  </si>
  <si>
    <t>O15406890002</t>
  </si>
  <si>
    <t>00099021001 DEPOSITO DE EFECTIVO, DEPOSITANTE: VIVIANA ANDREA SALAZAR, CONCEPTO: DEVOLUCION VIATICOS MEMO 1113 VIAJE TARIJA 24 AL 26 DE OCTUBRE / 2016, CUENTA DE DEPOSITO: CUENTA UNICA DEL TESORO</t>
  </si>
  <si>
    <t>O15410440002</t>
  </si>
  <si>
    <t>00099021001 DEPOSITO DE EFECTIVO, DEPOSITANTE: JORGE HUMBERTO AYALA OMOYA CI. 2018580LP, CONCEPTO: AUDITORIA ESPECIAL-PAGO DE HABERES-CNS GESTION 2010:INFORME EX/EP 13/J12 - R1, CUENTA DE DEPOSITO: CUENTA UNICA DEL TESORO</t>
  </si>
  <si>
    <t>O15416300002</t>
  </si>
  <si>
    <t>00099021001 DEPOSITO DE EFECTIVO, DEPOSITANTE: MARCOS RIOS VACAFLOR, CONCEPTO: PAGO POR EXCEDENTES DE SERVICIOS DE LLAMADAS A TELEFONO MOVIL, CUENTA DE DEPOSITO: CUENTA UNICA DEL TESORO</t>
  </si>
  <si>
    <t>O15415640002</t>
  </si>
  <si>
    <t>00342012001 DEPOSITO DE EFECTIVO, DEPOSITANTE: FELIX ALFREDO CHALCO GARCIA, CONCEPTO: DEV. DE REC EROGADOS: CURSO IBNORCA: ESPECIALISTA EN SISTEM DE GEST DE CALIDAD SGC NB/ISO 9001-2015, CUENTA DE DEPOSITO: CUENTA UNICA DEL TESORO</t>
  </si>
  <si>
    <t>O15420500002</t>
  </si>
  <si>
    <t>00132052001 DEPOSITO DE EFECTIVO, DEPOSITANTE: EEPS, CONCEPTO: DEVOLUCION DE SALDOS NO EJECUTADOS, CUENTA DE DEPOSITO: CUENTA UNICA DEL TESORO</t>
  </si>
  <si>
    <t>O15420640002</t>
  </si>
  <si>
    <t>00099021001 DEPOSITO DE EFECTIVO, DEPOSITANTE: ENZO DE LUCA, CONCEPTO: DEVOLUCION DE VIATICOS ( RETENCION ) C-31  985,135, CUENTA DE DEPOSITO: CUENTA UNICA DEL TESORO</t>
  </si>
  <si>
    <t>O15420660002</t>
  </si>
  <si>
    <t>00099021001 DEPOSITO DE EFECTIVO, DEPOSITANTE: MARCELO ELIO CHAVEZ, CONCEPTO: DEVOLUCION DE VIATICOS ( RETENCION ) C-31  671,2, CUENTA DE DEPOSITO: CUENTA UNICA DEL TESORO</t>
  </si>
  <si>
    <t>O15420680002</t>
  </si>
  <si>
    <t>00099021001 DEPOSITO DE EFECTIVO, DEPOSITANTE: ARIEL ALIENDRE TAPIA, CONCEPTO: DEVOLUCION DE VIATICOS  C-31  985,120, CUENTA DE DEPOSITO: CUENTA UNICA DEL TESORO</t>
  </si>
  <si>
    <t>O15421890002</t>
  </si>
  <si>
    <t>00099021001 DEPOSITO DE EFECTIVO, DEPOSITANTE: RUBEN VICENTE QUINTEROS - FELCN, CONCEPTO: DEVOLUCION POR CONCEPTO DE DOS ( 2 ) DIAS DE VIATICOS PREV. C 31 N° 723, CUENTA DE DEPOSITO: CUENTA UNICA DEL TESORO</t>
  </si>
  <si>
    <t>O15421550002</t>
  </si>
  <si>
    <t>00099021001 DEPOSITO DE EFECTIVO, DEPOSITANTE: RICARDO MACHICADO MONROY, CONCEPTO: PAGO EXCEDENTE POR SERVICIO DE LLAMADAS TELEFONICAS, CUENTA DE DEPOSITO: CUENTA UNICA DEL TESORO</t>
  </si>
  <si>
    <t>O15421140002</t>
  </si>
  <si>
    <t>00099021001 DEPOSITO DE EFECTIVO, DEPOSITANTE: MINISTERIO DE SALUD-ADOLFO ZARATE CABELLO, CONCEPTO: EXCEDENTE POR CONCEPTO DE CONSUMO DE TELEFONIA MOVIL, CUENTA DE DEPOSITO: CUENTA UNICA DEL TESORO</t>
  </si>
  <si>
    <t>O15420890002</t>
  </si>
  <si>
    <t>00099021001 DEPOSITO DE EFECTIVO, DEPOSITANTE: DIEGO ARMANDO CAMBEROS SALAZAR, CONCEPTO: DEVOLUCIÓN POR CONCEPTO DE PASAJES, CUENTA DE DEPOSITO: CUENTA UNICA DEL TESORO</t>
  </si>
  <si>
    <t>O15420860002</t>
  </si>
  <si>
    <t>00099021001 DEPOSITO DE EFECTIVO, DEPOSITANTE: MARTHA DINA DELGADILLO MAGARIÑOS, CONCEPTO: DEVOLUCION O REVERSION DE HABERES, CUENTA DE DEPOSITO: CUENTA UNICA DEL TESORO</t>
  </si>
  <si>
    <t>B15418690002</t>
  </si>
  <si>
    <t>00099021001 DEP.DE CHEQ.AJENOS,RET.DE CAM.,CONCEPTO: PAGO POR SUBSIDIO DE MATERNIDAD,DEP.: CAJA DE SALUD DE LA BANCA PRIVADA , PROCEDENCIA: BANCO NACIONAL DE BOLIVIA S.A., CHEQUE: 6587837, FECHA DE EMISION:31/08/2017</t>
  </si>
  <si>
    <t>O15419640002</t>
  </si>
  <si>
    <t>00099021001 DEPOSITO DE EFECTIVO, DEPOSITANTE: ANA MILAGROS LA ROSA SORIA GALVARRO, CONCEPTO: REVERSION CONSUMO DE TELEFONO MOVIL, CUENTA DE DEPOSITO: CUENTA UNICA DEL TESORO</t>
  </si>
  <si>
    <t>O15419530002</t>
  </si>
  <si>
    <t>00099021001 DEPOSITO DE EFECTIVO, DEPOSITANTE: NORAH TEREZA BOHORQUEZ VDA DE GONZALES, CONCEPTO: DEUDA SENASIR, CUENTA DE DEPOSITO: CUENTA UNICA DEL TESORO</t>
  </si>
  <si>
    <t>O15418800002</t>
  </si>
  <si>
    <t>00099021001 DEPOSITO DE EFECTIVO, DEPOSITANTE: RC - 10 "" MERCADO"", CONCEPTO: REVERSION DE BORIS LOZA CONDORI, CUENTA DE DEPOSITO: CUENTA UNICA DEL TESORO</t>
  </si>
  <si>
    <t>O15418670002</t>
  </si>
  <si>
    <t>00099021001 DEPOSITO DE EFECTIVO, DEPOSITANTE: PANTALEON QUISPE YUJRA, CONCEPTO: DOBLE PERCEPCIÓN DE HABERES AGOSTO 2017, CUENTA DE DEPOSITO: CUENTA UNICA DEL TESORO</t>
  </si>
  <si>
    <t>O15425200002</t>
  </si>
  <si>
    <t>00099021001 DEPOSITO DE EFECTIVO, DEPOSITANTE: EMBAJADA DE BOLIVIA EN VENEZUELA, CONCEPTO: DEVOLUCION POR COMISIONES BANCARIAS, CUENTA DE DEPOSITO: CUENTA UNICA DEL TESORO</t>
  </si>
  <si>
    <t>O15424390002</t>
  </si>
  <si>
    <t>00099021001 DEPOSITO DE EFECTIVO, DEPOSITANTE: SANDRO GUTIERREZ - MIN. DE DEPORTES, CONCEPTO: DEV. SALDOS NO EJECUTADOS FONDOS EN AVANCE CARRERA PEDESTRE 10 KM. CBBA, CUENTA DE DEPOSITO: CUENTA UNICA DEL TESORO</t>
  </si>
  <si>
    <t>O15424130002</t>
  </si>
  <si>
    <t>00099021001 DEPOSITO DE EFECTIVO, DEPOSITANTE: NORAH JUDITH SERRUDO ORMACHEA, CONCEPTO: DOBLE PERCEPCION HABERES 19 DIAS ABRIL , MAYO Y REINTEGRO 19 DIAS  2017, CUENTA DE DEPOSITO: CUENTA UNICA DEL TESORO</t>
  </si>
  <si>
    <t>O15424090002</t>
  </si>
  <si>
    <t>00099021001 DEPOSITO DE EFECTIVO, DEPOSITANTE: ALVARO REQUENA, CONCEPTO: DEP. POR INDICIOS DE RESPONSABILIDAD, SEGUN INFORME PGE-UAI N° 07/2017 PUNTO 3,2, CUENTA DE DEPOSITO: CUENTA UNICA DEL TESORO</t>
  </si>
  <si>
    <t>O15425600002</t>
  </si>
  <si>
    <t>00099021001 DEPOSITO DE EFECTIVO, DEPOSITANTE: JORGE VIOREL HINOJOSA, CONCEPTO: DEVOLUCION DE 4 HORAS DE TRABAJO COBRADOS INDEBIDAMENTE DE 09 / 2015 A 05 / 2017, CUENTA DE DEPOSITO: CUENTA UNICA DEL TESORO</t>
  </si>
  <si>
    <t>O15426110002</t>
  </si>
  <si>
    <t>00586019203 DEPOSITO DE EFECTIVO, DEPOSITANTE: CHOQUE HUANCANIQUE NANCY CAROLA, CONCEPTO: DEVOLUCION POR FONDOS EN AVANCE (726), CUENTA DE DEPOSITO: CUENTA UNICA DEL TESORO</t>
  </si>
  <si>
    <t>O15426130002</t>
  </si>
  <si>
    <t>00586019203 DEPOSITO DE EFECTIVO, DEPOSITANTE: DARIO RENE RONCALES GUTIERREZ, CONCEPTO: DEVOLUCION DE FONDOS EN AVANCE (PREVENTIVO 661), CUENTA DE DEPOSITO: CUENTA UNICA DEL TESORO</t>
  </si>
  <si>
    <t>O15423780002</t>
  </si>
  <si>
    <t>00041011101 DEPOSITO DE EFECTIVO, DEPOSITANTE: MDPYEP-GERTH OMAR LEON NAVARRO, CONCEPTO: DEVOLUCION DE FONDOS EN AVANCE, CUENTA DE DEPOSITO: CUENTA UNICA DEL TESORO</t>
  </si>
  <si>
    <t>O15423770002</t>
  </si>
  <si>
    <t>O15428380002</t>
  </si>
  <si>
    <t>00344012001 DEPOSITO DE EFECTIVO, DEPOSITANTE: " IPELC " ZENAIDA PEREZ SALINAS, CONCEPTO: DEVOLUCION DE SALDO DE II ENCUENTRO LINGUISTICO DEL PUEBLO AFROBOLIVIANO, CUENTA DE DEPOSITO: CUENTA UNICA DEL TESORO</t>
  </si>
  <si>
    <t>O15428330002</t>
  </si>
  <si>
    <t>00099021001 DEPOSITO DE EFECTIVO, DEPOSITANTE: MY.DIM. CARLOS MIGUEL TORREZ, CONCEPTO: REVERSION VIATICOS DE COMISION DE SERVICIO, CUENTA DE DEPOSITO: CUENTA UNICA DEL TESORO</t>
  </si>
  <si>
    <t>O15427910002</t>
  </si>
  <si>
    <t>00099021001 DEPOSITO DE EFECTIVO, DEPOSITANTE: JOSE ESPEJO, CONCEPTO: SENASIR - DEPÓSITO POR DOBLE PERCEPCIÓN, CUENTA DE DEPOSITO: CUENTA UNICA DEL TESORO</t>
  </si>
  <si>
    <t>O15428590002</t>
  </si>
  <si>
    <t>00099021001 DEPOSITO DE EFECTIVO, DEPOSITANTE: HUGO RAMIRO SANCHEZ MORALES, CONCEPTO: DOBLE PERCEPCIÓN, CUENTA DE DEPOSITO: CUENTA UNICA DEL TESORO</t>
  </si>
  <si>
    <t>O15429500002</t>
  </si>
  <si>
    <t>O15429620002</t>
  </si>
  <si>
    <t>00592012001 DEPOSITO DE EFECTIVO, DEPOSITANTE: LUIS FERNANDO ARAMAYO, CONCEPTO: 2 NOTAS DE DEBITO CONCEPTO PASAJES 2015, CUENTA DE DEPOSITO: CUENTA UNICA DEL TESORO</t>
  </si>
  <si>
    <t>O15429690002</t>
  </si>
  <si>
    <t>00099021001 DEPOSITO DE EFECTIVO, DEPOSITANTE: LUISA HUANCA COLQUE, CONCEPTO: REVERSION DE HABER MES DE NOVIEMBRE 2016 POR 3 DIAS, CUENTA DE DEPOSITO: CUENTA UNICA DEL TESORO</t>
  </si>
  <si>
    <t>B15429260002</t>
  </si>
  <si>
    <t>00253018007 DEP.DE CHEQ.AJENOS,RET.DE CAM.,CONCEPTO: ENTIDAD EJECUTORA DE MEDIO AMBIENTE Y AGUA  ( EMAGUA ),DEP.: ENTIDAD EJECUTORA DE MEDIO AMBIENTE Y AGUA , PROCEDENCIA: BANCO UNION S.A., CHEQUE: 1118, FECHA DE EMISION:21/09/2017</t>
  </si>
  <si>
    <t>O15434760002</t>
  </si>
  <si>
    <t>00099021001 DEPOSITO DE EFECTIVO, DEPOSITANTE: ALAYN BURGOA COCA, CONCEPTO: REVERSION HABERES DEL MES MARZO 2013, CUENTA DE DEPOSITO: CUENTA UNICA DEL TESORO</t>
  </si>
  <si>
    <t>O15434780002</t>
  </si>
  <si>
    <t>00099021001 DEPOSITO DE EFECTIVO, DEPOSITANTE: ALAYN BURGOA COCA, CONCEPTO: REVERSION DUO AGUINALDO 2013, CUENTA DE DEPOSITO: CUENTA UNICA DEL TESORO</t>
  </si>
  <si>
    <t>O15434810002</t>
  </si>
  <si>
    <t>00099021001 DEPOSITO DE EFECTIVO, DEPOSITANTE: ALAYN BURGOA COCA, CONCEPTO: REVERSION REINTEGRO 2013, CUENTA DE DEPOSITO: CUENTA UNICA DEL TESORO</t>
  </si>
  <si>
    <t>O15434830002</t>
  </si>
  <si>
    <t>00099021001 DEPOSITO DE EFECTIVO, DEPOSITANTE: ALAYN BURGOA COCA, CONCEPTO: REVERSION HABERES DEL MES MAYO 2013, CUENTA DE DEPOSITO: CUENTA UNICA DEL TESORO</t>
  </si>
  <si>
    <t>O15434860002</t>
  </si>
  <si>
    <t>00099021001 DEPOSITO DE EFECTIVO, DEPOSITANTE: ALAYN BURGOA COCA, CONCEPTO: REVERSION HABERES DEL MES ABRIL 2013, CUENTA DE DEPOSITO: CUENTA UNICA DEL TESORO</t>
  </si>
  <si>
    <t>O15435030002</t>
  </si>
  <si>
    <t>00099021001 DEPOSITO DE EFECTIVO, DEPOSITANTE: NELSON AMNER PEREZ CAMACHO CI 6467927 LP, CONCEPTO: CARGOS DE CUENTA SIGEP, CUENTA DE DEPOSITO: CUENTA UNICA DEL TESORO</t>
  </si>
  <si>
    <t>O15434620002</t>
  </si>
  <si>
    <t>00099021001 DEPOSITO DE EFECTIVO, DEPOSITANTE: HERMENEGILDO EDGAR RIOS CHUQUIMIA, CONCEPTO: DEVOLUCION, CUENTA DE DEPOSITO: CUENTA UNICA DEL TESORO</t>
  </si>
  <si>
    <t>O15434220002</t>
  </si>
  <si>
    <t>O15433930002</t>
  </si>
  <si>
    <t>00099021001 DEPOSITO DE EFECTIVO, DEPOSITANTE: SIMON EDSON LIPA ESTRADA, CONCEPTO: DEVOLUCIÓN POR CONCEPTO DE PASAJE, CUENTA DE DEPOSITO: CUENTA UNICA DEL TESORO</t>
  </si>
  <si>
    <t>O15433620002</t>
  </si>
  <si>
    <t>00099021001 DEPOSITO DE EFECTIVO, DEPOSITANTE: SENASIR / JUAN DOMINGO ESPINOZA LOPEZ, CONCEPTO: DEVOLUCION POR DOBLE PERCEPCION, CUENTA DE DEPOSITO: CUENTA UNICA DEL TESORO</t>
  </si>
  <si>
    <t>O15436420002</t>
  </si>
  <si>
    <t>00099021001 DEPOSITO DE EFECTIVO, DEPOSITANTE: MINISTERIO DE DEPORTES-JORJE RIOJA RONDAN, CONCEPTO: DEVOL SALDO DE FONDOS EN AVANCE DEL CAMPEONATO 2DA VERCION DE LA COPA ESTADO PLUR DE BOLIVIA, CUENTA DE DEPOSITO: CUENTA UNICA DEL TESORO</t>
  </si>
  <si>
    <t>00292012001 DEPOSITO DE EFECTIVO, DEPOSITANTE: NESTOR PAZ VILLAMOR, CONCEPTO: CONVENIO ENTRE VIAS BOLIVIA Y FEDERACIÓN 1ERO DE MAYO, CUENTA DE DEPOSITO: CUENTA UNICA DEL TESORO</t>
  </si>
  <si>
    <t>B15432740002</t>
  </si>
  <si>
    <t>00052014102 DEP.DE CHEQ.AJENOS,RET.DE CAM.,CONCEPTO: PREMIOS GUNNAR MENDOZA Y YOLANDA BEDREGAL,DEP.: MINISTERIO DE CULTURA Y TURISMO , PROCEDENCIA: BANCO UNION S.A., CHEQUE: 3594, FECHA DE EMISION:21/09/2017</t>
  </si>
  <si>
    <t>B15432660002</t>
  </si>
  <si>
    <t>00099021001 DEP.DE CHEQ.AJENOS,RET.DE CAM.,CONCEPTO: LENNY LAFUENTE GANDARILLAS,DEP.: BANCO UNIÓN S.A. , PROCEDENCIA: BANCO UNION S.A., CHEQUE: 150631, FECHA DE EMISION:22/09/2017</t>
  </si>
  <si>
    <t>B15432520002</t>
  </si>
  <si>
    <t>00099021001 DEP.DE CHEQ.AJENOS,RET.DE CAM.,CONCEPTO: RECURSOS ORDINARIOS (BECAS),DEP.: UNIPOL , PROCEDENCIA: BANCO UNION S.A., CHEQUE: 6968, FECHA DE EMISION:21/09/2017</t>
  </si>
  <si>
    <t>O15433520002</t>
  </si>
  <si>
    <t>00099021001 DEPOSITO DE EFECTIVO, DEPOSITANTE: SONIA JUANA LIMA VDA. VERA, CONCEPTO: SENASIR- COBRO INDEBIDO N° 010/20/2017, CUENTA DE DEPOSITO: CUENTA UNICA DEL TESORO</t>
  </si>
  <si>
    <t>O15433320002</t>
  </si>
  <si>
    <t>00099021001 DEPOSITO DE EFECTIVO, DEPOSITANTE: MINISTERIO DE SALUD, CONCEPTO: EXCEDENTES POR SERVICIO DE LLAMADAS A TELEFONIA MOVIL, CUENTA DE DEPOSITO: CUENTA UNICA DEL TESORO</t>
  </si>
  <si>
    <t>O15433190002</t>
  </si>
  <si>
    <t>00099021001 DEPOSITO DE EFECTIVO, DEPOSITANTE: WALTER DELGADO URZAGASTE, CONCEPTO: DOBLE PERCEPCION, CUENTA DE DEPOSITO: CUENTA UNICA DEL TESORO</t>
  </si>
  <si>
    <t>O15432110002</t>
  </si>
  <si>
    <t>00099021001 DEPOSITO DE EFECTIVO, DEPOSITANTE: FELIX HUAÑAPACO QUISPE, CONCEPTO: DOBLE PERCEPCION, CUENTA DE DEPOSITO: CUENTA UNICA DEL TESORO</t>
  </si>
  <si>
    <t>O15439600002</t>
  </si>
  <si>
    <t>00099021001 DEPOSITO DE EFECTIVO, DEPOSITANTE: DELIA C. CUBA ROLDAN - MIN DE EDUCACIÓN, CONCEPTO: DEVOLUCIÓN DE COBRO DE HABER DEL MES DE ABRIL, CUENTA DE DEPOSITO: CUENTA UNICA DEL TESORO</t>
  </si>
  <si>
    <t>O15439610002</t>
  </si>
  <si>
    <t>00099021001 DEPOSITO DE EFECTIVO, DEPOSITANTE: DELIA C. CUBA ROLDAN - MIN DE EDUCACIÓN, CONCEPTO: DEVOLUCIÓN DE COBRO DE HABERES DEL MES DE MAYO, CUENTA DE DEPOSITO: CUENTA UNICA DEL TESORO</t>
  </si>
  <si>
    <t>O15439620002</t>
  </si>
  <si>
    <t>00099021001 DEPOSITO DE EFECTIVO, DEPOSITANTE: DELIA C. CUBA ROLDAN - MIN DE EDUCACIÓN, CONCEPTO: DEVOLUCIÓN DE COBRO DE HABERES DEL MES DE JUNIO, CUENTA DE DEPOSITO: CUENTA UNICA DEL TESORO</t>
  </si>
  <si>
    <t>O15439640002</t>
  </si>
  <si>
    <t>00099021001 DEPOSITO DE EFECTIVO, DEPOSITANTE: EDWIN PEREZ PEREZ, CONCEPTO: DEVOLUCIÓN, CUENTA DE DEPOSITO: CUENTA UNICA DEL TESORO</t>
  </si>
  <si>
    <t>O15439110002</t>
  </si>
  <si>
    <t>00099021001 DEPOSITO DE EFECTIVO, DEPOSITANTE: ARMANDO PADILLA ACARAPI, CONCEPTO: REVERSION DE RECURSOS NO UTILIZADOS P/RECONEXION DE ALACANTARILLADO EN LA DISTRITAL SENAPE - ORURO, CUENTA DE DEPOSITO: CUENTA UNICA DEL TESORO</t>
  </si>
  <si>
    <t>O15439030002</t>
  </si>
  <si>
    <t>00099021001 DEPOSITO DE EFECTIVO, DEPOSITANTE: LUIS ALEJANDRO SOLIZ ZABALA, CONCEPTO: DEVOLUCION DE HABERES ( MES DE MARZO ), CUENTA DE DEPOSITO: CUENTA UNICA DEL TESORO</t>
  </si>
  <si>
    <t>O15438270002</t>
  </si>
  <si>
    <t>00099021001 DEPOSITO DE EFECTIVO, DEPOSITANTE: RAMIRO RUBEN TORREZ GUZMAN, CONCEPTO: DEVOLUCION MOTIVO VIATICOS CAMBIO DE DESTINO, CUENTA DE DEPOSITO: CUENTA UNICA DEL TESORO</t>
  </si>
  <si>
    <t>B15438650002</t>
  </si>
  <si>
    <t>00099021001 DEP.DE CHEQ.AJENOS,RET.DE CAM.,CONCEPTO: REEMBOLSO POR BAJAS MEDICAS POR INCAPACIDAD TEMPORAL,DEP.: MINISTERIO DE SALUD , PROCEDENCIA: BANCO UNION S.A., CHEQUE: 23958, FECHA DE EMISION:31/08/2017</t>
  </si>
  <si>
    <t>O15437440002</t>
  </si>
  <si>
    <t>00234012001 DEPOSITO DE EFECTIVO, DEPOSITANTE: MARIO MARISCAL QUISPE, CONCEPTO: DEV FONDOS AL C-31 N° 1036 PARTIDA 34110 POR GASOLINA, CUENTA DE DEPOSITO: CUENTA UNICA DEL TESORO</t>
  </si>
  <si>
    <t>O15444350002</t>
  </si>
  <si>
    <t>00099021001 DEPOSITO DE EFECTIVO, DEPOSITANTE: DIGBE. STA CRUZ, CONCEPTO: DEVOLUCION SERVICIOS BASICOS, CUENTA DE DEPOSITO: CUENTA UNICA DEL TESORO</t>
  </si>
  <si>
    <t>00574012002 DEPOSITO DE EFECTIVO, DEPOSITANTE: DIONICIO ARCANI RAMOS-LACTEOSBOL, CONCEPTO: FONDOS NO UTILIZADOS, CUENTA DE DEPOSITO: CUENTA UNICA DEL TESORO</t>
  </si>
  <si>
    <t>O15444650002</t>
  </si>
  <si>
    <t>O15443470002</t>
  </si>
  <si>
    <t>00099021001 DEPOSITO DE EFECTIVO, DEPOSITANTE: PEDRO BALCAZAR NARA, CONCEPTO: DOBLE PERCEPCIÓN, CUENTA DE DEPOSITO: CUENTA UNICA DEL TESORO</t>
  </si>
  <si>
    <t>O15443620002</t>
  </si>
  <si>
    <t>00099021001 DEPOSITO DE EFECTIVO, DEPOSITANTE: EVA MOIRA SALAS GONZALES - MMA Y A, CONCEPTO: PAGO DE COMISIONES DE COMPROMISO DE CREDITO EXTERNO CONTRATO CAF 7725 AMPLIACIÓN, CUENTA DE DEPOSITO: CUENTA UNICA DEL TESORO</t>
  </si>
  <si>
    <t>O15444040002</t>
  </si>
  <si>
    <t>00512012001 DEPOSITO DE EFECTIVO, DEPOSITANTE: JAIME OSCAR ADRIAZOLA SULPIAZ, CONCEPTO: DEVOLUCION DE REFRIGERIOS, CUENTA DE DEPOSITO: CUENTA UNICA DEL TESORO</t>
  </si>
  <si>
    <t>O15444150002</t>
  </si>
  <si>
    <t>00099021001 DEPOSITO DE EFECTIVO, DEPOSITANTE: RUTH ARCANI CAREAGA, CONCEPTO: RECURSOS PROPIOS (ABRIL), CUENTA DE DEPOSITO: CUENTA UNICA DEL TESORO</t>
  </si>
  <si>
    <t>O15444180002</t>
  </si>
  <si>
    <t>00099021001 DEPOSITO DE EFECTIVO, DEPOSITANTE: RUTH ARCANI CAREAGA, CONCEPTO: RECURSOS PROPIOS ( MAYO), CUENTA DE DEPOSITO: CUENTA UNICA DEL TESORO</t>
  </si>
  <si>
    <t>O15444200002</t>
  </si>
  <si>
    <t>00099021001 DEPOSITO DE EFECTIVO, DEPOSITANTE: RUTH ARCANI CAREAGA, CONCEPTO: RECURSOS PROPIOS (JUNIO), CUENTA DE DEPOSITO: CUENTA UNICA DEL TESORO</t>
  </si>
  <si>
    <t>O15444730002</t>
  </si>
  <si>
    <t>O15444820002</t>
  </si>
  <si>
    <t>00099021001 DEPOSITO DE EFECTIVO, DEPOSITANTE: RODRIGO ALFONSO RICO TORO GAMARRA, CONCEPTO: REVERSION, CUENTA DE DEPOSITO: CUENTA UNICA DEL TESORO</t>
  </si>
  <si>
    <t>O15445100002</t>
  </si>
  <si>
    <t>00099021001 DEPOSITO DE EFECTIVO, DEPOSITANTE: GAYER R. GUILLEN DE LA TORRE, CONCEPTO: REPOSICION DE MATERIAL DEL AREA DE ALMACENES (16 PIEZAS DE FILMS PARA FAX), CUENTA DE DEPOSITO: CUENTA UNICA DEL TESORO</t>
  </si>
  <si>
    <t>O15445290002</t>
  </si>
  <si>
    <t>00580012001 DEPOSITO DE EFECTIVO, DEPOSITANTE: DEPOSITOS ADUANEROS BOLIVIANOS, CONCEPTO: DEVOLUCION DEL CHEQUE 007044-1BS, CUENTA DE DEPOSITO: CUENTA UNICA DEL TESORO</t>
  </si>
  <si>
    <t>O15445740002</t>
  </si>
  <si>
    <t>00099021001 DEPOSITO DE EFECTIVO, DEPOSITANTE: ROSARIO JIMENEZ VDA DE MERCADO, CONCEPTO: DEVOLUCION DE RENTA DEL MES DE AGOSTO DEL SEÑOR GROVER MERCADO SOLIZ, CUENTA DE DEPOSITO: CUENTA UNICA DEL TESORO</t>
  </si>
  <si>
    <t>B15443260002</t>
  </si>
  <si>
    <t>00086038003 DEP.DE CHEQ.AJENOS,RET.DE CAM.,CONCEPTO: DEP. POR REVERSION DE FONDOS NO UTILIZADOS,DEP.: SERNAP-PILON LAJAS , PROCEDENCIA: BANCO UNION S.A., CHEQUE: 973, FECHA DE EMISION:31/08/2017</t>
  </si>
  <si>
    <t>B15443290002</t>
  </si>
  <si>
    <t>00086038007 DEP.DE CHEQ.AJENOS,RET.DE CAM.,CONCEPTO: DEP. POR REVERSION DE FONDOS NO UTILIZADOS,DEP.: SERNAP-PILON LAJAS , PROCEDENCIA: BANCO UNION S.A., CHEQUE: 969, FECHA DE EMISION:31/08/2017</t>
  </si>
  <si>
    <t>B15443300002</t>
  </si>
  <si>
    <t>00086038003 DEP.DE CHEQ.AJENOS,RET.DE CAM.,CONCEPTO: DEP. POR REVERSION DE FONDOS NO UTILIZADOS,DEP.: SERNAP-PILON LAJAS , PROCEDENCIA: BANCO UNION S.A., CHEQUE: 971, FECHA DE EMISION:31/08/2017</t>
  </si>
  <si>
    <t>B15443330002</t>
  </si>
  <si>
    <t>00099021001 DEP.DE CHEQ.AJENOS,RET.DE CAM.,CONCEPTO: DEP. POR REVERSION DE FONDOS NO UTILIZADOS,DEP.: SERNAP-PILON LAJAS , PROCEDENCIA: BANCO UNION S.A., CHEQUE: 970, FECHA DE EMISION:31/08/2017</t>
  </si>
  <si>
    <t>B15443380002</t>
  </si>
  <si>
    <t>00099021001 DEP.DE CHEQ.AJENOS,RET.DE CAM.,CONCEPTO: DEP. POR REVERSION DE FONDOS NO UTILIZADOS,DEP.: SERNAP-NOEL KEMPFF MERCADO , PROCEDENCIA: BANCO UNION S.A., CHEQUE: 1127, FECHA DE EMISION:29/08/2017</t>
  </si>
  <si>
    <t>B15443400002</t>
  </si>
  <si>
    <t>00086031101 DEP.DE CHEQ.AJENOS,RET.DE CAM.,CONCEPTO: DEP. POR COBRO DE MULTAS,DEP.: SERNAP-TUNARI , PROCEDENCIA: BANCO UNION S.A., CHEQUE: 362, FECHA DE EMISION:31/08/2017</t>
  </si>
  <si>
    <t>B15442400002</t>
  </si>
  <si>
    <t>00592012001 DEP.DE CHEQ.AJENOS,RET.DE CAM.,CONCEPTO: PAGO DE PASAJES AEREOS GESTION 2015,DEP.: MINISTERIO DE PLANIFICACION DEL DESARROLLO , PROCEDENCIA: BANCO UNION S.A., CHEQUE: 6521, FECHA DE EMISION:21/09/2017</t>
  </si>
  <si>
    <t>O15442710002</t>
  </si>
  <si>
    <t>00099021001 DEPOSITO DE EFECTIVO, DEPOSITANTE: GROVER CHOQUE POMA, CONCEPTO: REVERSIÓN, CUENTA DE DEPOSITO: CUENTA UNICA DEL TESORO</t>
  </si>
  <si>
    <t>O15442850002</t>
  </si>
  <si>
    <t>00574012002 DEPOSITO DE EFECTIVO, DEPOSITANTE: ANA CONDORI RODRIGUEZ, CONCEPTO: DEVOLUCION DE FONDOS NO UTILIZADOS, CUENTA DE DEPOSITO: CUENTA UNICA DEL TESORO</t>
  </si>
  <si>
    <t>O15447940002</t>
  </si>
  <si>
    <t>00099021001 DEPOSITO DE EFECTIVO, DEPOSITANTE: MARCO ANTONIO VARGAS TIBURAY, CONCEPTO: REVERSION POR PASAJES, CUENTA DE DEPOSITO: CUENTA UNICA DEL TESORO</t>
  </si>
  <si>
    <t>O15448700002</t>
  </si>
  <si>
    <t>00015021102 DEPOSITO DE EFECTIVO, DEPOSITANTE: MAXIMO RODRIGUEZ MAMANI CI 3084011- 1Q OR, CONCEPTO: REVERSION BONO AL CARGO NOVIEMBRE 2016, CUENTA DE DEPOSITO: CUENTA UNICA DEL TESORO</t>
  </si>
  <si>
    <t>O15448720002</t>
  </si>
  <si>
    <t>00015021102 DEPOSITO DE EFECTIVO, DEPOSITANTE: MAXIMO RODRIGUEZ MAMANI, CONCEPTO: REVERSION BONO A CARGO DICIEMBRE 2016, CUENTA DE DEPOSITO: CUENTA UNICA DEL TESORO</t>
  </si>
  <si>
    <t>O15448730002</t>
  </si>
  <si>
    <t>00015021102 DEPOSITO DE EFECTIVO, DEPOSITANTE: MAXIMO RODRIGUEZ MAMANI, CONCEPTO: REVERSION BONO A  CARGO ENERO 2017, CUENTA DE DEPOSITO: CUENTA UNICA DEL TESORO</t>
  </si>
  <si>
    <t>O15448740002</t>
  </si>
  <si>
    <t>00015021102 DEPOSITO DE EFECTIVO, DEPOSITANTE: MAXIMO RODRIGUEZ MAMANI, CONCEPTO: REVERSION BONO A CARGO FEBRERO 2017, CUENTA DE DEPOSITO: CUENTA UNICA DEL TESORO</t>
  </si>
  <si>
    <t>O15448750002</t>
  </si>
  <si>
    <t>00015021102 DEPOSITO DE EFECTIVO, DEPOSITANTE: MAXIMO RODRIGUEZ MAMANI, CONCEPTO: REVERSION BONO A CARGO MARZO 2017, CUENTA DE DEPOSITO: CUENTA UNICA DEL TESORO</t>
  </si>
  <si>
    <t>O15448790002</t>
  </si>
  <si>
    <t>00015021102 DEPOSITO DE EFECTIVO, DEPOSITANTE: MAXIMO RODRIGUEZ MAMANI, CONCEPTO: REVERSION BONO A CARGO ABRIL 2017, CUENTA DE DEPOSITO: CUENTA UNICA DEL TESORO</t>
  </si>
  <si>
    <t>O15447910002</t>
  </si>
  <si>
    <t>00099021001 DEPOSITO DE EFECTIVO, DEPOSITANTE: RODRIGO MARCA COAQUIRA, CONCEPTO: REVERSION POR PASAJES, CUENTA DE DEPOSITO: CUENTA UNICA DEL TESORO</t>
  </si>
  <si>
    <t>O15447920002</t>
  </si>
  <si>
    <t>00099021001 DEPOSITO DE EFECTIVO, DEPOSITANTE: ORLANDO RENE COSTA LUIZAGA, CONCEPTO: REVERSION POR PASAJES, CUENTA DE DEPOSITO: CUENTA UNICA DEL TESORO</t>
  </si>
  <si>
    <t>O15448950002</t>
  </si>
  <si>
    <t>00099021001 DEPOSITO DE EFECTIVO, DEPOSITANTE: ASFI - YERKO SALINAS CUELLAR, CONCEPTO: DEVOLUCIÓN DE FONDOS POR ASIGNACIÓN DE VIÁTICOS, CUENTA DE DEPOSITO: CUENTA UNICA DEL TESORO</t>
  </si>
  <si>
    <t>00099021001 DEPOSITO DE EFECTIVO, DEPOSITANTE: JORGE RIOJA RONDAN - MINISTERIO DE DEPORTES, CONCEPTO: DEVOLUCIÓN SALDO DE FONDOS EN AVANCE DE LA COPA ESTADO PLURINACIONAL DE BOLIVIA 2016-2017, CUENTA DE DEPOSITO: CUENTA UNICA DEL TESORO</t>
  </si>
  <si>
    <t>O15449020002</t>
  </si>
  <si>
    <t>B15448520002</t>
  </si>
  <si>
    <t>00287102012 DEP.DE CHEQ.AJENOS,RET.DE CAM.,CONCEPTO: PAGO ANTICIPO 20 % POR EL MINISTERIO DE EDUCACION PROY. U.E. GERMAN BUSH DE ALCOCHE,DEP.: FPS / SUPERVISION , PROCEDENCIA: BANCO UNION S.A., CHEQUE: 646, FECHA DE EMISION:26/09/2017</t>
  </si>
  <si>
    <t>B15448540002</t>
  </si>
  <si>
    <t>00287102012 DEP.DE CHEQ.AJENOS,RET.DE CAM.,CONCEPTO: PAGO ANTICIPO 20 % POR EL MINISTERIO DE EDUCACION PROY.U.E. YARA CARANAVI,DEP.: FPS / SUPERVISION , PROCEDENCIA: BANCO UNION S.A., CHEQUE: 645, FECHA DE EMISION:26/09/2017</t>
  </si>
  <si>
    <t>B15448590002</t>
  </si>
  <si>
    <t>00287102012 DEP.DE CHEQ.AJENOS,RET.DE CAM.,CONCEPTO: PAGO ANTICIPO 20 % POR EL MINISTERIO DE EDUCACION PROY.U.E. VILLAMONTES,DEP.: FPS / SUPERVISION , PROCEDENCIA: BANCO UNION S.A., CHEQUE: 644, FECHA DE EMISION:26/09/2017</t>
  </si>
  <si>
    <t>B15448600002</t>
  </si>
  <si>
    <t>00287102012 DEP.DE CHEQ.AJENOS,RET.DE CAM.,CONCEPTO: PAGO ANTICIPO 20 % POR EL MINISTERIO DE EDUCACION PROY. U.E. BRONCINI DE CARANAVI,DEP.: FPS / SUPERVISION , PROCEDENCIA: BANCO UNION S.A., CHEQUE: 643, FECHA DE EMISION:26/09/2017</t>
  </si>
  <si>
    <t>B15448640002</t>
  </si>
  <si>
    <t>00287102012 DEP.DE CHEQ.AJENOS,RET.DE CAM.,CONCEPTO: PAGO DE LA FACTURA N° 58 POR EL MINISTERIO DE DEPORTES PROY. CONST. VILLA DEPORTIVA SURAMERICANA-CBB,DEP.: FPS / SUPERVISION , PROCEDENCIA: BANCO UNION S.A., CHEQUE: 648, FECHA DE EMISION:26/09/2017</t>
  </si>
  <si>
    <t>B15448670002</t>
  </si>
  <si>
    <t>00287102012 DEP.DE CHEQ.AJENOS,RET.DE CAM.,CONCEPTO: PAGO ANTICIPO 20% POR EL MINISTERIO DE SALUD PROY. INST. ONCOLOGICO DE CUARTO NIVEL TOLATA,DEP.: FPS / SUPERVISION , PROCEDENCIA: BANCO UNION S.A., CHEQUE: 642, FECHA DE EMISION:25/09/2017</t>
  </si>
  <si>
    <t>B15447040002</t>
  </si>
  <si>
    <t>00572012001 DEP.DE CHEQ.AJENOS,RET.DE CAM.,CONCEPTO: APORTES POR BAJAS MEDICAS DE ENFERMEDAD,DEP.: CAJA DE SALUD DE LA BANCA PRIVADA , PROCEDENCIA: BANCO NACIONAL DE BOLIVIA S.A., CHEQUE: 6587840, FECHA DE EMISION:31/08/2017</t>
  </si>
  <si>
    <t>B15447800002</t>
  </si>
  <si>
    <t>00580012001 DEP.DE CHEQ.AJENOS,RET.DE CAM.,CONCEPTO: DEVOLUCION DEL FONDO SOCIAL PARA REVERSION DE LA PLANILLA 102 DE HABERES,DEP.: DEPOSITOS ADUANEROS BOLIVIANOS , PROCEDENCIA: BANCO UNION S.A., CHEQUE: 7119, FECHA DE EMISION:27/09/2017</t>
  </si>
  <si>
    <t>B15447810002</t>
  </si>
  <si>
    <t>00099021001 DEP.DE CHEQ.AJENOS,RET.DE CAM.,CONCEPTO: REVERSION A LA CUT,DEVOLUCIONES POR EXCLUCION DE FUNCIONARIOS DE LAS POLIZAS,DEP.: MINISTERIO DE GOBIERNO - UELICN , PROCEDENCIA: BANCO UNION S.A., CHEQUE: 7668, FECHA DE EMISION:26/09/2017</t>
  </si>
  <si>
    <t>O15453550002</t>
  </si>
  <si>
    <t>00099021001 DEPOSITO DE EFECTIVO, DEPOSITANTE: WILMER QUISPE QUISPE, CONCEPTO: REVERSION POR CONCEPTO DE MARISCALERIA, CUENTA DE DEPOSITO: CUENTA UNICA DEL TESORO</t>
  </si>
  <si>
    <t>O15453470002</t>
  </si>
  <si>
    <t>00099021001 DEPOSITO DE EFECTIVO, DEPOSITANTE: MINISTERIO DE DEPORTES-ROBERTO PEREZ VILLCA, CONCEPTO: DEVOLUCION SALDO DE FONDOS EN AVANCE DE LA COPA ESTADO PLURINACIONAL DE BOLIVIA 2016-2017, CUENTA DE DEPOSITO: CUENTA UNICA DEL TESORO</t>
  </si>
  <si>
    <t>O15453380002</t>
  </si>
  <si>
    <t>00020011103 DEPOSITO DE EFECTIVO, DEPOSITANTE: GUADALUPE ISABEL MARIN OPORTO, CONCEPTO: REVERSION PASAJES PRV. 5778 / 17 N° CARGO DE CUENTA, CUENTA DE DEPOSITO: CUENTA UNICA DEL TESORO</t>
  </si>
  <si>
    <t>O15454170002</t>
  </si>
  <si>
    <t>00099021001 DEPOSITO DE EFECTIVO, DEPOSITANTE: FERNANDO JACOB FLORES FERNANDEZ, CONCEPTO: DEVOLUCION DE PAGO DE HABERES - AGOSTO, CUENTA DE DEPOSITO: CUENTA UNICA DEL TESORO</t>
  </si>
  <si>
    <t>O15454150002</t>
  </si>
  <si>
    <t>00099021001 DEPOSITO DE EFECTIVO, DEPOSITANTE: FERNANDO JACOB FLORES FERNANDEZ, CONCEPTO: DEVOLUCION DE PAGO DE HABERES - JULIO, CUENTA DE DEPOSITO: CUENTA UNICA DEL TESORO</t>
  </si>
  <si>
    <t>O15454130002</t>
  </si>
  <si>
    <t>00099021001 DEPOSITO DE EFECTIVO, DEPOSITANTE: FERNANDO JACOB FLORES FERNANDEZ, CONCEPTO: DEVOLUCION DE PAGO DE HABERES - JUNIO, CUENTA DE DEPOSITO: CUENTA UNICA DEL TESORO</t>
  </si>
  <si>
    <t>O15454120002</t>
  </si>
  <si>
    <t>00099021001 DEPOSITO DE EFECTIVO, DEPOSITANTE: FERNANDO JACOB FLORES FERNANDEZ, CONCEPTO: DEVOLUCION DE PAGO DE HABERES - MAYO, CUENTA DE DEPOSITO: CUENTA UNICA DEL TESORO</t>
  </si>
  <si>
    <t>B15453080002</t>
  </si>
  <si>
    <t>00099021001 DEP.DE CHEQ.AJENOS,RET.DE CAM.,CONCEPTO: DEP. POR LA DEVOLUCION A LA APS POR INCAPACIDAD TEMPORAL DE LA SRA TEJERINA BALLIVIAN MARIA LIZETTE,DEP.: CAJA DE SALUD DE BANCA PRIVADA</t>
  </si>
  <si>
    <t>B15452710002</t>
  </si>
  <si>
    <t>00046021107 DEP.DE CHEQ.AJENOS,RET.DE CAM.,CONCEPTO: REVERSION DE FONDOS (PAGO DE SUELDOS),DEP.: MINISTERIO DE SALUD , PROCEDENCIA: BANCO UNION S.A., CHEQUE: 12263, FECHA DE EMISION:22/09/2017</t>
  </si>
  <si>
    <t>B15452690002</t>
  </si>
  <si>
    <t>00099021001 DEP.DE CHEQ.AJENOS,RET.DE CAM.,CONCEPTO: A.G.E.T.I.C. - DEVOL. INCAPACIDAD TEMP. - JULIO / 2017,DEP.: CAJA PETROLERA DE SALUD , PROCEDENCIA: BANCO UNION S.A., CHEQUE: 11842, FECHA DE EMISION:28/09/2017</t>
  </si>
  <si>
    <t>B15452600002</t>
  </si>
  <si>
    <t>00099021001 DEP.DE CHEQ.AJENOS,RET.DE CAM.,CONCEPTO: MIN.COMUNICACION - DEVOL / INCAP.TEMP. - JULIO / 2017,DEP.: CAJA PETROLERA DE SALUD , PROCEDENCIA: BANCO UNION S.A., CHEQUE: 11841, FECHA DE EMISION:28/09/2017</t>
  </si>
  <si>
    <t>B15452580002</t>
  </si>
  <si>
    <t>00099021001 DEP.DE CHEQ.AJENOS,RET.DE CAM.,CONCEPTO: H.C. DIPUTADOS - DEVOL. INCAPACIDAD TEMP. - JULIO / 2017,DEP.: CAJA PETROLERA DE SALUD , PROCEDENCIA: BANCO UNION S.A., CHEQUE: 11839, FECHA DE EMISION:28/09/2017</t>
  </si>
  <si>
    <t>O15451740002</t>
  </si>
  <si>
    <t>00099021001 DEPOSITO DE EFECTIVO, DEPOSITANTE: MIN.DE DEPORTES - JORGE RIOJA RONDAN, CONCEPTO: DEVOLUCION DE SALDO DE FONDOS EN AVANCE DE LA COPA ESTADO PLURINACIONAL DE BOLIVIA 2016 - 2017, CUENTA DE DEPOSITO: CUENTA UNICA DEL TESORO</t>
  </si>
  <si>
    <t>O15452700002</t>
  </si>
  <si>
    <t>00099021001 DEPOSITO DE EFECTIVO, DEPOSITANTE: MMAYA, CONCEPTO: DEVOLUCION DE PASAJES, CUENTA DE DEPOSITO: CUENTA UNICA DEL TESORO</t>
  </si>
  <si>
    <t>O15452510002</t>
  </si>
  <si>
    <t>00099021001 DEPOSITO DE EFECTIVO, DEPOSITANTE: ARMANDO LUCIO VILLAVERDE AVERANGA, CONCEPTO: REVERSION DE PASAJES AL INTERIOR: DEL SR. ARMANDO LUCIO VILLAVERDE AVERANGA, CUENTA DE DEPOSITO: CUENTA UNICA DEL TESORO</t>
  </si>
  <si>
    <t>O15452490002</t>
  </si>
  <si>
    <t>00099021001 DEPOSITO DE EFECTIVO, DEPOSITANTE: JAIME MAX RADA VILLARREAL, CONCEPTO: REVERSION DE PASAJES AL INTERIOR DEL SR:JAIME MAX RADA VILLARREAL, CUENTA DE DEPOSITO: CUENTA UNICA DEL TESORO</t>
  </si>
  <si>
    <t>O15452360002</t>
  </si>
  <si>
    <t>00592012001 DEPOSITO DE EFECTIVO, DEPOSITANTE: JUAN CARLOS BUEZO, CONCEPTO: DEPÓSITO JUAN CARLOS BUEZO -  GESTIÓN 2015, CUENTA DE DEPOSITO: CUENTA UNICA DEL TESORO</t>
  </si>
  <si>
    <t>O15459280002</t>
  </si>
  <si>
    <t>00099021001 DEPOSITO DE EFECTIVO, DEPOSITANTE: OMAR MERCADO VELASCO, CONCEPTO: DEVOLUCION VIATICOS, CUENTA DE DEPOSITO: CUENTA UNICA DEL TESORO</t>
  </si>
  <si>
    <t>O15459870002</t>
  </si>
  <si>
    <t>00099021001 DEPOSITO DE EFECTIVO, DEPOSITANTE: RUDY OMAR COLQUE ALIAGA, CONCEPTO: REVERSIÓN DE PASAJES Y VIÁTICOS, CUENTA DE DEPOSITO: CUENTA UNICA DEL TESORO</t>
  </si>
  <si>
    <t>O15460290002</t>
  </si>
  <si>
    <t>00099021001 DEPOSITO DE EFECTIVO, DEPOSITANTE: DEREK MARCELO BARRIENTOS LIZON, CONCEPTO: REVERSION POR PASAJES, CUENTA DE DEPOSITO: CUENTA UNICA DEL TESORO</t>
  </si>
  <si>
    <t>O15458330002</t>
  </si>
  <si>
    <t>00099021001 DEPOSITO DE EFECTIVO, DEPOSITANTE: RUTH YUCRA GUTIERREZ CI: 3104855 OR, CONCEPTO: DEVOLUCION DEL COBRO DE HABERES DE 8HRS MES DE ABRIL, CUENTA DE DEPOSITO: CUENTA UNICA DEL TESORO</t>
  </si>
  <si>
    <t>O15458380002</t>
  </si>
  <si>
    <t>00099021001 DEPOSITO DE EFECTIVO, DEPOSITANTE: RUTH YUCRA GUTIERREZ CI: 3104855 OR, CONCEPTO: DEVOLUCION DE COBRO DE HABERES DE 8HRS MES MAYO, CUENTA DE DEPOSITO: CUENTA UNICA DEL TESORO</t>
  </si>
  <si>
    <t>O15458430002</t>
  </si>
  <si>
    <t>00099021001 DEPOSITO DE EFECTIVO, DEPOSITANTE: RUTH YUCRA GUTIERREZ CI: 3104855 OR, CONCEPTO: DEVOLUCION DEL COBRO DE HABERES DE 8HRS MES JUNIO, CUENTA DE DEPOSITO: CUENTA UNICA DEL TESORO</t>
  </si>
  <si>
    <t>O15460960002</t>
  </si>
  <si>
    <t>00592012001 DEPOSITO DE EFECTIVO, DEPOSITANTE: ENRIQUE GILBERTO ROJAS SAGARNAGA, CONCEPTO: DEVOLUCIÓN POR CONCEPTO DE CORRECCIÓN DE FACTURA, CUENTA DE DEPOSITO: CUENTA UNICA DEL TESORO</t>
  </si>
  <si>
    <t>O15461370002</t>
  </si>
  <si>
    <t>00099021001 DEPOSITO DE EFECTIVO, DEPOSITANTE: MINISTERIO DE DEFENSA - ROLANDO LUIS ALIPAZ GOMEZ, CONCEPTO: REVERSION DE GASTOS JUDICIALES Y ADMINISTRATIVOS DEL MIN.DE DEFENSA PREV.N° 2421, CUENTA DE DEPOSITO: CUENTA UNICA DEL TESORO</t>
  </si>
  <si>
    <t>O15461500002</t>
  </si>
  <si>
    <t>00099021001 DEPOSITO DE EFECTIVO, DEPOSITANTE: PRUDE CHOQUEHUANCA ADUVIRI, CONCEPTO: DEVOLUCIÓN DE PASAJES DE LA PATRULLA DE SATINADORES, CUENTA DE DEPOSITO: CUENTA UNICA DEL TESORO</t>
  </si>
  <si>
    <t>B15458390002</t>
  </si>
  <si>
    <t>00099024113 DEP.DE CHEQ.AJENOS,RET.DE CAM.,CONCEPTO: MULTA DEL PROYECTO CONSTRUCCIÓN CLINICA DEL CHOFER,DEP.: MINISTERIO DE PRESIDENCIA , PROCEDENCIA: BANCO UNION S.A., CHEQUE: 405, FECHA DE EMISION:26/09/2017</t>
  </si>
  <si>
    <t>B15458410002</t>
  </si>
  <si>
    <t>00099024113 DEP.DE CHEQ.AJENOS,RET.DE CAM.,CONCEPTO: MULTA PROYECTO CONSTRUCCIÓN COLEGIO ANTONIO JOSE SAINZ MUNICIPIO ORURO,DEP.: MINISTERIO DE LA PRESIDENCIA , PROCEDENCIA: BANCO UNION S.A., CHEQUE: 406, FECHA DE EMISION:26/09/2017</t>
  </si>
  <si>
    <t>B15458870002</t>
  </si>
  <si>
    <t>00099021001 DEP.DE CHEQ.AJENOS,RET.DE CAM.,CONCEPTO: DEVOLUCION DE GASTOS NO EJECUTADOS,DEP.: PROGRAMA NACIONAL DE POSTALFABETIZACION , PROCEDENCIA: BANCO UNION S.A., CHEQUE: 5563, FECHA DE EMISION:29/09/2017</t>
  </si>
  <si>
    <t>B15459000002</t>
  </si>
  <si>
    <t>00099021001 DEP.DE CHEQ.AJENOS,RET.DE CAM.,CONCEPTO: REPOSICION DE SUBSIDIO DE INCAPACIDAD TEMPORAL,DEP.: CAJA DE SALUD DE LA BANCA PRIVADA , PROCEDENCIA: BANCO NACIONAL DE BOLIVIA S.A., CHEQUE: 6347448, FECHA DE EMISION:08/09/2017</t>
  </si>
  <si>
    <t>O15456760002</t>
  </si>
  <si>
    <t>00099021001 DEPOSITO DE EFECTIVO, DEPOSITANTE: GARY BALDERRAMA SUXS, CONCEPTO: DEVOLUCION DE PASAJES, CUENTA DE DEPOSITO: CUENTA UNICA DEL TESORO</t>
  </si>
  <si>
    <t>O15456820002</t>
  </si>
  <si>
    <t>00099021001 DEPOSITO DE EFECTIVO, DEPOSITANTE: ARIEL JESUS RIVEROS AGUILERA, CONCEPTO: RECUPERACIÓN EXTRA JUDICIAL DE DAÑO ECONOMICO NOTA DE RECUPERACIÓN MPD-UAI-I-N°098/17, CUENTA DE DEPOSITO: CUENTA UNICA DEL TESORO</t>
  </si>
  <si>
    <t>O15457070002</t>
  </si>
  <si>
    <t>00593019201 DEPOSITO DE EFECTIVO, DEPOSITANTE: EGIDIO SIXTO ICUÑA FUNES, CONCEPTO: DEVOLUCION RECURSOS NO UTILIZADOS, CUENTA DE DEPOSITO: CUENTA UNICA DEL TESORO</t>
  </si>
  <si>
    <t>G05577680002</t>
  </si>
  <si>
    <t>PAGO PRÉSTAMO IDA 948-BO VCTO. 01-oct-2017 POR CUENTA DE SAGUAPAC , VALOR 02-oct-2017 CAPITAL USD 135.000,00 INTERESES USD 12.150,00 LIB. 00099021001 - RECURSOS ORDINARIOS (3987) - MDRI</t>
  </si>
  <si>
    <t>G05580220003</t>
  </si>
  <si>
    <t>PAGO A NATIXIS FRANCIA PRÉSTAMO 931-OB1 VCTO. 30-sep-2017 POR CUENTA DE SEMAPA , VALOR 02-oct-2017 CAPITAL EUR 32.274,00 INTERESES EUR 2.695,40 LIB. 00099031002 RECUP.DIFERENCIALES CAPITAL E INTERES-CRED.EXT.</t>
  </si>
  <si>
    <t>G05580230003</t>
  </si>
  <si>
    <t>PAGO A NATIXIS FRANCIA PRÉSTAMO 931-OA1 VCTO. 30-sep-2017 POR CUENTA DE GMSCZ , VALOR 02-oct-2017 CAPITAL EUR 9.448,53 INTERESES EUR 2.586,22 LIB. 00099031002 RECUP.DIFERENCIALES CAPITAL E INTERES-CRED.EXT.</t>
  </si>
  <si>
    <t>J03295380002</t>
  </si>
  <si>
    <t>A:00099021001 A requerimiento de la Unidad de Administracion e Informacion Salarial (UAIS), con nota interna CITE: MEFP/VTCP/DGPOT/UAIS/Nos. 5600, 5601 y 5603/2017, en la cual solicita la reversion definitiva de las boletas de pago solicitados por el SENASIR, consignadas en los Comprobantes de Pago</t>
  </si>
  <si>
    <t>S08998670002</t>
  </si>
  <si>
    <t>||TRANSFERENCIA DE FONDOS SEGUN FORMULARIO CITE BUN0626/17, DE LA FECHA, (HRE-TSO-4900). A SOLICITUD DEL MEFP, POR CIERRE DE CUENTA; BUN.</t>
  </si>
  <si>
    <t>J03295780001</t>
  </si>
  <si>
    <t>De: 00099024113 Transferencia en cumplimiento al DS N0913 de 15/06/2011 y el Convenio Intergubernativo de Financiamiento UPRE-CIF-IG/065/2015, suscrito entre la UPRE y la GAM San Agustin Proyecto Construccion Bateria de Banos Unidad Educativa 1 de Mayo de Mejillones, correspondiente al pago de la pl</t>
  </si>
  <si>
    <t>J03295790001</t>
  </si>
  <si>
    <t>De: 00099024113 Transferencia en cumplimiento al DS N0913 de 15/06/2011 y el Convenio Intergubernativo de Financiamiento UPRE-CIF-IG 451/2015, suscrito entre la UPRE y la GAM Huacaraje Proyecto Construccion Tinglado Metalico en la Unidad Educativa Fabian Mercado Rapu de Huacarajes, correspondiente a</t>
  </si>
  <si>
    <t>J03295820001</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</si>
  <si>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N5, segun la</t>
  </si>
  <si>
    <t>J03295830001</t>
  </si>
  <si>
    <t>De: 00099024113 Transferencia en cumplimiento al DS N0913 de 15/06/2011 y el Convenio Interinstitucional de Financiamiento UPRE-CIF-IG 354/2016, suscrito entre la UPRE y el GAM de Chulumani proyecto Construccion Unidad Educativa Cutusuma - Chulumani, correspondiente a saldos no ejecutados gestiones</t>
  </si>
  <si>
    <t>J03295840001</t>
  </si>
  <si>
    <t>De: 00099024113 Transferencia en cumplimiento al DS N0913 de 15/06/2011 y el Convenio Interinstitucional de Financiamiento UPRE-CIF-IG 352/2016, suscrito entre la UPRE y el GAM de Chulumani proyecto Construccion Unidad Educativa Pasto Pata - Chulumani, correspondiente a saldos no ejecutados gestione</t>
  </si>
  <si>
    <t>J03295050001</t>
  </si>
  <si>
    <t>De: 00099024113 Transferencia en cumplimiento al DS N0913 de 15/06/2011 y el Convenio Intergubernativo de Financiamiento UPRE-CIF-IG 536/2016, suscrito entre la UPRE y la GAM Entre Rios Proyecto Construccion Puente Vehicular Chiquiaca Centro, correspondiente al pago de la planilla N4, segun la UPRE.</t>
  </si>
  <si>
    <t>J03295060001</t>
  </si>
  <si>
    <t>De: 00099024113 Transferencia en cumplimiento al DS N0913 de 15/06/2011 y el Convenio Intergubernativo de Financiamiento UPRE-CIF-IG 059/2017, suscrito entre la UPRE y la GAM Padcaya Proyecto Construccion Centro de Salud La Huerta, correspondiente al pago de la planilla N1, segun la UPRE.</t>
  </si>
  <si>
    <t>J03295320001</t>
  </si>
  <si>
    <t>De: 00099024113 Transferencia en cumplimiento al DS N0913 de 15/06/2011 y el Convenio Intergubernativo de Financiamiento UPRE-CIF-IG/388/2015, suscrito entre la UPRE y el GAM Riberalta, Proyecto Construccion Tecnico Humanistico U.E. Evo Morales Ayma CC Las Palmeras D7, correspondiente al pago de la</t>
  </si>
  <si>
    <t>J03295400001</t>
  </si>
  <si>
    <t>De: 00099024113 Transferencia en cumplimiento al DS N0913 de 15/06/2011 y el Convenio Intergubernativo de Financiamiento UPRE-CIF-IG 688/2017, suscrito entre la UPRE y el GAM de Alalay proyecto Const. Centro de Salud en Yanagaga - Alalay, correspondiente al primer desembolso equivalente al 20% del m</t>
  </si>
  <si>
    <t>J03295420001</t>
  </si>
  <si>
    <t>De: 00099024113 Transferencia en cumplimiento al DS N0913 de 15/06/2011 y el Convenio Intergubernativo de Financiamiento UPRE-CIF-IG 672/2017, suscrito entre la UPRE y el GAM de Cocapata proyecto Const. Cancha Polifuncional Tinglado y Graderias U.E. Villa San Isidro Region Altamachi - Cocapata, corr</t>
  </si>
  <si>
    <t>J03295430001</t>
  </si>
  <si>
    <t>De: 00099024113 Transferencia en cumplimiento al DS N0913 de 15/06/2011 y el Convenio Intergubernativo de Financiamiento UPRE-CIF-IG 669/2017, suscrito entre la UPRE y el GAM de Cocapata proyecto Const. Cancha Polifuncional Tinglado y Graderias U.E. Huerta Pampa - Cocapata, correspondiente al primer</t>
  </si>
  <si>
    <t>J03295440001</t>
  </si>
  <si>
    <t>De: 00099024113 Transferencia en cumplimiento al DS N0913 de 15/06/2011 y el Convenio Intergubernativo de Financiamiento UPRE-CIF-IG 670/2017, suscrito entre la UPRE y el GAM de Cocapata proyecto Const. 2 Aulas, Tinglado y Graderias U.E. Lagunillas Region Choro - Cocapata, correspondiente al primer</t>
  </si>
  <si>
    <t>J03295450001</t>
  </si>
  <si>
    <t>De: 00099024113 Transferencia en cumplimiento al DS N0913 de 15/06/2011 y el Convenio Intergubernativo de Financiamiento UPRE-CIF-IG 668/2017, suscrito entre la UPRE y el GAM de Cocapata proyecto Const. 2 Aulas y bateria de Banos U.E. Huajchamayu Region Choro - Cocapata, correspondiente al primer de</t>
  </si>
  <si>
    <t>J03295460001</t>
  </si>
  <si>
    <t>De: 00099024113 Transferencia en cumplimiento al DS N0913 de 15/06/2011 y el Convenio Intergubernativo de Financiamiento UPRE-CIF-IG 671/2017, suscrito entre la UPRE y el GAM de Cocapata proyecto Const. 4 Aulas U.E. Tocorani Region Altamachi - Cocapata, correspondiente al primer desembolso equivalen</t>
  </si>
  <si>
    <t>J03295470001</t>
  </si>
  <si>
    <t>De: 00099024113 Transferencia en cumplimiento al DS N0913 de 15/06/2011 y el Convenio Intergubernativo de Financiamiento UPRE-CIF-IG 644/2017, suscrito entre la UPRE y el GAM de Anzaldo proyecto Const. Tinglado con Graderias U. E. Antonio Jose de Sucre Morochata (Anzaldo), correspondiente al primer</t>
  </si>
  <si>
    <t>J03295480001</t>
  </si>
  <si>
    <t>De: 00099024113 Transferencia en cumplimiento al DS N0913 de 15/06/2011 y el Convenio Intergubernativo de Financiamiento UPRE-CIF-IG 645/2017, suscrito entre la UPRE y el GAM de Anzaldo proyecto Const. Tinglado U.E. Maria Gandarillas Lloqe Mayu Anzaldo, correspondiente al primer desembolso equivalen</t>
  </si>
  <si>
    <t>J03295620001</t>
  </si>
  <si>
    <t>De: 00099024113 Transferencia en cumplimiento al DS N0913 de 15/06/2011 y el Convenio Intergubernativo de Financiamiento UPRE-CIF-IG 165/2017, suscrito entre la UPRE y la GAM Puerto Rico Proyecto Const. Un Tinglado Metalico Unidad Educativa Silverio Rojas Gonzales (Com. Puerto Madre de Dios Mun. Pu</t>
  </si>
  <si>
    <t>J03295630001</t>
  </si>
  <si>
    <t>De: 00099024113 Transferencia en cumplimiento al DS N0913 de 15/06/2011 y el Convenio Intergubernativo de Financiamiento UPRE-CIF-IG/066/2015, suscrito entre la UPRE y la GAM San Agustin Proyecto Construccion Bateria de Banos Unidad Educativa Elizardo Perez de Todos Santos, correspondiente al pago d</t>
  </si>
  <si>
    <t>J03295640001</t>
  </si>
  <si>
    <t>De: 00099024113 Transferencia en cumplimiento al DS N0913 de 15/06/2011 y el Convenio Intergubernativo de Financiamiento UPRE-CIF-IG/038/2015, suscrito entre la UPRE y la GAM Santos Mercado Proyecto Const. Vivienda para Maestros U.E. 19 de Octubre, correspondiente al pago de la planilla N2 de cierre</t>
  </si>
  <si>
    <t>G05583590004</t>
  </si>
  <si>
    <t>VENTA DE DIVISAS CON TRANSFERENCIA DE FONDOS A SOLICITUD DE MINISTERIO DE LA PRESIDENCIA SEGUN SOLICITUD 3257 REF: DIVISAS USD 300,000.00 QUINTO PAGO A CUENTA A DASSAULT FALCON JET CORP. POR SERVICIO DE MANTENIMIENTO DE LA AERONAVE PRESIDENCIAL FAB 002, SEGUN INVOICE 900928 17, PAGO A BANK OF AMERIC LIB. 00099021001 TGN-RECURSOS ORDINARIOS (3987)</t>
  </si>
  <si>
    <t>J03294780001</t>
  </si>
  <si>
    <t>De: 00099024113 Transferencia en cumplimiento al DS N0913 de 15/06/2011 y el Convenio Intergubernativo de Financiamiento UPRE-CIF-IG 693/2017, suscrito entre la UPRE y el GAM Vila Vila, Proyecto Const. Aulas Unidad Educativa Pocotaica, correspondiente al pago del 20% de anticipo del monto financiado</t>
  </si>
  <si>
    <t>J03294790001</t>
  </si>
  <si>
    <t>De: 00099024113 Transferencia en cumplimiento al DS N0913 de 15/06/2011 y el Convenio Intergubernativo de Financiamiento UPRE-CIF-IG 692/2017, suscrito entre la UPRE y el GAM Vila Vila, Proyecto Const. Cancha Multiple y Tinglado con Graderias Unidad Educativa Pocotaica, correspondiente al pago del 2</t>
  </si>
  <si>
    <t>J03294800001</t>
  </si>
  <si>
    <t>De: 00099024113 Transferencia en cumplimiento al DS N0913 de 15/06/2011 y el Convenio Intergubernativo de Financiamiento UPRE-CIF-IG 694/2017, suscrito entre la UPRE y el GAM Vila Vila, Proyecto Const. 4 Aulas Unidad Educativa Sivingani, correspondiente al pago del 20% de anticipo del monto financia</t>
  </si>
  <si>
    <t>J03294810001</t>
  </si>
  <si>
    <t>De: 00099024113 Transferencia en cumplimiento al DS N0913 de 15/06/2011 y el Convenio Intergubernativo de Financiamiento UPRE-CIF-IG 696/2017, suscrito entre la UPRE y el GAM Vila Vila, Proyecto Const. 2 Aulas Unidad Educativa Arumani Cucho, correspondiente al pago del 20% de anticipo del monto fina</t>
  </si>
  <si>
    <t>J03294820001</t>
  </si>
  <si>
    <t>De: 00099024113 Transferencia en cumplimiento al DS N0913 de 15/06/2011 y el Convenio Intergubernativo de Financiamiento UPRE-CIF-IG 695/2017, suscrito entre la UPRE y el GAM Vila Vila, Proyecto Const. Fronton Municipal Vila Vila, correspondiente al pago del 20% de anticipo del monto financiado, seg</t>
  </si>
  <si>
    <t>J03294830001</t>
  </si>
  <si>
    <t>De: 00099024113 Transferencia en cumplimiento al DS N0913 de 15/06/2011 y el Convenio Intergubernativo de Financiamiento UPRE-CIF-IG 628/2017, suscrito entre la UPRE y el GAM Vacas, Proyecto Const. U.E. David Morato Canadas - Vacas, correspondiente al pago del 20% de anticipo del monto financiado, s</t>
  </si>
  <si>
    <t>J03294840001</t>
  </si>
  <si>
    <t>De: 00099024113 Transferencia en cumplimiento al DS N0913 de 15/06/2011 y el Convenio Intergubernativo de Financiamiento UPRE-CIF-IG 667/2017, suscrito entre la UPRE y el GAM de Pojo proyecto Implem. 18 Aulas para la Unidad Educativa Venancio Loss Pojo, correspondiente al primer desembolso equivalen</t>
  </si>
  <si>
    <t>J03294850001</t>
  </si>
  <si>
    <t>De: 00099024113 Transferencia en cumplimiento al DS N0913 de 15/06/2011 y el Convenio Intergubernativo de Financiamiento UPRE-CIF-IG 687/2017, suscrito entre la UPRE y el GAM de Alalay proyecto Const. 3 Aulas Multigrado en Unidad Educativa 10 de Junio - Qoturi, correspondiente al primer desembolso</t>
  </si>
  <si>
    <t>J03294880001</t>
  </si>
  <si>
    <t>De: 00099024113 Transferencia en cumplimiento al DS N0913 de 15/06/2011 y el Convenio Intergubernativo de Financiamiento UPRE-CIF-IG 686/2017, suscrito entre la UPRE y el GAM de Alalay proyecto Const. Un Aula en Unidad Educativa Carlos Canelas Canelas - Muyurina, correspondiente al primer desembols</t>
  </si>
  <si>
    <t>J03294890001</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</si>
  <si>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N5, segun la UPR</t>
  </si>
  <si>
    <t>J03294900001</t>
  </si>
  <si>
    <t>De: 00099024113 Transferencia en cumplimiento al DS N0913 de 15/06/2011 y el Convenio Intergubernativo de Financiamiento UPRE-CIF-IG 454/2015, suscrito entre la UPRE y el GAM Huacaraje, Proyecto Construccion Tinglado Metalico Unidad Educativa Juan Antonio Velarde Guerra Comunidad La Embrolla - Huaca</t>
  </si>
  <si>
    <t>J03295010001</t>
  </si>
  <si>
    <t>De: 00099024113 Transferencia en cumplimiento al DS N0913 de 15/06/2011 y el Convenio Interinstitucional de Financiamiento UPRE-CIF-021/2014, suscrito entre la UPRE y el GAM Oruro, Proyecto Construccion Complejo Deportivo Evo Morales Ayma San Miguel de Oruro II Oruro, correspondiente al pago de la</t>
  </si>
  <si>
    <t>J03295020001</t>
  </si>
  <si>
    <t>De: 00099024113 Transferencia en cumplimiento al DS N0913 de 15/06/2011 y el Convenio Interinstitucional de Financiamiento UPRE-CIF-0330/13, suscrito entre la UPRE y el GAM Santiago de Huari, Proyecto Construccion Graderia Recta Este Estadio Santiago de Huari, correspondiente al pago de la planilla</t>
  </si>
  <si>
    <t>J03295030001</t>
  </si>
  <si>
    <t>De: 00099024113 Transferencia en cumplimiento al DS N0913 de 15/06/2011 y el Convenio Intergubernativo de Financiamiento UPRE-CIF-IG 514/2015, suscrito entre la UPRE y el GAM Ancoraimes, Proyecto Construccion Bloque de Aulas U.E. Bolivariano Pocoata Grande - Ancoraimes, correspondiente al pago de la</t>
  </si>
  <si>
    <t>G05599300002</t>
  </si>
  <si>
    <t>TRANSFERENCIA DEL EXTERIOR SEGUN SWIFT NO.14189 DE FECHA 03/10/2017 ORDENANTE: MINISTRY OF FOREIGN - DENMARK LIB. 00015018003 MIN.GOB.DINAMARCA-PP (EDAJ)-DIGEMIG</t>
  </si>
  <si>
    <t>Q08919700002</t>
  </si>
  <si>
    <t>J03296480001</t>
  </si>
  <si>
    <t>De: 00513012004 Transferencia que se efectua a requerimiento de Yacimientos Petroliferos Fiscales Bolivianos (YPFB), con nota CITE: YPFB/DFC-2798 URT-1421/2017 y en virtud a la nota interna CITE: MEFP/VPCF/DGCF/UCCF N 1058/2017, por concepto de depositos erroneos.</t>
  </si>
  <si>
    <t>J03296490001</t>
  </si>
  <si>
    <t>De: 00513072004 Transferencia que se efectua a requerimiento de Yacimientos Petroliferos Fiscales Bolivianos (YPFB), con nota CITE: YPFB/DFC-2797 URT-1420/2017 y en virtud a la nota interna CITE: MEFP/VPCF/DGCF/UCCF N 1058/2017, por concepto de depositos erroneos.</t>
  </si>
  <si>
    <t>J03296500001</t>
  </si>
  <si>
    <t>De: 00513012004 Transferencia que se efectua a requerimiento de Yacimientos Petroliferos Fiscales Bolivianos (YPFB), con nota CITE: YPFB/DFC-2791 URT-1419/2017 y en virtud a la nota interna CITE: MEFP/VPCF/DGCF/UCCF N 1056/2017, por concepto de deposito erroneo.</t>
  </si>
  <si>
    <t>S08999470003</t>
  </si>
  <si>
    <t>||PAGO A LA CAF PRÉSTAMO CFG 512/CFC 2174 VCTO. 03/10/2017 POR CUENTA DEL TGN SEGÚN NOTA MEFP/VTCP/DGCP/UODP-732/2017 DE FECHA 30/09/2017. COMISIONES USD 17.114,71. LIBRETA N° 00099021001 TGN-RECURSOS ORDINARIOS CTA. 3987 REF.: COMISIONES BANCARIAS</t>
  </si>
  <si>
    <t>G05596450004</t>
  </si>
  <si>
    <t>VENTA DE DIVISAS CON TRANSFERENCIA DE FONDOS A SOLICITUD DE YACIMIENTOS PETROLIFEROS FISCALES BOLIVIANOS SEGUN SOLICITUD 3273 REF: PAGO ANTICIPADO A VITOL SA POR SUMINISTRO DE DIESEL OIL MES DE SEPTIEMBRE 2017 MEDIANTE BUQUE PRIMER EMBARQUE DEL LOTE 3 SEGUN FACTURA PI 117091235 Y DOCUMENTACION ADJUN LIB. 00513012004 LBP-YPFB-UNICOMERCIAL (4030005415/1-2188907)</t>
  </si>
  <si>
    <t>G05596490004</t>
  </si>
  <si>
    <t>VENTA DE DIVISAS CON TRANSFERENCIA DE FONDOS A SOLICITUD DE MINISTERIO DE LA PRESIDENCIA SEGUN SOLICITUD 3266 REF: DIVISAS USD 66,565.40 TRANSFERENCIA A AND S INTERNATIONAL SUPPLY POR COMPRA DE REPUESTOS PARA AERONAVES FAB 048 Y FAB 047, SEGUN INVOICE 971, 972, 973, PAGO A WELLSFARGO BANK CUENTA 200 LIB. 00099021001 TGN-RECURSOS ORDINARIOS (3987)</t>
  </si>
  <si>
    <t>G05596500004</t>
  </si>
  <si>
    <t>VENTA DE DIVISAS CON TRANSFERENCIA DE FONDOS A SOLICITUD DE MINISTERIO DE LA PRESIDENCIA SEGUN SOLICITUD 3267 REF: DIVISAS USD 42,306.09 TRANSFERENCIA A AIRBUS HELICOPTERS CONO CUR S.A POR COMPRA DE REPUESTOS PARA AERONAVES FAB 754 Y FAB 755, SEGUN FACTURAS 204 Y 288, PAGO AL BANCO BBVA URUGUAY S.A, LIB. 00099021001 TGN-RECURSOS ORDINARIOS (3987)</t>
  </si>
  <si>
    <t>G05596510004</t>
  </si>
  <si>
    <t>VENTA DE DIVISAS CON TRANSFERENCIA DE FONDOS A SOLICITUD DE MINISTERIO DE LA PRESIDENCIA SEGUN SOLICITUD 3269 REF: DIVISAS USD 5,940.30 TRANSFERENCIA A ROYAL FBO SERVICE S.A POR SERVICIOS PRESTADOS A AERONAVE FAB 001 VIAJE PRESIDENCIAL A LIMA PERU 30 AGOSTO Y 1 SEPTIEMBRE 2017, PAGO A BANCO BBVA PAR LIB. 00099021001 TGN-RECURSOS ORDINARIOS (3987)</t>
  </si>
  <si>
    <t>G05596520004</t>
  </si>
  <si>
    <t>VENTA DE DIVISAS CON TRANSFERENCIA DE FONDOS A SOLICITUD DE MINISTERIO DE LA PRESIDENCIA SEGUN SOLICITUD 3268 REF: DIVISAS USD 7,558.00 TRANSFERENCIA A DASSAULT FALCON JET PAGO ADICIONAL INVOICE 489546 01 DEL REPUESTO PARA MOTOR PARABRISAS AERONAVE FAB 001, BANK OF AMERICA CUENTA 381023401350. LIB. 00099021001 TGN-RECURSOS ORDINARIOS (3987)</t>
  </si>
  <si>
    <t>G05597890001</t>
  </si>
  <si>
    <t>COBRO COSTOS DE PAPELERIA SEGUN TRANSFERENCIA DEL EXTERIOR POR ORDEN DE CONSULADO DE BOLIVIA-JUJUY ARGENTINA REF:RECAUDACION GESTORIA CONSULAR LIB. 00010011102 MIN.RELACIONES EXTERIORES - GESTORIA CONSULAR LEY Nº 3108</t>
  </si>
  <si>
    <t>G05599310001</t>
  </si>
  <si>
    <t>COBRO COSTOS DE PAPELERIA SEGUN TRANSFERENCIA DEL EXTERIOR POR ORDEN DE MINISTRY OF FOREIGN - DENMARK LIB. 00015018003 MIN.GOB.DINAMARCA-PP (EDAJ)-DIGEMIG</t>
  </si>
  <si>
    <t>J03296050001</t>
  </si>
  <si>
    <t>De: 00099024113 Transferencia en cumplimiento al DS N0913 de 15/06/2011 y el Convenio Intergubernativo de Financiamiento UPRE-CIF-IG/176/2015, suscrito entre la UPRE y el GAM Jesus de Machaca, Proyecto Const. Cinco Aulas y Direccion en la Unidad Educativa Chama Comunidad Chama correspondiente a sal</t>
  </si>
  <si>
    <t>J03296060001</t>
  </si>
  <si>
    <t>De: 00099024113 Transferencia en cumplimiento al DS N0913 de 15/06/2011 y el Convenio Intergubernativo de Financiamiento UPRE-CIF-IG/524/2016, suscrito entre la UPRE y el GAM Robore, Proyecto Const. Casa de Gobierno Autonomo Municipal de Robore correspondiente a saldos no ejecutados 2016, segun la U</t>
  </si>
  <si>
    <t>J03296070001</t>
  </si>
  <si>
    <t>De: 00099024113 Transferencia en cumplimiento al DS N0913 de 15/06/2011 y el Convenio Intergubernativo de Financiamiento UPRE-CIF-IG/361/2016, suscrito entre la UPRE y el GAM Salinas de Garci Mendoza, Proyecto Const. Cancha Polifuncional y Tinglado Lipipujio Municipio Salinas de Garci Mendoza corres</t>
  </si>
  <si>
    <t>J03296080001</t>
  </si>
  <si>
    <t>De: 00099024113 Transferencia en cumplimiento al DS N0913 de 15/06/2011 y el Convenio Intergubernativo de Financiamiento UPRE-CIF-IG/360/2016, suscrito entre la UPRE y el GAM Salinas de Garci Mendoza, Proyecto Const. Cancha Polifuncional y Tinglado Rodeo Municipio de Salinas de Garci Mendoza corresp</t>
  </si>
  <si>
    <t>J03296090001</t>
  </si>
  <si>
    <t>De: 00099024113 Transferencia en cumplimiento al DS N0913 de 15/06/2011 y el Convenio Intergubernativo de Financiamiento UPRE-CIF-IG/493/2015, suscrito entre la UPRE y el GAM Salinas de Garci Mendoza, Proyecto Construccion Edificio Gobierno Autonomo Municipal de Salinas de Garci Mendoza correspondie</t>
  </si>
  <si>
    <t>J03296100001</t>
  </si>
  <si>
    <t>De: 00099024113 Transferencia en cumplimiento al DS N0913 de 15/06/2011 y el Convenio Intergubernativo de Financiamiento UPRE-CIF-IG/250/2016, suscrito entre la UPRE y el GAM Pojo, Proyecto Const. 8 Aulas U.E. Telesforo Guevara (Pojo) correspondiente a saldos no ejecutados 2016, segun la UPRE.</t>
  </si>
  <si>
    <t>J03296110001</t>
  </si>
  <si>
    <t>De: 00099024113 Transferencia en cumplimiento al DS N0913 de 15/06/2011 y el Convenio Intergubernativo de Financiamiento UPRE-CIF-IG/220/2016, suscrito entre la UPRE y el GAM Pojo, Proyecto Construccion Mercado Yuthupampa correspondiente a saldos no ejecutados 2016, segun la UPRE.</t>
  </si>
  <si>
    <t>J03296120001</t>
  </si>
  <si>
    <t>De: 00099024113 Transferencia en cumplimiento al DS N0913 de 15/06/2011 y el Convenio Intergubernativo de Financiamiento UPRE-CIF-IG/095/2015, suscrito entre la UPRE y el GAM San Pablo de Lipez, Proyecto Construccion Dos Aulas, Direccion y Banos Unidad Educativa Eduardo Avaroa de Cerrillos correspon</t>
  </si>
  <si>
    <t>J03296130001</t>
  </si>
  <si>
    <t>De: 00099024113 Transferencia en cumplimiento al DS N0913 de 15/06/2011 y el Convenio Intergubernativo de Financiamiento UPRE-CIF-IG/161/2015, suscrito entre la UPRE y el GAM Papel Pampa, Proyecto Construccion de Dos Aulas en la U.E. Pacollo - Pacollo correspondiente a saldos no ejecutados 2016, seg</t>
  </si>
  <si>
    <t>J03296140001</t>
  </si>
  <si>
    <t>De: 00099024113 Transferencia en cumplimiento al DS N0913 de 15/06/2011 y el Convenio Intergubernativo de Financiamiento UPRE-CIF-IG/158/2015, suscrito entre la UPRE y el GAM Papel Pampa, Proyecto Const. de Dos Aulas y Una Direccion en la U.E. Colque Amaya Alta Colque Amaya correspondiente a saldos</t>
  </si>
  <si>
    <t>J03296150001</t>
  </si>
  <si>
    <t>De: 00099024113 Transferencia en cumplimiento al DS N0913 de 15/06/2011 y el Convenio Intergubernativo de Financiamiento UPRE-CIF-IG/160/2015, suscrito entre la UPRE y el GAM Papel Pampa, Proyecto Construccion de Dos Aulas en la U.E. Villa Esperanza - Colqueamaya correspondiente a saldos no ejecutad</t>
  </si>
  <si>
    <t>J03296160001</t>
  </si>
  <si>
    <t>De: 00099024113 Transferencia en cumplimiento al DS N0913 de 15/06/2011 y el Convenio Intergubernativo de Financiamiento UPRE-CIF-IG/159/2015, suscrito entre la UPRE y el GAM Papel Pampa, Proyecto Const. de Dos Aulas y Una Direccion en la U.E. Pacifico Papel Pampa correspondiente a saldos no ejecut</t>
  </si>
  <si>
    <t>J03296170001</t>
  </si>
  <si>
    <t>De: 00099024113 Transferencia en cumplimiento al DS N0913 de 15/06/2011 y el Convenio Interinstitucional de Financiamiento UPRE-CIF-IG 217/2016, suscrito entre la UPRE y el GAM de Chulumani proyecto Construccion Tinglado Polifuncional U.E. Montequilla - Chulumani, correspondiente a saldos no ejecuta</t>
  </si>
  <si>
    <t>J03296180001</t>
  </si>
  <si>
    <t>De: 00099024113 Transferencia en cumplimiento al DS N0913 de 15/06/2011 y el Convenio Intergubernativo de Financiamiento UPRE-CIF-IG 156/2015, suscrito entre la UPRE y el GAM Papel Pampa, Proyecto Construccion de Dos Aulas y Una Direccion en la Unidad Educativa Santos Marca Thola - Mollebamba corres</t>
  </si>
  <si>
    <t>J03296190001</t>
  </si>
  <si>
    <t>De: 00099024113 Transferencia en cumplimiento al DS N0913 de 15/06/2011 y el Convenio Interinstitucional de Financiamiento UPRE-CIF-IG 218/2016, suscrito entre la UPRE y el GAM de Chulumani proyecto Construccion Tinglado Polifuncional U.E. Yarija - Chulumani, correspondiente a saldos no ejecutados g</t>
  </si>
  <si>
    <t>J03296200001</t>
  </si>
  <si>
    <t>De: 00099024113 Transferencia en cumplimiento al DS N0913 de 15/06/2011 y el Convenio Interinstitucional de Financiamiento UPRE-CIF-IG 0137/2016, suscrito entre la UPRE y el GAM de Chulumani proyecto Const. Terminal Mixta Chulumani, correspondiente a saldos no ejecutados gestion 2016, segun la UPRE.</t>
  </si>
  <si>
    <t>J03297140002</t>
  </si>
  <si>
    <t>A:00099021001 TRANSFERENCIA A SOLICITUD DE ENDE CON NOTA CITE: ENDE-DGFN-10/6-17EN CUMPLIMIENTO A LO ESTABLECIDO EN EL PARAGRAFO II, ARTICULO 6 DEL DECRETO SUPREMO 331 DE FECHA 20/09/2017 BONO JUANCITO PINTO</t>
  </si>
  <si>
    <t>Q08924520002</t>
  </si>
  <si>
    <t>NÚMERO DE LIBRETA CUT: 99031009.00 OPERACIÓN T01 TRANSFERENCIA DE FONDOS A LA CUT - TESORO DIRECTO DE BANCO UNION S.A. A CUENTA UNICA DEL TESORO CON NUMERO DE SOLICITUD = 2173577 Y NUMERO CORRELATIVO = 91320004102017418 TRANSFERENCIA POR OPERACIONES DE VENTA BONOS BTX</t>
  </si>
  <si>
    <t>S09000650002</t>
  </si>
  <si>
    <t>||TRANSFERENCIA DE FONDOS S/G. FORMULARIO, CITE' BUN0631/17 DE LA FECHA (HRE-TSO-4924). SALDOS NO EJECUTADOS, PROYECTO "MANEJO INTEGRAL CUENCA CALUYO". A SOLICITUD DEL G.A.D. DE POTOSI; LIBRETA 00099021001; BUN.</t>
  </si>
  <si>
    <t>J03296970001</t>
  </si>
  <si>
    <t>De: 00099024113 Transferencia en cumplimiento al DS N0913 de 15/06/2011 y el Convenio Interinstitucional de Financiamiento UPRE-CIF-IG/425/2015, suscrito entre la UPRE y el GAM Corque proyecto Construccion Tinglado Unidad Educativa San Francisco, correspondiente a saldos no ejecutados gestion 2016,</t>
  </si>
  <si>
    <t>J03296980001</t>
  </si>
  <si>
    <t>De: 00099024113 Transferencia en cumplimiento al DS N0913 de 15/06/2011 y el Convenio Interinstitucional de Financiamiento UPRE-CIF-IG 188/2016, suscrito entre la UPRE y el GAM Tapacari proyecto Construccion Cancha de Futbol Tipo Cesped Sintetico Confital, correspondiente a saldos no ejecutados gest</t>
  </si>
  <si>
    <t>J03296990001</t>
  </si>
  <si>
    <t>De: 00099024113 Transferencia en cumplimiento al DS N0913 de 15/06/2011 y el Convenio Interinstitucional de Financiamiento UPRE-CIF-IG/303/2016, suscrito entre la UPRE y el GAM Tapacari proyecto Const. de Tinglado Internado Tapacari para la Unidad Educativa Sucre, correspondiente a saldos no ejecuta</t>
  </si>
  <si>
    <t>J03297000001</t>
  </si>
  <si>
    <t>De: 00099024113 Transferencia en cumplimiento al DS N0913 de 15/06/2011 y el Convenio Interinstitucional de Financiamiento UPRE-CIF-IG/211/2015, suscrito entre la UPRE y el GAM Calacoto proyecto Construccion Cancha de Cesped Sintetico Calacoto Marka Ulloma, correspondiente a saldos no ejecutados ges</t>
  </si>
  <si>
    <t>J03297010001</t>
  </si>
  <si>
    <t>De: 00099024113 Transferencia en cumplimiento al DS N0913 de 15/06/2011 y el Convenio Interinstitucional de Financiamiento UPRE-CIF-IG/013/2016, suscrito entre la UPRE y el GAM Huarina proyecto Construccion Aulas Unidad Educativa Mcal. Andres de Santa Cruz Huarina, correspondiente a saldos no ejecut</t>
  </si>
  <si>
    <t>S09000390001</t>
  </si>
  <si>
    <t>||COBRO COMISION AVISO DE CARTA DE CREDITO STANDBY BS220.- AVISO ENMIENDA CARTA DE CREDITO STANDBY BS220.- POR 2 Y EMISION CBTE CONTABLE BS50.- REF.: SB-R-2017-21 A FAVOR DE PROMIEL SEGUN NOTA ADJUNTA DE LA FECHA. CGO.LIB.N°00132069201-SEDEM-PROMIEL-FINPRO-CHUQUISACA REF.:CGOS SB-R-2017-21</t>
  </si>
  <si>
    <t>G05601360003</t>
  </si>
  <si>
    <t>PROVISION DE FONDOS A SOLICITUD DE YACIMIENTOS PETROLIFEROS FISCALES BOLIVIANOS SEGUN SOLICITUD YPFB-0282-2017 REF: PAGO SERVICIO DUCTO MENOR LINEA 12 DEL MES DE AGOSTO 2017 A YPFB TRANSPORTE S.A. LIB. 00513012007 YPFB - RECURSOS NACIONALIZACIÓN</t>
  </si>
  <si>
    <t>G05602640003</t>
  </si>
  <si>
    <t>PROVISION DE FONDOS A SOLICITUD DE YACIMIENTOS PETROLIFEROS FISCALES BOLIVIANOS SEGUN SOLICITUD YPFB-0283-2017 REF: PAGO SERVICIO INTERRUPIBLE TRANSPORTE GAS NATURAL MI DUCTO MENOR DE AGOSTO 17 A YPFB CHACO S.A. LIB. 00513012007 YPFB - RECURSOS NACIONALIZACIÓN</t>
  </si>
  <si>
    <t>G05603920003</t>
  </si>
  <si>
    <t>TRANSFERENCIA RECIBIDA DEL EXTERIOR SEGÚN MENSAJES SWIFT Nos. 14239-14238 (REM.EXT.) DE FECHA 04-10-2017 POR DESEMBOLSO DE CAF PRÉSTAMO CFA009646 SOL.DES.N°2 PROG.APOY.PLAN.GES. PUBL/TRF OBI CAF LIB 00099021001 LIBRETA N° 00099021001 (3987) TGN- RECURSOS ORDINARIOS REF.: UTILES DE ESCRITORIO</t>
  </si>
  <si>
    <t>G05605310004</t>
  </si>
  <si>
    <t>VENTA DE DIVISAS A SOLICITUD DE YACIMIENTOS PETROLIFEROS FISCALES BOLIVIANOS SEGUN SOLICITUD 3276 REF: PAGO A YPFB TRANSPORTE SA FACTURAS 131 132 Y 133 POR SERVICIO DE TRANSPORTE POR POLIDUCTOS MES JULIO 2017 SEGUN DOCUMENTACION ADJUNTA LIB. 00513012004 LBP-YPFB-UNICOMERCIAL (4030005415/1-2188907)</t>
  </si>
  <si>
    <t>G05609250004</t>
  </si>
  <si>
    <t>VENTA DE DIVISAS CON TRANSFERENCIA DE FONDOS A SOLICITUD DE YACIMIENTOS PETROLIFEROS FISCALES BOLIVIANOS SEGUN SOLICITUD 3281 REF: PAGO POR EL SERVICIO DE INFORMACION ESPECIALIZADA PLATTS, PERIODO 2017-2018. LIB. 00513022001 YPFB - "OPERACIONES"</t>
  </si>
  <si>
    <t>G05609270004</t>
  </si>
  <si>
    <t>VENTA DE DIVISAS CON TRANSFERENCIA DE FONDOS A SOLICITUD DE YACIMIENTOS PETROLIFEROS FISCALES BOLIVIANOS SEGUN SOLICITUD 3282 REF: PAGO POR EL SERVICIO DE INFORMACION ESPECIALIZADA PLATTS, PERIODO 2017-2018. LIB. 00513022001 YPFB - "OPERACIONES"</t>
  </si>
  <si>
    <t>G05612040001</t>
  </si>
  <si>
    <t>COBRO COSTOS DE PAPELERIA SEGUN TRANSFERENCIA DEL EXTERIOR POR ORDEN DE YPF EXPLORACION Y PRODUCCION DE HIDROCARBUROS DE BOLIVIA S.A. LIB. 00513012007 YPFB - RECURSOS NACIONALIZACIÓN</t>
  </si>
  <si>
    <t>J03296520001</t>
  </si>
  <si>
    <t>De: 00099024113 Transferencia en cumplimiento al DS N0913 de 15/06/2011 y el Convenio Intergubernativo de Financiamiento UPRE-CIF-IG/551/2016, suscrito entre la UPRE y la GAD Beni Proyecto Const. Piscina Olimpica Dptal. 18 de Noviembre - Trinidad, correspondiente al pago de la planilla N3, segun la</t>
  </si>
  <si>
    <t>J03296530001</t>
  </si>
  <si>
    <t>De: 00099024113 Transferencia en cumplimiento al DS N0913 de 15/06/2011 y el Convenio Intergubernativo de Financiamiento UPRE-CIF-IG/120/2016, suscrito entre la UPRE y la GAM Santiago de Huari Proyecto Construccion Internado Unidad Educativa Lagunillas Santiago de Huari, correspondiente al pago de</t>
  </si>
  <si>
    <t>J03296540001</t>
  </si>
  <si>
    <t>De: 00099024113 Transferencia en cumplimiento al DS N0913 de 15/06/2011 y el Convenio Intergubernativo de Financiamiento UPRE-CIF-IG/470/2016, suscrito entre la UPRE y la GAM Cobija Proyecto Const. U.E. Tecnico Humanistico Alberto Ovando Candia Barrio 27 de Junio, correspondiente al pago de la plan</t>
  </si>
  <si>
    <t>J03296550001</t>
  </si>
  <si>
    <t>De: 00099024113 Transferencia en cumplimiento al DS N0913 de 15/06/2011 y el Convenio Intergubernativo de Financiamiento UPRE-CIF-IG/418/2015, suscrito entre la UPRE y el GAM Turco, Proyecto Construccion Sala Multiple Unidad Educativa Canada Turco correspondiente a saldos no ejecutados 2016, segun l</t>
  </si>
  <si>
    <t>J03296560001</t>
  </si>
  <si>
    <t>De: 00099024113 Transferencia en cumplimiento al DS N0913 de 15/06/2011 y el Convenio Interinstitucional de Financiamiento UPRE-CIF-IG/451/2016, suscrito entre la UPRE y el GAM San Pedro de Tiquina proyecto Const. Plaza Turistica 23 de Marzo San Pablo de Tiquina, correspondiente a saldos no ejecutad</t>
  </si>
  <si>
    <t>J03296570001</t>
  </si>
  <si>
    <t>De: 00099024113 Transferencia en cumplimiento al DS N0913 de 15/06/2011 y el Convenio Interinstitucional de Financiamiento UPRE-CIF-390/2014, suscrito entre la UPRE y la Universidad amazonica de Pando proyecto Construccion Cancha de Futbol Fase III Graderias Metalicas e Iluminacion Universidad Amazo</t>
  </si>
  <si>
    <t>J03296580001</t>
  </si>
  <si>
    <t>De: 00099024113 Transferencia en cumplimiento al DS N0913 de 15/06/2011 y el Convenio Interinstitucional de Financiamiento UPRE-CIF-IG/499/2016, suscrito entre la UPRE y el GAM de Puerto Villarroel proyecto Construccion Plaza Senda VI, correspondiente a saldos no ejecutados gestion 2016, segun la UP</t>
  </si>
  <si>
    <t>J03296590001</t>
  </si>
  <si>
    <t>De: 00099024113 Transferencia en cumplimiento al DS N0913 de 15/06/2011 y el Convenio Interinstitucional de Financiamiento UPRE-CIF-0849/13, suscrito entre la UPRE y el GAM de Postrervalle proyecto Construccion Hospital de Primer Nivel Postrervalle, correspondiente a saldos no ejecutados gestion 201</t>
  </si>
  <si>
    <t>J03296600001</t>
  </si>
  <si>
    <t>De: 00099024113 Transferencia en cumplimiento al DS N0913 de 15/06/2011 y el Convenio Interinstitucional de Financiamiento UPRE-CIF-IG/035/2016, suscrito entre la UPRE y el GAM de Postrervalle proyecto Construccion Unidad Educativa Juan Sandoval - Mosquera, correspondiente a saldos no ejecutados ges</t>
  </si>
  <si>
    <t>J03296610001</t>
  </si>
  <si>
    <t>De: 00099024113 Transferencia en cumplimiento al DS N0913 de 15/06/2011 y el Convenio Interinstitucional de Financiamiento UPRE-CIF-IG 439/2016, suscrito entre la UPRE y el GAM de Puerto Villarroel proyecto Construccion Puente Vehicular 1 de Mayo, correspondiente a saldos no ejecutados gestion 2016,</t>
  </si>
  <si>
    <t>J03296620001</t>
  </si>
  <si>
    <t>De: 00099024113 Transferencia en cumplimiento al DS N0913 de 15/06/2011 y el Convenio Interinstitucional de Financiamiento UPRE-CIF-IG/245/2016, suscrito entre la UPRE y el GAM de Puerto Villarroel proyecto Const.. Tinglado, Graderias y Bateria de Banos U.E. Vidal Duran, correspondiente a saldos no</t>
  </si>
  <si>
    <t>J03296630001</t>
  </si>
  <si>
    <t>De: 00099024113 Transferencia en cumplimiento al DS N0913 de 15/06/2011 y el Convenio Interinstitucional de Financiamiento UPRE-CIF-149/2015, suscrito entre la UPRE y el GAM Yunchara Proyecto Construccion Comedores Escolares en las Unidades Educativas de Santa Barbara, 15 de Abril, Papachacra, Front</t>
  </si>
  <si>
    <t>J03296640001</t>
  </si>
  <si>
    <t>De: 00099024113 Transferencia en cumplimiento al DS N0913 de 15/06/2011 y el Convenio Intergubernativo de Financiamiento UPRE-CIF-IG/307/2015, suscrito entre la UPRE y la GAM Padcaya Proyecto Construccion Coliseo Polideportivo Canas, correspondiente al pago de la planilla N3, segun la UPRE.</t>
  </si>
  <si>
    <t>J03296650001</t>
  </si>
  <si>
    <t>De: 00099024113 Transferencia en cumplimiento al DS N0913 de 15/06/2011 y el Convenio Intergubernativo de Financiamiento UPRE-CIF-IG/192/2016, suscrito entre la UPRE y la GAM Guaqui Proyecto Construccion Palacio Consistorial Guaqui, correspondiente al pago de la planilla N3, segun la UPRE.</t>
  </si>
  <si>
    <t>J03296660001</t>
  </si>
  <si>
    <t>De: 00099024113 Transferencia en cumplimiento al DS N0913 de 15/06/2011 y el Convenio Intergubernativo de Financiamiento UPRE-CIF-IG/340/2016, suscrito entre la UPRE y la GAM La Asunta Proyecto Const. 15 Aulas y Tinglado U.E. Tecnico Humanistico Alvaro Garcia Linera - Copalani, correspondiente al pa</t>
  </si>
  <si>
    <t>J03296670001</t>
  </si>
  <si>
    <t>De: 00099024113 Transferencia en cumplimiento al DS N0913 de 15/06/2011 y el Convenio Intergubernativo de Financiamiento UPRE-CIF-IG/533/2016, suscrito entre la UPRE y la GAM Yapacani Proyecto Construccion de Estadio Municipal Integracion Bolivia, correspondiente al pago de la planilla N4, segun la</t>
  </si>
  <si>
    <t>J03296680001</t>
  </si>
  <si>
    <t>De: 00099024113 Transferencia en cumplimiento al DS N0913 de 15/06/2011 y el Convenio Interinstitucional de Financiamiento UPRE-CIF-IG/426/2015, suscrito entre la UPRE y el GAM Corque proyecto Construccion Tinglado Unidad Educativa Ancaravi, correspondiente a saldos no ejecutados gestion 2016, segun</t>
  </si>
  <si>
    <t>J03296730001</t>
  </si>
  <si>
    <t>De: 00099024113 Transferencia en cumplimiento al DS N0913 de 15/06/2011 y el Convenio Interinstitucional de Financiamiento UPRE-CIF-IG 460/2016, suscrito entre la UPRE y el GAM de Villa Gualberto Villarroel proyecto Construccion Cancha de Cesped Sintetico Yana Rumi, correspondiente a saldos no ejecu</t>
  </si>
  <si>
    <t>J03296740001</t>
  </si>
  <si>
    <t>De: 00099024113 Transferencia en cumplimiento al DS N0913 de 15/06/2011 y el Convenio Interinstitucional de Financiamiento UPRE-CIF-IG/236/2016, suscrito entre la UPRE y el GAM de Villa Gualberto Villarroel proyecto Const. Tinglado y Graderias Unidad Educativa Duraznillo, correspondiente a saldos no</t>
  </si>
  <si>
    <t>J03296750001</t>
  </si>
  <si>
    <t>De: 00099024113 Transferencia en cumplimiento al DS N0913 de 15/06/2011 y el Convenio Interinstitucional de Financiamiento UPRE-CIF-IG/237/2016, suscrito entre la UPRE y el GAM de Villa Gualberto Villarroel proyecto Const. Tinglado y Graderias Unidad Educativa Rene Panoso Lara Ura Yana Rumy, corres</t>
  </si>
  <si>
    <t>J03297350002</t>
  </si>
  <si>
    <t>A:00373024101 Transferencia de recursos segun informe CITE: MEFP/VTCP/DGPOT/UPCFTGN/INF/N2087/2017. Ref: Transferencia de recursos para gastos de funcionamiento del FDI, Septiembre 2017.</t>
  </si>
  <si>
    <t>J03297360002</t>
  </si>
  <si>
    <t>A:00373024104 TRANSFERENCIA DE RECURSOS SEGUN INFORME MEFP/VTCP/DGPOT/UPCFTGN/INF/N2088/2017. Ref: Transferencia de recursos FDI a favor de las UNIBOL, correspondiente al mes de Septiembre de 2017.</t>
  </si>
  <si>
    <t>Q08925670002</t>
  </si>
  <si>
    <t>NUMERO DE LIBRETA CUT: 00099021001 OPERACIÓN E18 TRANSFERENCIA DEL SISTEMA FINANCIERO POR CUENTA DE TERCEROS A LA CUT PAGO BONO JUANCITO PINTO 2017</t>
  </si>
  <si>
    <t>Q08930370002</t>
  </si>
  <si>
    <t>NÚMERO DE LIBRETA CUT: 99031009.00 OPERACIÓN T01 TRANSFERENCIA DE FONDOS A LA CUT - TESORO DIRECTO DE BANCO UNION S.A. A CUENTA UNICA DEL TESORO CON NUMERO DE SOLICITUD = 2177125 Y NUMERO CORRELATIVO = 91320005102017473 TRANSFERENCIA POR OPERACIONES DE VENTA BONOS BTX</t>
  </si>
  <si>
    <t>Q08931010002</t>
  </si>
  <si>
    <t>NUMERO DE LIBRETA CUT: 00099021001 OPERACIÓN E18 TRANSFERENCIA DEL SISTEMA FINANCIERO POR CUENTA DE TERCEROS A LA CUT SUBSIDIO A LA PERMANENCIA ESCOLAR DENOMINADA BONO JUANCITO PINTO PARA LA GESTION 2017</t>
  </si>
  <si>
    <t>S09001590002</t>
  </si>
  <si>
    <t>'TRANSFERENCIA DE FONDOS DE DPTOS.DE ENCAJE LEGAL DEL SISTEMA FINANCIERO A DPTOS.CTES.DEL SECTOR PUBLICO S/G CITE' BUN.CA/P.CORP/637||2017; DE LA FECHA (HRE-TSO-4937). A SOLICITUD DE ENTEL; LIBRETA 00099021001; CONTRIBUCIÓN BONO JUANCITO PINTO GESTION 2017; BUN.</t>
  </si>
  <si>
    <t>G05615780001</t>
  </si>
  <si>
    <t>COBRO COSTOS DE PAPELERIA POR REGULARIZACION DE TRANSFERENCIA DEL EXTERIOR POR ORDEN DE LLAMA GAS S.A. LIB. 00513062001 YPFB-OPERACIONES PLANTA DE SEPARACION DE LIQUIDOS RIO GRANDE</t>
  </si>
  <si>
    <t>G05617120001</t>
  </si>
  <si>
    <t>COBRO COSTOS DE PAPELERIA POR REGULARIZACION DE TRANSFERENCIA DEL EXTERIOR POR ORDEN DE LIMA GAS S.A. LIB. 00513062001 YPFB-OPERACIONES PLANTA DE SEPARACION DE LIQUIDOS RIO GRANDE</t>
  </si>
  <si>
    <t>G05622170004</t>
  </si>
  <si>
    <t>VENTA DE DIVISAS CON TRANSFERENCIA DE FONDOS A SOLICITUD DE YACIMIENTOS PETROLIFEROS FISCALES BOLIVIANOS SEGUN SOLICITUD 3291 REF: PAGO A SGS CHILE LIMITADA POR SERVICIO TRANSPORTE DE GAS LICUADO DE PETROLEO GLP POR CAMION CISTERNA CORRESPONDIENTE AL MES DE JUNIO DE 2016 MAYOREO SEGUN FACTURA N 791 LIB. 00513012004 LBP-YPFB-UNICOMERCIAL (4030005415/1-2188907)</t>
  </si>
  <si>
    <t>G05622180004</t>
  </si>
  <si>
    <t>VENTA DE DIVISAS CON TRANSFERENCIA DE FONDOS A SOLICITUD DE YACIMIENTOS PETROLIFEROS FISCALES BOLIVIANOS SEGUN SOLICITUD 3290 REF: PAGO A LA EMPRESA S Y P GLOBAL PLATTS POR EL SERVICIO DE INFORMACION ESPECIALIZADA SEGUN ORDEN DE PAGO Y DOCUMENTACIÓN ADJUNTA LIB. 00513012004 LBP-YPFB-UNICOMERCIAL (4030005415/1-2188907)</t>
  </si>
  <si>
    <t>G05622190004</t>
  </si>
  <si>
    <t>VENTA DE DIVISAS CON TRANSFERENCIA DE FONDOS A SOLICITUD DE YACIMIENTOS PETROLIFEROS FISCALES BOLIVIANOS SEGUN SOLICITUD 3289 REF: DECIMO PAGO A BEICIP FRANLAB, POR EL SERVICIO DE CONSULTORIA EN ASESORAMIENTO TECNICO ECONOMICO EN EXPLORACION. LIB. 00513022001 YPFB - "OPERACIONES"</t>
  </si>
  <si>
    <t>G05624970001</t>
  </si>
  <si>
    <t>COBRO COSTOS DE PAPELERIA SEGUN TRANSFERENCIA DEL EXTERIOR POR ORDEN DE PERUANA DE COMBUSTIBLE S.A. LIB. 00513062001 YPFB-OPERACIONES PLANTA DE SEPARACION DE LIQUIDOS RIO GRANDE</t>
  </si>
  <si>
    <t>G05624990001</t>
  </si>
  <si>
    <t>COBRO COSTOS DE PAPELERIA SEGUN TRANSFERENCIA DEL EXTERIOR POR ORDEN DE GAS CORONA S.A.E.C.A. LIB. 00513062001 YPFB-OPERACIONES PLANTA DE SEPARACION DE LIQUIDOS RIO GRANDE</t>
  </si>
  <si>
    <t>G05625010003</t>
  </si>
  <si>
    <t>PAGO AL BID PRÉSTAMO 2664/BL-BO VCTO. 05-OCT-2017 SEGÚN NOTA MEFP/VTCP/DGCP/UODP-753/2017 DE FECHA 05/10/2017 POR CUENTA DE TGN , NTI 009892 VALOR 05-OCT-2017 COMISIONES USD 12.808,24 CTA. 3987 CUENTA UNICA DEL TESORO-3987 LIBRETA 00099021001 REF.: COMISIONES BANCARIAS</t>
  </si>
  <si>
    <t>J03297550001</t>
  </si>
  <si>
    <t>De: 00099024113 Transferencia en cumplimiento al DS N0913 de 15/06/2011 y el Convenio Intergubernativo de Financiamiento UPRE-CIF-IG 012/2017, suscrito entre la UPRE y el GAD Oruro, Proyecto Construccion Unidad Educativa Nino Quirquincho Feliz, correspondiente al pago de la planilla N2, segun la UPR</t>
  </si>
  <si>
    <t>J03297560001</t>
  </si>
  <si>
    <t>De: 00099024113 Transferencia en cumplimiento al DS N0913 de 15/06/2011 y el Convenio Intergubernativo de Financiamiento UPRE-CIF-IG/148/2016, suscrito entre la UPRE y el GAM Carangas, Proyecto Implementacion Cancha de Cesped Sintetico Municipio de Carangas, correspondiente al pago de la planilla N3</t>
  </si>
  <si>
    <t>J03297570001</t>
  </si>
  <si>
    <t>De: 00099024113 Transferencia en cumplimiento al DS N0913 de 15/06/2011 y el Convenio Intergubernativo de Financiamiento UPRE-CIF-IG/397/2015, suscrito entre la UPRE y el GAM Todos Santos, Proyecto Construccion de Tinglado Unidad Educativa Eduardo Abaroa Todo Santos, correspondiente al pago de la pl</t>
  </si>
  <si>
    <t>J03297580001</t>
  </si>
  <si>
    <t>De: 00099024113 Transferencia en cumplimiento al DS N0913 de 15/06/2011 y el Convenio Intergubernativo de Financiamiento UPRE-CIF-IG 047/2017, suscrito entre la UPRE y el GAM Yanacachi, Proyecto Construccion Piscina Semi Olimpica Yanacachi, correspondiente al pago de la planilla N4, segun la UPRE.</t>
  </si>
  <si>
    <t>J03297590001</t>
  </si>
  <si>
    <t>De: 00099024113 Transferencia en cumplimiento al DS N0913 de 15/06/2011 y el Convenio Intergubernativo de Financiamiento UPRE-CIF-IG 0153/2016, suscrito entre la UPRE y el GAM Sucre, Proyecto Const. Internado Zona Alto Lajas Tambo D - 3, correspondiente al pago de la planilla N5, segun la UPRE.</t>
  </si>
  <si>
    <t>J03297600001</t>
  </si>
  <si>
    <t>De: 00099024113 Transferencia en cumplimiento al DS N0913 de 15/06/2011 y el Convenio Intergubernativo de Financiamiento UPRE-CIF-IG/466/2015, suscrito entre la UPRE y el GAM Moro Moro, Proyecto Construccion Centro de Salud Moro Moro, correspondiente al pago de la planilla N2 de cierre, segun la UPR</t>
  </si>
  <si>
    <t>G05628720004</t>
  </si>
  <si>
    <t>VENTA DE DIVISAS CON TRANSFERENCIA DE FONDOS A SOLICITUD DE MINISTERIO DE EDUCACION SEGUN SOLICITUD 3288 REF: TRANSFERENCIA PARA ABRAHAM EDUARDO SANTOS TERRAZAS EQUIVALENTES 2.662,16 USD LIB. 00099021001 TGN-RECURSOS ORDINARIOS (3987) POR DIFERENCIAL CAMBIARIO</t>
  </si>
  <si>
    <t>J03298130002</t>
  </si>
  <si>
    <t>A:00099021001 A requerimiento de la Unidad de Administracion e Informacion Salarial (UAIS), con nota interna CITE: MEFP/VTCP/DGPOT/UAIS/N 5594/2017, en la cual solicita la reversion definitiva de las boletas consignadas en el Comprobante de Pago N 18711.</t>
  </si>
  <si>
    <t>J03298140002</t>
  </si>
  <si>
    <t>A:00015021102 A requerimiento de la Unidad de Administracion e Informacion Salarial (UAIS), con nota interna CITE: MEFP/VTCP/DGPOT/UAIS/N 5594/2017, en la cual solicita la reversion definitiva de las boletas, consignadas en el Comprobante de Pago N 18711.</t>
  </si>
  <si>
    <t>J03298150002</t>
  </si>
  <si>
    <t>A:00046057005 A requerimiento de la Unidad de Administracion e Informacion Salarial (UAIS), con nota interna CITE: MEFP/VTCP/DGPOT/UAIS/N 5594/2017, en la cual solicita la reversion definitiva de las boletas consignadas en el Comprobante de Pago N 18711.</t>
  </si>
  <si>
    <t>J03298190002</t>
  </si>
  <si>
    <t>Q08936820002</t>
  </si>
  <si>
    <t>NÚMERO DE LIBRETA CUT: 99031009.00 OPERACIÓN T01 TRANSFERENCIA DE FONDOS A LA CUT - TESORO DIRECTO DE BANCO UNION S.A. A CUENTA UNICA DEL TESORO CON NUMERO DE SOLICITUD = 2181352 Y NUMERO CORRELATIVO = 91320006102017560 TRANSFERENCIA POR OPERACIONES DE VENTA BONOS BTX</t>
  </si>
  <si>
    <t>J03298510001</t>
  </si>
  <si>
    <t>De: 00099024113 Transferencia en cumplimiento al DS N0913 de 15/06/2011 y el Convenio Intergubernativo de Financiamiento UPRE-CIF-IG 883/2017, suscrito entre la UPRE y el GAM Portachuelo, Proyecto Const. Cancha Polifuncional, Tinglado y Graderias U.E. Rene Barrientos Ortuno Com. San Juan de Palometi</t>
  </si>
  <si>
    <t>J03298520001</t>
  </si>
  <si>
    <t>De: 00099024113 Transferencia en cumplimiento al DS N0913 de 15/06/2011 y el Convenio Intergubernativo de Financiamiento UPRE-CIF-IG 871/2017, suscrito entre la UPRE y el GAIOC de Charagua Iyambae, Proyecto Const. Tinglado Cancha Polifuncional y Graderia U.E. Enrique Iyambae Comunidad Iyovi - Charag</t>
  </si>
  <si>
    <t>J03298530001</t>
  </si>
  <si>
    <t>De: 00099024113 Transferencia en cumplimiento al DS N0913 de 15/06/2011 y el Convenio Intergubernativo de Financiamiento UPRE-CIF-IG 872/2017, suscrito entre la UPRE y el GAIOC de Charagua Iyambae, Proyecto Const. Tinglado Cancha Polifuncional y Graderia U.E. Guarikusari Aguilera Jose Com. Koopere B</t>
  </si>
  <si>
    <t>J03298540001</t>
  </si>
  <si>
    <t>De: 00099024113 Transferencia en cumplimiento al DS N0913 de 15/06/2011 y el Convenio Intergubernativo de Financiamiento UPRE-CIF-IG 875/2017, suscrito entre la UPRE y el GAIOC de Charagua Iyambae, Proyecto Const. Tinglado Cancha Polifuncional U.E. Parapety Comunidad San Francisco - Charagua corresp</t>
  </si>
  <si>
    <t>J03298550001</t>
  </si>
  <si>
    <t>De: 00099024113 Transferencia en cumplimiento al DS N0913 de 15/06/2011 y el Convenio Intergubernativo de Financiamiento UPRE-CIF-IG 876/2017, suscrito entre la UPRE y el GAIOC de Charagua Iyambae, Proyecto Const. Tinglado Cancha Polifuncional y Graderia U.E. Prof. Elvio Suarez Alba Comunidad Taputa</t>
  </si>
  <si>
    <t>J03298560001</t>
  </si>
  <si>
    <t>De: 00099024113 Transferencia en cumplimiento al DS N0913 de 15/06/2011 y el Convenio Intergubernativo de Financiamiento UPRE-CIF-IG 867/2017, suscrito entre la UPRE y el GAM Santa Rosa del Sara, Proyecto Const. Unidad Educativa Alfredo Vacaflor (Municipio de Santa Rosa del Sara) correspondiente al</t>
  </si>
  <si>
    <t>J03298570001</t>
  </si>
  <si>
    <t>De: 00099024113 Transferencia en cumplimiento al DS N0913 de 15/06/2011 y el Convenio Intergubernativo de Financiamiento UPRE-CIF-IG 868/2017, suscrito entre la UPRE y el GAM Santa Rosa del Sara, Proyecto Const. Tinglado, Graderia y Bateria de Bano en U.E. 4 de Marzo (Municipio de Santa Rosa del Sar</t>
  </si>
  <si>
    <t>J03298580001</t>
  </si>
  <si>
    <t>De: 00099024113 Transferencia en cumplimiento al DS N0913 de 15/06/2011 y el Convenio Intergubernativo de Financiamiento UPRE-CIF-IG 860/2017, suscrito entre la UPRE y el GAM San Matias, Proyecto Const. Bloque de Aulas U.E. Pozones - San Matias correspondiente al pago del 20% de anticipo del monto f</t>
  </si>
  <si>
    <t>J03298590001</t>
  </si>
  <si>
    <t>De: 00099024113 Transferencia en cumplimiento al DS N0913 de 15/06/2011 y el Convenio Intergubernativo de Financiamiento UPRE-CIF-IG 861/2017, suscrito entre la UPRE y el GAM San Matias, Proyecto Const. Bloque de Aulas U.E. Santa Isabel - San Matias correspondiente al pago del 20% de anticipo del mo</t>
  </si>
  <si>
    <t>J03298600001</t>
  </si>
  <si>
    <t>De: 00099024113 Transferencia en cumplimiento al DS N0913 de 15/06/2011 y el Convenio Intergubernativo de Financiamiento UPRE-CIF-IG 862/2017, suscrito entre la UPRE y el GAM San Matias, Proyecto Const. Bloque de Aulas U.E. Tornito - San Matias correspondiente al pago del 20% de anticipo del monto f</t>
  </si>
  <si>
    <t>J03298610001</t>
  </si>
  <si>
    <t>De: 00099024113 Transferencia en cumplimiento al DS N0913 de 15/06/2011 y el Convenio Intergubernativo de Financiamiento UPRE-CIF-IG 859/2017, suscrito entre la UPRE y el GAM San Matias, Proyecto Const. Bloque de Aulas U.E. Natividad Bahia - San Matias correspondiente al pago del 20% de anticipo de</t>
  </si>
  <si>
    <t>J03298620001</t>
  </si>
  <si>
    <t>De: 00099024113 Transferencia en cumplimiento al DS N0913 de 15/06/2011 y el Convenio Intergubernativo de Financiamiento UPRE-CIF-IG 866/2017, suscrito entre la UPRE y el GAM Urubicha, Proyecto Const. Tinglado, Graderias y Cancha Polifuncional U.E Jose Cors Manana Distrito 1 Urubicha correspondiente</t>
  </si>
  <si>
    <t>J03298630001</t>
  </si>
  <si>
    <t>De: 00099024113 Transferencia en cumplimiento al DS N0913 de 15/06/2011 y el Convenio Intergubernativo de Financiamiento UPRE-CIF-IG 864/2017, suscrito entre la UPRE y el GAM Urubicha, Proyecto Cont.3 Aulas, Direccion y Secretaria Para La U.E. 1ro de Abril Comunidad de Cururu correspondiente al pago</t>
  </si>
  <si>
    <t>J03298640001</t>
  </si>
  <si>
    <t>De: 00099024113 Transferencia en cumplimiento al DS N0913 de 15/06/2011 y el Convenio Intergubernativo de Financiamiento UPRE-CIF-IG 865/2017, suscrito entre la UPRE y el GAM Urubicha, Proyecto Const. U.E. Divino Nino Distrito 2 Yaguaru correspondiente al pago del 20% de anticipo del monto financiad</t>
  </si>
  <si>
    <t>J03298650001</t>
  </si>
  <si>
    <t>De: 00099024113 Transferencia en cumplimiento al DS N0913 de 15/06/2011 y el Convenio Intergubernativo de Financiamiento UPRE-CIF-IG 831/2017, suscrito entre la UPRE y el GAM San Rafael, Proyecto Construccion Casa Adulto Mayor San Rafael de Velasco correspondiente al pago del 20% de anticipo del mon</t>
  </si>
  <si>
    <t>J03298660001</t>
  </si>
  <si>
    <t>De: 00099024113 Transferencia en cumplimiento al DS N0913 de 15/06/2011 y el Convenio Intergubernativo de Financiamiento UPRE-CIF-IG 833/2017, suscrito entre la UPRE y el GAM San Rafael, Proyecto Construccion Matadero Municipal de San Rafael de Velasco correspondiente al pago del 20% de anticipo del</t>
  </si>
  <si>
    <t>J03298670001</t>
  </si>
  <si>
    <t>De: 00099024113 Transferencia en cumplimiento al DS N0913 de 15/06/2011 y el Convenio Intergubernativo de Financiamiento UPRE-CIF-IG 785/2017, suscrito entre la UPRE y el GAM Saipina, Proyecto Const. Centro Cultural Saipina correspondiente al pago del 20% de anticipo del monto financiado, segun la U</t>
  </si>
  <si>
    <t>J03298680001</t>
  </si>
  <si>
    <t>De: 00099024113 Transferencia en cumplimiento al DS N0913 de 15/06/2011 y el Convenio Intergubernativo de Financiamiento UPRE-CIF-IG 784/2017, suscrito entre la UPRE y el GAM Saipina, Proyecto Const. Tinglado Metalico Unidad Educativa Olga Talamas (Saipina) correspondiente al pago del 20% de anticip</t>
  </si>
  <si>
    <t>J03298690001</t>
  </si>
  <si>
    <t>De: 00099024113 Transferencia en cumplimiento al DS N0913 de 15/06/2011 y el Convenio Intergubernativo de Financiamiento UPRE-CIF-IG 843/2017, suscrito entre la UPRE y el GAM San Carlos, Proyecto Const. de Aulas U.E. Sagrado Corazon 1 (San Juan) correspondiente al pago del 20% de anticipo del monto</t>
  </si>
  <si>
    <t>J03298700001</t>
  </si>
  <si>
    <t>De: 00099024113 Transferencia en cumplimiento al DS N0913 de 15/06/2011 y el Convenio Intergubernativo de Financiamiento UPRE-CIF-IG 794/2017, suscrito entre la UPRE y el GAM San Carlos, Proyecto Construccion 12 Aulas Unidad Educativa Balfred Paz Barba Distrito Santa Fe correspondiente al pago del 2</t>
  </si>
  <si>
    <t>J03298710001</t>
  </si>
  <si>
    <t>De: 00099024113 Transferencia en cumplimiento al DS N0913 de 15/06/2011 y el Convenio Intergubernativo de Financiamiento UPRE-CIF-IG 810/2017, suscrito entre la UPRE y el GAM San Antonio de Lomerio, Proyecto Const. de Aulas en Unidad Educativa San Antonio de Padua Comunidad San Antonio de Lomerio co</t>
  </si>
  <si>
    <t>J03298740001</t>
  </si>
  <si>
    <t>De: 00099024113 Transferencia en cumplimiento al DS N0913 de 15/06/2011 y el Convenio Intergubernativo de Financiamiento UPRE-CIF-IG 809/2017, suscrito entre la UPRE y el GAM San Antonio de Lomerio, Proyecto Construccion de Aulas en la Unidad Educativa Villa Chavez Comunidad Salinas correspondiente</t>
  </si>
  <si>
    <t>J03298750001</t>
  </si>
  <si>
    <t>De: 00099024113 Transferencia en cumplimiento al DS N0913 de 15/06/2011 y el Convenio Intergubernativo de Financiamiento UPRE-CIF-IG 032/2017, suscrito entre la UPRE y la GAM Vinto Proyecto Construccion Internado U.E. Elizardo Perez, correspondiente al pago de la planilla N2, segun la UPRE.</t>
  </si>
  <si>
    <t>J03298760001</t>
  </si>
  <si>
    <t>De: 00099024113 Transferencia en cumplimiento al DS N0913 de 15/06/2011 y el Convenio Intergubernativo de Financiamiento UPRE-CIF-IG 567/2016, suscrito entre la UPRE y la GAM El Puente Proyecto Construccion Unidad Educativa 12 de Abril Septapas Fase III, correspondiente al pago de la planilla N1, s</t>
  </si>
  <si>
    <t>J03298770001</t>
  </si>
  <si>
    <t>De: 00099024113 Transferencia en cumplimiento al DS N0913 de 15/06/2011 y el Convenio Intergubernativo de Financiamiento UPRE-CIF-IG 033/2017, suscrito entre la UPRE y la GAM Vinto Proyecto Construccion Internado U.E. La Llave, correspondiente al pago de la planilla N2, segun la UPRE.</t>
  </si>
  <si>
    <t>J03298780001</t>
  </si>
  <si>
    <t>De: 00099024113 Transferencia en cumplimiento al DS N0913 de 15/06/2011 y el Convenio Intergubernativo de Financiamiento UPRE-CIF-IG/366/2016, suscrito entre la UPRE y la GAM Pailon Proyecto Construccion Modulo Educativo Santa Teresita Secundario, correspondiente al pago de la planilla N7, segun la</t>
  </si>
  <si>
    <t>J03298790001</t>
  </si>
  <si>
    <t>De: 00099024113 Transferencia en cumplimiento al DS N0913 de 15/06/2011 y el Convenio Intergubernativo de Financiamiento UPRE-CIF-IG/393/2015, suscrito entre la UPRE y la GAM Machacamarca Proyecto Construccion Casa Municipal Machacamarca, correspondiente al pago de la planilla N3 de cierre, segun la</t>
  </si>
  <si>
    <t>J03299020001</t>
  </si>
  <si>
    <t>De: 00099024113 Transferencia en cumplimiento al DS N0913 de 15/06/2011 y el Convenio Intergubernativo de Financiamiento UPRE-CIF-IG 884/2017, suscrito entre la UPRE y el GAM Portachuelo, Proyecto Const. Cancha Polifuncional, Tinglado y Graderias U.E. Ponciano Campos Anez Comunidad Manzanillas corre</t>
  </si>
  <si>
    <t>J03299030001</t>
  </si>
  <si>
    <t>De: 00099024113 Transferencia en cumplimiento al DS N0913 de 15/06/2011 y el Convenio Intergubernativo de Financiamiento UPRE-CIF-IG 788/2017, suscrito entre la UPRE y el GAM El Puente, Proyecto Construccion Centro de Salud Integral El Puente, correspondiente al pago del 20% de anticipo del monto fi</t>
  </si>
  <si>
    <t>G05631790001</t>
  </si>
  <si>
    <t>COBRO COSTOS DE PAPELERIA POR REGULARIZACION DE TRANSFERENCIA DEL EXTERIOR POR ORDEN DE PETROBRAS PARAGUAY GAS SRL LIB. 00513062001 YPFB-OPERACIONES PLANTA DE SEPARACION DE LIQUIDOS RIO GRANDE</t>
  </si>
  <si>
    <t>G05635340001</t>
  </si>
  <si>
    <t>COBRO COSTOS DE PAPELERIA SEGUN TRANSFERENCIA DEL EXTERIOR POR ORDEN DE LLAMA GAS S.A. REF.: PAGO SALDO FT 99 LIB. 00513062001 YPFB-OPERACIONES PLANTA DE SEPARACION DE LIQUIDOS RIO GRANDE</t>
  </si>
  <si>
    <t>J03297900001</t>
  </si>
  <si>
    <t>De: 00099024113 Transferencia en cumplimiento al DS N0913 de 15/06/2011 y el Convenio Intergubernativo de Financiamiento UPRE-CIF-IG 414/2016, suscrito entre la UPRE y el GAM Sacaba, Proyecto Construccion Unidad Educativa Franz Tamayo Nivel Secundario D-Chinata, correspondiente al pago de la planil</t>
  </si>
  <si>
    <t>J03297910001</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</si>
  <si>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t>
  </si>
  <si>
    <t>J03297920001</t>
  </si>
  <si>
    <t>De: 00099024113 Transferencia en cumplimiento al DS N0913 de 15/06/2011 y el Convenio Intergubernativo de Financiamiento UPRE-CIF-IG 903/2017, suscrito entre la UPRE y el GAM Montero, Proyecto Const. Terrapuerto Municipal de Montero, correspondiente al pago del 20% de anticipo del monto financiado,</t>
  </si>
  <si>
    <t>J03297930001</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</si>
  <si>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N1,</t>
  </si>
  <si>
    <t>J03297940001</t>
  </si>
  <si>
    <t>De: 00099024113 Transferencia en cumplimiento al DS N0913 de 15/06/2011 y el Convenio Intergubernativo de Financiamiento UPRE-CIF-IG/381/2016, suscrito entre la UPRE y el GAM Sacabamba, Proyecto Const. Aulas U.E. Matarani Emilio Grageda, correspondiente al pago de la planilla N3 de cierre, segun la</t>
  </si>
  <si>
    <t>J03297950001</t>
  </si>
  <si>
    <t>De: 00099024113 Transferencia en cumplimiento al DS N0913 de 15/06/2011 y el Convenio Intergubernativo de Financiamiento UPRE-CIF-IG 007/2017, suscrito entre la UPRE y el GAM Gutierrez, Proyecto Const. Centro Municipal de Apoyo a la Produccion para los Pueblos Guaranies, correspondiente al pago de l</t>
  </si>
  <si>
    <t>J03297960001</t>
  </si>
  <si>
    <t>De: 00099024113 Transferencia en cumplimiento al DS N0913 de 15/06/2011 y el Convenio Intergubernativo de Financiamiento UPRE-CIF-IG 507/2016, suscrito entre la UPRE y el GAM Villa Tunari, Proyecto Construccion Tinglado, Graderias y Cancha Multiple U.E. Mariscal Sucre Bajo D-6, correspondiente al pa</t>
  </si>
  <si>
    <t>J03297970001</t>
  </si>
  <si>
    <t>De: 00099024113 Transferencia en cumplimiento al DS N0913 de 15/06/2011 y el Convenio Intergubernativo de Financiamiento UPRE-CIF-IG 409/2016, suscrito entre la UPRE y el GAM Sacaba, Proyecto Construccion Infraestructura Deportiva Pelota Vasca Distrito 3, correspondiente al pago de la planilla N3, s</t>
  </si>
  <si>
    <t>J03297980001</t>
  </si>
  <si>
    <t>De: 00099024113 Transferencia en cumplimiento al DS N0913 de 15/06/2011 y el Convenio Intergubernativo de Financiamiento UPRE-CIF-IG 125/2017, suscrito entre la UPRE y el GAM Villa Tunari, Proyecto Construccion U.E. Tecnico Humanistico Avelino Sinani Villa 14 de Sept. D-3, correspondiente al pago de</t>
  </si>
  <si>
    <t>J03297990001</t>
  </si>
  <si>
    <t>De: 00099024113 Transferencia en cumplimiento al DS N0913 de 15/06/2011 y el Convenio Intergubernativo de Financiamiento UPRE-CIF-IG/239/2016, suscrito entre la UPRE y el GAM Villa Gualberto Villarroel, Proyecto Const. de Graderias y Cancha de Cesped Natural Villa Gualberto Villarroel - Cuchumuela,</t>
  </si>
  <si>
    <t>J03298000001</t>
  </si>
  <si>
    <t>De: 00099024113 Transferencia en cumplimiento al DS N0913 de 15/06/2011 y el Convenio Interinstitucional de Financiamiento UPRE-CIF-1171/2013, suscrito entre la UPRE y el GAM Potosi, Proyecto Construccion Tinglado Villa Magisterio, correspondiente al pago de la planilla N3 de cierre, segun la UPRE.</t>
  </si>
  <si>
    <t>J03298010001</t>
  </si>
  <si>
    <t>De: 00099024113 Transferencia en cumplimiento al DS N0913 de 15/06/2011 y el Convenio Intergubernativo de Financiamiento UPRE-CIF-IG/236/2015, suscrito entre la UPRE y el GAM Loteto, Proyecto Construccion Edificio Municipal Localidad Loreto, correspondiente al pago de la planilla N5 de cierre, segu</t>
  </si>
  <si>
    <t>J03298350001</t>
  </si>
  <si>
    <t>De: 00099024113 Transferencia en cumplimiento al DS N0913 de 15/06/2011 y el Convenio Intergubernativo de Financiamiento UPRE-CIF-IG 789/2017, suscrito entre la UPRE y el GAM Buena Vista, Proyecto Const. Unidad Educativa Andres Ibanez - Buena Vista, correspondiente al pago del 20% de anticipo del mo</t>
  </si>
  <si>
    <t>J03298360001</t>
  </si>
  <si>
    <t>De: 00099024113 Transferencia en cumplimiento al DS N0913 de 15/06/2011 y el Convenio Intergubernativo de Financiamiento UPRE-CIF-IG 863/2017, suscrito entre la UPRE y el GAM Cuatro Canadas, Proyecto Const. Bloque Emergencia, Laboratorio y Cocina Comedor Hospital Municipal Cuatro Canada, correspondi</t>
  </si>
  <si>
    <t>J03298370001</t>
  </si>
  <si>
    <t>De: 00099024113 Transferencia en cumplimiento al DS N0913 de 15/06/2011 y el Convenio Intergubernativo de Financiamiento UPRE-CIF-IG 846/2017, suscrito entre la UPRE y el GAM Gutierrez, Proyecto Construccion Tinglado, Graderia y Cancha Polifuncional Comunidad Pampa Yuro, correspondiente al pago del</t>
  </si>
  <si>
    <t>J03298380001</t>
  </si>
  <si>
    <t>De: 00099024113 Transferencia en cumplimiento al DS N0913 de 15/06/2011 y el Convenio Intergubernativo de Financiamiento UPRE-CIF-IG 848/2017, suscrito entre la UPRE y el GAM Gutierrez, Proyecto Construccion Tinglado Polifuncional Comunidad Los Tajibos, correspondiente al pago del 20% de anticipo de</t>
  </si>
  <si>
    <t>J03298390001</t>
  </si>
  <si>
    <t>De: 00099024113 Transferencia en cumplimiento al DS N0913 de 15/06/2011 y el Convenio Intergubernativo de Financiamiento UPRE-CIF-IG 847/2017, suscrito entre la UPRE y el GAM Gutierrez, Proyecto Construccion Tinglado Polideportivo Los Tajibos Gutierrez correspondiente al pago del 20% de anticipo del</t>
  </si>
  <si>
    <t>J03298400001</t>
  </si>
  <si>
    <t>De: 00099024113 Transferencia en cumplimiento al DS N0913 de 15/06/2011 y el Convenio Intergubernativo de Financiamiento UPRE-CIF-IG 870/2017, suscrito entre la UPRE y el GAM Lagunillas, Proyecto Const. de 4 Aulas U.E. Rafael Julian Comunidad Potrerillos (Los Pozos) correspondiente al pago del 20% d</t>
  </si>
  <si>
    <t>J03298410001</t>
  </si>
  <si>
    <t>De: 00099024113 Transferencia en cumplimiento al DS N0913 de 15/06/2011 y el Convenio Intergubernativo de Financiamiento UPRE-CIF-IG 869/2017, suscrito entre la UPRE y el GAM Lagunillas, Proyecto Const. Pavimento Rigido Zona Urbana (Lagunilla)correspondiente al pago del 20% de anticipo del monto fin</t>
  </si>
  <si>
    <t>J03298420001</t>
  </si>
  <si>
    <t>De: 00099024113 Transferencia en cumplimiento al DS N0913 de 15/06/2011 y el Convenio Intergubernativo de Financiamiento UPRE-CIF-IG 823/2017, suscrito entre la UPRE y el GAM Moro Moro, Proyecto Construccion Matadero Municipal Moro Moro correspondiente al pago del 20% de anticipo del monto financiad</t>
  </si>
  <si>
    <t>J03298430001</t>
  </si>
  <si>
    <t>De: 00099024113 Transferencia en cumplimiento al DS N0913 de 15/06/2011 y el Convenio Intergubernativo de Financiamiento UPRE-CIF-IG 821/2017, suscrito entre la UPRE y el GAM Moro Moro, Proyecto Construccion Tinglado y Cancha Polifuncional U.E. Buena Vista correspondiente al pago del 20% de anticipo</t>
  </si>
  <si>
    <t>J03298440001</t>
  </si>
  <si>
    <t>De: 00099024113 Transferencia en cumplimiento al DS N0913 de 15/06/2011 y el Convenio Intergubernativo de Financiamiento UPRE-CIF-IG 822/2017, suscrito entre la UPRE y el GAM Moro Moro, Proyecto Construccion Tinglado Y Cancha Polifuncional U.E. Chanara correspondiente al pago del 20% de anticipo del</t>
  </si>
  <si>
    <t>J03298450001</t>
  </si>
  <si>
    <t>De: 00099024113 Transferencia en cumplimiento al DS N0913 de 15/06/2011 y el Convenio Intergubernativo de Financiamiento UPRE-CIF-IG 807/2017, suscrito entre la UPRE y el GAM Pailon, Proyecto Const. Unidad Educativa Emilio Sulzer Salinas Comunidad Pozo del Tigre correspondiente al pago del 20% de an</t>
  </si>
  <si>
    <t>J03298460001</t>
  </si>
  <si>
    <t>De: 00099024113 Transferencia en cumplimiento al DS N0913 de 15/06/2011 y el Convenio Intergubernativo de Financiamiento UPRE-CIF-IG 880/2017, suscrito entre la UPRE y el GAM Porongo (Ayacucho), Proyecto Const. de Tinglado Y Graderia en la U.E. Pozo Colorado- Comunidad Pozo Colorado correspondiente</t>
  </si>
  <si>
    <t>J03298470001</t>
  </si>
  <si>
    <t>De: 00099024113 Transferencia en cumplimiento al DS N0913 de 15/06/2011 y el Convenio Intergubernativo de Financiamiento UPRE-CIF-IG 879/2017, suscrito entre la UPRE y el GAM Porongo (Ayacucho), Proyecto Const. de Tres Aulas en la U.E. Aniceto Parada Comunidad Luquilla correspondiente al pago del 20</t>
  </si>
  <si>
    <t>J03298480001</t>
  </si>
  <si>
    <t>De: 00099024113 Transferencia en cumplimiento al DS N0913 de 15/06/2011 y el Convenio Intergubernativo de Financiamiento UPRE-CIF-IG 878/2017, suscrito entre la UPRE y el GAM Porongo (Ayacucho), Proyecto Const. de Tinglado y Graderia en la Comunidad La Perdiz correspondiente al pago del 20% de antic</t>
  </si>
  <si>
    <t>J03298490001</t>
  </si>
  <si>
    <t>De: 00099024113 Transferencia en cumplimiento al DS N0913 de 15/06/2011 y el Convenio Intergubernativo de Financiamiento UPRE-CIF-IG 881/2017, suscrito entre la UPRE y el GAM Porongo (Ayacucho), Proyecto Const. de Tinglado y Graderia en la U.E. Nueva Palestina - Comunidad Nueva Palestina correspondi</t>
  </si>
  <si>
    <t>J03298500001</t>
  </si>
  <si>
    <t>De: 00099024113 Transferencia en cumplimiento al DS N0913 de 15/06/2011 y el Convenio Intergubernativo de Financiamiento UPRE-CIF-IG 882/2017, suscrito entre la UPRE y el GAM Portachuelo, Proyecto Const. Centro de Educacion Especial Fatima Mendez Ribera Portachuelo correspondiente al pago del 20% de</t>
  </si>
  <si>
    <t>S09003160002</t>
  </si>
  <si>
    <t>||TRANSFERENCIA A LA CUENTA UNICA DEL TESORO IMPORTE RETENIDO A WALTER ABRAHAM PEREZ ALANDIA POR REMUNERACION MAXIMA CORRESP. AL MES DE SEPTIEMBRE/2017 - LIBRETA N° 00990201001, SEGUN COMUNICACION INTERNA BCB-DIR-CI-2017-142 DE 06/10/2017, DOC. ADJ. Y ROC N° 1283/2017 TRANSFERENCIA POR REMUNERACION MAXIMA - WALTER PEREZ ALANDIA - SEPTIEMBR/2017 LIBRETA N° 00990201001</t>
  </si>
  <si>
    <t>J03299690001</t>
  </si>
  <si>
    <t>De: 00099024113 Transferencia en cumplimiento al DS N0913 de 15/06/2011 y el Convenio Intergubernativo de Financiamiento UPRE-CIF-IG 840/2017, suscrito entre la UPRE y el GAM Pucara, Proyecto Const. Centro de Salud Comunidad Huertas en el Municipio de Pucara correspondiente al pago del 20% de antici</t>
  </si>
  <si>
    <t>J03299700001</t>
  </si>
  <si>
    <t>De: 00099024113 Transferencia en cumplimiento al DS N0913 de 15/06/2011 y el Convenio Intergubernativo de Financiamiento UPRE-CIF-IG 841/2017, suscrito entre la UPRE y el GAM Pucara, Proyecto Const. Centro de Salud Comunidad Loma Larga en el Municipio Pucara correspondiente al pago del 20% de antici</t>
  </si>
  <si>
    <t>J03299710001</t>
  </si>
  <si>
    <t>De: 00099024113 Transferencia en cumplimiento al DS N0913 de 15/06/2011 y el Convenio Intergubernativo de Financiamiento UPRE-CIF-IG 842/2017, suscrito entre la UPRE y el GAM Pucara, Proyecto Const. Pavimento Articulado Calle La Purisima, Rene Barrientos, Comercio, Santos Arteaga - Municipio Pucara</t>
  </si>
  <si>
    <t>J03299720001</t>
  </si>
  <si>
    <t>De: 00099024113 Transferencia en cumplimiento al DS N0913 de 15/06/2011 y el Convenio Intergubernativo de Financiamiento UPRE-CIF-IG 852/2017, suscrito entre la UPRE y el GAM Quirusillas , Proyecto Construccion Cancha Polifuncional con Graderias y Tinglado Unidad Educativa Juana Azurduy de Padilla -</t>
  </si>
  <si>
    <t>J03299730001</t>
  </si>
  <si>
    <t>De: 00099024113 Transferencia en cumplimiento al DS N0913 de 15/06/2011 y el Convenio Intergubernativo de Financiamiento UPRE-CIF-IG 850/2017, suscrito entre la UPRE y el GAM Quirusillas , Proyecto Construccion Cancha Polifuncional con Graderias y Tinglado Comunidad Hierba Buena Civil correspondient</t>
  </si>
  <si>
    <t>J03299740001</t>
  </si>
  <si>
    <t>De: 00099024113 Transferencia en cumplimiento al DS N0913 de 15/06/2011 y el Convenio Intergubernativo de Financiamiento UPRE-CIF-IG 851/2017, suscrito entre la UPRE y el GAM Quirusillas , Proyecto Construccion Cancha Polifuncional con Graderias y Tinglado Comunidad San Luis correspondiente al pago</t>
  </si>
  <si>
    <t>J03299750001</t>
  </si>
  <si>
    <t>De: 00099024113 Transferencia en cumplimiento al DS N0913 de 15/06/2011 y el Convenio Intergubernativo de Financiamiento UPRE-CIF-IG 853/2017, suscrito entre la UPRE y el GAM Quirusillas , Proyecto Construccion Tinglado con Graderias Comunidad Rio Abajo correspondiente al pago del 20% de anticipo de</t>
  </si>
  <si>
    <t>J03299760001</t>
  </si>
  <si>
    <t>De: 00099024113 Transferencia en cumplimiento al DS N0913 de 15/06/2011 y el Convenio Intergubernativo de Financiamiento UPRE-CIF-IG 817/2017, suscrito entre la UPRE y el GAM Samaipata, Proyecto Construccion Tinglado y Cancha Polifuncional U.E. Santiago del Valle - Samaipata correspondiente al pago</t>
  </si>
  <si>
    <t>J03299770001</t>
  </si>
  <si>
    <t>De: 00099024113 Transferencia en cumplimiento al DS N0913 de 15/06/2011 y el Convenio Intergubernativo de Financiamiento UPRE-CIF-IG 815/2017, suscrito entre la UPRE y el GAM Samaipata, Proyecto Construccion Tinglado y Cancha Polifuncional U.E. Bernardino Pena Vidal - Samaipata correspondiente al pa</t>
  </si>
  <si>
    <t>J03299780001</t>
  </si>
  <si>
    <t>De: 00099024113 Transferencia en cumplimiento al DS N0913 de 15/06/2011 y el Convenio Intergubernativo de Financiamiento UPRE-CIF-IG 818/2017, suscrito entre la UPRE y el GAM Samaipata, Proyecto Construccion Tinglado y Graderia Polifuncional U.E. Enrique Stemberg - Samaipata correspondiente al pago</t>
  </si>
  <si>
    <t>J03299790001</t>
  </si>
  <si>
    <t>De: 00099024113 Transferencia en cumplimiento al DS N0913 de 15/06/2011 y el Convenio Intergubernativo de Financiamiento UPRE-CIF-IG 816/2017, suscrito entre la UPRE y el GAM Samaipata, Proyecto Construccion Tinglado Y Cancha Polifuncional U.E. Otilia Vaca Diez - Samaipata correspondiente al pago de</t>
  </si>
  <si>
    <t>J03299800001</t>
  </si>
  <si>
    <t>De: 00099024113 Transferencia en cumplimiento al DS N0913 de 15/06/2011 y el Convenio Intergubernativo de Financiamiento UPRE-CIF-IG 811/2017, suscrito entre la UPRE y el GAM San Antonio de Lomerio, Proyecto Const. Tinglado con Graderia en la Unidad Educativa Suiza Comunidad San Lorenzo correspondie</t>
  </si>
  <si>
    <t>J03299810001</t>
  </si>
  <si>
    <t>De: 00099024113 Transferencia en cumplimiento al DS N0913 de 15/06/2011 y el Convenio Intergubernativo de Financiamiento UPRE-CIF-IG 895/2017, suscrito entre la UPRE y el GAM Postrer Valle, Proyecto Const. Pavimento Articulado en Calles de Postrervalle correspondiente al pago del 20% de anticipo del</t>
  </si>
  <si>
    <t>J03299820001</t>
  </si>
  <si>
    <t>De: 00099024113 Transferencia en cumplimiento al DS N0913 de 15/06/2011 y el Convenio Intergubernativo de Financiamiento UPRE-CIF-IG 825/2017, suscrito entre la UPRE y el GAM Pampa Grande, Proyecto Const. U.E. Celso Quiroz En Comunidad Agua Clara correspondiente al pago del 20% de anticipo del monto</t>
  </si>
  <si>
    <t>J03299830001</t>
  </si>
  <si>
    <t>De: 00099024113 Transferencia en cumplimiento al DS N0913 de 15/06/2011 y el Convenio Intergubernativo de Financiamiento UPRE-CIF-IG 808/2017, suscrito entre la UPRE y el GAM Pailon, Proyecto Const. Tinglado y Graderia Barrio Residencial Norte correspondiente al pago del 20% de anticipo del monto fi</t>
  </si>
  <si>
    <t>J03299840001</t>
  </si>
  <si>
    <t>De: 00099024113 Transferencia en cumplimiento al DS N0913 de 15/06/2011 y el Convenio Intergubernativo de Financiamiento UPRE-CIF-IG 887/2017, suscrito entre la UPRE y el GAM Okinawa Uno, Proyecto Const. Guarderia Divino Nino Okinawa Uno correspondiente al pago del 20% de anticipo del monto financia</t>
  </si>
  <si>
    <t>J03299850001</t>
  </si>
  <si>
    <t>De: 00099024113 Transferencia en cumplimiento al DS N0913 de 15/06/2011 y el Convenio Intergubernativo de Financiamiento UPRE-CIF-IG 890/2017, suscrito entre la UPRE y el GAM Okinawa Uno, Proyecto Const. Cancha Polifuncional Tinglado y Graderia U.E. Modelo Okinawa - Okinawa Uno correspondiente al pa</t>
  </si>
  <si>
    <t>J03299860001</t>
  </si>
  <si>
    <t>De: 00099024113 Transferencia en cumplimiento al DS N0913 de 15/06/2011 y el Convenio Intergubernativo de Financiamiento UPRE-CIF-IG 889/2017, suscrito entre la UPRE y el GAM Okinawa Uno, Proyecto Const. Tinglado y Graderia U.E. San Miguel - Comunidad San Miguel correspondiente al pago del 20% de an</t>
  </si>
  <si>
    <t>J03299870001</t>
  </si>
  <si>
    <t>De: 00099024113 Transferencia en cumplimiento al DS N0913 de 15/06/2011 y el Convenio Intergubernativo de Financiamiento UPRE-CIF-IG 888/2017, suscrito entre la UPRE y el GAM Okinawa Uno, Proyecto Const. Tinglado y Graderia U.E. Virgen de Guadalupe - Comunidad Virgen de Guadalupe correspondiente al</t>
  </si>
  <si>
    <t>J03299880001</t>
  </si>
  <si>
    <t>De: 00099024113 Transferencia en cumplimiento al DS N0913 de 15/06/2011 y el Convenio Intergubernativo de Financiamiento UPRE-CIF-IG 820/2017, suscrito entre la UPRE y el GAM Mairana, Proyecto Const. Tinglado y Graderia U.E. Mariscal Sucre - Mairana correspondiente al pago del 20% de anticipo del mo</t>
  </si>
  <si>
    <t>J03299890001</t>
  </si>
  <si>
    <t>De: 00099024113 Transferencia en cumplimiento al DS N0913 de 15/06/2011 y el Convenio Intergubernativo de Financiamiento UPRE-CIF-IG 893/2017, suscrito entre la UPRE y el GAM Mairana, Proyecto Const. Unidad Educativa Ines Pena Cortez - Mairana correspondiente al pago del 20% de anticipo del monto fi</t>
  </si>
  <si>
    <t>J03299900001</t>
  </si>
  <si>
    <t>De: 00099024113 Transferencia en cumplimiento al DS N0913 de 15/06/2011 y el Convenio Intergubernativo de Financiamiento UPRE-CIF-IG 801/2017, suscrito entre la UPRE y el GAM General Agustin Saavedra, Proyecto Const. Unidad Educativa Felipe Sanchez Cespedes Comunidad 12 de Octubre (Gral. Saavedra) c</t>
  </si>
  <si>
    <t>J03299910001</t>
  </si>
  <si>
    <t>De: 00099024113 Transferencia en cumplimiento al DS N0913 de 15/06/2011 y el Convenio Intergubernativo de Financiamiento UPRE-CIF-IG 802/2017, suscrito entre la UPRE y el GAM General Agustin Saavedra, Proyecto Const. Unidad Educativa Mariscal Sucre Comunidad Mariscal Sucre (Gral. Saavedra) correspon</t>
  </si>
  <si>
    <t>J03299920001</t>
  </si>
  <si>
    <t>De: 00099024113 Transferencia en cumplimiento al DS N0913 de 15/06/2011 y el Convenio Intergubernativo de Financiamiento UPRE-CIF-IG 793/2017, suscrito entre la UPRE y el GAM Fernandez Alonso, Proyecto Const. Unidad Educativa 15 de Agosto Comunidad Aguahi D-4 correspondiente al pago del 20% de antic</t>
  </si>
  <si>
    <t>J03299930001</t>
  </si>
  <si>
    <t>De: 00099024113 Transferencia en cumplimiento al DS N0913 de 15/06/2011 y el Convenio Intergubernativo de Financiamiento UPRE-CIF-IG 812/2017, suscrito entre la UPRE y el GAM Trigal, Proyecto Construccion Pavimento Articulado en Calles Principales Municipio Trigal correspondiente al pago del 20% de</t>
  </si>
  <si>
    <t>G05643700004</t>
  </si>
  <si>
    <t>VENTA DE DIVISAS A SOLICITUD DE YACIMIENTOS PETROLIFEROS FISCALES BOLIVIANOS SEGUN SOLICITUD 3309 REF: PAGO A EMPRESA SAMSUNG ENGINEERING CO. LTD. CERTIFICADO 2, FACTURA ONSHORE 55, MES DE MARZO-2017, QUINTA ADENDA AL CONTRATO DLG-0304 - ETAPA OPERACION Y MANTENIMIENTO - OMA. LIB. 00513052001 YPFB_GERENCIA NACIONAL DE PLANTAS DE SEPARACIÓN</t>
  </si>
  <si>
    <t>J03299220001</t>
  </si>
  <si>
    <t>De: 00099024113 Transferencia en cumplimiento al DS N0913 de 15/06/2011 y el Convenio Intergubernativo de Financiamiento UPRE-CIF-IG 898/2017, suscrito entre la UPRE y el GAM Concepcion, Proyecto Const. Bloque de Aulas, Administracion, Sala de Computo U.E. Mons. Antonio Eduardo Bosl - Concepcion, co</t>
  </si>
  <si>
    <t>J03299230001</t>
  </si>
  <si>
    <t>De: 00099024113 Transferencia en cumplimiento al DS N0913 de 15/06/2011 y el Convenio Intergubernativo de Financiamiento UPRE-CIF-IG/392/2015, suscrito entre la UPRE y la GAM Machacamarca Proyecto Construccion Tinglado Unidad Educativa Aco Aco Florida (Machacamarca), correspondiente al pago de la pl</t>
  </si>
  <si>
    <t>J03299240001</t>
  </si>
  <si>
    <t>De: 00099024113 Transferencia en cumplimiento al DS N0913 de 15/06/2011 y el Convenio Intergubernativo de Financiamiento UPRE-CIF-IG 0178/2016, suscrito entre la UPRE y la GAM Camargo Proyecto Const. Unidad Educativa 25 de Mayo -Camargo, correspondiente al pago de la planilla N7, segun la UPRE.</t>
  </si>
  <si>
    <t>J03299250001</t>
  </si>
  <si>
    <t>De: 00099024113 Transferencia en cumplimiento al DS N0913 de 15/06/2011 y el Convenio Intergubernativo de Financiamiento UPRE-CIF-IG 803/2017, suscrito entre la UPRE y el GAM San Javier, Proyecto Const. Tinglado y Graderias U.E. Las Abras Comunidad Las Abras, correspondiente al pago del 20% de anti</t>
  </si>
  <si>
    <t>J03299260001</t>
  </si>
  <si>
    <t>De: 00099024113 Transferencia en cumplimiento al DS N0913 de 15/06/2011 y el Convenio Intergubernativo de Financiamiento UPRE-CIF-IG 806/2017, suscrito entre la UPRE y el GAM San Javier, Proyecto Const. Tinglado y Graderias U.E. La Senda Comunidad La Senda, correspondiente al pago del 20% de antici</t>
  </si>
  <si>
    <t>J03299270001</t>
  </si>
  <si>
    <t>De: 00099024113 Transferencia en cumplimiento al DS N0913 de 15/06/2011 y el Convenio Intergubernativo de Financiamiento UPRE-CIF-IG 804/2017, suscrito entre la UPRE y el GAM San Javier, Proyecto Const. Tinglado y Graderias U.E. Cachuela Espana Comunidad Cachuela Espana, correspondiente al pago del</t>
  </si>
  <si>
    <t>J03299280001</t>
  </si>
  <si>
    <t>De: 00099024113 Transferencia en cumplimiento al DS N0913 de 15/06/2011 y el Convenio Intergubernativo de Financiamiento UPRE-CIF-IG 805/2017, suscrito entre la UPRE y el GAM San Javier, Proyecto Const. Tinglado, Cancha Polifuncional y Graderias U.E. Guillermo Anez Area Urbana San Javier, correspon</t>
  </si>
  <si>
    <t>J03299290001</t>
  </si>
  <si>
    <t>De: 00099024113 Transferencia en cumplimiento al DS N0913 de 15/06/2011 y el Convenio Intergubernativo de Financiamiento UPRE-CIF-IG 270/2016, suscrito entre la UPRE y el GAM Arbieto Proyecto Const. Aulas U.E. 30 de Agosto Santa Rosa de Lima, correspondiente al pago de la planilla N4 de cierre, segu</t>
  </si>
  <si>
    <t>J03299300001</t>
  </si>
  <si>
    <t>De: 00099024113 Transferencia en cumplimiento al DS N0913 de 15/06/2011 y el Convenio Intergubernativo de Financiamiento UPRE-CIF-IG/411/2015, suscrito entre la UPRE y la GAM Eucaliptus Proyecto Construccion Aulas U.E. Amachuma, correspondiente al pago de la planilla N4 de cierre, segun la UPRE.</t>
  </si>
  <si>
    <t>J03299310001</t>
  </si>
  <si>
    <t>De: 00099024113 Transferencia en cumplimiento al DS N0913 de 15/06/2011 y el Convenio Interinstitucional de Financiamiento UPRE-CIF-575/2014, suscrito entre la UPRE y el GAD Pando Proyecto Construccion y Equipamiento Hospital de Tercer Nivel Municipio de Cobija, correspondiente al pago de la planil</t>
  </si>
  <si>
    <t>J03299320001</t>
  </si>
  <si>
    <t>De: 00099024113 Transferencia en cumplimiento al DS N0913 de 15/06/2011 y el Convenio Intergubernativo de Financiamiento UPRE-CIF-IG/132/2015, suscrito entre la UPRE y la GAM Calamarca Proyecto Construccion Palacio Consistorial Calamarca correspondiente al pago de la planilla N4 de cierre, segun la</t>
  </si>
  <si>
    <t>J03299330001</t>
  </si>
  <si>
    <t>De: 00099024113 Transferencia en cumplimiento al DS N0913 de 15/06/2011 y el Convenio Intergubernativo de Financiamiento UPRE-CIF-IG 891/2017, suscrito entre la UPRE y el GAM Colpa Belgica, Proyecto Const. de Tinglado Con Graderias y 2 Aulas U.E. Orlando Rivero Vargas Comunidad El Cedro correspondie</t>
  </si>
  <si>
    <t>J03299340001</t>
  </si>
  <si>
    <t>De: 00099024113 Transferencia en cumplimiento al DS N0913 de 15/06/2011 y el Convenio Intergubernativo de Financiamiento UPRE-CIF-IG 892/2017, suscrito entre la UPRE y el GAM Colpa Belgica, Proyecto Const. Cancha Polifuncional con Tinglado, Bateria de Banos y 2 Aulas Comunidad de Vallecito Burapucu</t>
  </si>
  <si>
    <t>J03299350001</t>
  </si>
  <si>
    <t>De: 00099024113 Transferencia en cumplimiento al DS N0913 de 15/06/2011 y el Convenio Intergubernativo de Financiamiento UPRE-CIF-IG 886/2017, suscrito entre la UPRE y el GAM Colpa Belgica, Proyecto Ampl. Centro de Salud San Silvestre Colpa Belgica correspondiente al pago del 20% de anticipo del mon</t>
  </si>
  <si>
    <t>J03299360001</t>
  </si>
  <si>
    <t>De: 00099024113 Transferencia en cumplimiento al DS N0913 de 15/06/2011 y el Convenio Intergubernativo de Financiamiento UPRE-CIF-IG 897/2017, suscrito entre la UPRE y el GAM Concepcion, Proyecto Const. Ampliacion Hospital Cesar Banzer (Area Maternidad) - Concepcion correspondiente al pago del 20% d</t>
  </si>
  <si>
    <t>J03299370001</t>
  </si>
  <si>
    <t>De: 00099024113 Transferencia en cumplimiento al DS N0913 de 15/06/2011 y el Convenio Intergubernativo de Financiamiento UPRE-CIF-IG 783/2017, suscrito entre la UPRE y el GAM El Carmen Rivero Torrez, Proyecto Construccion Unidad Educativa Prof. Gutemberg Jordan Severiche - El Carmen Rivero Torrez co</t>
  </si>
  <si>
    <t>J03299380001</t>
  </si>
  <si>
    <t>De: 00099024113 Transferencia en cumplimiento al DS N0913 de 15/06/2011 y el Convenio Intergubernativo de Financiamiento UPRE-CIF-IG 774/2017, suscrito entre la UPRE y el GAM Cabezas, Proyecto Const. Ampliacion Hospital Fray Francisco del Pilar Cabezas correspondiente al pago del 20% de anticipo del</t>
  </si>
  <si>
    <t>J03299390001</t>
  </si>
  <si>
    <t>De: 00099024113 Transferencia en cumplimiento al DS N0913 de 15/06/2011 y el Convenio Intergubernativo de Financiamiento UPRE-CIF-IG 775/2017, suscrito entre la UPRE y el GAM Boyuibe, Proyecto Const. Aulas, Cocina-Comedor, Adm. y Baterias de Banos U.E. Tcnl. Rafael Pabon Municipio de Boyuibe corresp</t>
  </si>
  <si>
    <t>J03299400001</t>
  </si>
  <si>
    <t>De: 00099024113 Transferencia en cumplimiento al DS N0913 de 15/06/2011 y el Convenio Intergubernativo de Financiamiento UPRE-CIF-IG 780/2017, suscrito entre la UPRE y el GAM Ascencion de Guarayos, Proyecto Const. Aulas y Banos Unidad Educativa 27 de Mayo Guarayos correspondiente al pago del 20% de</t>
  </si>
  <si>
    <t>J03299410001</t>
  </si>
  <si>
    <t>De: 00099024113 Transferencia en cumplimiento al DS N0913 de 15/06/2011 y el Convenio Intergubernativo de Financiamiento UPRE-CIF-IG 782/2017, suscrito entre la UPRE y el GAM Ascencion de Guarayos, Proyecto Const. Aulas Unidad Educativa Esteban Gebhard Guarayos correspondiente al pago del 20% de ant</t>
  </si>
  <si>
    <t>J03299420001</t>
  </si>
  <si>
    <t>De: 00099024113 Transferencia en cumplimiento al DS N0913 de 15/06/2011 y el Convenio Intergubernativo de Financiamiento UPRE-CIF-IG 781/2017, suscrito entre la UPRE y el GAM Ascencion de Guarayos, Proyecto Const. Centro de Salud Santa Rosa 2 Guarayos correspondiente al pago del 20% de anticipo del</t>
  </si>
  <si>
    <t>J03300660002</t>
  </si>
  <si>
    <t>A:00099021001 Transferencia que realizamos a solicitud de la Empresa Metalurgica Vinto mediante nota CITE: EMV GG 0334/2017 en aplicacion al D.S. 3331 Bono Juancito Pinto Gestion 2017</t>
  </si>
  <si>
    <t>Q08943710002</t>
  </si>
  <si>
    <t>NUMERO DE LIBRETA CUT: 00580012001 OPERACIÓN E18 TRANSFERENCIA DEL SISTEMA FINANCIERO POR CUENTA DE TERCEROS A LA CUT A SOLICITUD DEL MINISTERIO DE ECONOMIA Y FINANZAS PUBLICAS POR MALA APROPIACION POR PARTE DE DEPOSITOS ADUANEROS DE BOLIVIA</t>
  </si>
  <si>
    <t>Q08943720002</t>
  </si>
  <si>
    <t>NUMERO DE LIBRETA CUT: 00099021001 OPERACIÓN E18 TRANSFERENCIA DEL SISTEMA FINANCIERO POR CUENTA DE TERCEROS A LA CUT A SOLICITUD DEL MINISTERIO DE ECONOMIA Y FINANZAS PUBLICAS POR MALA APROPIACION POR PARTE DEL MINISTERIO DE RELACIONES EXTERIORES</t>
  </si>
  <si>
    <t>Q08943740002</t>
  </si>
  <si>
    <t>Q08946200002</t>
  </si>
  <si>
    <t>NÚMERO DE LIBRETA CUT: 99031009.00 OPERACIÓN T01 TRANSFERENCIA DE FONDOS A LA CUT - TESORO DIRECTO DE BANCO UNION S.A. A CUENTA UNICA DEL TESORO CON NUMERO DE SOLICITUD = 2189081 Y NUMERO CORRELATIVO = 91320010102017685 TRANSFERENCIA POR OPERACIONES DE VENTA BONOS BTX</t>
  </si>
  <si>
    <t>S09004360002</t>
  </si>
  <si>
    <t>||TRANSFERENCIA DE FONDOS A LA CUT LIBRETA N° 00574019202 DE LA EMPRESA SEDEM  PARA LACTEOSBOL IMPLEMENTACIÓN DE UNA PLANTA PROCESADORA DE LÁCTEOS EN EL DEPARTAMENTO DEL BENI POR CONCEPTO DE SEXTO DESEMBOLSO SEGÚN NOTA CITE: BDP/GOP/CART/3939/2017 DE 05/10/17 LIBRETA N°00574019202 EMPRESA SEDEMPARA LACTEOSBOL IMPLEMENTACIÓN PLANTA PROCESADORA LACTEOS BENI"</t>
  </si>
  <si>
    <t>S09004400002</t>
  </si>
  <si>
    <t>||TRANSFERENCIA DE FONDOS A LA CUT LIBRETA N° 00574019202 DE LA EMPRESA SEDEM  PARA LACTEOSBOL IMPLEMENTACIÓN DE UNA PLANTA PROCESADORA DE LÁCTEOS EN EL DEPARTAMENTO DEL BENI POR CONCEPTO DE SEPTIMO DESEMBOLSO SEGÚN NOTA CITE: BDP/GOP/CART/3941/2017 DE 05/10/17 LIBRETA N°00574019202 EMPRESA SEDEMPARA LACTEOSBOL IMPLEMENTACIÓN PLANTA PROCESADORA LACTEOS BENI"</t>
  </si>
  <si>
    <t>J03300050001</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</si>
  <si>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</si>
  <si>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J03300290001</t>
  </si>
  <si>
    <t>De: 00099024113 Transferencia en cumplimiento al DS N0913 de 15/06/2011 y el Convenio Intergubernativo de Financiamiento UPRE-CIF-IG 185/2015, suscrito entre la UPRE y el GAM Catacora, Proyecto Construccion de Cancha de Cesped Sintetico Catacora, correspondiente al pago de la planilla N3 de cierre,</t>
  </si>
  <si>
    <t>J03300300001</t>
  </si>
  <si>
    <t>De: 00099024113 Transferencia en cumplimiento al DS N0913 de 15/06/2011 y el Convenio Interinstitucional de Financiamiento UPRE-CIF-0653/13, suscrito entre la UPRE y el GAM Vitichi, Proyecto Construccion Campo Deportivo Colegio Jesus de Nazareth de Tusquina, correspondiente al pago de la devolucion</t>
  </si>
  <si>
    <t>J03300310001</t>
  </si>
  <si>
    <t>De: 00099024113 Transferencia en cumplimiento al DS N0913 de 15/06/2011 y el Convenio Interinstitucional de Financiamiento UPRE-CIF-0685/13, suscrito entre la UPRE y el GAM Betanzos, Proyecto Construccion Campo Deportivo y Tinglado Unidad Educativa Elizardo Perez, correspondiente al pago de la devol</t>
  </si>
  <si>
    <t>J03300320001</t>
  </si>
  <si>
    <t>De: 00099024113 Transferencia en cumplimiento al DS N0913 de 15/06/2011 y el Convenio Intergubernativo de Financiamiento UPRE-CIF-IG 857/2017, suscrito entre la UPRE y el GAM San Ramon, Proyecto Construccion Centro de Salud de 1er. Nivel con Internacion Municipio San Ramon, correspondiente al pago</t>
  </si>
  <si>
    <t>J03300330001</t>
  </si>
  <si>
    <t>De: 00099024113 Transferencia en cumplimiento al DS N0913 de 15/06/2011 y el Convenio Intergubernativo de Financiamiento UPRE-CIF-IG 832/2017, suscrito entre la UPRE y el GAM San Rafael, Proyecto Construccion Tinglado Unidad Educativa El Tuna San Rafael de Velasco, correspondiente al pago del 20% d</t>
  </si>
  <si>
    <t>J03300340001</t>
  </si>
  <si>
    <t>De: 00099024113 Transferencia en cumplimiento al DS N0913 de 15/06/2011 y el Convenio Interinstitucional de Financiamiento UPRE-CIF-0684/13, suscrito entre la UPRE y el GAM Betanzos, Proyecto Construccion Campo Deportivo y Tinglado Unidad Educativa Mariscal Antonio Jose de Sucre Chajpi Grande, corre</t>
  </si>
  <si>
    <t>J03300350001</t>
  </si>
  <si>
    <t>De: 00099024113 Transferencia en cumplimiento al DS N0913 de 15/06/2011 y el Convenio Intergubernativo de Financiamiento UPRE-CIF-IG 834/2017, suscrito entre la UPRE y el GAM San Miguel de Velasco, Proyecto Construccion de Tinglado y Graderias de la Unidad Educativa San Pablo A San Miguel de Velasc</t>
  </si>
  <si>
    <t>J03300360001</t>
  </si>
  <si>
    <t>De: 00099024113 Transferencia en cumplimiento al DS N0913 de 15/06/2011 y el Convenio Intergubernativo de Financiamiento UPRE-CIF-IG 835/2017, suscrito entre la UPRE y el GAM San Miguel de Velasco, Proyecto Construccion de Tinglado y Graderias en la Unidad Educativa El Tacoigo San Miguel de Velasco</t>
  </si>
  <si>
    <t>J03300370001</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</si>
  <si>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Santiestevan</t>
  </si>
  <si>
    <t>J03300380001</t>
  </si>
  <si>
    <t>De: 00099024113 Transferencia en cumplimiento al DS N0913 de 15/06/2011 y el Convenio Intergubernativo de Financiamiento UPRE-CIF-IG 838/2017, suscrito entre la UPRE y el GAM San Miguel de Velasco, Proyecto Construccion de Tinglado y Graderias en la Unidad Educativa Jose Julian Dorado San Miguel d</t>
  </si>
  <si>
    <t>J03300390001</t>
  </si>
  <si>
    <t>De: 00099024113 Transferencia en cumplimiento al DS N0913 de 15/06/2011 y el Convenio Intergubernativo de Financiamiento UPRE-CIF-IG 837/2017, suscrito entre la UPRE y el GAM San Miguel de Velasco, Proyecto Construccion de Tinglado y Graderias en la Unidad Educativa Alta Mira San Miguel de Velasco</t>
  </si>
  <si>
    <t>J03300400001</t>
  </si>
  <si>
    <t>De: 00099024113 Transferencia en cumplimiento al DS N0913 de 15/06/2011 y el Convenio Intergubernativo de Financiamiento UPRE-CIF-IG 800/2017, suscrito entre la UPRE y el GAM San Juan, Proyecto Const. de un Tinglado y una Graderia Lateral Unidad Educativa San Martin (San Juan), correspondiente al pa</t>
  </si>
  <si>
    <t>J03300670001</t>
  </si>
  <si>
    <t>De: 00099024113 Transferencia en cumplimiento al DS N0913 de 15/06/2011 y el Convenio Intergubernativo de Financiamiento UPRE-CIF-IG 854/2017, suscrito entre la UPRE y el GAM Cotoca, Proyecto Construccion Bloque de Aulas y Bateria de Banos Unidad Educativa Club Social 24 de Septiembre - Cotoca corre</t>
  </si>
  <si>
    <t>S09004850001</t>
  </si>
  <si>
    <t>||REGISTRO COBRO COMISION AVISO ENMIENDA CARTA DE CREDITO STANDBY BS220.- Y EMISION CBTE. CONTABLE BS50.- REF.: SGAX311-117203 (BCB:SB-R-2017-04) A FAVOR DE YPFB SEGUN SWIFT 14405 ADJUNTO LIB. 00513012007 YPFB - RECURSOS DE NACIONALIZACION REF.: CPOM. AVISO ENMIENDA SBLC SGX311-117203</t>
  </si>
  <si>
    <t>G05652860003</t>
  </si>
  <si>
    <t>PAGO PRÉSTAMO BID 568-SF-BO VCTO. 10-oct-2017 POR CUENTA DE TGN , NTI. 009900 VALOR 10-oct-2017 CAPITAL USD 66.666,67 INTERESES USD 2.666,67 CTA. 3987 CUENTA UNICA DEL TESORO-3987 LIB. 00099021001 REF.: COMISIONES BANCARIAS</t>
  </si>
  <si>
    <t>G05652920003</t>
  </si>
  <si>
    <t>PAGO A BID PRÉSTAMO 2637/BL-BO VCTO. 09-oct-2017 POR CUENTA DE TGN , NTI. 009927 VALOR 10-oct-2017 INTERESES USD 62.669,88 CTA. 3987 CUENTA UNICA DEL TESORO-3987 LIB. 00099021001 REF.: COMISIONES BANCARIAS</t>
  </si>
  <si>
    <t>G05652930003</t>
  </si>
  <si>
    <t>PAGO A BID PRÉSTAMO 2637/BL-BO VCTO. 09-oct-2017 POR CUENTA DE TGN , NTI. 009928 VALOR 10-oct-2017 INTERESES USD 1.566,78 CTA. 3987 CUENTA UNICA DEL TESORO-3987 LIB. 00099021001 REF.: COMISIONES BANCARIAS</t>
  </si>
  <si>
    <t>G05655640003</t>
  </si>
  <si>
    <t>TRANSFERENCIA RECIBIDA DEL EXTERIOR SEGÚN MENSAJES SWIFT Nos. 14451-14440 (REM.EXT.) DE FECHA 10-10-2017 POR DESEMBOLSO DE CAF PRÉSTAMO CFA008789 SOL.DES.N° 24 CARR.MONTE.MUYU.IPATI /TRF OBI CAF LIB 00291014360 LIBRETA N° 00291012002 ABC-RECURSOS PROPIOS REF.: UTILES DE ESCRITORIO</t>
  </si>
  <si>
    <t>G05655670001</t>
  </si>
  <si>
    <t>COBRO COSTOS DE PAPELERIA SEGUN TRANSFERENCIA DEL EXTERIOR POR ORDEN DE VICTORIA JUAN GAS S.A.C. REF:5TA CUOTA DE ACTA DE CONCILIACION GESTION 2016 LIB. 00513062001 YPFB-OPERACIONES PLANTA DE SEPARACION DE LIQUIDOS RIO GRANDE</t>
  </si>
  <si>
    <t>G05655690001</t>
  </si>
  <si>
    <t>COBRO COSTOS DE PAPELERIA SEGUN TRANSFERENCIA DEL EXTERIOR POR ORDEN DE COMPANHIA MATOGROSSENSE DE GAS - BRASIL LIB. 00513012007 YPFB - RECURSOS NACIONALIZACIÓN</t>
  </si>
  <si>
    <t>G05657880004</t>
  </si>
  <si>
    <t>VENTA DE DIVISAS A SOLICITUD DE YACIMIENTOS PETROLIFEROS FISCALES BOLIVIANOS SEGUN SOLICITUD 3331 REF: PAGO A PLUSPETROL BOLIVIA POR RETRIBUCIONES AL TITULAR MERCADO INTERNO CORRESPONDIENTE AL MES DE JUNIO DE 2017 LIB. 00513012007 YPFB - RECURSOS NACIONALIZACIÓN</t>
  </si>
  <si>
    <t>G05657910004</t>
  </si>
  <si>
    <t>VENTA DE DIVISAS A SOLICITUD DE YACIMIENTOS PETROLIFEROS FISCALES BOLIVIANOS SEGUN SOLICITUD 3332 REF: PAGO A PLUSPETROL BOLIVIA POR RETRIBUCIONES AL TITULAR MERCADO INTERNO CORRESPONDIENTE AL MES DE JUNIO DE 2017 LIB. 00513012007 YPFB - RECURSOS NACIONALIZACIÓN</t>
  </si>
  <si>
    <t>G05658020004</t>
  </si>
  <si>
    <t>VENTA DE DIVISAS A SOLICITUD DE YACIMIENTOS PETROLIFEROS FISCALES BOLIVIANOS SEGUN SOLICITUD 3318 REF: PAGO A SHELL BOLIVIA CORPORATION POR RETRIBUCIONES AL TITULAR MERCADO INTERNO CORRESPONDIENTE AL MES DE JUNIO DE 2017 LIB. 00513012007 YPFB - RECURSOS NACIONALIZACIÓN</t>
  </si>
  <si>
    <t>G05659250001</t>
  </si>
  <si>
    <t>COBRO COSTOS DE PAPELERIA SEGUN TRANSFERENCIA DEL EXTERIOR POR ORDEN DE PETROBRAS PARAGUAY GAS SRL LIB. 00513062001 YPFB-OPERACIONES PLANTA DE SEPARACION DE LIQUIDOS RIO GRANDE</t>
  </si>
  <si>
    <t>G05660930001</t>
  </si>
  <si>
    <t>COBRO COSTOS DE PAPELERIA SEGUN TRANSFERENCIA DEL EXTERIOR POR ORDEN DE COPAPE PRODUCTOS DE PETROLEO LTDA REF:INV.390/2017 LIB. 00513062001 YPFB-OPERACIONES PLANTA DE SEPARACION DE LIQUIDOS RIO GRANDE</t>
  </si>
  <si>
    <t>J03299940001</t>
  </si>
  <si>
    <t>De: 00099024113 Transferencia en cumplimiento al DS N0913 de 15/06/2011 y el Convenio Intergubernativo de Financiamiento UPRE-CIF-IG 778/2017, suscrito entre la UPRE y el GAM El Torno, Proyecto Construccion 8 Aulas Unidad Educativa Naciones Unidas - El Torno correspondiente al pago del 20% de antici</t>
  </si>
  <si>
    <t>J03299950001</t>
  </si>
  <si>
    <t>De: 00099024113 Transferencia en cumplimiento al DS N0913 de 15/06/2011 y el Convenio Intergubernativo de Financiamiento UPRE-CIF-IG 779/2017, suscrito entre la UPRE y el GAM El Torno, Proyecto Construccion 4 Aulas Unidad Educativa Alberto Rivera Tapia La Angostura - El Torno correspondiente al pago</t>
  </si>
  <si>
    <t>J03299960001</t>
  </si>
  <si>
    <t>De: 00099024113 Transferencia en cumplimiento al DS N0913 de 15/06/2011 y el Convenio Intergubernativo de Financiamiento UPRE-CIF-IG 855/2017, suscrito entre la UPRE y el GAM Cotoca, Proyecto Construccion Bloque y Sala De Docentes Unidad Educativa San Marcos - Cotoca correspondiente al pago del 20%</t>
  </si>
  <si>
    <t>J03299970001</t>
  </si>
  <si>
    <t>De: 00099024113 Transferencia en cumplimiento al DS N0913 de 15/06/2011 y el Convenio Intergubernativo de Financiamiento UPRE-CIF-IG 856/2017, suscrito entre la UPRE y el GAM Cotoca, Proyecto Construccion Bloque de Aulas y Sala de Docentes Unidad Educativa Manuel Angel Cortez - Cotoca correspondient</t>
  </si>
  <si>
    <t>J03299980001</t>
  </si>
  <si>
    <t>De: 00099024113 Transferencia en cumplimiento al DS N0913 de 15/06/2011 y el Convenio Intergubernativo de Financiamiento UPRE-CIF-IG 772/2017, suscrito entre la UPRE y el GAM Comarapa, Proyecto Const. Unidad Educativa La Palizada - Comarapa correspondiente al pago del 20% de anticipo del monto finan</t>
  </si>
  <si>
    <t>J03299990001</t>
  </si>
  <si>
    <t>De: 00099024113 Transferencia en cumplimiento al DS N0913 de 15/06/2011 y el Convenio Intergubernativo de Financiamiento UPRE-CIF-IG 885/2017, suscrito entre la UPRE y el GAM Colpa Belgica, Proyecto Const. Casa del Adulto Mayor en el Municipio de Colpa Belgica correspondiente al pago del 20% de anti</t>
  </si>
  <si>
    <t>J03300000001</t>
  </si>
  <si>
    <t>De: 00099024113 Transferencia en cumplimiento al DS N0913 de 15/06/2011 y el Convenio Intergubernativo de Financiamiento UPRE-CIF-IG-496/2016, suscrito entre la UPRE y la GAM Vinto Proyecto Construccion Tecnologico Vinto, correspondiente al pago de la planilla N2, segun la UPRE.</t>
  </si>
  <si>
    <t>J03300010001</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</si>
  <si>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t>
  </si>
  <si>
    <t>J03300020001</t>
  </si>
  <si>
    <t>De: 00099024113 Transferencia en cumplimiento al DS N0913 de 15/06/2011 y el Convenio Intergubernativo de Financiamiento UPRE-CIF-IG 797/2017, suscrito entre la UPRE y el GAM San Carlos, Proyecto Construccion Tinglado y Graderia en la Unidad Educativa El Sujal Distrito San Carlos correspondiente al</t>
  </si>
  <si>
    <t>J03300030001</t>
  </si>
  <si>
    <t>De: 00099024113 Transferencia en cumplimiento al DS N0913 de 15/06/2011 y el Convenio Intergubernativo de Financiamiento UPRE-CIF-IG 830/2017, suscrito entre la UPRE y el GAM San Jose, Proyecto Const. Biblioteca Municipal Dr. Pedro Rivero Mercado de San Jose de Chiquitos, correspondiente al pago del</t>
  </si>
  <si>
    <t>J03300040001</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</si>
  <si>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t>
  </si>
  <si>
    <t>J03301340002</t>
  </si>
  <si>
    <t>A:00099021001 TRANSFERENCIA A SOLICITUD DE LA CORPORACION MINERA DE BOLIVIA CON NOTA CITE: CONT-DP-0736/2017 EN CUMPLIMIENTO A LO ESTABLECIDO EN EL PARAGRAFO II, ARTICULO 6 DEL DECRETO SUPREMO 3331</t>
  </si>
  <si>
    <t>Q08949220002</t>
  </si>
  <si>
    <t>Q08950970002</t>
  </si>
  <si>
    <t>NUMERO DE LIBRETA CUT: Cuenta Unica del Tesoro OPERACIÓN E18 TRANSFERENCIA DEL SISTEMA FINANCIERO POR CUENTA DE TERCEROS A LA CUT Devolucion pagos Direccion Departamental de Educacion Cochabamba</t>
  </si>
  <si>
    <t>Q08951120002</t>
  </si>
  <si>
    <t>NUMERO DE LIBRETA CUT: 00099021001 OPERACIÓN E18 TRANSFERENCIA DEL SISTEMA FINANCIERO POR CUENTA DE TERCEROS A LA CUT PAGO INDEBIDO -RP SEPTIEMBRE DE 2017</t>
  </si>
  <si>
    <t>Q08951130002</t>
  </si>
  <si>
    <t>NUMERO DE LIBRETA CUT: 00099021001 OPERACIÓN E18 TRANSFERENCIA DEL SISTEMA FINANCIERO POR CUENTA DE TERCEROS A LA CUT PAGO ADELANTADO P.R.A.-RP SEPTIEMBRE DE 2017</t>
  </si>
  <si>
    <t>S09008020002</t>
  </si>
  <si>
    <t>||TRANSFERENCIA DE FONDOS SEGUN FORMULARIO CITE BUN0643/17, DE LA FECHA, (HRE-TSO-5200). A SOLICITUD DEL GOB. AUTONOMO MCPAL. DE SAN BENITO, TRASFERENCIA A LA LIBRETA N°00990204115; BUN.</t>
  </si>
  <si>
    <t>J03301230001</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</si>
  <si>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N6, segun la UPR</t>
  </si>
  <si>
    <t>J03301250001</t>
  </si>
  <si>
    <t>De: 00099024113 Transferencia en cumplimiento al DS N0913 de 15/06/2011 y el Convenio Intergubernativo de Financiamiento UPRE-CIF-IG/153/2015, suscrito entre la UPRE y el GAM Sica Sica, Proyecto Construccion Unidad Educativa Villa Busch, correspondiente al pago de la planilla N5 de cierre, segun la</t>
  </si>
  <si>
    <t>J03301280001</t>
  </si>
  <si>
    <t>De: 00099024113 Transferencia en cumplimiento al DS N0913 de 15/06/2011 y el Convenio Intergubernativo de Financiamiento UPRE-CIF-IG 053/2017, suscrito entre la UPRE y el GAM Entre Rios, Proyecto Construccion Aulas, Tinglado y Graderias U.E. Alvaro Garcia Linera, correspondiente al pago de la planil</t>
  </si>
  <si>
    <t>J03301330001</t>
  </si>
  <si>
    <t>De: 00099024113 Transferencia en cumplimiento al DS N0913 de 15/06/2011 y el Convenio Intergubernativo de Financiamiento UPRE-CIF-IG 018/2017, suscrito entre la UPRE y el GAM Oruro, Proyecto Construccion Unidad Educativa Mejillones 1, correspondiente al pago de la planilla N1, segun la UPRE.</t>
  </si>
  <si>
    <t>J03301350001</t>
  </si>
  <si>
    <t>De: 00099024113 Transferencia en cumplimiento al DS N0913 de 15/06/2011 y el Convenio Intergubernativo de Financiamiento UPRE-CIF-IG/339/2016, suscrito entre la UPRE y el GAM de La Asunta proyecto Const. 15 Aulas y Tinglado U.E. Charia, correspondiente al pago de la planilla N 3, segun la UPRE.</t>
  </si>
  <si>
    <t>J03301360001</t>
  </si>
  <si>
    <t>De: 00099024113 Transferencia en cumplimiento al DS N0913 de 15/06/2011 y el Convenio Intergubernativo de Financiamiento UPRE-CIF-IG/342/2016, suscrito entre la UPRE y el GAM de La Asunta proyecto Const. 15 Aulas y Tinglado U.E. Elizardo Perez, correspondiente al pago de la planilla N 4, segun la UP</t>
  </si>
  <si>
    <t>J03301370001</t>
  </si>
  <si>
    <t>De: 00099024113 Transferencia en cumplimiento al DS N0913 de 15/06/2011 y el Convenio Intergubernativo de Financiamiento UPRE-CIF-IG/338/2016, suscrito entre la UPRE y el GAM de La Asunta proyecto Const. 15 Aulas y Tinglado U.E. Tecnico Humanistico Fidel Castro, correspondiente al pago de la planill</t>
  </si>
  <si>
    <t>G05665590004</t>
  </si>
  <si>
    <t>VENTA DE DIVISAS CON TRANSFERENCIA DE FONDOS A SOLICITUD DE YACIMIENTOS PETROLIFEROS FISCALES BOLIVIANOS SEGUN SOLICITUD 3317 REF: PRE PAGO A VITOL SA POR SUMINISTRO DE INSUMOS Y ADITIVOS Y DIESEL OIL CORRESPONDIENTE AL MES DE OCTUBRE 2017 SEGUN PROFORMA PI 170092201 Y DOC. ADJUNTA LIB. 00513012004 LBP-YPFB-UNICOMERCIAL (4030005415/1-2188907)</t>
  </si>
  <si>
    <t>G05669340001</t>
  </si>
  <si>
    <t>COBRO COSTOS DE PAPELERIA SEGUN TRANSFERENCIA DEL EXTERIOR POR ORDEN DE PERUANA DE COMBUSTIBLE S.A. (LIMA PERU) LIB. 00513062001 YPFB-OPERACIONES PLANTA DE SEPARACION DE LIQUIDOS RIO GRANDE</t>
  </si>
  <si>
    <t>G05669360001</t>
  </si>
  <si>
    <t>COBRO COSTOS DE PAPELERIA SEGUN TRANSFERENCIA DEL EXTERIOR POR ORDEN DE LIMA GAS S.A. (CALLAO PERU) LIB. 00513062001 YPFB-OPERACIONES PLANTA DE SEPARACION DE LIQUIDOS RIO GRANDE</t>
  </si>
  <si>
    <t>G05671790004</t>
  </si>
  <si>
    <t>VENTA DE DIVISAS CON TRANSFERENCIA DE FONDOS A SOLICITUD DE YACIMIENTOS PETROLIFEROS FISCALES BOLIVIANOS SEGUN SOLICITUD 3335 REF: PAGO A COMPANIA DE PETROLEOS DE CHILE COPEC SA POR SUMINISTRO DE PRODUCTO FACTURAS FINALES CARGAS DEL 07 AL 20 DE SEPTIEMBRE DE 2017 SEGUN DOCUMENTACION ADJUNTA LIB. 00513012004 LBP-YPFB-UNICOMERCIAL (4030005415/1-2188907)</t>
  </si>
  <si>
    <t>G05671800004</t>
  </si>
  <si>
    <t>VENTA DE DIVISAS CON TRANSFERENCIA DE FONDOS A SOLICITUD DE YACIMIENTOS PETROLIFEROS FISCALES BOLIVIANOS SEGUN SOLICITUD 3336 REF: PAGO ANTICIPADO A TRAFIGURA PTE LTD POR SUMINISTRO DE DIESEL OIL CORRESPONDIENTE AL MES DE OCTUBRE 2017 SEGUN PROFORMA 972588 Y DOCUMENTACION ADJUNTA LIB. 00513012004 LBP-YPFB-UNICOMERCIAL (4030005415/1-2188907)</t>
  </si>
  <si>
    <t>G05671810004</t>
  </si>
  <si>
    <t>VENTA DE DIVISAS CON TRANSFERENCIA DE FONDOS A SOLICITUD DE MINISTERIO DE DESARROLLO PRODUCTIVO Y ECONOMIA PLURAL SEGUN SOLICITUD 3337 REF: TRANSFERENCIA DE RECURSOS A EVIEL RAMOS PEREZ POR PAGO DE ALQUILER Y ADECUACION DE STAND EN FERIA INTERNACIONAL, CONFORME A SOLICITUD DE LA UNIDAD DE PROMOCION LIB. 00041051101 MPM - PROMUEVE BOLIVIA RECURSOS PROPIOS</t>
  </si>
  <si>
    <t>G05671820003</t>
  </si>
  <si>
    <t>TRANSFERENCIA DE FONDOS AL EXTERIOR A SOLICITUD DE MINISTERIO DE CULTURAS SEGUN SOLICITUD 3338 REF: PRESTAMO 2450/BL-BO DEVOLUCION DE FONDOS NO UTILIZADOS POR EL ORGANISMO EJECUTOR. LIB. 00052027001 $US - PROGRAMA NACIONAL DE TURISMO COMUNITARIO</t>
  </si>
  <si>
    <t>J03300940001</t>
  </si>
  <si>
    <t>De: 00513012004 Transferencia que se efectua a requerimiento de Yacimientos Petroliferos Fiscales Bolivianos (YPFB), con nota CITE: YPFB/DFC-2897-URT-1477/2017 y en virtud a la nota interna CITE: MEFP/VPCF/DGCF/UCCF N 1092/2017, por concepto de deposito erroneo.</t>
  </si>
  <si>
    <t>J03300950001</t>
  </si>
  <si>
    <t>De: 00513072004 Transferencia que se efectua a requerimiento de Yacimientos Petroliferos Fiscales Bolivianos (YPFB), con nota CITE: YPFB/DFC-2897-URT-1477/2017 y en virtud a la nota interna CITE: MEFP/VPCF/DGCF/UCCF N 1092/2017, por concepto de deposito erroneo.</t>
  </si>
  <si>
    <t>J03300960001</t>
  </si>
  <si>
    <t>De: 00513012004 Transferencia que se efectua a requerimiento de Yacimientos Petroliferos Fiscales Bolivianos (YPFB), con nota CITE: YPFB/DFC-2899-URT-1479/2017 y en virtud a la nota interna CITE: MEFP/VPCF/DGCF/UCCF N 1092/2017, por concepto de deposito en demasia.</t>
  </si>
  <si>
    <t>J03300970001</t>
  </si>
  <si>
    <t>De: 00513012002 Transferencia que se efectua a requerimiento de Yacimientos Petroliferos Fiscales Bolivianos (YPFB), con nota CITE: YPFB/DFC-2898-URT-1478/2017 y en virtud a la nota interna CITE: MEFP/VPCF/DGCF/UCCF N 1092/2017, por concepto de deposito erroneo.</t>
  </si>
  <si>
    <t>J03301030001</t>
  </si>
  <si>
    <t>De: 00099024113 Transferencia en cumplimiento al DS N0913 de 15/06/2011 y el Convenio Intergubernativo de Financiamiento UPRE-CIF-IG/279/2015, suscrito entre la UPRE y el GAM San Ramon, Proyecto Construccion Villa Olimpica San Ramon, correspondiente al pago de la planilla N 6, segun la UPRE.</t>
  </si>
  <si>
    <t>J03301040001</t>
  </si>
  <si>
    <t>De: 00099024113 Transferencia en cumplimiento al DS N0913 de 15/06/2011 y el Convenio Intergubernativo de Financiamiento UPRE-CIF-IG/175/2015, suscrito entre la UPRE y el GAM Patacamaya, Proyecto Construccion Tinglado U.E. Pedro Domingo Murillo Central Norte Patacamaya, correspondiente al pago de l</t>
  </si>
  <si>
    <t>J03301050001</t>
  </si>
  <si>
    <t>De: 00099024113 Transferencia en cumplimiento al DS N0913 de 15/06/2011 y el Convenio Intergubernativo de Financiamiento UPRE-CIF-IG/393/2016, suscrito entre la UPRE y el GAM Puerto Villarroel, Proyecto Construccion Complejo Educativo Bello Horizonte, correspondiente al pago de la planilla N 4 de ci</t>
  </si>
  <si>
    <t>J03301060001</t>
  </si>
  <si>
    <t>De: 00099024113 Transferencia en cumplimiento al DS N0913 de 15/06/2011 y el Convenio Intergubernativo de Financiamiento UPRE-CIF-IG/100/2015, suscrito entre la UPRE y el GAM Yocalla, Proyecto Construccion Unidad Educativa Fray Jose Antonio Zampa, correspondiente al pago de la planilla N 4 de cierre</t>
  </si>
  <si>
    <t>J03301090001</t>
  </si>
  <si>
    <t>De: 00099024113 Transferencia en cumplimiento al DS N0913 de 15/06/2011 y el Convenio Intergubernativo de Financiamiento UPRE-CIF-IG/540/2016, suscrito entre la UPRE y el GAM Arampampa, Proyecto Const. Internado U.E. Nery Espinoza Mier Koaraca, correspondiente al pago de la planilla N 1, segun la UP</t>
  </si>
  <si>
    <t>J03301100001</t>
  </si>
  <si>
    <t>De: 00099024113 Transferencia en cumplimiento al DS N0913 de 15/06/2011 y el Convenio Intergubernativo de Financiamiento UPRE-CIF-IG/252/2016, suscrito entre la UPRE y el GAM Pasorapa, Proyecto Const. Tinglado Y Cancha Multiple Unidad Educativa Banado Redondo, correspondiente al pago de la devolucio</t>
  </si>
  <si>
    <t>J03301110001</t>
  </si>
  <si>
    <t>De: 00099024113 Transferencia en cumplimiento al DS N0913 de 15/06/2011 y el Convenio Intergubernativo de Financiamiento UPRE-CIF-IG 799/2017, suscrito entre la UPRE y el GAM San Pedro, Proyecto Ampliacion Centro de Salud San Juan del Pirai, correspondiente al pago del 20% de anticipo del monto fina</t>
  </si>
  <si>
    <t>J03301120001</t>
  </si>
  <si>
    <t>De: 00099024113 Transferencia en cumplimiento al DS N0913 de 15/06/2011 y el Convenio Intergubernativo de Financiamiento UPRE-CIF-IG 798/2017, suscrito entre la UPRE y el GAM San Pedro, Proyecto Const. Unidad Educativa Humberto Aguirre San Pedro, correspondiente al pago del 20% de anticipo del monto</t>
  </si>
  <si>
    <t>J03301130001</t>
  </si>
  <si>
    <t>De: 00099024113 Transferencia en cumplimiento al DS N0913 de 15/06/2011 y el Convenio Intergubernativo de Financiamiento UPRE-CIF-IG 786/2017, suscrito entre la UPRE y el GAM Vallegrande, Proyecto Const. Pavimento Rigido Calles de Vallegrande, correspondiente al pago del 20% de anticipo del monto fi</t>
  </si>
  <si>
    <t>J03301140001</t>
  </si>
  <si>
    <t>De: 00099024113 Transferencia en cumplimiento al DS N0913 de 15/06/2011 y el Convenio Intergubernativo de Financiamiento UPRE-CIF-IG 787/2017, suscrito entre la UPRE y el GAM Vallegrande, Proyecto Const. Puente Canada de Arteaga Vallegrande, correspondiente al pago del 20% de anticipo del monto fina</t>
  </si>
  <si>
    <t>J03301170001</t>
  </si>
  <si>
    <t>De: 00099024113 Transferencia en cumplimiento al DS N0913 de 15/06/2011 y el Convenio Interinstitucional de Financiamiento UPRE-CIF-336/2014, suscrito entre la UPRE y el GAM Guayaramerin, Proyecto Construccion Coliseo Municipal de Guayaramerin, correspondiente al pago de la planilla N2 de cierre, s</t>
  </si>
  <si>
    <t>J03301180001</t>
  </si>
  <si>
    <t>De: 00099024113 Transferencia en cumplimiento al DS N0913 de 15/06/2011 y el Convenio Intergubernativo de Financiamiento UPRE-CIF-IG/170/2016, suscrito entre la UPRE y el GAM Inquisivi, Proyecto Construccion Tinglado Unidad Educativa Giovanni Delgado de Siquimirani Siquimirani D-Norte, correspondien</t>
  </si>
  <si>
    <t>J03301190001</t>
  </si>
  <si>
    <t>De: 00099024113 Transferencia en cumplimiento al DS N0913 de 15/06/2011 y el Convenio Intergubernativo de Financiamiento UPRE-CIF-IG 513/2016, suscrito entre la UPRE y el GAM Villa Tunari, Proyecto Construccion Tinglado y Graderias U.E. 22 de Octubre D-9, correspondiente al pago de la planilla N3 de</t>
  </si>
  <si>
    <t>J03301200001</t>
  </si>
  <si>
    <t>De: 00099024113 Transferencia en cumplimiento al DS N0913 de 15/06/2011 y el Convenio Intergubernativo de Financiamiento UPRE-CIF-IG-420/2015, suscrito entre la UPRE y el GAM Totora, Proyecto Construccion Puente Vehicular Vinohuta, correspondiente al pago de la planilla N3, segun la UPRE.</t>
  </si>
  <si>
    <t>J03301210001</t>
  </si>
  <si>
    <t>De: 00099024113 Transferencia en cumplimiento al DS N0913 de 15/06/2011 y el Convenio Intergubernativo de Financiamiento UPRE-CIF-IG/568/2016, suscrito entre la UPRE y el GAM Poopo, Proyecto Const. Ampliacion Unidad Educativa Jose Flores Belloni Municipio de Poopo, correspondiente al pago de la plan</t>
  </si>
  <si>
    <t>J03301220001</t>
  </si>
  <si>
    <t>De: 00099024113 Transferencia en cumplimiento al DS N0913 de 15/06/2011 y el Convenio Intergubernativo de Financiamiento UPRE-CIF-IG/209/2015, suscrito entre la UPRE y el GAM Charana, Proyecto Construccion Casa Gobierno Municipal de Charana, correspondiente al pago de la planilla N5 de cierre, segun</t>
  </si>
  <si>
    <t>J03301760002</t>
  </si>
  <si>
    <t>A:00099021001 El concepto de la mencionada operacion corresponde a la transferencia de capital por el mes de Septiembre/2017, de Cooperativa Sudamerica al TGN.</t>
  </si>
  <si>
    <t>Q08954670002</t>
  </si>
  <si>
    <t>NUMERO DE LIBRETA CUT: 00099021001 OPERACIÓN E18 TRANSFERENCIA DEL SISTEMA FINANCIERO POR CUENTA DE TERCEROS A LA CUT CANCELACION DE LA CUOTA 53 POR REEMBOLSO DE AMORTIZACION A CAPITAL Y COSTO DE CAPITAL POR LOS RECURSOS EFECTIVAMENTE RECIBIDOS POR PARTE DE LA EMPRESA METALURGICA VINTO BENEFICIAR</t>
  </si>
  <si>
    <t>Q08956290002</t>
  </si>
  <si>
    <t>NÚMERO DE LIBRETA CUT: 99031009.00 OPERACIÓN T01 TRANSFERENCIA DE FONDOS A LA CUT - TESORO DIRECTO DE BANCO UNION S.A. A CUENTA UNICA DEL TESORO CON NUMERO DE SOLICITUD = 2196044 Y NUMERO CORRELATIVO = 91320012102017807 TRANSFERENCIA POR OPERACIONES DE VENTA BONOS BTX</t>
  </si>
  <si>
    <t>S09008480004</t>
  </si>
  <si>
    <t>||TRANSFERENCIA DE FONDOS AL EXTERIOR SG/ NOTA DGAA-DIR.FINN.SECC.TSRA NO.355/17 Y SOLICITUD RECTIFICADA 007608 3292 REF.: PAGO A/F THALES AIR SYSTEMS SAS POR CANCELACION DE 14 FACTURAS EQUIV. EUR 21,852.122,08 (MENOS COMISIONES POR TRANSF.) LIB.00099021001 TGN-RECURSOS ORDINARIOS (COBRO UTILES DE ESCRITORIO BS 50,00 MJE SWIFT BS 220,-)</t>
  </si>
  <si>
    <t>G05680230001</t>
  </si>
  <si>
    <t>COBRO COSTOS DE PAPELERIA SEGUN TRANSFERENCIA DEL EXTERIOR POR ORDEN DE COMPANHIA MATOGROSSENSE DE GAS LIB. 00513012007 YPFB - RECURSOS NACIONALIZACIÓN</t>
  </si>
  <si>
    <t>G05680420001</t>
  </si>
  <si>
    <t>COBRO COSTOS DE PAPELERIA SEGUN TRANSFERENCIA DEL EXTERIOR POR ORDEN DE LLAMA GAS S.A. REF.: 109/110 LIB. 00513062001 YPFB-OPERACIONES PLANTA DE SEPARACION DE LIQUIDOS RIO GRANDE</t>
  </si>
  <si>
    <t>G05680440001</t>
  </si>
  <si>
    <t>COBRO COSTOS DE PAPELERIA SEGUN TRANSFERENCIA DEL EXTERIOR POR ORDEN DE GAS CORONA S.A.E.C.A. REF.: ANTICIPO SEGUN CONTRATO YPFB DLG LIB. 00513062001 YPFB-OPERACIONES PLANTA DE SEPARACION DE LIQUIDOS RIO GRANDE</t>
  </si>
  <si>
    <t>S09008460001</t>
  </si>
  <si>
    <t>||COBRO DE COMISIONES BCB POR ADMINISTRACION DEL FIDEICOMISO DEL 01/07/2017 AL 30/09/2017, SEGUN CONT.FIDEICOMISO SANO N°402/2014 DEL 18/12/2014 Y NOTA YPFB/GAFC 2944-DFC 3108-URT 1581/2017 DEL 09/10/2017 EQUIV. USD 5.713,12 LIBRETA N° 00513012007 YPFB-RECURSOS NACIONALIZACION</t>
  </si>
  <si>
    <t>J03302580002</t>
  </si>
  <si>
    <t>A:00373024105 TRANSFERENCIA DE RECURSOS SEGUN INFORME MEFP/VTCP/DGPOT/UPCFTGN/INF/N2129/2017. Ref: Desembolso de recursos al Fondo de Desarrollo Indigena- Correspondiente a solicitud de Desembolso a traves de la nota CITE: FDI/DGE/EXT/N241/2017 para financiar Programas y/o Proyectos de los Gobiernos</t>
  </si>
  <si>
    <t>Q08961410002</t>
  </si>
  <si>
    <t>NÚMERO DE LIBRETA CUT: 99031009.00 OPERACIÓN T01 TRANSFERENCIA DE FONDOS A LA CUT - TESORO DIRECTO DE BANCO UNION S.A. A CUENTA UNICA DEL TESORO CON NUMERO DE SOLICITUD = 2200611 Y NUMERO CORRELATIVO = 91320013102017865 TRANSFERENCIA POR OPERACIONES DE VENTA BONOS BTX</t>
  </si>
  <si>
    <t>J03302540001</t>
  </si>
  <si>
    <t>De: 00513012004 Transferencia que realizamos a solicitud de Yacimientos Petroliferos Fiscales Bolivianos, mediante nota CITE: YPFB/DFC-3009 URT-1512/2017 y en virtud a la nota CITE: MEFP/VPCF/DGCF/UCCF No 1102/2017, para la devolucion del deposito en demasia efectuado por la Distribuidora de GLP CBA</t>
  </si>
  <si>
    <t>J03302570001</t>
  </si>
  <si>
    <t>De: 00513012002 Transferencia que realizamos a solicitud de Yacimientos Petroliferos Fiscales Bolivianos, mediante nota CITE: YPFB/DFC-3007 URT-1510/2017 y en virtud a la nota CITE: MEFP/VPCF/DGCF/UCCF No 1100/2017, para la devolucion del deposito erroneo.</t>
  </si>
  <si>
    <t>J03302640001</t>
  </si>
  <si>
    <t>De: 00513012004 Transferencia que realizamos a solicitud de Yacimientos Petroliferos Fiscales Bolivianos, mediante nota CITE: DFC-3008 URT-1511/2017 y en virtud a la nota CITE: MEFP/VPCF/DGCF/UCCF No 1103/2017, para la devolucion del deposito erroneo efectuado por el Banco Union S.A (BUN). de acuerd</t>
  </si>
  <si>
    <t>J03302650001</t>
  </si>
  <si>
    <t>De: 00513012004 Transferencia que realizamos a solicitud de Yacimientos Petroliferos Fiscales Bolivianos mediante nota CITE: YPFB/DFC-3006 URT-1509/2017 y en virtud a la nota CITE: MEFP/VPCF/DGCF/UCCF No 1105/2017, para la devolucion del deposito erroneo a la Estacion de Servicio el PARI</t>
  </si>
  <si>
    <t>J03302660001</t>
  </si>
  <si>
    <t>De: 00513012004 Transferencia que realizamos a solicitud del Yacimientos Petroliferos Fiscales Bolivianos mediante nota CITE: YPFB/DFC-3010 URT-1513/2017 y en virtud a la nota CITE: MEFP/VPCF/DGCF/UCCF No 1101/2017, para la devolucion del deposito erroneo al Sr. Eduardo Ribera Gil</t>
  </si>
  <si>
    <t>J03302670001</t>
  </si>
  <si>
    <t>De: 00513012004 Transferencia que realizamos a solicitud de Yacimientos Petroliferos Fiscales Bolivianos mediante nota CITE: DFC-3005 URT-1508/2017 y de acuerdo a la nota CITE: MEFP/VPCF/DGCF/UCCF No 1104/2017, para la devolucion del deposito erroneo a FONDESIF</t>
  </si>
  <si>
    <t>G05692790004</t>
  </si>
  <si>
    <t>VENTA DE DIVISAS CON TRANSFERENCIA DE FONDOS A SOLICITUD DE DIRECCION ESTRATEGICA DE REIVINDICACION MARITIMA DIREMAR SEGUN SOLICITUD 3339 REF: PAGO POR EL SERVICIO DE CONSULTORIA A FAVOR DE DHI SEGUN INFORME IF/DIREMAR/UTS NRO 029/2017 EQUIVALENTES 173.194,64 USD LIB. 00099021001 TGN-RECURSOS ORDINARIOS (3987) POR DIFERENCIAL CAMBIARIO</t>
  </si>
  <si>
    <t>G05692790005</t>
  </si>
  <si>
    <t>VENTA DE DIVISAS CON TRANSFERENCIA DE FONDOS A SOLICITUD DE DIRECCION ESTRATEGICA DE REIVINDICACION MARITIMA DIREMAR SEGUN SOLICITUD 3339 REF: PAGO POR EL SERVICIO DE CONSULTORIA A FAVOR DE DHI SEGUN INFORME IF/DIREMAR/UTS NRO 029/2017 EQUIVALENTES 173.194,64 USD LIB. 00099021001 TGN-RECURSOS ORDINARIOS (3987)</t>
  </si>
  <si>
    <t>G05692900001</t>
  </si>
  <si>
    <t>COBRO COSTOS DE PAPELERIA SEGUN TRANSFERENCIA DEL EXTERIOR POR ORDEN DE PLASTITALIA S.P.A. REF.: MULTA EQUIVALENTE AL CONTRATO YPFB GLC 370/2016 LIB. 00513012007 YPFB - RECURSOS NACIONALIZACIÓN</t>
  </si>
  <si>
    <t>G05695050003</t>
  </si>
  <si>
    <t>PAGO A AFD PRÉSTAMO CBO-1009-1 VCTO. 13-OCT-2017 SEGÚN NOTA MEFP/VTCP/DGCP/UODP-766/2017 DE FECHA 13/10/2017 POR CUENTA DE TGN , NTI. 009952 VALOR 13-OCT-2017 COMISIONES EUR 330.000,00 CTA. 3987 CUENTA UNICA DEL TESORO-3987 LIBRETA 00099021001 REF.: COMISIONES BANCARIAS</t>
  </si>
  <si>
    <t>G05695250003</t>
  </si>
  <si>
    <t>TRANSFERENCIA RECIBIDA DEL EXTERIOR SEGÚN MENSAJES SWIFT Nos. 14908-14892 (REM.EXT.) DE FECHA 13-10-2017 POR DESEMBOLSO DE FONPLATA PRÉSTAMO BOL 22/2014 GAF/BOL-077/2017 DESEMB.NRO.8 LIBRETA N° 00291012002 ABC-RECURSOS PROPIOS REF.: UTILES DE ESCRITORIO</t>
  </si>
  <si>
    <t>G05696470001</t>
  </si>
  <si>
    <t>COBRO COSTOS DE PAPELERIA SEGUN TRANSFERENCIA DEL EXTERIOR POR ORDEN DE COMPANHIA MATOGROSSENSE DE GAS / MT GAS LIB. 00513012007 YPFB - RECURSOS NACIONALIZACIÓN</t>
  </si>
  <si>
    <t>G05709430003</t>
  </si>
  <si>
    <t>PAGO PRÉSTAMO IDA 2565-BO VCTO. 15-oct-2017 POR CUENTA DE FNDR , NTI. 009915 VALOR 16-oct-2017 CAPITAL USD 361.044,31 INTERESES USD 44.679,23 LIB. 00099021001 - RECURSOS ORDINARIOS (3987) - MDRI</t>
  </si>
  <si>
    <t>Q08967220002</t>
  </si>
  <si>
    <t>NUMERO DE LIBRETA CUT: Cuenta Unica del Tesoro OPERACIÓN E18 TRANSFERENCIA DEL SISTEMA FINANCIERO POR CUENTA DE TERCEROS A LA CUT Devolucion pagos en exceso Gobiern Autonomo Departamental de Tarija</t>
  </si>
  <si>
    <t>Q08967240002</t>
  </si>
  <si>
    <t>Q08967270002</t>
  </si>
  <si>
    <t>NUMERO DE LIBRETA CUT: Cuenta Unica del Tesoro OPERACIÓN E18 TRANSFERENCIA DEL SISTEMA FINANCIERO POR CUENTA DE TERCEROS A LA CUT Pago correspondiente a septiembre 2017</t>
  </si>
  <si>
    <t>S09010680002</t>
  </si>
  <si>
    <t>||TRANSFERENCIA DE FONDOS SEGUN FORMULARIO CITE BUN650/17, DE LA FECHA, (HRE-TSO-5259).POR DEVOLUCION DE RECURSOS OTORGADOS NO EJECUTADOS DE LOS PROYECTOS FINANCIADOS POR LA UPRE. A SOLICITUD DEL GOB. AUT. MCPAL.TACOPAYA- C.U.M, LIBRETA N°00990204115 BOLIVIA CAMBIA; BUN.</t>
  </si>
  <si>
    <t>J03303050001</t>
  </si>
  <si>
    <t>De: 00099024113 Transferencia en cumplimiento al DS N0913 de 15/06/2011 y el Convenio Intergubernativo de Financiamiento UPRE-CIF-IG 754/2017, suscrito entre la UPRE y el GAM de Pocona proyecto Construccion Infraestructura Unidad Educativa Ismael Montes, correspondiente al primer desembolso equivale</t>
  </si>
  <si>
    <t>J03303060001</t>
  </si>
  <si>
    <t>De: 00099024113 Transferencia en cumplimiento al DS N0913 de 15/06/2011 y el Convenio Intergubernativo de Financiamiento UPRE-CIF-IG 755/2017, suscrito entre la UPRE y el GAM de Pocona proyecto Construccion Aulas Unidad Educativa Mamahuasi Bajo, correspondiente al primer desembolso equivalente al 20</t>
  </si>
  <si>
    <t>J03303070001</t>
  </si>
  <si>
    <t>De: 00099024113 Transferencia en cumplimiento al DS N0913 de 15/06/2011 y el Convenio Intergubernativo de Financiamiento UPRE-CIF-IG 757/2017, suscrito entre la UPRE y el GAM de Pocona proyecto Construccion Tinglado y Graderias Unidad Educativa 23 de Marzo, correspondiente al primer desembolso equiv</t>
  </si>
  <si>
    <t>J03303080001</t>
  </si>
  <si>
    <t>De: 00099024113 Transferencia en cumplimiento al DS N0913 de 15/06/2011 y el Convenio Intergubernativo de Financiamiento UPRE-CIF-IG 756/2017, suscrito entre la UPRE y el GAM de Pocona proyecto Construccion Tinglado y Graderias Unidad Educativa Javier Gonzales, correspondiente al primer desembolso e</t>
  </si>
  <si>
    <t>J03303090001</t>
  </si>
  <si>
    <t>De: 00099024113 Transferencia en cumplimiento al DS N0913 de 15/06/2011 y el Convenio Intergubernativo de Financiamiento UPRE-CIF-IG 704/2017, suscrito entre la UPRE y el GAM de Puerto Villarroel proyecto Const. Tinglado, Graderias U.E. Chasqui, correspondiente al primer desembolso equivalente al 20</t>
  </si>
  <si>
    <t>J03303100001</t>
  </si>
  <si>
    <t>De: 00099024113 Transferencia en cumplimiento al DS N0913 de 15/06/2011 y el Convenio Intergubernativo de Financiamiento UPRE-CIF-IG 701/2017, suscrito entre la UPRE y el GAM de Puerto Villarroel proyecto Const. Puente Vehicular Cruz Cerro Verde, correspondiente al primer desembolso equivalente al 2</t>
  </si>
  <si>
    <t>J03303110001</t>
  </si>
  <si>
    <t>De: 00099024113 Transferencia en cumplimiento al DS N0913 de 15/06/2011 y el Convenio Intergubernativo de Financiamiento UPRE-CIF-IG 758/2017, suscrito entre la UPRE y el GAM de Santivanez proyecto Construccion Edificio Municipal de Santivanez, correspondiente al primer desembolso equivalente al 20%</t>
  </si>
  <si>
    <t>J03303120001</t>
  </si>
  <si>
    <t>De: 00099024113 Transferencia en cumplimiento al DS N0913 de 15/06/2011 y el Convenio Intergubernativo de Financiamiento UPRE-CIF-IG 642/2017, suscrito entre la UPRE y el GAM de Tacachi proyecto Construccion Graderias y Cancha Cesped Sintetico Tacachi, correspondiente al primer desembolso equivalent</t>
  </si>
  <si>
    <t>J03303130001</t>
  </si>
  <si>
    <t>De: 00099024113 Transferencia en cumplimiento al DS N0913 de 15/06/2011 y el Convenio Intergubernativo de Financiamiento UPRE-CIF-IG 657/2017, suscrito entre la UPRE y el GAM de Tarata proyecto Construccion Tinglado U.E. Kellu Mayu Tarata, correspondiente al primer desembolso equivalente al 20% del</t>
  </si>
  <si>
    <t>J03303140001</t>
  </si>
  <si>
    <t>De: 00099024113 Transferencia en cumplimiento al DS N0913 de 15/06/2011 y el Convenio Intergubernativo de Financiamiento UPRE-CIF-IG 656/2017, suscrito entre la UPRE y el GAM de Tarata proyecto Construccion Tinglado y Graderias U.E. My. Victor Ustariz Tarata, correspondiente al primer desembolso equ</t>
  </si>
  <si>
    <t>J03303150001</t>
  </si>
  <si>
    <t>De: 00099024113 Transferencia en cumplimiento al DS N0913 de 15/06/2011 y el Convenio Intergubernativo de Financiamiento UPRE-CIF-IG 655/2017, suscrito entre la UPRE y el GAM de Tarata proyecto Construccion Tinglado U.E. Wawa Wasi de Villa San Jose Tarata, correspondiente al primer desembolso equiva</t>
  </si>
  <si>
    <t>J03303160001</t>
  </si>
  <si>
    <t>De: 00099024113 Transferencia en cumplimiento al DS N0913 de 15/06/2011 y el Convenio Intergubernativo de Financiamiento UPRE-CIF-IG 659/2017, suscrito entre la UPRE y el GAM de Tacachi proyecto Construccion Residencia Medicos para Centro de Salud Tacachi, correspondiente al primer desembolso equiva</t>
  </si>
  <si>
    <t>J03303510001</t>
  </si>
  <si>
    <t>De: 00512042001 Transferencia segun notas CITE: MEFP/VPCF/DGSGIF/USI N 153/2017 y BUN. SUBGCIA/NAL/OE/1203/10/2017 por error en la operativa de la inmovilizacion de la cuenta corriente fiscal de AASANA.</t>
  </si>
  <si>
    <t>J03303550001</t>
  </si>
  <si>
    <t>De: 00041031107 Transferencia de Recursos Correspondiente a solicitud mediante nota CITE: IBMETRO-DAF-CE-1260/2017 del Instituto Boliviano de Metrologia; POR CONCEPTO DE DEPOSITOS ERRONEOS A LA CUENTA RECAUDADORA DE IBMETRO REGISTRADOS COMO FONDOS RECIBIDOS EN CUSTODIA CON C-21 SIP N 2211</t>
  </si>
  <si>
    <t>S09010390001</t>
  </si>
  <si>
    <t>||PAGO SERVICIO DE INVESTIGACION DEL BANQUERO POR DEVOLUCION DE FONDOS CORRESPONDIENTE A LA TRASNF. DE FECHA 12/06/17 DE TRANSPORTADORA SANTA IZABEL LTDA. EFECTUADA POR YPFB LIB.00513012004 LBP-YPFB UNICOMERCIAL (SERVICIOS DE INVESTIGACION DEL BANQUERO)</t>
  </si>
  <si>
    <t>S09010390004</t>
  </si>
  <si>
    <t>||PAGO SERVICIO DE INVESTIGACION DEL BANQUERO POR DEVOLUCION DE FONDOS CORRESPONDIENTE A LA TRASNF. DE FECHA 12/06/17 DE TRANSPORTADORA SANTA IZABEL LTDA. EFECTUADA POR YPFB LIB.00513012004 LBP-YPFB UNICOMERCIAL</t>
  </si>
  <si>
    <t>S09011090003</t>
  </si>
  <si>
    <t>'TRANSFERENCIA DE FONDOS||A SOL. DELMEFP, CITE' MEFP/VTCP/DGPOT/UPCFTGN/TR-2171/2017 DE LA FECHA HRE TSO 5268. A LAS UNIDADES DE LAS FF.AA. PARA LA DISTRIBUCION DE FONDOS POR CONCEPTO DEL SUBSIDIO DE INCENTIVO A LA PERMANENCIA ESCOLAR DENOMINADO JUANCITO PINTO Y PARA GASTOS OPERATIVOS. DEBITO DE LA LIBRETA 00099021001 TGN RECURSOS ORDINARIOS.</t>
  </si>
  <si>
    <t>G05701620001</t>
  </si>
  <si>
    <t>COBRO COSTOS DE PAPELERIA POR REGULARIZACION DE TRANSFERENCIA DEL EXTERIOR POR ORDEN DE CORPORACION PARAGUAYA DISTRIBUIDORA DE DERIVADOS DE PETROLEO S.A. REF.: PAGO A PROVEEDORES LIB. 00513062001 YPFB-OPERACIONES PLANTA DE SEPARACION DE LIQUIDOS RIO GRANDE</t>
  </si>
  <si>
    <t>G05704740001</t>
  </si>
  <si>
    <t>COBRO COSTOS DE PAPELERIA SEGUN TRANSFERENCIA DEL EXTERIOR POR ORDEN DE GAS TOTAL S.A. REF.: A CUENTA SEGUN CONTRATO 63 AJUSTE DE PRECIIO POR GLP LIB. 00513062001 YPFB-OPERACIONES PLANTA DE SEPARACION DE LIQUIDOS RIO GRANDE</t>
  </si>
  <si>
    <t>G05704760001</t>
  </si>
  <si>
    <t>COBRO COSTOS DE PAPELERIA SEGUN TRANSFERENCIA DEL EXTERIOR POR ORDEN DE PETROLEO BRASILEIRO S/A PETROBRAS LIB. 00513012007 YPFB - RECURSOS NACIONALIZACIÓN</t>
  </si>
  <si>
    <t>G05704780001</t>
  </si>
  <si>
    <t>COBRO COSTOS DE PAPELERIA SEGUN TRANSFERENCIA DEL EXTERIOR POR ORDEN DE PETROLEO BRASILEIRO S.A. PETROBRAS LIB. 00513012007 YPFB - RECURSOS NACIONALIZACIÓN</t>
  </si>
  <si>
    <t>G05704800001</t>
  </si>
  <si>
    <t>G05709450001</t>
  </si>
  <si>
    <t>J03302810001</t>
  </si>
  <si>
    <t>De: 00099024113 Transferencia en cumplimiento al DS N0913 de 15/06/2011 y el Convenio Interinstitucional de Financiamiento UPRE-CIF-IG/123/2015, suscrito entre la UPRE y el GAM Chimore, Proyecto Construccion Centro Ecoturistico Puerto Aurora, correspondiente al pago de la devolucion de retencion del</t>
  </si>
  <si>
    <t>J03302820001</t>
  </si>
  <si>
    <t>De: 00099024113 Transferencia en cumplimiento al DS N0913 de 15/06/2011 y el Convenio Intergubernativo de Financiamiento UPRE-CIF-IG 750/2017, suscrito entre la UPRE y el GAM de Entre Rios proyecto Construccion Tinglado y Graderias U.E. Max Fernandez Entre Rios, correspondiente al primer desembolso</t>
  </si>
  <si>
    <t>J03302830001</t>
  </si>
  <si>
    <t>De: 00099024113 Transferencia en cumplimiento al DS N0913 de 15/06/2011 y el Convenio Intergubernativo de Financiamiento UPRE-CIF-IG 751/2017, suscrito entre la UPRE y el GAM de Entre Rios proyecto Construccion 16 Aulas U.E. Jose Carrasco Entre Rios, correspondiente al primer desembolso equivalente</t>
  </si>
  <si>
    <t>J03302840001</t>
  </si>
  <si>
    <t>De: 00099024113 Transferencia en cumplimiento al DS N0913 de 15/06/2011 y el Convenio Intergubernativo de Financiamiento UPRE-CIF-IG 681/2017, suscrito entre la UPRE y el GAM de Omereque proyecto Const. Edificio Multifuncional Municipal Lic. Alvaro Garcia Linera - Omereque, correspondiente al primer</t>
  </si>
  <si>
    <t>J03302850001</t>
  </si>
  <si>
    <t>De: 00099024113 Transferencia en cumplimiento al DS N0913 de 15/06/2011 y el Convenio Intergubernativo de Financiamiento UPRE-CIF-IG 735/2017, suscrito entre la UPRE y el GAM de Omereque proyecto Const. Dos Aulas Unidad Educativa La Mesada - Omereque, correspondiente al primer desembolso equivalente</t>
  </si>
  <si>
    <t>J03302860001</t>
  </si>
  <si>
    <t>De: 00099024113 Transferencia en cumplimiento al DS N0913 de 15/06/2011 y el Convenio Intergubernativo de Financiamiento UPRE-CIF-IG 691/2017, suscrito entre la UPRE y el GAM de Totora proyecto Construccion Unidad Educativa 8 de Septiembre - Totora, correspondiente al primer desembolso equivalente a</t>
  </si>
  <si>
    <t>J03302870001</t>
  </si>
  <si>
    <t>De: 00099024113 Transferencia en cumplimiento al DS N0913 de 15/06/2011 y el Convenio Intergubernativo de Financiamiento UPRE-CIF-IG 736/2017, suscrito entre la UPRE y el GAM de Villa Rivero proyecto Construccion de Aulas U.E. Tecnico Humanistico Jesus Lara Villa Rivero, correspondiente al primer de</t>
  </si>
  <si>
    <t>J03302880001</t>
  </si>
  <si>
    <t>De: 00099024113 Transferencia en cumplimiento al DS N0913 de 15/06/2011 y el Convenio Intergubernativo de Financiamiento UPRE-CIF-IG 726/2017, suscrito entre la UPRE y el GAM de Villa Gualberto Villarroel proyecto Const. 2 Aulas y Direccion U.E. Tojracollo Villa Gualberto Villarroel, correspondiente</t>
  </si>
  <si>
    <t>J03302890001</t>
  </si>
  <si>
    <t>De: 00099024113 Transferencia en cumplimiento al DS N0913 de 15/06/2011 y el Convenio Intergubernativo de Financiamiento UPRE-CIF-IG 723/2017, suscrito entre la UPRE y el GAM de Villa Gualberto Villarroel proyecto Const. Cancha Multiple Tinglado Condor Kochi, correspondiente al primer desembolso equ</t>
  </si>
  <si>
    <t>J03302900001</t>
  </si>
  <si>
    <t>De: 00099024113 Transferencia en cumplimiento al DS N0913 de 15/06/2011 y el Convenio Intergubernativo de Financiamiento UPRE-CIF-IG 724/2017, suscrito entre la UPRE y el GAM de Villa Gualberto Villarroel proyecto Const. Sala Multifuncional U.E. Jose Ballivian Herrera Cancha Villa Gualberto Villarro</t>
  </si>
  <si>
    <t>J03302910001</t>
  </si>
  <si>
    <t>De: 00099024113 Transferencia en cumplimiento al DS N0913 de 15/06/2011 y el Convenio Intergubernativo de Financiamiento UPRE-CIF-IG 727/2017, suscrito entre la UPRE y el GAM de Villa Gualberto Villarroel proyecto Const. Cancha Multiple Tinglado Chullku Mayu, correspondiente al primer desembolso equ</t>
  </si>
  <si>
    <t>J03302920001</t>
  </si>
  <si>
    <t>De: 00099024113 Transferencia en cumplimiento al DS N0913 de 15/06/2011 y el Convenio Intergubernativo de Financiamiento UPRE-CIF-IG 725/2017, suscrito entre la UPRE y el GAM de Villa Gualberto Villarroel proyecto Const. 2 Aulas y Direccion U.E. Rene Panoso Lara Ura Yana Rumi Villa Gualberto Villarr</t>
  </si>
  <si>
    <t>Q08971920002</t>
  </si>
  <si>
    <t>NUMERO DE LIBRETA CUT: Cuenta Unica del Tesoro OPERACIÓN E18 TRANSFERENCIA DEL SISTEMA FINANCIERO POR CUENTA DE TERCEROS A LA CUT Devolucion al TGN pagos de pension de jubilacion RA 428</t>
  </si>
  <si>
    <t>S09012270001</t>
  </si>
  <si>
    <t>'COBRO DE UTILES DE ESCRITORIO POR´||BS 50.- EMISION CBTE CONTABLE Y BS 220.- REEMBOLSO GASTOS DE COMUNICACION REF.: CONFIRMACION EMISION GARANTIAS P/C JOINT STOCK COMPANY ALFA BANK A/F DE AGENCIA BOLIVIANA DE ENERGIA NUCLEAR. CGO.LIB.N°00099021001 TGN-RECURSOS ORDINARIOS REF.: COM COMUNICACION Y EMISION CBTE CBLE GTIA ABEN</t>
  </si>
  <si>
    <t>G05722750001</t>
  </si>
  <si>
    <t>COBRO COSTOS DE PAPELERIA SEGUN TRANSFERENCIA DEL EXTERIOR POR ORDEN DE LIMA GAS S.A. LIB. 00513062001 YPFB-OPERACIONES PLANTA DE SEPARACION DE LIQUIDOS RIO GRANDE</t>
  </si>
  <si>
    <t>G05723670001</t>
  </si>
  <si>
    <t>COBRO COSTOS DE PAPELERIA SEGUN TRANSFERENCIA DEL EXTERIOR POR ORDEN DE LLAMA GAS S.A. LIB. 00513062001 YPFB-OPERACIONES PLANTA DE SEPARACION DE LIQUIDOS RIO GRANDE</t>
  </si>
  <si>
    <t>G05723710001</t>
  </si>
  <si>
    <t>COBRO COSTOS DE PAPELERIA POR REGULARIZACION DE TRANSFERENCIA DEL EXTERIOR POR ORDEN DE RURAL DEVELOPMENT ADMINISTRATION SOUTH KOREA LIB. 00222018012 INIAF-KOLFACI TECNOLOGIAS P/MEJORAR PRODUCCION CACAO Y ARROZ</t>
  </si>
  <si>
    <t>G05723720003</t>
  </si>
  <si>
    <t>TRANSFERENCIA RECIBIDA DEL EXTERIOR SEGÚN MENSAJES SWIFT Nos. 15064-15060-15061 (REM.EXT.) DE FECHA 17-10-2017 POR DESEMBOLSO DE FONPLATA PRÉSTAMO BOL 24/2014 GAF/BOL/085/2017 DESEMB. No.9 LIB.00287074301 FPS-US RIO GRAN.IV LIBRETA N° 00287102001 FPS-RECURSOS PROPIOS REF.: UTILES DE ESCRITORIO</t>
  </si>
  <si>
    <t>J03303580001</t>
  </si>
  <si>
    <t>De: 00099024113 Transferencia en cumplimiento al DS N0913 de 15/06/2011 y el Convenio Intergubernativo de Financiamiento UPRE-CIF-IG 719/2017, suscrito entre la UPRE y el GAM de Toco proyecto Construccion Centro de Salud Integral Toco, correspondiente al primer desembolso equivalente al 20% del mont</t>
  </si>
  <si>
    <t>J03303590001</t>
  </si>
  <si>
    <t>De: 00099024113 Transferencia en cumplimiento al DS N0913 de 15/06/2011 y el Convenio Intergubernativo de Financiamiento UPRE-CIF-IG 680/2017, suscrito entre la UPRE y el GAM de Omereque proyecto Const. Cancha Poli Funcional con Tinglado y Graderias Unidad Educativa Perez - Omereque, correspondiente</t>
  </si>
  <si>
    <t>J03303610001</t>
  </si>
  <si>
    <t>De: 00099024113 Transferencia en cumplimiento al DS N0913 de 15/06/2011 y el Convenio Intergubernativo de Financiamiento UPRE-CIF-IG/335/2016, suscrito entre la UPRE y el GAM Coripata, Proyecto Construccion Unidad Educativa Santiago Tocoroni, correspondiente al pago de la planilla N4, segun la UPRE.</t>
  </si>
  <si>
    <t>J03303620001</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</si>
  <si>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</si>
  <si>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J03303630001</t>
  </si>
  <si>
    <t>De: 00099024113 Transferencia en cumplimiento al DS N0913 de 15/06/2011 y el Convenio Intergubernativo de Financiamiento UPRE-CIF-IG/341/2016, suscrito entre la UPRE y el GAM La Asunta, Proyecto Const.15 Aulas y Tinglado U.E. El Palmar, correspondiente al pago de la planilla N3, segun la UPRE.</t>
  </si>
  <si>
    <t>J03303640001</t>
  </si>
  <si>
    <t>De: 00099024113 Transferencia en cumplimiento al DS N0913 de 15/06/2011 y el Convenio Intergubernativo de Financiamiento UPRE-CIF-IG 389/2016, suscrito entre la UPRE y el GAM Sipe Sipe, Proyecto Construccion Unidad Educativa Daniel Albornoz, correspondiente al pago de la planilla N3 de cierre, segun</t>
  </si>
  <si>
    <t>J03303650001</t>
  </si>
  <si>
    <t>De: 00099024113 Transferencia en cumplimiento al DS N0913 de 15/06/2011 y el Convenio Intergubernativo de Financiamiento UPRE-CIF-IG 065/2017, suscrito entre la UPRE y el GAM Entre Rios, Proyecto Construccion Tinglado U.E. Loma Alta, correspondiente al pago de la planilla N2, segun la UPRE.</t>
  </si>
  <si>
    <t>J03303660001</t>
  </si>
  <si>
    <t>De: 00099024113 Transferencia en cumplimiento al DS N0913 de 15/06/2011 y el Convenio Intergubernativo de Financiamiento UPRE-CIF-IG/563/2016, suscrito entre la UPRE y el GAD Beni, Proyecto Construccion U.E. las Flores y Polifuncional Comunidad Flores Coloradas, correspondiente al pago de la planil</t>
  </si>
  <si>
    <t>J03303670001</t>
  </si>
  <si>
    <t>De: 00099024113 Transferencia en cumplimiento al DS N0913 de 15/06/2011 y el Convenio Intergubernativo de Financiamiento UPRE-CIF-IG 170/2017, suscrito entre la UPRE y el GAM Puerto Rico, Proyecto Const. Dos Aulas Unidad Educativa Silverio Rojas Gonzales (Com. Puerto Madre de Dios - Mun. Puerto Rico</t>
  </si>
  <si>
    <t>J03303870001</t>
  </si>
  <si>
    <t>De: 00099024113 Transferencia en cumplimiento al DS N0913 de 15/06/2011 y el Convenio Intergubernativo de Financiamiento UPRE-CIF-IG 702/2017, suscrito entre la UPRE y el GAM de Puerto Villarroel proyecto Const. Aulas, Salas de Computacion y Bateria de Banos U.E. 1ro. de Mayo A, correspondiente al p</t>
  </si>
  <si>
    <t>J03303880001</t>
  </si>
  <si>
    <t>De: 00099024113 Transferencia en cumplimiento al DS N0913 de 15/06/2011 y el Convenio Intergubernativo de Financiamiento UPRE-CIF-IG 703/2017, suscrito entre la UPRE y el GAM de Puerto Villarroel proyecto Const. Tinglado, Graderias U.E. Tecnico Humanistico Papa Francisco, correspondiente al primer d</t>
  </si>
  <si>
    <t>Q08975810002</t>
  </si>
  <si>
    <t>NÚMERO DE LIBRETA CUT: 99031009.00 OPERACIÓN T01 TRANSFERENCIA DE FONDOS A LA CUT - TESORO DIRECTO DE BANCO UNION S.A. A CUENTA UNICA DEL TESORO CON NUMERO DE SOLICITUD = 2211554 Y NUMERO CORRELATIVO = 91320018102017047 TRANSFERENCIA POR OPERACIONES DE VENTA BONOS BTX</t>
  </si>
  <si>
    <t>S09012640002</t>
  </si>
  <si>
    <t>||TRANSF. DE FDOS.SG.CITE:FSFADM036/17 DEL FONDO DE DESARROLLO DEL SISTEMA FINANCIERO Y DE APOYO AL SECTOR PRODUCTIVO FONDESIF,RECIB.EN LA F. REF:TRANSF. AL TGN LA AMORTIZACION DE CAPITAL DE COOP. PAULO VI DE SEPTIEMBRE/2017 DEL PRPC TGN 9° (TRAM-TSO- 5291) ABONO EN LA LIBRETA N°00099021001 TGN-RECURSOS ORDINARIOS</t>
  </si>
  <si>
    <t>S09012750001</t>
  </si>
  <si>
    <t>'TRANSFERENCIA DE FONDOS||A SOL. DEL MIN,DE ECO Y FIN.PUBL. MEFP/VTCP/DGCP/UODP-773/2017 DE LA FECHA HRE TSO 5293 A FAVOR DEL GOBIERNO AUTONOMO MUNICIPAL DE SANTA CRUZ. DEBITO DE LA LIBRETA 00099037003 CAF 5544-BS GAMSC SANEAMIENTO Y DRENAJE URBANO.</t>
  </si>
  <si>
    <t>S09012750003</t>
  </si>
  <si>
    <t>'TRANSFERENCIA DE FONDOS||A SOL. DEL MIN,DE ECO Y FIN.PUBL. MEFP/VTCP/DGCP/UODP-773/2017 DE LA FECHA HRE TSO 5293 A FAVOR DEL GOBIERNO AUTONOMO MUNICIPAL DE SANTA CRUZ. DEBITO DE LA LIBRETA 00099021001 COBRO UTILES DE ESCRITORIO.</t>
  </si>
  <si>
    <t>S09013390001</t>
  </si>
  <si>
    <t>'COBRO DE'||UTILES DE ESCRITORIO POR TRANSFERENCIA DE FONDOS DEL EXTERIOR A LA CUENTA DEL SERVICIO NACIONAL TEXTIL-SENATEX. COMPLEMENTO DEL COMPROBANTE CONTABLE NRO. 0901337 DE LA FECHA. DEBITO DE LA LIBRETA 00378012002 SENATEX ADMINISTRACION CENTRAL.</t>
  </si>
  <si>
    <t>G05727540001</t>
  </si>
  <si>
    <t>COBRO COSTOS DE PAPELERIA SEGUN TRANSFERENCIA DEL EXTERIOR POR ORDEN DE HERCO COMBUSTIBLES S.A. LIB. 00513062001 YPFB-OPERACIONES PLANTA DE SEPARACION DE LIQUIDOS RIO GRANDE</t>
  </si>
  <si>
    <t>G05728950001</t>
  </si>
  <si>
    <t>COMISIONES BANCARIAS POR PAGO OBLIGACIONES A FONDO DE INTERNACIONALIZACION DE LA EMPRESA (FIEM) POR EL PRESTAMO ICO 01020039.0 FORTALEC.UNIVERSIDAD. J.M.SARACHO. VCTO. 18/10/2017 LIBRETA 00099021001 RECURSOS ORDINARIOS (3987).</t>
  </si>
  <si>
    <t>G05733300001</t>
  </si>
  <si>
    <t>COBRO COSTOS DE PAPELERIA SEGUN TRANSFERENCIA DEL EXTERIOR POR ORDEN DE GAS TOTAL S.A. REF.: A CUENTA SEGUN CONTRATO NRO.62 AJUSTE DE PRECIIO POR GLP LIB. 00513062001 YPFB-OPERACIONES PLANTA DE SEPARACION DE LIQUIDOS RIO GRANDE</t>
  </si>
  <si>
    <t>J03304090001</t>
  </si>
  <si>
    <t>De: 00099024113 Transferencia en cumplimiento al DS N0913 de 15/06/2011 y el Convenio Intergubernativo de Financiamiento UPRE-CIF-IG/204/2016, suscrito entre la UPRE y el GAM de Coroico proyecto Const. de Tinglado Polifuncional U.E. San Felipe - Coroico, correspondiente al pago de la planilla N 2, s</t>
  </si>
  <si>
    <t>J03304100001</t>
  </si>
  <si>
    <t>De: 00099024113 Transferencia en cumplimiento al DS N0913 de 15/06/2011 y el Convenio Intergubernativo de Financiamiento UPRE-CIF-IG/012/2016, suscrito entre la UPRE y el GAM de Huarina proyecto Construccion Centro de Salud con Internacion Copancara Huarina, correspondiente al pago de la planilla N</t>
  </si>
  <si>
    <t>J03304110001</t>
  </si>
  <si>
    <t>De: 00099024113 Transferencia en cumplimiento al DS N0913 de 15/06/2011 y el Convenio Intergubernativo de Financiamiento UPRE-CIF-IG 096/2017, suscrito entre la UPRE y el GAM de Coripata proyecto Construccion Tinglado Polifuncional Unidad Educativa Jose Luis Quintela de Milluguaya, correspondiente a</t>
  </si>
  <si>
    <t>J03304120001</t>
  </si>
  <si>
    <t>De: 00099024113 Transferencia en cumplimiento al DS N0913 de 15/06/2011 y el Convenio Intergubernativo de Financiamiento UPRE-CIF-IG 115/2017, suscrito entre la UPRE y el GAM de La Asunta proyecto Construccion Tinglado Polifuncional Unidad Educativa Segunda San Martin, correspondiente al pago de la</t>
  </si>
  <si>
    <t>J03304130001</t>
  </si>
  <si>
    <t>De: 00099024113 Transferencia en cumplimiento al DS N0913 de 15/06/2011 y el Convenio Intergubernativo de Financiamiento UPRE-CIF-IG 097/2017, suscrito entre la UPRE y el GAM de Coripata proyecto Construccion Tinglado Polifuncional Unidad Educativa Marquirivi, correspondiente al pago de la planilla</t>
  </si>
  <si>
    <t>J03304140001</t>
  </si>
  <si>
    <t>De: 00099024113 Transferencia en cumplimiento al DS N0913 de 15/06/2011 y el Convenio Intergubernativo de Financiamiento UPRE-CIF-IG/190/2016, suscrito entre la UPRE y el GAM de Charana proyecto Construccion Unidad Educativa Ladislao Cabrera, correspondiente al pago de la planilla N 3, segun la UPRE</t>
  </si>
  <si>
    <t>J03304150001</t>
  </si>
  <si>
    <t>De: 00099024113 Transferencia en cumplimiento al DS N0913 de 15/06/2011 y el Convenio Intergubernativo de Financiamiento UPRE-CIF-IG 527/2016, suscrito entre la UPRE y el GAM de Villa Tunari proyecto Construccion Dos Aulas U.E. Nueva Alianza D-7, correspondiente al pago de la planilla N 3, segun la</t>
  </si>
  <si>
    <t>J03304160001</t>
  </si>
  <si>
    <t>De: 00099024113 Transferencia en cumplimiento al DS N0913 de 15/06/2011 y el Convenio Intergubernativo de Financiamiento UPRE-CIF-IG 056/2017, suscrito entre la UPRE y el GAM de Colomi proyecto Construccion Puente Vehicular Villa Naranjos D-4, correspondiente al pago de la planilla N 2, segun la UPR</t>
  </si>
  <si>
    <t>J03304170001</t>
  </si>
  <si>
    <t>De: 00099024113 Transferencia en cumplimiento al DS N0913 de 15/06/2011 y el Convenio Intergubernativo de Financiamiento UPRE-CIF-IG/181/2016, suscrito entre la UPRE y el GAM de Porvenir proyecto Construccion Mercado Modelo del Municipio de Porvenir, correspondiente al pago de la planilla N 7, segun</t>
  </si>
  <si>
    <t>J03304180001</t>
  </si>
  <si>
    <t>De: 00099024113 Transferencia en cumplimiento al DS N0913 de 15/06/2011 y el Convenio Intergubernativo de Financiamiento UPRE-CIF-IG 052/2017, suscrito entre la UPRE y el GAM de Villa Tunari proyecto Construccion Graderia en Cancha de Futbol San Francisco Km 21, correspondiente al pago de la planill</t>
  </si>
  <si>
    <t>J03304190001</t>
  </si>
  <si>
    <t>De: 00099024113 Transferencia en cumplimiento al DS N0913 de 15/06/2011 y el Convenio Intergubernativo de Financiamiento UPRE-CIF-IG 031/2017, suscrito entre la UPRE y el GAM de Vinto proyecto Construccion Unidad Educativa Evo Morales Ayma, correspondiente al pago de la planilla N 3, segun la UPRE.</t>
  </si>
  <si>
    <t>J03304200001</t>
  </si>
  <si>
    <t>De: 00099024113 Transferencia en cumplimiento al DS N0913 de 15/06/2011 y el Convenio Intergubernativo de Financiamiento UPRE-CIF-IG 353/2016, suscrito entre la UPRE y el GAM de Chulumani proyecto Construccion Unidad Educativa Chimasi - Chulumani, correspondiente al pago de la planilla N 6, segun la</t>
  </si>
  <si>
    <t>J03304210001</t>
  </si>
  <si>
    <t>De: 00099024113 Transferencia en cumplimiento al DS N0913 de 15/06/2011 y el Convenio Intergubernativo de Financiamiento UPRE-CIF-IG/336/2015, suscrito entre la UPRE y el GAM de Escoma proyecto Construccion Coliseo Cap. 520 Ullachapi II Canton Collasuyo, correspondiente al pago de la planilla N 3 de</t>
  </si>
  <si>
    <t>J03304220001</t>
  </si>
  <si>
    <t>De: 00099024113 Transferencia en cumplimiento al DS N0913 de 15/06/2011 y el Convenio Intergubernativo de Financiamiento UPRE-CIF-IG/515/2015, suscrito entre la UPRE y el GAM de Apolo proyecto Construccion Unidad Educativa Fatima - Apolo, correspondiente al pago de la planilla N 10 de cierre, segun</t>
  </si>
  <si>
    <t>J03304230001</t>
  </si>
  <si>
    <t>De: 00099024113 Transferencia en cumplimiento al DS N0913 de 15/06/2011 y el Convenio Intergubernativo de Financiamiento UPRE-CIF-IG 588/2017, suscrito entre la UPRE y el GAM de Tomina proyecto Construccion Mercado Agropecuario Tomina, correspondiente al primer desembolso equivalente al 20% del mont</t>
  </si>
  <si>
    <t>J03304320001</t>
  </si>
  <si>
    <t>De: 00099024113 Transferencia en cumplimiento al DS N0913 de 15/06/2011 y el Convenio Intergubernativo de Financiamiento UPRE-CIF-IG 006/2016, suscrito entre la UPRE y el GAM de Ixiamas proyecto Construccion Coliseo Municipal de Ixiamas, correspondiente al pago de la planilla N 5 de cierre, segun la</t>
  </si>
  <si>
    <t>J03305370002</t>
  </si>
  <si>
    <t>A:00373024105 TRANSFERENCIA DE RECURSOS SEGUN INFORME MEFP/VTCP/DGPOT/UPCFTGN/INF/N2164/2017. Ref: Desembolso de recursos al Fondo de Desarrollo Indigena- Correspondiente a solicitud de Desembolso a traves de la nota CITE: FDI/DGE/EXT/N268/2017 para financiar Programas y/o Proyectos de los Gobiernos</t>
  </si>
  <si>
    <t>Q08979810002</t>
  </si>
  <si>
    <t>Q08981710002</t>
  </si>
  <si>
    <t>NÚMERO DE LIBRETA CUT: 99031009.00 OPERACIÓN T01 TRANSFERENCIA DE FONDOS A LA CUT - TESORO DIRECTO DE BANCO UNION S.A. A CUENTA UNICA DEL TESORO CON NUMERO DE SOLICITUD = 2215413 Y NUMERO CORRELATIVO = 91320019102017116 TRANSFERENCIA POR OPERACIONES DE VENTA BONOS BTX</t>
  </si>
  <si>
    <t>S09014370002</t>
  </si>
  <si>
    <t>||TRANSFERENCIA DE FONDOS SEGUN FORMULARIO CITE BUN/CF443/17, DE LA FECHA, (HRE-TSO-5313). A SOLICITUD DEL GOB.AUT.MUNICIPAL DE CARANAVI. POR DEVOLUCION DE RECURSOS NO EJECUTADOS, LIBRETA N°00990204115 BOLIVIA CAMBIA; BUN.</t>
  </si>
  <si>
    <t>J03305140001</t>
  </si>
  <si>
    <t>De: 00099024113 Transferencia en cumplimiento al DS N0913 de 15/06/2011 y el Convenio Intergubernativo de Financiamiento UPRE-CIF-IG 753/2017, suscrito entre la UPRE y el GAM de Villa Gualberto Villarroel proyecto Construccion Mercado Municipal Cuchumuela, correspondiente al primer desembolso equiva</t>
  </si>
  <si>
    <t>E00463220001</t>
  </si>
  <si>
    <t>E00463250001</t>
  </si>
  <si>
    <t>E00463280001</t>
  </si>
  <si>
    <t>E00463310001</t>
  </si>
  <si>
    <t>E00463320001</t>
  </si>
  <si>
    <t>G05738570003</t>
  </si>
  <si>
    <t>TRANSFERENCIA RECIBIDA DEL EXTERIOR SEGÚN MENSAJES SWIFT Nos. 15153-15145 (REM.EXT.) DE FECHA 19-10-2017 POR DESEMBOLSO DE CAF PRÉSTAMO CFA007142 SOL.DES.105 PROG.TRANSP. FONDO.ROT. /TRF/OBI/CAF LIB 00291014331 LIBRETA N° 00291012002 ABC-RECURSOS PROPIOS REF.: UTILES DE ESCRITORIO</t>
  </si>
  <si>
    <t>G05738600003</t>
  </si>
  <si>
    <t>TRANSFERENCIA RECIBIDA DEL EXTERIOR SEGÚN MENSAJES SWIFT Nos. 15155-15147 (REM.EXT.) DE FECHA 19-10-2017 POR DESEMBOLSO DE BID PRÉSTAMO 2786/BL-BO REQ 0023 OPS0201748068A LIBRETA N° 00291012002 ABC-RECURSOS PROPIOS REF.: UTILES DE ESCRITORIO</t>
  </si>
  <si>
    <t>G05738610003</t>
  </si>
  <si>
    <t>TRANSFERENCIA RECIBIDA DEL EXTERIOR SEGÚN MENSAJES SWIFT Nos. 15154-15146 (REM.EXT.) DE FECHA 19-10-2017 POR DESEMBOLSO DE BID PRÉSTAMO 2786/BL-BO REQ 0023 OPS0201748068A LIBRETA N° 00291012002 ABC-RECURSOS PROPIOS REF.: UTILES DE ESCRITORIO</t>
  </si>
  <si>
    <t>G05743570004</t>
  </si>
  <si>
    <t>VENTA DE DIVISAS CON TRANSFERENCIA DE FONDOS A SOLICITUD DE YACIMIENTOS PETROLIFEROS FISCALES BOLIVIANOS SEGUN SOLICITUD 3379 REF: PAGO A INTERTEK CALEB BRETT CHILE SA POR SERVICIO DE INSPECCION DE CALIDAD Y CANTIDAD PARA IMPORTACION DE HIDROCARBUROS EN LAS PLANTAS DE CHILE CORRESPONDIENTES AL PERIO LIB. 00513012004 LBP-YPFB-UNICOMERCIAL (4030005415/1-2188907)</t>
  </si>
  <si>
    <t>G05743580004</t>
  </si>
  <si>
    <t>VENTA DE DIVISAS CON TRANSFERENCIA DE FONDOS A SOLICITUD DE YACIMIENTOS PETROLIFEROS FISCALES BOLIVIANOS SEGUN SOLICITUD 3380 REF: PAGO A COMPANIA DE PETROLEOS DE CHILE COPEC SA POR SUMINISTRO DE DE PROCUCTO FACTURAS FINALES CARGAS DEL 21 AL 27 DE SEPTIEMBRE 2017 SEGUN DOCUMENTACION ADJUNTA LIB. 00513012004 LBP-YPFB-UNICOMERCIAL (4030005415/1-2188907)</t>
  </si>
  <si>
    <t>G05744820004</t>
  </si>
  <si>
    <t>VENTA DE DIVISAS CON TRANSFERENCIA DE FONDOS A SOLICITUD DE MINISTERIO DE LA PRESIDENCIA SEGUN SOLICITUD 3377 REF: DIVISAS USD 46,570.28 TRANSFERENCIA A ROYAL FBO SERVICE POR SERVICIOS PRESTADOS A AERONAVE FAB 001 EN VIAJE PRESIDENCIAL A NUEVA YORK EEUU DEL 16 AL 20 SEPTIEMBRE 2017, INVOICE BSL 0700 LIB. 00099021001 TGN-RECURSOS ORDINARIOS (3987)</t>
  </si>
  <si>
    <t>G05744840003</t>
  </si>
  <si>
    <t>TRANSFERENCIA DE FONDOS AL EXTERIOR A SOLICITUD DE ADMINISTRADORA BOLIVIANA DE CARRETERAS SEGUN SOLICITUD 3375 REF: PAGO A STAMPA ABOGADOS CB POR CONSULTORIA POR PRODUCTO PRESENTACION DEL PRIMER Y SEGUNDO PRODUCTO ASESORIA EN PROCESOS ARBITRALES INTERNACIONALES SEGUN CONTRATO ABC 259/17 GNJ-CON-BID LIB. 00291012002 ABC-RECURSOS PROPIOS</t>
  </si>
  <si>
    <t>G05746320001</t>
  </si>
  <si>
    <t>COBRO COSTOS DE PAPELERIA SEGUN TRANSFERENCIA DEL EXTERIOR POR ORDEN DE ENERGIA ARGENTINA S.A. REF.: PAGO EXA-GJA-075-17 LIB. 00513012007 YPFB - RECURSOS NACIONALIZACIÓN</t>
  </si>
  <si>
    <t>J03304670001</t>
  </si>
  <si>
    <t>De: 00099024113 Transferencia en cumplimiento al DS N0913 de 15/06/2011 y el Convenio Intergubernativo de Financiamiento UPRE-CIF-IG/522/2016, suscrito entre la UPRE y el GAM de Cocapata proyecto Construccion Colegio Modelo U.E. Icari - Cocapata, correspondiente al pago de la planilla N 3, segun la</t>
  </si>
  <si>
    <t>J03304680001</t>
  </si>
  <si>
    <t>De: 00099024113 Transferencia en cumplimiento al DS N0913 de 15/06/2011 y el Convenio Intergubernativo de Financiamiento UPRE-CIF-IG 575/2016, suscrito entre la UPRE y el GAM de Villa Gualberto Villarroel proyecto Construccion Centro de Salud con Internacion Villa Gualberto Villarroel - Cuchumuela,</t>
  </si>
  <si>
    <t>J03304690001</t>
  </si>
  <si>
    <t>De: 00099024113 Transferencia en cumplimiento al DS N0913 de 15/06/2011 y el Convenio Interinstitucional de Financiamiento UPRE-CIF-1172/2013, suscrito entre la UPRE y la universidad Nacional Siglo XX proyecto Construccion Edificio Academico, Extension de la Universidad Nacional Siglo XX en el Munic</t>
  </si>
  <si>
    <t>J03304700001</t>
  </si>
  <si>
    <t>De: 00099024113 Transferencia en cumplimiento al DS N0913 de 15/06/2011 y el Convenio Interinstitucional de Financiamiento UPRE-CIF 0279/13, suscrito entre la UPRE y el GAM de El Alto proyecto Construccion Coliseo Cerrado Comandante Hugo Chavez Frias D6 El Alto, correspondiente al pago de la planil</t>
  </si>
  <si>
    <t>J03304710001</t>
  </si>
  <si>
    <t>De: 00099024113 Transferencia en cumplimiento al DS N0913 de 15/06/2011 y el Convenio Intergubernativo de Financiamiento UPRE-CIF-IG 530/2016, suscrito entre la UPRE y el GAM de Villa Tunari proyecto Construccion Infraestructura Centro de Capacitacion de Saneamiento Basico Chipiriri, correspondiente</t>
  </si>
  <si>
    <t>J03304720001</t>
  </si>
  <si>
    <t>De: 00099024113 Transferencia en cumplimiento al DS N0913 de 15/06/2011 y el Convenio Intergubernativo de Financiamiento UPRE-CIF-IG 346/2016, suscrito entre la UPRE y el GAM de Cajuata proyecto Construccion Unidad Educativa Asociada Cajuata - Secundaria, correspondiente al pago de la planilla N 5,</t>
  </si>
  <si>
    <t>J03304730001</t>
  </si>
  <si>
    <t>De: 00099024113 Transferencia en cumplimiento al DS N0913 de 15/06/2011 y el Convenio Intergubernativo de Financiamiento UPRE-CIF-IG/520/2016, suscrito entre la UPRE y el GAD de Pando proyecto Construccion Sede Departamental de Transporte Interprovincial - Cobija, correspondiente al pago de la plani</t>
  </si>
  <si>
    <t>J03304740001</t>
  </si>
  <si>
    <t>De: 00099024113 Transferencia en cumplimiento al DS N0913 de 15/06/2011 y el Convenio Intergubernativo de Financiamiento UPRE-CIF-IG/349/2016, suscrito entre la UPRE y el GAM Coroico, Proyecto Const. Unidad Educativa Nueva Esperanza, correspondiente al pago de la planilla N2, segun la UPRE.</t>
  </si>
  <si>
    <t>J03304750001</t>
  </si>
  <si>
    <t>De: 00099024113 Transferencia en cumplimiento al DS N0913 de 15/06/2011 y el Convenio Interinstitucional de Financiamiento UPRE-CIF-389/2014, suscrito entre la UPRE y el GAM El Torno, Proyecto Construccion 2DA Fase Mercado Municipal El Torno, correspondiente al pago de la planilla N3, segun la UPRE</t>
  </si>
  <si>
    <t>J03304760001</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</si>
  <si>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N8, s</t>
  </si>
  <si>
    <t>J03304770001</t>
  </si>
  <si>
    <t>De: 00099024113 Transferencia en cumplimiento al DS N0913 de 15/06/2011 y el Convenio Intergubernativo de Financiamiento UPRE-CIF-IG/028/2016, suscrito entre la UPRE y el GAM Comarapa, Proyecto Construccion Cancha Fronton Municipal Comarapa, correspondiente al pago de la planilla N2 de cierre, segun</t>
  </si>
  <si>
    <t>J03304780001</t>
  </si>
  <si>
    <t>De: 00099024113 Transferencia en cumplimiento al DS N0913 de 15/06/2011 y el Convenio Intergubernativo de Financiamiento UPRE-CIF-IG/399/2016, suscrito entre la UPRE y el GAM Achocalla, Proyecto Const. U.E. Uypaca -Achocalla, correspondiente al pago de la planilla N4, segun la UPRE.</t>
  </si>
  <si>
    <t>J03304790001</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</si>
  <si>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N7, s</t>
  </si>
  <si>
    <t>J03304800001</t>
  </si>
  <si>
    <t>De: 00099024113 Transferencia en cumplimiento al DS N0913 de 15/06/2011 y el Convenio Intergubernativo de Financiamiento UPRE-CIF-IG 900/2017, suscrito entre la UPRE y el GAM de Cuevo proyecto Const. Casa del Adulto Mayor en el Municipio de Cuevo, correspondiente al primer desembolso equivalente al</t>
  </si>
  <si>
    <t>J03304810001</t>
  </si>
  <si>
    <t>De: 00099024113 Transferencia en cumplimiento al DS N0913 de 15/06/2011 y el Convenio Intergubernativo de Financiamiento UPRE-CIF-IG 902/2017, suscrito entre la UPRE y el GAM de Cuevo proyecto Const. Tinglado y Graderia Cancha Polifuncional Unidad Educativa Itacuatia Municipio de Cuevo, correspondie</t>
  </si>
  <si>
    <t>J03304820001</t>
  </si>
  <si>
    <t>De: 00099024113 Transferencia en cumplimiento al DS N0913 de 15/06/2011 y el Convenio Intergubernativo de Financiamiento UPRE-CIF-IG 901/2017, suscrito entre la UPRE y el GAM de Cuevo proyecto Const. Tinglado y Graderia Cancha Polifuncional Unidad Educativa Huaraca Municipio de Cuevo, correspondient</t>
  </si>
  <si>
    <t>J03304830001</t>
  </si>
  <si>
    <t>De: 00099024113 Transferencia en cumplimiento al DS N0913 de 15/06/2011 y el Convenio Intergubernativo de Financiamiento UPRE-CIF-IG 899/2017, suscrito entre la UPRE y el GAM de Cuevo proyecto Ampl. del Centro de Salud S.J.B. Areas del Serv. de Emergencias e Imagenologia Municipio de Cuevo, corresp</t>
  </si>
  <si>
    <t>J03304840001</t>
  </si>
  <si>
    <t>De: 00099024113 Transferencia en cumplimiento al DS N0913 de 15/06/2011 y el Convenio Intergubernativo de Financiamiento UPRE-CIF-IG 849/2017, suscrito entre la UPRE y el GAM de Mineros proyecto Const. Pavimento Rigido en los Barrios Oriental, Nueva Esperanza y Mariscal Santa Cruz - Mun. Mineros, co</t>
  </si>
  <si>
    <t>J03304850001</t>
  </si>
  <si>
    <t>De: 00099024113 Transferencia en cumplimiento al DS N0913 de 15/06/2011 y el Convenio Intergubernativo de Financiamiento UPRE-CIF-IG 877/2017, suscrito entre la UPRE y el GAM de Porongo proyecto Const. de Tinglado, Graderia y Cancha Polifuncional en la Comunidad de Terebinto, correspondiente al prim</t>
  </si>
  <si>
    <t>J03304860001</t>
  </si>
  <si>
    <t>De: 00099024113 Transferencia en cumplimiento al DS N0913 de 15/06/2011 y el Convenio Intergubernativo de Financiamiento UPRE-CIF-IG 819/2017, suscrito entre la UPRE y el GAM de Puerto Suarez proyecto Const. Pavimento Rigido Barrio Los Angeles Zona Costanera Municipio de Puerto Suarez, correspondien</t>
  </si>
  <si>
    <t>J03304870001</t>
  </si>
  <si>
    <t>De: 00099024113 Transferencia en cumplimiento al DS N0913 de 15/06/2011 y el Convenio Intergubernativo de Financiamiento UPRE-CIF-IG 796/2017, suscrito entre la UPRE y el GAM de San Carlos proyecto Construccion Tinglado y Graderia en la Unidad Educativa Aurelio Serrate Nogales, Distrito Buen Retiro,</t>
  </si>
  <si>
    <t>J03304880001</t>
  </si>
  <si>
    <t>De: 00099024113 Transferencia en cumplimiento al DS N0913 de 15/06/2011 y el Convenio Intergubernativo de Financiamiento UPRE-CIF-IG 839/2017, suscrito entre la UPRE y el GAM de San Julian proyecto Const. Unidad Educativa Jose David Berrios (San Julian), correspondiente al primer desembolso equivale</t>
  </si>
  <si>
    <t>J03304890001</t>
  </si>
  <si>
    <t>De: 00099024113 Transferencia en cumplimiento al DS N0913 de 15/06/2011 y el Convenio Intergubernativo de Financiamiento UPRE-CIF-IG 845/2017, suscrito entre la UPRE y el GAM de Yapacani proyecto Const. de Pavimento Rigido del Barrio Villa Estudiante del Distrito II, correspondiente al primer desemb</t>
  </si>
  <si>
    <t>J03304900001</t>
  </si>
  <si>
    <t>De: 00099024113 Transferencia en cumplimiento al DS N0913 de 15/06/2011 y el Convenio Intergubernativo de Financiamiento UPRE-CIF-IG/057/2015, suscrito entre la UPRE y el GAM de Betanzos proyecto Construccion Bloque de Aulas U.E. Santa Ana de Potobamba, correspondiente al pago de la planilla N 2 de</t>
  </si>
  <si>
    <t>J03304910001</t>
  </si>
  <si>
    <t>De: 00099024113 Transferencia en cumplimiento al DS N0913 de 15/06/2011 y el Convenio Intergubernativo de Financiamiento UPRE-CIF-IG/342/2015, suscrito entre la UPRE y el GAM de Tahua proyecto Construccion Casa de Gobierno Municipal Tahua, correspondiente al pago de la planilla N 4, segun la UPRE.</t>
  </si>
  <si>
    <t>J03304920001</t>
  </si>
  <si>
    <t>De: 00099024113 Transferencia en cumplimiento al DS N0913 de 15/06/2011 y el Convenio Intergubernativo de Financiamiento UPRE-CIF-IG/489/2015, suscrito entre la UPRE y el GAM de Huachacalla proyecto Construccion Tinglado y Cancha Polilfuncional Litoral II, correspondiente al pago de la planilla N 3</t>
  </si>
  <si>
    <t>J03304930001</t>
  </si>
  <si>
    <t>De: 00099024113 Transferencia en cumplimiento al DS N0913 de 15/06/2011 y el Convenio Intergubernativo de Financiamiento UPRE-CIF-IG/020/2016, suscrito entre la UPRE y el GAM de General Agustin Saavedra proyecto Const. de Diez Aulas U.E. Nueva Esperanza Comunidad Pico de Monte, correspondiente al p</t>
  </si>
  <si>
    <t>J03304940001</t>
  </si>
  <si>
    <t>De: 00099024113 Transferencia en cumplimiento al DS N0913 de 15/06/2011 y el Convenio Intergubernativo de Financiamiento UPRE-CIF-IG 001/2016, suscrito entre la UPRE y el GAM Ayata, Proyecto Construccion Palacio Consistorial del G.A.M. Ayata, correspondiente al pago de la planilla N2, segun la UPRE.</t>
  </si>
  <si>
    <t>Q08987620002</t>
  </si>
  <si>
    <t>NÚMERO DE LIBRETA CUT: 99031009.00 OPERACIÓN T01 TRANSFERENCIA DE FONDOS A LA CUT - TESORO DIRECTO DE BANCO UNION S.A. A CUENTA UNICA DEL TESORO CON NUMERO DE SOLICITUD = 2219150 Y NUMERO CORRELATIVO = 91320020102017202 TRANSFERENCIA POR OPERACIONES DE VENTA BONOS BTX</t>
  </si>
  <si>
    <t>S09015000001</t>
  </si>
  <si>
    <t>'COBRO POR´||COMIS.TRANSF.DE FDOS.AL EXTERIOR 0,10% S/USD 108.344,60 REEMB.GTOS.DE COMUNICACION BS220.- Y EMISION COMPROBANTE CONTABLE BS50.- COMLEMENTO A CBTE ADJ.DE LA FECHA CGO.LIB.00132069201 SEDEM-PROMIEL-FINPRO-CHUQUISACA REF.: CGOS POR PAGO LC I-2017-036</t>
  </si>
  <si>
    <t>G05755360004</t>
  </si>
  <si>
    <t>VENTA DE DIVISAS CON TRANSFERENCIA DE FONDOS A SOLICITUD DE MINISTERIO DE LA PRESIDENCIA SEGUN SOLICITUD 3382 REF: DIVISAS USD 473,805.04 TRANSFERENCIA A DASSAULT FALCON JET PAGO FINAL POR MANTENIMIENTO DE LA AERONAVE FAB 002, INVOICE 901053 17 PAGO A BANK OF AMERICA, CUENTA 381023401350. LIB. 00099021001 TGN-RECURSOS ORDINARIOS (3987)</t>
  </si>
  <si>
    <t>G05756530001</t>
  </si>
  <si>
    <t>G05756580001</t>
  </si>
  <si>
    <t>COBRO COSTOS DE PAPELERIA SEGUN TRANSFERENCIA DEL EXTERIOR POR ORDEN DE ENERGIA ARGENTINA SA REF:PAGO EXA-GJA-075-17 LIB. 00513012007 YPFB - RECURSOS NACIONALIZACIÓN</t>
  </si>
  <si>
    <t>G05758920001</t>
  </si>
  <si>
    <t>COBRO COSTOS DE PAPELERIA SEGUN TRANSFERENCIA DEL EXTERIOR POR ORDEN DE ENERGIA ARGENTINA S.A. LIB. 00513012007 YPFB - RECURSOS NACIONALIZACIÓN</t>
  </si>
  <si>
    <t>G05758940001</t>
  </si>
  <si>
    <t>G05758960001</t>
  </si>
  <si>
    <t>J03305530001</t>
  </si>
  <si>
    <t>De: 00099024113 Transferencia en cumplimiento al DS N0913 de 15/06/2011 y el Convenio Intergubernativo de Financiamiento UPRE-CIF-IG 894/2017, suscrito entre la UPRE y el GAM Mairana, Proyecto Const. de 3 Aulas Unidad Educativa Urbano Patino - Mairana, correspondiente al pago del 20% de anticipo del</t>
  </si>
  <si>
    <t>J03305540001</t>
  </si>
  <si>
    <t>De: 00099024113 Transferencia en cumplimiento al DS N0913 de 15/06/2011 y el Convenio Intergubernativo de Financiamiento UPRE-CIF-IG 824/2017, suscrito entre la UPRE y el GAM Pampa Grande, Proyecto Const. Cuatro Aulas y Bateria de Banos U.E. Alfonso Moron Barrio Chaqueno, correspondiente al pago del</t>
  </si>
  <si>
    <t>J03305550001</t>
  </si>
  <si>
    <t>De: 00099024113 Transferencia en cumplimiento al DS N0913 de 15/06/2011 y el Convenio Intergubernativo de Financiamiento UPRE-CIF-IG 874/2017, suscrito entre la UPRE y el GAM Saphaqui, Proyecto Construccion Centro Cultural Bartolina Sisa Comunidad Ocuire, correspondiente al pago del 20% de anticipo</t>
  </si>
  <si>
    <t>I00727460002</t>
  </si>
  <si>
    <t>TRANSFERENCIA AUTOMATICA SEGUN INSTRUCCION DEL MINISTERIO DE ECONOMIA Y FINANZAS PUBLICAS LIBRETA 00099018040 RECON-TERCER CONTRATO DE DESENDEUDAMIENTO Y DESARROLLO</t>
  </si>
  <si>
    <t>J03306850002</t>
  </si>
  <si>
    <t>A:00373024105 TRANSFERENCIA DE RECURSOS SEGUN INFORME MEFP/VTCP/DGPOT/UPCFTGN/INF/N2224/2017. Ref: Desembolso de recursos al Fondo de Desarrollo Indigena- Correspondiente a solicitud de Desembolso a traves de la nota CITE: FDI/DGE/EXT/N267/2017 para financiar Programas y/o Proyectos de los Gobiernos</t>
  </si>
  <si>
    <t>Q08993350002</t>
  </si>
  <si>
    <t>NÚMERO DE LIBRETA CUT: 99031009.00 OPERACIÓN T01 TRANSFERENCIA DE FONDOS A LA CUT - TESORO DIRECTO DE BANCO UNION S.A. A CUENTA UNICA DEL TESORO CON NUMERO DE SOLICITUD = 2223293 Y NUMERO CORRELATIVO = 91320023102017254 TRANSFERENCIA POR OPERACIONES DE VENTA BONOS BTX</t>
  </si>
  <si>
    <t>Q08993730002</t>
  </si>
  <si>
    <t>NUMERO DE LIBRETA CUT: Cuenta Unica del Tesoro OPERACIÓN E18 TRANSFERENCIA DEL SISTEMA FINANCIERO POR CUENTA DE TERCEROS A LA CUT Devolucion de pagos CC no cobrados por afiliados Civiles y Militares correspondiente al periodo de Junio 2017</t>
  </si>
  <si>
    <t>S09016810002</t>
  </si>
  <si>
    <t>||TRANSFERENCIA DE FONDOS SEGUN FORMULARIO CITE BUN0663/17, DE LA FECHA, (HRE-TSO-5343). A SOLICITUD DEL GOB.AUTONOMO.MCPAL. PAMPAGRANDE TRASF. DE FONDOS POR DEVOLUCION DE RECURSOS OTORGADOS, LIBRETA N°00990204115 BOLIVIA CAMBIA; BUN.</t>
  </si>
  <si>
    <t>S09017250001</t>
  </si>
  <si>
    <t>||COBRO DE COMISIONES BANCARIAS POR TRANSF.FDOS. POR ALIVIO OTORGADO POR LA REPUBLICA DE FRANCIA A BOLIVIA DE ACUERDO AL CONTRATO DE DESENDEUDAMIENTO Y DESARROLLO (3C2D) DEL 23/12/2014, REF.: DEVOLUCION DE PAGO EFECTUADO A NATIXIS POR DEUDA EXTERNA PTMO. N° 651-0B1 LIB. N°00099021001 RECURSOS ORDINARIOS -3987, REF.: COMISIONES BANCARIAS</t>
  </si>
  <si>
    <t>G05760870004</t>
  </si>
  <si>
    <t>VENTA DE DIVISAS CON TRANSFERENCIA DE FONDOS A SOLICITUD DE MINISTERIO DE DEFENSA SEGUN SOLICITUD 3381 REF: DEVOLUCION DE RECURSOS NO EJECUTADOS DEL C.E.O. SBTE. GIRONDA EN LA GESTION 2015, AL ORGANISMO FINANCIADOR UNION EUROPEA. EQUIVALENTES 20.335,26 USD LIB. 00099021001 TGN-RECURSOS ORDINARIOS (3987) POR DIFERENCIAL CAMBIARIO</t>
  </si>
  <si>
    <t>G05760870005</t>
  </si>
  <si>
    <t>VENTA DE DIVISAS CON TRANSFERENCIA DE FONDOS A SOLICITUD DE MINISTERIO DE DEFENSA SEGUN SOLICITUD 3381 REF: DEVOLUCION DE RECURSOS NO EJECUTADOS DEL C.E.O. SBTE. GIRONDA EN LA GESTION 2015, AL ORGANISMO FINANCIADOR UNION EUROPEA. EQUIVALENTES 20.335,26 USD LIB. 00099021001 TGN-RECURSOS ORDINARIOS (3987)</t>
  </si>
  <si>
    <t>G05761990003</t>
  </si>
  <si>
    <t>PROVISION DE FONDOS A SOLICITUD DE YACIMIENTOS PETROLIFEROS FISCALES BOLIVIANOS SEGUN SOLICITUD YPFB-0285-2017 REF: PAGO GN MI INTERRUM CHIQUITOS MUTUN REDES DE GAS Y YACUSES SEPTIEMBRE 17 A GTB LIB. 00513012007 YPFB - RECURSOS NACIONALIZACIÓN</t>
  </si>
  <si>
    <t>G05768160003</t>
  </si>
  <si>
    <t>TRANSFERENCIA RECIBIDA DEL EXTERIOR SEGÚN MENSAJES SWIFT Nos. 15296-15281 (REM.EXT.) DE FECHA 23-10-2017 POR DESEMBOLSO DE CAF PRÉSTAMO CFA008785 SOL.DES/PROG.INV.RIEGO/FONDO ROT.FPS/TRF/OBI/CAF LIB 00287104314 LIBRETA N° 00287102001 FPS-RECURSOS PROPIOS REF.: UTILES DE ESCRITORIO</t>
  </si>
  <si>
    <t>G05769530003</t>
  </si>
  <si>
    <t>TRANSFERENCIA RECIBIDA DEL EXTERIOR SEGÚN MENSAJES SWIFT Nos. 15295-15280 (REM.EXT.) DE FECHA 23-10-2017 POR DESEMBOLSO DE IDA PRÉSTAMO TF-16083 001 2 FPS LIBRETA N° 00287102001 FPS-RECURSOS PROPIOS REF.: UTILES DE ESCRITORIO</t>
  </si>
  <si>
    <t>G05771110001</t>
  </si>
  <si>
    <t>COBRO COSTOS DE PAPELERIA SEGUN TRANSFERENCIA DEL EXTERIOR POR ORDEN DE CORPORACION PETROLERA S.A. LIB. 00513062001 YPFB-OPERACIONES PLANTA DE SEPARACION DE LIQUIDOS RIO GRANDE</t>
  </si>
  <si>
    <t>J03306370001</t>
  </si>
  <si>
    <t>De: 00099024113 Transferencia en cumplimiento al DS N0913 de 15/06/2011 y el Convenio Intergubernativo de Financiamiento UPRE-CIF-IG 196/2017, suscrito entre la UPRE y el GAM de Pailon proyecto Const. Mercado Municipal Pailon, correspondiente al primer desembolso equivalente al 20% del monto a finan</t>
  </si>
  <si>
    <t>J03306380001</t>
  </si>
  <si>
    <t>De: 00099024113 Transferencia en cumplimiento al DS N0913 de 15/06/2011 y el Convenio Intergubernativo de Financiamiento UPRE-CIF-IG-608/2017, suscrito entre la UPRE y el GAD Pando, Proyecto Construccion de Puentes Tipo Cajon y Alcantarillas en el Barrio Garcia Linera, correspondiente al pago del 20</t>
  </si>
  <si>
    <t>J03306390001</t>
  </si>
  <si>
    <t>De: 00099024113 Transferencia en cumplimiento al DS N0913 de 15/06/2011 y el Convenio Intergubernativo de Financiamiento UPRE-CIF-IG-609/2017, suscrito entre la UPRE y el GAD Pando, Proyecto Construccion de Puentes Tipo Cajon y Alcantarillas en el Barrio las Campinas, correspondiente al pago del 20%</t>
  </si>
  <si>
    <t>J03306400001</t>
  </si>
  <si>
    <t>De: 00099024113 Transferencia en cumplimiento al DS N0913 de 15/06/2011 y el Convenio Intergubernativo de Financiamiento UPRE-CIF-IG-614/2017, suscrito entre la UPRE y el GAD Pando, Proyecto Construccion de 1 Puente Tipo Cajon en la Av. Acre, correspondiente al pago del 20% de anticipo del monto fin</t>
  </si>
  <si>
    <t>J03306410001</t>
  </si>
  <si>
    <t>De: 00099024113 Transferencia en cumplimiento al DS N0913 de 15/06/2011 y el Convenio Intergubernativo de Financiamiento UPRE-CIF-IG-613/2017, suscrito entre la UPRE y el GAD Pando, Proyecto Construccion de Puentes Tipo Cajon y Alcantarillas en El Barrio Santa Maria, correspondiente al pago del 20%</t>
  </si>
  <si>
    <t>J03306420001</t>
  </si>
  <si>
    <t>De: 00099024113 Transferencia en cumplimiento al DS N0913 de 15/06/2011 y el Convenio Intergubernativo de Financiamiento UPRE-CIF-IG-611/2017, suscrito entre la UPRE y el GAD Pando, Proyecto Construccion de Puentes Tipo Cajon y Alcantarillas en El Barrio Manantial, correspondiente al pago del 20% de</t>
  </si>
  <si>
    <t>J03306430001</t>
  </si>
  <si>
    <t>De: 00099024113 Transferencia en cumplimiento al DS N0913 de 15/06/2011 y el Convenio Intergubernativo de Financiamiento UPRE-CIF-IG-607/2017, suscrito entre la UPRE y el GAD Pando, Proyecto Construccion de Puentes Tipo Cajon en El Barrio Eureka, correspondiente al pago del 20% de anticipo del monto</t>
  </si>
  <si>
    <t>J03306440001</t>
  </si>
  <si>
    <t>De: 00099024113 Transferencia en cumplimiento al DS N0913 de 15/06/2011 y el Convenio Intergubernativo de Financiamiento UPRE-CIF-IG-606/2017, suscrito entre la UPRE y el GAD Pando, Proyecto Construccion de Puentes Tipo Cajon en El Barrio Copacabana, correspondiente al pago del 20% de anticipo del m</t>
  </si>
  <si>
    <t>J03306450001</t>
  </si>
  <si>
    <t>De: 00099024113 Transferencia en cumplimiento al DS N0913 de 15/06/2011 y el Convenio Intergubernativo de Financiamiento UPRE-CIF-IG-610/2017, suscrito entre la UPRE y el GAD Pando, Proyecto Construccion de Puentes Tipo Cajon y Alcantarillas en El Barrio Luis Adolfo Flores, correspondiente al pago d</t>
  </si>
  <si>
    <t>J03306460001</t>
  </si>
  <si>
    <t>De: 00099024113 Transferencia en cumplimiento al DS N0913 de 15/06/2011 y el Convenio Intergubernativo de Financiamiento UPRE-CIF-IG-612/2017, suscrito entre la UPRE y el GAD Pando, Proyecto Construccion de 1 Puente Tipo Cajon en El Barrio Petrolero, correspondiente al pago del 20% de anticipo del m</t>
  </si>
  <si>
    <t>J03306470001</t>
  </si>
  <si>
    <t>De: 00099024113 Transferencia en cumplimiento al DS N0913 de 15/06/2011 y el Convenio Intergubernativo de Financiamiento UPRE-CIF-IG-615/2017, suscrito entre la UPRE y el GAD Pando, Proyecto Construccion de 1 Puente Tipo Cajon Sobre El Arroyo Garcia Linera, correspondiente al pago del 20% de anticip</t>
  </si>
  <si>
    <t>J03306480001</t>
  </si>
  <si>
    <t>De: 00099024113 Transferencia en cumplimiento al DS N0913 de 15/06/2011 y el Convenio Intergubernativo de Financiamiento UPRE-CIF-IG-616/2017, suscrito entre la UPRE y el GAD Pando, Proyecto Construccion de 1 Puente Tipo Cajon el La Urbanizacion Nueva Cobija, correspondiente al pago del 20% de antic</t>
  </si>
  <si>
    <t>Q08998490002</t>
  </si>
  <si>
    <t>NÚMERO DE LIBRETA CUT: 99031009.00 OPERACIÓN T01 TRANSFERENCIA DE FONDOS A LA CUT - TESORO DIRECTO DE BANCO UNION S.A. A CUENTA UNICA DEL TESORO CON NUMERO DE SOLICITUD = 2227566 Y NUMERO CORRELATIVO = 91320024102017309 TRANSFERENCIA POR OPERACIONES DE VENTA BONOS BTX</t>
  </si>
  <si>
    <t>J03307560001</t>
  </si>
  <si>
    <t>De: 00099024113 Transferencia en cumplimiento al DS N0913 de 15/06/2011 y el Convenio Interinstitucional de Financiamiento UPRE-CIF-06/2014, suscrito entre la UPRE y el GAM Tiahuanacu, Proyecto Construccion del Coliseo Cerrado Puma Punku - Tiahuanacu, correspondiente al pago de la planilla N4 de cie</t>
  </si>
  <si>
    <t>J03307570001</t>
  </si>
  <si>
    <t>De: 00099024113 Transferencia en cumplimiento al DS N0913 de 15/06/2011 y el Convenio Intergubernativo de Financiamiento UPRE-CIF-IG/470/2016, suscrito entre la UPRE y el GAM Cobija, Proyecto Const. U.E. Tecnico Humanistico Alberto Ovando Candia Barrio 27 de junio, correspondiente al pago de la pl</t>
  </si>
  <si>
    <t>J03307580001</t>
  </si>
  <si>
    <t>De: 00099024113 Transferencia en cumplimiento al DS N0913 de 15/06/2011 y el Convenio Intergubernativo de Financiamiento UPRE-CIF-IG 495/2016, suscrito entre la UPRE y el GAM Tiquipaya, Proyecto Construccion Unidad Educativa Agrotecnica Chapisirca Tiquipaya, correspondiente al pago de la planilla N4</t>
  </si>
  <si>
    <t>J03307590001</t>
  </si>
  <si>
    <t>De: 00099024113 Transferencia en cumplimiento al DS N0913 de 15/06/2011 y el Convenio Intergubernativo de Financiamiento UPRE-CIF-IG 016/2017, suscrito entre la UPRE y el GAD Oruro, Proyecto Construccion Unidad Educativa Bolivia de Vinto Primario, correspondiente al pago de la planilla N3, segun la</t>
  </si>
  <si>
    <t>J03307600001</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</si>
  <si>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N2, segun la UPRE</t>
  </si>
  <si>
    <t>J03307610001</t>
  </si>
  <si>
    <t>De: 00099024113 Transferencia en cumplimiento al DS N0913 de 15/06/2011 y el Convenio Interinstitucional de Financiamiento UPRE-CIF-663/2014, suscrito entre la UPRE y el GAM Atocha, Proyecto Construccion Coliseo Cerrado Animas, correspondiente al pago de la planilla N1, segun la UPRE.</t>
  </si>
  <si>
    <t>J03307620001</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</si>
  <si>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N6, segun la UPR</t>
  </si>
  <si>
    <t>J03307630001</t>
  </si>
  <si>
    <t>J03307640001</t>
  </si>
  <si>
    <t>De: 00099024113 Transferencia en cumplimiento al DS N0913 de 15/06/2011 y el Convenio Intergubernativo de Financiamiento UPRE-CIF-IG 430/2016, suscrito entre la UPRE y el GAM Huanuni, Proyecto Construccion Unidad Educativa 12 de Abril Huanuni, correspondiente al pago de la planilla N5, segun la UPRE</t>
  </si>
  <si>
    <t>J03307650001</t>
  </si>
  <si>
    <t>De: 00099024113 Transferencia en cumplimiento al DS N0913 de 15/06/2011 y el Convenio Intergubernativo de Financiamiento UPRE-CIF-IG/121/2016, suscrito entre la UPRE y el GAM Caracollo, Proyecto Construccion Unidad Educativa Tecnico Humanistico Evo Morales Ayma - Caracollo, correspondiente al pago d</t>
  </si>
  <si>
    <t>J03307660001</t>
  </si>
  <si>
    <t>De: 00099024113 Transferencia en cumplimiento al DS N0913 de 15/06/2011 y el Convenio Intergubernativo de Financiamiento UPRE-CIF-IG 465/2016, suscrito entre la UPRE y el GAM Huanuni, Proyecto Construccion Unidad Educativa Bolivia - Huanuni, correspondiente al pago de la planilla N3, segun la UPRE.</t>
  </si>
  <si>
    <t>J03307670001</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</si>
  <si>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N5,</t>
  </si>
  <si>
    <t>J03307730001</t>
  </si>
  <si>
    <t>De: 00099024113 Transferencia en cumplimiento al DS N0913 de 15/06/2011 y el Convenio Intergubernativo de Financiamiento UPRE-CIF-IG/075/2015, suscrito entre la UPRE y el GAM Villazon, Proyecto Construccion Centro de Salud San Judas Tadeo, correspondiente al pago de la planilla N8 de cierre, segun l</t>
  </si>
  <si>
    <t>J03307760001</t>
  </si>
  <si>
    <t>De: 00099024113 Transferencia en cumplimiento al DS N0913 de 15/06/2011 y el Convenio Interinstitucional de Financiamiento UPRE-CIF-061/2014, suscrito entre la UPRE y el GAM Copacabana, Proyecto Construccion Coliseo Cerrado Challa Isla del Sol - Copacabana, correspondiente al pago de la planilla N3</t>
  </si>
  <si>
    <t>J03307770001</t>
  </si>
  <si>
    <t>De: 00099024113 Transferencia en cumplimiento al DS N0913 de 15/06/2011 y el Convenio Intergubernativo de Financiamiento UPRE-CIF-IG/558/2016, suscrito entre la UPRE y el GAD Beni, Proyecto Construccion U.E. Santa Rosa y Polifuncional Comunidad Santa Rosa del Apere, correspondiente al pago de la pl</t>
  </si>
  <si>
    <t>G05775220003</t>
  </si>
  <si>
    <t>PROVISION DE FONDOS A SOLICITUD DE YACIMIENTOS PETROLIFEROS FISCALES BOLIVIANOS SEGUN SOLICITUD YPFB-0286-2017 REF: PAGO SERVICIO FIRME E INTERRUMPIBLE PARA MI A GAS ORIENTE GOB SEP 17 LIB. 00513012007 YPFB - RECURSOS NACIONALIZACIÓN</t>
  </si>
  <si>
    <t>J03306980001</t>
  </si>
  <si>
    <t>De: 00099024113 Transferencia en cumplimiento al DS N0913 de 15/06/2011 y el Convenio Intergubernativo de Financiamiento UPRE-CIF-IG/165/2016, suscrito entre la UPRE y el GAM de Ichoca proyecto Construccion Cuatro Aulas y Direccion Unidad Educativa Elizardo Perez Comunidad Yacancachi, correspondient</t>
  </si>
  <si>
    <t>J03308690002</t>
  </si>
  <si>
    <t>A:00099021001 DEVOLUCION RETENCION DE DESCUENTOS EFECTUADOS POR RECUPERACION DEL P.R.A. (PAGO DE REPARTO ANTICIPADO), CORRESPONDIENTE AL MES DE SEPTIEMBRE/2017. S/G. CITE SENASIR UAF-TTES 0083/2017, DE FECHA 25/10/2017</t>
  </si>
  <si>
    <t>J03308710002</t>
  </si>
  <si>
    <t>A:00099021001 DEVOLUCION RETENCION DE DESCUENTOS EFECTUADOS POR COBROS Y PAGOS INDEBIDOS, CORRESPONDIENTE AL MES DE SEPTIEMBRE/2017. S/G. CITE SENASIR UAF-TTES 0082/2017, DE FECHA 25/10/2017</t>
  </si>
  <si>
    <t>Q09002360002</t>
  </si>
  <si>
    <t>NÚMERO DE LIBRETA CUT: 99031009.00 OPERACIÓN T01 TRANSFERENCIA DE FONDOS A LA CUT - TESORO DIRECTO DE BANCO UNION S.A. A CUENTA UNICA DEL TESORO CON NUMERO DE SOLICITUD = 2230495 Y NUMERO CORRELATIVO = 91320025102017352 TRANSFERENCIA POR OPERACIONES DE VENTA BONOS BTX</t>
  </si>
  <si>
    <t>S09020700002</t>
  </si>
  <si>
    <t>||TRANSFERENCIA DE FONDOS S/G. FORMULARIO CITE:BUN0668/17 DE LA FECHA (HRE-TSO-5369), A SOLICITUD DEL GOB. AUT. MCPAL. SABAYA- CUENTA UNICA MUNICIPAL-CUM. TRANSF.A FAVOR DE LA UPRE, LIB. 00099024113, ANTICIPO DEL 20%,PROYECTO CONST.MERCADO SABAYA;BUN.</t>
  </si>
  <si>
    <t>J03308590001</t>
  </si>
  <si>
    <t>De: 00099024113 Transferencia en cumplimiento al DS N0913 de 15/06/2011 y el Convenio Intergubernativo de Financiamiento UPRE-CIF-IG/439/2015, suscrito entre la UPRE y el GAM Saipina, Proyecto Construccion Modulo Unidad Educativa Santa Catalina Nivel Primario - Chilon, correspondiente al pago de la</t>
  </si>
  <si>
    <t>J03308600001</t>
  </si>
  <si>
    <t>De: 00099024113 Transferencia en cumplimiento al DS N0913 de 15/06/2011 y el Convenio Intergubernativo de Financiamiento UPRE-CIF-IG/482/2016, suscrito entre la UPRE y el GAM de Santa Rosa del Sara proyecto Construccion Modulo Educativo U.E. Rodolfo Rivero Vaca, correspondiente al pago de la planil</t>
  </si>
  <si>
    <t>J03308610001</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</si>
  <si>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del 20%</t>
  </si>
  <si>
    <t>J03308620001</t>
  </si>
  <si>
    <t>De: 00099024113 Transferencia en cumplimiento al DS N0913 de 15/06/2011 y el Convenio Interinstitucional de Financiamiento UPRE-CIF-404/2014, suscrito entre la UPRE y el GAM de Corque proyecto Construccion Terminal de Buses Provincial Corque - Oruro, correspondiente al pago de la planilla N 3, segun</t>
  </si>
  <si>
    <t>J03308630001</t>
  </si>
  <si>
    <t>De: 00099024113 Transferencia en cumplimiento al DS N0913 de 15/06/2011 y el Convenio Intergubernativo de Financiamiento UPRE-CIF-IG 093/2017, suscrito entre la UPRE y el GAM de Coripata proyecto Construccion Tinglado Polifuncional Unidad Educativa Heroes del Chaco de Siete Lomas, correspondiente al</t>
  </si>
  <si>
    <t>J03308640001</t>
  </si>
  <si>
    <t>De: 00099024113 Transferencia en cumplimiento al DS N0913 de 15/06/2011 y el Convenio Interinstitucional de Financiamiento UPRE-CIF-272/12, suscrito entre la UPRE y el GAD de Potosi proyecto Construccion Centro Ferial y Eventos Culturales Potosi, correspondiente al pago de la planilla N 26, segun la</t>
  </si>
  <si>
    <t>J03308650001</t>
  </si>
  <si>
    <t>De: 00099024113 Transferencia en cumplimiento al DS N0913 de 15/06/2011 y el Convenio Intergubernativo de Financiamiento UPRE-CIF-IG 128/2017, suscrito entre la UPRE y el GAM de Villa Tunari proyecto Construccion U.E. Tecnico Humanistico Carlos Villegas Villa Tunari D-1, correspondiente al pago de l</t>
  </si>
  <si>
    <t>J03308660001</t>
  </si>
  <si>
    <t>De: 00099024113 Transferencia en cumplimiento al DS N0913 de 15/06/2011 y el Convenio Intergubernativo de Financiamiento UPRE-CIF-IG 504/2016, suscrito entre la UPRE y el GAM de Villa Tunari proyecto Construccion Tinglado, Graderia y Cancha Multiple U.E. Esteban Arce, correspondiente al pago de la p</t>
  </si>
  <si>
    <t>J03308670001</t>
  </si>
  <si>
    <t>De: 00099024113 Transferencia en cumplimiento al DS N0913 de 15/06/2011 y el Convenio Intergubernativo de Financiamiento UPRE-CIF-IG/467/2016, suscrito entre la UPRE y el GAM de Cobija proyecto Const. Centro de Salud Barrio 27 de Junio, correspondiente al pago de la planilla N 4, segun la UPRE.</t>
  </si>
  <si>
    <t>G05786000003</t>
  </si>
  <si>
    <t>TRANSFERENCIA RECIBIDA DEL EXTERIOR SEGÚN MENSAJES SWIFT Nos. 15427-15425 (REM.EXT.) DE FECHA 25-10-2017 POR DESEMBOLSO DE CAF PRÉSTAMO CFA008789 SOL.DES.N.25/C.MONT.IPAT,T.INCA/FON.ROT./TRF/OBI LIB 00291014360 LIBRETA N° 00291012002 ABC-RECURSOS PROPIOS REF.: UTILES DE ESCRITORIO</t>
  </si>
  <si>
    <t>G05787270003</t>
  </si>
  <si>
    <t>PROVISION DE FONDOS A SOLICITUD DE YACIMIENTOS PETROLIFEROS FISCALES BOLIVIANOS SEGUN SOLICITUD YPFB-0287-2017 REF: PAGO SERV INTERRUMPIBLE ME SEP 17 A GASTRANSBOLIVIANO LIB. 00513012007 YPFB - RECURSOS NACIONALIZACIÓN</t>
  </si>
  <si>
    <t>G05787300003</t>
  </si>
  <si>
    <t>PROVISION DE FONDOS A SOLICITUD DE YACIMIENTOS PETROLIFEROS FISCALES BOLIVIANOS SEGUN SOLICITUD YPFB-0288-2017 REF: PAGO SERV DE TRASNPORTE DE GN ME SEP 17 A GASORIENTE BOLIVIANO LIB. 00513012007 YPFB - RECURSOS NACIONALIZACIÓN</t>
  </si>
  <si>
    <t>G05791710003</t>
  </si>
  <si>
    <t>TRANSFERENCIA DE FONDOS AL EXTERIOR A SOLICITUD DE MINISTERIO DE DEFENSA SEGUN SOLICITUD 3414 REF: TRANSFERENCIA VIA BCB A LA EMPRESA AIRPARTS COMPANY INC., POR LA ADQUISICION DE LLANTAS Y NEUMATICOS PARA LAS AERONAVES DE LA FAB., SOLICITADO POR EL GRUPO AEREO DE ENTRENAMIENTO 21, SEGUN PROCESO DE C LIB. 00099021001 TGN-RECURSOS ORDINARIOS (3987)</t>
  </si>
  <si>
    <t>G05791730003</t>
  </si>
  <si>
    <t>TRANSFERENCIA DE FONDOS AL EXTERIOR A SOLICITUD DE MINISTERIO DE DEFENSA SEGUN SOLICITUD 3415 REF: TRANSFERENCIA VIA BCB A LA EMPRESA AIRPARTS COMPANY INC., POR LA ADQUISICION DE REPUESTOS PARA AERONAVE DE LA FAB, SOLICITADO POR LA F.T.A. DIABLOS NEGROS SEGUN PROCESO DE CONTRATACION DGAA DIR. ADM. LIB. 00099021001 TGN-RECURSOS ORDINARIOS (3987)</t>
  </si>
  <si>
    <t>G05793460004</t>
  </si>
  <si>
    <t>VENTA DE DIVISAS A SOLICITUD DE MINISTERIO DE LA PRESIDENCIA SEGUN SOLICITUD 3413 REF: DIVISAS USD 15,000.00 PARA EL VIAJE OFICIAL AL EXTERIOR QUE REALIZARA EL SR.PRESIDENTE DEL ESTADO PLURINACIONAL A REPUBLICA DEL BRASIL DEL 29 Y 30 DE OCTUBRE 2017. LOS FONDOS SERAN ENTREGADOS AL SR. OMAR CARY RO LIB. 00099021001 TGN-RECURSOS ORDINARIOS (3987)</t>
  </si>
  <si>
    <t>G05795020001</t>
  </si>
  <si>
    <t>J03307800001</t>
  </si>
  <si>
    <t>De: 00099024113 Transferencia en cumplimiento al DS N0913 de 15/06/2011 y el Convenio Intergubernativo de Financiamiento UPRE-CIF-IG/486/2016, suscrito entre la UPRE y el GAM Potosi, Proyecto Construccion Unidad Educativa Litoral, correspondiente al pago de la planilla N5, segun la UPRE.</t>
  </si>
  <si>
    <t>J03308080001</t>
  </si>
  <si>
    <t>De: 00099024113 Transferencia en cumplimiento al DS N0913 de 15/06/2011 y el Convenio Intergubernativo de Financiamiento UPRE-CIF-IG/119/2016, suscrito entre la UPRE y el GAM de Santiago de Huari proyecto Construccion Unidad Educativa Gualberto Villarroel Santigo de Huari, correspondiente al pago de</t>
  </si>
  <si>
    <t>J03308090001</t>
  </si>
  <si>
    <t>De: 00099024113 Transferencia en cumplimiento al DS N0913 de 15/06/2011 y el Convenio Interinstitucional de Financiamiento UPRE-CIF-27/2014, suscrito entre la UPRE y el GAM de Antequera proyecto Construccion Casa de Gobierno del Municipio de Antequera - Oruro, correspondiente al pago de la planilla</t>
  </si>
  <si>
    <t>J03308100001</t>
  </si>
  <si>
    <t>De: 00099024113 Transferencia en cumplimiento al DS N0913 de 15/06/2011 y el Convenio Intergubernativo de Financiamiento UPRE-CIF-IG/390/2015, suscrito entre la UPRE y el GAM de Santiago de Andamarca proyecto Construccion Unidad Educativa Eduardo Abaroa Municipio Santigo de Andamarca, correspondien</t>
  </si>
  <si>
    <t>J03308110001</t>
  </si>
  <si>
    <t>De: 00099024113 Transferencia en cumplimiento al DS N0913 de 15/06/2011 y el Convenio Intergubernativo de Financiamiento UPRE-CIF-IG/545/2016, suscrito entre la UPRE y el GAM de Arampampa proyecto Const. Aula Multigrado U.E. Tarajtaya, correspondiente al pago de la planilla N 1 de cierre, segun la U</t>
  </si>
  <si>
    <t>J03308120001</t>
  </si>
  <si>
    <t>De: 00099024113 Transferencia en cumplimiento al DS N0913 de 15/06/2011 y el Convenio Intergubernativo de Financiamiento UPRE-CIF-IG/025/2016, suscrito entre la UPRE y el GAM de San Julian proyecto Construccion Biblioteca y Centro Cultural Municipal de San Julian, correspondiente al pago de la plani</t>
  </si>
  <si>
    <t>J03308130001</t>
  </si>
  <si>
    <t>De: 00099024113 Transferencia en cumplimiento al DS N0913 de 15/06/2011 y el Convenio Intergubernativo de Financiamiento UPRE-CIF-IG 098/2017, suscrito entre la UPRE y el GAM de Coripata proyecto Construccion Tinglado Polifuncional Unidad Educativa Inca Pucara, correspondiente al pago de la planilla</t>
  </si>
  <si>
    <t>J03308140001</t>
  </si>
  <si>
    <t>De: 00099024113 Transferencia en cumplimiento al DS N0913 de 15/06/2011 y el Convenio Intergubernativo de Financiamiento UPRE-CIF-IG/419/2016, suscrito entre la UPRE y el GAM de Potosi proyecto Construccion Unidad Educativa Tecnico Humanistico 3 de Mayo D-17, correspondiente al pago de la planilla N</t>
  </si>
  <si>
    <t>J03308150001</t>
  </si>
  <si>
    <t>De: 00099024113 Transferencia en cumplimiento al DS N0913 de 15/06/2011 y el Convenio Interinstitucional de Financiamiento UPRE-CIF-310/2014, suscrito entre la UPRE y el GAM de Huanuni proyecto Construccion Unidad Educativa Gualberto Villarroel Viluyo Municipio de Huanuni - Oruro, correspondiente al</t>
  </si>
  <si>
    <t>J03308160001</t>
  </si>
  <si>
    <t>De: 00099024113 Transferencia en cumplimiento al DS N0913 de 15/06/2011 y el Convenio Intergubernativo de Financiamiento UPRE-CIF-IG/343/2015, suscrito entre la UPRE y el GAM de Humanata proyecto Construccion Casa de Gobierno G.A.M. Humanata, correspondiente al pago de la planilla N 3 de cierre, se</t>
  </si>
  <si>
    <t>Q09008810002</t>
  </si>
  <si>
    <t>J03309380001</t>
  </si>
  <si>
    <t>De: 00099024113 Transferencia en cumplimiento al DS N0913 de 15/06/2011 y el Convenio Intergubernativo de Financiamiento UPRE-CIF-IG/365/2016, suscrito entre la UPRE y el GAM de Pailon proyecto Construccion Modulo Educativo Nacional 13 de Mayo Primario, correspondiente al pago de la planilla N 7, se</t>
  </si>
  <si>
    <t>J03309390001</t>
  </si>
  <si>
    <t>De: 00099024113 Transferencia en cumplimiento al DS N0913 de 15/06/2011 y el Convenio Intergubernativo de Financiamiento UPRE-CIF-IG/126/2016, suscrito entre la UPRE y el GAM de Palos Blancos proyecto Construccion de 12 Aulas en la Unidad Educativa Inicua del Municipio de Palos Blancos, correspondi</t>
  </si>
  <si>
    <t>G05796410003</t>
  </si>
  <si>
    <t>PROVISION DE FONDOS A SOLICITUD DE YACIMIENTOS PETROLIFEROS FISCALES BOLIVIANOS SEGUN SOLICITUD YPFB-0289-2017 REF: PAGO DE IDH JULIO 2017 LIB. 00513012007 YPFB - RECURSOS NACIONALIZACIÓN</t>
  </si>
  <si>
    <t>G05797670003</t>
  </si>
  <si>
    <t>PROVISION DE FONDOS A SOLICITUD DE YACIMIENTOS PETROLIFEROS FISCALES BOLIVIANOS SEGUN SOLICITUD YPFB-0296-2017 REF: PAGO REGALIAS JULIO 17 A TGN LIB. 00099021001 TGN YPFB PARTICIPACION 6% PRODUCCIÓN BRUTA DE HIDROCARBUROS BOCA DE POZO</t>
  </si>
  <si>
    <t>G05803060004</t>
  </si>
  <si>
    <t>VENTA DE DIVISAS CON TRANSFERENCIA DE FONDOS A SOLICITUD DE YACIMIENTOS PETROLIFEROS FISCALES BOLIVIANOS SEGUN SOLICITUD 3418 REF: PAGO A VITOL SA POR SUMINISTRO DE DIESEL OIL MES NOVIEMBRE 2017 TERCER EMBARQUE DEL LOTE 3 SEGUN FACTURA PI 17041020 Y DOCUMENTACION ADJUNTA LIB. 00513012004 LBP-YPFB-UNICOMERCIAL (4030005415/1-2188907)</t>
  </si>
  <si>
    <t>G05803970004</t>
  </si>
  <si>
    <t>VENTA DE DIVISAS CON TRANSFERENCIA DE FONDOS A SOLICITUD DE YACIMIENTOS PETROLIFEROS FISCALES BOLIVIANOS SEGUN SOLICITUD 3420 REF: PAGO A INTERTEK CALEB BRETT CHILE SA POR SERVICIO DE INSPECCION CORRESPONDIENTE AL MES DE JUNIO DE 2017 SEGUN INFORME TECNICO DE CONFORMIDAD DE PAGO Y DOCUMENTACION ADJU LIB. 00513012004 LBP-YPFB-UNICOMERCIAL (4030005415/1-2188907)</t>
  </si>
  <si>
    <t>G05803980004</t>
  </si>
  <si>
    <t>VENTA DE DIVISAS CON TRANSFERENCIA DE FONDOS A SOLICITUD DE YACIMIENTOS PETROLIFEROS FISCALES BOLIVIANOS SEGUN SOLICITUD 3419 REF: PAGO A COMPANIA DE PETROLEOS DE CHILE COPEC SA POR SUMINISTRO DE FACTURAS FINALES CARGAS DEL 28 DE SEPTIEMBRE AL 04 DE OCTUBRE DE 2017 SEGUN DOCUMENTACION ADJUNTA LIB. 00513012004 LBP-YPFB-UNICOMERCIAL (4030005415/1-2188907)</t>
  </si>
  <si>
    <t>G05804010001</t>
  </si>
  <si>
    <t>G05804050001</t>
  </si>
  <si>
    <t>COBRO COSTOS DE PAPELERIA SEGUN TRANSFERENCIA DEL EXTERIOR POR ORDEN DE PETROBRAS PARAGUAY GAS SRL. LIB. 00513062001 YPFB-OPERACIONES PLANTA DE SEPARACION DE LIQUIDOS RIO GRANDE</t>
  </si>
  <si>
    <t>G05805280001</t>
  </si>
  <si>
    <t>COBRO COSTOS DE PAPELERIA SEGUN TRANSFERENCIA DEL EXTERIOR POR ORDEN DE MINISTRY OF FOREIGN AFFAIRS OF DENMARK LIB. 00086018041 MMAYA-BS-FORT PROM MANEJO SOST RRNN Y EJER DERECHOS</t>
  </si>
  <si>
    <t>G05805410001</t>
  </si>
  <si>
    <t>G05805430001</t>
  </si>
  <si>
    <t>G05806850004</t>
  </si>
  <si>
    <t>VENTA DE DIVISAS A SOLICITUD DE YACIMIENTOS PETROLIFEROS FISCALES BOLIVIANOS SEGUN SOLICITUD 3422 REF: PAGO CERTIFICADO 8 A EMPRESA BUREAU VERITAS ARGENTINA S.A. PORSERVICIO DE FISCALIZACION DE PRECOMISIONADO, COMISIONADO, ARRANQUE Y PRUEBA DE DESEMPENO DE LAS PLANTAS DE AMONIACO Y UREA DE CARRAS LIB. 00513052001 YPFB_GERENCIA NACIONAL DE PLANTAS DE SEPARACIÓN</t>
  </si>
  <si>
    <t>G05806860004</t>
  </si>
  <si>
    <t>VENTA DE DIVISAS A SOLICITUD DE YACIMIENTOS PETROLIFEROS FISCALES BOLIVIANOS SEGUN SOLICITUD 3421 REF: PAGO CERTIFICADO NUMERO 9, A EMPRESA BUREAU VERITAS ARGENTINA S.A. SUCURSAL BOLIVIA, POR EL SERVICIO DE FISCALIZACION DE PRECOMISIONADO, COMISIONADO, ARRANQUE Y PRUEBA DE DESEMPENO DE LAS PLANTA LIB. 00513052001 YPFB_GERENCIA NACIONAL DE PLANTAS DE SEPARACIÓN</t>
  </si>
  <si>
    <t>G05806870004</t>
  </si>
  <si>
    <t>VENTA DE DIVISAS A SOLICITUD DE YACIMIENTOS PETROLIFEROS FISCALES BOLIVIANOS SEGUN SOLICITUD 3423 REF: PAGO A EMPRESA BUREAU VERITAS ARGENTINA S.A. CERTIFICADO 8, POR SERVICIO DE FISCALIZACION DEL PRECOMISIONADO, COMISIONADO, ARRANQUE Y PRUEBA DE DESEMPENO DE LAS PLANTAS DE AMONIACO Y UREA DE CARR LIB. 00513052001 YPFB_GERENCIA NACIONAL DE PLANTAS DE SEPARACIÓN</t>
  </si>
  <si>
    <t>J03308750001</t>
  </si>
  <si>
    <t>De: 00099024113 Transferencia en cumplimiento al DS N0913 de 15/06/2011 y el Convenio Intergubernativo de Financiamiento UPRE-CIF-IG/391/2016, suscrito entre la UPRE y el GAM de Colquiri proyecto Const. Modulo U.E. Mariscal de Ayacucho Colquiri, correspondiente al pago de la planilla N 3, segun la U</t>
  </si>
  <si>
    <t>J03308880001</t>
  </si>
  <si>
    <t>De: 00099024113 Transferencia en cumplimiento al DS N0913 de 15/06/2011 y el Convenio Intergubernativo de Financiamiento UPRE-CIF-IG 813/2017, suscrito entre la UPRE y el GAM Robore , Proyecto Const. Sistema de Iluminacion y Engramado Estadio Municipal - Robore correspondiente al pago del 20% de ant</t>
  </si>
  <si>
    <t>J03308890001</t>
  </si>
  <si>
    <t>De: 00099024113 Transferencia en cumplimiento al DS N0913 de 15/06/2011 y el Convenio Intergubernativo de Financiamiento UPRE-CIF-IG 814/2017, suscrito entre la UPRE y el GAM Robore, Proyecto Const. Puente Vehicular San Jose Obrero Robore correspondiente al pago del 20% de anticipo del monto finan</t>
  </si>
  <si>
    <t>J03308900001</t>
  </si>
  <si>
    <t>De: 00099024113 Transferencia en cumplimiento al DS N0913 de 15/06/2011 y el Convenio Intergubernativo de Financiamiento UPRE-CIF-IG 478/2016, suscrito entre la UPRE y el GAM Mizque, Proyecto Construccion Unidad Educativa Martin Cardenas, correspondiente al pago de la planilla N3, segun la UPRE.</t>
  </si>
  <si>
    <t>J03308910001</t>
  </si>
  <si>
    <t>De: 00099024113 Transferencia en cumplimiento al DS N0913 de 15/06/2011 y el Convenio Intergubernativo de Financiamiento UPRE-CIF-IG 620/2017, suscrito entre la UPRE y el GAM Villa Tunari, Proyecto Construccion 8 Aulas y Dos Talleres U.E. Locotal D-11, correspondiente al pago del 20% de anticipo del</t>
  </si>
  <si>
    <t>J03308920001</t>
  </si>
  <si>
    <t>De: 00099024113 Transferencia en cumplimiento al DS N0913 de 15/06/2011 y el Convenio Intergubernativo de Financiamiento UPRE-CIF-IG 685/2017, suscrito entre la UPRE y el GAM Alalay, Proyecto Const. Puente Vehicular Rumi Corral Rio Costal Mayu, correspondiente al pago del 20% de anticipo del monto</t>
  </si>
  <si>
    <t>J03308930001</t>
  </si>
  <si>
    <t>De: 00099024113 Transferencia en cumplimiento al DS N0913 de 15/06/2011 y el Convenio Intergubernativo de Financiamiento UPRE-CIF-IG 752/2017, suscrito entre la UPRE y el GAM Arque, Proyecto Construccion Cancha Municipal de Futbol de Cesped Sintetico y Enmallado - Arque, correspondiente al pago del</t>
  </si>
  <si>
    <t>J03308940001</t>
  </si>
  <si>
    <t>De: 00099024113 Transferencia en cumplimiento al DS N0913 de 15/06/2011 y el Convenio Intergubernativo de Financiamiento UPRE-CIF-IG 732/2017, suscrito entre la UPRE y el GAM Bolivar, Proyecto Const. Tinglado y Graderias Unidad Pacachani - Bolivar, correspondiente al pago del 20% de anticipo del mon</t>
  </si>
  <si>
    <t>J03308950001</t>
  </si>
  <si>
    <t>De: 00099024113 Transferencia en cumplimiento al DS N0913 de 15/06/2011 y el Convenio Intergubernativo de Financiamiento UPRE-CIF-IG 858/2017, suscrito entre la UPRE y el GAM Independencia, Proyecto Construccion U.E. Simon Bolivar Kami D-6, correspondiente al pago del 20% de anticipo del monto finan</t>
  </si>
  <si>
    <t>J03308960001</t>
  </si>
  <si>
    <t>De: 00099024113 Transferencia en cumplimiento al DS N0913 de 15/06/2011 y el Convenio Intergubernativo de Financiamiento UPRE-CIF-IG 722/2017, suscrito entre la UPRE y el GAM Mizque, Proyecto Const. Cancha Multiple y Graderias en la Unidad Educativa San Pedro (Mizque), correspondiente al pago del 20</t>
  </si>
  <si>
    <t>J03308970001</t>
  </si>
  <si>
    <t>De: 00099024113 Transferencia en cumplimiento al DS N0913 de 15/06/2011 y el Convenio Intergubernativo de Financiamiento UPRE-CIF-IG 689/2017, suscrito entre la UPRE y el GAM Omereque, Proyecto Const. Tinglado y Graderias Unidad Educativa San Carlos - Omereque, correspondiente al pago del 20% de ant</t>
  </si>
  <si>
    <t>J03308980001</t>
  </si>
  <si>
    <t>De: 00099024113 Transferencia en cumplimiento al DS N0913 de 15/06/2011 y el Convenio Intergubernativo de Financiamiento UPRE-CIF-IG 904/2017, suscrito entre la UPRE y el GAM Vila Vila, Proyecto Construccion Viviendas para Maestros y Sala de Computacion U.E. Pocotaica, correspondiente al pago del 20</t>
  </si>
  <si>
    <t>J03308990001</t>
  </si>
  <si>
    <t>De: 00099024113 Transferencia en cumplimiento al DS N0913 de 15/06/2011 y el Convenio Intergubernativo de Financiamiento UPRE-CIF-IG/420/2016, suscrito entre la UPRE y el GAM de Potosi proyecto Construccion Centro de Educacion Tecnico Alternativa Huayna Capac D-20, correspondiente al pago de la plan</t>
  </si>
  <si>
    <t>J03309680002</t>
  </si>
  <si>
    <t>A:00099021001 DEVOLUCION RETENCION DE DESCUENTOS EFECTUADOS POR CONVENIOS DE COMPENZACION DE COTIZACIONES CON BBVA PREVISION AFP, CORRESPONDIENTE AL MES DE AGOSTO/2017 Y AGUINALDO 2010 AL 2016. S/G. CITE SENASIR UAF-TTES 0081/2017 DE FECHA 25/10/2017.</t>
  </si>
  <si>
    <t>J03309700002</t>
  </si>
  <si>
    <t>A:00099021001 DEVOLUCION RETENCION DE DESCUENTOS EFECTUADOS POR CONVENIOS DE COMPENZACION DE COTIZACIONES CON FUTURO DE BOLIVIA AFP S.A., CORRESPONDIENTE AL MES DE AGOSTO/2017 Y AGUINALDO 2012 AL 2016. S/G. CITE SENASIR UAF-TTES 0080/2017 DE FECHA 25/10/2017.</t>
  </si>
  <si>
    <t>J03309710002</t>
  </si>
  <si>
    <t>A:00099021001 DEVOLUCION RETENCION DE DESCUENTOS EFECTUADOS POR CONVENIOS DE COMPENZACION DE COTIZACIONES CON LA VITALICIA SEGUROS Y REASEGUROS DE VIDA S.A., CORRESPONDIENTE AL MES DE AGOSTO/2017 Y AGUINALDO 2013 AL 2016. S/G. CITE SENASIR UAF-TTES 0079/2017 DE FECHA 25/10/2017.</t>
  </si>
  <si>
    <t>J03309720002</t>
  </si>
  <si>
    <t>A:00099021001 DEVOLUCION RETENCION DE DESCUENTOS EFECTUADOS POR CONVENIOS DE COMPENZACION DE COTIZACIONES CON SEGUROS PROVIDA S.A., CORRESPONDIENTE AL MES DE AGOSTO/2017. S/G. CITE SENASIR UAF-TTES 0078/2017 DE FECHA 25/10/2017.</t>
  </si>
  <si>
    <t>J03310280002</t>
  </si>
  <si>
    <t>A:00099021001 Transferencia que se efectua a requerimiento de la Direccion Departamental de Educacion Tarija-Bolivia con nota CITE:DDE/DIR/METC/wbg/N 0293/2017, por concepto de reembolso de subsidio por incapacidad Temporal y en virtud a las notas CITES: MEFP/DGAJ/UAJ/N 1274, MEFP/VTCP/DGPOT/UAIS/N</t>
  </si>
  <si>
    <t>S09022990002</t>
  </si>
  <si>
    <t>||TRANSFERENCIA DE FONDOS SEGÚN CITE: 746 DEL MINISTERIO DE MEDIO AMBIENTE Y AGUA, RECIBIDA EN LA FECHA REF: TRANSF. DE FONDOS DEST. ACTIVIDADES PROGRAMADAS EN EL POA EN MARCO DEL PROYECTO CONTROL DE SUSTANCIAS AGOTADORAS DE LA CAPA DE OZONO (TRAM-TSO-5395) COMISIONES CANCELADAS EN EFECTIVO ABONO EN LA LIBRETA N° 00086018047 MMAYA-BS-PNUMA CONTROL DE SUSTANCIAS AGOTADORAS CAPA DE OZONO</t>
  </si>
  <si>
    <t>S09024050002</t>
  </si>
  <si>
    <t>||REGISTRO POR LA DEVOLUCION DEL SALDO NO UTILIZADO DE LA CARTA DE CREDITO I-2016-050 A LA CUENTA ORIGEN SEGUN NOTA YPFB/GAFC-2625/DCEG-725/2017 ADJUNTA. LIB N° 00513042001 YPFB OPERACIONES GNEE REF.: SALDO NO UTILIZADO CARTA DE CREDITO I-2016-050</t>
  </si>
  <si>
    <t>S09024110002</t>
  </si>
  <si>
    <t>||17° DESEMBOLSO DE BS795.190.000,00, SERIE TGN-N1G-10, CRÉDITO DE EMERGENCIA SOLICITADO MEDIANTE NOTA DEL MINISTERIO DE ECONOMÍA Y FINANZAS PÚBLICAS CITE: MEFP/VTCP/DGCP/UEPS-1470/2017 REC. EN LA FECHA (TRAM-TGL-16221), REF: RD N° 024/08 Y 064/09 CONTRATO SANO N°043/08 Y RESPECTIVAS ADENDAS ABONO EN LA LIBRETA N° 00990309001 FDO DE RECONST. SEGURIDAD ALIMENTARIA Y APOYO A LA PCC</t>
  </si>
  <si>
    <t>S09024860002</t>
  </si>
  <si>
    <t>||PRIMER DESEM. CRÉDITO EXT. AL MEFP CONST. DEL SIST. DE TRANSPORTE FÉRREO EN EL TRAMO MONTERO - BULO BULO SG CITE: MEFP/VTCP/DGCP/UEPS-1481/2017 RECIBIDA EN LA FECHA (TRAM-TGL-16220) REF: RD N°026/14 Y CONTRATO SANO N° 147/14, ADENDA N°036/16 E INF BCB GOM Y GAL N° 180 Y 319 DE F. 27/10/17 ABONO EN LA LIBRETA N° 00990201001 TGN - RECURSOS ORDINARIOS</t>
  </si>
  <si>
    <t>T03755330001</t>
  </si>
  <si>
    <t>CONTABILIZACION ORDENES DE TRANSFERENCIA GRACOS</t>
  </si>
  <si>
    <t>T03755350001</t>
  </si>
  <si>
    <t>T03755370001</t>
  </si>
  <si>
    <t>T03755390001</t>
  </si>
  <si>
    <t>T03755410001</t>
  </si>
  <si>
    <t>T03755430001</t>
  </si>
  <si>
    <t>T03755450001</t>
  </si>
  <si>
    <t>T03755470001</t>
  </si>
  <si>
    <t>T03755490001</t>
  </si>
  <si>
    <t>T03755510001</t>
  </si>
  <si>
    <t>T03755530001</t>
  </si>
  <si>
    <t>T03755550001</t>
  </si>
  <si>
    <t>T03755570001</t>
  </si>
  <si>
    <t>T03755590001</t>
  </si>
  <si>
    <t>T03755610001</t>
  </si>
  <si>
    <t>T03755630001</t>
  </si>
  <si>
    <t>T03755650001</t>
  </si>
  <si>
    <t>T03755670001</t>
  </si>
  <si>
    <t>T03755690001</t>
  </si>
  <si>
    <t>T03755710001</t>
  </si>
  <si>
    <t>T03755730001</t>
  </si>
  <si>
    <t>T03755750001</t>
  </si>
  <si>
    <t>T03755770001</t>
  </si>
  <si>
    <t>T03755790001</t>
  </si>
  <si>
    <t>T03755810001</t>
  </si>
  <si>
    <t>T03755830001</t>
  </si>
  <si>
    <t>T03755850001</t>
  </si>
  <si>
    <t>T03755870001</t>
  </si>
  <si>
    <t>T03755890001</t>
  </si>
  <si>
    <t>T03755910001</t>
  </si>
  <si>
    <t>T03755930001</t>
  </si>
  <si>
    <t>T03755950001</t>
  </si>
  <si>
    <t>T03755970001</t>
  </si>
  <si>
    <t>T03755990001</t>
  </si>
  <si>
    <t>T03756010001</t>
  </si>
  <si>
    <t>T03756030001</t>
  </si>
  <si>
    <t>T03756050001</t>
  </si>
  <si>
    <t>T03756070001</t>
  </si>
  <si>
    <t>T03756090001</t>
  </si>
  <si>
    <t>T03756110001</t>
  </si>
  <si>
    <t>T03756130001</t>
  </si>
  <si>
    <t>T03756150001</t>
  </si>
  <si>
    <t>T03756170001</t>
  </si>
  <si>
    <t>T03756190001</t>
  </si>
  <si>
    <t>S09024870001</t>
  </si>
  <si>
    <t>COBRO DE||ÚTILES DE ESCRITORIO POR LA ELABORACIÓN DEL COMPROBANTE CONTABLE N° 0902486 DE LA FECHA DE LA LIBRETA N° 00990201001 TGN RECURSOS ORDINARIOS, COSTO ÚTILES DE ESCRITORIO</t>
  </si>
  <si>
    <t>T03754110001</t>
  </si>
  <si>
    <t>T03754130001</t>
  </si>
  <si>
    <t>T03754150001</t>
  </si>
  <si>
    <t>T03754170001</t>
  </si>
  <si>
    <t>T03754190001</t>
  </si>
  <si>
    <t>T03754210001</t>
  </si>
  <si>
    <t>T03754230001</t>
  </si>
  <si>
    <t>T03754250001</t>
  </si>
  <si>
    <t>T03754270001</t>
  </si>
  <si>
    <t>T03754290001</t>
  </si>
  <si>
    <t>T03754310001</t>
  </si>
  <si>
    <t>T03754330001</t>
  </si>
  <si>
    <t>T03754350001</t>
  </si>
  <si>
    <t>T03754370001</t>
  </si>
  <si>
    <t>T03754390001</t>
  </si>
  <si>
    <t>T03754410001</t>
  </si>
  <si>
    <t>T03754430001</t>
  </si>
  <si>
    <t>T03754450001</t>
  </si>
  <si>
    <t>T03754470001</t>
  </si>
  <si>
    <t>T03754490001</t>
  </si>
  <si>
    <t>T03754510001</t>
  </si>
  <si>
    <t>T03754530001</t>
  </si>
  <si>
    <t>T03754550001</t>
  </si>
  <si>
    <t>T03754570001</t>
  </si>
  <si>
    <t>T03754590001</t>
  </si>
  <si>
    <t>T03754610001</t>
  </si>
  <si>
    <t>T03754630001</t>
  </si>
  <si>
    <t>T03754650001</t>
  </si>
  <si>
    <t>T03754670001</t>
  </si>
  <si>
    <t>T03754690001</t>
  </si>
  <si>
    <t>T03754710001</t>
  </si>
  <si>
    <t>T03754730001</t>
  </si>
  <si>
    <t>T03754750001</t>
  </si>
  <si>
    <t>T03754770001</t>
  </si>
  <si>
    <t>T03754790001</t>
  </si>
  <si>
    <t>T03754810001</t>
  </si>
  <si>
    <t>T03754830001</t>
  </si>
  <si>
    <t>T03754850001</t>
  </si>
  <si>
    <t>T03754870001</t>
  </si>
  <si>
    <t>T03754890001</t>
  </si>
  <si>
    <t>T03754910001</t>
  </si>
  <si>
    <t>T03754930001</t>
  </si>
  <si>
    <t>T03754950001</t>
  </si>
  <si>
    <t>T03754970001</t>
  </si>
  <si>
    <t>T03754990001</t>
  </si>
  <si>
    <t>T03755010001</t>
  </si>
  <si>
    <t>T03755030001</t>
  </si>
  <si>
    <t>T03755050001</t>
  </si>
  <si>
    <t>T03755070001</t>
  </si>
  <si>
    <t>T03755090001</t>
  </si>
  <si>
    <t>T03755110001</t>
  </si>
  <si>
    <t>T03755130001</t>
  </si>
  <si>
    <t>T03755150001</t>
  </si>
  <si>
    <t>T03755170001</t>
  </si>
  <si>
    <t>T03755190001</t>
  </si>
  <si>
    <t>T03755210001</t>
  </si>
  <si>
    <t>T03755230001</t>
  </si>
  <si>
    <t>T03755250001</t>
  </si>
  <si>
    <t>T03755270001</t>
  </si>
  <si>
    <t>T03755290001</t>
  </si>
  <si>
    <t>T03755310001</t>
  </si>
  <si>
    <t>J03309950001</t>
  </si>
  <si>
    <t>De: 00099024113 Transferencia en cumplimiento al DS N0913 de 15/06/2011 y el Convenio Intergubernativo de Financiamiento UPRE-CIF-IG 762/2017, suscrito entre la UPRE y el GAM Chimore, Proyecto Const. Centro de Salud Entre Rios Tacuaral Chimore, correspondiente al pago del 20% de anticipo del monto f</t>
  </si>
  <si>
    <t>J03309960001</t>
  </si>
  <si>
    <t>De: 00099024113 Transferencia en cumplimiento al DS N0913 de 15/06/2011 y el Convenio Intergubernativo de Financiamiento UPRE-CIF-IG 763/2017, suscrito entre la UPRE y el GAM Chimore, Proyecto Const. Tinglado con Graderias y Cancha Polifuncional U.E. 14 de Septiembre Chimore, correspondiente al pago</t>
  </si>
  <si>
    <t>J03309970001</t>
  </si>
  <si>
    <t>De: 00099024113 Transferencia en cumplimiento al DS N0913 de 15/06/2011 y el Convenio Intergubernativo de Financiamiento UPRE-CIF-IG 766/2017, suscrito entre la UPRE y el GAM Chimore, Proyecto Const. Tinglado con Graderias y Cancha Polifuncional U.E. San Andres Chimore, correspondiente al pago del 2</t>
  </si>
  <si>
    <t>J03309980001</t>
  </si>
  <si>
    <t>De: 00099024113 Transferencia en cumplimiento al DS N0913 de 15/06/2011 y el Convenio Intergubernativo de Financiamiento UPRE-CIF-IG 764/2017, suscrito entre la UPRE y el GAM Chimore, Proyecto Const. Tinglado con Graderias U.E. Puerto Aurora Chimore, correspondiente al pago del 20% de anticipo del m</t>
  </si>
  <si>
    <t>J03309990001</t>
  </si>
  <si>
    <t>De: 00099024113 Transferencia en cumplimiento al DS N0913 de 15/06/2011 y el Convenio Intergubernativo de Financiamiento UPRE-CIF-IG 765/2017, suscrito entre la UPRE y el GAM Chimore, Proyecto Const. Tinglado con Graderias y Cancha Polifuncional U.E. Carmen Coni Chimore, correspondiente al pago del</t>
  </si>
  <si>
    <t>J03310000001</t>
  </si>
  <si>
    <t>De: 00099024113 Transferencia en cumplimiento al DS N0913 de 15/06/2011 y el Convenio Intergubernativo de Financiamiento UPRE-CIF-IG 740/2017, suscrito entre la UPRE y el GAM Cliza, Proyecto Construccion Tinglado y Graderias Villa Concepcion-Cliza, correspondiente al pago del 20% de anticipo del mon</t>
  </si>
  <si>
    <t>J03310010001</t>
  </si>
  <si>
    <t>De: 00099024113 Transferencia en cumplimiento al DS N0913 de 15/06/2011 y el Convenio Intergubernativo de Financiamiento UPRE-CIF-IG 743/2017, suscrito entre la UPRE y el GAM Cliza, Proyecto Construccion Tinglado y Graderias Vargas Rancho-Cliza, correspondiente al pago del 20% de anticipo del monto</t>
  </si>
  <si>
    <t>J03310020001</t>
  </si>
  <si>
    <t>De: 00099024113 Transferencia en cumplimiento al DS N0913 de 15/06/2011 y el Convenio Intergubernativo de Financiamiento UPRE-CIF-IG 744/2017, suscrito entre la UPRE y el GAM Cliza, Proyecto Construccion Tinglado, Graderias y Cancha Multiple Barrios Unidos-Cliza, correspondiente al pago del 20% de a</t>
  </si>
  <si>
    <t>J03310030001</t>
  </si>
  <si>
    <t>De: 00099024113 Transferencia en cumplimiento al DS N0913 de 15/06/2011 y el Convenio Intergubernativo de Financiamiento UPRE-CIF-IG 745/2017, suscrito entre la UPRE y el GAM Cliza, Proyecto Construccion Tinglado, Graderias y Cancha Multiple Banda Abajo-Cliza, correspondiente al pago del 20% de anti</t>
  </si>
  <si>
    <t>J03310040001</t>
  </si>
  <si>
    <t>De: 00099024113 Transferencia en cumplimiento al DS N0913 de 15/06/2011 y el Convenio Intergubernativo de Financiamiento UPRE-CIF-IG 742/2017, suscrito entre la UPRE y el GAM Cliza, Proyecto Construccion Cancha Fronton Ucurena-Cliza, correspondiente al pago del 20% de anticipo del monto financiado,</t>
  </si>
  <si>
    <t>J03310290001</t>
  </si>
  <si>
    <t>De: 00099024113 Transferencia en cumplimiento al DS N0913 de 15/06/2011 y el Convenio Intergubernativo de Financiamiento UPRE-CIF-IG 761/2017, suscrito entre la UPRE y el GAM Mizque, Proyecto Construccion Cancha de Futbol con Cesped Sintetico en la Unidad Educativa Betta Raqaypampa (Mizque), corresp</t>
  </si>
  <si>
    <t>J03310320001</t>
  </si>
  <si>
    <t>De: 00099024113 Transferencia en cumplimiento al DS N0913 de 15/06/2011 y el Convenio Intergubernativo de Financiamiento UPRE-CIF-IG 759/2017, suscrito entre la UPRE y el GAM Sicaya, Proyecto Construccion Cancha de Cesped Sintetico y Enmallado Orcoma - Sicaya, correspondiente al pago del 20% de anti</t>
  </si>
  <si>
    <t>J03310330001</t>
  </si>
  <si>
    <t>De: 00099024113 Transferencia en cumplimiento al DS N0913 de 15/06/2011 y el Convenio Intergubernativo de Financiamiento UPRE-CIF-IG 760/2017, suscrito entre la UPRE y el GAM Sicaya, Proyecto Construccion Unidad Educativa Higuerani, correspondiente al pago del 20% de anticipo del monto financiado, s</t>
  </si>
  <si>
    <t>J03310340001</t>
  </si>
  <si>
    <t>De: 00099024113 Transferencia en cumplimiento al DS N0913 de 15/06/2011 y el Convenio Intergubernativo de Financiamiento UPRE-CIF-IG 773/2017, suscrito entre la UPRE y el GAM Omereque, Proyecto Construccion Dos Aulas Unidad Educativa Perereta - Omereque, correspondiente al pago del 20% de anticipo d</t>
  </si>
  <si>
    <t>J03310350001</t>
  </si>
  <si>
    <t>De: 00099024113 Transferencia en cumplimiento al DS N0913 de 15/06/2011 y el Convenio Intergubernativo de Financiamiento UPRE-CIF-IG 720/2017, suscrito entre la UPRE y el GAM Mizque, Proyecto Const. Cancha Multiple, Graderias y Tinglado en la Unidad Educativa Uchhama Alta (Mizque), correspondiente a</t>
  </si>
  <si>
    <t>J03310360001</t>
  </si>
  <si>
    <t>De: 00099024113 Transferencia en cumplimiento al DS N0913 de 15/06/2011 y el Convenio Intergubernativo de Financiamiento UPRE-CIF-IG 619/2017, suscrito entre la UPRE y el GAM Villa Tunari, Proyecto Construccion 8 Aulas U.E. San Lorenzo B D-2, correspondiente al pago del 20% de anticipo del monto fin</t>
  </si>
  <si>
    <t>S09023790001</t>
  </si>
  <si>
    <t>||COMISION POR TRANSFERENCIA PAGO AL EXTERIOR 0.10% S/USD 2.562.060,39 REEMBOLSO GASTOS DE COMUNICACION BS220.- EMISION CBTE CONTABLE BS50.- EN COMPLEMENTO A COMPROBANTE S-0902372 ADJUNTO DE LA FECHA. CGO.LIB.N°00513042001 YPFB-OPERACIONES GNEE REF.: COMISIONES PAGO LC I-2016-050</t>
  </si>
  <si>
    <t>S09024040004</t>
  </si>
  <si>
    <t>S09024120001</t>
  </si>
  <si>
    <t>COBRO DE||ÚTILES DE ESCRITORIO POR LA ELBAROACIÓN DEL COMPROBANTE CONTABLE N° 0902411 DE LA FECHA DE LA LIBRETA N° 00990201001 TGN-RECURSOS ORDINARIOS, COSTO ÚTILES DE ESCRITORIO</t>
  </si>
  <si>
    <t>S09024170001</t>
  </si>
  <si>
    <t>'COBRO DE'||UTILES DE ESCRITORIO POR EL COMPROBANTE CONTABLE N°902416 DE LA FECHA. DE LA LIBRETA N°00378012002 SENATEX.</t>
  </si>
  <si>
    <t>E00463430001</t>
  </si>
  <si>
    <t>E00463460001</t>
  </si>
  <si>
    <t>E00463470001</t>
  </si>
  <si>
    <t>G05815150004</t>
  </si>
  <si>
    <t>VENTA DE DIVISAS CON TRANSFERENCIA DE FONDOS A SOLICITUD DE MINISTERIO DE LA PRESIDENCIA SEGUN SOLICITUD 3434 REF: DIVISAS USD 62,186.52 TRANSFERENCIA A AIRBUS HELICOPTERS CONO SUR S.A POR COMPRA DE REPUESTOS PARA AERONAVES FAB 004, FAB 754, SEGUN FACTURAS 206 Y 359, PAGO BANCO BBVA URUGUAY S.A, CUE LIB. 00099021001 TGN-RECURSOS ORDINARIOS (3987)</t>
  </si>
  <si>
    <t>G05816060004</t>
  </si>
  <si>
    <t>VENTA DE DIVISAS CON TRANSFERENCIA DE FONDOS A SOLICITUD DE MINISTERIO DE LA PRESIDENCIA SEGUN SOLICITUD 3436 REF: DIVISAS USD 42,000.00 TRANSFERENCIA A AIRBUS HELICOPTERS CONO SUR S.A POR COMPRA REPUESTOS PARA AERONAVE FAB 006, SEGUN FACTURA 378, PAGO A BANCO BBVA URUGUAY S.A , CUENTA 999011879. LIB. 00099021001 TGN-RECURSOS ORDINARIOS (3987)</t>
  </si>
  <si>
    <t>G05816070004</t>
  </si>
  <si>
    <t>VENTA DE DIVISAS CON TRANSFERENCIA DE FONDOS A SOLICITUD DE MINISTERIO DE LA PRESIDENCIA SEGUN SOLICITUD 3435 REF: DIVISAS USD 464.72 TRANSFERENCIA A ROYAL FBO SERVICE S.A POR SERVICIO PRESTADO A AERONAVE FAB 002 POR USO DE ESPACIO AEREO DURANTE VIAJE A HOLANDA EN FEBRERO 2017,PAGO AL BANCO BBVA PAR LIB. 00099021001 TGN-RECURSOS ORDINARIOS (3987)</t>
  </si>
  <si>
    <t>G05817290001</t>
  </si>
  <si>
    <t>COBRO COSTOS DE PAPELERIA SEGUN TRANSFERENCIA DEL EXTERIOR POR ORDEN DE COPAPE PRODUCTOS DE PETROLEO LTDA. LIB. 00513062001 YPFB-OPERACIONES PLANTA DE SEPARACION DE LIQUIDOS RIO GRANDE</t>
  </si>
  <si>
    <t>J03309730001</t>
  </si>
  <si>
    <t>De: 00099024113 Transferencia en cumplimiento al DS N0913 de 15/06/2011 y el Convenio Intergubernativo de Financiamiento UPRE-CIF-IG 770/2017, suscrito entre la UPRE y el GAM Aiquile, Proyecto Construccion Tinglado, Graderias y Cancha Polifuncional Estanzuelas - Aiquile, correspondiente al pago del</t>
  </si>
  <si>
    <t>J03309740001</t>
  </si>
  <si>
    <t>De: 00099024113 Transferencia en cumplimiento al DS N0913 de 15/06/2011 y el Convenio Intergubernativo de Financiamiento UPRE-CIF-IG 771/2017, suscrito entre la UPRE y el GAM Aiquile, Proyecto Construccion Tinglado, Graderias y Cancha Polifuncional Chaqui Mayu - Aiquile, correspondiente al pago del</t>
  </si>
  <si>
    <t>J03309750001</t>
  </si>
  <si>
    <t>De: 00099024113 Transferencia en cumplimiento al DS N0913 de 15/06/2011 y el Convenio Intergubernativo de Financiamiento UPRE-CIF-IG 768/2017, suscrito entre la UPRE y el GAM Aiquile, Proyecto Construccion Tinglado, Graderias y Cancha Polifuncional Chakho Kasa - Aiquile, correspondiente al pago del</t>
  </si>
  <si>
    <t>J03309760001</t>
  </si>
  <si>
    <t>De: 00099024113 Transferencia en cumplimiento al DS N0913 de 15/06/2011 y el Convenio Intergubernativo de Financiamiento UPRE-CIF-IG 769/2017, suscrito entre la UPRE y el GAM Aiquile, Proyecto Construccion Tinglado, Graderias y Cancha Comun Pampa - Aiquile, correspondiente al pago del 20% de anticip</t>
  </si>
  <si>
    <t>J03309770001</t>
  </si>
  <si>
    <t>De: 00099024113 Transferencia en cumplimiento al DS N0913 de 15/06/2011 y el Convenio Intergubernativo de Financiamiento UPRE-CIF-IG 767/2017, suscrito entre la UPRE y el GAM Aiquile, Proyecto Construccion Tinglado, Graderias y Cancha Polifuncional Tipa Pampa - Aiquile, correspondiente al pago del 2</t>
  </si>
  <si>
    <t>J03309920001</t>
  </si>
  <si>
    <t>De: 00099024113 Transferencia en cumplimiento al DS N0913 de 15/06/2011 y el Convenio Intergubernativo de Financiamiento UPRE-CIF-IG 706/2017, suscrito entre la UPRE y el GAM Anzaldo, Proyecto Const. Tinglado con Graderia y Cancha Polifuncional U.E. Molle Puqro (Anzaldo), correspondiente al pago del</t>
  </si>
  <si>
    <t>J03309930001</t>
  </si>
  <si>
    <t>De: 00099024113 Transferencia en cumplimiento al DS N0913 de 15/06/2011 y el Convenio Intergubernativo de Financiamiento UPRE-CIF-IG 646/2017, suscrito entre la UPRE y el GAM Anzaldo, Proyecto Const. Tinglado con Graderias U.E. Huerta Mayu Alto (Anzaldo), correspondiente al pago del 20% de anticipo</t>
  </si>
  <si>
    <t>J03309940001</t>
  </si>
  <si>
    <t>De: 00099024113 Transferencia en cumplimiento al DS N0913 de 15/06/2011 y el Convenio Intergubernativo de Financiamiento UPRE-CIF-IG 729/2017, suscrito entre la UPRE y el GAM Bolivar, Proyecto Const. 2 Aulas Unidad Educativa Puytucani - Bolivar, correspondiente al pago del 20% de anticipo del monto</t>
  </si>
  <si>
    <t>Q09019770002</t>
  </si>
  <si>
    <t>NUMERO DE LIBRETA CUT: Cuenta Unica del Tesoro OPERACIÓN E18 TRANSFERENCIA DEL SISTEMA FINANCIERO POR CUENTA DE TERCEROS A LA CUT DEVOLUCION DE DESEMBOLSO CCG AL TGN</t>
  </si>
  <si>
    <t>S09024890002</t>
  </si>
  <si>
    <t>||TRANSFERENCIA DE FONDOS PARA LA EMPRESA SEDEM  PARA LACTEOSBOL IMPLEMENTACIÓN DE UNA PLANTA PROCESADORA DE LÁCTEOS EN EL DEPARTAMENTO DE COCHABAMBA - CUT LIBRETA N° 0574019203 POR CONCEPTO DE SEGUNDO DESEMBOLSO SEGÚN NOTA CITE: BDP/GOP/CART/4241/2017 DE 26/10/17 LIBRETA N° 0574019203- SEDEM PARA LACTEOSBOL -IMPLEMENTACION PLANTA PROCESADORA LACTEOS COCHABAMBA</t>
  </si>
  <si>
    <t>G05822330004</t>
  </si>
  <si>
    <t>VENTA DE DIVISAS CON TRANSFERENCIA DE FONDOS A SOLICITUD DE MINISTERIO DE CULTURAS SEGUN SOLICITUD 3437 REF: TRANSFERENCIA POR ALQUILER ESPACIO PARA LA PARTICIPACION EN LA FERIA INTERNACIONAL DE TURISMO WORLD TRAVEL MARKET EN LA CIUDAD DE LONDRES INGLATERRA DEL 07 AL 09 DE NOVIEMBRE DE 2017 AUTORIZ LIB. 00052047001 MDCT-USD-DINAMIZACION TURISTICA SALAR DE UYUNI Y LAGUNA DE COLORES-POTOSI CAF POR DIFERENCIAL CAMBIARIO</t>
  </si>
  <si>
    <t>G05822330005</t>
  </si>
  <si>
    <t>VENTA DE DIVISAS CON TRANSFERENCIA DE FONDOS A SOLICITUD DE MINISTERIO DE CULTURAS SEGUN SOLICITUD 3437 REF: TRANSFERENCIA POR ALQUILER ESPACIO PARA LA PARTICIPACION EN LA FERIA INTERNACIONAL DE TURISMO WORLD TRAVEL MARKET EN LA CIUDAD DE LONDRES INGLATERRA DEL 07 AL 09 DE NOVIEMBRE DE 2017 AUTORIZ LIB. 00052047001 MDCT-USD-DINAMIZACION TURISTICA SALAR DE UYUNI Y LAGUNA DE COLORES-POTOSI CAF</t>
  </si>
  <si>
    <t>G05824610003</t>
  </si>
  <si>
    <t>PROVISION DE FONDOS A SOLICITUD DE YACIMIENTOS PETROLIFEROS FISCALES BOLIVIANOS SEGUN SOLICITUD YPFB-0307-2017 REF: PAGO POR EL SERV DE TRANSPORTE DE GN SEPTIEMBRE 17 A YPFB TRANSPORTE LIB. 00513012007 YPFB - RECURSOS NACIONALIZACIÓN</t>
  </si>
  <si>
    <t>G05824640003</t>
  </si>
  <si>
    <t>PROVISION DE FONDOS A SOLICITUD DE YACIMIENTOS PETROLIFEROS FISCALES BOLIVIANOS SEGUN SOLICITUD YPFB-0305-2017 REF: PAGO SERV SCD Y TEMI DE TRANSPORTE DE GN SEP 17 A YPFB TRANSIERRA LIB. 00513012007 YPFB - RECURSOS NACIONALIZACIÓN</t>
  </si>
  <si>
    <t>G05826140003</t>
  </si>
  <si>
    <t>TRANSFERENCIA DE FONDOS AL EXTERIOR A SOLICITUD DE FONDO NAL. DE INV. PROD. Y SOCIAL SEGUN SOLICITUD 3451 REF: TRANSFERENCIA POR DEVOLUCION DE RECURSOS POR CIERRE DEL PROGRAMA "APOYO A LA REESTRUCTURACION ORGANIZACIONAL Y MODERNIZACION DE PROCESOS E INSTRUMENTOS DEL FPS"CONVENIO DE COOPERACION TECNI LIB. 00287102001 FPS-RECURSOS PROPIOS</t>
  </si>
  <si>
    <t>G05826150003</t>
  </si>
  <si>
    <t>TRANSFERENCIA DE FONDOS AL EXTERIOR A SOLICITUD DE TESORO GENERAL DE LA NACION SEGUN SOLICITUD 3450 REF: PAGO 4TA CUOTA DE APORTE DE CAPITAL EN EFECTIVO USD7.777.800.- A FAVOR DE FONPLATA, SEGUN D.S. N 1926 DE 12/03/2014 E INSTRUMENTO DE SUSCRIPCION DE 24/03/2014 LIB. 00099021001 TGN-RECURSOS ORDINARIOS (3987)</t>
  </si>
  <si>
    <t>G05827460004</t>
  </si>
  <si>
    <t>VENTA DE DIVISAS CON TRANSFERENCIA DE FONDOS A SOLICITUD DE MINISTERIO DE CULTURAS SEGUN SOLICITUD 3448 REF: TRANSFERENCIA POR ALQUILER DE ESPACIO PARA LA PARTICIPACION DE LA FERIA INTERNACIONAL DE TURISMO DE AMERICA LATINA BUENOS AIRES ARGENTINA DEL 28 AL 31 DE OCTUBRE DE 2017 AUTORIZADO EN OS CD 0 LIB. 00052047001 MDCT-USD-DINAMIZACION TURISTICA SALAR DE UYUNI Y LAGUNA DE COLORES-POTOSI CAF</t>
  </si>
  <si>
    <t>G05831010003</t>
  </si>
  <si>
    <t>TRANSFERENCIA RECIBIDA DEL EXTERIOR SEGÚN MENSAJES SWIFT Nos. 15627-15625 (REM.EXT.) DE FECHA 30-10-2017 POR DESEMBOLSO DE CAF PRÉSTAMO CFA007860 CARRETERA CHACAPUCO RAVELO SOLICITUD DESEMBOLSO NRO. 41 LIBRETA N° 00291012002 ABC-RECURSOS PROPIOS REF.: UTILES DE ESCRITORIO</t>
  </si>
  <si>
    <t>G05843360002</t>
  </si>
  <si>
    <t>TRANSFERENCIA DEL EXTERIOR SEGUN SWIFT 15698 DE FECHA 31/10/2017 ORDENANTE: MINISTRY OF FOREIGN AFFAIRS OF DENMARK LIB. 00086018041 MMAYA-BS-FORT PROM MANEJO SOST RRNN Y EJER DERECHOS</t>
  </si>
  <si>
    <t>Q09022740002</t>
  </si>
  <si>
    <t>NUMERO DE LIBRETA CUT: 00099021001 OPERACIÓN E18 TRANSFERENCIA DEL SISTEMA FINANCIERO POR CUENTA DE TERCEROS A LA CUT TRANFERENCIA POR PAGO DE MULTAS DE LOS MESES JULIO AGOSTO 2017 SERVICIO RECAUDACION SEGIP</t>
  </si>
  <si>
    <t>Q09025180002</t>
  </si>
  <si>
    <t>NÚMERO DE LIBRETA CUT: 99031009.00 OPERACIÓN T01 TRANSFERENCIA DE FONDOS A LA CUT - TESORO DIRECTO DE BANCO UNION S.A. A CUENTA UNICA DEL TESORO CON NUMERO DE SOLICITUD = 2246348 Y NUMERO CORRELATIVO = 91320031102017613 TRANSFERENCIA POR OPERACIONES DE VENTA BONOS BTX</t>
  </si>
  <si>
    <t>S09028920002</t>
  </si>
  <si>
    <t>||REGULARIZACION DE NUESTRA OPERACION 902428 DE F.27/10/17 EN ATENCION A NOTA MDRYT/INIAF/DAF/N°424/2017 DEL INSTIT. NACIONAL DE INNOVACION AGROPECUARIA Y FORESTAL RECIB. EN LA FECHA (HRE TGL 16331) A LA LIBRETA 00222018014 INIAF-CIMMYT</t>
  </si>
  <si>
    <t>S09027790001</t>
  </si>
  <si>
    <t>||COMISION TRANSFERENCIA DE FONDOS AL EXTERIOR 0.10% S/USD 1.319.040.- REEMBOLSO GASTOS DE COMUNICACION BS220.- EMISION CBTE CONTABLE BS50.- EN COMPLEMENTO A COMPROBANTE S-0902776 ADJUNTO DE LA FECHA. CGO.LIB.N°00099021001 TGN-RECURSOS ORDINARIOS REF.: PAGO N° 2 LC I-2017-027</t>
  </si>
  <si>
    <t>S09028920003</t>
  </si>
  <si>
    <t>||REGULARIZACION DE NUESTRA OPERACION 902428 DE F.27/10/17 EN ATENCION A NOTA MDRYT/INIAF/DAF/N°424/2017 DEL INSTIT. NACIONAL DE INNOVACION AGROPECUARIA Y FORESTAL RECIB. EN LA FECHA (HRE TGL 16331) DE LA LIBRETA 00222018014 INIAF-CIMMYT POR COBRO UTILES DE ESCRITORIO</t>
  </si>
  <si>
    <t>G05836880003</t>
  </si>
  <si>
    <t>PROVISION DE FONDOS A SOLICITUD DE YACIMIENTOS PETROLIFEROS FISCALES BOLIVIANOS SEGUN SOLICITUD YPFB-0309-2017 REF: PAGO SCD Y TEMIN SEP 17 YPFB TRANSIERRA LIB. 00513012007 YPFB - RECURSOS NACIONALIZACIÓN</t>
  </si>
  <si>
    <t>G05840800004</t>
  </si>
  <si>
    <t>VENTA DE DIVISAS CON TRANSFERENCIA DE FONDOS A SOLICITUD DE MINISTERIO DE LA PRESIDENCIA SEGUN SOLICITUD 3461 REF: DIVISAS 16,876.00 TRANSFERENCIA A AIRBUS HELICOPTERS CONO SUR S.A POR COMPRA DE BATERIAS Y REPUESTOS PARA AERONAVES FAB 004, FAB 754, FAB 755, SEGUN FACTURAS 338, 360, PAGO AL BANCO BBV LIB. 00099021001 TGN-RECURSOS ORDINARIOS (3987)</t>
  </si>
  <si>
    <t>G05840810004</t>
  </si>
  <si>
    <t>VENTA DE DIVISAS CON TRANSFERENCIA DE FONDOS A SOLICITUD DE AGENCIA BOLIVIANA DE ENERGIA SEGUN SOLICITUD 3460 REF: PAGO FINAL LA EMPRESA ATOMSTROYEXPORT SEGUN CONTRATO 77-435/1623700, DE ACUERDO A DOCUMENTACION ADJUNTA. LIB. 00099021001 TGN-RECURSOS ORDINARIOS (3987)</t>
  </si>
  <si>
    <t>G05841910004</t>
  </si>
  <si>
    <t>VENTA DE DIVISAS CON TRANSFERENCIA DE FONDOS A SOLICITUD DE MINISTERIO DE LA PRESIDENCIA SEGUN SOLICITUD 3462 REF: DIVISAS USD 18,063.08 TRANSFERENCIA A AIRBUS HELICOPTERS CONO SUR S.A POR COMPRA DE REPUESTOS PARA AERONAVE FAB 007, PAGO AL BANCO BBVA URUGUAY S.A, CUENTA 999011879. LIB. 00099021001 TGN-RECURSOS ORDINARIOS (3987)</t>
  </si>
  <si>
    <t>G05841920004</t>
  </si>
  <si>
    <t>VENTA DE DIVISAS CON TRANSFERENCIA DE FONDOS A SOLICITUD DE MINISTERIO DE LA PRESIDENCIA SEGUN SOLICITUD 3463 REF: DIVISAS USD 31,043.40 TRANSFERENCIA A AIRBUS HELICOPTERS CONO SUR S.A POR COMPRA REPUESTOS PARA AERONAVE FAB 004 Y OTROS PARA INSPECCION ANUAL, PAGO AL BANCO BBVA URUGUAY S.A CUENTA 999 LIB. 00099021001 TGN-RECURSOS ORDINARIOS (3987)</t>
  </si>
  <si>
    <t>G05841940003</t>
  </si>
  <si>
    <t>TRANSFERENCIA DE FONDOS AL EXTERIOR A SOLICITUD DE TESORO GENERAL DE LA NACION SEGUN SOLICITUD 3474 REF: PAGO 2DA CUOTA DE APORTE DE CAPITAL USD2.685.647,60.- A FAVOR DE LA CORPORACION INTERAMERICANA DE INVERSIONES (CII), SEGUN DECRETO SUPREMO N 2681 DE 24/02/2016. LIB. 00099021001 TGN-RECURSOS ORDINARIOS (3987)</t>
  </si>
  <si>
    <t>G05842100001</t>
  </si>
  <si>
    <t>G05843350001</t>
  </si>
  <si>
    <t>G05843370001</t>
  </si>
  <si>
    <t>G05844810001</t>
  </si>
  <si>
    <t>COBRO COSTOS DE PAPELERIA POR REGULARIZACION DE TRANSFERENCIA DEL EXTERIOR POR ORDEN DE SHELL BOLIVIA CORPORATION LIB. 00513012007 YPFB - RECURSOS NACIONALIZACIÓN</t>
  </si>
  <si>
    <t>G05844830001</t>
  </si>
  <si>
    <t>O15465480002</t>
  </si>
  <si>
    <t>O15465260002</t>
  </si>
  <si>
    <t>00099021001 DEPOSITO DE EFECTIVO, DEPOSITANTE: FELIX FERNANDO LAURA QUIA, CONCEPTO: GASTOS NO EJECUTADOS, CUENTA DE DEPOSITO: CUENTA UNICA DEL TESORO</t>
  </si>
  <si>
    <t>O15464980002</t>
  </si>
  <si>
    <t>00099021001 DEPOSITO DE EFECTIVO, DEPOSITANTE: ALVARO EDGAR TEJERINA RAMOS CI. 5004957 TJ, CONCEPTO: DEVOLUCION PASAJES / 16, CUENTA DE DEPOSITO: CUENTA UNICA DEL TESORO</t>
  </si>
  <si>
    <t>O15463570002</t>
  </si>
  <si>
    <t>00099021001 DEPOSITO DE EFECTIVO, DEPOSITANTE: GUIDO JAVIER VERASTEGUI MARAÑON, CONCEPTO: REVERSION DE BOLETA DE HABER MENSUAL, CUENTA DE DEPOSITO: CUENTA UNICA DEL TESORO</t>
  </si>
  <si>
    <t>O15463590002</t>
  </si>
  <si>
    <t>00086031101 DEPOSITO DE EFECTIVO, DEPOSITANTE: SERNAP COTAPATA, CONCEPTO: POR CONCEPTO DE INGRESOS DE SERVICIOS HIGIÉNICOS MES DE AGOSTO, CUENTA DE DEPOSITO: CUENTA UNICA DEL TESORO</t>
  </si>
  <si>
    <t>O15464220002</t>
  </si>
  <si>
    <t>00099021001 DEPOSITO DE EFECTIVO, DEPOSITANTE: GERONIMO MAYTA ROMERO, CONCEPTO: CONVENIO DE PAGO POR COBRO INDEBIDO N° 029 - 17, CUENTA DE DEPOSITO: CUENTA UNICA DEL TESORO</t>
  </si>
  <si>
    <t>O15464460002</t>
  </si>
  <si>
    <t>00099021001 DEPOSITO DE EFECTIVO, DEPOSITANTE: JUDITH CAMARA AMAYA, CONCEPTO: DEVOLUCIÓN DE HABERES, CUENTA DE DEPOSITO: CUENTA UNICA DEL TESORO</t>
  </si>
  <si>
    <t>O15467320002</t>
  </si>
  <si>
    <t>00580012001 DEPOSITO DE EFECTIVO, DEPOSITANTE: JORGE ANTONIO PEREZ CAVIEDES, CONCEPTO: DEVOLUCION DE PASAJES, CUENTA DE DEPOSITO: CUENTA UNICA DEL TESORO</t>
  </si>
  <si>
    <t>O15466400002</t>
  </si>
  <si>
    <t>00099021001 DEPOSITO DE EFECTIVO, DEPOSITANTE: LUIS ORLANDO ARIÑEZ BAZZAN, CONCEPTO: DEVOLUCIÓN DE COMBUSTIBLE, CUENTA DE DEPOSITO: CUENTA UNICA DEL TESORO</t>
  </si>
  <si>
    <t>O15466410002</t>
  </si>
  <si>
    <t>00020011103 DEPOSITO DE EFECTIVO, DEPOSITANTE: MINISTERIO DEFENSA-DANIEL A. CARRASCO AREVALO, CONCEPTO: COMISION POR VIAJE A SANTA CRUZ, CUENTA DE DEPOSITO: CUENTA UNICA DEL TESORO</t>
  </si>
  <si>
    <t>O15466720002</t>
  </si>
  <si>
    <t>00099021001 DEPOSITO DE EFECTIVO, DEPOSITANTE: MARIA ELIZABETH VELASCO DE LA QUINTANA, CONCEPTO: DOBLE PERCEPCIÓN, CUENTA DE DEPOSITO: CUENTA UNICA DEL TESORO</t>
  </si>
  <si>
    <t>O15467310002</t>
  </si>
  <si>
    <t>00580012001 DEPOSITO DE EFECTIVO, DEPOSITANTE: JORGE WALDEMAR YAÑEZ MEJIA, CONCEPTO: DEVOLUCION DE PASAJES, CUENTA DE DEPOSITO: CUENTA UNICA DEL TESORO</t>
  </si>
  <si>
    <t>B15463830002</t>
  </si>
  <si>
    <t>00086031101 DEP.DE CHEQ.AJENOS,RET.DE CAM.,CONCEPTO: DEP. POR CONCEPTO DE COBRO POR MULTAS,DEP.: SERNAP-TUNARI , PROCEDENCIA: BANCO UNION S.A., CHEQUE: 367, FECHA DE EMISION:19/09/2017</t>
  </si>
  <si>
    <t>B15463850002</t>
  </si>
  <si>
    <t>00086031101 DEP.DE CHEQ.AJENOS,RET.DE CAM.,CONCEPTO: DEP. CORRESPONDIENTE A DESEMBOLSO REALIZADO POR LA EMPRESA TELECEL S.A.,DEP.: SERNAP-AGUARAGUE , PROCEDENCIA: BANCO UNION S.A., CHEQUE: 1122, FECHA DE EMISION:20/09/2017</t>
  </si>
  <si>
    <t>B15463880002</t>
  </si>
  <si>
    <t>00580012001 DEP.DE CHEQ.AJENOS,RET.DE CAM.,CONCEPTO: REPOSICIÓN DE TARJETAS DE PROXIMIDAD POR PÉRDIDA O EXTRAVIO,DEP.: DEPÓSITOS ADUANEROS BOLIVIANOS , PROCEDENCIA: BANCO UNION S.A., CHEQUE: 7122, FECHA DE EMISION:27/09/2017</t>
  </si>
  <si>
    <t>B15464200002</t>
  </si>
  <si>
    <t>00099021001 DEP.DE CHEQ.AJENOS,RET.DE CAM.,CONCEPTO: CABALLERO CAERO SHIRLEY GLORIA,DEP.: BANCO UNIÓN S.A. , PROCEDENCIA: BANCO UNION S.A., CHEQUE: 150635, FECHA DE EMISION:02/10/2017</t>
  </si>
  <si>
    <t>B15464210002</t>
  </si>
  <si>
    <t>00099021001 DEP.DE CHEQ.AJENOS,RET.DE CAM.,CONCEPTO: CHANINI MARCA LISSA,DEP.: BANCO UNIÓN S.A. , PROCEDENCIA: BANCO UNION S.A., CHEQUE: 150634, FECHA DE EMISION:02/10/2017</t>
  </si>
  <si>
    <t>B15464230002</t>
  </si>
  <si>
    <t>00099021001 DEP.DE CHEQ.AJENOS,RET.DE CAM.,CONCEPTO: CHANINI MARCA LISSA,DEP.: BANCO UNIÓN S.A. , PROCEDENCIA: BANCO UNION S.A., CHEQUE: 150633, FECHA DE EMISION:02/10/2017</t>
  </si>
  <si>
    <t>O15471200002</t>
  </si>
  <si>
    <t>00041044201 DEPOSITO DE EFECTIVO, DEPOSITANTE: SANDRA PATRICIA MONASTERIOS YAPU - PRO BOLIVIA, CONCEPTO: DEPÓSITO LIBRETA DEVOLUCIÓN POR FONDOS NO UTILIZADOS, CUENTA DE DEPOSITO: CUENTA UNICA DEL TESORO</t>
  </si>
  <si>
    <t>O15469930002</t>
  </si>
  <si>
    <t>00070011102 DEPOSITO DE EFECTIVO, DEPOSITANTE: CARMINIA ALEJANDRA MARTINEZ CUSICANQUI, CONCEPTO: DEVOLUCION POR CURSO DE CAPACITACION IDIOMA AYMARA, CUENTA DE DEPOSITO: CUENTA UNICA DEL TESORO</t>
  </si>
  <si>
    <t>O15470540002</t>
  </si>
  <si>
    <t>00099021001 DEPOSITO DE EFECTIVO, DEPOSITANTE: JAIME AUGUSTO ESCALANTE CASAS, CONCEPTO: DEVOLUCION RECURSO NO EJECUTADO, CUENTA DE DEPOSITO: CUENTA UNICA DEL TESORO</t>
  </si>
  <si>
    <t>O15470820002</t>
  </si>
  <si>
    <t>O15471700002</t>
  </si>
  <si>
    <t>00344018001 DEPOSITO DE EFECTIVO, DEPOSITANTE: INDIRA OLGUIN, CONCEPTO: SALDO ACTIVIDAD, CUENTA DE DEPOSITO: CUENTA UNICA DEL TESORO</t>
  </si>
  <si>
    <t>O15471740002</t>
  </si>
  <si>
    <t>00526012001 DEPOSITO DE EFECTIVO, DEPOSITANTE: BOLIVIA TV - TIMOTEO ALARCON CHOQUE, CONCEPTO: DEVOLUCION DE VIATICOS Y PASAJES, CUENTA DE DEPOSITO: CUENTA UNICA DEL TESORO</t>
  </si>
  <si>
    <t>O15471840002</t>
  </si>
  <si>
    <t>00234014202 DEPOSITO DE EFECTIVO, DEPOSITANTE: DIRECCIÓN ADMINISTRATIVA - SERGEOMIN, CONCEPTO: DEVOLUCIÓN AL C-31 N°1038, PARTIDA N°31110, CUENTA DE DEPOSITO: CUENTA UNICA DEL TESORO</t>
  </si>
  <si>
    <t>O15471880002</t>
  </si>
  <si>
    <t>00099021001 DEPOSITO DE EFECTIVO, DEPOSITANTE: JUAN CARLOS QUISBERT, CONCEPTO: DEVOLUCIÓN DE RETENCIÓN DE IMPUESTO ASIGNADOS, CUENTA DE DEPOSITO: CUENTA UNICA DEL TESORO</t>
  </si>
  <si>
    <t>O15471950002</t>
  </si>
  <si>
    <t>00099021001 DEPOSITO DE EFECTIVO, DEPOSITANTE: MINISTERIO DE DEFENSA, CONCEPTO: REVERSION PASAJES INT. DEL PAIS, PREVENTIVO N ° 5777, CUENTA DE DEPOSITO: CUENTA UNICA DEL TESORO</t>
  </si>
  <si>
    <t>B15469740002</t>
  </si>
  <si>
    <t>00525012001 DEP.DE CHEQ.AJENOS,RET.DE CAM.,CONCEPTO: DEPÓSITO PARA PAGO DE SUELDOS,DEP.: TRANSPORTES AEREOS BOLIVIANOS , PROCEDENCIA: BANCO UNION S.A., CHEQUE: 6175, FECHA DE EMISION:03/10/2017</t>
  </si>
  <si>
    <t>O15468580002</t>
  </si>
  <si>
    <t>00041031107 DEPOSITO DE EFECTIVO, DEPOSITANTE: IBMETRO-FRANZ NINA QUISPE, CONCEPTO: DEVOLUCION DE GASTO DE TRANSPORTE VIAJE A ORURO PARA EMPRESA CBN-ENALBO, CUENTA DE DEPOSITO: CUENTA UNICA DEL TESORO</t>
  </si>
  <si>
    <t>O15468880002</t>
  </si>
  <si>
    <t>00133012001 DEPOSITO DE EFECTIVO, DEPOSITANTE: WENCESLAO ENRIQUE GUTIERREZ FRANCO, CONCEPTO: REPOSICIÓN PASAJE AÉREO, CUENTA DE DEPOSITO: CUENTA UNICA DEL TESORO</t>
  </si>
  <si>
    <t>O15469410002</t>
  </si>
  <si>
    <t>00099021001 DEPOSITO DE EFECTIVO, DEPOSITANTE: ALVARO RODRIGO MUNGUIA ROMERO, CONCEPTO: GASTOS NO RECONOCIDOS POR EL ESTADO, CUENTA DE DEPOSITO: CUENTA UNICA DEL TESORO</t>
  </si>
  <si>
    <t>O15469660002</t>
  </si>
  <si>
    <t>00133012001 DEPOSITO DE EFECTIVO, DEPOSITANTE: MARCELO ALEJANDRO SANJINES TALAVERA, CONCEPTO: DEVOLUCION PASAJES AEREO VUELTA CBBA - LA PAZ, CUENTA DE DEPOSITO: CUENTA UNICA DEL TESORO</t>
  </si>
  <si>
    <t>O15475880002</t>
  </si>
  <si>
    <t>00099021001 DEPOSITO DE EFECTIVO, DEPOSITANTE: MONICA GUZMAN MORALES, CONCEPTO: DEVOLUCION DE MONTOS POR HORAS NO TRABAJADAS DEPOSITADO POR MONICA GUZMAN MORALES, CUENTA DE DEPOSITO: CUENTA UNICA DEL TESORO</t>
  </si>
  <si>
    <t>O15475830002</t>
  </si>
  <si>
    <t>00099021001 DEPOSITO DE EFECTIVO, DEPOSITANTE: ANCELMO PACO MAMANI, CONCEPTO: DOBLE PERCEPCION, CUENTA DE DEPOSITO: CUENTA UNICA DEL TESORO</t>
  </si>
  <si>
    <t>O15475690002</t>
  </si>
  <si>
    <t>O15475640002</t>
  </si>
  <si>
    <t>00099021001 DEPOSITO DE EFECTIVO, DEPOSITANTE: IRMA MENESES VDA. ALDUNATE, CONCEPTO: DEVOLUCION A SENASIR, CUENTA DE DEPOSITO: CUENTA UNICA DEL TESORO</t>
  </si>
  <si>
    <t>O15475310002</t>
  </si>
  <si>
    <t>O15475890002</t>
  </si>
  <si>
    <t>00099021001 DEPOSITO DE EFECTIVO, DEPOSITANTE: MINISTERIO DE DEFENSA - ANDRES CELILI MAMANI, CONCEPTO: DEVOLUCION DE VIATICOS, CUENTA DE DEPOSITO: CUENTA UNICA DEL TESORO</t>
  </si>
  <si>
    <t>O15476140002</t>
  </si>
  <si>
    <t>00070011102 DEPOSITO DE EFECTIVO, DEPOSITANTE: RODRIGO BLANCO LAURA-MTEPS, CONCEPTO: DEVOLUCION POR CURSO DE CAPACITACION IDIOMA AIMARA, CUENTA DE DEPOSITO: CUENTA UNICA DEL TESORO</t>
  </si>
  <si>
    <t>O15473920002</t>
  </si>
  <si>
    <t>O15474030002</t>
  </si>
  <si>
    <t>00099021001 DEPOSITO DE EFECTIVO, DEPOSITANTE: RONAL VASQUEZ FLORES, CONCEPTO: DEVOLUCION FONDOS EN AVANCE A PREVENTIVO # 320, CUENTA DE DEPOSITO: CUENTA UNICA DEL TESORO</t>
  </si>
  <si>
    <t>O15474450002</t>
  </si>
  <si>
    <t>00015011108 DEPOSITO DE EFECTIVO, DEPOSITANTE: RICARDO CABA PILLCO, CONCEPTO: DEVOLUCION POR EXCESO EN CONSUMO DE TELEFONO, CUENTA DE DEPOSITO: CUENTA UNICA DEL TESORO</t>
  </si>
  <si>
    <t>O15474530002</t>
  </si>
  <si>
    <t>00099021001 DEPOSITO DE EFECTIVO, DEPOSITANTE: ENZO DE LUCA, CONCEPTO: DEVOLUCION DE VIATICOS  C-31 N° 00985 - 110, CUENTA DE DEPOSITO: CUENTA UNICA DEL TESORO</t>
  </si>
  <si>
    <t>O15474590002</t>
  </si>
  <si>
    <t>00099021001 DEPOSITO DE EFECTIVO, DEPOSITANTE: GUIDO CRESPO VALLEJOS, CONCEPTO: DEVOLUCION P.R.A., CUENTA DE DEPOSITO: CUENTA UNICA DEL TESORO</t>
  </si>
  <si>
    <t>O15474920002</t>
  </si>
  <si>
    <t>00099021001 DEPOSITO DE EFECTIVO, DEPOSITANTE: JOSE ANTONIO MARISCAL UZQUEDA, CONCEPTO: COBRO INDEBIDO DE MARIA DEL ROSARIO UZQUEDA, CUENTA DE DEPOSITO: CUENTA UNICA DEL TESORO</t>
  </si>
  <si>
    <t>O15474990002</t>
  </si>
  <si>
    <t>00099021001 DEPOSITO DE EFECTIVO, DEPOSITANTE: RAMIRO TOLABA RIVERA, CONCEPTO: DEVOLUCION DE PASAJE, CUENTA DE DEPOSITO: CUENTA UNICA DEL TESORO</t>
  </si>
  <si>
    <t>O15475000002</t>
  </si>
  <si>
    <t>00099021001 DEPOSITO DE EFECTIVO, DEPOSITANTE: LOLA PORFIRIA RODRIGUEZ, CONCEPTO: DOBLE PERCEPCIÓN, CUENTA DE DEPOSITO: CUENTA UNICA DEL TESORO</t>
  </si>
  <si>
    <t>O15475300002</t>
  </si>
  <si>
    <t>O15477060002</t>
  </si>
  <si>
    <t>00099021001 DEPOSITO DE EFECTIVO, DEPOSITANTE: GERMAN MENA SANTANDER, CONCEPTO: DEVOLUCION DEMASIA HABERES POR MAXIMA REMUNERACION SECTOR PUBLICA, CUENTA DE DEPOSITO: CUENTA UNICA DEL TESORO</t>
  </si>
  <si>
    <t>O15477070002</t>
  </si>
  <si>
    <t>00099021001 DEPOSITO DE EFECTIVO, DEPOSITANTE: HEBERT CHOQUE TARQUI, CONCEPTO: DEVOLUCION DEMASIA HABERES POR MAXIMA REMUNERACION SECTOR PUBLICO, CUENTA DE DEPOSITO: CUENTA UNICA DEL TESORO</t>
  </si>
  <si>
    <t>O15477100002</t>
  </si>
  <si>
    <t>O15477430002</t>
  </si>
  <si>
    <t>O15477440002</t>
  </si>
  <si>
    <t>O15477470002</t>
  </si>
  <si>
    <t>O15476350002</t>
  </si>
  <si>
    <t>00580012001 DEPOSITO DE EFECTIVO, DEPOSITANTE: LIVIO ORLANDO KRELLAC GARCIA, CONCEPTO: DEVOLUCIÓN DE FONDOS, CUENTA DE DEPOSITO: CUENTA UNICA DEL TESORO</t>
  </si>
  <si>
    <t>O15476400002</t>
  </si>
  <si>
    <t>00015011108 DEPOSITO DE EFECTIVO, DEPOSITANTE: GISELA EUGENIA PEREZ ESCOBAR, CONCEPTO: EXEDENTE CONSUMO LINEA TELEFONICA, CUENTA DE DEPOSITO: CUENTA UNICA DEL TESORO</t>
  </si>
  <si>
    <t>O15476510002</t>
  </si>
  <si>
    <t>00015011108 DEPOSITO DE EFECTIVO, DEPOSITANTE: YANET SENSANO GALARZA, CONCEPTO: DEVOLUCION POR EXCESO EN CONSUMO TELEFONICO, CUENTA DE DEPOSITO: CUENTA UNICA DEL TESORO</t>
  </si>
  <si>
    <t>O15476830002</t>
  </si>
  <si>
    <t>00099021001 DEPOSITO DE EFECTIVO, DEPOSITANTE: FUERZA AEREA BOLIVIANA, CONCEPTO: DEVOLUCIÓN DE SALDOS NO EJECUTADOS POR COMBUSTIBLE, CUENTA DE DEPOSITO: CUENTA UNICA DEL TESORO</t>
  </si>
  <si>
    <t>B15475190002</t>
  </si>
  <si>
    <t>00046058003 DEP.DE CHEQ.AJENOS,RET.DE CAM.,CONCEPTO: DEVOLUCIÓN,DEP.: MINISTERIO DE SALUD , PROCEDENCIA: BANCO UNION S.A., CHEQUE: 119, FECHA DE EMISION:28/09/2017</t>
  </si>
  <si>
    <t>B15475200002</t>
  </si>
  <si>
    <t>00046058003 DEP.DE CHEQ.AJENOS,RET.DE CAM.,CONCEPTO: DEVOLUCIÓN,DEP.: MINISTERIO DE SALUD , PROCEDENCIA: BANCO UNION S.A., CHEQUE: 348, FECHA DE EMISION:28/09/2017</t>
  </si>
  <si>
    <t>B15475530002</t>
  </si>
  <si>
    <t>00099021001 DEP.DE CHEQ.AJENOS,RET.DE CAM.,CONCEPTO: DEVOLUCION DE CC NO COBRADA JUNIO/2017,DEP.: LA VITALICIA SEGUROS Y REASEGUROS DE VIDA S.A. , PROCEDENCIA: BANCO BISA S.A., CHEQUE: 41651, FECHA DE EMISION:04/10/2017</t>
  </si>
  <si>
    <t>B15473760002</t>
  </si>
  <si>
    <t>00287102012 DEP.DE CHEQ.AJENOS,RET.DE CAM.,CONCEPTO: ANTICIPO 20 % POR EL MIN DE EDUC PROY. U.E. CARANAVI BOLIVIA-CARANAVI URBANO-URB. LAS PALMABRAS,DEP.: FPS/SUPERVISION , PROCEDENCIA: BANCO UNION S.A., CHEQUE: 650, FECHA DE EMISION:03/10/2017</t>
  </si>
  <si>
    <t>B15473770002</t>
  </si>
  <si>
    <t>00287102012 DEP.DE CHEQ.AJENOS,RET.DE CAM.,CONCEPTO: PAGO DE LA FACTURA N° 57 POR EL MINISTERIO DE EDUCACION PROY CONST. U.E. JUAN JOSE TORREZ GONZALES,DEP.: FPS/SUPERVISION , PROCEDENCIA: BANCO UNION S.A., CHEQUE: 649, FECHA DE EMISION:03/10/2017</t>
  </si>
  <si>
    <t>B15473780002</t>
  </si>
  <si>
    <t>00287102012 DEP.DE CHEQ.AJENOS,RET.DE CAM.,CONCEPTO: ANTICIPO 20% POR EL MIN DE EDUC PROY U.E. DANIEL SANCHES BUSTAMANTE-CANTON CHORO,DEP.: FPS/SUPERVISION , PROCEDENCIA: BANCO UNION S.A., CHEQUE: 651, FECHA DE EMISION:03/10/2017</t>
  </si>
  <si>
    <t>B15473840002</t>
  </si>
  <si>
    <t>00099021001 DEP.DE CHEQ.AJENOS,RET.DE CAM.,CONCEPTO: DEV. GASTOS OBSERVADOS DE LA GESTION 2016, POR EL SR OSCAR CAMACHO EX CONSUL DE BRASILEA-BRASIL,DEP.: OSCAR ANTONIO CAMACHO CUELLAR</t>
  </si>
  <si>
    <t>B15474560002</t>
  </si>
  <si>
    <t>00099021001 DEP.DE CHEQ.AJENOS,RET.DE CAM.,CONCEPTO: BONO JUANCITO PINTO,DEP.: COFADENA , PROCEDENCIA: BANCO UNION S.A., CHEQUE: 6882, FECHA DE EMISION:04/10/2017</t>
  </si>
  <si>
    <t>B15474580002</t>
  </si>
  <si>
    <t>00078014205 DEP.DE CHEQ.AJENOS,RET.DE CAM.,CONCEPTO: PROCESO DE CONSULTA Y PARTICIPACION PROYECTO CONSTRUCCION DE LINEAS DE POZOS SIG-X1 Y SIG-2,DEP.: YPFB CHACO SA , PROCEDENCIA: BANCO UNION S.A., CHEQUE: 4732, FECHA DE EMISION:02/10/2017</t>
  </si>
  <si>
    <t>B15474600002</t>
  </si>
  <si>
    <t>00342012001 DEP.DE CHEQ.AJENOS,RET.DE CAM.,CONCEPTO: DEVOLUCIÓN DE FONDOS C-31 N°1273 Y 1274,DEP.: A.E.V. REGIONAL BENI , PROCEDENCIA: BANCO UNION S.A., CHEQUE: 427, FECHA DE EMISION:15/09/2017</t>
  </si>
  <si>
    <t>O15473430002</t>
  </si>
  <si>
    <t>00099021001 DEPOSITO DE EFECTIVO, DEPOSITANTE: AMANDA ARÉVALO ENCALADA, CONCEPTO: DOBLE PERCEPCIÓN, CUENTA DE DEPOSITO: CUENTA UNICA DEL TESORO</t>
  </si>
  <si>
    <t>O15480000002</t>
  </si>
  <si>
    <t>00015011108 DEPOSITO DE EFECTIVO, DEPOSITANTE: JOSE LUIS QUIROGA ALTAMIRANO, CONCEPTO: DEVOLUCION EXCEDENTE TELEFONIA, CUENTA DE DEPOSITO: CUENTA UNICA DEL TESORO</t>
  </si>
  <si>
    <t>O15480060002</t>
  </si>
  <si>
    <t>00099021001 DEPOSITO DE EFECTIVO, DEPOSITANTE: JOSE JOAQUIN SOLIZ ALANEZ, CONCEPTO: PAGO AL SEDES ORURO, CUENTA DE DEPOSITO: CUENTA UNICA DEL TESORO</t>
  </si>
  <si>
    <t>O15480170002</t>
  </si>
  <si>
    <t>00099021001 DEPOSITO DE EFECTIVO, DEPOSITANTE: EDWIN LUIS CONTRERAS LOPEZ, CONCEPTO: DEVOLUCION DE PASAJE AEREO NO UTILIZADO EN LA GESTION 2015, CUENTA DE DEPOSITO: CUENTA UNICA DEL TESORO</t>
  </si>
  <si>
    <t>O15480180002</t>
  </si>
  <si>
    <t>O15480440002</t>
  </si>
  <si>
    <t>00099021001 DEPOSITO DE EFECTIVO, DEPOSITANTE: FILOMENA SOA ZUAZO YUCRA, CONCEPTO: DOBLE PERCEPCION, CUENTA DE DEPOSITO: CUENTA UNICA DEL TESORO</t>
  </si>
  <si>
    <t>O15480630002</t>
  </si>
  <si>
    <t>00047084103 DEPOSITO DE EFECTIVO, DEPOSITANTE: CATUCIA VELASQUEZ ALBORNOZ, CONCEPTO: TRANSFERENCIA DE CUENTA A LA CUT, CUENTA DE DEPOSITO: CUENTA UNICA DEL TESORO</t>
  </si>
  <si>
    <t>O15479960002</t>
  </si>
  <si>
    <t>00099021001 DEPOSITO DE EFECTIVO, DEPOSITANTE: JEANETTE OLMOS SOTO, CONCEPTO: DEVOLUCIÓN, CUENTA DE DEPOSITO: CUENTA UNICA DEL TESORO</t>
  </si>
  <si>
    <t>O15479800002</t>
  </si>
  <si>
    <t>O15479780002</t>
  </si>
  <si>
    <t>00099024113 DEPOSITO DE EFECTIVO, DEPOSITANTE: GOBIERNO AUTONOMO MUNICIPAL TOMINA, CONCEPTO: DEVOLUCION DE RECURSOS PROGRAMA "BOLIVIA CAMBIA", CUENTA DE DEPOSITO: CUENTA UNICA DEL TESORO</t>
  </si>
  <si>
    <t>O15479770002</t>
  </si>
  <si>
    <t>00099021001 DEPOSITO DE EFECTIVO, DEPOSITANTE: SENASIR - CECILIA FLORES DE CEÑI, CONCEPTO: COBRO INDEBIDO DE SENASIR DE MES DE SEPTIEMBRE Y OCTUBRE, CUENTA DE DEPOSITO: CUENTA UNICA DEL TESORO</t>
  </si>
  <si>
    <t>O15479480002</t>
  </si>
  <si>
    <t>00099021001 DEPOSITO DE EFECTIVO, DEPOSITANTE: FREDDY AGUILAR VALVERDE, CONCEPTO: DEVOLUCIÓN DE COMBUSTIBLE - PARTIDA 34110, CUENTA DE DEPOSITO: CUENTA UNICA DEL TESORO</t>
  </si>
  <si>
    <t>O15479430002</t>
  </si>
  <si>
    <t>O15479420002</t>
  </si>
  <si>
    <t>00015011108 DEPOSITO DE EFECTIVO, DEPOSITANTE: HIBERTY CLAURE ALCOBA, CONCEPTO: PAGO POR EXCESO DE CONSUMO DE TELEFONOS CELULARES, CUENTA DE DEPOSITO: CUENTA UNICA DEL TESORO</t>
  </si>
  <si>
    <t>O15479040002</t>
  </si>
  <si>
    <t>O15482500002</t>
  </si>
  <si>
    <t>00015011108 DEPOSITO DE EFECTIVO, DEPOSITANTE: JOSE MARIA HERBAS, CONCEPTO: PAGO POR EXCESO DE CONSUMO EN LLAMADAS CELULAR, CUENTA DE DEPOSITO: CUENTA UNICA DEL TESORO</t>
  </si>
  <si>
    <t>O15482470002</t>
  </si>
  <si>
    <t>00015011108 DEPOSITO DE EFECTIVO, DEPOSITANTE: MAGALY ESPINOZA CUELLAR, CONCEPTO: PAGO POR EXCESO DE CONSUMO  EN LLAMADAS CELULAR, CUENTA DE DEPOSITO: CUENTA UNICA DEL TESORO</t>
  </si>
  <si>
    <t>O15481880002</t>
  </si>
  <si>
    <t>00099021001 DEPOSITO DE EFECTIVO, DEPOSITANTE: IDON CHIVI, CONCEPTO: DEVOLUCION DE VIATICO C-31 N° 00080 - 1, CUENTA DE DEPOSITO: CUENTA UNICA DEL TESORO</t>
  </si>
  <si>
    <t>O15481770002</t>
  </si>
  <si>
    <t>00099021001 DEPOSITO DE EFECTIVO, DEPOSITANTE: CLAUDIA RIVERA-MIN DE CULTURAS Y TURISMO, CONCEPTO: DEVOLUCION EXCESO DE PAGO DE SUELDOS  RETRO-ACTIVO, CUENTA DE DEPOSITO: CUENTA UNICA DEL TESORO</t>
  </si>
  <si>
    <t>O15481680002</t>
  </si>
  <si>
    <t>00099021001 DEPOSITO DE EFECTIVO, DEPOSITANTE: MINISTERIO DE HIDROCARBUROS, CONCEPTO: DEVOLUCION FONDOS REFRIGERIOS GESTIONES ANTERIORES, CUENTA DE DEPOSITO: CUENTA UNICA DEL TESORO</t>
  </si>
  <si>
    <t>O15481430002</t>
  </si>
  <si>
    <t>00015011108 DEPOSITO DE EFECTIVO, DEPOSITANTE: MIN DE GOBIERNO-MACARIO TOLA CARDENAS, CONCEPTO: CONSUMO DE TELEFONO CELULAR, CUENTA DE DEPOSITO: CUENTA UNICA DEL TESORO</t>
  </si>
  <si>
    <t>O15479030002</t>
  </si>
  <si>
    <t>O15484630002</t>
  </si>
  <si>
    <t>00099021001 DEPOSITO DE EFECTIVO, DEPOSITANTE: SGTO 2° MUS. MAURICIO CAIHUARA MAMANI, CONCEPTO: REVERSION VIATICOS DE PASAJES GESTION 2016, CUENTA DE DEPOSITO: CUENTA UNICA DEL TESORO</t>
  </si>
  <si>
    <t>O15484590002</t>
  </si>
  <si>
    <t>00099021001 DEPOSITO DE EFECTIVO, DEPOSITANTE: SGTO 2° MUS. MARCOS APAZA GUTIERREZ, CONCEPTO: REVERSION VIATICOS DE PASAJES GESTION 2016, CUENTA DE DEPOSITO: CUENTA UNICA DEL TESORO</t>
  </si>
  <si>
    <t>O15484580002</t>
  </si>
  <si>
    <t>00099021001 DEPOSITO DE EFECTIVO, DEPOSITANTE: SGTO 2DO ART. JUAN CARLOS TERRAZAS AYCA, CONCEPTO: REVERSION VIATICOS DE PASAJES GESTION 2016, CUENTA DE DEPOSITO: CUENTA UNICA DEL TESORO</t>
  </si>
  <si>
    <t>O15484350002</t>
  </si>
  <si>
    <t>00373024105 DEPOSITO DE EFECTIVO, DEPOSITANTE: PROY. IMPL. QUINUA VILLA AROMA, CONCEPTO: DEVOLUCIÓN DE INTERESES BANCARIOS GANADOS NETOS, CUENTA DE DEPOSITO: CUENTA UNICA DEL TESORO</t>
  </si>
  <si>
    <t>O15484320002</t>
  </si>
  <si>
    <t>00373024105 DEPOSITO DE EFECTIVO, DEPOSITANTE: PROY. IMPL. QUINUA VILLA AROMA, CONCEPTO: DEV SALDOS PART: UT ESC Y OF 39,00;25810 CONS PROD 478,40; PUBL 130,00; 25300 COM BANC 4,50, CUENTA DE DEPOSITO: CUENTA UNICA DEL TESORO</t>
  </si>
  <si>
    <t>O15484270002</t>
  </si>
  <si>
    <t>00512012001 DEPOSITO DE EFECTIVO, DEPOSITANTE: ZULEMA ALAVE TELLEZ-A.A.S.A.N.A, CONCEPTO: DEVOLUCION DE FONDOS, CUENTA DE DEPOSITO: CUENTA UNICA DEL TESORO</t>
  </si>
  <si>
    <t>O15484960002</t>
  </si>
  <si>
    <t>O15485250002</t>
  </si>
  <si>
    <t>00070011102 DEPOSITO DE EFECTIVO, DEPOSITANTE: JUAN ALBERTO TABORGA VILLEGAS, CONCEPTO: DEVOLUCIÓN POR CURSO DE CAPACITACIÓN DE IDIOMA AIMARA, CUENTA DE DEPOSITO: CUENTA UNICA DEL TESORO</t>
  </si>
  <si>
    <t>O15486810002</t>
  </si>
  <si>
    <t>O15486850002</t>
  </si>
  <si>
    <t>00099021001 DEPOSITO DE EFECTIVO, DEPOSITANTE: NIXON EMILIANO VARGAS MAMANI C.I. 3362542LP, CONCEPTO: DEVOLUCION, CUENTA DE DEPOSITO: CUENTA UNICA DEL TESORO</t>
  </si>
  <si>
    <t>O15486940002</t>
  </si>
  <si>
    <t>00099021001 DEPOSITO DE EFECTIVO, DEPOSITANTE: DIEGO ANDRES MOLINA HORTA, CONCEPTO: DEVOLUCION POR CONCEPTO DE VIATICOS ASIGNADOS, CUENTA DE DEPOSITO: CUENTA UNICA DEL TESORO</t>
  </si>
  <si>
    <t>O15487370002</t>
  </si>
  <si>
    <t>00576012002 DEPOSITO DE EFECTIVO, DEPOSITANTE: RUBEN LUIS VERA CHOQUE, CONCEPTO: DIFERENCIAS DE SALDOS DE ALMACENES, CUENTA DE DEPOSITO: CUENTA UNICA DEL TESORO</t>
  </si>
  <si>
    <t>O15487410002</t>
  </si>
  <si>
    <t>00099021001 DEPOSITO DE EFECTIVO, DEPOSITANTE: MARCELO GAMARRA PARADA, CONCEPTO: DEVOLUCION DE VIATICO C-31 N° 00837-1, CUENTA DE DEPOSITO: CUENTA UNICA DEL TESORO</t>
  </si>
  <si>
    <t>O15487480002</t>
  </si>
  <si>
    <t>00015011108 DEPOSITO DE EFECTIVO, DEPOSITANTE: ADRIAN MAGUEÑO GORDILLO, CONCEPTO: CONSUMO EXCEDENTE DE TELEFONIA MOVIL, CUENTA DE DEPOSITO: CUENTA UNICA DEL TESORO</t>
  </si>
  <si>
    <t>O15487500002</t>
  </si>
  <si>
    <t>O15486100002</t>
  </si>
  <si>
    <t>00099021001 DEPOSITO DE EFECTIVO, DEPOSITANTE: EDWIN ROGER ROJAS FERNANDEZ, CONCEPTO: DEVOLUCION DE MEDIO DIA DE VIATICO, CUENTA DE DEPOSITO: CUENTA UNICA DEL TESORO</t>
  </si>
  <si>
    <t>O15486180002</t>
  </si>
  <si>
    <t>00099021001 DEPOSITO DE EFECTIVO, DEPOSITANTE: SOLEDAD TERESA BALDELLON BARRERA, CONCEPTO: DOBLE PERCEPCIÓN, CUENTA DE DEPOSITO: CUENTA UNICA DEL TESORO</t>
  </si>
  <si>
    <t>O15486320002</t>
  </si>
  <si>
    <t>00099021001 DEPOSITO DE EFECTIVO, DEPOSITANTE: VICTORIA CARMEN RIVAS VDA DE COCHI, CONCEPTO: COBRO INDEBIDO POR NUEVAS NUPCIAS, CUENTA DE DEPOSITO: CUENTA UNICA DEL TESORO</t>
  </si>
  <si>
    <t>O15486570002</t>
  </si>
  <si>
    <t>00099021001 DEPOSITO DE EFECTIVO, DEPOSITANTE: CARLOS MARCA MARCA, CONCEPTO: DEVOLUCIÓN DE SUELDO, MES DE ABRIL 2017, CUENTA DE DEPOSITO: CUENTA UNICA DEL TESORO</t>
  </si>
  <si>
    <t>B15485700002</t>
  </si>
  <si>
    <t>00580012001 DEP.DE CHEQ.AJENOS,RET.DE CAM.,CONCEPTO: TRANSFERENCIA DEL BANCO BISA S.A. POR EJECUCION DE BOLETA DE GARANTIA AJ VERNA SRL.,DEP.: DEPOSITOS ADUANEROS BOLIVIANOS , PROCEDENCIA: BANCO UNION S.A., CHEQUE: 7146, FECHA DE EMISION:05/10/2017</t>
  </si>
  <si>
    <t>B15485010002</t>
  </si>
  <si>
    <t>00099021001 DEP.DE CHEQ.AJENOS,RET.DE CAM.,CONCEPTO: DEVOLUCION DE SALDOS,DEP.: PROGRAMA NACIONAL DE POSTALFABETIZACION , PROCEDENCIA: BANCO UNION S.A., CHEQUE: 5566, FECHA DE EMISION:06/10/2017</t>
  </si>
  <si>
    <t>O15490810002</t>
  </si>
  <si>
    <t>00099021001 DEPOSITO DE EFECTIVO, DEPOSITANTE: GUTEMBERG CUCHALLO VALVERDE, CONCEPTO: REVERSION C-31 275, CUENTA DE DEPOSITO: CUENTA UNICA DEL TESORO</t>
  </si>
  <si>
    <t>O15491020002</t>
  </si>
  <si>
    <t>00099021001 DEPOSITO DE EFECTIVO, DEPOSITANTE: LAUREANA QUISPE VDA. DE CANAVIRI (SENASIR), CONCEPTO: COBRO INDEBIDO, CUENTA DE DEPOSITO: CUENTA UNICA DEL TESORO</t>
  </si>
  <si>
    <t>O15491380002</t>
  </si>
  <si>
    <t>O15491390002</t>
  </si>
  <si>
    <t>O15489800002</t>
  </si>
  <si>
    <t>O15490780002</t>
  </si>
  <si>
    <t>00099021001 DEPOSITO DE EFECTIVO, DEPOSITANTE: LUIS A. MAGNE ARUQUIPA, CONCEPTO: REVERSION PASAJES, CUENTA DE DEPOSITO: CUENTA UNICA DEL TESORO</t>
  </si>
  <si>
    <t>O15491410002</t>
  </si>
  <si>
    <t>O15491440002</t>
  </si>
  <si>
    <t>O15491450002</t>
  </si>
  <si>
    <t>O15492130002</t>
  </si>
  <si>
    <t>00020011103 DEPOSITO DE EFECTIVO, DEPOSITANTE: REG. ""MERCADO"", CONCEPTO: DEVOLUCIÓN IVA, CUENTA DE DEPOSITO: CUENTA UNICA DEL TESORO</t>
  </si>
  <si>
    <t>O15488960002</t>
  </si>
  <si>
    <t>O15489060002</t>
  </si>
  <si>
    <t>00099021001 DEPOSITO DE EFECTIVO, DEPOSITANTE: MARTHA GUTIERREZ DE MARCA, CONCEPTO: COBRO INDEBIDO POR NUEVAS NUPCIAS, CUENTA DE DEPOSITO: CUENTA UNICA DEL TESORO</t>
  </si>
  <si>
    <t>O15489170002</t>
  </si>
  <si>
    <t>00099021001 DEPOSITO DE EFECTIVO, DEPOSITANTE: ELIZABETH CALVO DE OTTERBURG, CONCEPTO: DOBLE PERCEPCION, CUENTA DE DEPOSITO: CUENTA UNICA DEL TESORO</t>
  </si>
  <si>
    <t>O15489250002</t>
  </si>
  <si>
    <t>00099021001 DEPOSITO DE EFECTIVO, DEPOSITANTE: CARLA VERONICA FERRUFINO RIVERA, CONCEPTO: DEVOLUCION DE HABERES POR DECLARACION EN COMISION DEL MES DE MAYO, CUENTA DE DEPOSITO: CUENTA UNICA DEL TESORO</t>
  </si>
  <si>
    <t>O15489300002</t>
  </si>
  <si>
    <t>00099021001 DEPOSITO DE EFECTIVO, DEPOSITANTE: CARLA VERONICA FERRUFINO RIVERA, CONCEPTO: DEVOLUCION DE HABERES POR DECLARACION EN COMISION DEL MES DE ABRIL, CUENTA DE DEPOSITO: CUENTA UNICA DEL TESORO</t>
  </si>
  <si>
    <t>O15489350002</t>
  </si>
  <si>
    <t>00099021001 DEPOSITO DE EFECTIVO, DEPOSITANTE: CARLA VERONICA FERRUFINO RIVERA, CONCEPTO: DEVOLUCION DE HABERES POR DECLARACION EN COMISION DEL MES DE MARZO, CUENTA DE DEPOSITO: CUENTA UNICA DEL TESORO</t>
  </si>
  <si>
    <t>O15489360002</t>
  </si>
  <si>
    <t>00099021001 DEPOSITO DE EFECTIVO, DEPOSITANTE: CARLA VERONICA FERRUFINO RIVERA, CONCEPTO: DEVOLUCION DE HABERES POR DECLARACION EN COMISION DEL MES DE FEBRERO, CUENTA DE DEPOSITO: CUENTA UNICA DEL TESORO</t>
  </si>
  <si>
    <t>O15489370002</t>
  </si>
  <si>
    <t>00099021001 DEPOSITO DE EFECTIVO, DEPOSITANTE: CARLA VERONICA FERRUFINO RIVERA, CONCEPTO: DEVOLUCION DE HABERES POR DECLARACION EN COMISION DEL MES DE JUNIO, CUENTA DE DEPOSITO: CUENTA UNICA DEL TESORO</t>
  </si>
  <si>
    <t>O15495820002</t>
  </si>
  <si>
    <t>00292012001 DEPOSITO DE EFECTIVO, DEPOSITANTE: JHONNA BETTY CALDERON CARLO, CONCEPTO: DEPÖSITO POR DESCUENTO NO REALIZADO, CUENTA DE DEPOSITO: CUENTA UNICA DEL TESORO</t>
  </si>
  <si>
    <t>O15497790002</t>
  </si>
  <si>
    <t>00592012001 DEPOSITO DE EFECTIVO, DEPOSITANTE: INSTITUTO NACIONAL DE REFORMA AGRARIA, CONCEPTO: ND 44509 (2015) INRA, CUENTA DE DEPOSITO: CUENTA UNICA DEL TESORO</t>
  </si>
  <si>
    <t>O15496610002</t>
  </si>
  <si>
    <t>00070011102 DEPOSITO DE EFECTIVO, DEPOSITANTE: MTEPS, CONCEPTO: DEVOLUCION DE VIATICOS C-31 N° 1893, CUENTA DE DEPOSITO: CUENTA UNICA DEL TESORO</t>
  </si>
  <si>
    <t>O15497350002</t>
  </si>
  <si>
    <t>B15494300002</t>
  </si>
  <si>
    <t>00660012002 DEP.DE CHEQ.AJENOS,RET.DE CAM.,CONCEPTO: PAGO EN DEMASIA SUBSIDIO SANTA CRUZ,DEP.: ORGANO JUDICIAL-DAF NACIONAL , PROCEDENCIA: BANCO UNION S.A., CHEQUE: 2209, FECHA DE EMISION:06/10/2017</t>
  </si>
  <si>
    <t>B15494410002</t>
  </si>
  <si>
    <t>00592012001 DEP.DE CHEQ.AJENOS,RET.DE CAM.,CONCEPTO: DEVOLUCION DE PASAJES AEREOS GESTION 2016,DEP.: EMPRESA ESTATAL BOLIVIANA DE TURISMO-BOLTUR , PROCEDENCIA: BANCO UNION S.A., CHEQUE: 7955, FECHA DE EMISION:19/09/2017</t>
  </si>
  <si>
    <t>B15494640002</t>
  </si>
  <si>
    <t>00099021001 DEP.DE CHEQ.AJENOS,RET.DE CAM.,CONCEPTO: PAGO INCAPACIDADES TEMPORALES (REEMBOLSO) MINISTERIO DE ECONOMIA FINANZAS PUBLICAS,DEP.: CAJA NACIONAL DE SALUD , PROCEDENCIA: BANCO UNION S.A., CHEQUE: 14053, FECHA DE EMISION:10/10/2017</t>
  </si>
  <si>
    <t>B15494990002</t>
  </si>
  <si>
    <t>00099021001 DEP.DE CHEQ.AJENOS,RET.DE CAM.,CONCEPTO: VILLCA ESCALANTE REYNALDO,DEP.: BANCO UNIÓN S.A. , PROCEDENCIA: BANCO UNION S.A., CHEQUE: 150640, FECHA DE EMISION:10/10/2017</t>
  </si>
  <si>
    <t>B15495000002</t>
  </si>
  <si>
    <t>00099021001 DEP.DE CHEQ.AJENOS,RET.DE CAM.,CONCEPTO: CARDOZO DELGADO LINDOLFO,DEP.: BANCO UNIÓN S.A. , PROCEDENCIA: BANCO UNION S.A., CHEQUE: 150641, FECHA DE EMISION:10/10/2017</t>
  </si>
  <si>
    <t>B15495100002</t>
  </si>
  <si>
    <t>00046021108 DEP.DE CHEQ.AJENOS,RET.DE CAM.,CONCEPTO: PAGO DE SUELDOS,DEP.: MINISTERIO DE SALUD , PROCEDENCIA: BANCO UNION S.A., CHEQUE: 2705, FECHA DE EMISION:03/10/2017</t>
  </si>
  <si>
    <t>B15495430002</t>
  </si>
  <si>
    <t>00099021001 DEP.DE CHEQ.AJENOS,RET.DE CAM.,CONCEPTO: DEVOLUCIÓN DE COTIZACIÓN EXCESO,DEP.: FUTURO DE BOLIVIA S.A. AFP , PROCEDENCIA: BANCO DE CREDITO DE BOLIVIA S.A., CHEQUE: 50773, FECHA DE EMISION:06/10/2017</t>
  </si>
  <si>
    <t>B15495520002</t>
  </si>
  <si>
    <t>00222018010 DEP.DE CHEQ.AJENOS,RET.DE CAM.,CONCEPTO: REVERSION C-31 1582,DEP.: INIAF GRAN CHACO , PROCEDENCIA: BANCO UNION S.A., CHEQUE: 1807, FECHA DE EMISION:28/09/2017</t>
  </si>
  <si>
    <t>O15494310002</t>
  </si>
  <si>
    <t>00070011102 DEPOSITO DE EFECTIVO, DEPOSITANTE: BORIS EFREN CARDENAS SANJINES, CONCEPTO: DEVOLUCION CURSO CAPACITACION AYMARA-EGPP, CUENTA DE DEPOSITO: CUENTA UNICA DEL TESORO</t>
  </si>
  <si>
    <t>O15494570002</t>
  </si>
  <si>
    <t>00099021001 DEPOSITO DE EFECTIVO, DEPOSITANTE: FORQUEDA SANJINEZ MAGALY DAMIANA, CONCEPTO: DEVOLUCION DEL MONTO QUE NO ESTA CORRECTO POR CONCETO DE HABERES DEL MES DE AGOSTO, CUENTA DE DEPOSITO: CUENTA UNICA DEL TESORO</t>
  </si>
  <si>
    <t>O15494620002</t>
  </si>
  <si>
    <t>00234012001 DEPOSITO DE EFECTIVO, DEPOSITANTE: SILVIA VASQUEZ CHOQUE, CONCEPTO: AUDITORIA DE SUMINISTROS EN ALMACENES GESTIÓN 2012, CUENTA DE DEPOSITO: CUENTA UNICA DEL TESORO</t>
  </si>
  <si>
    <t>O15494730002</t>
  </si>
  <si>
    <t>00099021001 DEPOSITO DE EFECTIVO, DEPOSITANTE: OTILIA H. CONDORI CUNO, CONCEPTO: IMPORTE POR COBRO INBEBIDO DE LOLA  CUNO CANAZA (Q.E.P.D.), CUENTA DE DEPOSITO: CUENTA UNICA DEL TESORO</t>
  </si>
  <si>
    <t>O15501030002</t>
  </si>
  <si>
    <t>00099021001 DEPOSITO DE EFECTIVO, DEPOSITANTE: CRISTIAN FLORES MERCADO, CONCEPTO: DEVOLUCION DE VIATICOS, CUENTA DE DEPOSITO: CUENTA UNICA DEL TESORO</t>
  </si>
  <si>
    <t>O15500190002</t>
  </si>
  <si>
    <t>00046031102 DEPOSITO DE EFECTIVO, DEPOSITANTE: DANIEL SALVADOR SALAS BACCI, CONCEPTO: DEVOLUCION DE PAGOS EN EXCESO REFRIGERIO ENERO A JUNIO, CUENTA DE DEPOSITO: CUENTA UNICA DEL TESORO</t>
  </si>
  <si>
    <t>O15500510002</t>
  </si>
  <si>
    <t>00342012001 DEPOSITO DE EFECTIVO, DEPOSITANTE: AEVIVIENDA, CONCEPTO: DEVOLUCIÓN DE PASAJES - CAMBIO DE ITINERARIO - GESTIÓN 2015, CUENTA DE DEPOSITO: CUENTA UNICA DEL TESORO</t>
  </si>
  <si>
    <t>O15501880002</t>
  </si>
  <si>
    <t>00099021001 DEPOSITO DE EFECTIVO, DEPOSITANTE: EJERCITO DE BOLIVIA, CONCEPTO: REVERSIÓN POR CONCEPTO DE TELEFONIA AGO/17, CUENTA DE DEPOSITO: CUENTA UNICA DEL TESORO</t>
  </si>
  <si>
    <t>O15501130002</t>
  </si>
  <si>
    <t>00099021001 DEPOSITO DE EFECTIVO, DEPOSITANTE: HILARION COPA CRUZ - MAGISTERIO, CONCEPTO: DEVOLUCIÓN POR COBRO INDEBIDO, CUENTA DE DEPOSITO: CUENTA UNICA DEL TESORO</t>
  </si>
  <si>
    <t>O15501500002</t>
  </si>
  <si>
    <t>00099021001 DEPOSITO DE EFECTIVO, DEPOSITANTE: CATALINA MARIA MAMANI CALLE CI 4763764 LP, CONCEPTO: DEVOLUCION POR PERCEPCION INDEBIDA DE LOS MESES ABRIL-MAYO-JUNIO 2017, CUENTA DE DEPOSITO: CUENTA UNICA DEL TESORO</t>
  </si>
  <si>
    <t>O15501520002</t>
  </si>
  <si>
    <t>00099021001 DEPOSITO DE EFECTIVO, DEPOSITANTE: GERMAN AROJA CHOQUE CI 4076883 OR, CONCEPTO: DEVOLUCION POR PERCEPCION INDEBIDA DE LOS MESES ABRIL-MAYO-JUNIO 2017, CUENTA DE DEPOSITO: CUENTA UNICA DEL TESORO</t>
  </si>
  <si>
    <t>B15500040002</t>
  </si>
  <si>
    <t>00099021001 DEP.DE CHEQ.AJENOS,RET.DE CAM.,CONCEPTO: GALARZA MENDEZ JOSUE,DEP.: BANCO UNION S.A. , PROCEDENCIA: BANCO UNION S.A., CHEQUE: 150643, FECHA DE EMISION:11/10/2017</t>
  </si>
  <si>
    <t>B15500050002</t>
  </si>
  <si>
    <t>00099021001 DEP.DE CHEQ.AJENOS,RET.DE CAM.,CONCEPTO: NICASIO BAPTISTA JULIAN,DEP.: BANCO UNION S.A. , PROCEDENCIA: BANCO UNION S.A., CHEQUE: 150642, FECHA DE EMISION:11/10/2017</t>
  </si>
  <si>
    <t>B15500450002</t>
  </si>
  <si>
    <t>00070011102 DEP.DE CHEQ.AJENOS,RET.DE CAM.,CONCEPTO: DEVOLUCIÓN DE PASAJES Y VIÁTICOS C-31 N°2139,DEP.: METPS , PROCEDENCIA: BANCO UNION S.A., CHEQUE: 8420, FECHA DE EMISION:09/10/2017</t>
  </si>
  <si>
    <t>B15500460002</t>
  </si>
  <si>
    <t>00070011102 DEP.DE CHEQ.AJENOS,RET.DE CAM.,CONCEPTO: DEVOLUCIÓN DE SALDO DE CARGO A RENDIR POR COMBUSTIBLE C-31 N°854.8,DEP.: MTEPS , PROCEDENCIA: BANCO UNION S.A., CHEQUE: 8421, FECHA DE EMISION:09/10/2017</t>
  </si>
  <si>
    <t>O15505660002</t>
  </si>
  <si>
    <t>00099021001 DEPOSITO DE EFECTIVO, DEPOSITANTE: IRENE BALLADARES VELASQUEZ, CONCEPTO: PAGO AL SENASIR (COACTIVO SOCIAL), CUENTA DE DEPOSITO: CUENTA UNICA DEL TESORO</t>
  </si>
  <si>
    <t>O15505770002</t>
  </si>
  <si>
    <t>00041041102 DEPOSITO DE EFECTIVO, DEPOSITANTE: DIEGO ALBERTO LEDO PELAEZ, CONCEPTO: DEVOLUCION DE FONDOS EN AVANCE PARA LA IMPRESION DE CERTIFICADOS, CUENTA DE DEPOSITO: CUENTA UNICA DEL TESORO</t>
  </si>
  <si>
    <t>O15504870002</t>
  </si>
  <si>
    <t>00373024105 DEPOSITO DE EFECTIVO, DEPOSITANTE: CAFE RIO MERCEDES CARANAVI, CONCEPTO: DEVOLUCIÓN DE INTERESES DEL PROYECTO CAFE RIOS MERCEDES LA PAZ, CUENTA DE DEPOSITO: CUENTA UNICA DEL TESORO</t>
  </si>
  <si>
    <t>O15504880002</t>
  </si>
  <si>
    <t>00373024105 DEPOSITO DE EFECTIVO, DEPOSITANTE: CAFE RIO MERCEDES CARANAVI, CONCEPTO: DEVOLUCIÓN DE SALDOS PROYECTO CAFE RIO MERCEDES LA PAZ, CUENTA DE DEPOSITO: CUENTA UNICA DEL TESORO</t>
  </si>
  <si>
    <t>00099021001 DEPOSITO DE EFECTIVO, DEPOSITANTE: HERNAN SOLIZ LOZA, CONCEPTO: DEVOLUCION, CUENTA DE DEPOSITO: CUENTA UNICA DEL TESORO</t>
  </si>
  <si>
    <t>O15504980002</t>
  </si>
  <si>
    <t>00253014307 DEPOSITO DE EFECTIVO, DEPOSITANTE: TERESA COAQUIRA, CONCEPTO: DEV POR CONSUMO DE AGUA POTABLE AMBIENTE NO UTILIZADO POR EMAGUA CORRESP AL MES DE JULIO DE 2017, CUENTA DE DEPOSITO: CUENTA UNICA DEL TESORO</t>
  </si>
  <si>
    <t>O15505080002</t>
  </si>
  <si>
    <t>00253014307 DEPOSITO DE EFECTIVO, DEPOSITANTE: GASTON POPPE, CONCEPTO: DEVOLUCIÓN POR EXCEDENTE TELEFONIA MOVIL CORPORATIVO CORRESPONDIENTE MAYO 2017, CUENTA DE DEPOSITO: CUENTA UNICA DEL TESORO</t>
  </si>
  <si>
    <t>O15505830002</t>
  </si>
  <si>
    <t>00099021001 DEPOSITO DE EFECTIVO, DEPOSITANTE: RAUL ANTONIO MENDOZA ORDOÑEZ, CONCEPTO: DEVOLUCION DE SALARIOS EXEDENTARIOS, CUENTA DE DEPOSITO: CUENTA UNICA DEL TESORO</t>
  </si>
  <si>
    <t>O15506220002</t>
  </si>
  <si>
    <t>00099021001 DEPOSITO DE EFECTIVO, DEPOSITANTE: SRA. MIROSLAVA VIERKA CASTELLON G. CI:2640617 LP, CONCEPTO: DEVOLUCIÓN DE PAGO BONO DE ANTIGUEDAD SRA. CASTELLON, CUENTA DE DEPOSITO: CUENTA UNICA DEL TESORO</t>
  </si>
  <si>
    <t>B15504990002</t>
  </si>
  <si>
    <t>00046024204 DEP.DE CHEQ.AJENOS,RET.DE CAM.,CONCEPTO: REVERSION MINISTERIO DE SALUD 2011,DEP.: SEDES LA PAZ ACT - 1711 C-31 - 05079 , PROCEDENCIA: BANCO UNION S.A., CHEQUE: 1758, FECHA DE EMISION:11/10/2017</t>
  </si>
  <si>
    <t>B15505040002</t>
  </si>
  <si>
    <t>00046024204 DEP.DE CHEQ.AJENOS,RET.DE CAM.,CONCEPTO: REVERSION MINISTERIO DE SALUD 2011,DEP.: SEDES LA PAZ ACT - 1711 C-31 - 05079 , PROCEDENCIA: BANCO UNION S.A., CHEQUE: 1756, FECHA DE EMISION:11/10/2017</t>
  </si>
  <si>
    <t>B15505060002</t>
  </si>
  <si>
    <t>00099021001 DEP.DE CHEQ.AJENOS,RET.DE CAM.,CONCEPTO: FRACCION COMPLEMENTARIA MENSUAL,DEP.: FUTURO DE BOLIVIA S.A. AFP , PROCEDENCIA: BANCO DE CREDITO DE BOLIVIA S.A., CHEQUE: 50901, FECHA DE EMISION:12/10/2017</t>
  </si>
  <si>
    <t>B15505130002</t>
  </si>
  <si>
    <t>00099021001 DEP.DE CHEQ.AJENOS,RET.DE CAM.,CONCEPTO: COMPENSACION MENSUAL DE COTIZACIONES,DEP.: FUTURO DE BOLIVIA S.A. AFP , PROCEDENCIA: BANCO DE CREDITO DE BOLIVIA S.A., CHEQUE: 50900, FECHA DE EMISION:12/10/2017</t>
  </si>
  <si>
    <t>B15503680002</t>
  </si>
  <si>
    <t>00099021001 DEP.DE CHEQ.AJENOS,RET.DE CAM.,CONCEPTO: DE ACUERDO AL ARTICULO 6 DEL D.S. N°2899 DEP. PARA SUBSIDIO JUANCITO PINTO,DEP.: TRANSPORTES AEREOS BOLIVIANOS , PROCEDENCIA: BANCO UNION S.A., CHEQUE: 6185, FECHA DE EMISION:06/10/2017</t>
  </si>
  <si>
    <t>O15510350002</t>
  </si>
  <si>
    <t>00574012002 DEPOSITO DE EFECTIVO, DEPOSITANTE: LACTEOSBOL-JOSE ANTONIO BORDA AGUILERA, CONCEPTO: POR DEVOLUCION DE VIATICOS, CUENTA DE DEPOSITO: CUENTA UNICA DEL TESORO</t>
  </si>
  <si>
    <t>O15509150002</t>
  </si>
  <si>
    <t>00099021001 DEPOSITO DE EFECTIVO, DEPOSITANTE: REGUERIN MALDONADO EVELIN ROSARIO, CONCEPTO: REVERSION DE BOLETA DE HABER MENSUAL, CUENTA DE DEPOSITO: CUENTA UNICA DEL TESORO</t>
  </si>
  <si>
    <t>O15508730002</t>
  </si>
  <si>
    <t>00099021001 DEPOSITO DE EFECTIVO, DEPOSITANTE: RENE ALEJO PUCHO - MINISTERIO DE LA PRESIDENCIA, CONCEPTO: GASTO DE COMBUSTIBLE, CUENTA DE DEPOSITO: CUENTA UNICA DEL TESORO</t>
  </si>
  <si>
    <t>O15510720002</t>
  </si>
  <si>
    <t>00099021001 DEPOSITO DE EFECTIVO, DEPOSITANTE: AURELIO CHURA FERNANDEZ, CONCEPTO: REPOSICION DE RECURSOS POR MULTAS PAGADAS AL S.I.N, CUENTA DE DEPOSITO: CUENTA UNICA DEL TESORO</t>
  </si>
  <si>
    <t>O15511100002</t>
  </si>
  <si>
    <t>00046031102 DEPOSITO DE EFECTIVO, DEPOSITANTE: GUALBERTO LIMACHE ORMACHEA, CONCEPTO: DEVOLUCIÓN REFRIGERIO, CUENTA DE DEPOSITO: CUENTA UNICA DEL TESORO</t>
  </si>
  <si>
    <t>O15511170002</t>
  </si>
  <si>
    <t>O15511190002</t>
  </si>
  <si>
    <t>O15511210002</t>
  </si>
  <si>
    <t>O15511230002</t>
  </si>
  <si>
    <t>B15509660002</t>
  </si>
  <si>
    <t>00576012002 DEP.DE CHEQ.AJENOS,RET.DE CAM.,CONCEPTO: PAGO INCAPACIDAD TEMPORAL PERSONAL CARTONBOL SEDEM CORRESP MESES JUN A DIC 2016 Y ENERO A JUN 2017,DEP.: CAJA DE SALUD DE CAMINOS Y RA</t>
  </si>
  <si>
    <t>B15509610002</t>
  </si>
  <si>
    <t>00099021001 DEP.DE CHEQ.AJENOS,RET.DE CAM.,CONCEPTO: PAGO INCAPACIDAD TEMPORAL DEL PERSONAL ABC CORRESPONDIENTE MES  DE AGOSTO 2017,DEP.: CAJA DE SALUD DE CAMINOS Y RA , PROCEDENCIA: BANCO UNION S.A., CHEQUE: 8314, FECHA DE EMISION:27/09/2017</t>
  </si>
  <si>
    <t>B15509560002</t>
  </si>
  <si>
    <t>00099021001 DEP.DE CHEQ.AJENOS,RET.DE CAM.,CONCEPTO: PAGO INCAPACIDAD TEMPORAL DEL PERSONAL SEGIP CORRESPONDIENTE MES  JUNIO 2017,DEP.: CAJA DE SALUD DE CAMINOS Y RA , PROCEDENCIA: BANCO UNION S.A., CHEQUE: 8338, FECHA DE EMISION:03/10/2017</t>
  </si>
  <si>
    <t>B15509500002</t>
  </si>
  <si>
    <t>00099021001 DEP.DE CHEQ.AJENOS,RET.DE CAM.,CONCEPTO: PAGO INCAPACIDAD TEMPORAL DEL PERSONAL SEGIP CORRESPONDIENTE MES  JULIO 2017,DEP.: CAJA DE SALUD DE CAMINOS Y RA , PROCEDENCIA: BANCO UNION S.A., CHEQUE: 8336, FECHA DE EMISION:03/10/2017</t>
  </si>
  <si>
    <t>B15509450002</t>
  </si>
  <si>
    <t>00099021001 DEP.DE CHEQ.AJENOS,RET.DE CAM.,CONCEPTO: PAGO INCAPACIDAD TEMPORAL DEL PERSONAL SEGIP CORRESPONDIENTE MES  AGOSTO 2017,DEP.: CAJA DE SALUD DE CAMINOS Y RA , PROCEDENCIA: BANCO UNION S.A., CHEQUE: 8346, FECHA DE EMISION:03/10/2017</t>
  </si>
  <si>
    <t>B15509440002</t>
  </si>
  <si>
    <t>00099021001 DEP.DE CHEQ.AJENOS,RET.DE CAM.,CONCEPTO: PAGO INCAPACIDAD TEMPORAL DEL PERSONAL SEGIP CORRESPONDIENTE MES  MAYO 2017,DEP.: CAJA DE SALUD DE CAMINOS Y RA , PROCEDENCIA: BANCO UNION S.A., CHEQUE: 8373, FECHA DE EMISION:10/10/2017</t>
  </si>
  <si>
    <t>B15508490002</t>
  </si>
  <si>
    <t>00099021001 DEP.DE CHEQ.AJENOS,RET.DE CAM.,CONCEPTO: DEVOLUCION DE CC NO COBRADO JUNIO 2017,DEP.: LA VITALICIA SEGUROS Y REASEGUROS DE VIDA  S.A. , PROCEDENCIA: BANCO BISA S.A., CHEQUE: 41666, FECHA DE EMISION:11/10/2017</t>
  </si>
  <si>
    <t>B15508630002</t>
  </si>
  <si>
    <t>00347012001 DEP.DE CHEQ.AJENOS,RET.DE CAM.,CONCEPTO: DEVOLUCIÓN DE APORTES POR BAJAS MEDICAS,DEP.: CAJA BANCARIA ESTATAL DE SALUD , PROCEDENCIA: BANCO UNION S.A., CHEQUE: 24172, FECHA DE EMISION:19/09/2017</t>
  </si>
  <si>
    <t>B15508680002</t>
  </si>
  <si>
    <t>00099021001 DEP.DE CHEQ.AJENOS,RET.DE CAM.,CONCEPTO: POR CONCEPTO DE SUBSIDIO DE ENFERMEDAD DE LA EMPRESA,DEP.: CAJA DE SALUD DE LA BANCA PRIVADA , PROCEDENCIA: BANCO NACIONAL DE BOLIVIA S.A., CHEQUE: 934878, FECHA DE EMISION:27/09/2017</t>
  </si>
  <si>
    <t>O15515690002</t>
  </si>
  <si>
    <t>00030018010 DEPOSITO DE EFECTIVO, DEPOSITANTE: JUAN CARLOS ALURRALDE HERNAIZ, CONCEPTO: DEVOLUCIÓN DE SALDO POR REFRIGERIO, CUENTA DE DEPOSITO: CUENTA UNICA DEL TESORO</t>
  </si>
  <si>
    <t>O15516040002</t>
  </si>
  <si>
    <t>00099021001 DEPOSITO DE EFECTIVO, DEPOSITANTE: MARIO CRISTIAN NAVIA DORIA MEDINA, CONCEPTO: HABERES POR DOCENCIA, CUENTA DE DEPOSITO: CUENTA UNICA DEL TESORO</t>
  </si>
  <si>
    <t>O15516120002</t>
  </si>
  <si>
    <t>00099021001 DEPOSITO DE EFECTIVO, DEPOSITANTE: JULIO CESAR YAPUCHURA ALEJO, CONCEPTO: DEVOLUCIÓN POR OBSERVACIÓN GASTOS DE FUNCIONAMIENTO, CUENTA DE DEPOSITO: CUENTA UNICA DEL TESORO</t>
  </si>
  <si>
    <t>O15516430002</t>
  </si>
  <si>
    <t>00292012001 DEPOSITO DE EFECTIVO, DEPOSITANTE: NESTOR PAZ VILLAMOR, CONCEPTO: CONVENIO ENTRE VIAS BOLIVIA Y FEDERACION 1RO DE MAYO, CUENTA DE DEPOSITO: CUENTA UNICA DEL TESORO</t>
  </si>
  <si>
    <t>O15516450002</t>
  </si>
  <si>
    <t>O15516460002</t>
  </si>
  <si>
    <t>B15514270002</t>
  </si>
  <si>
    <t>00086038003 DEP.DE CHEQ.AJENOS,RET.DE CAM.,CONCEPTO: DEPÓSITO POR CONCEPTO DE REVERSIÓN DE FONDOS,DEP.: SERNAP - TUNARI , PROCEDENCIA: BANCO UNION S.A., CHEQUE: 368, FECHA DE EMISION:22/09/2017</t>
  </si>
  <si>
    <t>B15514280002</t>
  </si>
  <si>
    <t>00086038003 DEP.DE CHEQ.AJENOS,RET.DE CAM.,CONCEPTO: DEPÓSITO POR REVERSIÓN DE FONDOS,DEP.: SERNAP - APOLOBAMBA , PROCEDENCIA: BANCO UNION S.A., CHEQUE: 1337, FECHA DE EMISION:28/09/2017</t>
  </si>
  <si>
    <t>B15514290002</t>
  </si>
  <si>
    <t>00099021001 DEP.DE CHEQ.AJENOS,RET.DE CAM.,CONCEPTO: DEPÓSITO POR REVERSIÓN DE FONDOS,DEP.: SERNAP - IÑAO , PROCEDENCIA: BANCO UNION S.A., CHEQUE: 744, FECHA DE EMISION:30/09/2017</t>
  </si>
  <si>
    <t>B15514300002</t>
  </si>
  <si>
    <t>00086031101 DEP.DE CHEQ.AJENOS,RET.DE CAM.,CONCEPTO: DEPÓSITO POR CONCEPTO DE COBRO POR MULTAS,DEP.: SERNAP - IÑAO , PROCEDENCIA: BANCO UNION S.A., CHEQUE: 743, FECHA DE EMISION:30/09/2017</t>
  </si>
  <si>
    <t>B15514460002</t>
  </si>
  <si>
    <t>00099021001 DEP.DE CHEQ.AJENOS,RET.DE CAM.,CONCEPTO: ARAUCO FLORES DANNY DENIS,DEP.: BANCO UNION  S.A. , PROCEDENCIA: BANCO UNION S.A., CHEQUE: 150644, FECHA DE EMISION:16/10/2017</t>
  </si>
  <si>
    <t>B15514520002</t>
  </si>
  <si>
    <t>00099021001 DEP.DE CHEQ.AJENOS,RET.DE CAM.,CONCEPTO: JAVIER MAMANI FLORES,DEP.: BANCO UNION  S.A. , PROCEDENCIA: BANCO UNION S.A., CHEQUE: 150645, FECHA DE EMISION:16/10/2017</t>
  </si>
  <si>
    <t>B15514600002</t>
  </si>
  <si>
    <t>00099021001 DEP.DE CHEQ.AJENOS,RET.DE CAM.,CONCEPTO: REMBOLSO POR SUBSIDIO INCAPACIDAD  CSBP,DEP.: CONTRALORIA GENERAL DEL ESTADO , PROCEDENCIA: BANCO NACIONAL DE BOLIVIA S.A., CHEQUE: 6347561, FECHA DE EMISION:21/09/2017</t>
  </si>
  <si>
    <t>O15513670002</t>
  </si>
  <si>
    <t>00099021001 DEPOSITO DE EFECTIVO, DEPOSITANTE: MARIA TERESA MAIDA DE TERAN 921084 CBBA, CONCEPTO: DOBLE PERCEPCION, CUENTA DE DEPOSITO: CUENTA UNICA DEL TESORO</t>
  </si>
  <si>
    <t>O15513920002</t>
  </si>
  <si>
    <t>00041031107 DEPOSITO DE EFECTIVO, DEPOSITANTE: IBMETRO - DANIEL PIEROLA, CONCEPTO: DEVOLUCION DE VIATICO, CUENTA DE DEPOSITO: CUENTA UNICA DEL TESORO</t>
  </si>
  <si>
    <t>O15514320002</t>
  </si>
  <si>
    <t>00086038003 DEPOSITO DE EFECTIVO, DEPOSITANTE: SERNAP - EBB, CONCEPTO: DEPÓSITO REVERSIÓN DE FONDOS FUNDESNAP - GRAN BRETAÑA, CUENTA DE DEPOSITO: CUENTA UNICA DEL TESORO</t>
  </si>
  <si>
    <t>O15514340002</t>
  </si>
  <si>
    <t>00086038003 DEPOSITO DE EFECTIVO, DEPOSITANTE: SERNAP - EBB, CONCEPTO: REVERSIÓN DE FONDOS FUNDESNAP - GEF/BM, CUENTA DE DEPOSITO: CUENTA UNICA DEL TESORO</t>
  </si>
  <si>
    <t>O15519420002</t>
  </si>
  <si>
    <t>00099021001 DEPOSITO DE EFECTIVO, DEPOSITANTE: FUNDACION BRIGADA MEDICA CUBANA, CONCEPTO: DEVOLUCION POR CONCEPTO DE COMBUSTIBLE Y LUBRICANTES CORRESPONDIENTE AL MES DE SEPTIEMBRE 2017, CUENTA DE DEPOSITO: CUENTA UNICA DEL TESORO</t>
  </si>
  <si>
    <t>O15519440002</t>
  </si>
  <si>
    <t>00099021001 DEPOSITO DE EFECTIVO, DEPOSITANTE: FUNDACION BRIGADA MEDICA CUBANA, CONCEPTO: DEVOLUCION POR CONCEPTO DE TASAS ( PEAJES ) CORRESPONDIENTE AL MES DE SEPTIEMBRE 2017, CUENTA DE DEPOSITO: CUENTA UNICA DEL TESORO</t>
  </si>
  <si>
    <t>O15519670002</t>
  </si>
  <si>
    <t>00512012001 DEPOSITO DE EFECTIVO, DEPOSITANTE: ZULEMA ALAVE TELLEZ, CONCEPTO: DEVOLUCION FONDOS EN AVANCE, CUENTA DE DEPOSITO: CUENTA UNICA DEL TESORO</t>
  </si>
  <si>
    <t>O15521490002</t>
  </si>
  <si>
    <t>00099021001 DEPOSITO DE EFECTIVO, DEPOSITANTE: FREDDY MONASTERIOS YAPU, CONCEPTO: DEVOLUCION DE PAGO EN DEMASIA DE VIATICO, CUENTA DE DEPOSITO: CUENTA UNICA DEL TESORO</t>
  </si>
  <si>
    <t>O15521530002</t>
  </si>
  <si>
    <t>00015031101 DEPOSITO DE EFECTIVO, DEPOSITANTE: RODRIGO CHOQUE YAULY, CONCEPTO: DEVOLUCION DE PAGO EN DEMACIA DE VIATICOS, CUENTA DE DEPOSITO: CUENTA UNICA DEL TESORO</t>
  </si>
  <si>
    <t>O15521550002</t>
  </si>
  <si>
    <t>00099021001 DEPOSITO DE EFECTIVO, DEPOSITANTE: RODRIGO CHOQUE YAULY, CONCEPTO: DEVOLUCION DE PAGO EN DEMACIA DE VIATICOS, CUENTA DE DEPOSITO: CUENTA UNICA DEL TESORO</t>
  </si>
  <si>
    <t>B15519590002</t>
  </si>
  <si>
    <t>00099024113 DEP.DE CHEQ.AJENOS,RET.DE CAM.,CONCEPTO: MULTA PROYECTO CONSTRUCCION HOSPITAL DE SEGUNDO NIVEL SAN BUENAVENTURA,DEP.: MINISTERIO DE LA PRESIDENCIA - UPRE , PROCEDENCIA: BANCO UNION S.A., CHEQUE: 424, FECHA DE EMISION:09/10/2017</t>
  </si>
  <si>
    <t>B15519730002</t>
  </si>
  <si>
    <t>00287102001 DEP.DE CHEQ.AJENOS,RET.DE CAM.,CONCEPTO: DEVOLUCION DE VIATICOS FPS - POTOSI GESTION 2012,DEP.: FPS - CENTRAL , PROCEDENCIA: BANCO UNION S.A., CHEQUE: 151, FECHA DE EMISION:06/10/2017</t>
  </si>
  <si>
    <t>O15524650002</t>
  </si>
  <si>
    <t>00099021001 DEPOSITO DE EFECTIVO, DEPOSITANTE: ARMADA BOLIVIANA, CONCEPTO: REVERSION DESEMBOLSO GASTOS OPERATIVOS RENTA DIGNIDAD GEST. / 17, CUENTA DE DEPOSITO: CUENTA UNICA DEL TESORO</t>
  </si>
  <si>
    <t>O15524960002</t>
  </si>
  <si>
    <t>00099021001 DEPOSITO DE EFECTIVO, DEPOSITANTE: ARMADA BOLIVIANA, CONCEPTO: REVERSION 2° DESEMBOLSO GASTOS DE OPERATIVOS RENTA DIGNIDAD GEST/17, CUENTA DE DEPOSITO: CUENTA UNICA DEL TESORO</t>
  </si>
  <si>
    <t>O15524990002</t>
  </si>
  <si>
    <t>O15525050002</t>
  </si>
  <si>
    <t>00099021001 DEPOSITO DE EFECTIVO, DEPOSITANTE: MIGUEL GERMAN HEREDIA MENDIZABAL, CONCEPTO: REVERSION PASAJES AL INTERIOR DEL PAIS N° 2017-0000005822,1 CARGO DE CUENTA, CUENTA DE DEPOSITO: CUENTA UNICA DEL TESORO</t>
  </si>
  <si>
    <t>O15525440002</t>
  </si>
  <si>
    <t>O15524490002</t>
  </si>
  <si>
    <t>00586019203 DEPOSITO DE EFECTIVO, DEPOSITANTE: IVAN CAYO MAMANI FLORES, CONCEPTO: DEVOLUCION FONDOS EN AVANCE PREVENTIVO 577-612, CUENTA DE DEPOSITO: CUENTA UNICA DEL TESORO</t>
  </si>
  <si>
    <t>O15526710002</t>
  </si>
  <si>
    <t>00015011108 DEPOSITO DE EFECTIVO, DEPOSITANTE: MAGALY ESPINOZA CUELLAR, CONCEPTO: CANCELACION POR EXCESO EN CONSUMO TELEFONO CELULAR, CUENTA DE DEPOSITO: CUENTA UNICA DEL TESORO</t>
  </si>
  <si>
    <t>O15526830002</t>
  </si>
  <si>
    <t>00099021001 DEPOSITO DE EFECTIVO, DEPOSITANTE: SENAPE - COCHABAMBA, CONCEPTO: REVERSION DE RECURSOS NO UTILIZADOS DEL 3° TRIMESTRE DE LA OF. DISTRITAL SENAPE COCHABAMBA, CUENTA DE DEPOSITO: CUENTA UNICA DEL TESORO</t>
  </si>
  <si>
    <t>O15525450002</t>
  </si>
  <si>
    <t>O15525960002</t>
  </si>
  <si>
    <t>B15524730002</t>
  </si>
  <si>
    <t>00099021001 DEP.DE CHEQ.AJENOS,RET.DE CAM.,CONCEPTO: REEMBOLSO DEL SIT JUNIO/2017,DEP.: MINISTERIO DE ECONOMIA Y FINANZAS PUBLICAS , PROCEDENCIA: BANCO UNION S.A., CHEQUE: 23769, FECHA DE EMISION:10/10/2017</t>
  </si>
  <si>
    <t>B15524940002</t>
  </si>
  <si>
    <t>00099021001 DEP.DE CHEQ.AJENOS,RET.DE CAM.,CONCEPTO: DEPÖSITOS BAJAS TEMPORARIAS,DEP.: UIF , PROCEDENCIA: BANCO UNION S.A., CHEQUE: 24171, FECHA DE EMISION:19/09/2017</t>
  </si>
  <si>
    <t>O15529500002</t>
  </si>
  <si>
    <t>00020031101 DEPOSITO DE EFECTIVO, DEPOSITANTE: F.F.A.A. GRAL.BRIG. LUIS FERNANDO VALVERDE F., CONCEPTO: REVERSIÓN POR PASAJE AL EXTERIOR, CUENTA DE DEPOSITO: CUENTA UNICA DEL TESORO</t>
  </si>
  <si>
    <t>O15529410002</t>
  </si>
  <si>
    <t>00099021001 DEPOSITO DE EFECTIVO, DEPOSITANTE: JERBE DIGBE - STA CRUZ, CONCEPTO: DEVOLUCION TELEFONIA, CUENTA DE DEPOSITO: CUENTA UNICA DEL TESORO</t>
  </si>
  <si>
    <t>O15529320002</t>
  </si>
  <si>
    <t>00372010001 DEPOSITO DE EFECTIVO, DEPOSITANTE: FDI FONDO DESARROLLO INDIGENA, CONCEPTO: DEV. GASTO PAPEL AUD. EXTERNA DEL PY APOYO A PROD GANADERA 5°SEC PATACAMAYA COD.CSTU-01-02-051-70490, CUENTA DE DEPOSITO: CUENTA UNICA DEL TESORO</t>
  </si>
  <si>
    <t>O15529310002</t>
  </si>
  <si>
    <t>00372010001 DEPOSITO DE EFECTIVO, DEPOSITANTE: FDI FONDO DESARROLLO INDIGENA, CONCEPTO: DEV. TEC. CAMPO. AUD. EXTE. DEL PY APOYO A PROD GANADERA 5° SEC PATACAMAYA COD. CSTU-01-02-051-70490, CUENTA DE DEPOSITO: CUENTA UNICA DEL TESORO</t>
  </si>
  <si>
    <t>O15529280002</t>
  </si>
  <si>
    <t>00372010001 DEPOSITO DE EFECTIVO, DEPOSITANTE: FDI- FONDO DE DESARROLLO INDIGENA, CONCEPTO: DEV. TEC. ADM. AUD. EXTERNA DEL PY APOYO A PROD GANADERA 5° SEC PATACAMAYA COD. CSTU-01-02-051-70490, CUENTA DE DEPOSITO: CUENTA UNICA DEL TESORO</t>
  </si>
  <si>
    <t>O15529250002</t>
  </si>
  <si>
    <t>00099021001 DEPOSITO DE EFECTIVO, DEPOSITANTE: SABINO RUIZ FLORES, CONCEPTO: SALDO FONDOS EN AVANCE BRIGADA PARLAMENTARIA DE POTOSI, CUENTA DE DEPOSITO: CUENTA UNICA DEL TESORO</t>
  </si>
  <si>
    <t>O15529520002</t>
  </si>
  <si>
    <t>00099021001 DEPOSITO DE EFECTIVO, DEPOSITANTE: LUCIA CASTRO ESPINOZA - SEDES LA PAZ, CONCEPTO: DEVOLUCIÓN DE HABERES MES DE ABRIL 18 DÍAS, CUENTA DE DEPOSITO: CUENTA UNICA DEL TESORO</t>
  </si>
  <si>
    <t>O15528510002</t>
  </si>
  <si>
    <t>00099021001 DEPOSITO DE EFECTIVO, DEPOSITANTE: FELIPE GUARACHI ESPINOZA, CONCEPTO: REVERSION DE HABERES, CUENTA DE DEPOSITO: CUENTA UNICA DEL TESORO</t>
  </si>
  <si>
    <t>O15530670002</t>
  </si>
  <si>
    <t>00070011102 DEPOSITO DE EFECTIVO, DEPOSITANTE: JAVIER LIMA QUELCA, CONCEPTO: DEVOLUCION POR VIATICOS R.C. IVA, CUENTA DE DEPOSITO: CUENTA UNICA DEL TESORO</t>
  </si>
  <si>
    <t>O15530880002</t>
  </si>
  <si>
    <t>00099031004 DEPOSITO DE EFECTIVO, DEPOSITANTE: INSTITUTO BOLIVIANO DE METROLOGIA - IBMETRO, CONCEPTO: DEVOLUCION NCF SIGADE: 90515304 - IBMETRO, CUENTA DE DEPOSITO: CUENTA UNICA DEL TESORO</t>
  </si>
  <si>
    <t>O15530190002</t>
  </si>
  <si>
    <t>00041044201 DEPOSITO DE EFECTIVO, DEPOSITANTE: PRO BOLIVIA, CONCEPTO: DEVOLUCION DE FONDOS DE GASTOS NO UTILIZADOS, CUENTA DE DEPOSITO: CUENTA UNICA DEL TESORO</t>
  </si>
  <si>
    <t>B15528430002</t>
  </si>
  <si>
    <t>00099021001 DEP.DE CHEQ.AJENOS,RET.DE CAM.,CONCEPTO: ARO ANTONIO MIGUEL ANGEL,DEP.: BANCO UNIÓN S.A. , PROCEDENCIA: BANCO UNION S.A., CHEQUE: 150650, FECHA DE EMISION:19/10/2017</t>
  </si>
  <si>
    <t>B15528440002</t>
  </si>
  <si>
    <t>00099021001 DEP.DE CHEQ.AJENOS,RET.DE CAM.,CONCEPTO: AUCA CANAVIRI EDWIN,DEP.: BANCO UNIÓN S.A. , PROCEDENCIA: BANCO UNION S.A., CHEQUE: 150649, FECHA DE EMISION:19/10/2017</t>
  </si>
  <si>
    <t>B15528610002</t>
  </si>
  <si>
    <t>00099021001 DEP.DE CHEQ.AJENOS,RET.DE CAM.,CONCEPTO: PAGO INCAPACIDAD TEMPORAL DEL PERSONAL SEGIP CORRESPONDIENTE MES ABRIL 2017,DEP.: CAJA DE SALUD DE CAMINOS Y RA , PROCEDENCIA: BANCO UNION S.A., CHEQUE: 8390, FECHA DE EMISION:12/10/2017</t>
  </si>
  <si>
    <t>B15528710002</t>
  </si>
  <si>
    <t>00046024204 DEP.DE CHEQ.AJENOS,RET.DE CAM.,CONCEPTO: REVERSIÓN DE FONDOS,DEP.: MINISTERIO DE SALUD , PROCEDENCIA: BANCO UNION S.A., CHEQUE: 1740, FECHA DE EMISION:11/10/2017</t>
  </si>
  <si>
    <t>B15528750002</t>
  </si>
  <si>
    <t>00046024204 DEP.DE CHEQ.AJENOS,RET.DE CAM.,CONCEPTO: REVERSIÓN DE SALDOS,DEP.: MINISTERIO DE SALUD , PROCEDENCIA: BANCO UNION S.A., CHEQUE: 1741, FECHA DE EMISION:11/10/2017</t>
  </si>
  <si>
    <t>B15528840002</t>
  </si>
  <si>
    <t>00099021001 DEP.DE CHEQ.AJENOS,RET.DE CAM.,CONCEPTO: DEVOLUCION DE SALDOS NO EJECUTADOS,DEP.: PROGRAMA NACIONAL DE POSTALFABETIZACION , PROCEDENCIA: BANCO UNION S.A., CHEQUE: 5568, FECHA DE EMISION:19/10/2017</t>
  </si>
  <si>
    <t>O15534610002</t>
  </si>
  <si>
    <t>00586012001 DEPOSITO DE EFECTIVO, DEPOSITANTE: GERMAN LUCIANO ROCHA MEDINA, CONCEPTO: DEVOLUCION DE FONDOS EN AVANCE PREVENTIVO 820, CUENTA DE DEPOSITO: CUENTA UNICA DEL TESORO</t>
  </si>
  <si>
    <t>O15534800002</t>
  </si>
  <si>
    <t>00099021001 DEPOSITO DE EFECTIVO, DEPOSITANTE: VALERIANA FERNANDEZ CANDIA, CONCEPTO: DOBLE PERCEPCION, CUENTA DE DEPOSITO: CUENTA UNICA DEL TESORO</t>
  </si>
  <si>
    <t>O15534890002</t>
  </si>
  <si>
    <t>00046058003 DEPOSITO DE EFECTIVO, DEPOSITANTE: GOBIERNO AUTONOMO MUNICIPAL WALDO BALLIVIAN, CONCEPTO: DEVOLUCION DE SALDO DE LA CUENTA DESNUTRICION CERO, CUENTA DE DEPOSITO: CUENTA UNICA DEL TESORO</t>
  </si>
  <si>
    <t>O15534950002</t>
  </si>
  <si>
    <t>00099021001 DEPOSITO DE EFECTIVO, DEPOSITANTE: TERESA ROSARIO CARTAGENA ALIAGA, CONCEPTO: DOBLE PERCEPCION, CUENTA DE DEPOSITO: CUENTA UNICA DEL TESORO</t>
  </si>
  <si>
    <t>O15535380002</t>
  </si>
  <si>
    <t>00099021001 DEPOSITO DE EFECTIVO, DEPOSITANTE: DIONICIO CALLE PEREZ, CONCEPTO: DEVOLUCION DEL COBRO INDEBIDO, CUENTA DE DEPOSITO: CUENTA UNICA DEL TESORO</t>
  </si>
  <si>
    <t>O15535410002</t>
  </si>
  <si>
    <t>O15534550002</t>
  </si>
  <si>
    <t>00099021001 DEPOSITO DE EFECTIVO, DEPOSITANTE: ANTONINO ROMAN REYNOLDS PEDRAZA, CONCEPTO: DEVOLUCION POR DOBLE PERCEPCION, CUENTA DE DEPOSITO: CUENTA UNICA DEL TESORO</t>
  </si>
  <si>
    <t>O15534510002</t>
  </si>
  <si>
    <t>00292012001 DEPOSITO DE EFECTIVO, DEPOSITANTE: NESTOR PAZ VILLAMOR, CONCEPTO: CONVENIO ENTRE VIAS BOLIVIA Y FEDERACION 1 ERO DE MAYO, CUENTA DE DEPOSITO: CUENTA UNICA DEL TESORO</t>
  </si>
  <si>
    <t>O15534490002</t>
  </si>
  <si>
    <t>O15534050002</t>
  </si>
  <si>
    <t>00099021001 DEPOSITO DE EFECTIVO, DEPOSITANTE: JORGE JESUS JULIO GONZALES BOHORQUEZ, CONCEPTO: DEUDA A SENASIR, CUENTA DE DEPOSITO: CUENTA UNICA DEL TESORO</t>
  </si>
  <si>
    <t>O15534000002</t>
  </si>
  <si>
    <t>00099021001 DEPOSITO DE EFECTIVO, DEPOSITANTE: LOURDES ELIZABETH JIMENEZ PINAYA, CONCEPTO: DEVOLUCION DOBLE PERCEPCION, CUENTA DE DEPOSITO: CUENTA UNICA DEL TESORO</t>
  </si>
  <si>
    <t>O15533760002</t>
  </si>
  <si>
    <t>00099021001 DEPOSITO DE EFECTIVO, DEPOSITANTE: JUAN MARCELO SEA ARAMAYO, CONCEPTO: DEVOLUCIÓN DE HABERES, CUENTA DE DEPOSITO: CUENTA UNICA DEL TESORO</t>
  </si>
  <si>
    <t>O15536160002</t>
  </si>
  <si>
    <t>00249012001 DEPOSITO DE EFECTIVO, DEPOSITANTE: IBLIN CRISTINA HUALLPA CHINO, CONCEPTO: PAGO DE RETENCIONES, CUENTA DE DEPOSITO: CUENTA UNICA DEL TESORO</t>
  </si>
  <si>
    <t>O15536170002</t>
  </si>
  <si>
    <t>O15536180002</t>
  </si>
  <si>
    <t>B15533900002</t>
  </si>
  <si>
    <t>00099021001 DEP.DE CHEQ.AJENOS,RET.DE CAM.,CONCEPTO: REEMBOLSO SUBSIDIO INCAPACIDAD TEMPORAL,DEP.: CONTRALORIA GENERAL DEL ESTADO , PROCEDENCIA: BANCO UNION S.A., CHEQUE: 5354, FECHA DE EMISION:18/10/2017</t>
  </si>
  <si>
    <t>O15533750002</t>
  </si>
  <si>
    <t>00070011102 DEPOSITO DE EFECTIVO, DEPOSITANTE: HUGO RODRIGUEZ FLORES - MTEPS, CONCEPTO: DEVOLUCION, RECUPERACION DE MONTOS DE DINERO, CUENTA DE DEPOSITO: CUENTA UNICA DEL TESORO</t>
  </si>
  <si>
    <t>O15533740002</t>
  </si>
  <si>
    <t>00070011102 DEPOSITO DE EFECTIVO, DEPOSITANTE: MINISTERIO DE TRABAJO, CONCEPTO: RECUPERACION DE MONTOS DE DINERO, CUENTA DE DEPOSITO: CUENTA UNICA DEL TESORO</t>
  </si>
  <si>
    <t>O15533690002</t>
  </si>
  <si>
    <t>00099021001 DEPOSITO DE EFECTIVO, DEPOSITANTE: SENASIR-JULIA ALEGRIA DE ENRIQUEZ, CONCEPTO: DOBLE PERCEPCION, CUENTA DE DEPOSITO: CUENTA UNICA DEL TESORO</t>
  </si>
  <si>
    <t>O15533660002</t>
  </si>
  <si>
    <t>00099021001 DEPOSITO DE EFECTIVO, DEPOSITANTE: JUAN MARCELO SEA ARAMAYO, CONCEPTO: DEVOLUCION DE HABERES, CUENTA DE DEPOSITO: CUENTA UNICA DEL TESORO</t>
  </si>
  <si>
    <t>O15533410002</t>
  </si>
  <si>
    <t>00099021001 DEPOSITO DE EFECTIVO, DEPOSITANTE: MANUEL RAMOS CHINO - SENASIR, CONCEPTO: DOBLE PERCEPCIÓN, CUENTA DE DEPOSITO: CUENTA UNICA DEL TESORO</t>
  </si>
  <si>
    <t>O15533370002</t>
  </si>
  <si>
    <t>00292032001 DEPOSITO DE EFECTIVO, DEPOSITANTE: GIUNTY JOSELO TOLEDO CASTILLO, CONCEPTO: DEVOLUCIÓN DE RECURSOS, CUENTA DE DEPOSITO: CUENTA UNICA DEL TESORO</t>
  </si>
  <si>
    <t>O15533280002</t>
  </si>
  <si>
    <t>00099021001 DEPOSITO DE EFECTIVO, DEPOSITANTE: EJERCITO DE BOLIVIA 147956025, CONCEPTO: REVERSION POR CONCEPTO DE COMBUSTIBLE MES DE SEPTIEMBRE, CUENTA DE DEPOSITO: CUENTA UNICA DEL TESORO</t>
  </si>
  <si>
    <t>O15540160002</t>
  </si>
  <si>
    <t>00099021001 DEPOSITO DE EFECTIVO, DEPOSITANTE: MARCOS RIOS VACAFLOR, CONCEPTO: PAGO POR EXEDENTES DE SERVICIOS DE LLAMADAS AL TELEFONO MOVIL, CUENTA DE DEPOSITO: CUENTA UNICA DEL TESORO</t>
  </si>
  <si>
    <t>O15539590002</t>
  </si>
  <si>
    <t>00099021001 DEPOSITO DE EFECTIVO, DEPOSITANTE: ROJAS RIVAS ALDO FERNANDO, CONCEPTO: DEVOLUCION DE PASAJES, CUENTA DE DEPOSITO: CUENTA UNICA DEL TESORO</t>
  </si>
  <si>
    <t>O15539440002</t>
  </si>
  <si>
    <t>00099021001 DEPOSITO DE EFECTIVO, DEPOSITANTE: RUBEN VARGAS, CONCEPTO: RESOLUCIÓN SANCIONATORIA N°10-2269-16, CUENTA DE DEPOSITO: CUENTA UNICA DEL TESORO</t>
  </si>
  <si>
    <t>O15538520002</t>
  </si>
  <si>
    <t>00086031101 DEPOSITO DE EFECTIVO, DEPOSITANTE: MARCO ANTONIO BEDOYA, CONCEPTO: DEP. POR REVERSION DE FONDOS NO UTILIZADOS, CUENTA DE DEPOSITO: CUENTA UNICA DEL TESORO</t>
  </si>
  <si>
    <t>B15538270002</t>
  </si>
  <si>
    <t>00099021001 DEP.DE CHEQ.AJENOS,RET.DE CAM.,CONCEPTO: REV POR DEVOL DE LA CTA NAL SEGURO VIDA Y SALUD S.A. S/G CPTE N°3138/2016 Y REG GASTO N° 2424/2016,DEP.: MINISTERIO DE GOBIERNO- UELICN</t>
  </si>
  <si>
    <t>B15538150002</t>
  </si>
  <si>
    <t>00099021001 DEP.DE CHEQ.AJENOS,RET.DE CAM.,CONCEPTO: REEMBOLSO POR BAJAS MEDICAS DE INCAPACIDAD TEMPORAL,DEP.: MINISTERIO DE SALUD , PROCEDENCIA: BANCO UNION S.A., CHEQUE: 24361, FECHA DE EMISION:04/10/2017</t>
  </si>
  <si>
    <t>B15537890002</t>
  </si>
  <si>
    <t>00070011102 DEP.DE CHEQ.AJENOS,RET.DE CAM.,CONCEPTO: PAGO DE TRIBUTOS EN DEMASIA,DEP.: MTEPS , PROCEDENCIA: BANCO UNION S.A., CHEQUE: 8433, FECHA DE EMISION:19/10/2017</t>
  </si>
  <si>
    <t>B15537570002</t>
  </si>
  <si>
    <t>00046024204 DEP.DE CHEQ.AJENOS,RET.DE CAM.,CONCEPTO: REVERSIÓN DE FONDOS SEDES SANTA CRUZ,DEP.: SEDES SANTA CRUZ , PROCEDENCIA: BANCO UNION S.A., CHEQUE: 12664, FECHA DE EMISION:16/10/2017</t>
  </si>
  <si>
    <t>B15537410002</t>
  </si>
  <si>
    <t>00099021001 DEP.DE CHEQ.AJENOS,RET.DE CAM.,CONCEPTO: DEVOLUCION A PREV. 2754/2014, 217/2015, 1195/2015, 1284/2015,1670/2015 Y 1671/2015,DEP.: ADEMAF-MONICA VARGAS RUIZ , PROCEDENCIA: BANCO UNION S.A., CHEQUE: 1158, FECHA DE EMISION:19/10/2017</t>
  </si>
  <si>
    <t>O15538300002</t>
  </si>
  <si>
    <t>00099021001 DEPOSITO DE EFECTIVO, DEPOSITANTE: ALEJANDRO PAUCARA VALENCIA - SENASIR, CONCEPTO: DEVOLUCION DE DOBLE PERCEPCION, CUENTA DE DEPOSITO: CUENTA UNICA DEL TESORO</t>
  </si>
  <si>
    <t>O15538040002</t>
  </si>
  <si>
    <t>00081094201 DEPOSITO DE EFECTIVO, DEPOSITANTE: SANDRA EDITH LIMA CORTEZ, CONCEPTO: DEVOLUCION FONDOS EN AVANCE, CUENTA DE DEPOSITO: CUENTA UNICA DEL TESORO</t>
  </si>
  <si>
    <t>O15537800002</t>
  </si>
  <si>
    <t>00015011108 DEPOSITO DE EFECTIVO, DEPOSITANTE: RAUL ALBERTO OROZCO VILLAFAN 6004320 LP, CONCEPTO: PAGO POR EXCESO EN CONSUMO DE TELEFONOS CELULARES, CUENTA DE DEPOSITO: CUENTA UNICA DEL TESORO</t>
  </si>
  <si>
    <t>O15537780002</t>
  </si>
  <si>
    <t>O15537770002</t>
  </si>
  <si>
    <t>00015011108 DEPOSITO DE EFECTIVO, DEPOSITANTE: EDSON ADALID ALCOCER VELEZ 5241690 CBBA, CONCEPTO: PAGO POR EXCESO EN CONSUMO DE TELEFONOS CELULARES, CUENTA DE DEPOSITO: CUENTA UNICA DEL TESORO</t>
  </si>
  <si>
    <t>O15537750002</t>
  </si>
  <si>
    <t>00015011108 DEPOSITO DE EFECTIVO, DEPOSITANTE: JOSE MARIA AMURRIO SOSSA 4307780 LP, CONCEPTO: PAGO POR EXCESO EN CONSUMO DE TELEFONOS CELULARES, CUENTA DE DEPOSITO: CUENTA UNICA DEL TESORO</t>
  </si>
  <si>
    <t>O15537660002</t>
  </si>
  <si>
    <t>00580012001 DEPOSITO DE EFECTIVO, DEPOSITANTE: VANIA CLAUDIA MACHACA LOPEZ, CONCEPTO: DEVOLUCION DE PASAJES, CUENTA DE DEPOSITO: CUENTA UNICA DEL TESORO</t>
  </si>
  <si>
    <t>O15542950002</t>
  </si>
  <si>
    <t>00099021001 DEPOSITO DE EFECTIVO, DEPOSITANTE: CAROLINA MONTENEGRO REYNAGA CI. 2733300-1H OR., CONCEPTO: DOBLE PERCEPCION, CUENTA DE DEPOSITO: CUENTA UNICA DEL TESORO</t>
  </si>
  <si>
    <t>O15543320002</t>
  </si>
  <si>
    <t>00099021001 DEPOSITO DE EFECTIVO, DEPOSITANTE: RC-3 "AROMA", CONCEPTO: RETENCION ALIMENTACION GANADO CABALLAR SEP., CUENTA DE DEPOSITO: CUENTA UNICA DEL TESORO</t>
  </si>
  <si>
    <t>O15543370002</t>
  </si>
  <si>
    <t>O15543380002</t>
  </si>
  <si>
    <t>O15543390002</t>
  </si>
  <si>
    <t>O15542050002</t>
  </si>
  <si>
    <t>00099021001 DEPOSITO DE EFECTIVO, DEPOSITANTE: NELY CANQUI SARZURI, CONCEPTO: DEVOLUCIÓN POR CONCEPTO DE PASAJES, CUENTA DE DEPOSITO: CUENTA UNICA DEL TESORO</t>
  </si>
  <si>
    <t>00041048002 DEPOSITO DE EFECTIVO, DEPOSITANTE: ELIZABETH MOLLINEDO GONZALES, CONCEPTO: DEVOLUCIÓN EN LIBRETA POR PARTIDAS NO UTILIZADAS, CUENTA DE DEPOSITO: CUENTA UNICA DEL TESORO</t>
  </si>
  <si>
    <t>O15542240002</t>
  </si>
  <si>
    <t>O15542500002</t>
  </si>
  <si>
    <t>00099021001 DEPOSITO DE EFECTIVO, DEPOSITANTE: JOHN ANTONIO PARDO SALAS, CONCEPTO: PAGO POR EXCEDENTE CONSUMO TELEFONÍA MOVIL MES DE SEPTIEMBRE 2017, CUENTA DE DEPOSITO: CUENTA UNICA DEL TESORO</t>
  </si>
  <si>
    <t>O15542860002</t>
  </si>
  <si>
    <t>00099021001 DEPOSITO DE EFECTIVO, DEPOSITANTE: RAUL RENATO DEL LLANO COLLAZOS, CONCEPTO: DOBLE PERCEPCIÓN, CUENTA DE DEPOSITO: CUENTA UNICA DEL TESORO</t>
  </si>
  <si>
    <t>O15542880002</t>
  </si>
  <si>
    <t>00099021001 DEPOSITO DE EFECTIVO, DEPOSITANTE: CONSEJO NACIONAL DEL CINE, CONCEPTO: DEVOLUCIÓN DE PAGO DE IMPUESTO CALCULADO EN DEMASIA, CUENTA DE DEPOSITO: CUENTA UNICA DEL TESORO</t>
  </si>
  <si>
    <t>O15543870002</t>
  </si>
  <si>
    <t>00099021001 DEPOSITO DE EFECTIVO, DEPOSITANTE: MARIA JESUS HOYOS CASTRO CI. 1783295 TJ, CONCEPTO: COBRO INDEBIDO DE NUEVAS NUPCIAS, CUENTA DE DEPOSITO: CUENTA UNICA DEL TESORO</t>
  </si>
  <si>
    <t>B15542800002</t>
  </si>
  <si>
    <t>00099021001 DEP.DE CHEQ.AJENOS,RET.DE CAM.,CONCEPTO: DESEMBOLSO POR BAJAS MEDICAS DE LA CAJA DE SALUD CORDES AL MIN DE OBRAS PUBLICAS SERV Y VIVIENDA,DEP.: CAJA DE SALUD CORDES , PROCEDENCIA: BANCO UNION S.A., CHEQUE: 5851, FECHA DE EMISION:18/10/2017</t>
  </si>
  <si>
    <t>B15542840002</t>
  </si>
  <si>
    <t>00287102001 DEP.DE CHEQ.AJENOS,RET.DE CAM.,CONCEPTO: DESEMBOLSO POR BAJAS MEDICAS DE CAJA DE SALUD CORDES AL FONDO NACIONAL DE INVERSION PRODUC Y SOC EPS,DEP.: CAJA DE SALUD CORDES , PROCEDENCIA: BANCO UNION S.A., CHEQUE: 5843, FECHA DE EMISION:18/10/2017</t>
  </si>
  <si>
    <t>B15542870002</t>
  </si>
  <si>
    <t>00342012001 DEP.DE CHEQ.AJENOS,RET.DE CAM.,CONCEPTO: DESEMBOLSO POR BAJAS MEDICAS DE LA CAJA DE SALUD CORDES A LA AGENCIA ESTATAL DE VIVIENDA,DEP.: CAJA DE SALUD CORDES , PROCEDENCIA: BANCO UNION S.A., CHEQUE: 5852, FECHA DE EMISION:18/10/2017</t>
  </si>
  <si>
    <t>B15542910002</t>
  </si>
  <si>
    <t>00099021001 DEP.DE CHEQ.AJENOS,RET.DE CAM.,CONCEPTO: DESEMB POR BAJAS MEDICAS DE LA CAJA DE SALUD CORDES A LA AUT DE REG Y FISCALIZACION DE TELECOM (ATT),DEP.: CAJA DE SALUD CORDES , PROCEDENCIA: BANCO UNION S.A., CHEQUE: 5847, FECHA DE EMISION:18/10/2017</t>
  </si>
  <si>
    <t>B15541910002</t>
  </si>
  <si>
    <t>00347012001 DEP.DE CHEQ.AJENOS,RET.DE CAM.,CONCEPTO: DEVOLUCION DE APORTES POR BAJAS MEDICAS,DEP.: CAJA BANCARIA ESTATAL DE SALUD , PROCEDENCIA: BANCO UNION S.A., CHEQUE: 24469, FECHA DE EMISION:13/10/2017</t>
  </si>
  <si>
    <t>B15542030002</t>
  </si>
  <si>
    <t>00287100044 DEP.DE CHEQ.AJENOS,RET.DE CAM.,CONCEPTO: DEVOLUCION POR COMPENSACION DE MULTA DEL PROY FPS-09-00003453 C-FPS-09-002660,DEP.: FPS-OFICINA CENTRAL , PROCEDENCIA: BANCO UNION S.A., CHEQUE: 940, FECHA DE EMISION:06/10/2017</t>
  </si>
  <si>
    <t>B15542280002</t>
  </si>
  <si>
    <t>00099021001 DEP.DE CHEQ.AJENOS,RET.DE CAM.,CONCEPTO: PAGO POR DESCUENTO MONTOS EXCEDENTES POR DOBLE PERCEPCION DE RECURSOS PUBLICOS,DEP.: CAJA NACIONAL DE SALUD , PROCEDENCIA: BANCO UNION S.A., CHEQUE: 32590, FECHA DE EMISION:23/10/2017</t>
  </si>
  <si>
    <t>B15542370002</t>
  </si>
  <si>
    <t>00580012001 DEP.DE CHEQ.AJENOS,RET.DE CAM.,CONCEPTO: REPOSICION DE TARJETAS DE PROXIMIDAD POR PERDIDA O EXTRAVIO,DEP.: DEPOSITO ADUANEROS BOLIVIANOS , PROCEDENCIA: BANCO UNION S.A., CHEQUE: 7181, FECHA DE EMISION:18/10/2017</t>
  </si>
  <si>
    <t>B15542400002</t>
  </si>
  <si>
    <t>00099021001 DEP.DE CHEQ.AJENOS,RET.DE CAM.,CONCEPTO: REEMBOLSO  S.I.T. AGOSTO / 2017,DEP.: MINISTERIO DE ECONOMIA Y FINANZAS PUBLICAS , PROCEDENCIA: BANCO UNION S.A., CHEQUE: 24470, FECHA DE EMISION:13/10/2017</t>
  </si>
  <si>
    <t>O15547780002</t>
  </si>
  <si>
    <t>00099021001 DEPOSITO DE EFECTIVO, DEPOSITANTE: MINISTERIO DE LA PRESIDENCIA, CONCEPTO: DEVOLUCIÓN DE GASTO DE COMBUSTIBLE, CUENTA DE DEPOSITO: CUENTA UNICA DEL TESORO</t>
  </si>
  <si>
    <t>O15547250002</t>
  </si>
  <si>
    <t>00373024105 DEPOSITO DE EFECTIVO, DEPOSITANTE: JOSE GERARDO IÑIGUEZ APAZA, CONCEPTO: DEVOLUCION SALDO PROYECTO " CONSTRUCCION RIEGO CHURO - CHALLA UNO ", CUENTA DE DEPOSITO: CUENTA UNICA DEL TESORO</t>
  </si>
  <si>
    <t>O15546870002</t>
  </si>
  <si>
    <t>00099021001 DEPOSITO DE EFECTIVO, DEPOSITANTE: POLICIA BOLIVIANA - HERNAN TICLLA CHOQUE, CONCEPTO: DEVOLUCION DE SUELDO, CUENTA DE DEPOSITO: CUENTA UNICA DEL TESORO</t>
  </si>
  <si>
    <t>O15546630002</t>
  </si>
  <si>
    <t>00099021001 DEPOSITO DE EFECTIVO, DEPOSITANTE: ROSSIO ELIZABETH DURAN CUBA, CONCEPTO: DOBLE PERCEPCION, CUENTA DE DEPOSITO: CUENTA UNICA DEL TESORO</t>
  </si>
  <si>
    <t>O15548820002</t>
  </si>
  <si>
    <t>00015011108 DEPOSITO DE EFECTIVO, DEPOSITANTE: MAGALY ESPINOZA CUELLAR, CONCEPTO: CANCELACION POR EXCESO EN CONSUMO DE LLAMADAS DE TELEFONO CELULAR, CUENTA DE DEPOSITO: CUENTA UNICA DEL TESORO</t>
  </si>
  <si>
    <t>O15548810002</t>
  </si>
  <si>
    <t>00015011108 DEPOSITO DE EFECTIVO, DEPOSITANTE: MARITZA SANJINES CESPEDES, CONCEPTO: CANCELACION POR EXCESO DE CONSUMO DE LLAMADAS DE TELEFONO CELULAR, CUENTA DE DEPOSITO: CUENTA UNICA DEL TESORO</t>
  </si>
  <si>
    <t>O15548760002</t>
  </si>
  <si>
    <t>00526012001 DEPOSITO DE EFECTIVO, DEPOSITANTE: ANA RODRIGO BOLIVIA TV, CONCEPTO: DEVOLUCION, CUENTA DE DEPOSITO: CUENTA UNICA DEL TESORO</t>
  </si>
  <si>
    <t>O15548310002</t>
  </si>
  <si>
    <t>00117012001 DEPOSITO DE EFECTIVO, DEPOSITANTE: RENE RIOS, CONCEPTO: REVERSION VIATICOS C-31-2671, CUENTA DE DEPOSITO: CUENTA UNICA DEL TESORO</t>
  </si>
  <si>
    <t>B15546140002</t>
  </si>
  <si>
    <t>00287102012 DEP.DE CHEQ.AJENOS,RET.DE CAM.,CONCEPTO: PAGO DE LA FACTURA N°59 POR EL MIN. DE CULTURAS Y T. PROY. SOMBRERERIA DE SUCRE,DEP.: FPS / SUPERVISIÓN , PROCEDENCIA: BANCO UNION S.A., CHEQUE: 661, FECHA DE EMISION:23/10/2017</t>
  </si>
  <si>
    <t>B15546160002</t>
  </si>
  <si>
    <t>00287102012 DEP.DE CHEQ.AJENOS,RET.DE CAM.,CONCEPTO: PAGO DE LA FACTURA N°61 POR EL MINISTERIO DE DEPORTES PROY. VILLA DEPORTIVA SURAMERICANA,DEP.: FPS / SUPERVISIÓN , PROCEDENCIA: BANCO UNION S.A., CHEQUE: 663, FECHA DE EMISION:23/10/2017</t>
  </si>
  <si>
    <t>B15546640002</t>
  </si>
  <si>
    <t>00046021107 DEP.DE CHEQ.AJENOS,RET.DE CAM.,CONCEPTO: PAGO DE SUELDOS,DEP.: MINISTERIO DE SALUD , PROCEDENCIA: BANCO UNION S.A., CHEQUE: 12317, FECHA DE EMISION:20/10/2017</t>
  </si>
  <si>
    <t>B15546670002</t>
  </si>
  <si>
    <t>00099021001 DEP.DE CHEQ.AJENOS,RET.DE CAM.,CONCEPTO: DEVOLUCION DE RECURSOS,DEP.: GOBIERNO AUTONOMO MUNICIPAL DE IRUPANA , PROCEDENCIA: BANCO UNION S.A., CHEQUE: 5279, FECHA DE EMISION:23/10/2017</t>
  </si>
  <si>
    <t>O15546610002</t>
  </si>
  <si>
    <t>00015011108 DEPOSITO DE EFECTIVO, DEPOSITANTE: DENIS POMA GUTIERREZ, CONCEPTO: PAGO DE EXECIBOS, CUENTA DE DEPOSITO: CUENTA UNICA DEL TESORO</t>
  </si>
  <si>
    <t>O15545970002</t>
  </si>
  <si>
    <t>00086088703 DEPOSITO DE EFECTIVO, DEPOSITANTE: ALFREDO COPARI YUJRA, CONCEPTO: DEVOLUCIÓN PASAJES, CUENTA DE DEPOSITO: CUENTA UNICA DEL TESORO</t>
  </si>
  <si>
    <t>B15550700002</t>
  </si>
  <si>
    <t>00099021001 DEP.DE CHEQ.AJENOS,RET.DE CAM.,CONCEPTO: DEPÓSITO DEL SEÑOR HECTOR HUGO VILLARROEL GUZMAN PARA BAJA DE CUENTA POR COBRAR 2016,DEP.: DEFENSORIA DEL PUEBLO , PROCEDENCIA: BANCO UNION S.A., CHEQUE: 867, FECHA DE EMISION:23/10/2017</t>
  </si>
  <si>
    <t>B15550900002</t>
  </si>
  <si>
    <t>00099021001 DEP.DE CHEQ.AJENOS,RET.DE CAM.,CONCEPTO: OSCO QUISPE EDWIN,DEP.: BANCO UNION S.A , PROCEDENCIA: BANCO UNION S.A., CHEQUE: 150654, FECHA DE EMISION:26/10/2017</t>
  </si>
  <si>
    <t>B15551040002</t>
  </si>
  <si>
    <t>00099021001 DEP.DE CHEQ.AJENOS,RET.DE CAM.,CONCEPTO: DEVOLUCION DE COTIZAC. EXCESO EMPLEADOR,DEP.: FUTURO DE BOLIVIA S.A. AFP. , PROCEDENCIA: BANCO DE CREDITO DE BOLIVIA S.A., CHEQUE: 51029, FECHA DE EMISION:26/10/2017</t>
  </si>
  <si>
    <t>O15550680002</t>
  </si>
  <si>
    <t>00099021001 DEPOSITO DE EFECTIVO, DEPOSITANTE: ADRIAN VILLARROEL VELIZ, CONCEPTO: DEVOLUCION PARA USO DE HOSPEDAJE EN MEXICO,PAGO REALIZADO MEDIANTE TARJETA ELECTRONICA DE PAGO (IEP), CUENTA DE DEPOSITO: CUENTA UNICA DEL TESORO</t>
  </si>
  <si>
    <t>O15550760002</t>
  </si>
  <si>
    <t>00099021001 DEPOSITO DE EFECTIVO, DEPOSITANTE: OSCAR OVIDIO MOLINA BARRÓN - SENASIR, CONCEPTO: DOBLE PERCEPCIÓN, CUENTA DE DEPOSITO: CUENTA UNICA DEL TESORO</t>
  </si>
  <si>
    <t>O15551060002</t>
  </si>
  <si>
    <t>00099021001 DEPOSITO DE EFECTIVO, DEPOSITANTE: JAIME VICENTE CALLATA FLORES, CONCEPTO: DEVOLUCIÓN DE REMUNERACIÓN, CUENTA DE DEPOSITO: CUENTA UNICA DEL TESORO</t>
  </si>
  <si>
    <t>O15551570002</t>
  </si>
  <si>
    <t>00292032001 DEPOSITO DE EFECTIVO, DEPOSITANTE: VIAS BOLIVIA, CONCEPTO: DAÑOS ECONÓMICOS, CUENTA DE DEPOSITO: CUENTA UNICA DEL TESORO</t>
  </si>
  <si>
    <t>O15551830002</t>
  </si>
  <si>
    <t>00099021001 DEPOSITO DE EFECTIVO, DEPOSITANTE: ELENA CRESPO YUJRA, CONCEPTO: DOBLE PERCEPCION, CUENTA DE DEPOSITO: CUENTA UNICA DEL TESORO</t>
  </si>
  <si>
    <t>O15551990002</t>
  </si>
  <si>
    <t>00099021001 DEPOSITO DE EFECTIVO, DEPOSITANTE: JULIO NAVIA INTURIAS, CONCEPTO: REVERSIÓN DE HABERES DEL MES DE JULIO 2017, CUENTA DE DEPOSITO: CUENTA UNICA DEL TESORO</t>
  </si>
  <si>
    <t>O15552020002</t>
  </si>
  <si>
    <t>00099021001 DEPOSITO DE EFECTIVO, DEPOSITANTE: AGUSTIN PIO CORONEL MUJICA, CONCEPTO: RECUPERACION 3 % CAJA NACIONAL DE SALUD, CUENTA DE DEPOSITO: CUENTA UNICA DEL TESORO</t>
  </si>
  <si>
    <t>O15552210002</t>
  </si>
  <si>
    <t>00373024105 DEPOSITO DE EFECTIVO, DEPOSITANTE: CNMCIOBS, CONCEPTO: DEVOLUCIÓN DE FONDOS DE PAGO DE SERVICIO (LUZ) PROYECTO: CNMC-01-10-20315, CUENTA DE DEPOSITO: CUENTA UNICA DEL TESORO</t>
  </si>
  <si>
    <t>B15554080002</t>
  </si>
  <si>
    <t>00099021001 DEP.DE CHEQ.AJENOS,RET.DE CAM.,CONCEPTO: REPOSICION DE SUBSIDIO DE INCAPACIDAD TEMPORAL AUTORIDAD DE ELECTRICIDAD,DEP.: CAJA DE SALUD DE LA BANCA PRIVADA , PROCEDENCIA: BANCO NACIONAL DE BOLIVIA S.A., CHEQUE: 6347664, FECHA DE EMISION:05/10/2017</t>
  </si>
  <si>
    <t>B15554650002</t>
  </si>
  <si>
    <t>00592012001 DEP.DE CHEQ.AJENOS,RET.DE CAM.,CONCEPTO: TRANSFERENCIA DE RECURSOS DEL 01 AL 30 DE SEPTIEMBRE,DEP.: IVAN GONZALES , PROCEDENCIA: BANCO UNION S.A., CHEQUE: 627, FECHA DE EMISION:27/10/2017</t>
  </si>
  <si>
    <t>B15555570002</t>
  </si>
  <si>
    <t>00086031101 DEP.DE CHEQ.AJENOS,RET.DE CAM.,CONCEPTO: DEPÓSITO POR REVERSIÓN DE FONDOS,DEP.: SERNAP - TARIQUIA , PROCEDENCIA: BANCO UNION S.A., CHEQUE: 932, FECHA DE EMISION:02/10/2017</t>
  </si>
  <si>
    <t>B15555740002</t>
  </si>
  <si>
    <t>00099024113 DEP.DE CHEQ.AJENOS,RET.DE CAM.,CONCEPTO: EJECUCION DE GARANTIA DE CUMPLIMIENTO DEL PROY CONST U.E. HUGO CHAVEZ FRIAS-EMPRESA TERA ING,DEP.: MINISTERIO DE LA PRESIDENCIA UPRE</t>
  </si>
  <si>
    <t>B15556010002</t>
  </si>
  <si>
    <t>00099021001 DEP.DE CHEQ.AJENOS,RET.DE CAM.,CONCEPTO: VIATICOS NO COBRADOS POR IVER HEREDIA HERVAS - 2016,DEP.: DAVID TICONA VINO - MDR Y T , PROCEDENCIA: BANCO UNION S.A., CHEQUE: 6160, FECHA DE EMISION:16/10/2017</t>
  </si>
  <si>
    <t>O15554970002</t>
  </si>
  <si>
    <t>00099021001 DEPOSITO DE EFECTIVO, DEPOSITANTE: ADRIANA MONTERREY LUJAN, CONCEPTO: DEVOLUCION DEL BOLETO 8411555 DE LA GESTION 2016, CUENTA DE DEPOSITO: CUENTA UNICA DEL TESORO</t>
  </si>
  <si>
    <t>O15555350002</t>
  </si>
  <si>
    <t>00099021001 DEPOSITO DE EFECTIVO, DEPOSITANTE: SONIA JUANA LIMA VDA VERA, CONCEPTO: SENASIR-COBRO INDEBIDO N° 010/20/2017, CUENTA DE DEPOSITO: CUENTA UNICA DEL TESORO</t>
  </si>
  <si>
    <t>O15555590002</t>
  </si>
  <si>
    <t>00086038003 DEPOSITO DE EFECTIVO, DEPOSITANTE: SERNAP - OTUQUIS, CONCEPTO: DEPÓSITO POR SOBREGIRO FUNDESNAP-PL-480, CUENTA DE DEPOSITO: CUENTA UNICA DEL TESORO</t>
  </si>
  <si>
    <t>O15556020002</t>
  </si>
  <si>
    <t>00132039201 DEPOSITO DE EFECTIVO, DEPOSITANTE: HUASCAR PABLO ARCIENEGA BARRIGA, CONCEPTO: DEVOLUCION DE VIATICOS, CUENTA DE DEPOSITO: CUENTA UNICA DEL TESORO</t>
  </si>
  <si>
    <t>O15556140002</t>
  </si>
  <si>
    <t>00292032001 DEPOSITO DE EFECTIVO, DEPOSITANTE: RUBEN PEDRO QUISPE CALLE C.I. 6149172 LP., CONCEPTO: PARA DAÑOS ECONOMICOS, CUENTA DE DEPOSITO: CUENTA UNICA DEL TESORO</t>
  </si>
  <si>
    <t>O15556340002</t>
  </si>
  <si>
    <t>O15556360002</t>
  </si>
  <si>
    <t>O15556370002</t>
  </si>
  <si>
    <t>O15556380002</t>
  </si>
  <si>
    <t>O15556660002</t>
  </si>
  <si>
    <t>00099021001 DEPOSITO DE EFECTIVO, DEPOSITANTE: ENTRADA EJECUTORA DE CONVERSIÓN AGNV, CONCEPTO: DEVOLUCIÓN POR REFRIGERIOS FEBRERO 2017, CUENTA DE DEPOSITO: CUENTA UNICA DEL TESORO</t>
  </si>
  <si>
    <t>O15556740002</t>
  </si>
  <si>
    <t>00342012001 DEPOSITO DE EFECTIVO, DEPOSITANTE: PAOLA EVELYN MONROY GUTIERREZ, CONCEPTO: DEVOLUCION DE DINERO POR CONCEPTO DEL CURSO IBNORCA-ISO9001-2015, CUENTA DE DEPOSITO: CUENTA UNICA DEL TESORO</t>
  </si>
  <si>
    <t>B15560210002</t>
  </si>
  <si>
    <t>00099021001 DEP.DE CHEQ.AJENOS,RET.DE CAM.,CONCEPTO: REP PAGO DEMACIA FC DE 11 ASEG. - ART RA APS/1287/2017,DEP.: LA VITALICIA SEGUROS Y REASEGUROS DE VIDA S.A. , PROCEDENCIA: BANCO BISA S.A., CHEQUE: 41738, FECHA DE EMISION:30/10/2017</t>
  </si>
  <si>
    <t>B15560300002</t>
  </si>
  <si>
    <t>00099021001 DEP.DE CHEQ.AJENOS,RET.DE CAM.,CONCEPTO: DEP POR DEVOL DE GASTOS OBSERVADOS GESTIONES PASADAS POR EL SR. OSCAR ANTONIO CAMACHO CUELLAR,DEP.: OSCAR ANTONIO CAMACHO CUELLAR , PROCEDENCIA: BANCO UNION S.A., CHEQUE: 1122, FECHA DE EMISION:30/10/2017</t>
  </si>
  <si>
    <t>O15559190002</t>
  </si>
  <si>
    <t>00099021001 DEPOSITO DE EFECTIVO, DEPOSITANTE: SENASIR, CONCEPTO: COACTIVO SOCIAL, CUENTA DE DEPOSITO: CUENTA UNICA DEL TESORO</t>
  </si>
  <si>
    <t>O15561060002</t>
  </si>
  <si>
    <t>00292032001 DEPOSITO DE EFECTIVO, DEPOSITANTE: RINA H. VALLEJOS FORONDA - VIAS BOLIVIA, CONCEPTO: INEXISTENCIA DE BOLETOS VALORADOS EN EL RETÉN AUTOPISTA, CUENTA DE DEPOSITO: CUENTA UNICA DEL TESORO</t>
  </si>
  <si>
    <t>O15561120002</t>
  </si>
  <si>
    <t>O15561150002</t>
  </si>
  <si>
    <t>O15561170002</t>
  </si>
  <si>
    <t>O15561270002</t>
  </si>
  <si>
    <t>00373024105 DEPOSITO DE EFECTIVO, DEPOSITANTE: FONDO INDIGENA, CONCEPTO: DEVOLUCION DE SALDO, CUENTA DE DEPOSITO: CUENTA UNICA DEL TESORO</t>
  </si>
  <si>
    <t>O15561560002</t>
  </si>
  <si>
    <t>00020011103 DEPOSITO DE EFECTIVO, DEPOSITANTE: GONZALO SOLIZ TRUJILLO, CONCEPTO: REVERSION DE PASAJES PREVENTIVO 6626, CUENTA DE DEPOSITO: CUENTA UNICA DEL TESORO</t>
  </si>
  <si>
    <t>O15561570002</t>
  </si>
  <si>
    <t>00020011103 DEPOSITO DE EFECTIVO, DEPOSITANTE: JAIME AUGUSTO ESCALANTE CASAS, CONCEPTO: REVERSIÓN DE PASAJES, CUENTA DE DEPOSITO: CUENTA UNICA DEL TESORO</t>
  </si>
  <si>
    <t>O15561700002</t>
  </si>
  <si>
    <t>00099021001 DEPOSITO DE EFECTIVO, DEPOSITANTE: MANUEL LARREA ESPINAR, CONCEPTO: DOBLE PERCEPCION, CUENTA DE DEPOSITO: CUENTA UNICA DEL TESORO</t>
  </si>
  <si>
    <t>B15563880002</t>
  </si>
  <si>
    <t>00287102001 DEP.DE CHEQ.AJENOS,RET.DE CAM.,CONCEPTO: DEVOLUCION POR PAGO DUPLICADO ""BOLTUR"" C-31 N° 13333/2016,DEP.: FPS - OFICINA CENTRAL , PROCEDENCIA: BANCO UNION S.A., CHEQUE: 665, FECHA DE EMISION:26/10/2017</t>
  </si>
  <si>
    <t>B15564090002</t>
  </si>
  <si>
    <t>00660012006 DEP.DE CHEQ.AJENOS,RET.DE CAM.,CONCEPTO: DEVOLUCION DE VIATICOS GESTION 2015 - 2016,DEP.: ORGANO JUDICIAL - DISTRITO BENI , PROCEDENCIA: BANCO UNION S.A., CHEQUE: 712, FECHA DE EMISION:27/10/2017</t>
  </si>
  <si>
    <t>B15564230002</t>
  </si>
  <si>
    <t>00523012001 DEP.DE CHEQ.AJENOS,RET.DE CAM.,CONCEPTO: VENTA DE SERVICIO ECOBOL,DEP.: BENJAMIN AQUINO , PROCEDENCIA: BANCO DE CREDITO DE BOLIVIA S.A., CHEQUE: 4440, FECHA DE EMISION:18/10/2017</t>
  </si>
  <si>
    <t>B15564490002</t>
  </si>
  <si>
    <t>00099021001 DEP.DE CHEQ.AJENOS,RET.DE CAM.,CONCEPTO: SERRUDO MORALES ALCIDES RENE,DEP.: BANCO UNION S.A. , PROCEDENCIA: BANCO UNION S.A., CHEQUE: 150656, FECHA DE EMISION:31/10/2017</t>
  </si>
  <si>
    <t>B15564750002</t>
  </si>
  <si>
    <t>00099021001 DEP.DE CHEQ.AJENOS,RET.DE CAM.,CONCEPTO: DEVOLUCIÓN POR RECUPERACIÓN DE RECURSOS GESTIONES 2006-2009,2012,2013,2014,2015,DEP.: CAMARA DE SENADORES , PROCEDENCIA: BANCO UNION S.A., CHEQUE: 6685, FECHA DE EMISION:31/10/2017</t>
  </si>
  <si>
    <t>B15564890002</t>
  </si>
  <si>
    <t>00099021001 DEP.DE CHEQ.AJENOS,RET.DE CAM.,CONCEPTO: REVERSION AL PREVENTIVO N° 367 POR EXCESO CONSUMO DE TELEFONIA MOVIL GESTION 2016,DEP.: VICEPRESIDENCIA DEL ESTADO , PROCEDENCIA: BANCO UNION S.A., CHEQUE: 14198, FECHA DE EMISION:25/10/2017</t>
  </si>
  <si>
    <t>B15565190002</t>
  </si>
  <si>
    <t>00234014202 DEP.DE CHEQ.AJENOS,RET.DE CAM.,CONCEPTO: DEVOLUCION AL C-31 N° 543 PARTIDA 22110,DEP.: ROLANDO CRUZ PACARA , PROCEDENCIA: BANCO UNION S.A., CHEQUE: 270, FECHA DE EMISION:30/10/2017</t>
  </si>
  <si>
    <t>B15565260002</t>
  </si>
  <si>
    <t>00234014202 DEP.DE CHEQ.AJENOS,RET.DE CAM.,CONCEPTO: DEVOLUCION AL C-31 N° 860 PARTIDA N° 22110,DEP.: JORGE LAGUE SARAVIA , PROCEDENCIA: BANCO UNION S.A., CHEQUE: 267, FECHA DE EMISION:30/10/2017</t>
  </si>
  <si>
    <t>B15565270002</t>
  </si>
  <si>
    <t>00234014202 DEP.DE CHEQ.AJENOS,RET.DE CAM.,CONCEPTO: DEVOLUCION AL C-31 N° 920 PARTIDA 22110,DEP.: JOSE VICTOR COLQUEHUANCA MATIAS , PROCEDENCIA: BANCO UNION S.A., CHEQUE: 266, FECHA DE EMISION:30/10/2017</t>
  </si>
  <si>
    <t>B15565340002</t>
  </si>
  <si>
    <t>00099021001 DEP.DE CHEQ.AJENOS,RET.DE CAM.,CONCEPTO: H.C. DIPUTADOS - DEVOLUCION INCAPACIDAD TEMPORAL - AGOSTO / 2017,DEP.: CAJA PETROLERA DE SALUD , PROCEDENCIA: BANCO UNION S.A., CHEQUE: 11993, FECHA DE EMISION:31/10/2017</t>
  </si>
  <si>
    <t>B15565370002</t>
  </si>
  <si>
    <t>00099021001 DEP.DE CHEQ.AJENOS,RET.DE CAM.,CONCEPTO: MIN.EDUCACION - DEVOLUCION INCAPACIDAD TEMP. - AGOSTO / 2017,DEP.: CAJA PETROLERA DE SALUD , PROCEDENCIA: BANCO UNION S.A., CHEQUE: 11990, FECHA DE EMISION:31/10/2017</t>
  </si>
  <si>
    <t>B15565390002</t>
  </si>
  <si>
    <t>00099021001 DEP.DE CHEQ.AJENOS,RET.DE CAM.,CONCEPTO: MIN.COMUNICACION - DEVOL. INCAPACIDAD TEMP. - AGOSTO / 2017,DEP.: CAJA PETROLERA DE SALUD , PROCEDENCIA: BANCO UNION S.A., CHEQUE: 11992, FECHA DE EMISION:31/10/2017</t>
  </si>
  <si>
    <t>B15565400002</t>
  </si>
  <si>
    <t>00099021001 DEP.DE CHEQ.AJENOS,RET.DE CAM.,CONCEPTO: AUT.FISC.CONTROL DE EMPRESAS - DEVOL.INCAPACIDAD TEMPORAL - AGOSTO / 2017,DEP.: CAJA PETROLERA DE SALUD , PROCEDENCIA: BANCO UNION S.A., CHEQUE: 11988, FECHA DE EMISION:31/10/2017</t>
  </si>
  <si>
    <t>B15565420002</t>
  </si>
  <si>
    <t>00099021001 DEP.DE CHEQ.AJENOS,RET.DE CAM.,CONCEPTO: TRIBUNAL CONSTITUCIONAL SUCRE - DEVOL.INCAPACIDAD TEMPORAL AGOSTO /2017,DEP.: CAJA PETROLERA DE SALUD SUCRE , PROCEDENCIA: BANCO UNION S.A., CHEQUE: 17663, FECHA DE EMISION:20/10/2017</t>
  </si>
  <si>
    <t>B15565430002</t>
  </si>
  <si>
    <t>00574012002 DEP.DE CHEQ.AJENOS,RET.DE CAM.,CONCEPTO: LACTEOSBOL - DEVOLUCION INCAPACIDAD TEMPORAL - AGOSTO / 2017,DEP.: CAJA PETROLERA DE SALUD , PROCEDENCIA: BANCO UNION S.A., CHEQUE: 11991, FECHA DE EMISION:31/10/2017</t>
  </si>
  <si>
    <t>O15563740002</t>
  </si>
  <si>
    <t>00587012001 DEPOSITO DE EFECTIVO, DEPOSITANTE: REYNA LOPEZ, CONCEPTO: DEVOLUCION DE FONDOS, CUENTA DE DEPOSITO: CUENTA UNICA DEL TESORO</t>
  </si>
  <si>
    <t>O15563980002</t>
  </si>
  <si>
    <t>00099021001 DEPOSITO DE EFECTIVO, DEPOSITANTE: NIXON EMILIANO VARGAS MAMANI CI:3362542 LP, CONCEPTO: DEVOLUCIÓN (LEY FINANCIAL), CUENTA DE DEPOSITO: CUENTA UNICA DEL TESORO</t>
  </si>
  <si>
    <t>O15564180002</t>
  </si>
  <si>
    <t>00344012001 DEPOSITO DE EFECTIVO, DEPOSITANTE: FANNY QUISPE LOPES, CONCEPTO: SALDO SOCIALIZACION Y CORDINACION ESTRATEGIA NIDOS NACION MACHINERI, CUENTA DE DEPOSITO: CUENTA UNICA DEL TESORO</t>
  </si>
  <si>
    <t>O15564480002</t>
  </si>
  <si>
    <t>00020011103 DEPOSITO DE EFECTIVO, DEPOSITANTE: MINISTERIO DE DEFENSA, CONCEPTO: REVERSIÓN VIÁTICOS PRV. 6637.1/17 N° CARGO DE CUENTA, CUENTA DE DEPOSITO: CUENTA UNICA DEL TESORO</t>
  </si>
  <si>
    <t>O15564530002</t>
  </si>
  <si>
    <t>00099021001 DEPOSITO DE EFECTIVO, DEPOSITANTE: NELLY VIRGINIA VARGAS FLORES, CONCEPTO: DOBLE PERCEPCIÓN, CUENTA DE DEPOSITO: CUENTA UNICA DEL TESORO</t>
  </si>
  <si>
    <t>O15564680002</t>
  </si>
  <si>
    <t>00586012001 DEPOSITO DE EFECTIVO, DEPOSITANTE: EASBA, CONCEPTO: DEVOLUCIÓN DE FONDOS EN AVANCE PREVENTIVO 841, CUENTA DE DEPOSITO: CUENTA UNICA DEL TESORO</t>
  </si>
  <si>
    <t>O15564810002</t>
  </si>
  <si>
    <t>00099021001 DEPOSITO DE EFECTIVO, DEPOSITANTE: SANJINES VIDAL AMERICO, CONCEPTO: DOBLE PERCEPCIÓN, CUENTA DE DEPOSITO: CUENTA UNICA DEL TESORO</t>
  </si>
  <si>
    <t>O15564910002</t>
  </si>
  <si>
    <t>00099021001 DEPOSITO DE EFECTIVO, DEPOSITANTE: CARLA VERONICA FERRUFINO RIVERA, CONCEPTO: REPOSICIÓN DE MONTO POR DESCUENTOS DE HABERES, MES DE FEBRERO DE 2017, CUENTA DE DEPOSITO: CUENTA UNICA DEL TESORO</t>
  </si>
  <si>
    <t>O15564930002</t>
  </si>
  <si>
    <t>00099021001 DEPOSITO DE EFECTIVO, DEPOSITANTE: CARLA VERONICA FERRUFINO RIVERA, CONCEPTO: REPOSICIÓN DE MONTO POR DESCUENTOS DE HABERES MES DE MARZO DE 2017, CUENTA DE DEPOSITO: CUENTA UNICA DEL TESORO</t>
  </si>
  <si>
    <t>O15564940002</t>
  </si>
  <si>
    <t>00099021001 DEPOSITO DE EFECTIVO, DEPOSITANTE: CARLA VERONICA FERRUFINO RIVERA, CONCEPTO: REPOSICIÓN DE MONTO POR DESCUENTOS DE HABERES MES DE ABRIL DE 2017, CUENTA DE DEPOSITO: CUENTA UNICA DEL TESORO</t>
  </si>
  <si>
    <t>O15564950002</t>
  </si>
  <si>
    <t>00099021001 DEPOSITO DE EFECTIVO, DEPOSITANTE: CARLA VERONICA FERRUFINO RIVERA, CONCEPTO: REPOSICIÓN DE MONTO POR DESCUENTOS DE HABERES MES DE MAYO DE 2017, CUENTA DE DEPOSITO: CUENTA UNICA DEL TESORO</t>
  </si>
  <si>
    <t>O15564960002</t>
  </si>
  <si>
    <t>00099021001 DEPOSITO DE EFECTIVO, DEPOSITANTE: CARLA VERONICA FERRUFINO RIVERA, CONCEPTO: REPOSICIÓN DE MONTO POR DESCUENTOS DE HABERES, MES DE JUNIO DE 2017, CUENTA DE DEPOSITO: CUENTA UNICA DEL TESORO</t>
  </si>
  <si>
    <t>O15565660002</t>
  </si>
  <si>
    <t>00016011101 DEPOSITO DE EFECTIVO, DEPOSITANTE: MINISTERIO DE EDUCACION JOSE LUIS VASQUEZ, CONCEPTO: DEVOLUCION DE SALDOS PASAJES TERRESTRES, CUENTA DE DEPOSITO: CUENTA UNICA DEL TESORO</t>
  </si>
  <si>
    <t>O15565740002</t>
  </si>
  <si>
    <t>00591012001 DEPOSITO DE EFECTIVO, DEPOSITANTE: KETAL S.A, CONCEPTO: PAGO POR SERVICIO DE AGUA POTABLE, CUENTA DE DEPOSITO: CUENTA UNICA DEL TESORO</t>
  </si>
  <si>
    <t>O15566520002</t>
  </si>
  <si>
    <t>00342012001 DEPOSITO DE EFECTIVO, DEPOSITANTE: ARQ. LORGIO VACA URIONA, CONCEPTO: DEVOLUCION DE PASAJES Y VIATICOS, CUENTA DE DEPOSITO: CUENTA UNICA DEL TESORO</t>
  </si>
  <si>
    <t>O15566910002</t>
  </si>
  <si>
    <t>00099021001 DEPOSITO DE EFECTIVO, DEPOSITANTE: SENASIR-NUEMY PLATA VDA DE LOPEZ, CONCEPTO: DEVOLUCION DE BENEFICIOS DE VIUDES, CUENTA DE DEPOSITO: CUENTA UNICA DEL TESORO</t>
  </si>
  <si>
    <t>O15567390002</t>
  </si>
  <si>
    <t>00099021001 DEPOSITO DE EFECTIVO, DEPOSITANTE: MINISTERIO DE EDUCACION, CONCEPTO: DEVOLUCION DE TASAS DE AEROPUERTO 7MA OCEPB DELEGACION PANDO, CUENTA DE DEPOSITO: CUENTA UNICA DEL TESORO</t>
  </si>
  <si>
    <t>O15567480002</t>
  </si>
  <si>
    <t>00099021001 DEPOSITO DE EFECTIVO, DEPOSITANTE: SILVIA PANIAGUA NAVAS, CONCEPTO: DEVOLUCION PERIODICOS Y BOLETINES S/G C31 - 2132 / 16, CUENTA DE DEPOSITO: CUENTA UNICA DEL TESORO</t>
  </si>
  <si>
    <t>O15567500002</t>
  </si>
  <si>
    <t>00099021001 DEPOSITO DE EFECTIVO, DEPOSITANTE: SILVIA PANIAGUA NAVAS, CONCEPTO: DEVOLUCION AGUA DDD CHUQUISACA S/G C31 - 2131 / 16, CUENTA DE DEPOSITO: CUENTA UNICA DEL TESORO</t>
  </si>
  <si>
    <t>O15567510002</t>
  </si>
  <si>
    <t>00099021001 DEPOSITO DE EFECTIVO, DEPOSITANTE: SILVIA PANIAGUA NAVAS, CONCEPTO: DEVOLUCION TELEFONIA S/G C31 - 2133 / 2016, CUENTA DE DEPOSITO: CUENTA UNICA DEL TESORO</t>
  </si>
  <si>
    <t>QUE AFECTAN A LA CUENTA ÚNICA DEL TESORO EN DÓLARES (CUT) No. 5970034001</t>
  </si>
  <si>
    <t>Ajuste Manual</t>
  </si>
  <si>
    <t>DETALLE DE OPERACIONES SIN REGULARIZACIÓN POR TRANSFERENCIAS ENTRE LIBRETAS (TRL)</t>
  </si>
  <si>
    <t>O15569950002</t>
  </si>
  <si>
    <t>O15570070002</t>
  </si>
  <si>
    <t>O15570090002</t>
  </si>
  <si>
    <t>O15568960002</t>
  </si>
  <si>
    <t>O15569550002</t>
  </si>
  <si>
    <t>O15569790002</t>
  </si>
  <si>
    <t>O15570960002</t>
  </si>
  <si>
    <t>O15570610002</t>
  </si>
  <si>
    <t>O15570620002</t>
  </si>
  <si>
    <t>O15570630002</t>
  </si>
  <si>
    <t>O15570730002</t>
  </si>
  <si>
    <t>O15570820002</t>
  </si>
  <si>
    <t>B15568740002</t>
  </si>
  <si>
    <t>B15569440002</t>
  </si>
  <si>
    <t>O15573820002</t>
  </si>
  <si>
    <t>O15573860002</t>
  </si>
  <si>
    <t>O15573920002</t>
  </si>
  <si>
    <t>O15573950002</t>
  </si>
  <si>
    <t>O15574230002</t>
  </si>
  <si>
    <t>O15572650002</t>
  </si>
  <si>
    <t>O15572660002</t>
  </si>
  <si>
    <t>O15572670002</t>
  </si>
  <si>
    <t>O15573020002</t>
  </si>
  <si>
    <t>O15573050002</t>
  </si>
  <si>
    <t>O15573090002</t>
  </si>
  <si>
    <t>O15573190002</t>
  </si>
  <si>
    <t>O15573200002</t>
  </si>
  <si>
    <t>O15573290002</t>
  </si>
  <si>
    <t>O15574680002</t>
  </si>
  <si>
    <t>O15574810002</t>
  </si>
  <si>
    <t>O15574990002</t>
  </si>
  <si>
    <t>O15575000002</t>
  </si>
  <si>
    <t>O15575050002</t>
  </si>
  <si>
    <t>O15575600002</t>
  </si>
  <si>
    <t>B15574010002</t>
  </si>
  <si>
    <t>B15574120002</t>
  </si>
  <si>
    <t>B15574130002</t>
  </si>
  <si>
    <t>B15572140002</t>
  </si>
  <si>
    <t>B15572820002</t>
  </si>
  <si>
    <t>B15572930002</t>
  </si>
  <si>
    <t>B15572970002</t>
  </si>
  <si>
    <t>O15572600002</t>
  </si>
  <si>
    <t>O15572610002</t>
  </si>
  <si>
    <t>O15572620002</t>
  </si>
  <si>
    <t>O15572630002</t>
  </si>
  <si>
    <t>O15579120002</t>
  </si>
  <si>
    <t>O15579170002</t>
  </si>
  <si>
    <t>O15579480002</t>
  </si>
  <si>
    <t>O15579510002</t>
  </si>
  <si>
    <t>O15579740002</t>
  </si>
  <si>
    <t>O15579760002</t>
  </si>
  <si>
    <t>O15579780002</t>
  </si>
  <si>
    <t>O15578410002</t>
  </si>
  <si>
    <t>O15578440002</t>
  </si>
  <si>
    <t>O15578470002</t>
  </si>
  <si>
    <t>O15579020002</t>
  </si>
  <si>
    <t>O15580370002</t>
  </si>
  <si>
    <t>O15580380002</t>
  </si>
  <si>
    <t>O15580390002</t>
  </si>
  <si>
    <t>O15580400002</t>
  </si>
  <si>
    <t>O15580410002</t>
  </si>
  <si>
    <t>O15579840002</t>
  </si>
  <si>
    <t>O15579990002</t>
  </si>
  <si>
    <t>B15578920002</t>
  </si>
  <si>
    <t>B15578940002</t>
  </si>
  <si>
    <t>O15577800002</t>
  </si>
  <si>
    <t>O15578030002</t>
  </si>
  <si>
    <t>O15578160002</t>
  </si>
  <si>
    <t>O15577370002</t>
  </si>
  <si>
    <t>O15577470002</t>
  </si>
  <si>
    <t>O15583540002</t>
  </si>
  <si>
    <t>O15583660002</t>
  </si>
  <si>
    <t>O15584350002</t>
  </si>
  <si>
    <t>O15583350002</t>
  </si>
  <si>
    <t>O15583330002</t>
  </si>
  <si>
    <t>O15583300002</t>
  </si>
  <si>
    <t>O15583270002</t>
  </si>
  <si>
    <t>O15582980002</t>
  </si>
  <si>
    <t>O15585040002</t>
  </si>
  <si>
    <t>O15584830002</t>
  </si>
  <si>
    <t>O15584740002</t>
  </si>
  <si>
    <t>O15584570002</t>
  </si>
  <si>
    <t>B15583510002</t>
  </si>
  <si>
    <t>B15583480002</t>
  </si>
  <si>
    <t>B15583040002</t>
  </si>
  <si>
    <t>B15582750002</t>
  </si>
  <si>
    <t>B15582740002</t>
  </si>
  <si>
    <t>O15582640002</t>
  </si>
  <si>
    <t>O15582500002</t>
  </si>
  <si>
    <t>O15582330002</t>
  </si>
  <si>
    <t>O15588670002</t>
  </si>
  <si>
    <t>O15588910002</t>
  </si>
  <si>
    <t>O15587600002</t>
  </si>
  <si>
    <t>O15587750002</t>
  </si>
  <si>
    <t>O15588160002</t>
  </si>
  <si>
    <t>O15588540002</t>
  </si>
  <si>
    <t>O15589890002</t>
  </si>
  <si>
    <t>O15589900002</t>
  </si>
  <si>
    <t>O15589400002</t>
  </si>
  <si>
    <t>O15589460002</t>
  </si>
  <si>
    <t>B15588380002</t>
  </si>
  <si>
    <t>B15588390002</t>
  </si>
  <si>
    <t>B15586660002</t>
  </si>
  <si>
    <t>B15587430002</t>
  </si>
  <si>
    <t>B15587450002</t>
  </si>
  <si>
    <t>B15587920002</t>
  </si>
  <si>
    <t>O15587140002</t>
  </si>
  <si>
    <t>O15587260002</t>
  </si>
  <si>
    <t>O15587460002</t>
  </si>
  <si>
    <t>O15587470002</t>
  </si>
  <si>
    <t>O15592780002</t>
  </si>
  <si>
    <t>O15592980002</t>
  </si>
  <si>
    <t>O15592450002</t>
  </si>
  <si>
    <t>O15592420002</t>
  </si>
  <si>
    <t>O15592410002</t>
  </si>
  <si>
    <t>O15592380002</t>
  </si>
  <si>
    <t>O15592360002</t>
  </si>
  <si>
    <t>O15593630002</t>
  </si>
  <si>
    <t>O15593530002</t>
  </si>
  <si>
    <t>B15592740002</t>
  </si>
  <si>
    <t>B15592540002</t>
  </si>
  <si>
    <t>B15592160002</t>
  </si>
  <si>
    <t>B15592140002</t>
  </si>
  <si>
    <t>B15591910002</t>
  </si>
  <si>
    <t>B15591870002</t>
  </si>
  <si>
    <t>B15591630002</t>
  </si>
  <si>
    <t>O15592230002</t>
  </si>
  <si>
    <t>O15592050002</t>
  </si>
  <si>
    <t>O15596670002</t>
  </si>
  <si>
    <t>O15596930002</t>
  </si>
  <si>
    <t>O15597220002</t>
  </si>
  <si>
    <t>O15597560002</t>
  </si>
  <si>
    <t>O15598800002</t>
  </si>
  <si>
    <t>O15598810002</t>
  </si>
  <si>
    <t>O15598820002</t>
  </si>
  <si>
    <t>O15598830002</t>
  </si>
  <si>
    <t>O15598970002</t>
  </si>
  <si>
    <t>O15599090002</t>
  </si>
  <si>
    <t>O15599110002</t>
  </si>
  <si>
    <t>O15597810002</t>
  </si>
  <si>
    <t>O15598020002</t>
  </si>
  <si>
    <t>O15598200002</t>
  </si>
  <si>
    <t>O15598270002</t>
  </si>
  <si>
    <t>O15598280002</t>
  </si>
  <si>
    <t>O15598290002</t>
  </si>
  <si>
    <t>O15598310002</t>
  </si>
  <si>
    <t>O15598380002</t>
  </si>
  <si>
    <t>O15598730002</t>
  </si>
  <si>
    <t>O15598780002</t>
  </si>
  <si>
    <t>B15596940002</t>
  </si>
  <si>
    <t>B15596970002</t>
  </si>
  <si>
    <t>B15597070002</t>
  </si>
  <si>
    <t>B15597090002</t>
  </si>
  <si>
    <t>B15597100002</t>
  </si>
  <si>
    <t>B15597150002</t>
  </si>
  <si>
    <t>B15597190002</t>
  </si>
  <si>
    <t>B15597200002</t>
  </si>
  <si>
    <t>B15595790002</t>
  </si>
  <si>
    <t>B15595880002</t>
  </si>
  <si>
    <t>B15595910002</t>
  </si>
  <si>
    <t>B15596070002</t>
  </si>
  <si>
    <t>B15596730002</t>
  </si>
  <si>
    <t>B15597370002</t>
  </si>
  <si>
    <t>B15597400002</t>
  </si>
  <si>
    <t>O15602960002</t>
  </si>
  <si>
    <t>O15602860002</t>
  </si>
  <si>
    <t>O15602670002</t>
  </si>
  <si>
    <t>O15602650002</t>
  </si>
  <si>
    <t>O15602640002</t>
  </si>
  <si>
    <t>O15603140002</t>
  </si>
  <si>
    <t>O15603150002</t>
  </si>
  <si>
    <t>O15601830002</t>
  </si>
  <si>
    <t>O15601980002</t>
  </si>
  <si>
    <t>O15602010002</t>
  </si>
  <si>
    <t>O15602070002</t>
  </si>
  <si>
    <t>O15602280002</t>
  </si>
  <si>
    <t>O15602290002</t>
  </si>
  <si>
    <t>O15603440002</t>
  </si>
  <si>
    <t>O15603800002</t>
  </si>
  <si>
    <t>O15604140002</t>
  </si>
  <si>
    <t>B15602100002</t>
  </si>
  <si>
    <t>B15602400002</t>
  </si>
  <si>
    <t>B15602450002</t>
  </si>
  <si>
    <t>B15601680002</t>
  </si>
  <si>
    <t>B15601700002</t>
  </si>
  <si>
    <t>B15602560002</t>
  </si>
  <si>
    <t>B15602590002</t>
  </si>
  <si>
    <t>O15609800002</t>
  </si>
  <si>
    <t>B15605750002</t>
  </si>
  <si>
    <t>B15605770002</t>
  </si>
  <si>
    <t>B15605780002</t>
  </si>
  <si>
    <t>B15605850002</t>
  </si>
  <si>
    <t>B15606220002</t>
  </si>
  <si>
    <t>O15611950002</t>
  </si>
  <si>
    <t>O15612040002</t>
  </si>
  <si>
    <t>O15612060002</t>
  </si>
  <si>
    <t>O15612130002</t>
  </si>
  <si>
    <t>O15611360002</t>
  </si>
  <si>
    <t>O15611350002</t>
  </si>
  <si>
    <t>O15611340002</t>
  </si>
  <si>
    <t>O15611230002</t>
  </si>
  <si>
    <t>O15611220002</t>
  </si>
  <si>
    <t>O15611020002</t>
  </si>
  <si>
    <t>O15613710002</t>
  </si>
  <si>
    <t>O15613640002</t>
  </si>
  <si>
    <t>O15613390002</t>
  </si>
  <si>
    <t>O15613370002</t>
  </si>
  <si>
    <t>O15613350002</t>
  </si>
  <si>
    <t>O15613150002</t>
  </si>
  <si>
    <t>O15613080002</t>
  </si>
  <si>
    <t>O15612480002</t>
  </si>
  <si>
    <t>O15612400002</t>
  </si>
  <si>
    <t>B15612310002</t>
  </si>
  <si>
    <t>B15612110002</t>
  </si>
  <si>
    <t>B15611490002</t>
  </si>
  <si>
    <t>B15611480002</t>
  </si>
  <si>
    <t>O15616830002</t>
  </si>
  <si>
    <t>O15617380002</t>
  </si>
  <si>
    <t>O15617400002</t>
  </si>
  <si>
    <t>O15615690002</t>
  </si>
  <si>
    <t>O15616160002</t>
  </si>
  <si>
    <t>O15616310002</t>
  </si>
  <si>
    <t>O15616550002</t>
  </si>
  <si>
    <t>B15616380002</t>
  </si>
  <si>
    <t>B15616390002</t>
  </si>
  <si>
    <t>B15616430002</t>
  </si>
  <si>
    <t>B15616460002</t>
  </si>
  <si>
    <t>B15616730002</t>
  </si>
  <si>
    <t>B15616770002</t>
  </si>
  <si>
    <t>B15615250002</t>
  </si>
  <si>
    <t>O15615310002</t>
  </si>
  <si>
    <t>O15615500002</t>
  </si>
  <si>
    <t>O15615510002</t>
  </si>
  <si>
    <t>O15615550002</t>
  </si>
  <si>
    <t>O15615600002</t>
  </si>
  <si>
    <t>O15615640002</t>
  </si>
  <si>
    <t>O15620120002</t>
  </si>
  <si>
    <t>O15620390002</t>
  </si>
  <si>
    <t>O15620470002</t>
  </si>
  <si>
    <t>O15620490002</t>
  </si>
  <si>
    <t>O15620620002</t>
  </si>
  <si>
    <t>O15622420002</t>
  </si>
  <si>
    <t>O15622470002</t>
  </si>
  <si>
    <t>O15622840002</t>
  </si>
  <si>
    <t>O15621850002</t>
  </si>
  <si>
    <t>O15621870002</t>
  </si>
  <si>
    <t>O15622160002</t>
  </si>
  <si>
    <t>B15621160002</t>
  </si>
  <si>
    <t>B15621250002</t>
  </si>
  <si>
    <t>B15621260002</t>
  </si>
  <si>
    <t>B15621270002</t>
  </si>
  <si>
    <t>B15621280002</t>
  </si>
  <si>
    <t>B15619580002</t>
  </si>
  <si>
    <t>B15619590002</t>
  </si>
  <si>
    <t>B15619600002</t>
  </si>
  <si>
    <t>B15619610002</t>
  </si>
  <si>
    <t>B15619650002</t>
  </si>
  <si>
    <t>B15619660002</t>
  </si>
  <si>
    <t>B15620050002</t>
  </si>
  <si>
    <t>B15620070002</t>
  </si>
  <si>
    <t>B15620290002</t>
  </si>
  <si>
    <t>B15624390002</t>
  </si>
  <si>
    <t>B15624450002</t>
  </si>
  <si>
    <t>B15625090002</t>
  </si>
  <si>
    <t>B15625100002</t>
  </si>
  <si>
    <t>B15625570002</t>
  </si>
  <si>
    <t>B15625590002</t>
  </si>
  <si>
    <t>B15625670002</t>
  </si>
  <si>
    <t>B15625790002</t>
  </si>
  <si>
    <t>B15625940002</t>
  </si>
  <si>
    <t>B15625980002</t>
  </si>
  <si>
    <t>B15626070002</t>
  </si>
  <si>
    <t>B15626090002</t>
  </si>
  <si>
    <t>O15624260002</t>
  </si>
  <si>
    <t>O15624300002</t>
  </si>
  <si>
    <t>O15624640002</t>
  </si>
  <si>
    <t>O15624660002</t>
  </si>
  <si>
    <t>O15624930002</t>
  </si>
  <si>
    <t>O15625550002</t>
  </si>
  <si>
    <t>O15626010002</t>
  </si>
  <si>
    <t>O15626250002</t>
  </si>
  <si>
    <t>O15626490002</t>
  </si>
  <si>
    <t>O15626670002</t>
  </si>
  <si>
    <t>O15626680002</t>
  </si>
  <si>
    <t>O15626690002</t>
  </si>
  <si>
    <t>O15626700002</t>
  </si>
  <si>
    <t>O15626720002</t>
  </si>
  <si>
    <t>O15626890002</t>
  </si>
  <si>
    <t>O15626920002</t>
  </si>
  <si>
    <t>O15626980002</t>
  </si>
  <si>
    <t>O15627040002</t>
  </si>
  <si>
    <t>O15627100002</t>
  </si>
  <si>
    <t>O15627680002</t>
  </si>
  <si>
    <t>B15629370002</t>
  </si>
  <si>
    <t>B15629410002</t>
  </si>
  <si>
    <t>B15630450002</t>
  </si>
  <si>
    <t>B15630520002</t>
  </si>
  <si>
    <t>B15630810002</t>
  </si>
  <si>
    <t>B15631040002</t>
  </si>
  <si>
    <t>B15631060002</t>
  </si>
  <si>
    <t>B15631110002</t>
  </si>
  <si>
    <t>O15629390002</t>
  </si>
  <si>
    <t>O15629620002</t>
  </si>
  <si>
    <t>O15629810002</t>
  </si>
  <si>
    <t>O15629820002</t>
  </si>
  <si>
    <t>O15629850002</t>
  </si>
  <si>
    <t>O15630020002</t>
  </si>
  <si>
    <t>O15630040002</t>
  </si>
  <si>
    <t>O15630060002</t>
  </si>
  <si>
    <t>O15630080002</t>
  </si>
  <si>
    <t>O15630100002</t>
  </si>
  <si>
    <t>O15630160002</t>
  </si>
  <si>
    <t>O15630180002</t>
  </si>
  <si>
    <t>O15630240002</t>
  </si>
  <si>
    <t>O15630300002</t>
  </si>
  <si>
    <t>O15630310002</t>
  </si>
  <si>
    <t>O15630530002</t>
  </si>
  <si>
    <t>O15630610002</t>
  </si>
  <si>
    <t>O15630870002</t>
  </si>
  <si>
    <t>O15631020002</t>
  </si>
  <si>
    <t>O15631280002</t>
  </si>
  <si>
    <t>O15631840002</t>
  </si>
  <si>
    <t>O15631880002</t>
  </si>
  <si>
    <t>O15632530002</t>
  </si>
  <si>
    <t>O15632810002</t>
  </si>
  <si>
    <t>B15634560002</t>
  </si>
  <si>
    <t>B15635130002</t>
  </si>
  <si>
    <t>B15635150002</t>
  </si>
  <si>
    <t>B15635450002</t>
  </si>
  <si>
    <t>B15635470002</t>
  </si>
  <si>
    <t>B15635500002</t>
  </si>
  <si>
    <t>B15635530002</t>
  </si>
  <si>
    <t>B15635590002</t>
  </si>
  <si>
    <t>B15635610002</t>
  </si>
  <si>
    <t>B15636080002</t>
  </si>
  <si>
    <t>B15636090002</t>
  </si>
  <si>
    <t>O15634690002</t>
  </si>
  <si>
    <t>O15634700002</t>
  </si>
  <si>
    <t>O15634880002</t>
  </si>
  <si>
    <t>O15634910002</t>
  </si>
  <si>
    <t>O15635260002</t>
  </si>
  <si>
    <t>O15635550002</t>
  </si>
  <si>
    <t>O15635770002</t>
  </si>
  <si>
    <t>O15636280002</t>
  </si>
  <si>
    <t>O15636310002</t>
  </si>
  <si>
    <t>O15636540002</t>
  </si>
  <si>
    <t>O15636550002</t>
  </si>
  <si>
    <t>O15636810002</t>
  </si>
  <si>
    <t>O15637320002</t>
  </si>
  <si>
    <t>O15637370002</t>
  </si>
  <si>
    <t>O15637400002</t>
  </si>
  <si>
    <t>O15640770002</t>
  </si>
  <si>
    <t>O15640760002</t>
  </si>
  <si>
    <t>O15640630002</t>
  </si>
  <si>
    <t>O15641220002</t>
  </si>
  <si>
    <t>O15640070002</t>
  </si>
  <si>
    <t>O15640170002</t>
  </si>
  <si>
    <t>O15640180002</t>
  </si>
  <si>
    <t>O15640490002</t>
  </si>
  <si>
    <t>O15640510002</t>
  </si>
  <si>
    <t>O15641780002</t>
  </si>
  <si>
    <t>O15641450002</t>
  </si>
  <si>
    <t>O15641460002</t>
  </si>
  <si>
    <t>O15641480002</t>
  </si>
  <si>
    <t>B15640190002</t>
  </si>
  <si>
    <t>B15640390002</t>
  </si>
  <si>
    <t>B15639080002</t>
  </si>
  <si>
    <t>B15639410002</t>
  </si>
  <si>
    <t>B15639940002</t>
  </si>
  <si>
    <t>O15639390002</t>
  </si>
  <si>
    <t>O15639740002</t>
  </si>
  <si>
    <t>O15645090002</t>
  </si>
  <si>
    <t>O15645070002</t>
  </si>
  <si>
    <t>O15645000002</t>
  </si>
  <si>
    <t>O15644820002</t>
  </si>
  <si>
    <t>O15644630002</t>
  </si>
  <si>
    <t>O15645110002</t>
  </si>
  <si>
    <t>O15645290002</t>
  </si>
  <si>
    <t>O15645310002</t>
  </si>
  <si>
    <t>O15645390002</t>
  </si>
  <si>
    <t>O15645410002</t>
  </si>
  <si>
    <t>O15645420002</t>
  </si>
  <si>
    <t>O15643650002</t>
  </si>
  <si>
    <t>O15643720002</t>
  </si>
  <si>
    <t>O15644260002</t>
  </si>
  <si>
    <t>O15644320002</t>
  </si>
  <si>
    <t>O15646740002</t>
  </si>
  <si>
    <t>O15647000002</t>
  </si>
  <si>
    <t>O15646130002</t>
  </si>
  <si>
    <t>O15646550002</t>
  </si>
  <si>
    <t>B15645010002</t>
  </si>
  <si>
    <t>B15645030002</t>
  </si>
  <si>
    <t>B15645050002</t>
  </si>
  <si>
    <t>B15645200002</t>
  </si>
  <si>
    <t>B15644070002</t>
  </si>
  <si>
    <t>B15644090002</t>
  </si>
  <si>
    <t>B15644130002</t>
  </si>
  <si>
    <t>B15644140002</t>
  </si>
  <si>
    <t>B15644160002</t>
  </si>
  <si>
    <t>B15644480002</t>
  </si>
  <si>
    <t>B15644510002</t>
  </si>
  <si>
    <t>B15644540002</t>
  </si>
  <si>
    <t>B15644580002</t>
  </si>
  <si>
    <t>B15644590002</t>
  </si>
  <si>
    <t>B15644610002</t>
  </si>
  <si>
    <t>B15644670002</t>
  </si>
  <si>
    <t>O15649920002</t>
  </si>
  <si>
    <t>O15649740002</t>
  </si>
  <si>
    <t>O15649510002</t>
  </si>
  <si>
    <t>O15650060002</t>
  </si>
  <si>
    <t>O15650070002</t>
  </si>
  <si>
    <t>O15650090002</t>
  </si>
  <si>
    <t>O15650110002</t>
  </si>
  <si>
    <t>O15650130002</t>
  </si>
  <si>
    <t>O15650360002</t>
  </si>
  <si>
    <t>O15649010002</t>
  </si>
  <si>
    <t>O15649250002</t>
  </si>
  <si>
    <t>O15651440002</t>
  </si>
  <si>
    <t>O15650550002</t>
  </si>
  <si>
    <t>O15650760002</t>
  </si>
  <si>
    <t>O15651210002</t>
  </si>
  <si>
    <t>O15651410002</t>
  </si>
  <si>
    <t>B15648290002</t>
  </si>
  <si>
    <t>B15648300002</t>
  </si>
  <si>
    <t>B15648810002</t>
  </si>
  <si>
    <t>B15648830002</t>
  </si>
  <si>
    <t>B15649050002</t>
  </si>
  <si>
    <t>B15649240002</t>
  </si>
  <si>
    <t>B15649270002</t>
  </si>
  <si>
    <t>B15649620002</t>
  </si>
  <si>
    <t>O15653820002</t>
  </si>
  <si>
    <t>O15654420002</t>
  </si>
  <si>
    <t>O15654650002</t>
  </si>
  <si>
    <t>O15652540002</t>
  </si>
  <si>
    <t>O15653100002</t>
  </si>
  <si>
    <t>O15653130002</t>
  </si>
  <si>
    <t>O15655700002</t>
  </si>
  <si>
    <t>O15655730002</t>
  </si>
  <si>
    <t>O15655760002</t>
  </si>
  <si>
    <t>O15655780002</t>
  </si>
  <si>
    <t>O15655970002</t>
  </si>
  <si>
    <t>O15656000002</t>
  </si>
  <si>
    <t>O15656010002</t>
  </si>
  <si>
    <t>O15656020002</t>
  </si>
  <si>
    <t>O15654750002</t>
  </si>
  <si>
    <t>O15654760002</t>
  </si>
  <si>
    <t>O15654840002</t>
  </si>
  <si>
    <t>O15654960002</t>
  </si>
  <si>
    <t>O15654980002</t>
  </si>
  <si>
    <t>O15655160002</t>
  </si>
  <si>
    <t>O15655570002</t>
  </si>
  <si>
    <t>B15653610002</t>
  </si>
  <si>
    <t>B15653630002</t>
  </si>
  <si>
    <t>B15653800002</t>
  </si>
  <si>
    <t>B15653860002</t>
  </si>
  <si>
    <t>B15654070002</t>
  </si>
  <si>
    <t>B15652880002</t>
  </si>
  <si>
    <t>B15653430002</t>
  </si>
  <si>
    <t>B15653460002</t>
  </si>
  <si>
    <t>B15653540002</t>
  </si>
  <si>
    <t>B15654290002</t>
  </si>
  <si>
    <t>O15659760002</t>
  </si>
  <si>
    <t>O15660490002</t>
  </si>
  <si>
    <t>O15660140002</t>
  </si>
  <si>
    <t>B15659040002</t>
  </si>
  <si>
    <t>B15658990002</t>
  </si>
  <si>
    <t>B15658970002</t>
  </si>
  <si>
    <t>B15658940002</t>
  </si>
  <si>
    <t>B15658930002</t>
  </si>
  <si>
    <t>B15658920002</t>
  </si>
  <si>
    <t>B15658910002</t>
  </si>
  <si>
    <t>B15658890002</t>
  </si>
  <si>
    <t>B15658860002</t>
  </si>
  <si>
    <t>B15658800002</t>
  </si>
  <si>
    <t>B15657900002</t>
  </si>
  <si>
    <t>B15657880002</t>
  </si>
  <si>
    <t>B15657840002</t>
  </si>
  <si>
    <t>B15657810002</t>
  </si>
  <si>
    <t>B15657370002</t>
  </si>
  <si>
    <t>B15658230002</t>
  </si>
  <si>
    <t>B15658210002</t>
  </si>
  <si>
    <t>B15658190002</t>
  </si>
  <si>
    <t>B15658180002</t>
  </si>
  <si>
    <t>B15658170002</t>
  </si>
  <si>
    <t>B15658150002</t>
  </si>
  <si>
    <t>B15658110002</t>
  </si>
  <si>
    <t>B15658100002</t>
  </si>
  <si>
    <t>B15658080002</t>
  </si>
  <si>
    <t>B15658070002</t>
  </si>
  <si>
    <t>B15658060002</t>
  </si>
  <si>
    <t>B15658030002</t>
  </si>
  <si>
    <t>B15658010002</t>
  </si>
  <si>
    <t>O15659470002</t>
  </si>
  <si>
    <t>O15658980002</t>
  </si>
  <si>
    <t>O15658950002</t>
  </si>
  <si>
    <t>B15659080002</t>
  </si>
  <si>
    <t>B15659060002</t>
  </si>
  <si>
    <t>B15661900002</t>
  </si>
  <si>
    <t>B15661930002</t>
  </si>
  <si>
    <t>B15661940002</t>
  </si>
  <si>
    <t>B15662140002</t>
  </si>
  <si>
    <t>B15662160002</t>
  </si>
  <si>
    <t>B15662190002</t>
  </si>
  <si>
    <t>B15662220002</t>
  </si>
  <si>
    <t>B15662450002</t>
  </si>
  <si>
    <t>B15662470002</t>
  </si>
  <si>
    <t>B15662520002</t>
  </si>
  <si>
    <t>B15662530002</t>
  </si>
  <si>
    <t>B15662540002</t>
  </si>
  <si>
    <t>B15662550002</t>
  </si>
  <si>
    <t>B15662560002</t>
  </si>
  <si>
    <t>B15662570002</t>
  </si>
  <si>
    <t>B15663030002</t>
  </si>
  <si>
    <t>O15662210002</t>
  </si>
  <si>
    <t>O15662260002</t>
  </si>
  <si>
    <t>O15662390002</t>
  </si>
  <si>
    <t>O15662650002</t>
  </si>
  <si>
    <t>O15663120002</t>
  </si>
  <si>
    <t>O15663470002</t>
  </si>
  <si>
    <t>O15663590002</t>
  </si>
  <si>
    <t>O15663640002</t>
  </si>
  <si>
    <t>O15663650002</t>
  </si>
  <si>
    <t>O15663660002</t>
  </si>
  <si>
    <t>O15664140002</t>
  </si>
  <si>
    <t>O15664500002</t>
  </si>
  <si>
    <t>O15664530002</t>
  </si>
  <si>
    <t>O15664680002</t>
  </si>
  <si>
    <t>Q09029830002</t>
  </si>
  <si>
    <t>S09029620002</t>
  </si>
  <si>
    <t>S09029650002</t>
  </si>
  <si>
    <t>S09029710002</t>
  </si>
  <si>
    <t>J03312880001</t>
  </si>
  <si>
    <t>J03312890001</t>
  </si>
  <si>
    <t>J03312900001</t>
  </si>
  <si>
    <t>J03312910001</t>
  </si>
  <si>
    <t>J03312920001</t>
  </si>
  <si>
    <t>S09029630001</t>
  </si>
  <si>
    <t>S09029670001</t>
  </si>
  <si>
    <t>J03312120001</t>
  </si>
  <si>
    <t>J03312130001</t>
  </si>
  <si>
    <t>J03312140001</t>
  </si>
  <si>
    <t>J03312150001</t>
  </si>
  <si>
    <t>J03312160001</t>
  </si>
  <si>
    <t>J03312170001</t>
  </si>
  <si>
    <t>J03312180001</t>
  </si>
  <si>
    <t>J03312190001</t>
  </si>
  <si>
    <t>J03312200001</t>
  </si>
  <si>
    <t>J03312210001</t>
  </si>
  <si>
    <t>J03312220001</t>
  </si>
  <si>
    <t>J03312230001</t>
  </si>
  <si>
    <t>J03312240001</t>
  </si>
  <si>
    <t>J03312250001</t>
  </si>
  <si>
    <t>J03312260001</t>
  </si>
  <si>
    <t>J03312270001</t>
  </si>
  <si>
    <t>J03312280001</t>
  </si>
  <si>
    <t>J03312290001</t>
  </si>
  <si>
    <t>J03312840001</t>
  </si>
  <si>
    <t>J03312870001</t>
  </si>
  <si>
    <t>G05846690001</t>
  </si>
  <si>
    <t>G05846710001</t>
  </si>
  <si>
    <t>G05846780004</t>
  </si>
  <si>
    <t>G05846960004</t>
  </si>
  <si>
    <t>G05846970004</t>
  </si>
  <si>
    <t>G05846980004</t>
  </si>
  <si>
    <t>G05846990004</t>
  </si>
  <si>
    <t>G05847410004</t>
  </si>
  <si>
    <t>G05847430004</t>
  </si>
  <si>
    <t>G05847450004</t>
  </si>
  <si>
    <t>G05847630001</t>
  </si>
  <si>
    <t>J03311870001</t>
  </si>
  <si>
    <t>J03311880001</t>
  </si>
  <si>
    <t>J03311890001</t>
  </si>
  <si>
    <t>J03311900001</t>
  </si>
  <si>
    <t>J03311910001</t>
  </si>
  <si>
    <t>J03311920001</t>
  </si>
  <si>
    <t>J03311930001</t>
  </si>
  <si>
    <t>J03311940001</t>
  </si>
  <si>
    <t>J03311950001</t>
  </si>
  <si>
    <t>J03311960001</t>
  </si>
  <si>
    <t>J03311970001</t>
  </si>
  <si>
    <t>J03312090001</t>
  </si>
  <si>
    <t>J03312110001</t>
  </si>
  <si>
    <t>G05858280002</t>
  </si>
  <si>
    <t>Q09036170002</t>
  </si>
  <si>
    <t>S09030640002</t>
  </si>
  <si>
    <t>J03313520001</t>
  </si>
  <si>
    <t>J03313540001</t>
  </si>
  <si>
    <t>J03313550001</t>
  </si>
  <si>
    <t>J03313560001</t>
  </si>
  <si>
    <t>J03313570001</t>
  </si>
  <si>
    <t>J03313590001</t>
  </si>
  <si>
    <t>J03313640001</t>
  </si>
  <si>
    <t>J03313650001</t>
  </si>
  <si>
    <t>J03313670001</t>
  </si>
  <si>
    <t>J03313680001</t>
  </si>
  <si>
    <t>J03313690001</t>
  </si>
  <si>
    <t>J03313700001</t>
  </si>
  <si>
    <t>J03313710001</t>
  </si>
  <si>
    <t>G05855050001</t>
  </si>
  <si>
    <t>G05856250001</t>
  </si>
  <si>
    <t>G05858290001</t>
  </si>
  <si>
    <t>G05858310001</t>
  </si>
  <si>
    <t>G05858330001</t>
  </si>
  <si>
    <t>G05858370001</t>
  </si>
  <si>
    <t>G05860290001</t>
  </si>
  <si>
    <t>G05861550001</t>
  </si>
  <si>
    <t>G05861570001</t>
  </si>
  <si>
    <t>G05862530001</t>
  </si>
  <si>
    <t>J03312970001</t>
  </si>
  <si>
    <t>J03312980001</t>
  </si>
  <si>
    <t>J03312990001</t>
  </si>
  <si>
    <t>J03313000001</t>
  </si>
  <si>
    <t>J03313010001</t>
  </si>
  <si>
    <t>J03313020001</t>
  </si>
  <si>
    <t>J03313030001</t>
  </si>
  <si>
    <t>J03313040001</t>
  </si>
  <si>
    <t>J03313050001</t>
  </si>
  <si>
    <t>J03313060001</t>
  </si>
  <si>
    <t>J03313070001</t>
  </si>
  <si>
    <t>J03313320001</t>
  </si>
  <si>
    <t>J03313330001</t>
  </si>
  <si>
    <t>J03313370001</t>
  </si>
  <si>
    <t>J03313380001</t>
  </si>
  <si>
    <t>J03313390001</t>
  </si>
  <si>
    <t>J03314360002</t>
  </si>
  <si>
    <t>Q09039380002</t>
  </si>
  <si>
    <t>Q09041190002</t>
  </si>
  <si>
    <t>S09032000002</t>
  </si>
  <si>
    <t>S09031840001</t>
  </si>
  <si>
    <t>S09031840003</t>
  </si>
  <si>
    <t>G05866170003</t>
  </si>
  <si>
    <t>G05866200003</t>
  </si>
  <si>
    <t>G05867360001</t>
  </si>
  <si>
    <t>G05867440001</t>
  </si>
  <si>
    <t>G05871990004</t>
  </si>
  <si>
    <t>G05872000004</t>
  </si>
  <si>
    <t>G05872010004</t>
  </si>
  <si>
    <t>G05872590004</t>
  </si>
  <si>
    <t>G05872600004</t>
  </si>
  <si>
    <t>G05872610005</t>
  </si>
  <si>
    <t>G05874090001</t>
  </si>
  <si>
    <t>G05875460001</t>
  </si>
  <si>
    <t>J03313950001</t>
  </si>
  <si>
    <t>J03313960001</t>
  </si>
  <si>
    <t>J03313970001</t>
  </si>
  <si>
    <t>J03313980001</t>
  </si>
  <si>
    <t>J03313990001</t>
  </si>
  <si>
    <t>J03314000001</t>
  </si>
  <si>
    <t>J03314010001</t>
  </si>
  <si>
    <t>J03314020001</t>
  </si>
  <si>
    <t>J03314030001</t>
  </si>
  <si>
    <t>J03314040001</t>
  </si>
  <si>
    <t>J03314050001</t>
  </si>
  <si>
    <t>J03314060001</t>
  </si>
  <si>
    <t>J03314070001</t>
  </si>
  <si>
    <t>J03314080001</t>
  </si>
  <si>
    <t>J03314090001</t>
  </si>
  <si>
    <t>J03314100001</t>
  </si>
  <si>
    <t>J03314930001</t>
  </si>
  <si>
    <t>J03314940001</t>
  </si>
  <si>
    <t>S09032750003</t>
  </si>
  <si>
    <t>G05880040001</t>
  </si>
  <si>
    <t>G05881320001</t>
  </si>
  <si>
    <t>G05881380004</t>
  </si>
  <si>
    <t>G05881400003</t>
  </si>
  <si>
    <t>G05884720001</t>
  </si>
  <si>
    <t>G05885860001</t>
  </si>
  <si>
    <t>G05887720001</t>
  </si>
  <si>
    <t>G05887740001</t>
  </si>
  <si>
    <t>J03314790001</t>
  </si>
  <si>
    <t>J03314800001</t>
  </si>
  <si>
    <t>J03314810001</t>
  </si>
  <si>
    <t>J03314820001</t>
  </si>
  <si>
    <t>J03314830001</t>
  </si>
  <si>
    <t>J03314840001</t>
  </si>
  <si>
    <t>J03314850001</t>
  </si>
  <si>
    <t>J03314860001</t>
  </si>
  <si>
    <t>J03314870001</t>
  </si>
  <si>
    <t>J03314880001</t>
  </si>
  <si>
    <t>J03314890001</t>
  </si>
  <si>
    <t>J03314900001</t>
  </si>
  <si>
    <t>J03314910001</t>
  </si>
  <si>
    <t>J03314920001</t>
  </si>
  <si>
    <t>J03315160001</t>
  </si>
  <si>
    <t>S09034080001</t>
  </si>
  <si>
    <t>S09034100001</t>
  </si>
  <si>
    <t>G05891600001</t>
  </si>
  <si>
    <t>G05891630001</t>
  </si>
  <si>
    <t>G05891640003</t>
  </si>
  <si>
    <t>G05892860004</t>
  </si>
  <si>
    <t>G05893000004</t>
  </si>
  <si>
    <t>G05893060004</t>
  </si>
  <si>
    <t>G05895410001</t>
  </si>
  <si>
    <t>G05898620001</t>
  </si>
  <si>
    <t>G05898640001</t>
  </si>
  <si>
    <t>G05898700001</t>
  </si>
  <si>
    <t>G05898720001</t>
  </si>
  <si>
    <t>G05898740001</t>
  </si>
  <si>
    <t>G05898760001</t>
  </si>
  <si>
    <t>G05900210001</t>
  </si>
  <si>
    <t>G05900230001</t>
  </si>
  <si>
    <t>G05900240003</t>
  </si>
  <si>
    <t>J03315860002</t>
  </si>
  <si>
    <t>J03315870002</t>
  </si>
  <si>
    <t>Q09058200002</t>
  </si>
  <si>
    <t>Q09058210002</t>
  </si>
  <si>
    <t>S09035040002</t>
  </si>
  <si>
    <t>S09035290002</t>
  </si>
  <si>
    <t>S09035570002</t>
  </si>
  <si>
    <t>J03315900001</t>
  </si>
  <si>
    <t>S09035570003</t>
  </si>
  <si>
    <t>G05901540004</t>
  </si>
  <si>
    <t>G05901540005</t>
  </si>
  <si>
    <t>G05902770001</t>
  </si>
  <si>
    <t>G05904560001</t>
  </si>
  <si>
    <t>G05904620001</t>
  </si>
  <si>
    <t>G05905860001</t>
  </si>
  <si>
    <t>G05905970004</t>
  </si>
  <si>
    <t>G05905980004</t>
  </si>
  <si>
    <t>G05905990004</t>
  </si>
  <si>
    <t>G05906000004</t>
  </si>
  <si>
    <t>G05909260004</t>
  </si>
  <si>
    <t>G05909280004</t>
  </si>
  <si>
    <t>G05911770001</t>
  </si>
  <si>
    <t>G05911790001</t>
  </si>
  <si>
    <t>G05911840001</t>
  </si>
  <si>
    <t>J03315600001</t>
  </si>
  <si>
    <t>G05919040002</t>
  </si>
  <si>
    <t>J03316490001</t>
  </si>
  <si>
    <t>J03316500001</t>
  </si>
  <si>
    <t>J03316550001</t>
  </si>
  <si>
    <t>J03316630001</t>
  </si>
  <si>
    <t>J03316700001</t>
  </si>
  <si>
    <t>J03316710001</t>
  </si>
  <si>
    <t>J03316720001</t>
  </si>
  <si>
    <t>J03316730001</t>
  </si>
  <si>
    <t>J03316740001</t>
  </si>
  <si>
    <t>J03316750001</t>
  </si>
  <si>
    <t>J03316760001</t>
  </si>
  <si>
    <t>J03316770001</t>
  </si>
  <si>
    <t>J03316780001</t>
  </si>
  <si>
    <t>J03316790001</t>
  </si>
  <si>
    <t>J03316800001</t>
  </si>
  <si>
    <t>J03316810001</t>
  </si>
  <si>
    <t>J03316820001</t>
  </si>
  <si>
    <t>J03316830001</t>
  </si>
  <si>
    <t>J03316840001</t>
  </si>
  <si>
    <t>J03316850001</t>
  </si>
  <si>
    <t>J03316860001</t>
  </si>
  <si>
    <t>J03316870001</t>
  </si>
  <si>
    <t>J03316880001</t>
  </si>
  <si>
    <t>J03316890001</t>
  </si>
  <si>
    <t>J03316900001</t>
  </si>
  <si>
    <t>J03316910001</t>
  </si>
  <si>
    <t>J03316920001</t>
  </si>
  <si>
    <t>J03316930001</t>
  </si>
  <si>
    <t>J03316940001</t>
  </si>
  <si>
    <t>J03316950001</t>
  </si>
  <si>
    <t>J03316960001</t>
  </si>
  <si>
    <t>J03316970001</t>
  </si>
  <si>
    <t>S09037020001</t>
  </si>
  <si>
    <t>G05914590001</t>
  </si>
  <si>
    <t>G05914610001</t>
  </si>
  <si>
    <t>G05914630001</t>
  </si>
  <si>
    <t>G05914650001</t>
  </si>
  <si>
    <t>G05914670001</t>
  </si>
  <si>
    <t>G05914690001</t>
  </si>
  <si>
    <t>G05915940004</t>
  </si>
  <si>
    <t>G05919050001</t>
  </si>
  <si>
    <t>G05920180001</t>
  </si>
  <si>
    <t>G05920240001</t>
  </si>
  <si>
    <t>G05920280001</t>
  </si>
  <si>
    <t>J03316230001</t>
  </si>
  <si>
    <t>J03316240001</t>
  </si>
  <si>
    <t>J03316250001</t>
  </si>
  <si>
    <t>J03316260001</t>
  </si>
  <si>
    <t>J03316270001</t>
  </si>
  <si>
    <t>J03316280001</t>
  </si>
  <si>
    <t>J03316290001</t>
  </si>
  <si>
    <t>J03316300001</t>
  </si>
  <si>
    <t>J03316330001</t>
  </si>
  <si>
    <t>J03316440001</t>
  </si>
  <si>
    <t>J03316470001</t>
  </si>
  <si>
    <t>J03316480001</t>
  </si>
  <si>
    <t>J03317280002</t>
  </si>
  <si>
    <t>J03317290002</t>
  </si>
  <si>
    <t>Q09067990002</t>
  </si>
  <si>
    <t>Q09069050002</t>
  </si>
  <si>
    <t>Q09069100002</t>
  </si>
  <si>
    <t>S09039330002</t>
  </si>
  <si>
    <t>S09039760002</t>
  </si>
  <si>
    <t>G05927170001</t>
  </si>
  <si>
    <t>G05927190001</t>
  </si>
  <si>
    <t>G05927210001</t>
  </si>
  <si>
    <t>G05927230001</t>
  </si>
  <si>
    <t>G05932350004</t>
  </si>
  <si>
    <t>G05932360004</t>
  </si>
  <si>
    <t>G05932370004</t>
  </si>
  <si>
    <t>G05932380003</t>
  </si>
  <si>
    <t>G05934880001</t>
  </si>
  <si>
    <t>J03317300001</t>
  </si>
  <si>
    <t>J03317640001</t>
  </si>
  <si>
    <t>S09039240001</t>
  </si>
  <si>
    <t>S09040580002</t>
  </si>
  <si>
    <t>J03318110001</t>
  </si>
  <si>
    <t>J03318120001</t>
  </si>
  <si>
    <t>J03318130001</t>
  </si>
  <si>
    <t>J03318140001</t>
  </si>
  <si>
    <t>J03318150001</t>
  </si>
  <si>
    <t>J03318160001</t>
  </si>
  <si>
    <t>J03318170001</t>
  </si>
  <si>
    <t>J03318180001</t>
  </si>
  <si>
    <t>J03318190001</t>
  </si>
  <si>
    <t>J03318200001</t>
  </si>
  <si>
    <t>J03318210001</t>
  </si>
  <si>
    <t>J03318220001</t>
  </si>
  <si>
    <t>J03318440001</t>
  </si>
  <si>
    <t>J03318450001</t>
  </si>
  <si>
    <t>J03318460001</t>
  </si>
  <si>
    <t>J03318470001</t>
  </si>
  <si>
    <t>J03318480001</t>
  </si>
  <si>
    <t>J03318490001</t>
  </si>
  <si>
    <t>J03318500001</t>
  </si>
  <si>
    <t>J03318650001</t>
  </si>
  <si>
    <t>J03318660001</t>
  </si>
  <si>
    <t>G05939300001</t>
  </si>
  <si>
    <t>G05939320001</t>
  </si>
  <si>
    <t>G05939340001</t>
  </si>
  <si>
    <t>G05939450003</t>
  </si>
  <si>
    <t>G05939470003</t>
  </si>
  <si>
    <t>G05939480003</t>
  </si>
  <si>
    <t>G05939500003</t>
  </si>
  <si>
    <t>G05942970004</t>
  </si>
  <si>
    <t>G05942980004</t>
  </si>
  <si>
    <t>G05945550001</t>
  </si>
  <si>
    <t>J03317660001</t>
  </si>
  <si>
    <t>J03317670001</t>
  </si>
  <si>
    <t>J03317680001</t>
  </si>
  <si>
    <t>J03317690001</t>
  </si>
  <si>
    <t>J03317700001</t>
  </si>
  <si>
    <t>J03317710001</t>
  </si>
  <si>
    <t>J03317720001</t>
  </si>
  <si>
    <t>J03317730001</t>
  </si>
  <si>
    <t>J03317740001</t>
  </si>
  <si>
    <t>J03317750001</t>
  </si>
  <si>
    <t>J03317760001</t>
  </si>
  <si>
    <t>J03317770001</t>
  </si>
  <si>
    <t>J03317780001</t>
  </si>
  <si>
    <t>J03317790001</t>
  </si>
  <si>
    <t>J03317800001</t>
  </si>
  <si>
    <t>J03317810001</t>
  </si>
  <si>
    <t>J03317820001</t>
  </si>
  <si>
    <t>J03317830001</t>
  </si>
  <si>
    <t>J03317840001</t>
  </si>
  <si>
    <t>J03317850001</t>
  </si>
  <si>
    <t>J03317860001</t>
  </si>
  <si>
    <t>J03317870001</t>
  </si>
  <si>
    <t>J03317880001</t>
  </si>
  <si>
    <t>J03317890001</t>
  </si>
  <si>
    <t>J03317900001</t>
  </si>
  <si>
    <t>J03317910001</t>
  </si>
  <si>
    <t>J03317920001</t>
  </si>
  <si>
    <t>J03317930001</t>
  </si>
  <si>
    <t>J03317940001</t>
  </si>
  <si>
    <t>J03317950001</t>
  </si>
  <si>
    <t>J03317960001</t>
  </si>
  <si>
    <t>J03317970001</t>
  </si>
  <si>
    <t>J03317980001</t>
  </si>
  <si>
    <t>J03317990001</t>
  </si>
  <si>
    <t>J03318000001</t>
  </si>
  <si>
    <t>J03318010001</t>
  </si>
  <si>
    <t>J03318020001</t>
  </si>
  <si>
    <t>J03318030001</t>
  </si>
  <si>
    <t>J03318040001</t>
  </si>
  <si>
    <t>J03318050001</t>
  </si>
  <si>
    <t>J03318060001</t>
  </si>
  <si>
    <t>J03318070001</t>
  </si>
  <si>
    <t>J03318080001</t>
  </si>
  <si>
    <t>J03318090001</t>
  </si>
  <si>
    <t>J03318100001</t>
  </si>
  <si>
    <t>I00730520002</t>
  </si>
  <si>
    <t>S09041070002</t>
  </si>
  <si>
    <t>S09041660002</t>
  </si>
  <si>
    <t>G05951900001</t>
  </si>
  <si>
    <t>G05951940001</t>
  </si>
  <si>
    <t>G05957470072</t>
  </si>
  <si>
    <t>G05959000001</t>
  </si>
  <si>
    <t>G05959020001</t>
  </si>
  <si>
    <t>J03318740001</t>
  </si>
  <si>
    <t>Q09083310002</t>
  </si>
  <si>
    <t>Q09083980002</t>
  </si>
  <si>
    <t>G05964260001</t>
  </si>
  <si>
    <t>G05965360004</t>
  </si>
  <si>
    <t>G05965370004</t>
  </si>
  <si>
    <t>G05965380004</t>
  </si>
  <si>
    <t>G05965390004</t>
  </si>
  <si>
    <t>G05965450004</t>
  </si>
  <si>
    <t>G05966400003</t>
  </si>
  <si>
    <t>G05966420004</t>
  </si>
  <si>
    <t>G05966430004</t>
  </si>
  <si>
    <t>G05966460018</t>
  </si>
  <si>
    <t>G05966480001</t>
  </si>
  <si>
    <t>G05966500001</t>
  </si>
  <si>
    <t>G05968770001</t>
  </si>
  <si>
    <t>G05970220001</t>
  </si>
  <si>
    <t>J03319220001</t>
  </si>
  <si>
    <t>J03319230001</t>
  </si>
  <si>
    <t>J03319240001</t>
  </si>
  <si>
    <t>J03319250001</t>
  </si>
  <si>
    <t>J03319260001</t>
  </si>
  <si>
    <t>J03319270001</t>
  </si>
  <si>
    <t>J03319280001</t>
  </si>
  <si>
    <t>J03319290001</t>
  </si>
  <si>
    <t>J03319910002</t>
  </si>
  <si>
    <t>J03319920002</t>
  </si>
  <si>
    <t>J03321000001</t>
  </si>
  <si>
    <t>J03321010001</t>
  </si>
  <si>
    <t>J03321020001</t>
  </si>
  <si>
    <t>J03321030001</t>
  </si>
  <si>
    <t>J03321040001</t>
  </si>
  <si>
    <t>J03321050001</t>
  </si>
  <si>
    <t>J03321060001</t>
  </si>
  <si>
    <t>J03321070001</t>
  </si>
  <si>
    <t>J03321080001</t>
  </si>
  <si>
    <t>J03321090001</t>
  </si>
  <si>
    <t>J03321100001</t>
  </si>
  <si>
    <t>J03321110001</t>
  </si>
  <si>
    <t>J03320620001</t>
  </si>
  <si>
    <t>J03320630001</t>
  </si>
  <si>
    <t>J03320640001</t>
  </si>
  <si>
    <t>J03320650001</t>
  </si>
  <si>
    <t>J03320660001</t>
  </si>
  <si>
    <t>J03320670001</t>
  </si>
  <si>
    <t>J03320680001</t>
  </si>
  <si>
    <t>J03320690001</t>
  </si>
  <si>
    <t>J03320700001</t>
  </si>
  <si>
    <t>J03320710001</t>
  </si>
  <si>
    <t>J03320720001</t>
  </si>
  <si>
    <t>J03320740001</t>
  </si>
  <si>
    <t>J03320750001</t>
  </si>
  <si>
    <t>J03320760001</t>
  </si>
  <si>
    <t>J03320770001</t>
  </si>
  <si>
    <t>J03320780001</t>
  </si>
  <si>
    <t>J03320790001</t>
  </si>
  <si>
    <t>J03320800001</t>
  </si>
  <si>
    <t>J03320810001</t>
  </si>
  <si>
    <t>J03320820001</t>
  </si>
  <si>
    <t>J03320830001</t>
  </si>
  <si>
    <t>J03320840001</t>
  </si>
  <si>
    <t>J03320850001</t>
  </si>
  <si>
    <t>J03320860001</t>
  </si>
  <si>
    <t>J03320870001</t>
  </si>
  <si>
    <t>J03320880001</t>
  </si>
  <si>
    <t>J03320890001</t>
  </si>
  <si>
    <t>J03320900001</t>
  </si>
  <si>
    <t>J03320910001</t>
  </si>
  <si>
    <t>J03320920001</t>
  </si>
  <si>
    <t>J03320930001</t>
  </si>
  <si>
    <t>J03320940001</t>
  </si>
  <si>
    <t>J03320950001</t>
  </si>
  <si>
    <t>J03320960001</t>
  </si>
  <si>
    <t>J03320970001</t>
  </si>
  <si>
    <t>J03320980001</t>
  </si>
  <si>
    <t>J03320990001</t>
  </si>
  <si>
    <t>G05974900001</t>
  </si>
  <si>
    <t>G05976280004</t>
  </si>
  <si>
    <t>G05976290007</t>
  </si>
  <si>
    <t>G05980670001</t>
  </si>
  <si>
    <t>G05980690001</t>
  </si>
  <si>
    <t>G05980710001</t>
  </si>
  <si>
    <t>G05980750001</t>
  </si>
  <si>
    <t>G05980770001</t>
  </si>
  <si>
    <t>G05980790001</t>
  </si>
  <si>
    <t>G05980930001</t>
  </si>
  <si>
    <t>G05983010001</t>
  </si>
  <si>
    <t>G05983040003</t>
  </si>
  <si>
    <t>J03319930001</t>
  </si>
  <si>
    <t>J03319940001</t>
  </si>
  <si>
    <t>J03319950001</t>
  </si>
  <si>
    <t>J03319960001</t>
  </si>
  <si>
    <t>J03319970001</t>
  </si>
  <si>
    <t>J03320030001</t>
  </si>
  <si>
    <t>J03320040001</t>
  </si>
  <si>
    <t>J03320050001</t>
  </si>
  <si>
    <t>J03320060001</t>
  </si>
  <si>
    <t>J03320070001</t>
  </si>
  <si>
    <t>Q09093710002</t>
  </si>
  <si>
    <t>Q09094790002</t>
  </si>
  <si>
    <t>Q09094820002</t>
  </si>
  <si>
    <t>S09045440002</t>
  </si>
  <si>
    <t>S09045660001</t>
  </si>
  <si>
    <t>S09045700001</t>
  </si>
  <si>
    <t>S09045700004</t>
  </si>
  <si>
    <t>S09045710001</t>
  </si>
  <si>
    <t>S09045710004</t>
  </si>
  <si>
    <t>S09045770001</t>
  </si>
  <si>
    <t>S09045770004</t>
  </si>
  <si>
    <t>G05987820001</t>
  </si>
  <si>
    <t>G05987830003</t>
  </si>
  <si>
    <t>G05994730001</t>
  </si>
  <si>
    <t>G05994790001</t>
  </si>
  <si>
    <t>G05994860003</t>
  </si>
  <si>
    <t>J03321260001</t>
  </si>
  <si>
    <t>J03321570001</t>
  </si>
  <si>
    <t>J03321580001</t>
  </si>
  <si>
    <t>J03321590001</t>
  </si>
  <si>
    <t>J03321600001</t>
  </si>
  <si>
    <t>J03321610001</t>
  </si>
  <si>
    <t>J03321620001</t>
  </si>
  <si>
    <t>J03321760002</t>
  </si>
  <si>
    <t>Q09099370002</t>
  </si>
  <si>
    <t>J03322070001</t>
  </si>
  <si>
    <t>J03322080001</t>
  </si>
  <si>
    <t>J03322090001</t>
  </si>
  <si>
    <t>J03322100001</t>
  </si>
  <si>
    <t>J03322110001</t>
  </si>
  <si>
    <t>J03322120001</t>
  </si>
  <si>
    <t>J03322130001</t>
  </si>
  <si>
    <t>J03322140001</t>
  </si>
  <si>
    <t>S09046070001</t>
  </si>
  <si>
    <t>S09046460001</t>
  </si>
  <si>
    <t>G06000510004</t>
  </si>
  <si>
    <t>G06000560004</t>
  </si>
  <si>
    <t>G06001240003</t>
  </si>
  <si>
    <t>G06001250003</t>
  </si>
  <si>
    <t>G06001260003</t>
  </si>
  <si>
    <t>G06001270003</t>
  </si>
  <si>
    <t>G06002450004</t>
  </si>
  <si>
    <t>G06002480001</t>
  </si>
  <si>
    <t>G06002500001</t>
  </si>
  <si>
    <t>G06003450004</t>
  </si>
  <si>
    <t>G06004410004</t>
  </si>
  <si>
    <t>G06004420004</t>
  </si>
  <si>
    <t>G06004430004</t>
  </si>
  <si>
    <t>G06004490001</t>
  </si>
  <si>
    <t>G06007920001</t>
  </si>
  <si>
    <t>G06007970001</t>
  </si>
  <si>
    <t>G06007990001</t>
  </si>
  <si>
    <t>J03321680001</t>
  </si>
  <si>
    <t>J03321690001</t>
  </si>
  <si>
    <t>J03321700001</t>
  </si>
  <si>
    <t>J03321710001</t>
  </si>
  <si>
    <t>J03321720001</t>
  </si>
  <si>
    <t>J03321730001</t>
  </si>
  <si>
    <t>J03321740001</t>
  </si>
  <si>
    <t>J03321750001</t>
  </si>
  <si>
    <t>J03321890001</t>
  </si>
  <si>
    <t>J03321900001</t>
  </si>
  <si>
    <t>J03321910001</t>
  </si>
  <si>
    <t>J03321920001</t>
  </si>
  <si>
    <t>J03321930001</t>
  </si>
  <si>
    <t>J03321940001</t>
  </si>
  <si>
    <t>J03321950001</t>
  </si>
  <si>
    <t>J03321960001</t>
  </si>
  <si>
    <t>J03322900002</t>
  </si>
  <si>
    <t>Q09102710002</t>
  </si>
  <si>
    <t>S09047600002</t>
  </si>
  <si>
    <t>J03322840001</t>
  </si>
  <si>
    <t>J03322850001</t>
  </si>
  <si>
    <t>J03322860001</t>
  </si>
  <si>
    <t>J03322870001</t>
  </si>
  <si>
    <t>J03322880001</t>
  </si>
  <si>
    <t>S09047060001</t>
  </si>
  <si>
    <t>S09047130001</t>
  </si>
  <si>
    <t>S09047170003</t>
  </si>
  <si>
    <t>S09047680001</t>
  </si>
  <si>
    <t>S09047960001</t>
  </si>
  <si>
    <t>E00463870001</t>
  </si>
  <si>
    <t>E00463900001</t>
  </si>
  <si>
    <t>E00463910001</t>
  </si>
  <si>
    <t>G06008720004</t>
  </si>
  <si>
    <t>G06008730004</t>
  </si>
  <si>
    <t>G06008730005</t>
  </si>
  <si>
    <t>G06008750001</t>
  </si>
  <si>
    <t>G06008910004</t>
  </si>
  <si>
    <t>G06008970001</t>
  </si>
  <si>
    <t>G06014540003</t>
  </si>
  <si>
    <t>G06014550003</t>
  </si>
  <si>
    <t>J03322340001</t>
  </si>
  <si>
    <t>J03322350001</t>
  </si>
  <si>
    <t>J03322530001</t>
  </si>
  <si>
    <t>J03322540001</t>
  </si>
  <si>
    <t>J03322550001</t>
  </si>
  <si>
    <t>J03322560001</t>
  </si>
  <si>
    <t>J03322580001</t>
  </si>
  <si>
    <t>J03322610001</t>
  </si>
  <si>
    <t>J03322620001</t>
  </si>
  <si>
    <t>J03322630001</t>
  </si>
  <si>
    <t>J03322640001</t>
  </si>
  <si>
    <t>J03322650001</t>
  </si>
  <si>
    <t>J03322660001</t>
  </si>
  <si>
    <t>J03322670001</t>
  </si>
  <si>
    <t>J03322680001</t>
  </si>
  <si>
    <t>J03322690001</t>
  </si>
  <si>
    <t>J03322700001</t>
  </si>
  <si>
    <t>J03322710001</t>
  </si>
  <si>
    <t>J03322720001</t>
  </si>
  <si>
    <t>J03322730001</t>
  </si>
  <si>
    <t>J03322740001</t>
  </si>
  <si>
    <t>J03322750001</t>
  </si>
  <si>
    <t>J03322760001</t>
  </si>
  <si>
    <t>J03322770001</t>
  </si>
  <si>
    <t>J03322780001</t>
  </si>
  <si>
    <t>J03322790001</t>
  </si>
  <si>
    <t>J03322800001</t>
  </si>
  <si>
    <t>J03322810001</t>
  </si>
  <si>
    <t>J03322820001</t>
  </si>
  <si>
    <t>J03322830001</t>
  </si>
  <si>
    <t>J03323710002</t>
  </si>
  <si>
    <t>J03323910001</t>
  </si>
  <si>
    <t>J03323920001</t>
  </si>
  <si>
    <t>G06019800003</t>
  </si>
  <si>
    <t>G06024780004</t>
  </si>
  <si>
    <t>J03323180001</t>
  </si>
  <si>
    <t>J03323190001</t>
  </si>
  <si>
    <t>J03323200001</t>
  </si>
  <si>
    <t>J03323210001</t>
  </si>
  <si>
    <t>J03323220001</t>
  </si>
  <si>
    <t>J03323230001</t>
  </si>
  <si>
    <t>J03323240001</t>
  </si>
  <si>
    <t>J03323250001</t>
  </si>
  <si>
    <t>J03323260001</t>
  </si>
  <si>
    <t>J03323270001</t>
  </si>
  <si>
    <t>J03323400001</t>
  </si>
  <si>
    <t>J03323410001</t>
  </si>
  <si>
    <t>J03323420001</t>
  </si>
  <si>
    <t>J03323430001</t>
  </si>
  <si>
    <t>J03323440001</t>
  </si>
  <si>
    <t>J03323450001</t>
  </si>
  <si>
    <t>J03323460001</t>
  </si>
  <si>
    <t>J03323500001</t>
  </si>
  <si>
    <t>J03323510001</t>
  </si>
  <si>
    <t>J03323520001</t>
  </si>
  <si>
    <t>J03323530001</t>
  </si>
  <si>
    <t>J03323540001</t>
  </si>
  <si>
    <t>J03323550001</t>
  </si>
  <si>
    <t>J03323560001</t>
  </si>
  <si>
    <t>J03323570001</t>
  </si>
  <si>
    <t>J03323580001</t>
  </si>
  <si>
    <t>J03323590001</t>
  </si>
  <si>
    <t>J03323600001</t>
  </si>
  <si>
    <t>J03323610001</t>
  </si>
  <si>
    <t>J03323620001</t>
  </si>
  <si>
    <t>J03323630001</t>
  </si>
  <si>
    <t>J03323640001</t>
  </si>
  <si>
    <t>J03323650001</t>
  </si>
  <si>
    <t>J03323660001</t>
  </si>
  <si>
    <t>J03323670001</t>
  </si>
  <si>
    <t>J03323680001</t>
  </si>
  <si>
    <t>J03323690001</t>
  </si>
  <si>
    <t>G06037930002</t>
  </si>
  <si>
    <t>G06037960003</t>
  </si>
  <si>
    <t>J03324650002</t>
  </si>
  <si>
    <t>Q09114560002</t>
  </si>
  <si>
    <t>J03324270001</t>
  </si>
  <si>
    <t>J03324280001</t>
  </si>
  <si>
    <t>J03324430001</t>
  </si>
  <si>
    <t>J03324440001</t>
  </si>
  <si>
    <t>J03324450001</t>
  </si>
  <si>
    <t>J03324460001</t>
  </si>
  <si>
    <t>J03324470001</t>
  </si>
  <si>
    <t>J03324480001</t>
  </si>
  <si>
    <t>J03324490001</t>
  </si>
  <si>
    <t>J03324520001</t>
  </si>
  <si>
    <t>J03324600001</t>
  </si>
  <si>
    <t>J03324610001</t>
  </si>
  <si>
    <t>J03324620001</t>
  </si>
  <si>
    <t>J03324630001</t>
  </si>
  <si>
    <t>J03324640001</t>
  </si>
  <si>
    <t>J03324660001</t>
  </si>
  <si>
    <t>J03324670001</t>
  </si>
  <si>
    <t>J03324700001</t>
  </si>
  <si>
    <t>G06033370004</t>
  </si>
  <si>
    <t>G06033380004</t>
  </si>
  <si>
    <t>G06033390004</t>
  </si>
  <si>
    <t>G06033420001</t>
  </si>
  <si>
    <t>G06033440001</t>
  </si>
  <si>
    <t>G06033460001</t>
  </si>
  <si>
    <t>G06034640001</t>
  </si>
  <si>
    <t>G06034660001</t>
  </si>
  <si>
    <t>G06036670004</t>
  </si>
  <si>
    <t>G06037970004</t>
  </si>
  <si>
    <t>G06037970005</t>
  </si>
  <si>
    <t>G06038020001</t>
  </si>
  <si>
    <t>G06038040001</t>
  </si>
  <si>
    <t>G06038060001</t>
  </si>
  <si>
    <t>G06038100001</t>
  </si>
  <si>
    <t>G06039520001</t>
  </si>
  <si>
    <t>J03324060001</t>
  </si>
  <si>
    <t>J03324070001</t>
  </si>
  <si>
    <t>J03324080001</t>
  </si>
  <si>
    <t>J03324090001</t>
  </si>
  <si>
    <t>J03324100001</t>
  </si>
  <si>
    <t>J03324110001</t>
  </si>
  <si>
    <t>J03324130001</t>
  </si>
  <si>
    <t>J03324150001</t>
  </si>
  <si>
    <t>Q09121460002</t>
  </si>
  <si>
    <t>J03325040001</t>
  </si>
  <si>
    <t>J03325050001</t>
  </si>
  <si>
    <t>J03325060001</t>
  </si>
  <si>
    <t>J03325070001</t>
  </si>
  <si>
    <t>J03325080001</t>
  </si>
  <si>
    <t>J03325090001</t>
  </si>
  <si>
    <t>J03325100001</t>
  </si>
  <si>
    <t>J03325110001</t>
  </si>
  <si>
    <t>J03325120001</t>
  </si>
  <si>
    <t>J03325130001</t>
  </si>
  <si>
    <t>J03325140001</t>
  </si>
  <si>
    <t>J03325150001</t>
  </si>
  <si>
    <t>J03325160001</t>
  </si>
  <si>
    <t>J03325170001</t>
  </si>
  <si>
    <t>J03325180001</t>
  </si>
  <si>
    <t>J03325190001</t>
  </si>
  <si>
    <t>J03325200001</t>
  </si>
  <si>
    <t>J03325210001</t>
  </si>
  <si>
    <t>J03325220001</t>
  </si>
  <si>
    <t>J03325230001</t>
  </si>
  <si>
    <t>J03325240001</t>
  </si>
  <si>
    <t>J03325250001</t>
  </si>
  <si>
    <t>J03325260001</t>
  </si>
  <si>
    <t>J03325270001</t>
  </si>
  <si>
    <t>J03325280001</t>
  </si>
  <si>
    <t>J03325290001</t>
  </si>
  <si>
    <t>J03325310001</t>
  </si>
  <si>
    <t>J03325330001</t>
  </si>
  <si>
    <t>J03325340001</t>
  </si>
  <si>
    <t>G06042490004</t>
  </si>
  <si>
    <t>G06042490005</t>
  </si>
  <si>
    <t>G06042520003</t>
  </si>
  <si>
    <t>G06043390003</t>
  </si>
  <si>
    <t>G06043400003</t>
  </si>
  <si>
    <t>G06043410003</t>
  </si>
  <si>
    <t>G06043450004</t>
  </si>
  <si>
    <t>G06043500004</t>
  </si>
  <si>
    <t>G06043510003</t>
  </si>
  <si>
    <t>G06043520003</t>
  </si>
  <si>
    <t>G06043530003</t>
  </si>
  <si>
    <t>G06043540003</t>
  </si>
  <si>
    <t>G06043890003</t>
  </si>
  <si>
    <t>J03324790001</t>
  </si>
  <si>
    <t>J03324800001</t>
  </si>
  <si>
    <t>J03324810001</t>
  </si>
  <si>
    <t>J03324820001</t>
  </si>
  <si>
    <t>J03324830001</t>
  </si>
  <si>
    <t>J03324840001</t>
  </si>
  <si>
    <t>J03324850001</t>
  </si>
  <si>
    <t>J03324860001</t>
  </si>
  <si>
    <t>J03324970001</t>
  </si>
  <si>
    <t>J03324980001</t>
  </si>
  <si>
    <t>J03324990001</t>
  </si>
  <si>
    <t>J03325000001</t>
  </si>
  <si>
    <t>J03325010001</t>
  </si>
  <si>
    <t>J03325020001</t>
  </si>
  <si>
    <t>J03325030001</t>
  </si>
  <si>
    <t>Q09127600002</t>
  </si>
  <si>
    <t>S09054980002</t>
  </si>
  <si>
    <t>S09053740001</t>
  </si>
  <si>
    <t>G06048070003</t>
  </si>
  <si>
    <t>G06048210001</t>
  </si>
  <si>
    <t>G06048270003</t>
  </si>
  <si>
    <t>G06054080005</t>
  </si>
  <si>
    <t>G06054090004</t>
  </si>
  <si>
    <t>G06054100004</t>
  </si>
  <si>
    <t>G06054670004</t>
  </si>
  <si>
    <t>G06057560001</t>
  </si>
  <si>
    <t>J03325690001</t>
  </si>
  <si>
    <t>J03325700001</t>
  </si>
  <si>
    <t>J03325710001</t>
  </si>
  <si>
    <t>J03325720001</t>
  </si>
  <si>
    <t>J03325730001</t>
  </si>
  <si>
    <t>J03325740001</t>
  </si>
  <si>
    <t>J03325750001</t>
  </si>
  <si>
    <t>J03325760001</t>
  </si>
  <si>
    <t>J03325770001</t>
  </si>
  <si>
    <t>J03325780001</t>
  </si>
  <si>
    <t>J03325790001</t>
  </si>
  <si>
    <t>J03325800001</t>
  </si>
  <si>
    <t>J03325970001</t>
  </si>
  <si>
    <t>J03325980001</t>
  </si>
  <si>
    <t>J03325990001</t>
  </si>
  <si>
    <t>J03326000001</t>
  </si>
  <si>
    <t>J03326010001</t>
  </si>
  <si>
    <t>J03326020001</t>
  </si>
  <si>
    <t>J03326030001</t>
  </si>
  <si>
    <t>J03326040001</t>
  </si>
  <si>
    <t>J03326720002</t>
  </si>
  <si>
    <t>J03326750002</t>
  </si>
  <si>
    <t>T03766910001</t>
  </si>
  <si>
    <t>T03766930001</t>
  </si>
  <si>
    <t>T03766950001</t>
  </si>
  <si>
    <t>T03766970001</t>
  </si>
  <si>
    <t>T03766990001</t>
  </si>
  <si>
    <t>T03767010001</t>
  </si>
  <si>
    <t>T03767030001</t>
  </si>
  <si>
    <t>T03767050001</t>
  </si>
  <si>
    <t>T03767070001</t>
  </si>
  <si>
    <t>T03767090001</t>
  </si>
  <si>
    <t>T03767110001</t>
  </si>
  <si>
    <t>T03767130001</t>
  </si>
  <si>
    <t>T03767150001</t>
  </si>
  <si>
    <t>T03767170001</t>
  </si>
  <si>
    <t>T03767190001</t>
  </si>
  <si>
    <t>T03767210001</t>
  </si>
  <si>
    <t>T03767230001</t>
  </si>
  <si>
    <t>T03767250001</t>
  </si>
  <si>
    <t>T03767280001</t>
  </si>
  <si>
    <t>T03767300001</t>
  </si>
  <si>
    <t>T03767320001</t>
  </si>
  <si>
    <t>T03767340001</t>
  </si>
  <si>
    <t>T03767360001</t>
  </si>
  <si>
    <t>T03767380001</t>
  </si>
  <si>
    <t>T03767400001</t>
  </si>
  <si>
    <t>T03767420001</t>
  </si>
  <si>
    <t>T03765630001</t>
  </si>
  <si>
    <t>T03765650001</t>
  </si>
  <si>
    <t>T03765670001</t>
  </si>
  <si>
    <t>T03765690001</t>
  </si>
  <si>
    <t>T03765710001</t>
  </si>
  <si>
    <t>T03765730001</t>
  </si>
  <si>
    <t>T03765750001</t>
  </si>
  <si>
    <t>T03765770001</t>
  </si>
  <si>
    <t>T03765790001</t>
  </si>
  <si>
    <t>T03765810001</t>
  </si>
  <si>
    <t>T03765830001</t>
  </si>
  <si>
    <t>T03765850001</t>
  </si>
  <si>
    <t>T03765870001</t>
  </si>
  <si>
    <t>T03765890001</t>
  </si>
  <si>
    <t>T03765910001</t>
  </si>
  <si>
    <t>T03765930001</t>
  </si>
  <si>
    <t>T03765950001</t>
  </si>
  <si>
    <t>T03765970001</t>
  </si>
  <si>
    <t>T03765990001</t>
  </si>
  <si>
    <t>T03766010001</t>
  </si>
  <si>
    <t>T03766030001</t>
  </si>
  <si>
    <t>T03766050001</t>
  </si>
  <si>
    <t>T03766070001</t>
  </si>
  <si>
    <t>T03766090001</t>
  </si>
  <si>
    <t>T03766110001</t>
  </si>
  <si>
    <t>T03766130001</t>
  </si>
  <si>
    <t>T03766150001</t>
  </si>
  <si>
    <t>T03766170001</t>
  </si>
  <si>
    <t>T03766190001</t>
  </si>
  <si>
    <t>T03766210001</t>
  </si>
  <si>
    <t>T03766230001</t>
  </si>
  <si>
    <t>T03766250001</t>
  </si>
  <si>
    <t>T03766270001</t>
  </si>
  <si>
    <t>T03766290001</t>
  </si>
  <si>
    <t>T03766310001</t>
  </si>
  <si>
    <t>T03766330001</t>
  </si>
  <si>
    <t>T03766350001</t>
  </si>
  <si>
    <t>T03766370001</t>
  </si>
  <si>
    <t>T03766390001</t>
  </si>
  <si>
    <t>T03766410001</t>
  </si>
  <si>
    <t>T03766430001</t>
  </si>
  <si>
    <t>T03766450001</t>
  </si>
  <si>
    <t>T03766470001</t>
  </si>
  <si>
    <t>T03766490001</t>
  </si>
  <si>
    <t>T03766510001</t>
  </si>
  <si>
    <t>T03766530001</t>
  </si>
  <si>
    <t>T03766550001</t>
  </si>
  <si>
    <t>T03766570001</t>
  </si>
  <si>
    <t>T03766590001</t>
  </si>
  <si>
    <t>T03766610001</t>
  </si>
  <si>
    <t>T03766630001</t>
  </si>
  <si>
    <t>T03766650001</t>
  </si>
  <si>
    <t>T03766670001</t>
  </si>
  <si>
    <t>T03766690001</t>
  </si>
  <si>
    <t>T03766710001</t>
  </si>
  <si>
    <t>T03766730001</t>
  </si>
  <si>
    <t>T03766750001</t>
  </si>
  <si>
    <t>T03766770001</t>
  </si>
  <si>
    <t>T03766790001</t>
  </si>
  <si>
    <t>T03766810001</t>
  </si>
  <si>
    <t>T03766830001</t>
  </si>
  <si>
    <t>T03766850001</t>
  </si>
  <si>
    <t>T03766870001</t>
  </si>
  <si>
    <t>T03766890001</t>
  </si>
  <si>
    <t>J03326570001</t>
  </si>
  <si>
    <t>J03326580001</t>
  </si>
  <si>
    <t>J03326590001</t>
  </si>
  <si>
    <t>J03326600001</t>
  </si>
  <si>
    <t>J03326610001</t>
  </si>
  <si>
    <t>J03326620001</t>
  </si>
  <si>
    <t>J03326630001</t>
  </si>
  <si>
    <t>J03326640001</t>
  </si>
  <si>
    <t>J03326650001</t>
  </si>
  <si>
    <t>J03326660001</t>
  </si>
  <si>
    <t>J03326670001</t>
  </si>
  <si>
    <t>J03326680001</t>
  </si>
  <si>
    <t>J03326690001</t>
  </si>
  <si>
    <t>J03326700001</t>
  </si>
  <si>
    <t>S09056100003</t>
  </si>
  <si>
    <t>S09056450001</t>
  </si>
  <si>
    <t>S09057600004</t>
  </si>
  <si>
    <t>T03765330001</t>
  </si>
  <si>
    <t>T03765350001</t>
  </si>
  <si>
    <t>T03765370001</t>
  </si>
  <si>
    <t>T03765390001</t>
  </si>
  <si>
    <t>T03765410001</t>
  </si>
  <si>
    <t>T03765430001</t>
  </si>
  <si>
    <t>T03765450001</t>
  </si>
  <si>
    <t>T03765470001</t>
  </si>
  <si>
    <t>T03765490001</t>
  </si>
  <si>
    <t>T03765510001</t>
  </si>
  <si>
    <t>T03765530001</t>
  </si>
  <si>
    <t>T03765550001</t>
  </si>
  <si>
    <t>T03765570001</t>
  </si>
  <si>
    <t>T03765590001</t>
  </si>
  <si>
    <t>T03765610001</t>
  </si>
  <si>
    <t>G06063310004</t>
  </si>
  <si>
    <t>G06063390004</t>
  </si>
  <si>
    <t>G06064170004</t>
  </si>
  <si>
    <t>G06065720004</t>
  </si>
  <si>
    <t>G06065810001</t>
  </si>
  <si>
    <t>J03326550001</t>
  </si>
  <si>
    <t>J03326560001</t>
  </si>
  <si>
    <t>J03327520002</t>
  </si>
  <si>
    <t>Q09137400002</t>
  </si>
  <si>
    <t>S09059110002</t>
  </si>
  <si>
    <t>J03327760001</t>
  </si>
  <si>
    <t>S09059710001</t>
  </si>
  <si>
    <t>S09059710003</t>
  </si>
  <si>
    <t>S09059820003</t>
  </si>
  <si>
    <t>S09059840003</t>
  </si>
  <si>
    <t>G06073120003</t>
  </si>
  <si>
    <t>G06073170003</t>
  </si>
  <si>
    <t>G06074510003</t>
  </si>
  <si>
    <t>G06074520004</t>
  </si>
  <si>
    <t>G06079360004</t>
  </si>
  <si>
    <t>G06079370004</t>
  </si>
  <si>
    <t>G06079380004</t>
  </si>
  <si>
    <t>G06079390004</t>
  </si>
  <si>
    <t>G06079400004</t>
  </si>
  <si>
    <t>G06079410004</t>
  </si>
  <si>
    <t>G06079430004</t>
  </si>
  <si>
    <t>G06079440004</t>
  </si>
  <si>
    <t>G06083880001</t>
  </si>
  <si>
    <t>00099021001 DEPOSITO DE EFECTIVO, DEPOSITANTE: ASFI-RODRIGO JOSE LIMPIAS PALOMEQUE, CONCEPTO: DEVOLUCION DE TASA DE AEROPUERTO, CUENTA DE DEPOSITO: CUENTA UNICA DEL TESORO</t>
  </si>
  <si>
    <t>00047081103 DEPOSITO DE EFECTIVO, DEPOSITANTE: RUTH MERY CORCUY RUA, CONCEPTO: MANIPULEO - DUI, CUENTA DE DEPOSITO: CUENTA UNICA DEL TESORO</t>
  </si>
  <si>
    <t>00047081103 DEPOSITO DE EFECTIVO, DEPOSITANTE: RUTH MERY CORCUY RUA, CONCEPTO: DEVOLUCIÓN DE COMISIÓN BANCARIA, CUENTA DE DEPOSITO: CUENTA UNICA DEL TESORO</t>
  </si>
  <si>
    <t>00099021001 DEPOSITO DE EFECTIVO, DEPOSITANTE: RUPERTO CHURATA MAMANI, CONCEPTO: COBRO INDEBIDO, CUENTA DE DEPOSITO: CUENTA UNICA DEL TESORO</t>
  </si>
  <si>
    <t>00099021001 DEPOSITO DE EFECTIVO, DEPOSITANTE: CARLOS P. PONCE DE LEON MENDIETA CI 1819799 TJA, CONCEPTO: REVERSION PASAJES, CUENTA DE DEPOSITO: CUENTA UNICA DEL TESORO</t>
  </si>
  <si>
    <t>00099021001 DEPOSITO DE EFECTIVO, DEPOSITANTE: GERONIMO MAYTA ROMERO, CONCEPTO: CONVENIO DE PAGO POR COBRO INDEBIDO N°029-17, CUENTA DE DEPOSITO: CUENTA UNICA DEL TESORO</t>
  </si>
  <si>
    <t>00253014308 DEPOSITO DE EFECTIVO, DEPOSITANTE: EMAGUA - JULIO INFANTES RIOJA, CONCEPTO: DEVOLUCION SALDOS FONDOS EN AVANCE, CUENTA DE DEPOSITO: CUENTA UNICA DEL TESORO</t>
  </si>
  <si>
    <t>00099021001 DEPOSITO DE EFECTIVO, DEPOSITANTE: JOSE LUIS PAZ HURTADO, CONCEPTO: DOBLE PERCEPCIÓN, CUENTA DE DEPOSITO: CUENTA UNICA DEL TESORO</t>
  </si>
  <si>
    <t>00099021001 DEPOSITO DE EFECTIVO, DEPOSITANTE: JUAN CANCIO ROJAS PLATA, CONCEPTO: DEVOLUCION DE PAGO UNICO, CUENTA DE DEPOSITO: CUENTA UNICA DEL TESORO</t>
  </si>
  <si>
    <t>00523012001 DEP.DE CHEQ.AJENOS,RET.DE CAM.,CONCEPTO: PAGO POR SERVICIO PRESTADOS,DEP.: ECOBOL , PROCEDENCIA: BANCO UNION S.A., CHEQUE: 151191, FECHA DE EMISION:12/10/2017</t>
  </si>
  <si>
    <t>00099021001 DEP.DE CHEQ.AJENOS,RET.DE CAM.,CONCEPTO: PAGO INCAPACIDADES TEMPORALES (REEMBOLSO) MINISTERIO DE ECONOMÍA FINANZAS PÚBLICAS,DEP.: CAJA NACIONAL DE SALUD , PROCEDENCIA: BANCO UNION S.A., CHEQUE: 13990, FECHA DE EMISION:01/11/2017</t>
  </si>
  <si>
    <t>00099021001 DEPOSITO DE EFECTIVO, DEPOSITANTE: LOURDES M. CARRASCO MEJIA, CONCEPTO: DEVOLUCION, CUENTA DE DEPOSITO: CUENTA UNICA DEL TESORO</t>
  </si>
  <si>
    <t>00099021001 DEPOSITO DE EFECTIVO, DEPOSITANTE: MIN DE EDUCACION - INCEM CRUZ, CONCEPTO: DEVOLCUION DE TASAS DE AEROPUERTO, CUENTA DE DEPOSITO: CUENTA UNICA DEL TESORO</t>
  </si>
  <si>
    <t>00099021001 DEPOSITO DE EFECTIVO, DEPOSITANTE: MIN DE EDUCACION - INCEM CRUZ, CONCEPTO: DEVOLUCION DE PASAJES INTERPROVINCIALES 7MA OCEPB DELEGACION PANDO, CUENTA DE DEPOSITO: CUENTA UNICA DEL TESORO</t>
  </si>
  <si>
    <t>00099021001 DEPOSITO DE EFECTIVO, DEPOSITANTE: ROSALIA ELIZABET GUTIERREZ LOAYZA, CONCEPTO: PERCEPCIÓN INDEBIDA MES DE JULIO, CUENTA DE DEPOSITO: CUENTA UNICA DEL TESORO</t>
  </si>
  <si>
    <t>00099021001 DEPOSITO DE EFECTIVO, DEPOSITANTE: ROSALIA ELIZABET GUTIERREZ LOAYZA, CONCEPTO: PERCEPCIÓN INDEBIDA MES DE AGOSTO, CUENTA DE DEPOSITO: CUENTA UNICA DEL TESORO</t>
  </si>
  <si>
    <t>00099021001 DEPOSITO DE EFECTIVO, DEPOSITANTE: ROSALIA ELIZABET GUTIERREZ LOAYZA, CONCEPTO: PERCEPCIÓN INDEBIDA RETROACTIVO, CUENTA DE DEPOSITO: CUENTA UNICA DEL TESORO</t>
  </si>
  <si>
    <t>00099021001 DEPOSITO DE EFECTIVO, DEPOSITANTE: IRMA MENESES VDA. ALDUNATE, CONCEPTO: DEVOLUCIÓN A SENASIR, CUENTA DE DEPOSITO: CUENTA UNICA DEL TESORO</t>
  </si>
  <si>
    <t>00099021001 DEPOSITO DE EFECTIVO, DEPOSITANTE: FREDDY HUMBERTO VASQUEZ SANDOVAL, CONCEPTO: DEVOLUCIÓN POR DOBLE PERCEPCIÓN, CUENTA DE DEPOSITO: CUENTA UNICA DEL TESORO</t>
  </si>
  <si>
    <t>00099021001 DEPOSITO DE EFECTIVO, DEPOSITANTE: MARCO ANTONIO QUISPE CARRASCO, CONCEPTO: DEP. REVERSION GASTOS P/ALIMENTACION PREV 6132, CUENTA DE DEPOSITO: CUENTA UNICA DEL TESORO</t>
  </si>
  <si>
    <t>00099021001 DEPOSITO DE EFECTIVO, DEPOSITANTE: JUAN AGUSTIN TORRICO MERIDA, CONCEPTO: DEVOLUCION MONTO 100  BECAS, CUENTA DE DEPOSITO: CUENTA UNICA DEL TESORO</t>
  </si>
  <si>
    <t>00373024105 DEPOSITO DE EFECTIVO, DEPOSITANTE: JOSE LUIS COLQUE JIMENEZ, CONCEPTO: DEVOLUCION POR CONCEPTO DE 3 DIAS DE SALARIO DEL MES DE MAYO 2015, CUENTA DE DEPOSITO: CUENTA UNICA DEL TESORO</t>
  </si>
  <si>
    <t>00099021001 DEPOSITO DE EFECTIVO, DEPOSITANTE: MIGUEL TINTAYA AZUCENA, CONCEPTO: DEVOLUCION DE PAGO EN DEMASIA, CUENTA DE DEPOSITO: CUENTA UNICA DEL TESORO</t>
  </si>
  <si>
    <t>00099021001 DEPOSITO DE EFECTIVO, DEPOSITANTE: NELLY GONZALES BALDIVIESO, CONCEPTO: DOBLE PERCEPCIÓN, CUENTA DE DEPOSITO: CUENTA UNICA DEL TESORO</t>
  </si>
  <si>
    <t>00099021001 DEPOSITO DE EFECTIVO, DEPOSITANTE: ESPERANZA CORI, CONCEPTO: DEVOLUCION POR DOBLE PERCEPCION, CUENTA DE DEPOSITO: CUENTA UNICA DEL TESORO</t>
  </si>
  <si>
    <t>00234014202 DEPOSITO DE EFECTIVO, DEPOSITANTE: FORTUNATO COLQUEHUANCA TICONA, CONCEPTO: DEVOLUCION AL C-31 N° 1230, PARTIDA N° 31120, GASTOS, CUENTA DE DEPOSITO: CUENTA UNICA DEL TESORO</t>
  </si>
  <si>
    <t>00130012002 DEP.DE CHEQ.AJENOS,RET.DE CAM.,CONCEPTO: PAGO INCAPACIDAD TEMPORAL DEL PERSONAL F.O.F.I.M. CORRESPONDIENTE MES SEPTIEMBRE 2017,DEP.: CAJA DE SALUD DE CAMINOS Y RA , PROCEDENCIA: BANCO UNION S.A., CHEQUE: 8418, FECHA DE EMISION:20/10/2017</t>
  </si>
  <si>
    <t>00117012001 DEP.DE CHEQ.AJENOS,RET.DE CAM.,CONCEPTO: DEVOLUCION DE VIATICOS CBTE N° 2550/17,DEP.: RIDER ANTELO SANTIVAÑEZ , PROCEDENCIA: BANCO UNION S.A., CHEQUE: 7152, FECHA DE EMISION:31/10/2017</t>
  </si>
  <si>
    <t>00099021001 DEP.DE CHEQ.AJENOS,RET.DE CAM.,CONCEPTO: DEVOLUCION POR CONCEPTO DE COMBUSTIBLE,DEP.: YPFB , PROCEDENCIA: BANCO UNION S.A., CHEQUE: 6183, FECHA DE EMISION:01/11/2017</t>
  </si>
  <si>
    <t>00592012001 DEP.DE CHEQ.AJENOS,RET.DE CAM.,CONCEPTO: UNION BOLIVIA SRL - IBERIA GESTIÓN 2016 BOLETO DE RELACIONES EXTERIORES,DEP.: UNION BOLIVIA SRL , PROCEDENCIA: BANCO BISA S.A., CHEQUE: 5737, FECHA DE EMISION:31/10/2017</t>
  </si>
  <si>
    <t>00292012001 DEP.DE CHEQ.AJENOS,RET.DE CAM.,CONCEPTO: DEVOLUCION DE SALDOS REG SCZ PAGO EN DEMASIA TRANSPORTE - REFRIGERIOS,DEP.: VIAS BOLIVIA , PROCEDENCIA: BANCO UNION S.A., CHEQUE: 3335, FECHA DE EMISION:26/10/2017</t>
  </si>
  <si>
    <t>00313012004 DEP.DE CHEQ.AJENOS,RET.DE CAM.,CONCEPTO: PAGO POR SUBSIDIO DE MATERNIDAD,DEP.: CAJA DE SALUD  DE LA BANCA PRIVADA , PROCEDENCIA: BANCO NACIONAL DE BOLIVIA S.A., CHEQUE: 6758518, FECHA DE EMISION:26/10/2017</t>
  </si>
  <si>
    <t>00099021001 DEP.DE CHEQ.AJENOS,RET.DE CAM.,CONCEPTO: REEMBOLSO DE BAJAS MEDICAS POR ENFERMEDAD,DEP.: CAJA DE SALUD DE LA BANCA PRIVADA , PROCEDENCIA: BANCO NACIONAL DE BOLIVIA S.A., CHEQUE: 6758520, FECHA DE EMISION:26/10/2017</t>
  </si>
  <si>
    <t>00099021001 DEPOSITO DE EFECTIVO, DEPOSITANTE: ROSALIA ELIZABETH GUTIERREZ LOAYZA, CONCEPTO: PERCEPCIÓN INDEBIDA MAGISTERIO MES DE MARZO, CUENTA DE DEPOSITO: CUENTA UNICA DEL TESORO</t>
  </si>
  <si>
    <t>00099021001 DEPOSITO DE EFECTIVO, DEPOSITANTE: ROSALIA ELIZABET GUTIERREZ LOAYZA, CONCEPTO: PERCEPCIÓN INDEBIDA MES DE ABRIL, CUENTA DE DEPOSITO: CUENTA UNICA DEL TESORO</t>
  </si>
  <si>
    <t>00099021001 DEPOSITO DE EFECTIVO, DEPOSITANTE: ROSALIA ELIZABET GUTIERREZ LOAYZA, CONCEPTO: PERCEPCIÓN INDEBIDA MES DE MAYO, CUENTA DE DEPOSITO: CUENTA UNICA DEL TESORO</t>
  </si>
  <si>
    <t>00099021001 DEPOSITO DE EFECTIVO, DEPOSITANTE: ROSALIA ELIZABET GUTIERREZ LOAYZA, CONCEPTO: PERCEPCIÓN INDEBIDA MES DE JUNIO, CUENTA DE DEPOSITO: CUENTA UNICA DEL TESORO</t>
  </si>
  <si>
    <t>00099021001 DEPOSITO DE EFECTIVO, DEPOSITANTE: JOSE ANTONIO CARVAJAL, CONCEPTO: DEVOLUCION DE FONDOS S/G INFORME DE AUDITORIA, CUENTA DE DEPOSITO: CUENTA UNICA DEL TESORO</t>
  </si>
  <si>
    <t>00292032001 DEPOSITO DE EFECTIVO, DEPOSITANTE: SANTOS BLADIMIR VICHINI TARQUI, CONCEPTO: DAÑO ECONOMICO, CUENTA DE DEPOSITO: CUENTA UNICA DEL TESORO</t>
  </si>
  <si>
    <t>00041031107 DEPOSITO DE EFECTIVO, DEPOSITANTE: MIRIAM VIRGINIA YEVARA MORALES, CONCEPTO: DEVOLUCION DE VIATICOS, CUENTA DE DEPOSITO: CUENTA UNICA DEL TESORO</t>
  </si>
  <si>
    <t>00099021001 DEPOSITO DE EFECTIVO, DEPOSITANTE: SAMMY BRISEIDA CASTILLO NAO, CONCEPTO: DEVOLUCION DE 12 DIAS DE TRABAJO, CUENTA DE DEPOSITO: CUENTA UNICA DEL TESORO</t>
  </si>
  <si>
    <t>00099021001 DEPOSITO DE EFECTIVO, DEPOSITANTE: SENASIR - LAUREANA QUISPE VDA. DE CANAVIRI, CONCEPTO: COBRO INDEBIDO, CUENTA DE DEPOSITO: CUENTA UNICA DEL TESORO</t>
  </si>
  <si>
    <t>00099021001 DEPOSITO DE EFECTIVO, DEPOSITANTE: DAVID ALFREDO GUTIERREZ BOLIVAR, CONCEPTO: DEV POR DOBLE PERCEPCIÓN, FECHA DE PAGO 6-11-17 A FAVOR DE DAVID GUTIERREZ BOLIVAR (2201522 LP), CUENTA DE DEPOSITO: CUENTA UNICA DEL TESORO</t>
  </si>
  <si>
    <t>00512012001 DEPOSITO DE EFECTIVO, DEPOSITANTE: MELBY DIANA ENCINAS ROJAS, CONCEPTO: DEVOLUCION DE PASAJES, CUENTA DE DEPOSITO: CUENTA UNICA DEL TESORO</t>
  </si>
  <si>
    <t>00099021001 DEPOSITO DE EFECTIVO, DEPOSITANTE: JULIO RENE MUÑOZ RIVEROS, CONCEPTO: DOBLE PERCEPCION, CUENTA DE DEPOSITO: CUENTA UNICA DEL TESORO</t>
  </si>
  <si>
    <t>00099021001 DEPOSITO DE EFECTIVO, DEPOSITANTE: RENÉ AUGUSTO PEREIRA MORATÓ, CONCEPTO: DOBLE PERCEPCIÓN, CUENTA DE DEPOSITO: CUENTA UNICA DEL TESORO</t>
  </si>
  <si>
    <t>00099021001 DEPOSITO DE EFECTIVO, DEPOSITANTE: JAIME RODRIGUEZ SAENZ, CONCEPTO: DEVOLUCION DOBLE PERCEPCION, CUENTA DE DEPOSITO: CUENTA UNICA DEL TESORO</t>
  </si>
  <si>
    <t>00046031102 DEPOSITO DE EFECTIVO, DEPOSITANTE: ELIZABETH TORRICO HELGUERO, CONCEPTO: DEVOLUCION DE RECURSOS, CUENTA DE DEPOSITO: CUENTA UNICA DEL TESORO</t>
  </si>
  <si>
    <t>00099021001 DEPOSITO DE EFECTIVO, DEPOSITANTE: NARDA MARCA SUAREZ CI 6720368 LP, CONCEPTO: DEVOLUCION MONTO 100 BECAS, CUENTA DE DEPOSITO: CUENTA UNICA DEL TESORO</t>
  </si>
  <si>
    <t>00099021001 DEP.DE CHEQ.AJENOS,RET.DE CAM.,CONCEPTO: DEVOLUCION DE PASAJES KARINA MARCONI,DEP.: KARINA MARCONI , PROCEDENCIA: BANCO UNION S.A., CHEQUE: 8073, FECHA DE EMISION:17/10/2017</t>
  </si>
  <si>
    <t>00099021001 DEP.DE CHEQ.AJENOS,RET.DE CAM.,CONCEPTO: DEVOLUCION DE CC NO COBRADA JULIO 2017,DEP.: LA VITALICIA SEGUROS Y REASEGUROS DE VIDA  S.A. , PROCEDENCIA: BANCO BISA S.A., CHEQUE: 41764, FECHA DE EMISION:06/11/2017</t>
  </si>
  <si>
    <t>00099021001 DEPOSITO DE EFECTIVO, DEPOSITANTE: MARTIN YAHUASI MAMANI CI 2224699 LP, CONCEPTO: PLAN DE PAGOS SENASIR, CUENTA DE DEPOSITO: CUENTA UNICA DEL TESORO</t>
  </si>
  <si>
    <t>00099021001 DEPOSITO DE EFECTIVO, DEPOSITANTE: ALVARO MUNGUIA ROMERO, CONCEPTO: DEVOLUCION PAGO EN DEMASIA VIATICOS, CUENTA DE DEPOSITO: CUENTA UNICA DEL TESORO</t>
  </si>
  <si>
    <t>00099021001 DEPOSITO DE EFECTIVO, DEPOSITANTE: ANGEL CAMACHO SUAREZ, CONCEPTO: DOBLE PERCEPCIÓN, CUENTA DE DEPOSITO: CUENTA UNICA DEL TESORO</t>
  </si>
  <si>
    <t>00020011103 DEPOSITO DE EFECTIVO, DEPOSITANTE: ARNOLD RAMIRO GUARACHI TABOADA, CONCEPTO: DEVOLUCION DE VIATICOS,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</si>
  <si>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</si>
  <si>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MARTHA LUCIA GUTIERREZ, CONCEPTO: COBRO INDEBIDO POR NUEVAS NUPCIAS, CUENTA DE DEPOSITO: CUENTA UNICA DEL TESORO</t>
  </si>
  <si>
    <t>00099021001 DEPOSITO DE EFECTIVO, DEPOSITANTE: LUCIO BAUTISTA DELGADO, CONCEPTO: DEVOLUCION DOBLE PERCEPCION PENSION SOLIDARIA, CUENTA DE DEPOSITO: CUENTA UNICA DEL TESORO</t>
  </si>
  <si>
    <t>00592012001 DEPOSITO DE EFECTIVO, DEPOSITANTE: CAROLA CHAMBI, CONCEPTO: ND92352 - REGULARIZACION COI 1999 GESTION 2016, CUENTA DE DEPOSITO: CUENTA UNICA DEL TESORO</t>
  </si>
  <si>
    <t>00099021001 DEPOSITO DE EFECTIVO, DEPOSITANTE: MINISTERIO DE DEFENSA, CONCEPTO: DEVOLUCIÓN DE VIÁTICOS, CUENTA DE DEPOSITO: CUENTA UNICA DEL TESORO</t>
  </si>
  <si>
    <t>00099021001 DEPOSITO DE EFECTIVO, DEPOSITANTE: FREDDY MENDOZA QUISPE, CONCEPTO: MULTA PROCESO ADMINISTRATIVO DIRECCIÓN DEPARTAMENTAL DE EDUCACIÓN EN LA PAZ, CUENTA DE DEPOSITO: CUENTA UNICA DEL TESORO</t>
  </si>
  <si>
    <t>00099021001 DEP.DE CHEQ.AJENOS,RET.DE CAM.,CONCEPTO: DEPÓSITO BAJAS TEMPORARIAS,DEP.: UIF , PROCEDENCIA: BANCO UNION S.A., CHEQUE: 24467, FECHA DE EMISION:13/10/2017</t>
  </si>
  <si>
    <t>00099021001 DEP.DE CHEQ.AJENOS,RET.DE CAM.,CONCEPTO: DEVOLUCIÓN DE COTIZACIÓN EXCESO,DEP.: FUTURO DE BOLIVIA S.A. AFP , PROCEDENCIA: BANCO DE CREDITO DE BOLIVIA S.A., CHEQUE: 51185, FECHA DE EMISION:06/11/2017</t>
  </si>
  <si>
    <t>00099021001 DEP.DE CHEQ.AJENOS,RET.DE CAM.,CONCEPTO: DEVOLUCION DE PASAJE AEREO NO UTILIZADO GESTION 2017 (SERGIO GAMARRA),DEP.: BOA - OFICINA REG LA PAZ , PROCEDENCIA: BANCO UNION S.A., CHEQUE: 8109, FECHA DE EMISION:25/10/2017</t>
  </si>
  <si>
    <t>00099021001 DEP.DE CHEQ.AJENOS,RET.DE CAM.,CONCEPTO: REEMBOLSO POR BAJAS MÉDICAS DE INCAPACIDAD TEMPORAL,DEP.: MINISTERIO DE SALUD , PROCEDENCIA: BANCO UNION S.A., CHEQUE: 24675, FECHA DE EMISION:30/10/2017</t>
  </si>
  <si>
    <t>00046024204 DEP.DE CHEQ.AJENOS,RET.DE CAM.,CONCEPTO: REEMBOLSO POR BAJAS MÉDICAS DE INCAPACIDAD TEMPORAL,DEP.: MINISTERIO DE SALUD , PROCEDENCIA: BANCO UNION S.A., CHEQUE: 24676, FECHA DE EMISION:30/10/2017</t>
  </si>
  <si>
    <t>00099021001 DEPOSITO DE EFECTIVO, DEPOSITANTE: RICARDO FLORES VALERIANO, CONCEPTO: DOBLE PERCEPCION, CUENTA DE DEPOSITO: CUENTA UNICA DEL TESORO</t>
  </si>
  <si>
    <t>00099021001 DEPOSITO DE EFECTIVO, DEPOSITANTE: VICENTE MANCACHI MAMANI, CONCEPTO: DEVOLUCIÓN DE FONDOS EN AVANCE DE DIGCOIN LA PAZ DEL SR. VICENTE MANCACHI, CUENTA DE DEPOSITO: CUENTA UNICA DEL TESORO</t>
  </si>
  <si>
    <t>00099021001 DEPOSITO DE EFECTIVO, DEPOSITANTE: GUIDO CRESPO VALLEJOS, CONCEPTO: DEVOLUCION PRA, CUENTA DE DEPOSITO: CUENTA UNICA DEL TESORO</t>
  </si>
  <si>
    <t>00513012003 DEPOSITO DE EFECTIVO, DEPOSITANTE: BORIS CORDOVA TERRAZAS, CONCEPTO: DEVOLUCION SUBSIDIO NATALIDAD YPFB, CUENTA DE DEPOSITO: CUENTA UNICA DEL TESORO</t>
  </si>
  <si>
    <t>00099021001 DEPOSITO DE EFECTIVO, DEPOSITANTE: ALICIA EXALTACION ALVAREZ FERNANDEZ, CONCEPTO: MONTO A REVERTIR, CUENTA DE DEPOSITO: CUENTA UNICA DEL TESORO</t>
  </si>
  <si>
    <t>00099021001 DEPOSITO DE EFECTIVO, DEPOSITANTE: HILARION COPA CRUZ - MAGISTERIO, CONCEPTO: DEVOLUCION DE COBRO INDEBIDO, CUENTA DE DEPOSITO: CUENTA UNICA DEL TESORO</t>
  </si>
  <si>
    <t>00593019201 DEPOSITO DE EFECTIVO, DEPOSITANTE: EMPRESA ESTATAL YACANA, CONCEPTO: REVERSIÓIN DE AGUINALDOS AL PREVENTIVO N°351/2016, CUENTA DE DEPOSITO: CUENTA UNICA DEL TESORO</t>
  </si>
  <si>
    <t>00592012001 DEPOSITO DE EFECTIVO, DEPOSITANTE: GABRIEL EDGARDO REYES AGUIRRE, CONCEPTO: ND 53002 - GESTION 2016, CUENTA DE DEPOSITO: CUENTA UNICA DEL TESORO</t>
  </si>
  <si>
    <t>00234014202 DEPOSITO DE EFECTIVO, DEPOSITANTE: EDSON MIRANDA, CONCEPTO: DEV. C-31 N° 1265 PARTIDA 31110 GASTOS POR REFRIGERIO, CUENTA DE DEPOSITO: CUENTA UNICA DEL TESORO</t>
  </si>
  <si>
    <t>00580012001 DEPOSITO DE EFECTIVO, DEPOSITANTE: PAOLO EDSON MARIÑO VILLARROEL, CONCEPTO: DEVOLUCION DE PASAJES, CUENTA DE DEPOSITO: CUENTA UNICA DEL TESORO</t>
  </si>
  <si>
    <t>00580012001 DEPOSITO DE EFECTIVO, DEPOSITANTE: VICTOR EDUARDO DABALOS BOLIVAR, CONCEPTO: DEVOLUCION DE PASAJES, CUENTA DE DEPOSITO: CUENTA UNICA DEL TESORO</t>
  </si>
  <si>
    <t>00041044201 DEPOSITO DE EFECTIVO, DEPOSITANTE: IMPORTADORA Y COMERCIALIZADORA CLARABELLA, CONCEPTO: DEP. DEVOLUCIÓN POR COBRO INCORRECTO, CUENTA DE DEPOSITO: CUENTA UNICA DEL TESORO</t>
  </si>
  <si>
    <t>00020031101 DEPOSITO DE EFECTIVO, DEPOSITANTE: RIS-16 TCNL. JORDAN, CONCEPTO: REVERSIÓN DE ALIMENTOS NO ADQUIRIDOS CORRESP AL MES DE SEPT DEL PUESTO DE SEGURIDAD P.E.M.M.S.S., CUENTA DE DEPOSITO: CUENTA UNICA DEL TESORO</t>
  </si>
  <si>
    <t>00015024201 DEP.DE CHEQ.AJENOS,RET.DE CAM.,CONCEPTO: GASTOS DE OPERACION,DEP.: CMDA. DPTAL POLICIA POTOSI , PROCEDENCIA: BANCO UNION S.A., CHEQUE: 3530, FECHA DE EMISION:30/10/2017</t>
  </si>
  <si>
    <t>00015021102 DEP.DE CHEQ.AJENOS,RET.DE CAM.,CONCEPTO: GASTOS DE OPERACION BSF,DEP.: CMDO.DPTAL.POLICIAL - POTOSI , PROCEDENCIA: BANCO UNION S.A., CHEQUE: 3528, FECHA DE EMISION:30/10/2017</t>
  </si>
  <si>
    <t>00523012001 DEP.DE CHEQ.AJENOS,RET.DE CAM.,CONCEPTO: PAGO POR SERVICIOS PRESTADOS,DEP.: ECOBOL , PROCEDENCIA: BANCO GANADERO S.A., CHEQUE: 3034, FECHA DE EMISION:26/10/2017</t>
  </si>
  <si>
    <t>00592012001 DEP.DE CHEQ.AJENOS,RET.DE CAM.,CONCEPTO: TRANSFERENCIA DE RECURSOS DEL 01 AL 31 DE OCTUBRE,DEP.: IVAN GONZALES , PROCEDENCIA: BANCO UNION S.A., CHEQUE: 628, FECHA DE EMISION:08/11/2017</t>
  </si>
  <si>
    <t>00592012001 DEP.DE CHEQ.AJENOS,RET.DE CAM.,CONCEPTO: TRANSFERENCIA DE RECURSOS DEL 01 AL 4 DE NOVIEMBRE,DEP.: IVAN GONZALES , PROCEDENCIA: BANCO UNION S.A., CHEQUE: 629, FECHA DE EMISION:08/11/2017</t>
  </si>
  <si>
    <t>00099021001 DEP.DE CHEQ.AJENOS,RET.DE CAM.,CONCEPTO: RESTITUCION IMPORTE EJECUCION DE LA BOLETA DE GARANTIA,DEP.: MINISTERIO DE GOBIERNO-UELICN , PROCEDENCIA: BANCO UNION S.A., CHEQUE: 7699, FECHA DE EMISION:06/11/2017</t>
  </si>
  <si>
    <t>00099021001 DEPOSITO DE EFECTIVO, DEPOSITANTE: CRISTINA LUCIA VALENCIA REA, CONCEPTO: DEVOLUCION DE DEUDA DE DOBLE PERCEPCION A SENASIR, CUENTA DE DEPOSITO: CUENTA UNICA DEL TESORO</t>
  </si>
  <si>
    <t>00047257001 DEPOSITO DE EFECTIVO, DEPOSITANTE: DANIELA AVENDAÑO ARCIÉNEGA, CONCEPTO: DEVOLUCIÓN DE SALDOS GESTIÓN 2014 DE NELLY CAÑARI Y OSCAR AQUIZE, CUENTA DE DEPOSITO: CUENTA UNICA DEL TESORO</t>
  </si>
  <si>
    <t>00099021001 DEPOSITO DE EFECTIVO, DEPOSITANTE: VIVIANA CUMARA TONCONI-MAGISTERIO, CONCEPTO: DEVOLUCION DE HABER POR 8 HRS MAGISTERIO, CUENTA DE DEPOSITO: CUENTA UNICA DEL TESORO</t>
  </si>
  <si>
    <t>00099021001 DEPOSITO DE EFECTIVO, DEPOSITANTE: AMELIA APAZA DE APAZA, CONCEPTO: DEVOLUCION POR CONCEPTO SENASIR, CUENTA DE DEPOSITO: CUENTA UNICA DEL TESORO</t>
  </si>
  <si>
    <t>00580012001 DEPOSITO DE EFECTIVO, DEPOSITANTE: JAIME RONALD SILVA ZAPATA, CONCEPTO: DEVOLUCION DE PASAJES, CUENTA DE DEPOSITO: CUENTA UNICA DEL TESORO</t>
  </si>
  <si>
    <t>00342012001 DEPOSITO DE EFECTIVO, DEPOSITANTE: WILMA PAMELA CASTRO AGUIRRE, CONCEPTO: COSTOS EMERGENTES POR CAMBIO DE ITINERARIO VIAJE LPZ-BENI (RIBERALTA)-LPZ F.10/06/2015, CUENTA DE DEPOSITO: CUENTA UNICA DEL TESORO</t>
  </si>
  <si>
    <t>00099021001 DEPOSITO DE EFECTIVO, DEPOSITANTE: RAMIRO ANDRES COLQUEHUANCA GUTIERREZ, CONCEPTO: DEVOLUCION DE VIATICOS, CUENTA DE DEPOSITO: CUENTA UNICA DEL TESORO</t>
  </si>
  <si>
    <t>00099021001 DEPOSITO DE EFECTIVO, DEPOSITANTE: RIDER ONTIVEROS CORRALES, CONCEPTO: DEVOLUCION DE VIATICOS, CUENTA DE DEPOSITO: CUENTA UNICA DEL TESORO</t>
  </si>
  <si>
    <t>00099021001 DEPOSITO DE EFECTIVO, DEPOSITANTE: WILLIAMS GUZMAN NOGALES, CONCEPTO: DEVOLUCION DE VIATICOS, CUENTA DE DEPOSITO: CUENTA UNICA DEL TESORO</t>
  </si>
  <si>
    <t>00099021001 DEPOSITO DE EFECTIVO, DEPOSITANTE: GUERY RICHARD JALDIN PASTOR, CONCEPTO: DEVOLUCION DE VIATICOS, CUENTA DE DEPOSITO: CUENTA UNICA DEL TESORO</t>
  </si>
  <si>
    <t>00099021001 DEPOSITO DE EFECTIVO, DEPOSITANTE: LUIS EDUARDO CALVIMONTES NOVILLO, CONCEPTO: DOBLE PERCEPCION, CUENTA DE DEPOSITO: CUENTA UNICA DEL TESORO</t>
  </si>
  <si>
    <t>00099021001 DEPOSITO DE EFECTIVO, DEPOSITANTE: MELISA ABALOS CHOQUE, CONCEPTO: SALDO DE FONDO EN AVANCE, CUENTA DE DEPOSITO: CUENTA UNICA DEL TESORO</t>
  </si>
  <si>
    <t>00020028001 DEPOSITO DE EFECTIVO, DEPOSITANTE: COMANDO EN JEFE DE LAS FF AA DEL ESTADO, CONCEPTO: REVERSION POR CONCEPTO DE PASAJES NO EJECUTADO DAKAR 2017, CUENTA DE DEPOSITO: CUENTA UNICA DEL TESORO</t>
  </si>
  <si>
    <t>00099021001 DEPOSITO DE EFECTIVO, DEPOSITANTE: CARLOS CARDENAS USQUIANO, CONCEPTO: DEVOLUCIÓN POR DOBLE PERCEPCIÓN, CUENTA DE DEPOSITO: CUENTA UNICA DEL TESORO</t>
  </si>
  <si>
    <t>00580012001 DEP.DE CHEQ.AJENOS,RET.DE CAM.,CONCEPTO: DEV. A CUENTA 1-3428138 POR REVERSION DE COMP. 0-312358 REFRIGERIO ELIZABETH FLORES,DEP.: DEPOSITÓS ADUANEROS BOLIVIANOS , PROCEDENCIA: BANCO UNION S.A., CHEQUE: 7211, FECHA DE EMISION:01/11/2017</t>
  </si>
  <si>
    <t>00099021001 DEP.DE CHEQ.AJENOS,RET.DE CAM.,CONCEPTO: DEVOLUCION DEL COSTO DE EXAMEN PREOCUPACIONAL MARCELINO MARCO ANTONIO LUCERO LEON,DEP.: DEFENSORIA DEL PUEBLO , PROCEDENCIA: BANCO UNION S.A., CHEQUE: 884, FECHA DE EMISION:01/11/2017</t>
  </si>
  <si>
    <t>00271022001 DEP.DE CHEQ.AJENOS,RET.DE CAM.,CONCEPTO: MARIELA RIVERO DURAN,DEP.: BANCO UNION  S.A. , PROCEDENCIA: BANCO UNION S.A., CHEQUE: 150663, FECHA DE EMISION:09/11/2017</t>
  </si>
  <si>
    <t>00099021001 DEP.DE CHEQ.AJENOS,RET.DE CAM.,CONCEPTO: JUAN PABLO MARTINEZ PASTOR,DEP.: BANCO UNION  S.A. , PROCEDENCIA: BANCO UNION S.A., CHEQUE: 150664, FECHA DE EMISION:09/11/2017</t>
  </si>
  <si>
    <t>00670012001 DEP.DE CHEQ.AJENOS,RET.DE CAM.,CONCEPTO: DEPÖSITO MULTAS ELECTORALES JURADOS NO ASISTENTES,DEP.: TRIBUNAL ELECTORAL DPTAL DE COCHABAMBA , PROCEDENCIA: BANCO UNION S.A., CHEQUE: 6078, FECHA DE EMISION:08/11/2017</t>
  </si>
  <si>
    <t>00070011102 DEP.DE CHEQ.AJENOS,RET.DE CAM.,CONCEPTO: DEPÖSITO POR GARANTIA DE SEGURIDAD DE PROPUESTA,DEP.: DESARROLLO CIUDADES COMPROMETIDAS CONSULTORES SRL , PROCEDENCIA: BANCO BISA S.A., CHEQUE: 41113, FECHA DE EMISION:19/10/2017</t>
  </si>
  <si>
    <t>00287102012 DEP.DE CHEQ.AJENOS,RET.DE CAM.,CONCEPTO: PAGO DE LA FACTURA N°60 POR EL MINISTERIO DE CULTURAS Y TURISMO PROY. LA SOMBRERERIA DE SUCRE,DEP.: FPS/SUPERVISIÓN , PROCEDENCIA: BANCO UNION S.A., CHEQUE: 667, FECHA DE EMISION:08/11/2017</t>
  </si>
  <si>
    <t>00292032001 DEPOSITO DE EFECTIVO, DEPOSITANTE: LUIS GERMAN FERNANDEZ POSARI, CONCEPTO: REPOSICIÓN, CUENTA DE DEPOSITO: CUENTA UNICA DEL TESORO</t>
  </si>
  <si>
    <t>00099021001 DEPOSITO DE EFECTIVO, DEPOSITANTE: LUIS EDUARDO GONZALES, CONCEPTO: DEVOLUCIÓN DE COMBUSTIBLE DEL N° PREVENTIVO 755, CUENTA DE DEPOSITO: CUENTA UNICA DEL TESORO</t>
  </si>
  <si>
    <t>00378012002 DEPOSITO DE EFECTIVO, DEPOSITANTE: SENATEX, CONCEPTO: DEVOLUCION FONDO EN AVANCE PREVENTIVO 482, CUENTA DE DEPOSITO: CUENTA UNICA DEL TESORO</t>
  </si>
  <si>
    <t>00099021001 DEPOSITO DE EFECTIVO, DEPOSITANTE: SUSANA ROJAS CRUZ, CONCEPTO: DEVOLUCION DE BAJA POR INCAPACIDAD DEL SR ESPIRIDION VILLANUEVA HERVOZO, CUENTA DE DEPOSITO: CUENTA UNICA DEL TESORO</t>
  </si>
  <si>
    <t>00099021001 DEPOSITO DE EFECTIVO, DEPOSITANTE: NESTOR EDUARDO AGREDA CORRALES, CONCEPTO: DEVOLUCION SALDO CONVENIO DOBLE PERCEPCION, CUENTA DE DEPOSITO: CUENTA UNICA DEL TESORO</t>
  </si>
  <si>
    <t>00099021001 DEPOSITO DE EFECTIVO, DEPOSITANTE: NELSON ISAAC CHAVEZ PEREZ, CONCEPTO: DEVOLUCION DE SALARIO - OCT. 2016 OTROS INGRESOS, CUENTA DE DEPOSITO: CUENTA UNICA DEL TESORO</t>
  </si>
  <si>
    <t>00099021001 DEPOSITO DE EFECTIVO, DEPOSITANTE: NELSON ISAAC CHAVEZ PEREZ, CONCEPTO: DEVOLUCION DE SALARIO - OCT. 2016, CUENTA DE DEPOSITO: CUENTA UNICA DEL TESORO</t>
  </si>
  <si>
    <t>00099021001 DEPOSITO DE EFECTIVO, DEPOSITANTE: NELSON ISAAC CHAVEZ PEREZ, CONCEPTO: DEVOLUCION DE SALARIO - SEPT. 2016 OTROS INGRESOS, CUENTA DE DEPOSITO: CUENTA UNICA DEL TESORO</t>
  </si>
  <si>
    <t>00099021001 DEPOSITO DE EFECTIVO, DEPOSITANTE: NELSON ISAAC CHAVEZ PEREZ, CONCEPTO: DEVOLUCION DE SALARIO - SEPT. 2016, CUENTA DE DEPOSITO: CUENTA UNICA DEL TESORO</t>
  </si>
  <si>
    <t>00015031101 DEPOSITO DE EFECTIVO, DEPOSITANTE: AGENCIA REG. TRAVEL  SRL, CONCEPTO: DEVOLUCION DE PASAJES - DEPOSITA  REG. TRAVEL  SRL, CUENTA DE DEPOSITO: CUENTA UNICA DEL TESORO</t>
  </si>
  <si>
    <t>00041044201 DEPOSITO DE EFECTIVO, DEPOSITANTE: PATRICIA INES HUARAYA CABRERA, CONCEPTO: DEVOLUCION DE FONDO EN AVANCE POR EVENTO DIA NACIONAL DE LA LECHE ELABORACION DE QUESOS, CUENTA DE DEPOSITO: CUENTA UNICA DEL TESORO</t>
  </si>
  <si>
    <t>00041044201 DEPOSITO DE EFECTIVO, DEPOSITANTE: PATRICIA HUARAYA CABRERA, CONCEPTO: DEVOLUCION DE FONDO EN AVANCE POR EVENTO DIA NACIONAL DE LA LECHE STAND ELABORACION DE QUESOS, CUENTA DE DEPOSITO: CUENTA UNICA DEL TESORO</t>
  </si>
  <si>
    <t>00099021001 DEPOSITO DE EFECTIVO, DEPOSITANTE: CARLOS MIGUEL TORREZ, CONCEPTO: DEVOLUCION DE PASAJES, CUENTA DE DEPOSITO: CUENTA UNICA DEL TESORO</t>
  </si>
  <si>
    <t>00292032001 DEPOSITO DE EFECTIVO, DEPOSITANTE: VIAS BOLIVIA - MARCELO RUIZ QUINTANILLA, CONCEPTO: DEVOLUCIÓN FONDOS EN AVANCE, CUENTA DE DEPOSITO: CUENTA UNICA DEL TESORO</t>
  </si>
  <si>
    <t>00099021001 DEPOSITO DE EFECTIVO, DEPOSITANTE: ANGEL ABEL CALATAYUD VILLA, CONCEPTO: DOBLE PERCEPCION, CUENTA DE DEPOSITO: CUENTA UNICA DEL TESORO</t>
  </si>
  <si>
    <t>00234012001 DEPOSITO DE EFECTIVO, DEPOSITANTE: SILVIA VASQUEZ CHOQUE, CONCEPTO: AUDITORIA DE SUMINISTROS EN ALMACENES GESTION 2012, CUENTA DE DEPOSITO: CUENTA UNICA DEL TESORO</t>
  </si>
  <si>
    <t>00020011103 DEPOSITO DE EFECTIVO, DEPOSITANTE: JULIO RAUL CAMACHO GARCIA, CONCEPTO: DEVOLUCION DE PASAJES, CUENTA DE DEPOSITO: CUENTA UNICA DEL TESORO</t>
  </si>
  <si>
    <t>00020011103 DEPOSITO DE EFECTIVO, DEPOSITANTE: ALVARO RENÉ VISCARRA ALARCÓN, CONCEPTO: DEVOLUCIÓN PASAJES, CUENTA DE DEPOSITO: CUENTA UNICA DEL TESORO</t>
  </si>
  <si>
    <t>00099021001 DEP.DE CHEQ.AJENOS,RET.DE CAM.,CONCEPTO: PAGO POR INCAPACIDAD TEMPORAL DEL PERSONAL ABC CORRESPONDIENTE MES SEPTIEMBRE 2017,DEP.: CAJA DE SALUD DE CAMINOS Y RA , PROCEDENCIA: BANCO UNION S.A., CHEQUE: 8440, FECHA DE EMISION:26/10/2017</t>
  </si>
  <si>
    <t>00099021001 DEP.DE CHEQ.AJENOS,RET.DE CAM.,CONCEPTO: PAGO POR INCAPACIDAD TEMPORAL DEL PERSONAL SEGIP CORRESPONDIENTE MES SEPTIEMBRE 2017,DEP.: CAJA DE SALUD DE CAMINOS Y RA , PROCEDENCIA: BANCO UNION S.A., CHEQUE: 8449, FECHA DE EMISION:27/10/2017</t>
  </si>
  <si>
    <t>CA</t>
  </si>
  <si>
    <t>00099021001 DEP.DE CHEQ.AJENOS,RET.DE CAM.,CONCEPTO: LAREDO DAZA IVAN,DEP.: BANCO UNION S.A. , PROCEDENCIA: BANCO UNION S.A., CHEQUE: 150666, FECHA DE EMISION:10/11/2017</t>
  </si>
  <si>
    <t>00681018004 DEP.DE CHEQ.AJENOS,RET.DE CAM.,CONCEPTO: CIERRE EN EL BANCO UNION DE LA CUENTA FISCAL-DINAMARCA PROGRAMA PAIS,DEP.: MINISTERIO PUBLICO , PROCEDENCIA: BANCO UNION S.A., CHEQUE: 21802, FECHA DE EMISION:06/11/2017</t>
  </si>
  <si>
    <t>00099024113 DEP.DE CHEQ.AJENOS,RET.DE CAM.,CONCEPTO: MULTA PROY. CONSTRUCCIÓN TINGLADO Y CANCHA POLIFUNCIONAL BARRIO PARAISO EMPRESA NAVIARTE SRL,DEP.: MINISTERIO DE LA PRESIDENCIA UPRE</t>
  </si>
  <si>
    <t>00099024113 DEP.DE CHEQ.AJENOS,RET.DE CAM.,CONCEPTO: PAGO MULTA PROY. TINGLADOO Y GRADERIAS U.E. GUALBERTO VILLARROEL EMP CONSTR Y CONSULTORA LUZ BLANCA,DEP.: MINISTERIO DE LA PRESIDENCIA UPRE</t>
  </si>
  <si>
    <t>00099024113 DEP.DE CHEQ.AJENOS,RET.DE CAM.,CONCEPTO: MULTA PROY. CONSTRUCCIÓN TINGLADO Y GRADERIAS U.E. IDELFONSO MURGUIA EMP CONST Y CONS LUZ BLANCA,DEP.: MINISTERIO DE LA PRESIDENCIA - UPRE</t>
  </si>
  <si>
    <t>00523012001 DEP.DE CHEQ.AJENOS,RET.DE CAM.,CONCEPTO: PAGO POR SERVICIOS PRESTADOS,DEP.: ECOBOL , PROCEDENCIA: BANCO GANADERO S.A., CHEQUE: 26320, FECHA DE EMISION:25/10/2017</t>
  </si>
  <si>
    <t>00099021001 DEP.DE CHEQ.AJENOS,RET.DE CAM.,CONCEPTO: BAJAS MEDICAS DE ENFERMEDAD,DEP.: CAJA DE SALUD DE LA BANCA PRIVADA , PROCEDENCIA: BANCO NACIONAL DE BOLIVIA S.A., CHEQUE: 6758686, FECHA DE EMISION:31/10/2017</t>
  </si>
  <si>
    <t>00099021001 DEP.DE CHEQ.AJENOS,RET.DE CAM.,CONCEPTO: REEMBOLSO POR SUBSIDIO DE ENFERMEDAD TEMPORAL,DEP.: CAJA DE SALUD DE LA BANCA PRIVADA , PROCEDENCIA: BANCO NACIONAL DE BOLIVIA S.A., CHEQUE: 6758678, FECHA DE EMISION:31/10/2017</t>
  </si>
  <si>
    <t>00099021001 DEP.DE CHEQ.AJENOS,RET.DE CAM.,CONCEPTO: DINEROS RECUPERADOS POR DAÑO ECONOMICO AL ESTADO-PROCESOS COATIVOS FISCALES,DEP.: SERVICIO DEPARTAMENTAL DE SALUD-CBBA , PROCEDENCIA: BANCO UNION S.A., CHEQUE: 9801, FECHA DE EMISION:19/10/2017</t>
  </si>
  <si>
    <t>00660012006 DEP.DE CHEQ.AJENOS,RET.DE CAM.,CONCEPTO: DESCARGO DE VIAJES NO REALIZADOS GESTIÓN 2016,DEP.: ORGANO JUDICIAL - DISTRITO CHUQUISACA , PROCEDENCIA: BANCO UNION S.A., CHEQUE: 983, FECHA DE EMISION:06/11/2017</t>
  </si>
  <si>
    <t>00099021001 DEP.DE CHEQ.AJENOS,RET.DE CAM.,CONCEPTO: COMPENSACION MENSUAL DE COTIZACION,DEP.: FUTURO DE BOLIVIA S.A.  AFP , PROCEDENCIA: BANCO DE CREDITO DE BOLIVIA S.A., CHEQUE: 51285, FECHA DE EMISION:10/11/2017</t>
  </si>
  <si>
    <t>00099021001 DEP.DE CHEQ.AJENOS,RET.DE CAM.,CONCEPTO: FRACCION COMPLEMENTARIA MENSUAL,DEP.: FUTURO DE BOLIVIA S.A.  AFP , PROCEDENCIA: BANCO DE CREDITO DE BOLIVIA S.A., CHEQUE: 51286, FECHA DE EMISION:10/11/2017</t>
  </si>
  <si>
    <t>00099021001 DEPOSITO DE EFECTIVO, DEPOSITANTE: SUSANA MACHACA TOLA, CONCEPTO: DEVOLUCIÓN DE DINERO POR CONCEPTO DE GASOLINA SEGÚN PREVENTIVO 756, CUENTA DE DEPOSITO: CUENTA UNICA DEL TESORO</t>
  </si>
  <si>
    <t>00099021001 DEPOSITO DE EFECTIVO, DEPOSITANTE: ANCELMO PACO MAMANI, CONCEPTO: DOBLE PERCEPCIÓN, CUENTA DE DEPOSITO: CUENTA UNICA DEL TESORO</t>
  </si>
  <si>
    <t>00099021001 DEPOSITO DE EFECTIVO, DEPOSITANTE: TCNL. DEM. JUAN L. USQUIANO MONTES, CONCEPTO: SALDOS NO EJECUTADOS ( 34110 ) COMBUSTIBLE, CUENTA DE DEPOSITO: CUENTA UNICA DEL TESORO</t>
  </si>
  <si>
    <t>00099021001 DEPOSITO DE EFECTIVO, DEPOSITANTE: CNL. DAEN WILDER SEVERICH SARAVIA, CONCEPTO: SALDOS NO EJECUTADOS ( 21200 ) ENERGIA ELECTRICA, CUENTA DE DEPOSITO: CUENTA UNICA DEL TESORO</t>
  </si>
  <si>
    <t>00099021001 DEPOSITO DE EFECTIVO, DEPOSITANTE: CNL. DAEN WILDER SEVERICH SARAVIA, CONCEPTO: SALDOS NO EJECUTADOS ( 21300 ) AGUA, CUENTA DE DEPOSITO: CUENTA UNICA DEL TESORO</t>
  </si>
  <si>
    <t>00292012001 DEPOSITO DE EFECTIVO, DEPOSITANTE: NESTOR PAZ VILLAMOR, CONCEPTO: CONVENIO ENTRE VIAS BOLIVIA Y FEDERACION 1 RO DE MAYO, CUENTA DE DEPOSITO: CUENTA UNICA DEL TESORO</t>
  </si>
  <si>
    <t>00020011103 DEPOSITO DE EFECTIVO, DEPOSITANTE: ROLANDO MEDARDO FLORES ARIAS, CONCEPTO: REVERSIÓN PASAJES PREV.6909/17 N°CARGO CUENTA, CUENTA DE DEPOSITO: CUENTA UNICA DEL TESORO</t>
  </si>
  <si>
    <t>00099021001 DEPOSITO DE EFECTIVO, DEPOSITANTE: JOSE JOAQUIN SOLIZ ALANEZ, CONCEPTO: PAGO AL SEDES - ORURO, CUENTA DE DEPOSITO: CUENTA UNICA DEL TESORO</t>
  </si>
  <si>
    <t>00020011103 DEPOSITO DE EFECTIVO, DEPOSITANTE: CRISTOBAL TORRICO CAMACHO, CONCEPTO: REVERSIÓN PASAJES PREV.7301/2017 PARTIDA 221, CUENTA DE DEPOSITO: CUENTA UNICA DEL TESORO</t>
  </si>
  <si>
    <t>00020011103 DEPOSITO DE EFECTIVO, DEPOSITANTE: CHAQUER DAVID TALAMAS PERDRIEL, CONCEPTO: REVERSIÓN PASAJES PREVENTIVO 7300/2017 PARTIDA 221, CUENTA DE DEPOSITO: CUENTA UNICA DEL TESORO</t>
  </si>
  <si>
    <t>00099021001 DEPOSITO DE EFECTIVO, DEPOSITANTE: ERIK MURILLO F., CONCEPTO: DEVOLUCIÓN, CUENTA DE DEPOSITO: CUENTA UNICA DEL TESORO</t>
  </si>
  <si>
    <t>00099021001 DEPOSITO DE EFECTIVO, DEPOSITANTE: GONZALO VELASQUEZ Q., CONCEPTO: DEVOLUCIÓN, CUENTA DE DEPOSITO: CUENTA UNICA DEL TESORO</t>
  </si>
  <si>
    <t>00099021001 DEPOSITO DE EFECTIVO, DEPOSITANTE: DAVID FUNES OVANDO, CONCEPTO: REVERSION AL C-31 # 389, CUENTA DE DEPOSITO: CUENTA UNICA DEL TESORO</t>
  </si>
  <si>
    <t>00099021001 DEPOSITO DE EFECTIVO, DEPOSITANTE: FERNANDO LAURA QUIA, CONCEPTO: DEVOLUCIÓN DE RECURSOS NO UTILIZADOS, CUENTA DE DEPOSITO: CUENTA UNICA DEL TESORO</t>
  </si>
  <si>
    <t>00047081103 DEPOSITO DE EFECTIVO, DEPOSITANTE: RUTH MERY CORCUY RUA, CONCEPTO: DESADUANIZACION, CUENTA DE DEPOSITO: CUENTA UNICA DEL TESORO</t>
  </si>
  <si>
    <t>00015011108 DEP.DE CHEQ.AJENOS,RET.DE CAM.,CONCEPTO: DEVOLUCION DE FONDOS,DEP.: MIN GOBIERNO , PROCEDENCIA: BANCO UNION S.A., CHEQUE: 50920, FECHA DE EMISION:31/10/2017</t>
  </si>
  <si>
    <t>00070011102 DEP.DE CHEQ.AJENOS,RET.DE CAM.,CONCEPTO: DEP POR EXTRAVIO DE CREDENCIAL ABOG. OSAMAR ARIEL RAMIREZ MEDINA C-31 N°364,DEP.: MTEPS , PROCEDENCIA: BANCO UNION S.A., CHEQUE: 8457, FECHA DE EMISION:10/11/2017</t>
  </si>
  <si>
    <t>00070011102 DEP.DE CHEQ.AJENOS,RET.DE CAM.,CONCEPTO: DEVOLUCIÓN SALDO DE CARGO A RENDIR DE CARLOS CAVERO RAMIREZ JDT-BENI C-31 N°1053.11,DEP.: MTEPS , PROCEDENCIA: BANCO UNION S.A., CHEQUE: 8448, FECHA DE EMISION:31/10/2017</t>
  </si>
  <si>
    <t>00271022001 DEP.DE CHEQ.AJENOS,RET.DE CAM.,CONCEPTO: GARCIA ESCOBAR KAREN,DEP.: BANCO UNION  S.A. , PROCEDENCIA: BANCO UNION S.A., CHEQUE: 150667, FECHA DE EMISION:13/11/2017</t>
  </si>
  <si>
    <t>00099021001 DEP.DE CHEQ.AJENOS,RET.DE CAM.,CONCEPTO: ALPIRE SEGOVIA HUMBERTO,DEP.: BANCO UNION  S.A. , PROCEDENCIA: BANCO UNION S.A., CHEQUE: 150668, FECHA DE EMISION:13/11/2017</t>
  </si>
  <si>
    <t>00086038007 DEP.DE CHEQ.AJENOS,RET.DE CAM.,CONCEPTO: DEP. POR REVERSION DE FONDOS DE LA FUENTE DINAMARCA,DEP.: SERNAP  PNANMI MADIDI , PROCEDENCIA: BANCO UNION S.A., CHEQUE: 1375, FECHA DE EMISION:09/11/2017</t>
  </si>
  <si>
    <t>00086031108 DEP.DE CHEQ.AJENOS,RET.DE CAM.,CONCEPTO: DEP. POR CONCEPTO DE REVESION DE FONDOS POR MULTAS E INFRACCIONES DE LA FUENTE SISCO,DEP.: SERNAP PNANMI MADIDI , PROCEDENCIA: BANCO UNION S.A., CHEQUE: 1376, FECHA DE EMISION:09/11/2017</t>
  </si>
  <si>
    <t>00041031107 DEPOSITO DE EFECTIVO, DEPOSITANTE: BORIS ESCALANTE VARGAS, CONCEPTO: DEVOLUCION EN GASTO DE PASAJE, CUENTA DE DEPOSITO: CUENTA UNICA DEL TESORO</t>
  </si>
  <si>
    <t>00099021001 DEP.DE CHEQ.AJENOS,RET.DE CAM.,CONCEPTO: DEVOLUCIÓN DE RECURSOS PREV.3/2016 (D.A.2), 65/2016 (D.A.2) Y 1601/2016 (D.A.1),DEP.: ADEMAF - MONICA VARGAS RUIZ , PROCEDENCIA: BANCO UNION S.A., CHEQUE: 1163, FECHA DE EMISION:13/11/2017</t>
  </si>
  <si>
    <t>00523012001 DEP.DE CHEQ.AJENOS,RET.DE CAM.,CONCEPTO: VENTA DE SERVICIO ECOBOL,DEP.: BENJAMIN AQUINO , PROCEDENCIA: BANCO UNION S.A., CHEQUE: 675, FECHA DE EMISION:30/10/2017</t>
  </si>
  <si>
    <t>00523012001 DEP.DE CHEQ.AJENOS,RET.DE CAM.,CONCEPTO: VENTA DE SERVICIO ECOBOL,DEP.: BENJAMIN AQUINO , PROCEDENCIA: BANCO UNION S.A., CHEQUE: 676, FECHA DE EMISION:30/10/2017</t>
  </si>
  <si>
    <t>00099024113 DEP.DE CHEQ.AJENOS,RET.DE CAM.,CONCEPTO: MULTA CONST. TINGLADO PARA POLIFUNCIONAL U.E. GUILLERMO MOLINA II NUCLEO AYACUCHO,DEP.: MIN. DE LA PRESIDENCIA , PROCEDENCIA: BANCO UNION S.A., CHEQUE: 430, FECHA DE EMISION:26/10/2017</t>
  </si>
  <si>
    <t>00523012001 DEP.DE CHEQ.AJENOS,RET.DE CAM.,CONCEPTO: VENTA DE SERVICIO ECOBOL,DEP.: BENJAMIN AQUINO , PROCEDENCIA: BANCO DE CREDITO DE BOLIVIA S.A., CHEQUE: 148547, FECHA DE EMISION:26/10/2017</t>
  </si>
  <si>
    <t>00099021001 DEPOSITO DE EFECTIVO, DEPOSITANTE: ANDRES TAPIA, CONCEPTO: DEVOLUCION TELEFONO, CUENTA DE DEPOSITO: CUENTA UNICA DEL TESORO</t>
  </si>
  <si>
    <t>00099021001 DEPOSITO DE EFECTIVO, DEPOSITANTE: FLORA RODRIGUEZ SIRPA, CONCEPTO: DEVOLUCION POR COBRO INDEBIDO - SENASIR, CUENTA DE DEPOSITO: CUENTA UNICA DEL TESORO</t>
  </si>
  <si>
    <t>00580012001 DEPOSITO DE EFECTIVO, DEPOSITANTE: JOSE LEONARDO SARAVIA HUANCA, CONCEPTO: DEVOLUCION DE PASAJES, CUENTA DE DEPOSITO: CUENTA UNICA DEL TESORO</t>
  </si>
  <si>
    <t>00580012001 DEPOSITO DE EFECTIVO, DEPOSITANTE: ELIZABETH ROXANA FLORES HUANCA, CONCEPTO: DEVOLUCION DE PASAJES, CUENTA DE DEPOSITO: CUENTA UNICA DEL TESORO</t>
  </si>
  <si>
    <t>00086031101 DEPOSITO DE EFECTIVO, DEPOSITANTE: SERNAP - COTAPATA, CONCEPTO: POR CONCEPTO DE INGRESOS DE SERVICIOS HIGIÉNICOS DEL MES DE SEPTIEMBRE, CUENTA DE DEPOSITO: CUENTA UNICA DEL TESORO</t>
  </si>
  <si>
    <t>00086031101 DEPOSITO DE EFECTIVO, DEPOSITANTE: SERNAP - COTAPATA, CONCEPTO: POR CONCEPTO DE INGRESOS DE SERVICIOS HIGIÉNICOS DE MES OCTUBRE, CUENTA DE DEPOSITO: CUENTA UNICA DEL TESORO</t>
  </si>
  <si>
    <t>00582012003 DEPOSITO DE EFECTIVO, DEPOSITANTE: RAQUEL POMA, CONCEPTO: RECURSOS NO UTILIZADOS PREVENTIVOS, CUENTA DE DEPOSITO: CUENTA UNICA DEL TESORO</t>
  </si>
  <si>
    <t>00099021001 DEPOSITO DE EFECTIVO, DEPOSITANTE: YOLANDA LILIANA GONZALES RIOS, CONCEPTO: DEVOLUCIÓN DE HABERES MES DE AGOSTO, CUENTA DE DEPOSITO: CUENTA UNICA DEL TESORO</t>
  </si>
  <si>
    <t>00099021001 DEPOSITO DE EFECTIVO, DEPOSITANTE: YOLANDA LILIANA GONZALES RIOS, CONCEPTO: DEVOLUCIÓN DE HABERES MES SEPTIEMBRE, CUENTA DE DEPOSITO: CUENTA UNICA DEL TESORO</t>
  </si>
  <si>
    <t>00523012001 DEPOSITO DE EFECTIVO, DEPOSITANTE: ECOBOL, CONCEPTO: INGRESO - EXTRAORDINARIO, CUENTA DE DEPOSITO: CUENTA UNICA DEL TESORO</t>
  </si>
  <si>
    <t>00047011104 DEPOSITO DE EFECTIVO, DEPOSITANTE: LIC HUGO ALTAMIRANO IBARRA CI:34568267 SCZ, CONCEPTO: DEVOLUCIÓN PASAJES Y VIÁTICOS, CUENTA DE DEPOSITO: CUENTA UNICA DEL TESORO</t>
  </si>
  <si>
    <t>00099021001 DEPOSITO DE EFECTIVO, DEPOSITANTE: CONTRALORIA GENERAL DEL ESTADO, CONCEPTO: COBRO DE MULTA DE 2% JUZG. PUB. 21, CUENTA DE DEPOSITO: CUENTA UNICA DEL TESORO</t>
  </si>
  <si>
    <t>00020031101 DEPOSITO DE EFECTIVO, DEPOSITANTE: EJERCITO DE BOLIVIA, CONCEPTO: DEVOLUCIÓN DE GASTOS, CUENTA DE DEPOSITO: CUENTA UNICA DEL TESORO</t>
  </si>
  <si>
    <t>00099021001 DEPOSITO DE EFECTIVO, DEPOSITANTE: BOLTUR, CONCEPTO: PASAJES Y VIATICOS MMAYA, CUENTA DE DEPOSITO: CUENTA UNICA DEL TESORO</t>
  </si>
  <si>
    <t>00099021001 DEPOSITO DE EFECTIVO, DEPOSITANTE: MARIA RENE ROJAS C., CONCEPTO: DEVOLUCION SABSA, CUENTA DE DEPOSITO: CUENTA UNICA DEL TESORO</t>
  </si>
  <si>
    <t>00046024204 DEPOSITO DE EFECTIVO, DEPOSITANTE: ROSENDO VARGAS LOZA, CONCEPTO: SALDO DE FONDOS EN AVANCE SEGUN C-31 N° 3689, CUENTA DE DEPOSITO: CUENTA UNICA DEL TESORO</t>
  </si>
  <si>
    <t>00099021001 DEP.DE CHEQ.AJENOS,RET.DE CAM.,CONCEPTO: DEVOLUCION PASAJE AEREO DE AMAZONAS - BOLTUR,DEP.: BOLTUR , PROCEDENCIA: BANCO UNION S.A., CHEQUE: 4069, FECHA DE EMISION:13/11/2017</t>
  </si>
  <si>
    <t>00526012001 DEP.DE CHEQ.AJENOS,RET.DE CAM.,CONCEPTO: DEPOSITÓ POR LA DEV. DE VIATICOS DE FUNCIONARIOS DE BOLIVIA TV PARAREVERSIONES INF. SR. SANJINEZ,DEP.: BOLIVIA  TV , PROCEDENCIA: BANCO UNION S.A., CHEQUE: 15996, FECHA DE EMISION:10/11/2017</t>
  </si>
  <si>
    <t>00041011101 DEP.DE CHEQ.AJENOS,RET.DE CAM.,CONCEPTO: GACETA ELECTRONICA,DEP.: FUNDEMPRESA , PROCEDENCIA: BANCO FORTALEZA SOCIEDAD ANONIMA (BANCO FORTALEZA S.A.), CHEQUE: 106, FECHA DE EMISION</t>
  </si>
  <si>
    <t>00041011101 DEP.DE CHEQ.AJENOS,RET.DE CAM.,CONCEPTO: DERECHO DE CONCESIÓN,DEP.: FUNDEMPRESA , PROCEDENCIA: BANCO BISA S.A., CHEQUE: 8123, FECHA DE EMISION:07/11/2017</t>
  </si>
  <si>
    <t>00099021001 DEPOSITO DE EFECTIVO, DEPOSITANTE: GROVER ADAN TAPIA DOMINGUEZ, CONCEPTO: DEVOLUCION DE HABERES CORRESPONDIENTE AL MES DE MARZO 2011, CUENTA DE DEPOSITO: CUENTA UNICA DEL TESORO</t>
  </si>
  <si>
    <t>00099021001 DEPOSITO DE EFECTIVO, DEPOSITANTE: VIVIAN CASTRO A., CONCEPTO: DEVOLUCION DE DIFERENCIA DE PASAJES NDD 42315, CUENTA DE DEPOSITO: CUENTA UNICA DEL TESORO</t>
  </si>
  <si>
    <t>00099021001 DEPOSITO DE EFECTIVO, DEPOSITANTE: RICARDO IGNACIO HUERTA SAAVEDRA, CONCEPTO: DEVOLUCION MONTO "100 BECAS", CUENTA DE DEPOSITO: CUENTA UNICA DEL TESORO</t>
  </si>
  <si>
    <t>00099021001 DEPOSITO DE EFECTIVO, DEPOSITANTE: ERICK KARNINCIC FIGUEREDO, CONCEPTO: REVERSION PASAJES PREV. N° 2862/17 DE CARGO DE CUENTA, CUENTA DE DEPOSITO: CUENTA UNICA DEL TESORO</t>
  </si>
  <si>
    <t>00047081101 DEPOSITO DE EFECTIVO, DEPOSITANTE: ELIAS RONALD VILLALBA CAMACHO, CONCEPTO: REVERSION DE SUELDO MES OCTUBRE 2017, CUENTA DE DEPOSITO: CUENTA UNICA DEL TESORO</t>
  </si>
  <si>
    <t>00086031106 DEPOSITO DE EFECTIVO, DEPOSITANTE: ANTONIO PEREIRA, CONCEPTO: DEP POR REVERSION DE FONDOS NO UTILIZADOS, CUENTA DE DEPOSITO: CUENTA UNICA DEL TESORO</t>
  </si>
  <si>
    <t>00086031101 DEP.DE CHEQ.AJENOS,RET.DE CAM.,CONCEPTO: DEP POR MULTA,DEP.: SERNAP-PILON LAJAS , PROCEDENCIA: BANCO UNION S.A., CHEQUE: 1029, FECHA DE EMISION:27/10/2017</t>
  </si>
  <si>
    <t>00086031101 DEP.DE CHEQ.AJENOS,RET.DE CAM.,CONCEPTO: DEP POR MULTAS,DEP.: SERNAP-IÑAO , PROCEDENCIA: BANCO UNION S.A., CHEQUE: 755, FECHA DE EMISION:31/10/2017</t>
  </si>
  <si>
    <t>00086038003 DEP.DE CHEQ.AJENOS,RET.DE CAM.,CONCEPTO: DEP POR REVERSION DE FONDOS NO UTILIZADOS,DEP.: SERNAP - OTUQUIS , PROCEDENCIA: BANCO UNION S.A., CHEQUE: 806, FECHA DE EMISION:03/11/2017</t>
  </si>
  <si>
    <t>00086038003 DEP.DE CHEQ.AJENOS,RET.DE CAM.,CONCEPTO: DEP POR REVERSION DE FONDOS NO UTILIZADOS,DEP.: SERNAP- TORO TORO , PROCEDENCIA: BANCO UNION S.A., CHEQUE: 824, FECHA DE EMISION:25/10/2017</t>
  </si>
  <si>
    <t>00099024113 DEP.DE CHEQ.AJENOS,RET.DE CAM.,CONCEPTO: EJECUCION DE BOLETA DE GARANTIA FINANCIADOS POR LA UPRE PROY CONST PUENTE VEHICULAR CHAQUETY,DEP.: GOBIERNO AUTONOMO MUNICIPAL DE LA ASUNTA</t>
  </si>
  <si>
    <t>00099024113 DEP.DE CHEQ.AJENOS,RET.DE CAM.,CONCEPTO: EJECUCION DE BOLETA DE GARANTIA FINANCIADOS POR LA UPRE PROY CONST PUENTE VEHICULAR TOQUIBOMBO,DEP.: GOBIERNO AUTONOMO MUNICIPAL DE LA ASUNTA</t>
  </si>
  <si>
    <t>00523012001 DEP.DE CHEQ.AJENOS,RET.DE CAM.,CONCEPTO: PAGO POR SERVICIOS PRESTADOS,DEP.: ECOBOL , PROCEDENCIA: BANCO NACIONAL DE BOLIVIA S.A., CHEQUE: 938866, FECHA DE EMISION:27/10/2017</t>
  </si>
  <si>
    <t>00099021001 DEPOSITO DE EFECTIVO, DEPOSITANTE: JUAN CARLOS QUISPE LAYME, CONCEPTO: DEVOLUCION DE SALDO DE FONDOS EN AVANCE, CUENTA DE DEPOSITO: CUENTA UNICA DEL TESORO</t>
  </si>
  <si>
    <t>00099021001 DEPOSITO DE EFECTIVO, DEPOSITANTE: GROVER REYNALDO FLORES VILLCA, CONCEPTO: DEVOLUCION MONTO "100 BECAS", CUENTA DE DEPOSITO: CUENTA UNICA DEL TESORO</t>
  </si>
  <si>
    <t>00099021001 DEPOSITO DE EFECTIVO, DEPOSITANTE: ADOLFO MOLLO ALONZO CI. 2774292 OR, CONCEPTO: REVERSION HABERES OCTUBRE A DICIEMBRE 2010 POLICIA BOLIVIANA, CUENTA DE DEPOSITO: CUENTA UNICA DEL TESORO</t>
  </si>
  <si>
    <t>00099021001 DEPOSITO DE EFECTIVO, DEPOSITANTE: ADOLFO MOLLO ALONZO CI. 2774292 OR, CONCEPTO: REVERSION DE HABERES ENERO A OCTUBRE 2011 POLICIA BOLIVIANA, CUENTA DE DEPOSITO: CUENTA UNICA DEL TESORO</t>
  </si>
  <si>
    <t>00099021001 DEPOSITO DE EFECTIVO, DEPOSITANTE: ADOLFO MOLLO ALONZO CI. 2774292 OR, CONCEPTO: REVERSION AGUINALDOS 2010 (DUODECIMAS) POLICIA BOLIVIANA, CUENTA DE DEPOSITO: CUENTA UNICA DEL TESORO</t>
  </si>
  <si>
    <t>00099021001 DEPOSITO DE EFECTIVO, DEPOSITANTE: ADOLFO MOLLO ALONZO CI. 2774292 OR, CONCEPTO: REVERSION DE AGUINALDOS 2011 (DUODECIMAS) POLICIA BOLIVIANA, CUENTA DE DEPOSITO: CUENTA UNICA DEL TESORO</t>
  </si>
  <si>
    <t>00099021001 DEPOSITO DE EFECTIVO, DEPOSITANTE: LUIS ADOLFO HERRERA BLANCO, CONCEPTO: REVERSION SOAT, CUENTA DE DEPOSITO: CUENTA UNICA DEL TESORO</t>
  </si>
  <si>
    <t>00513012003 DEPOSITO DE EFECTIVO, DEPOSITANTE: DELFIN RAMOS, CONCEPTO: DEVOLUCION DE HABERES Y.P.F.B., CUENTA DE DEPOSITO: CUENTA UNICA DEL TESORO</t>
  </si>
  <si>
    <t>00099021001 DEPOSITO DE EFECTIVO, DEPOSITANTE: NELSON NERY PATIÑO COSSIO, CONCEPTO: DEVOLUCION PAGO DE HABERES GESTION 2010, CUENTA DE DEPOSITO: CUENTA UNICA DEL TESORO</t>
  </si>
  <si>
    <t>00099021001 DEPOSITO DE EFECTIVO, DEPOSITANTE: LUDY GARNICA OSORIO, CONCEPTO: PAGO POR 8 HORAS NO TRABAJADAS EN EL MES DE FEBRERO 2017, CUENTA DE DEPOSITO: CUENTA UNICA DEL TESORO</t>
  </si>
  <si>
    <t>00099021001 DEPOSITO DE EFECTIVO, DEPOSITANTE: MARIA JESUS HOYOS CASTRO, CONCEPTO: COBRO INDEBIDO POR NUEVAS NUPCIAS, CUENTA DE DEPOSITO: CUENTA UNICA DEL TESORO</t>
  </si>
  <si>
    <t>00046034201 DEPOSITO DE EFECTIVO, DEPOSITANTE: MS - INLASA, CONCEPTO: DEV.SALDO DE COMPRA DE REFRIGERIO PARA "JORNADAS CIENTIFICAS 109 ANIVERSARIO INLASA", CUENTA DE DEPOSITO: CUENTA UNICA DEL TESORO</t>
  </si>
  <si>
    <t>00526012001 DEPOSITO DE EFECTIVO, DEPOSITANTE: LETICIA CATUMO GARCIA, CONCEPTO: DEVOLUCION DE VIATICOS, CUENTA DE DEPOSITO: CUENTA UNICA DEL TESORO</t>
  </si>
  <si>
    <t>00020011103 DEPOSITO DE EFECTIVO, DEPOSITANTE: MARIO ANTONIO CHIPANA QUISPE, CONCEPTO: REVERSION DE PASAJES 6635, CUENTA DE DEPOSITO: CUENTA UNICA DEL TESORO</t>
  </si>
  <si>
    <t>00020011103 DEPOSITO DE EFECTIVO, DEPOSITANTE: JAIME AUGUSTO ESCALANTE CASAS, CONCEPTO: REVERSION DE PASAJES  6632, CUENTA DE DEPOSITO: CUENTA UNICA DEL TESORO</t>
  </si>
  <si>
    <t>00099021001 DEPOSITO DE EFECTIVO, DEPOSITANTE: MARCO ANTONIO GÓMEZ VACA, CONCEPTO: REVERSION SOCORRO Y OTROS PREV. 6215,1 / 17 N° CARGO DE CUENTA, CUENTA DE DEPOSITO: CUENTA UNICA DEL TESORO</t>
  </si>
  <si>
    <t>00099024113 DEP.DE CHEQ.AJENOS,RET.DE CAM.,CONCEPTO: MULTA PROY. CONST. SEDE SINDICAL CONFEDERACION GENERAL DE TRABAJADORES FABRILES DE BOLIVIA LA PAZ,DEP.: MIN. DE LA PRESIDENCIA , PROCEDENCIA: BANCO UNION S.A., CHEQUE: 451, FECHA DE EMISION:13/11/2017</t>
  </si>
  <si>
    <t>00253014103 DEP.DE CHEQ.AJENOS,RET.DE CAM.,CONCEPTO: TRANSF. DE RECURSOS GAM ZUDAÑEZ PROY CONSTRUCCION SISTEMA DE RIEGO ZUDAÑEZ - PRESA PITULILLO PROAR,DEP.: GAM ZUDAÑEZ , PROCEDENCIA: BANCO UNION S.A., CHEQUE: 1142, FECHA DE EMISION:16/11/2017</t>
  </si>
  <si>
    <t>00253014103 DEP.DE CHEQ.AJENOS,RET.DE CAM.,CONCEPTO: TRANFERENCIA RECURSOS DE GAM POJO PROY CONSTRUCCION DE RIEGO CHHOQO POJO PROAR,DEP.: GAM POJO , PROCEDENCIA: BANCO UNION S.A., CHEQUE: 1143, FECHA DE EMISION:16/11/2017</t>
  </si>
  <si>
    <t>00253014103 DEP.DE CHEQ.AJENOS,RET.DE CAM.,CONCEPTO: TRANSFERENCIA DE RECURSOS DE LA GAM POJO PROY CONSTRUCCION SISTEMA DE RIEGO CHHOQO LAGUNA POJO PROAR,DEP.: GAM POJO , PROCEDENCIA: BANCO UNION S.A., CHEQUE: 1144, FECHA DE EMISION:16/11/2017</t>
  </si>
  <si>
    <t>00253014207 DEP.DE CHEQ.AJENOS,RET.DE CAM.,CONCEPTO: TRANSFERENCIA DE RECURSOS DE LA GAM POJO PROY CONSTRUCCION SISTEMA DE RIEGO CHHOQO LAGUNA POJO PROAR,DEP.: GAM POJO , PROCEDENCIA: BANCO UNION S.A., CHEQUE: 1145, FECHA DE EMISION:16/11/2017</t>
  </si>
  <si>
    <t>00523012001 DEP.DE CHEQ.AJENOS,RET.DE CAM.,CONCEPTO: PAGO POR SERVICIOS PRESTADOS,DEP.: ECOBOL , PROCEDENCIA: BANCO NACIONAL DE BOLIVIA S.A., CHEQUE: 6438287, FECHA DE EMISION:30/10/2017</t>
  </si>
  <si>
    <t>00523012001 DEP.DE CHEQ.AJENOS,RET.DE CAM.,CONCEPTO: PAGO POR SERVICIOS PRESTADOS,DEP.: ECOBOL , PROCEDENCIA: BANCO NACIONAL DE BOLIVIA S.A., CHEQUE: 6438286, FECHA DE EMISION:30/10/2017</t>
  </si>
  <si>
    <t>00523012001 DEP.DE CHEQ.AJENOS,RET.DE CAM.,CONCEPTO: PAGO POR SERVICIOS PRESTADOS,DEP.: ECOBOL , PROCEDENCIA: BANCO NACIONAL DE BOLIVIA S.A., CHEQUE: 6438285, FECHA DE EMISION:30/10/2017</t>
  </si>
  <si>
    <t>00523012001 DEP.DE CHEQ.AJENOS,RET.DE CAM.,CONCEPTO: PAGO POR SERVICIOS PRESTADOS,DEP.: ECOBOL , PROCEDENCIA: BANCO NACIONAL DE BOLIVIA S.A., CHEQUE: 6438292, FECHA DE EMISION:30/10/2017</t>
  </si>
  <si>
    <t>00523012001 DEP.DE CHEQ.AJENOS,RET.DE CAM.,CONCEPTO: PAGO POR SERVICIOS PRESTADOS,DEP.: ECOBOL , PROCEDENCIA: BANCO NACIONAL DE BOLIVIA S.A., CHEQUE: 921281, FECHA DE EMISION:26/10/2017</t>
  </si>
  <si>
    <t>00523012001 DEP.DE CHEQ.AJENOS,RET.DE CAM.,CONCEPTO: PAGO POR SERVICIOS PRESTADOS,DEP.: ECOBOL , PROCEDENCIA: BANCO NACIONAL DE BOLIVIA S.A., CHEQUE: 921279, FECHA DE EMISION:25/10/2017</t>
  </si>
  <si>
    <t>00099021001 DEP.DE CHEQ.AJENOS,RET.DE CAM.,CONCEPTO: PAGO INCAPACIDADES TEMPORALES (REEMBOLSO) MINISTERIO DE ECONOMIA Y FINANZAS PUBLICAS,DEP.: CAJA NACIONAL DE SALUD , PROCEDENCIA: BANCO UNION S.A., CHEQUE: 13988, FECHA DE EMISION:17/11/2017</t>
  </si>
  <si>
    <t>00099021001 DEP.DE CHEQ.AJENOS,RET.DE CAM.,CONCEPTO: PAGO INCAPACIDADES TEMPORALES (REEMBOLSO) MINISTERIO DE ECONOMIA Y FINANZAS PUBLICAS,DEP.: CAJA NACIONAL DE SALUD , PROCEDENCIA: BANCO UNION S.A., CHEQUE: 14274, FECHA DE EMISION:17/11/2017</t>
  </si>
  <si>
    <t>00523012001 DEP.DE CHEQ.AJENOS,RET.DE CAM.,CONCEPTO: VENTA DE SERVICIOS ECOBOL,DEP.: ECOBOL , PROCEDENCIA: BANCO BISA S.A., CHEQUE: 7150, FECHA DE EMISION:06/11/2017</t>
  </si>
  <si>
    <t>00099024113 DEP.DE CHEQ.AJENOS,RET.DE CAM.,CONCEPTO: MULTA PROY.CONSTRUCCION COLISEO TUPAC KATARI EVO MORALES AYMA DE COMUNIDAD DE TOTORA PAMPA,DEP.: MINISTERIO DE LA PRESIDENCIA - UPRE</t>
  </si>
  <si>
    <t>00041048004 DEP.DE CHEQ.AJENOS,RET.DE CAM.,CONCEPTO: DEP. PRIMER DESEMBOLSO P1-17-LP-51,DEP.: FUNDESNAP , PROCEDENCIA: BANCO BISA S.A., CHEQUE: 12, FECHA DE EMISION:16/11/2017</t>
  </si>
  <si>
    <t>00099021001 DEP.DE CHEQ.AJENOS,RET.DE CAM.,CONCEPTO: VARGAS DORADO ALEX,DEP.: BANCO UNIÓN S.A. , PROCEDENCIA: BANCO UNION S.A., CHEQUE: 150675, FECHA DE EMISION:20/11/2017</t>
  </si>
  <si>
    <t>00099021001 DEP.DE CHEQ.AJENOS,RET.DE CAM.,CONCEPTO: PEREDO LINARES EDGAR GUSTAVO,DEP.: BANCO UNIÓN S.A. , PROCEDENCIA: BANCO UNION S.A., CHEQUE: 150674, FECHA DE EMISION:20/11/2017</t>
  </si>
  <si>
    <t>00041048002 DEP.DE CHEQ.AJENOS,RET.DE CAM.,CONCEPTO: SALDOS NO EJECUTADOS,DEP.: OSINAGA VALDEZ RODRIGO RAUL , PROCEDENCIA: BANCO UNION S.A., CHEQUE: 385, FECHA DE EMISION:17/11/2017</t>
  </si>
  <si>
    <t>00041048002 DEP.DE CHEQ.AJENOS,RET.DE CAM.,CONCEPTO: SALDOS NO EJECUTADOS,DEP.: OSINAGA VALDEZ RODRIGO RAUL , PROCEDENCIA: BANCO UNION S.A., CHEQUE: 387, FECHA DE EMISION:17/11/2017</t>
  </si>
  <si>
    <t>00099021001 DEP.DE CHEQ.AJENOS,RET.DE CAM.,CONCEPTO: RECUPERACION DE RECURSOS SR. MARCELO HORACIO BARBA CHAVEZ GESTION 2008-2009,DEP.: CAMARA DE SENADORES , PROCEDENCIA: BANCO UNION S.A., CHEQUE: 6708, FECHA DE EMISION:20/11/2017</t>
  </si>
  <si>
    <t>00099021001 DEP.DE CHEQ.AJENOS,RET.DE CAM.,CONCEPTO: DEVOLUCION DE FONDOS,DEP.: MINISTERIO DE EDUCACION , PROCEDENCIA: BANCO UNION S.A., CHEQUE: 21481, FECHA DE EMISION:17/11/2017</t>
  </si>
  <si>
    <t>00086038003 DEP.DE CHEQ.AJENOS,RET.DE CAM.,CONCEPTO: DEPÖSITO 4TO DESEMBOLSO FUNDESNAP,DEP.: FUNDESNAP , PROCEDENCIA: BANCO UNION S.A., CHEQUE: 918, FECHA DE EMISION:17/11/2017</t>
  </si>
  <si>
    <t>00086038003 DEP.DE CHEQ.AJENOS,RET.DE CAM.,CONCEPTO: DEPÖSITO 4TO DESEMBOLSO FUNDESNAP,DEP.: FUNDESNAP , PROCEDENCIA: BANCO UNION S.A., CHEQUE: 917, FECHA DE EMISION:17/11/2017</t>
  </si>
  <si>
    <t>00099021001 DEP.DE CHEQ.AJENOS,RET.DE CAM.,CONCEPTO: DEVOLUCION RECURSOS PREV 1342/2015, 1380 Y 1381/2015, 1057/2014 DE LA D.A. 1,DEP.: ADEMAF MONICA VARGAS RUIZ , PROCEDENCIA: BANCO UNION S.A., CHEQUE: 1168, FECHA DE EMISION:16/11/2017</t>
  </si>
  <si>
    <t>00099021001 DEP.DE CHEQ.AJENOS,RET.DE CAM.,CONCEPTO: DEVOLUCION POR PASAJES AEREOS GESTION 2016,DEP.: ADEMAF MONICA VARGAS RUIZ , PROCEDENCIA: BANCO UNION S.A., CHEQUE: 1170, FECHA DE EMISION:17/11/2017</t>
  </si>
  <si>
    <t>00099021001 DEPOSITO DE EFECTIVO, DEPOSITANTE: LEONCIO JUAN TOLA MAMANI, CONCEPTO: TASAS - REVERSIÓN DE TRAMITES DE INSPECCIÓN VEHICULAR GESTIÓN 2017, CUENTA DE DEPOSITO: CUENTA UNICA DEL TESORO</t>
  </si>
  <si>
    <t>00047261101 DEPOSITO DE EFECTIVO, DEPOSITANTE: JOSE LUIS MAMANI LEON, CONCEPTO: DEVOLUCION DE RECURSOS NO UTILIZADOS FONDOS EN AVANCE C-31 PREVENTIVO 95, CUENTA DE DEPOSITO: CUENTA UNICA DEL TESORO</t>
  </si>
  <si>
    <t>00046021109 DEPOSITO DE EFECTIVO, DEPOSITANTE: MINISTERIO DE SALUD, CONCEPTO: REVERSION DE FONDOS, CUENTA DE DEPOSITO: CUENTA UNICA DEL TESORO</t>
  </si>
  <si>
    <t>00046034201 DEPOSITO DE EFECTIVO, DEPOSITANTE: INLASA, CONCEPTO: DEVOLUCION DE SALDO N° PREVENTIVO N° 563, CUENTA DE DEPOSITO: CUENTA UNICA DEL TESORO</t>
  </si>
  <si>
    <t>00373024105 DEPOSITO DE EFECTIVO, DEPOSITANTE: PROYECTO GANADERIA 1ERO DE MAYO CBBA COD 60355, CONCEPTO: DEVOLUCION SALDOS PROYECTO GANADERIA 1ERO DE MAYO CODIGO 60355, CUENTA DE DEPOSITO: CUENTA UNICA DEL TESORO</t>
  </si>
  <si>
    <t>00099021001 DEPOSITO DE EFECTIVO, DEPOSITANTE: JORGE JESUS JULIO GONZALES BOHORQUEZ, CONCEPTO: USO INDEVIDUO, CUENTA DE DEPOSITO: CUENTA UNICA DEL TESORO</t>
  </si>
  <si>
    <t>00099021001 DEPOSITO DE EFECTIVO, DEPOSITANTE: BERNARDO HUANCA LAURA, CONCEPTO: DEVOLUCIÓN CARGO DE CUENTA (TRANSPORTE DPTAL. INTERNO Y COMBUSTIBLE), CUENTA DE DEPOSITO: CUENTA UNICA DEL TESORO</t>
  </si>
  <si>
    <t>00378012002 DEPOSITO DE EFECTIVO, DEPOSITANTE: SENATEX, CONCEPTO: REVERSION DEL SALDO NO EJECUTADO, CUENTA DE DEPOSITO: CUENTA UNICA DEL TESORO</t>
  </si>
  <si>
    <t>00580012001 DEPOSITO DE EFECTIVO, DEPOSITANTE: CRISTINA GALLARDO SANCHEZ, CONCEPTO: DEVOLUCIÓN DE PASAJES, CUENTA DE DEPOSITO: CUENTA UNICA DEL TESORO</t>
  </si>
  <si>
    <t>00201032001 DEPOSITO DE EFECTIVO, DEPOSITANTE: ADEMAF-JUAN IVAN MERCADO BLANCO, CONCEPTO: DEVOLUCION DE RECURSOS PREV-224 (C-2) (DA-3), CUENTA DE DEPOSITO: CUENTA UNICA DEL TESORO</t>
  </si>
  <si>
    <t>00099021001 DEPOSITO DE EFECTIVO, DEPOSITANTE: ISMAEL AGNE CONDORI CI. 2290926LP, CONCEPTO: REVERSION DE HABERES DE ENERO Y REINTEGRO 2017, CUENTA DE DEPOSITO: CUENTA UNICA DEL TESORO</t>
  </si>
  <si>
    <t>00099021001 DEPOSITO DE EFECTIVO, DEPOSITANTE: JOHN ANTONIO PARDO SALAS, CONCEPTO: PAGO POR EXCEDENTE CONSUMO TELEFONÍA MOVIL MES DE OCTUBRE 2017, CUENTA DE DEPOSITO: CUENTA UNICA DEL TESORO</t>
  </si>
  <si>
    <t>00046031102 DEPOSITO DE EFECTIVO, DEPOSITANTE: MARIA ANGELICA MENDOZA SORIA, CONCEPTO: DEVOLUCIÓN DE REFRIGERIO, CUENTA DE DEPOSITO: CUENTA UNICA DEL TESORO</t>
  </si>
  <si>
    <t>00099021001 DEPOSITO DE EFECTIVO, DEPOSITANTE: FUNDACIÓN BRIGADA MÉDICA CUBANA, CONCEPTO: DEVOLUCIÓN POR CONCEPTO DE TASAS (PEAJES) CORRESPONDIENTE AL MES DE OCTUBRE, CUENTA DE DEPOSITO: CUENTA UNICA DEL TESORO</t>
  </si>
  <si>
    <t>00523012001 DEP.DE CHEQ.AJENOS,RET.DE CAM.,CONCEPTO: PAGO POR SERVICIOS PRESTADOS,DEP.: ECOBOL , PROCEDENCIA: BANCO BISA S.A., CHEQUE: 5525, FECHA DE EMISION:10/11/2017</t>
  </si>
  <si>
    <t>00099021001 DEP.DE CHEQ.AJENOS,RET.DE CAM.,CONCEPTO: DEVOLUCION PASAJES NACIONALES 2016 - 2017,DEP.: BOA - OFICINA NACIONAL LA PAZ , PROCEDENCIA: BANCO UNION S.A., CHEQUE: 8154, FECHA DE EMISION:16/11/2017</t>
  </si>
  <si>
    <t>00099024113 DEP.DE CHEQ.AJENOS,RET.DE CAM.,CONCEPTO: MULTA PROY. CONSTRUCCION U.E. TOMAS KATARI LAJASTAMBO EMPRESA SIDSUR,DEP.: MIN PRESIDENCIA - UPRE , PROCEDENCIA: BANCO UNION S.A., CHEQUE: 461, FECHA DE EMISION:16/11/2017</t>
  </si>
  <si>
    <t>00523012001 DEP.DE CHEQ.AJENOS,RET.DE CAM.,CONCEPTO: VENTA DE SERVICIOS ECOBOL,DEP.: ECOBOL , PROCEDENCIA: BANCO BISA S.A., CHEQUE: 8590, FECHA DE EMISION:13/11/2017</t>
  </si>
  <si>
    <t>00163012001 DEP.DE CHEQ.AJENOS,RET.DE CAM.,CONCEPTO: DEVOLUCIÓN DE PRIMAS POLIZA DE VIDA EN GRUPO LP-0001298,DEP.: SEGUROS PROVIDA S.A. , PROCEDENCIA: BANCO BISA S.A., CHEQUE: 20790, FECHA DE EMISION:15/11/2017</t>
  </si>
  <si>
    <t>00099021001 DEP.DE CHEQ.AJENOS,RET.DE CAM.,CONCEPTO: DEP. CUT,DEP.: MINISTERIO DE MEDIO AMBIENTE Y AGUA , PROCEDENCIA: BANCO UNION S.A., CHEQUE: 920, FECHA DE EMISION:09/11/2017</t>
  </si>
  <si>
    <t>00099021001 DEP.DE CHEQ.AJENOS,RET.DE CAM.,CONCEPTO: DEP. CUT.,DEP.: MINISTERIO DE MEDIO AMBIENTE Y AGUA , PROCEDENCIA: BANCO UNION S.A., CHEQUE: 922, FECHA DE EMISION:10/11/2017</t>
  </si>
  <si>
    <t>00099021001 DEP.DE CHEQ.AJENOS,RET.DE CAM.,CONCEPTO: DEVOLUCION DE SALDOS NO EJECUTADOS,DEP.: PROGRAMA NACIONAL DE POST ALFABETIZACION , PROCEDENCIA: BANCO UNION S.A., CHEQUE: 5573, FECHA DE EMISION:21/11/2017</t>
  </si>
  <si>
    <t>00523012001 DEPOSITO DE EFECTIVO, DEPOSITANTE: BENJAMIN AQUINO, CONCEPTO: OTROS INGRESOS ECOBOL, CUENTA DE DEPOSITO: CUENTA UNICA DEL TESORO</t>
  </si>
  <si>
    <t>00099021001 DEPOSITO DE EFECTIVO, DEPOSITANTE: MDRYT-FREDDY PAHE HUANCA, CONCEPTO: DEVOLUCION FONDOS EN AVANCE, CUENTA DE DEPOSITO: CUENTA UNICA DEL TESORO</t>
  </si>
  <si>
    <t>00099021001 DEPOSITO DE EFECTIVO, DEPOSITANTE: ABRAHAN CORRALES ORTIZ CI. 6477510 CBBA, CONCEPTO: REVERSION DE HABERES AGOSTO, CUENTA DE DEPOSITO: CUENTA UNICA DEL TESORO</t>
  </si>
  <si>
    <t>00099021001 DEPOSITO DE EFECTIVO, DEPOSITANTE: ABRAHAN CORRALES ORTIZ CI. 6477510 CBBA, CONCEPTO: REVERSION DE HABERES SEPTIEMBRE, CUENTA DE DEPOSITO: CUENTA UNICA DEL TESORO</t>
  </si>
  <si>
    <t>00099021001 DEPOSITO DE EFECTIVO, DEPOSITANTE: ABRAHAN CORRALES ORTIZ CI. 6477510 CBBA, CONCEPTO: REVERSION DE HABERES OCTUBRE, CUENTA DE DEPOSITO: CUENTA UNICA DEL TESORO</t>
  </si>
  <si>
    <t>00099021001 DEPOSITO DE EFECTIVO, DEPOSITANTE: FUERZA AEREA BOLIVIANA, CONCEPTO: REVERSION POR CONCEPTO DE PASAJES, CUENTA DE DEPOSITO: CUENTA UNICA DEL TESORO</t>
  </si>
  <si>
    <t>00099021001 DEPOSITO DE EFECTIVO, DEPOSITANTE: FUERZA AEREA BOLIVIANA, CONCEPTO: REVERSION POR CONCEPTO DE COMBUSTIBLE TERRESTRE, CUENTA DE DEPOSITO: CUENTA UNICA DEL TESORO</t>
  </si>
  <si>
    <t>00099021001 DEPOSITO DE EFECTIVO, DEPOSITANTE: FUERZA AEREA BOLIVIANA, CONCEPTO: REVERSION POR DEVOLUCION DE PASAJES, CUENTA DE DEPOSITO: CUENTA UNICA DEL TESORO</t>
  </si>
  <si>
    <t>00099021001 DEPOSITO DE EFECTIVO, DEPOSITANTE: FUERZA AEREA BOLIVIANA, CONCEPTO: REVERSION POR DEVOLUCION PASAJES, CUENTA DE DEPOSITO: CUENTA UNICA DEL TESORO</t>
  </si>
  <si>
    <t>00099021001 DEPOSITO DE EFECTIVO, DEPOSITANTE: SERRUDO PEÑARANDA ELVA, CONCEPTO: REVERSION ANTICIPADA, CUENTA DE DEPOSITO: CUENTA UNICA DEL TESORO</t>
  </si>
  <si>
    <t>00046021109 DEPOSITO DE EFECTIVO, DEPOSITANTE: MIN.DE SALUD - NESTOR GONZALO JIMENEZ SIRPA, CONCEPTO: DEVOLUCION FONDOS EN AVANCE, CUENTA DE DEPOSITO: CUENTA UNICA DEL TESORO</t>
  </si>
  <si>
    <t>00099021001 DEPOSITO DE EFECTIVO, DEPOSITANTE: ALVARADO VELASQUEZ CARMELO DOMINGO, CONCEPTO: DEVOLUCION DOBLE PERCEPCION PERIODO DICIEMBRE DE 2015, CUENTA DE DEPOSITO: CUENTA UNICA DEL TESORO</t>
  </si>
  <si>
    <t>00099021001 DEPOSITO DE EFECTIVO, DEPOSITANTE: EMILIO HEREDIA URBANO, CONCEPTO: PROCESO ADMINISTRATIVO, CUENTA DE DEPOSITO: CUENTA UNICA DEL TESORO</t>
  </si>
  <si>
    <t>00099021001 DEPOSITO DE EFECTIVO, DEPOSITANTE: QUINO MAMANI TOMAS, CONCEPTO: DOBLE PERCEPCION, CUENTA DE DEPOSITO: CUENTA UNICA DEL TESORO</t>
  </si>
  <si>
    <t>00292032001 DEPOSITO DE EFECTIVO, DEPOSITANTE: ARIEL BORIS CONDORI MARCA, CONCEPTO: DE LA VENTA DE VALORES RECAUDACIONES DE PEAJE EN LOS RETENES, CUENTA DE DEPOSITO: CUENTA UNICA DEL TESORO</t>
  </si>
  <si>
    <t>00292032001 DEPOSITO DE EFECTIVO, DEPOSITANTE: PATRICIA ARMINDA QUISBERT VARGAS, CONCEPTO: INEXISTENCIA DE BOLETOS VALORADOS EN EL RETEN AUTOPISTA, CUENTA DE DEPOSITO: CUENTA UNICA DEL TESORO</t>
  </si>
  <si>
    <t>00086047002 DEPOSITO DE EFECTIVO, DEPOSITANTE: RAMIRO WALDO LOZA PARI, CONCEPTO: DEVOLUCIÓN POR CONCEPTO DE HONORARIOS, CUENTA DE DEPOSITO: CUENTA UNICA DEL TESORO</t>
  </si>
  <si>
    <t>00099021001 DEPOSITO DE EFECTIVO, DEPOSITANTE: ROLANDO LUIS ALIPAZ GOMEZ - MIN.DE DEFENSA, CONCEPTO: REVERSION PREV. N° 3496.1, CUENTA DE DEPOSITO: CUENTA UNICA DEL TESORO</t>
  </si>
  <si>
    <t>00086031101 DEP.DE CHEQ.AJENOS,RET.DE CAM.,CONCEPTO: DEPOSITÓ POR COBROS SISCO - AMBORO,DEP.: SERNAP - AMBORO , PROCEDENCIA: BANCO UNION S.A., CHEQUE: 1013, FECHA DE EMISION:20/11/2017</t>
  </si>
  <si>
    <t>00099024113 DEP.DE CHEQ.AJENOS,RET.DE CAM.,CONCEPTO: TUPA ORTEGA ARTURO FELIPE,DEP.: BANCO UNION S.A. , PROCEDENCIA: BANCO UNION S.A., CHEQUE: 150678, FECHA DE EMISION:22/11/2017</t>
  </si>
  <si>
    <t>00099021001 DEP.DE CHEQ.AJENOS,RET.DE CAM.,CONCEPTO: MIRANDA CRUZ GERSON JESUS,DEP.: BANCO UNION S.A. , PROCEDENCIA: BANCO UNION S.A., CHEQUE: 150679, FECHA DE EMISION:22/11/2017</t>
  </si>
  <si>
    <t>00593019201 DEP.DE CHEQ.AJENOS,RET.DE CAM.,CONCEPTO: DESEMBOLSO POR BAJAS MÉDICAS DE LA CAJA DE SALUD CORDES A LA EMPRESA ESTATAL YACANA,DEP.: CAJA DE SALUD CORDES , PROCEDENCIA: BANCO UNION S.A., CHEQUE: 6113, FECHA DE EMISION:17/11/2017</t>
  </si>
  <si>
    <t>00099021001 DEP.DE CHEQ.AJENOS,RET.DE CAM.,CONCEPTO: DES POR BAJAS MÉDICAS DE LA CAJA DE SALUD CORDES A EMP SERV PARA LA PREVENCIÓN DE LA TORTURA SEPRET,DEP.: CAJA DE SALUD CORDES , PROCEDENCIA: BANCO UNION S.A., CHEQUE: 6112, FECHA DE EMISION:17/11/2017</t>
  </si>
  <si>
    <t>00099021001 DEP.DE CHEQ.AJENOS,RET.DE CAM.,CONCEPTO: DES POR BAJAS MÉDICAS DE CAJA DE SALUD CORDES A LA EMP DE AUTORIDAD PLURINACIONAL MADRE TIERRA,DEP.: CAJA DE SALUD CORDES , PROCEDENCIA: BANCO UNION S.A., CHEQUE: 6111, FECHA DE EMISION:17/11/2017</t>
  </si>
  <si>
    <t>00099021001 DEP.DE CHEQ.AJENOS,RET.DE CAM.,CONCEPTO: DES POR BAJAS MÉDICAS DE CAJA DE SALUD CORDES A UNID DE COORD DE PROGRAMA Y PROY - UCPP,DEP.: CAJA DE SALUD CORDES , PROCEDENCIA: BANCO UNION S.A., CHEQUE: 6107, FECHA DE EMISION:16/11/2017</t>
  </si>
  <si>
    <t>00099021001 DEP.DE CHEQ.AJENOS,RET.DE CAM.,CONCEPTO: DES POR BAJAS MÉDICAS DE CAJA DE SALUD CORDES AL MINISTERIO DE MEDIO AMBIENTE Y AGUA,DEP.: CAJA DE SALUD CORDES , PROCEDENCIA: BANCO UNION S.A., CHEQUE: 6109, FECHA DE EMISION:16/11/2017</t>
  </si>
  <si>
    <t>00099021001 DEP.DE CHEQ.AJENOS,RET.DE CAM.,CONCEPTO: DESEMBOLSO POR BAJAS MÉDICAS DE CAJA DE SALUD CORDES AL MINISTERIO DE DEPORTES,DEP.: CAJA DE SALUD CORDES , PROCEDENCIA: BANCO UNION S.A., CHEQUE: 6110, FECHA DE EMISION:17/11/2017</t>
  </si>
  <si>
    <t>00251012001 DEP.DE CHEQ.AJENOS,RET.DE CAM.,CONCEPTO: DEPÓSITO A LA LIBRETA,DEP.: INSTITUTO NACIONAL DE SALUD OCUPACIONAL , PROCEDENCIA: BANCO UNION S.A., CHEQUE: 3690, FECHA DE EMISION:22/11/2017</t>
  </si>
  <si>
    <t>00513082001 DEP.DE CHEQ.AJENOS,RET.DE CAM.,CONCEPTO: REPOSICION DE PASES DE INGRESO,DEP.: Y.P.F.B. - D.R.L.P. , PROCEDENCIA: BANCO UNION S.A., CHEQUE: 798, FECHA DE EMISION:16/11/2017</t>
  </si>
  <si>
    <t>00099021001 DEPOSITO DE EFECTIVO, DEPOSITANTE: WALTER AMADEO MOLINA TUFIÑO, CONCEPTO: DEVOLUCION DOBLE PERCEPCION, CUENTA DE DEPOSITO: CUENTA UNICA DEL TESORO</t>
  </si>
  <si>
    <t>00020011103 DEPOSITO DE EFECTIVO, DEPOSITANTE: ARNOLD R. GUARACHI TABOADA, CONCEPTO: DEVOLUCIÓN DE VIÁTICOS, CUENTA DE DEPOSITO: CUENTA UNICA DEL TESORO</t>
  </si>
  <si>
    <t>00192014101 DEPOSITO DE EFECTIVO, DEPOSITANTE: SEMENA - ROSA ARTEAGA, CONCEPTO: SOBRANTE DE COMBUSTIBLE DE LA INSPECCION A LAS ESTACIONES LIMNIMETRICA FASE DOS C-31 PREV 491, CUENTA DE DEPOSITO: CUENTA UNICA DEL TESORO</t>
  </si>
  <si>
    <t>00192014101 DEPOSITO DE EFECTIVO, DEPOSITANTE: SEMENA ALFONZO PAZ, CONCEPTO: C-31 PREV 488 VIATICOS NO UTILIZADOS EN LA INSPECCION GESTION 2016, CUENTA DE DEPOSITO: CUENTA UNICA DEL TESORO</t>
  </si>
  <si>
    <t>00099021001 DEPOSITO DE EFECTIVO, DEPOSITANTE: LUIS ANGEL ALIAGA SANCHEZ, CONCEPTO: DEVOLUCIÓN POR DOBLE PERCEPCIÓN OCTUBRE 2017, CUENTA DE DEPOSITO: CUENTA UNICA DEL TESORO</t>
  </si>
  <si>
    <t>00513132001 DEPOSITO DE EFECTIVO, DEPOSITANTE: INTER CLEAN SRL., CONCEPTO: MULTA POR INCUMPLIMIENTO DE CONTRATO POR EL SERVICIO DE LIMPIEZA DEL MES DE OCTUBRE 2017, CUENTA DE DEPOSITO: CUENTA UNICA DEL TESORO</t>
  </si>
  <si>
    <t>00099021001 DEPOSITO DE EFECTIVO, DEPOSITANTE: CHINO BARBERITO CARMEN DEYSI, CONCEPTO: REVERSIÓN, CUENTA DE DEPOSITO: CUENTA UNICA DEL TESORO</t>
  </si>
  <si>
    <t>00574012002 DEPOSITO DE EFECTIVO, DEPOSITANTE: LACTEOSBOL - ESTHER FANNY LLANQUE PAUCARA, CONCEPTO: DEVOLUCION POR PASES A BORDO NO DECLARADOS, CUENTA DE DEPOSITO: CUENTA UNICA DEL TESORO</t>
  </si>
  <si>
    <t>00099021001 DEPOSITO DE EFECTIVO, DEPOSITANTE: JAVIER ERWIN FERNANDEZ REVOLLO, CONCEPTO: DEVOLUCION PASAJES INTERIOR Y DEVOLUCION ALIMENTACION, CUENTA DE DEPOSITO: CUENTA UNICA DEL TESORO</t>
  </si>
  <si>
    <t>00046057005 DEPOSITO DE EFECTIVO, DEPOSITANTE: ISMAEL YUCRA MAMANI-M. DE SALUD, CONCEPTO: DEVOLUCION PAGO DE HABERES MES DE AGOSTO-TUTOR DE BRIGADA MOVIL-CHUQUISACA, CUENTA DE DEPOSITO: CUENTA UNICA DEL TESORO</t>
  </si>
  <si>
    <t>00292012001 DEPOSITO DE EFECTIVO, DEPOSITANTE: JUAN FLORES SANCHEZ, CONCEPTO: DEVOLUCION COSTO DE ROPA DE TRABAJO, CUENTA DE DEPOSITO: CUENTA UNICA DEL TESORO</t>
  </si>
  <si>
    <t>00041018002 DEPOSITO DE EFECTIVO, DEPOSITANTE: MDPYEP - REYNA DAFNE ROQUE ALCARAZ, CONCEPTO: DEVOLUCION DE FONDOS, CUENTA DE DEPOSITO: CUENTA UNICA DEL TESORO</t>
  </si>
  <si>
    <t>00344012001 DEPOSITO DE EFECTIVO, DEPOSITANTE: IPELC, CONCEPTO: DEVOLUCION DE SALDOS POR CONCEPTO DE ACTIVIDADES DEL INFORME N° 11, CUENTA DE DEPOSITO: CUENTA UNICA DEL TESORO</t>
  </si>
  <si>
    <t>00344012001 DEPOSITO DE EFECTIVO, DEPOSITANTE: IPELC, CONCEPTO: DEVOLUCION DE SALDOS POR CONCEPTO DE ACTIVIDADES DEL INFORME N° 8, CUENTA DE DEPOSITO: CUENTA UNICA DEL TESORO</t>
  </si>
  <si>
    <t>00099021001 DEPOSITO DE EFECTIVO, DEPOSITANTE: RAQUEL DINA TAPIA CHOQUE, CONCEPTO: DEVOLUCION DE SUELDO, CUENTA DE DEPOSITO: CUENTA UNICA DEL TESORO</t>
  </si>
  <si>
    <t>00099021001 DEPOSITO DE EFECTIVO, DEPOSITANTE: LOTTY ADRIANA SOTOMAYOR SEGALES, CONCEPTO: REVERSIÓN PASAJES PREV.7621.1/17, CUENTA DE DEPOSITO: CUENTA UNICA DEL TESORO</t>
  </si>
  <si>
    <t>00099021001 DEPOSITO DE EFECTIVO, DEPOSITANTE: MARIELA SARMIENTO JIMENEZ, CONCEPTO: DEVOLUCION MONTO ""100 BECAS"", CUENTA DE DEPOSITO: CUENTA UNICA DEL TESORO</t>
  </si>
  <si>
    <t>00234014202 DEPOSITO DE EFECTIVO, DEPOSITANTE: FELIX CARLOS RAMALLO BUSTILLOS, CONCEPTO: DEVOLUCION AL PREVENTIVO N° 1258 PARTIDA N° 398 OTROS REPEUSTOS, CUENTA DE DEPOSITO: CUENTA UNICA DEL TESORO</t>
  </si>
  <si>
    <t>00099021001 DEPOSITO DE EFECTIVO, DEPOSITANTE: ALAIN NIENY MIRANDA ZAPATA, CONCEPTO: INFORME DE AUDITORIA INTERNA DE AUTORIDAD DE JUEGOS, CUENTA DE DEPOSITO: CUENTA UNICA DEL TESORO</t>
  </si>
  <si>
    <t>00099021001 DEPOSITO DE EFECTIVO, DEPOSITANTE: NELSON HUANCA PINTO, CONCEPTO: DEVOLUCION DE FONDOS EN AVANCE, CUENTA DE DEPOSITO: CUENTA UNICA DEL TESORO</t>
  </si>
  <si>
    <t>00030014201 DEPOSITO DE EFECTIVO, DEPOSITANTE: NELSON HUANCA PINTO, CONCEPTO: DEVOLUCION DE FONDOS EN AVANCE, CUENTA DE DEPOSITO: CUENTA UNICA DEL TESORO</t>
  </si>
  <si>
    <t>00344012001 DEPOSITO DE EFECTIVO, DEPOSITANTE: IPELC, CONCEPTO: DEVOLUCION DE SALDOS POR CONCEPTO DE ACTIVIDADES DEL INFORME N°41, CUENTA DE DEPOSITO: CUENTA UNICA DEL TESORO</t>
  </si>
  <si>
    <t>00020011103 DEPOSITO DE EFECTIVO, DEPOSITANTE: ALVARO RENE VISCARRA ALARCON, CONCEPTO: DEVOLUCION DE PASAJES, CUENTA DE DEPOSITO: CUENTA UNICA DEL TESORO</t>
  </si>
  <si>
    <t>00099021001 DEPOSITO DE EFECTIVO, DEPOSITANTE: EMILIANA IRMA JOVE NINA - MAGISTERIO, CONCEPTO: DEVOLUCION DOBLE PERCEPCION, CUENTA DE DEPOSITO: CUENTA UNICA DEL TESORO</t>
  </si>
  <si>
    <t>00523012001 DEP.DE CHEQ.AJENOS,RET.DE CAM.,CONCEPTO: VENTA DE SERVICIOS ECOBOL,DEP.: ECOBOL , PROCEDENCIA: BANCO MERCANTIL SANTA CRUZ SA., CHEQUE: 9427, FECHA DE EMISION:16/11/2017</t>
  </si>
  <si>
    <t>00099021001 DEP.DE CHEQ.AJENOS,RET.DE CAM.,CONCEPTO: DEP PAGO DE EJEC DE GARANTIA A 1ER REQ N°010891 EN MARCO CONTRATO SC-CONALTID-CONT-APS-024/2017,DEP.: SECRETARIA DE COORDINACIÓN CONALTID MIN DE GOB</t>
  </si>
  <si>
    <t>00046024204 DEP.DE CHEQ.AJENOS,RET.DE CAM.,CONCEPTO: REVERSIÓN DE FONDOS,DEP.: SEDES SANTA CRUZ , PROCEDENCIA: BANCO UNION S.A., CHEQUE: 12800, FECHA DE EMISION:09/11/2017</t>
  </si>
  <si>
    <t>00287102012 DEP.DE CHEQ.AJENOS,RET.DE CAM.,CONCEPTO: PAGO DE LA FACTURA N° 72 POR EL MIN CULTURAS Y TURISMO PROY LA SOMBRERERIA DE SUCRE FASE I,DEP.: FPS/SUPERVISION , PROCEDENCIA: BANCO UNION S.A., CHEQUE: 668, FECHA DE EMISION:08/11/2017</t>
  </si>
  <si>
    <t>00099021001 DEP.DE CHEQ.AJENOS,RET.DE CAM.,CONCEPTO: REEMBOLSO DE SIT PERIODO SEPTIEMBRE/2017 BS. 45.019,70  Y PERIODO JUNIO/2017 BS. 240,80,DEP.: MINISTERIO DE ECONOMIA Y FINANZAS PUBLICAS</t>
  </si>
  <si>
    <t>00099021001 DEPOSITO DE EFECTIVO, DEPOSITANTE: RAMIRO MARTIN BURGOS SIÑANI CI. 2448774 LP., CONCEPTO: PAGO POR INF DE AUD INTERNA RELATIVA A LA ADMISION DE PROD QUIMICOS (MDP Y EP/INF/UAI N° 15/15), CUENTA DE DEPOSITO: CUENTA UNICA DEL TESORO</t>
  </si>
  <si>
    <t>00099021001 DEPOSITO DE EFECTIVO, DEPOSITANTE: GONZALO RUIZ CISNEROS, CONCEPTO: REVERSION DE VIATICOS, CUENTA DE DEPOSITO: CUENTA UNICA DEL TESORO</t>
  </si>
  <si>
    <t>00015011108 DEPOSITO DE EFECTIVO, DEPOSITANTE: RICARDO OSORIO PIRIR-MINISTERIO DE GOBIERNO, CONCEPTO: CONSUMO DE LLAMADA LINEA TELEFONICA MES JUNIO, CUENTA DE DEPOSITO: CUENTA UNICA DEL TESORO</t>
  </si>
  <si>
    <t>00015011108 DEPOSITO DE EFECTIVO, DEPOSITANTE: RICARDO OSORIO PIRIR-MINISTERIO DE GOBIERNO, CONCEPTO: LINEA TELEFONICA DE LLAMADAS ENERO A MAYO, CUENTA DE DEPOSITO: CUENTA UNICA DEL TESORO</t>
  </si>
  <si>
    <t>00099021001 DEPOSITO DE EFECTIVO, DEPOSITANTE: MIN DE DEPORTES- J. REYNALDO URIONA HIDALGO, CONCEPTO: DEVOLUCION SALDO NO UTILIZADO CARRERA PEDESTRE 10 K PRESIDENTE EVO-BENI 2017, CUENTA DE DEPOSITO: CUENTA UNICA DEL TESORO</t>
  </si>
  <si>
    <t>00513012003 DEPOSITO DE EFECTIVO, DEPOSITANTE: MIGUEL ANGEL CORTEZ SANCHEZ, CONCEPTO: DEP. DE VIATICOS NO DESCARGADOS, CUENTA DE DEPOSITO: CUENTA UNICA DEL TESORO</t>
  </si>
  <si>
    <t>00117012001 DEPOSITO DE EFECTIVO, DEPOSITANTE: MURILO DELFINO JIMENEZ ROCHA, CONCEPTO: DEVOLUCIÓN DE PASAJE, CUENTA DE DEPOSITO: CUENTA UNICA DEL TESORO</t>
  </si>
  <si>
    <t>00015011108 DEPOSITO DE EFECTIVO, DEPOSITANTE: RICARDO OSORIO PIRIR-MINISTERIO DE GOBIERNO, CONCEPTO: CONSUMO DE LLAMADAS LINEA TELEFONICA MES JULIO, CUENTA DE DEPOSITO: CUENTA UNICA DEL TESORO</t>
  </si>
  <si>
    <t>00020011102 DEPOSITO DE EFECTIVO, DEPOSITANTE: TRANSPORTE AEREO MILITAR, CONCEPTO: PAGO DE HABERES PERSONAL CONSULTOR MES DE OCTUBRE DGTAM, CUENTA DE DEPOSITO: CUENTA UNICA DEL TESORO</t>
  </si>
  <si>
    <t>00020011102 DEPOSITO DE EFECTIVO, DEPOSITANTE: TRANSPORTE AEREO MILITAR, CONCEPTO: PAGO DE HABERES PERSONAL EVENTUAL MES DE OCTUBRE / 17  DGTAM, CUENTA DE DEPOSITO: CUENTA UNICA DEL TESORO</t>
  </si>
  <si>
    <t>00592012001 DEPOSITO DE EFECTIVO, DEPOSITANTE: MINISTERIO DE DESARROLLO RURAL Y TIERRAS, CONCEPTO: PAGO DE ND 84508 GESTION 2016, CUENTA DE DEPOSITO: CUENTA UNICA DEL TESORO</t>
  </si>
  <si>
    <t>00190012003 DEPOSITO DE EFECTIVO, DEPOSITANTE: MARIO MALDONADO MAMANI, CONCEPTO: DEVOLUCION DE PAGO MENSUAL CORRESPONDIENTE A OCTUBRE, CUENTA DE DEPOSITO: CUENTA UNICA DEL TESORO</t>
  </si>
  <si>
    <t>00099021001 DEPOSITO DE EFECTIVO, DEPOSITANTE: RUBEN BALLESTEROS AGUIRRE, CONCEPTO: DEVOLUCION PAGO SIN INFORME, CUENTA DE DEPOSITO: CUENTA UNICA DEL TESORO</t>
  </si>
  <si>
    <t>00099021001 DEPOSITO DE EFECTIVO, DEPOSITANTE: FELIX ERNESTO JIMENEZ M., CONCEPTO: DEVOLUCIÓN DE SUELDO EN DEMASÍA, CUENTA DE DEPOSITO: CUENTA UNICA DEL TESORO</t>
  </si>
  <si>
    <t>00099021001 DEPOSITO DE EFECTIVO, DEPOSITANTE: FELIPE MAMANI CHOQUE, CONCEPTO: DEVOLUCIÓN, CUENTA DE DEPOSITO: CUENTA UNICA DEL TESORO</t>
  </si>
  <si>
    <t>00292032001 DEPOSITO DE EFECTIVO, DEPOSITANTE: MARCO ANTONIO ARICOMA FERNANDEZ, CONCEPTO: PAGO PEAJE 15 CISTERNAS LP - POTOSI TRANCAS ACHICA ARRIBA, SICA SICA, VICHULOMA, VENTILLA 03/08/17, CUENTA DE DEPOSITO: CUENTA UNICA DEL TESORO</t>
  </si>
  <si>
    <t>00580012001 DEPOSITO DE EFECTIVO, DEPOSITANTE: DEPOSITOS ADUANEROS BOLIVIANOS, CONCEPTO: DEVOLUCION DE FONDOS POR PAGO EN EXCESO SALARIO MES SEPTIEMBRE 2017, CUENTA DE DEPOSITO: CUENTA UNICA DEL TESORO</t>
  </si>
  <si>
    <t>00592012001 DEPOSITO DE EFECTIVO, DEPOSITANTE: MINISTERIO DE SALUD, CONCEPTO: PAGO NOTAS DE DEBITO N° 55859-57022-71774-94286, CUENTA DE DEPOSITO: CUENTA UNICA DEL TESORO</t>
  </si>
  <si>
    <t>00342012001 DEPOSITO DE EFECTIVO, DEPOSITANTE: PATRICIA CHAVEZ GUTIERREZ CI. 3380963LP, CONCEPTO: DEVOLUCION DE GASTOS POR CAMBIO DE ITINERARIO DE PASAJES, CUENTA DE DEPOSITO: CUENTA UNICA DEL TESORO</t>
  </si>
  <si>
    <t>00513132001 DEPOSITO DE EFECTIVO, DEPOSITANTE: HERGO LTDA., CONCEPTO: MULTA POR INCUMPLIMIENTO DE PLAZO EN PROCESO DE CONTRATACION CON CODIGO GCC-EPNE-DRCB-089-17, CUENTA DE DEPOSITO: CUENTA UNICA DEL TESORO</t>
  </si>
  <si>
    <t>00292032001 DEPOSITO DE EFECTIVO, DEPOSITANTE: VIAS BOLIVIA - SHIRLEY AVILA, CONCEPTO: REPOSICIÓN DE RECAUDACIÓN, CUENTA DE DEPOSITO: CUENTA UNICA DEL TESORO</t>
  </si>
  <si>
    <t>00099021001 DEP.DE CHEQ.AJENOS,RET.DE CAM.,CONCEPTO: DEVOLUCIÓN PASAJES POR BOLTUR GESTIÓN 2016,DEP.: MINISTERIO DE PLANIFICACIÓN DEL DESARROLLO , PROCEDENCIA: BANCO UNION S.A., CHEQUE: 6538, FECHA DE EMISION:15/11/2017</t>
  </si>
  <si>
    <t>00099021001 DEP.DE CHEQ.AJENOS,RET.DE CAM.,CONCEPTO: DEVOLUCIÓN PASAJES AEREOS POR BOLTUR GESTIÓN 2017,DEP.: MINISTERIO DE PLANIFICACIÓN DEL DESARROLLO , PROCEDENCIA: BANCO UNION S.A., CHEQUE: 6539, FECHA DE EMISION:15/11/2017</t>
  </si>
  <si>
    <t>00099021001 DEP.DE CHEQ.AJENOS,RET.DE CAM.,CONCEPTO: DEVOLUCIÓN PASAJES AEREOS POR BOLTUR GESTIÓN 2016,DEP.: MINISTERIO DE PLANIFICACIÓN DEL DESARROLLO , PROCEDENCIA: BANCO UNION S.A., CHEQUE: 6541, FECHA DE EMISION:22/11/2017</t>
  </si>
  <si>
    <t>00046021107 DEP.DE CHEQ.AJENOS,RET.DE CAM.,CONCEPTO: PAGO DE SUELDOS,DEP.: MINISTERIO DE SALUD , PROCEDENCIA: BANCO UNION S.A., CHEQUE: 12364, FECHA DE EMISION:21/11/2017</t>
  </si>
  <si>
    <t>00287102012 DEP.DE CHEQ.AJENOS,RET.DE CAM.,CONCEPTO: PAGO DE LA FACTURA N| 71 POR EL MIN DE DEPORTES PROY CONST VILLA DEPORTIVA SURAMERICANA,DEP.: FPS/SUPERVISION , PROCEDENCIA: BANCO UNION S.A., CHEQUE: 671, FECHA DE EMISION:22/11/2017</t>
  </si>
  <si>
    <t>00287102012 DEP.DE CHEQ.AJENOS,RET.DE CAM.,CONCEPTO: PAGO DE LAS FACTURAS N° 62 Y 63 POR EL MIN DE EDUCACION PROY U.E. NUEVA MIRAFLORES,DEP.: FPS/SUPERVISION , PROCEDENCIA: BANCO UNION S.A., CHEQUE: 672, FECHA DE EMISION:22/11/2017</t>
  </si>
  <si>
    <t>00523012001 DEP.DE CHEQ.AJENOS,RET.DE CAM.,CONCEPTO: PAGO POR SERVICIOS PRESTADOS,DEP.: ECOBOL , PROCEDENCIA: BANCO BISA S.A., CHEQUE: 5559, FECHA DE EMISION:16/11/2017</t>
  </si>
  <si>
    <t>00287100001 DEP.DE CHEQ.AJENOS,RET.DE CAM.,CONCEPTO: DEP. DE GARANTIA POR ACTIVIDADES PENDIENTES POR BS 8.946,00,DEP.: FPS-OFICINA CENTRAL , PROCEDENCIA: BANCO UNION S.A., CHEQUE: 673, FECHA DE EMISION:22/11/2017</t>
  </si>
  <si>
    <t>00287102001 DEP.DE CHEQ.AJENOS,RET.DE CAM.,CONCEPTO: REVERSION DE C-31 N° 446 DA 1,DEP.: FPS-OFICINA CENTRAL , PROCEDENCIA: BANCO UNION S.A., CHEQUE: 2532, FECHA DE EMISION:21/11/2017</t>
  </si>
  <si>
    <t>00253014212 DEP.DE CHEQ.AJENOS,RET.DE CAM.,CONCEPTO: DEVOLUCIÓN FONDOS EN AVANCE GLADYS EUGENIA FERNANDEZ TUDELA,DEP.: GLADYS EUGENIA FERNANDEZ TUDELA , PROCEDENCIA: BANCO UNION S.A., CHEQUE: 1146, FECHA DE EMISION:20/11/2017</t>
  </si>
  <si>
    <t>00253014104 DEP.DE CHEQ.AJENOS,RET.DE CAM.,CONCEPTO: GOBIERNO AUTONOMO MUNICIPAL VIACHA,DEP.: GOBIERNO AUTONOMO MUNICIPAL VIACHA , PROCEDENCIA: BANCO UNION S.A., CHEQUE: 1157, FECHA DE EMISION:22/11/2017</t>
  </si>
  <si>
    <t>00253014104 DEP.DE CHEQ.AJENOS,RET.DE CAM.,CONCEPTO: GOBIERNO AUTÓNOMO MUNICIPAL PAMPA GRANDE,DEP.: GOBIERNO AUTÓNOMO MUNICIPAL PAMPA GRANDE , PROCEDENCIA: BANCO UNION S.A., CHEQUE: 1153, FECHA DE EMISION:22/11/2017</t>
  </si>
  <si>
    <t>00253014209 DEP.DE CHEQ.AJENOS,RET.DE CAM.,CONCEPTO: GOBIERNO AUTÓNOMO MUNICIPAL PAMPA GRANDE,DEP.: GOBIERNO AUTÓNOMO MUNICIPAL PAMPA GRANDE , PROCEDENCIA: BANCO UNION S.A., CHEQUE: 1155, FECHA DE EMISION:22/11/2017</t>
  </si>
  <si>
    <t>00253014104 DEP.DE CHEQ.AJENOS,RET.DE CAM.,CONCEPTO: GOBIERNO AUTÓNOMO MUNICIPAL PAMPA GRANDE,DEP.: GOBIERNO AUTÓNOMO MUNICIPAL PAMPA GRANDE , PROCEDENCIA: BANCO UNION S.A., CHEQUE: 1154, FECHA DE EMISION:22/11/2017</t>
  </si>
  <si>
    <t>00253014428 DEP.DE CHEQ.AJENOS,RET.DE CAM.,CONCEPTO: GOBIERNO AUTÓNOMO MUNICIPAL PAMPA GRANDE,DEP.: GOBIERNO AUTÓNOMO MUNICIPAL PAMPA GRANDE , PROCEDENCIA: BANCO UNION S.A., CHEQUE: 1156, FECHA DE EMISION:22/11/2017</t>
  </si>
  <si>
    <t>00099021001 DEP.DE CHEQ.AJENOS,RET.DE CAM.,CONCEPTO: DEVOL DE SALDOS NO EJECUTADOS PROY CONSTRUCCION AULAS UNIDAD EDC PUENTE VILLA MUNICIPIO YANACACHI,DEP.: GOBIERNO AUTONOMO MUNICIPAL DE YANACACHI</t>
  </si>
  <si>
    <t>00099021001 DEPOSITO DE EFECTIVO, DEPOSITANTE: ALVARO MARCO ANTONIO CABA OLIVAREZ CI2377522LP, CONCEPTO: CITE: MEFP/VTCP/DGPOT/UAIS-CPI/N°030/2016 REGULARIZACION MARZO-ABRIL2017, CUENTA DE DEPOSITO: CUENTA UNICA DEL TESORO</t>
  </si>
  <si>
    <t>00046024204 DEPOSITO DE EFECTIVO, DEPOSITANTE: GUNDER ROLANDO AGUIRRE NINA, CONCEPTO: DEVOLUCION DE SALDO NO EJECUTADO DE COMBUSTIBLE Y DERIVADOS, CUENTA DE DEPOSITO: CUENTA UNICA DEL TESORO</t>
  </si>
  <si>
    <t>00099021001 DEPOSITO DE EFECTIVO, DEPOSITANTE: ADMINISTRADORA BOLIVIANA DE CARRETERAS ABC, CONCEPTO: PREVENTIVO C-31 547, CUENTA DE DEPOSITO: CUENTA UNICA DEL TESORO</t>
  </si>
  <si>
    <t>00099021001 DEPOSITO DE EFECTIVO, DEPOSITANTE: RICHAR PARISACA P., CONCEPTO: DEVOLUCIÓN DE VIÁTICOS, CUENTA DE DEPOSITO: CUENTA UNICA DEL TESORO</t>
  </si>
  <si>
    <t>00099021001 DEPOSITO DE EFECTIVO, DEPOSITANTE: MARCELINA MAMANI, CONCEPTO: DEVOLUCION, CUENTA DE DEPOSITO: CUENTA UNICA DEL TESORO</t>
  </si>
  <si>
    <t>00587012009 DEPOSITO DE EFECTIVO, DEPOSITANTE: RENE SURCO MOYA, CONCEPTO: SALDO DE VIAJE ISINUTA FONDOS EN AVANCE, CUENTA DE DEPOSITO: CUENTA UNICA DEL TESORO</t>
  </si>
  <si>
    <t>00041031107 DEPOSITO DE EFECTIVO, DEPOSITANTE: IBMETRO - JAIME MENDOZA CARVALLO, CONCEPTO: DEVOLUCION VIATICOS, CUENTA DE DEPOSITO: CUENTA UNICA DEL TESORO</t>
  </si>
  <si>
    <t>00046024204 DEPOSITO DE EFECTIVO, DEPOSITANTE: CINTHYA ELIANA VERA CALLISAYA, CONCEPTO: SALDO NO EJECUTADO DEL PREVENTIVO 4584, CUENTA DE DEPOSITO: CUENTA UNICA DEL TESORO</t>
  </si>
  <si>
    <t>00099021001 DEPOSITO DE EFECTIVO, DEPOSITANTE: ANER LUIS AGUILAR PEREZ, CONCEPTO: DEVOLUCION POR DIFERENCIA DE 1 DIA DE VIATICO, CUENTA DE DEPOSITO: CUENTA UNICA DEL TESORO</t>
  </si>
  <si>
    <t>00099021001 DEPOSITO DE EFECTIVO, DEPOSITANTE: JOSE LUIS BEGAZO AMPUERO, CONCEPTO: REVERCION DE PASAJES PREVIO, CUENTA DE DEPOSITO: CUENTA UNICA DEL TESORO</t>
  </si>
  <si>
    <t>00523012001 DEP.DE CHEQ.AJENOS,RET.DE CAM.,CONCEPTO: VENTA DE SERVICIOS ECOBOL,DEP.: BENJAMIN AQUINO , PROCEDENCIA: BANCO BISA S.A., CHEQUE: 1905, FECHA DE EMISION:31/10/2017</t>
  </si>
  <si>
    <t>00523012001 DEP.DE CHEQ.AJENOS,RET.DE CAM.,CONCEPTO: VENTA DE SERVICIOS ECOBOL,DEP.: BENJAMIN AQUINO , PROCEDENCIA: BANCO NACIONAL DE BOLIVIA S.A., CHEQUE: 948330, FECHA DE EMISION:31/10/2017</t>
  </si>
  <si>
    <t>00523012001 DEP.DE CHEQ.AJENOS,RET.DE CAM.,CONCEPTO: PAGO POR PRESTACION DE SERVICIOS POSTALES,DEP.: ECOBOL , PROCEDENCIA: BANCO UNION S.A., CHEQUE: 17114, FECHA DE EMISION:01/11/2017</t>
  </si>
  <si>
    <t>00523012001 DEP.DE CHEQ.AJENOS,RET.DE CAM.,CONCEPTO: PAGO POR PRESTACION DE SERVICIOS POSTALES,DEP.: ECOBOL , PROCEDENCIA: BANCO UNION S.A., CHEQUE: 17115, FECHA DE EMISION:01/11/2017</t>
  </si>
  <si>
    <t>00523012001 DEP.DE CHEQ.AJENOS,RET.DE CAM.,CONCEPTO: VENTA SERVICIOS ECOBOL,DEP.: ECOBOL , PROCEDENCIA: BANCO DE CREDITO DE BOLIVIA S.A., CHEQUE: 5492, FECHA DE EMISION:16/11/2017</t>
  </si>
  <si>
    <t>00660012006 DEP.DE CHEQ.AJENOS,RET.DE CAM.,CONCEPTO: DEVOLUCION EXCESO DE LLAMADAS TELEFONICAS 2014,DEP.: ORGANO JUDICIAL-DISTRITO POTOSI , PROCEDENCIA: BANCO UNION S.A., CHEQUE: 1106, FECHA DE EMISION:22/11/2017</t>
  </si>
  <si>
    <t>00660102001 DEP.DE CHEQ.AJENOS,RET.DE CAM.,CONCEPTO: EXCESO DE LLAMADAS TELEFONICAS MARZO A JUNIO 2012,DEP.: ORGANO JUDICIAL-DISTRITO POTOSI , PROCEDENCIA: BANCO UNION S.A., CHEQUE: 1107, FECHA DE EMISION:22/11/2017</t>
  </si>
  <si>
    <t>00299014101 DEP.DE CHEQ.AJENOS,RET.DE CAM.,CONCEPTO: INCREMENTO PARA GASTOS ADMINISTRATIVOS PROVENIENTES DE LA GOBERNACION,DEP.: SERVICIO DEPARTAMENTAL DE RIEGO DE LA PAZ , PROCEDENCIA: BANCO UNION S.A., CHEQUE: 67822, FECHA DE EMISION:24/11/2017</t>
  </si>
  <si>
    <t>00099021001 DEPOSITO DE EFECTIVO, DEPOSITANTE: JUAN ARI MAMANI, CONCEPTO: DEVOLUCION DEL PAGO UNICO SEGUN D.S. 822, CUENTA DE DEPOSITO: CUENTA UNICA DEL TESORO</t>
  </si>
  <si>
    <t>00099021001 DEPOSITO DE EFECTIVO, DEPOSITANTE: GABRIELA ALBA HUANCA, CONCEPTO: DEVOLUCION VIATICOS, CUENTA DE DEPOSITO: CUENTA UNICA DEL TESORO</t>
  </si>
  <si>
    <t>00099021001 DEPOSITO DE EFECTIVO, DEPOSITANTE: NESTOR RUBEN YUJRA ARUQUIPA - MIN DE EDUCACIÓN, CONCEPTO: DEPÓSITO POR SANCIÓN ADMINISTRATIVA, CUENTA DE DEPOSITO: CUENTA UNICA DEL TESORO</t>
  </si>
  <si>
    <t>00099021001 DEPOSITO DE EFECTIVO, DEPOSITANTE: DENISE NILDA CAVERO JIMENEZ, CONCEPTO: REVERSIÓN PASAJES PREVENTIVO 2438.1, CUENTA DE DEPOSITO: CUENTA UNICA DEL TESORO</t>
  </si>
  <si>
    <t>00099021001 DEPOSITO DE EFECTIVO, DEPOSITANTE: CARLA PATRICIA VILLARTE CHOQUE, CONCEPTO: REVERSIÓN PASAJES PREVENTIVO 2437.1, CUENTA DE DEPOSITO: CUENTA UNICA DEL TESORO</t>
  </si>
  <si>
    <t>00099021001 DEPOSITO DE EFECTIVO, DEPOSITANTE: ANTONIO APAZA HUANCA, CONCEPTO: DEVOLUCION GASTOS DE COMBUSTIBLE, CUENTA DE DEPOSITO: CUENTA UNICA DEL TESORO</t>
  </si>
  <si>
    <t>00099021001 DEPOSITO DE EFECTIVO, DEPOSITANTE: MARIO CRISTIAN ILLANES FERNANDEZ, CONCEPTO: REVERSION PASAJES PREVENTIVO N° 7620, CUENTA DE DEPOSITO: CUENTA UNICA DEL TESORO</t>
  </si>
  <si>
    <t>00099021001 DEPOSITO DE EFECTIVO, DEPOSITANTE: LUISA GUEIL JORDAN LOZA, CONCEPTO: REVERSION PASAJES - PREV. 7624, CUENTA DE DEPOSITO: CUENTA UNICA DEL TESORO</t>
  </si>
  <si>
    <t>00099021001 DEPOSITO DE EFECTIVO, DEPOSITANTE: JOSE LUIS MAMANI IPORRE, CONCEPTO: DEV.DEL CONSUMO EXCEDIDO DE TELEFONIA DEL VICE ABOG.CARLOS QUISPE DEL MES DE OCTUBRE 2017, CUENTA DE DEPOSITO: CUENTA UNICA DEL TESORO</t>
  </si>
  <si>
    <t>00070011102 DEPOSITO DE EFECTIVO, DEPOSITANTE: MTEPS, CONCEPTO: DEVOLUCION DE VIATICOS DEL LIC. HECTOR HINOJOSA RODRIGUEZ, CUENTA DE DEPOSITO: CUENTA UNICA DEL TESORO</t>
  </si>
  <si>
    <t>00020031101 DEPOSITO DE EFECTIVO, DEPOSITANTE: EJERCITO DE BOLIVIA, CONCEPTO: REVERSION DE REFRIGERIO, CUENTA DE DEPOSITO: CUENTA UNICA DEL TESORO</t>
  </si>
  <si>
    <t>00342012001 DEPOSITO DE EFECTIVO, DEPOSITANTE: JOSE A. URRUTIA MAMANI, CONCEPTO: DEVOLUCIÓN DE EXCESO DE LLAMADAS DE TELEFONO, CUENTA DE DEPOSITO: CUENTA UNICA DEL TESORO</t>
  </si>
  <si>
    <t>00041044201 DEPOSITO DE EFECTIVO, DEPOSITANTE: MARINA EUGENIA NINA VALENCIA, CONCEPTO: RECURSOS NO UTILIZADOS POR EL PAGO DE LUZ TEMPORAL EN EL DIA NACIONAL DE LA LECHE, CUENTA DE DEPOSITO: CUENTA UNICA DEL TESORO</t>
  </si>
  <si>
    <t>00020011103 DEPOSITO DE EFECTIVO, DEPOSITANTE: JOSE MAYTE LEDO REBOLLO, CONCEPTO: DEVOLUCIÓN DE PASAJES PREVENTIVO 7558/17, CUENTA DE DEPOSITO: CUENTA UNICA DEL TESORO</t>
  </si>
  <si>
    <t>00119012001 DEPOSITO DE EFECTIVO, DEPOSITANTE: GUADALUPE CHALLCO PUCHO, CONCEPTO: DEVOLUCIÓN DE RECURSOS, CUENTA DE DEPOSITO: CUENTA UNICA DEL TESORO</t>
  </si>
  <si>
    <t>00070011102 DEPOSITO DE EFECTIVO, DEPOSITANTE: MARIO SALINAS REYES, CONCEPTO: DEVOLUCION PASAJES, CUENTA DE DEPOSITO: CUENTA UNICA DEL TESORO</t>
  </si>
  <si>
    <t>00099021001 DEP.DE CHEQ.AJENOS,RET.DE CAM.,CONCEPTO: REEMBOLSO SUBSIDIO INCAPACIDAD TEMPORAL GERENCIA SUCRE,DEP.: CONTRALORIA GENERAL DEL ESTADO , PROCEDENCIA: BANCO UNION S.A., CHEQUE: 5363, FECHA DE EMISION:03/11/2017</t>
  </si>
  <si>
    <t>00099021001 DEP.DE CHEQ.AJENOS,RET.DE CAM.,CONCEPTO: SUBSIDIO POR INCAPACIDAD TEMPORAL,DEP.: CONTRALORIA GENERAL DEL ESTADO , PROCEDENCIA: BANCO NACIONAL DE BOLIVIA S.A., CHEQUE: 6347858, FECHA DE EMISION:10/11/2017</t>
  </si>
  <si>
    <t>00212064404 DEP.DE CHEQ.AJENOS,RET.DE CAM.,CONCEPTO: APORTE MUNICIPIO DE YOTALA INRA - CHUQUISACA,DEP.: INRA - CHUQUISACA , PROCEDENCIA: BANCO UNION S.A., CHEQUE: 1633, FECHA DE EMISION:24/11/2017</t>
  </si>
  <si>
    <t>00046024204 DEP.DE CHEQ.AJENOS,RET.DE CAM.,CONCEPTO: REVERSION DE FONDOS SEDES-BENI,DEP.: MINISTERIO DE SALUD , PROCEDENCIA: BANCO UNION S.A., CHEQUE: 1763, FECHA DE EMISION:22/11/2017</t>
  </si>
  <si>
    <t>00292012001 DEP.DE CHEQ.AJENOS,RET.DE CAM.,CONCEPTO: DEVOLUCIÓN DE SALDOS POR REVERSIÓN DE PLANILLA SCZ,DEP.: VIAS BOLIVIA , PROCEDENCIA: BANCO UNION S.A., CHEQUE: 3349, FECHA DE EMISION:28/11/2017</t>
  </si>
  <si>
    <t>00523012001 DEP.DE CHEQ.AJENOS,RET.DE CAM.,CONCEPTO: VENTA DE SERVICIO ECOBOL,DEP.: BENJAMIN AQUINO , PROCEDENCIA: BANCO DE CREDITO DE BOLIVIA S.A., CHEQUE: 26, FECHA DE EMISION:21/11/2017</t>
  </si>
  <si>
    <t>00523012001 DEP.DE CHEQ.AJENOS,RET.DE CAM.,CONCEPTO: VENTA SERVICIOS ECOBOL,DEP.: ECOBOL , PROCEDENCIA: BANCO DE CREDITO DE BOLIVIA S.A., CHEQUE: 148977, FECHA DE EMISION:22/11/2017</t>
  </si>
  <si>
    <t>00070011102 DEP.DE CHEQ.AJENOS,RET.DE CAM.,CONCEPTO: DEP EN DEMASIA INPUESTOS OCTUBRE 2017,DEP.: MTEPS , PROCEDENCIA: BANCO UNION S.A., CHEQUE: 8466, FECHA DE EMISION:20/11/2017</t>
  </si>
  <si>
    <t>00099021001 DEP.DE CHEQ.AJENOS,RET.DE CAM.,CONCEPTO: REEMBOLSO RETROACTIVO SUBS INCAPACIDAD TEMPORAL OFICINA CENTRAL,DEP.: CONTRALORIA GENERAL DEL ESTADO , PROCEDENCIA: BANCO UNION S.A., CHEQUE: 5364, FECHA DE EMISION:03/11/2017</t>
  </si>
  <si>
    <t>00099021001 DEP.DE CHEQ.AJENOS,RET.DE CAM.,CONCEPTO: DEVOLUCION PASAJES AEREO DE FIDEL LAURA,DEP.: BOLIVIANA DE AVIACION-BOA , PROCEDENCIA: BANCO UNION S.A., CHEQUE: 8146, FECHA DE EMISION:15/11/2017</t>
  </si>
  <si>
    <t>00099021001 DEPOSITO DE EFECTIVO, DEPOSITANTE: PAOLA ROSA ARGUATA, CONCEPTO: DEV. DE FONDOS PARA LA GRADUAC. MASIVA DE PARTICIP QUE CULMINARON EL PLAN DE ESTUDIOS DEL PNP-DEP LP, CUENTA DE DEPOSITO: CUENTA UNICA DEL TESORO</t>
  </si>
  <si>
    <t>00099021001 DEPOSITO DE EFECTIVO, DEPOSITANTE: WILFREDO BALTAZAR FLORES, CONCEPTO: REVERSIÓN TOTAL DE PARTIDA 21400 TELEFONIA OCT/2015, CUENTA DE DEPOSITO: CUENTA UNICA DEL TESORO</t>
  </si>
  <si>
    <t>00099021001 DEPOSITO DE EFECTIVO, DEPOSITANTE: GUSTAVO CARRASCO AYMA, CONCEPTO: DEVOLUCION TASA DE EMBARQUE TRAMO LP-SC. 14/11/17 ANH, CUENTA DE DEPOSITO: CUENTA UNICA DEL TESORO</t>
  </si>
  <si>
    <t>00099021001 DEP.DE CHEQ.AJENOS,RET.DE CAM.,CONCEPTO: REVERSION SALDOS NO EJECUTADOS SOCORROS GESTION 2017 SEPTIEMBRE,DEP.: MINISTERIO DE DEFENSA , PROCEDENCIA: BANCO UNION S.A., CHEQUE: 94, FECHA DE EMISION:23/11/2017</t>
  </si>
  <si>
    <t>00099021001 DEP.DE CHEQ.AJENOS,RET.DE CAM.,CONCEPTO: REVERSION SALDOS NO EJECUTADOS ALIMENTACION GESTION 2017 DIF UNIDADES,DEP.: MINISTERIO DE DEFENSA , PROCEDENCIA: BANCO UNION S.A., CHEQUE: 113, FECHA DE EMISION:14/11/2017</t>
  </si>
  <si>
    <t>00099021001 DEP.DE CHEQ.AJENOS,RET.DE CAM.,CONCEPTO: REVERSIONES SALDOS NO EJECUTADOS GESTIONES 2002 - 2014 DEPÖSITOS ERRONEOS,DEP.: MINISTERIO DE DEFENSA , PROCEDENCIA: BANCO UNION S.A., CHEQUE: 15524, FECHA DE EMISION:22/11/2017</t>
  </si>
  <si>
    <t>00086031101 DEP.DE CHEQ.AJENOS,RET.DE CAM.,CONCEPTO: DEP POR CONCEPTO DE TRASPASO DE FONDOS RECIBIDOS DEL CONVENIO COOPERACION ENDE-SERNAP,DEP.: SERNAP-TUNARI , PROCEDENCIA: BANCO UNION S.A., CHEQUE: 397, FECHA DE EMISION:24/11/2017</t>
  </si>
  <si>
    <t>00020051101 DEP.DE CHEQ.AJENOS,RET.DE CAM.,CONCEPTO: TRANSFERENCIA DE RECURSOS A LA ARMADA FTE 11,DEP.: MINISTERIO DE DEFENSA , PROCEDENCIA: BANCO UNION S.A., CHEQUE: 15529, FECHA DE EMISION:23/11/2017</t>
  </si>
  <si>
    <t>00086031101 DEP.DE CHEQ.AJENOS,RET.DE CAM.,CONCEPTO: DEP POR CONCEPTO DE COBRO POR MULTAS,DEP.: SERNAP-TUNARI , PROCEDENCIA: BANCO UNION S.A., CHEQUE: 396, FECHA DE EMISION:20/11/2017</t>
  </si>
  <si>
    <t>00099021001 DEP.DE CHEQ.AJENOS,RET.DE CAM.,CONCEPTO: REVERSION SALDOS NO EJECUTADOS POR SOCORROS DIF. UNIDADES,DEP.: MINISTERIO DE DEFENSA , PROCEDENCIA: BANCO UNION S.A., CHEQUE: 19192, FECHA DE EMISION:22/11/2017</t>
  </si>
  <si>
    <t>00020051101 DEP.DE CHEQ.AJENOS,RET.DE CAM.,CONCEPTO: TRANSFERENCIA DE RECURSOS A LA ARMADA BOLIVIANA FTE11,DEP.: MINISTERIO DE DEFENSA , PROCEDENCIA: BANCO UNION S.A., CHEQUE: 15528, FECHA DE EMISION:23/11/2017</t>
  </si>
  <si>
    <t>00099021001 DEP.DE CHEQ.AJENOS,RET.DE CAM.,CONCEPTO: REVERSION DE SALDOS NO EJECUTADOS GESTIONES ANTERIORES FUENTE 10,DEP.: MINISTERIO DE DEFENSA , PROCEDENCIA: BANCO UNION S.A., CHEQUE: 19191, FECHA DE EMISION:22/11/2017</t>
  </si>
  <si>
    <t>00099021001 DEP.DE CHEQ.AJENOS,RET.DE CAM.,CONCEPTO: DEVOLUCION SALDOS NO EJECUTADOS FTE 10 POR DEPÖSITOS ERRONEOS,DEP.: MINISTERIO DE DEFENSA , PROCEDENCIA: BANCO UNION S.A., CHEQUE: 15518, FECHA DE EMISION:14/11/2017</t>
  </si>
  <si>
    <t>00523012001 DEP.DE CHEQ.AJENOS,RET.DE CAM.,CONCEPTO: PAGO POR SERVICIOS PRESTADOS,DEP.: ECOBOL , PROCEDENCIA: BANCO MERCANTIL SANTA CRUZ SA., CHEQUE: 269, FECHA DE EMISION:21/11/2017</t>
  </si>
  <si>
    <t>00523012001 DEP.DE CHEQ.AJENOS,RET.DE CAM.,CONCEPTO: PAGO POR SERVICIOS PRESTADOS,DEP.: ECOBOL , PROCEDENCIA: BANCO UNION S.A., CHEQUE: 3093, FECHA DE EMISION:03/11/2017</t>
  </si>
  <si>
    <t>00523012001 DEP.DE CHEQ.AJENOS,RET.DE CAM.,CONCEPTO: PAGO POR SERVICIOS PRESTADOS,DEP.: ECOBOL , PROCEDENCIA: BANCO UNION S.A., CHEQUE: 3092, FECHA DE EMISION:03/11/2017</t>
  </si>
  <si>
    <t>00523012001 DEP.DE CHEQ.AJENOS,RET.DE CAM.,CONCEPTO: PAGO POR SERVICIOS PRESTADOS,DEP.: ECOBOL , PROCEDENCIA: BANCO UNION S.A., CHEQUE: 3091, FECHA DE EMISION:03/11/2017</t>
  </si>
  <si>
    <t>00099021001 DEP.DE CHEQ.AJENOS,RET.DE CAM.,CONCEPTO: INCAPACIDAD TEMPORAL,DEP.: CAJA DE SALUD DE LA BANCA PRIVADA , PROCEDENCIA: BANCO NACIONAL DE BOLIVIA S.A., CHEQUE: 6347857, FECHA DE EMISION:10/11/2017</t>
  </si>
  <si>
    <t>00010011101 DEP.DE CHEQ.AJENOS,RET.DE CAM.,CONCEPTO: DEP.POR DEV.SOBRESTADIAS ADELANTADAS,DESADUANIZACION CONTENEDOR POR LA EMB.DE BOL. EN ALEMANIA,DEP.: MINISTERIO DE RALACIONES EXTERIORES</t>
  </si>
  <si>
    <t>00099021001 DEP.DE CHEQ.AJENOS,RET.DE CAM.,CONCEPTO: TAPIA TERCEROS MIGUEL HEBERT,DEP.: BANCO UNIÓN S.A. , PROCEDENCIA: BANCO UNION S.A., CHEQUE: 150683, FECHA DE EMISION:29/11/2017</t>
  </si>
  <si>
    <t>00099021001 DEP.DE CHEQ.AJENOS,RET.DE CAM.,CONCEPTO: GARCIA SAINZ MARIO,DEP.: BANCO UNIÓN S.A. , PROCEDENCIA: BANCO UNION S.A., CHEQUE: 150682, FECHA DE EMISION:29/11/2017</t>
  </si>
  <si>
    <t>00526012001 DEP.DE CHEQ.AJENOS,RET.DE CAM.,CONCEPTO: DEP P/REVERSION C-31 ORIGEN P/DEVOLUCION DE VIATICOS Y/O PASAJES  PERSONAL BTV H.R. 6919 PIÑACOBO,DEP.: BOLIVIA TV , PROCEDENCIA: BANCO UNION S.A., CHEQUE: 16023, FECHA DE EMISION:28/11/2017</t>
  </si>
  <si>
    <t>00523012001 DEP.DE CHEQ.AJENOS,RET.DE CAM.,CONCEPTO: PAGO POR PRESTACION DE SERVICIOS POSTALES,DEP.: ECOBOL , PROCEDENCIA: BANCO DE CREDITO DE BOLIVIA S.A., CHEQUE: 4326, FECHA DE EMISION:06/11/2017</t>
  </si>
  <si>
    <t>00526012001 DEP.DE CHEQ.AJENOS,RET.DE CAM.,CONCEPTO: DEP P/REVERSION C-31 ORIGEN P/DEVOLUCION DE VIATICOS Y/O PASAJES  PERSONAL BTV H.R. 8268 PIÑACOBO,DEP.: BOLIVIA TV , PROCEDENCIA: BANCO UNION S.A., CHEQUE: 16016, FECHA DE EMISION:28/11/2017</t>
  </si>
  <si>
    <t>00526012001 DEP.DE CHEQ.AJENOS,RET.DE CAM.,CONCEPTO: DEP P/REVERSION C-31 ORIGEN P/DEVOLUCION DE VIATICOS Y/O PASAJES  PERSONAL BTV H.R. 9706 PIÑACOBO,DEP.: BOLIVIATV , PROCEDENCIA: BANCO UNION S.A., CHEQUE: 16017, FECHA DE EMISION:28/11/2017</t>
  </si>
  <si>
    <t>00526012001 DEP.DE CHEQ.AJENOS,RET.DE CAM.,CONCEPTO: DEP P/REVERSION C-31 ORIGEN P/DEVOLUCION DE VIATICOS Y/O PASAJES  PERSONAL BTV H.R. 9706 PIÑACOBO,DEP.: BOLIVIA TV , PROCEDENCIA: BANCO UNION S.A., CHEQUE: 16026, FECHA DE EMISION:28/11/2017</t>
  </si>
  <si>
    <t>00526012001 DEP.DE CHEQ.AJENOS,RET.DE CAM.,CONCEPTO: DEP P/REVERSION C-31 ORIGEN P/DEVOLUCION DE VIATICOS Y/O PASAJES  PERSONAL BTV H.R. 11839 PIÑACOBO,DEP.: BOLIVIA TV , PROCEDENCIA: BANCO UNION S.A., CHEQUE: 16018, FECHA DE EMISION:28/11/2017</t>
  </si>
  <si>
    <t>00526012001 DEP.DE CHEQ.AJENOS,RET.DE CAM.,CONCEPTO: DEP P/REVERSION C-31 ORIGEN P/DEVOLUCION DE VIATICOS Y/O PASAJES  PERSONAL BTV H.R. 13835 PIÑACOBO,DEP.: BOLIVIA TV , PROCEDENCIA: BANCO UNION S.A., CHEQUE: 16019, FECHA DE EMISION:28/11/2017</t>
  </si>
  <si>
    <t>00526012001 DEP.DE CHEQ.AJENOS,RET.DE CAM.,CONCEPTO: DEP P/REVERSION C-31 ORIGEN P/DEVOLUCION DE VIATICOS Y/O PASAJES  PERSONAL BTV H.R. 17348 PIÑACOBO,DEP.: BOLIVIA TV , PROCEDENCIA: BANCO UNION S.A., CHEQUE: 16020, FECHA DE EMISION:28/11/2017</t>
  </si>
  <si>
    <t>00526012001 DEP.DE CHEQ.AJENOS,RET.DE CAM.,CONCEPTO: DEP P/REVERSION C-31 P/DEVOLUCION DE VIATICOS Y/O PASAJES DEL PERSONAL DE BTV H.R.18062 PIÑACOBO,DEP.: BOLIVIA TV , PROCEDENCIA: BANCO UNION S.A., CHEQUE: 16021, FECHA DE EMISION:28/11/2017</t>
  </si>
  <si>
    <t>00526012001 DEP.DE CHEQ.AJENOS,RET.DE CAM.,CONCEPTO: DEP P/ REVERSION C-31 ORIGEN P/DEVOLUCION DE VIATICOS Y PASAJES OP/ PERSONAL BTV RUTA 21885 PIÑACOBO,DEP.: BOLIVIA TV , PROCEDENCIA: BANCO UNION S.A., CHEQUE: 16022, FECHA DE EMISION:28/11/2017</t>
  </si>
  <si>
    <t>00070011102 DEPOSITO DE EFECTIVO, DEPOSITANTE: ROLANDO GERMÁN GOMEZ MAMANI, CONCEPTO: DEVOLUCIÓN DE VIÁTICOS, CUENTA DE DEPOSITO: CUENTA UNICA DEL TESORO</t>
  </si>
  <si>
    <t>00015011108 DEPOSITO DE EFECTIVO, DEPOSITANTE: COSSET FELICIDAD ESTENSSORO TORRICOS, CONCEPTO: USO DE TELEFONIA CELULAR, CUENTA DE DEPOSITO: CUENTA UNICA DEL TESORO</t>
  </si>
  <si>
    <t>00670012004 DEP.DE CHEQ.AJENOS,RET.DE CAM.,CONCEPTO: DEP DE CERTIFICADOS DE NO MILITANCIA DEL MES DE OCTUBRE 2017 TED SANTA CRUZ,DEP.: ORGANO ELECTORAL PLURINACIONAL , PROCEDENCIA: BANCO UNION S.A., CHEQUE: 6360, FECHA DE EMISION:15/11/2017</t>
  </si>
  <si>
    <t>00670012001 DEP.DE CHEQ.AJENOS,RET.DE CAM.,CONCEPTO: MULTAS ELECTORALES GESTION 2016 Y 2017 TED SANTA CRUZ,DEP.: ORGANO ELECTORAL PLURINACIONAL , PROCEDENCIA: BANCO UNION S.A., CHEQUE: 6359, FECHA DE EMISION:15/11/2017</t>
  </si>
  <si>
    <t>00046024204 DEP.DE CHEQ.AJENOS,RET.DE CAM.,CONCEPTO: REVERSIÓN DE FONDOS,DEP.: SEDES SANTA CRUZ , PROCEDENCIA: BANCO UNION S.A., CHEQUE: 12910, FECHA DE EMISION:22/11/2017</t>
  </si>
  <si>
    <t>00046024204 DEP.DE CHEQ.AJENOS,RET.DE CAM.,CONCEPTO: REVERSIÓN DE FONDOS,DEP.: SEDES SANTA CRUZ , PROCEDENCIA: BANCO UNION S.A., CHEQUE: 12920, FECHA DE EMISION:23/11/2017</t>
  </si>
  <si>
    <t>00046024204 DEP.DE CHEQ.AJENOS,RET.DE CAM.,CONCEPTO: REVERSIÓN DE FONDOS,DEP.: SEDES SANTA CRUZ , PROCEDENCIA: BANCO UNION S.A., CHEQUE: 12923, FECHA DE EMISION:24/11/2017</t>
  </si>
  <si>
    <t>00287102012 DEP.DE CHEQ.AJENOS,RET.DE CAM.,CONCEPTO: PAGO DE LA FACTURA N°70 POR EL MIN. DE EDUCACION PROY. U.E. VICENTE DONOSO TORREZ,DEP.: FPS SUPERVISION , PROCEDENCIA: BANCO UNION S.A., CHEQUE: 678, FECHA DE EMISION:28/11/2017</t>
  </si>
  <si>
    <t>00287102012 DEP.DE CHEQ.AJENOS,RET.DE CAM.,CONCEPTO: PAGO DE LA FACTURA N°68 POR EL MIN. DE COMUNICACION PROY. EDITORIAL DEL ESTADO PLUR DE BOLIVIA,DEP.: FPS SUPERVISION , PROCEDENCIA: BANCO UNION S.A., CHEQUE: 680, FECHA DE EMISION:28/11/2017</t>
  </si>
  <si>
    <t>00287102012 DEP.DE CHEQ.AJENOS,RET.DE CAM.,CONCEPTO: PAGO DE LA FACTURA N° 69 MIN. DE COMUNICACION PROY. EDITORIAL DEL ESTADO PLUR DE BOLIVIA,DEP.: FPS SUPERVISION , PROCEDENCIA: BANCO UNION S.A., CHEQUE: 679, FECHA DE EMISION:28/11/2017</t>
  </si>
  <si>
    <t>00287102012 DEP.DE CHEQ.AJENOS,RET.DE CAM.,CONCEPTO: PAGO DE LA FACTURA N°67 POR EL MIN. COMUNICACION PROY EDITORIAL DEL ESTADO PLUR. DE BOLIVIA,DEP.: FPS SUPERVISION , PROCEDENCIA: BANCO UNION S.A., CHEQUE: 681, FECHA DE EMISION:28/11/2017</t>
  </si>
  <si>
    <t>00526012001 DEP.DE CHEQ.AJENOS,RET.DE CAM.,CONCEPTO: DEP.P/REVERSION C-31 ORIGEN P/DEVOLUCION DE VIATICOS Y / O PASAJES DEL PERSONAL DE BTV SR. PIÑACOBO,DEP.: BOLIVIA TV , PROCEDENCIA: BANCO UNION S.A., CHEQUE: 16025, FECHA DE EMISION:28/11/2017</t>
  </si>
  <si>
    <t>00660092001 DEP.DE CHEQ.AJENOS,RET.DE CAM.,CONCEPTO: CUENTAS POR COBRAR, ELVYS VARGAS,DEP.: ORGANO JUDICIAL - DISTRITO ORURO , PROCEDENCIA: BANCO UNION S.A., CHEQUE: 901, FECHA DE EMISION:27/11/2017</t>
  </si>
  <si>
    <t>00523012001 DEP.DE CHEQ.AJENOS,RET.DE CAM.,CONCEPTO: PAGO DE ALQUILER DE AMBIENTES,DEP.: ECOBOL , PROCEDENCIA: BANCO UNION S.A., CHEQUE: 151293, FECHA DE EMISION:14/11/2017</t>
  </si>
  <si>
    <t>00016011101 DEP.DE CHEQ.AJENOS,RET.DE CAM.,CONCEPTO: DEP POR DEVOLUCION DE PASAJES,DEP.: MINISTERIO DE EDUCACION , PROCEDENCIA: BANCO UNION S.A., CHEQUE: 21504, FECHA DE EMISION:29/11/2017</t>
  </si>
  <si>
    <t>00523012001 DEP.DE CHEQ.AJENOS,RET.DE CAM.,CONCEPTO: PAGO POR SERVICIOS PRESTADOS,DEP.: ECOBOL , PROCEDENCIA: BANCO BISA S.A., CHEQUE: 2204, FECHA DE EMISION:17/11/2017</t>
  </si>
  <si>
    <t>00523012001 DEP.DE CHEQ.AJENOS,RET.DE CAM.,CONCEPTO: PAGO POR SERVICIOS PRESTADOS,DEP.: ECOBOL , PROCEDENCIA: BANCO NACIONAL DE BOLIVIA S.A., CHEQUE: 926956, FECHA DE EMISION:08/11/2017</t>
  </si>
  <si>
    <t>00523012001 DEP.DE CHEQ.AJENOS,RET.DE CAM.,CONCEPTO: PAGO POR SERVICIOS PRESTADOS,DEP.: ECOBOL , PROCEDENCIA: BANCO NACIONAL DE BOLIVIA S.A., CHEQUE: 878977, FECHA DE EMISION:28/11/2017</t>
  </si>
  <si>
    <t>00523012001 DEP.DE CHEQ.AJENOS,RET.DE CAM.,CONCEPTO: PAGO POR SERVICIOS PRESTADOS,DEP.: ECOBOL , PROCEDENCIA: BANCO UNION S.A., CHEQUE: 18087, FECHA DE EMISION:01/11/2017</t>
  </si>
  <si>
    <t>00099021001 DEP.DE CHEQ.AJENOS,RET.DE CAM.,CONCEPTO: DEVOLUCION DE RECURSOS ECONOMICOS POR EXTRAVIO DE CREDENCIALES,DEP.: CAMARA DE SENADORES , PROCEDENCIA: BANCO UNION S.A., CHEQUE: 6728, FECHA DE EMISION:30/11/2017</t>
  </si>
  <si>
    <t>00070011102 DEPOSITO DE EFECTIVO, DEPOSITANTE: FERNANDO FUENTES DAZA, CONCEPTO: DEVOL DE PAGO POR NO FILIACION A LA CAJA DE SALUD DEBIDO A NO REALIZACION EN ESTUDIO PREOCUPACIONAL, CUENTA DE DEPOSITO: CUENTA UNICA DEL TESORO</t>
  </si>
  <si>
    <t>00099021001 DEPOSITO DE EFECTIVO, DEPOSITANTE: MINISTERIO DE DEFENSA, CONCEPTO: REVERSION GASTOS POR ALIMENTACION PREV 7166, CUENTA DE DEPOSITO: CUENTA UNICA DEL TESORO</t>
  </si>
  <si>
    <t>00046024204 DEPOSITO DE EFECTIVO, DEPOSITANTE: JUANA DELMA SARAVIA LOBATON, CONCEPTO: REVERSION SALDOS NO EJECUTADOS, CUENTA DE DEPOSITO: CUENTA UNICA DEL TESORO</t>
  </si>
  <si>
    <t>00099021001 DEPOSITO DE EFECTIVO, DEPOSITANTE: MDP Y EP -OSCAR CHAVEZ GONZALES, CONCEPTO: PLAN DE PAGOS - CUENTAS POR COBRAR (GESTIONES ANTERIORES), CUENTA DE DEPOSITO: CUENTA UNICA DEL TESORO</t>
  </si>
  <si>
    <t>00041018003 DEPOSITO DE EFECTIVO, DEPOSITANTE: MDPYEP - PEDRO ROBERTO AMADOR TORRES VALDA, CONCEPTO: DEVOLUCION A FONDOS EN AVANCE, CUENTA DE DEPOSITO: CUENTA UNICA DEL TESORO</t>
  </si>
  <si>
    <t>00373024105 DEPOSITO DE EFECTIVO, DEPOSITANTE: CRIA Y REPOBLAMIENTO DE GANADO DE ENGORDE, CONCEPTO: DEVOLUCION DE GASTOS NO EJECUTADOS CODIGO 50031, CUENTA DE DEPOSITO: CUENTA UNICA DEL TESORO</t>
  </si>
  <si>
    <t>00099021001 DEPOSITO DE EFECTIVO, DEPOSITANTE: UNIVERSIDAD MAYOR DE SAN ANDRES PETAENG - DERECHO, CONCEPTO: DEV. EXCESO TOPE SALARIAL DIRECCION A.I. PETENG DERECHO - UMSA/JUNIO17-OCTUBRE/17, CUENTA DE DEPOSITO: CUENTA UNICA DEL TESORO</t>
  </si>
  <si>
    <t>00099021001 DEPOSITO DE EFECTIVO, DEPOSITANTE: OF TECNICA PARA EL FORT DE LA EMPRESA PUBLICA, CONCEPTO: PAGO CONSUMO DE AGUA POTABLE CORRESPONDIENTE AL MES DE OCTUBRE OFICINAS OFEP, CUENTA DE DEPOSITO: CUENTA UNICA DEL TESORO</t>
  </si>
  <si>
    <t>00046024204 DEPOSITO DE EFECTIVO, DEPOSITANTE: HP MEDICAL SRL, CONCEPTO: MULTA POR INCUMPLIMIENTO A CONTRATO, CUENTA DE DEPOSITO: CUENTA UNICA DEL TESORO</t>
  </si>
  <si>
    <t>00225014304 DEPOSITO DE EFECTIVO, DEPOSITANTE: JUAN CESAR COCA CAMACHO, CONCEPTO: DEVOLUCION DE FONDOS EN AVANCE, CUENTA DE DEPOSITO: CUENTA UNICA DEL TESORO</t>
  </si>
  <si>
    <t>NUMERO DE LIBRETA CUT: Cuenta Unica del Tesoro OPERACIÓN E18 TRANSFERENCIA DEL SISTEMA FINANCIERO POR CUENTA DE TERCEROS A LA CUT Devolucion de aportes en excesos TGN</t>
  </si>
  <si>
    <t>||2° DESEMBOLSO CRED. EXT. OTORGADO AL MEFP PROY. "TRANSP. CABLE TELEFÉRICO" SG RD N° 18/13, 50/14, 71/14, 18/15, CONT. SANO N° 156/14, ADENDAS N° 55/15 Y 461/15, SG. NOTA MEFP VTCP DGCP UEPS 1490/17 (TRAM TGL 16420), INFORMES BCB GOM - GAL 186 Y 329 RECIBIDOS EN LA FECHA. ABONO EN LA LIBRETA N°00990201001 "TGN RECURSOS ORDINARIOS" (2° DES.SIST.TRANSP.CABLE TELEFÉRICO)</t>
  </si>
  <si>
    <t>||3° DESEMBOLSO CRED. EXT. OTORGADO AL MEFP PROY. "TRANSP. CABLE TELEFÉRICO" SG RD N° 18/13, 50/14, 71/14, 18/15, CONT. SANO N° 156/14, ADENDAS N° 55/15 Y 461/15, SG. NOTA MEFP VTCP DGCP UEPS 1493/17 (TRAM TGL 16421), INFORMES BCB GOM - GAL 187 Y 330 RECIBIDOS EN LA FECHA. ABONO EN LA LIBRETA N°00990201001 "TGN RECURSOS ORDINARIOS" (3° DES.SIST.TRANSP.CABLE TELEFÉRICO)</t>
  </si>
  <si>
    <t>||TRANSFERENCIA DE FONDOS SEGUN FORMULARIO CITE BUN681/17, DE LA FECHA, (HRE-TSO-5459). A SOLICITUD DEL GOB. AUTONOMO MCPAL. DE ANZALDO. ABONO A LIBRETA N°00099024113 BOLIVIA CAMBIA, DEVOL. SALDOS NO EJECUTADOS; BUN.</t>
  </si>
  <si>
    <t>De: 00099024113 Transferencia en cumplimiento al DS N0913 de 15/06/2011 y el Convenio Intergubernativo de Financiamiento UPRE-CIF-IG 140/2017, suscrito entre la UPRE y el GAM Filadelfia, Proyecto Const. Comedor y Bateria de Banos U.E. Luz de America - Comunidad Luz de America, correspondiente al pag</t>
  </si>
  <si>
    <t>De: 00099024113 Transferencia en cumplimiento al DS N0913 de 15/06/2011 y el Convenio Intergubernativo de Financiamiento UPRE-CIF-IG 138/2017, suscrito entre la UPRE y el GAM Filadelfia, Proyecto Const. Dos Aulas U.E. Felix Roca - Comunidad Villa Sacrificio, correspondiente al pago de la planilla N</t>
  </si>
  <si>
    <t>De: 00099024113 Transferencia en cumplimiento al DS N0913 de 15/06/2011 y el Convenio Intergubernativo de Financiamiento UPRE-CIF-IG 013/2017, suscrito entre la UPRE y el GAD Oruro, Proyecto Construccion Unidad Educativa Abopane, correspondiente al pago de la planilla N 2, segun la UPRE.</t>
  </si>
  <si>
    <t>De: 00099024113 Transferencia en cumplimiento al DS N0913 de 15/06/2011 y el Convenio Intergubernativo de Financiamiento UPRE-CIF-IG 484/2016, suscrito entre la UPRE y el GAM Entre Rios, Proyecto Construccion Modulo Educativo U.E. Carlos Villegas, correspondiente al pago de la planilla N 5, segun la</t>
  </si>
  <si>
    <t>De: 00099024113 Transferencia en cumplimiento al DS N0913 de 15/06/2011 y el Convenio Intergubernativo de Financiamiento UPRE-CIF-IG 051/2017, suscrito entre la UPRE y el GAM Villa Tunari, Proyecto Construccion Residencia Estudiantil San Francisco Km 21, correspondiente al pago de la planilla N 1, s</t>
  </si>
  <si>
    <t>COBRO DE||COSTO ÚTILES ESCRITORIO POR LA EMISIÓN DEL COMPROBANTE CONTABLE N° 902962 DE LA FECHA DE LA LIBRETA N° 00990201001 "TGN RECURSOS ORDINARIOS" POR COSTO ÚTILES ESCRITORIO</t>
  </si>
  <si>
    <t>COBRO DE||COSTO ÚTILES ESCRITORIO POR LA EMISIÓN DEL COMPROBANTE CONTABLE N° 902965 DE LA FECHA DE LA LIBRETA N° 00990201001 TGN RECURSOS ORDINARIOS" POR COSTO ÚTILES ESCRITORIO</t>
  </si>
  <si>
    <t>De: 00099024113 Transferencia en cumplimiento al DS N0913 de 15/06/2011 y el Convenio Intergubernativo de Financiamiento UPRE-CIF-IG/106/2016, suscrito entre la UPRE y el GAM de San Rafael proyecto Construccion Tinglado Unidad Educativa Zoilo Flores San Rafael, correspondiente al pago de la planill</t>
  </si>
  <si>
    <t>De: 00099024113 Transferencia en cumplimiento al DS N0913 de 15/06/2011 y el Convenio Intergubernativo de Financiamiento UPRE-CIF-IG 071/2017, suscrito entre la UPRE y el GAM de Villamontes proyecto Construccion Unidad Educativa Nivel Inicial Colorados de Bolivia, correspondiente al pago de la plani</t>
  </si>
  <si>
    <t>De: 00099024113 Transferencia en cumplimiento al DS N0913 de 15/06/2011 y el Convenio Intergubernativo de Financiamiento UPRE-CIF-IG 156/2017, suscrito entre la UPRE y el GAM Santos Mercado, Proyecto Const. Tinglado y Polifuncional con Graderias U.E. 11 de Septiembre C.C. Villa Victoria, correspond</t>
  </si>
  <si>
    <t>De: 00099024113 Transferencia en cumplimiento al DS N0913 de 15/06/2011 y el Convenio Intergubernativo de Financiamiento UPRE-CIF-IG/469/2016, suscrito entre la UPRE y el GAM Cobija, Proyecto Const. Unidad Educativa Cobija A Barrio Conavi, correspondiente al pago de la planilla N2, segun la UPRE.</t>
  </si>
  <si>
    <t>De: 00099024113 Transferencia en cumplimiento al DS N0913 de 15/06/2011 y el Convenio Intergubernativo de Financiamiento UPRE-CIF-IG/090/2016, suscrito entre la UPRE y el GAM Pailon, Proyecto Construccion Tinglado y Graderia Cancha Comunidad Canada Larga, correspondiente al pago de la planilla N3 d</t>
  </si>
  <si>
    <t>De: 00099024113 Transferencia en cumplimiento al DS N0913 de 15/06/2011 y el Convenio Intergubernativo de Financiamiento UPRE-CIF-IG 512/2016, suscrito entre la UPRE y el GAM Villa Tunari, Proyecto Construccion Tinglado y Graderias U.E. Valle Alto B D-8, correspondiente al pago de la planilla N4 de</t>
  </si>
  <si>
    <t>De: 00099024113 Transferencia en cumplimiento al DS N0913 de 15/06/2011 y el Convenio Intergubernativo de Financiamiento UPRE-CIF-IG 526/2016, suscrito entre la UPRE y el GAM Villa Tunari, Proyecto Construccion Dos Aulas U.E. Itirapampa D-9, correspondiente al pago de la planilla N2 de cierre, segun</t>
  </si>
  <si>
    <t>De: 00099024113 Transferencia en cumplimiento al DS N0913 de 15/06/2011 y el Convenio Intergubernativo de Financiamiento UPRE-CIF-IG 001/2017, suscrito entre la UPRE y el GAM Uriondo, Proyecto Construccion Centro de Capacitacion Productiva Calamuchita, correspondiente al pago de la planilla N4, segu</t>
  </si>
  <si>
    <t>De: 00099024113 Transferencia en cumplimiento al DS N0913 de 15/06/2011 y el Convenio Intergubernativo de Financiamiento UPRE-CIF-IG 001/2017, suscrito entre la UPRE y el GAM Uriondo, Proyecto Construccion Centro de Capacitacion Productiva Calamuchita, correspondiente al pago de la planilla N3, segu</t>
  </si>
  <si>
    <t>De: 00099024113 Transferencia en cumplimiento al DS N0913 de 15/06/2011 y el Convenio Intergubernativo de Financiamiento UPRE-CIF-IG 137/2017, suscrito entre la UPRE y el GAM Filadelfia, Proyecto Const. Bateria de Banos U.E. Espiritu Comunidad Espiritu, correspondiente al pago de la planilla N2, se</t>
  </si>
  <si>
    <t>De: 00099024113 Transferencia en cumplimiento al DS N0913 de 15/06/2011 y el Convenio Intergubernativo de Financiamiento UPRE-CIF-IG 018/2017, suscrito entre la UPRE y el GAM Oruro, Proyecto Construccion Unidad Educativa Mejillones 1, correspondiente al pago de la planilla N2, segun la UPRE.</t>
  </si>
  <si>
    <t>De: 00099024113 Transferencia en cumplimiento al DS N0913 de 15/06/2011 y el Convenio Intergubernativo de Financiamiento UPRE-CIF-IG 086/2017, suscrito entre la UPRE y el GAM Villa Tunari, Proyecto Construccion Coliseo Isinuta Distrito N 7, correspondiente al pago de la planilla N2, segun la UPRE.</t>
  </si>
  <si>
    <t>De: 00099024113 Transferencia en cumplimiento al DS N0913 de 15/06/2011 y el Convenio Intergubernativo de Financiamiento UPRE-CIF-IG/004/2015, suscrito entre la UPRE y el GAM Bolpebra, Proyecto Construccion Polifuncional Comunidad Veracruz, correspondiente al pago de la devolucion de retencion del 7</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</si>
  <si>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N6, segun la</t>
  </si>
  <si>
    <t>De: 00099024113 Transferencia en cumplimiento al DS N0913 de 15/06/2011 y el Convenio Intergubernativo de Financiamiento UPRE-CIF-IG/092/2016, suscrito entre la UPRE y el GAM Pailon, Proyecto Construccion Tinglado y Graderia para Cancha Polifuncional U.E. Eduardo Abaroa Comunidad 25 de Mayo, corres</t>
  </si>
  <si>
    <t>De: 00099024113 Transferencia en cumplimiento al DS N0913 de 15/06/2011 y el Convenio Intergubernativo de Financiamiento UPRE-CIF-IG/539/2016, suscrito entre la UPRE y el GAM Arampampa, Proyecto Const. Internado U.E. Jatun Kasa, correspondiente al pago de la planilla N2, segun la UPRE.</t>
  </si>
  <si>
    <t>De: 00099024113 Transferencia en cumplimiento al DS N0913 de 15/06/2011 y el Convenio Intergubernativo de Financiamiento UPRE-CIF-IG/454/2016, suscrito entre la UPRE y el GAM San Agustin, Proyecto Const. Unidad Educativa Cerro Gordo Union Progreso, correspondiente al pago de la planilla N1, segun la</t>
  </si>
  <si>
    <t>De: 00099024113 Transferencia en cumplimiento al DS N0913 de 15/06/2011 y el Convenio Intergubernativo de Financiamiento UPRE-CIF-IG 176/2017, suscrito entre la UPRE y el GAM Puerto Gonzalo Moreno, Proyecto Const. Centro de Salud Integral Comunidad Gonzalo Moreno Municipio Puerto Gonzalo Moreno, cor</t>
  </si>
  <si>
    <t>De: 00099024113 Transferencia en cumplimiento al DS N0913 de 15/06/2011 y el Convenio Intergubernativo de Financiamiento UPRE-CIF-IG 417/2016, suscrito entre la UPRE y el GAM de Sacaba proyecto Construccion Unidad Educativa Gral. Juan Jose Torrez Gonzales Nivel Secundario D-6, correspondiente al pa</t>
  </si>
  <si>
    <t>De: 00099024113 Transferencia en cumplimiento al DS N0913 de 15/06/2011 y el Convenio Intergubernativo de Financiamiento UPRE-CIF-IG/523/2016, suscrito entre la UPRE y el GAM Cocapata, Proyecto Construccion Centro de Salud con Internacion Comunidad de Choro, correspondiente al pago de la planilla N</t>
  </si>
  <si>
    <t>COBRO COSTOS DE PAPELERIA SEGUN TRANSFERENCIA DEL EXTERIOR POR ORDEN DE CORPORACION PETROLERA S.A. REF.: PAGO SEGUN PRE-FACTURA NRO. 431/2017 LIB. 00513062001 YPFB-OPERACIONES PLANTA DE SEPARACION DE LIQUIDOS RIO GRANDE</t>
  </si>
  <si>
    <t>COBRO COSTOS DE PAPELERIA SEGUN TRANSFERENCIA DEL EXTERIOR POR ORDEN DE VICTORIA JUAN GAS S.A.C. REF:6TA CUOTA DE ACTA DE CONCILIACION GESTION 2016 LIB. 00513062001 YPFB-OPERACIONES PLANTA DE SEPARACION DE LIQUIDOS RIO GRANDE</t>
  </si>
  <si>
    <t>VENTA DE DIVISAS A SOLICITUD DE YACIMIENTOS PETROLIFEROS FISCALES BOLIVIANOS SEGUN SOLICITUD 3482 REF: PAGO A YPFB TRANSPORTE SA POR SERVICIO DE ALMACENAJE DE DIESEL OIL EN TERMINAL ARICA CORRESPONDIENTE AGOSTO DE 2017 SEGUN FACTURAS N 28 Y 29 DE ACUERDO A DOCUMENTACION ADJUNTA LIB. 00513012004 LBP-YPFB-UNICOMERCIAL (4030005415/1-2188907)</t>
  </si>
  <si>
    <t>VENTA DE DIVISAS CON TRANSFERENCIA DE FONDOS A SOLICITUD DE DIRECCION ESTRATEGICA DE REIVINDICACION MARITIMA DIREMAR SEGUN SOLICITUD 3477 REF: PAGO AL CONSULTOR MOHAMMED BEDJAOUI POR EL SERVICIO DE ASESORAMIENTO EN DERECHO INTERNACIONAL SEGUN INFORME CONJUNTO IC DIREMAR ICD NO 07 2017 LIB. 00099021001 TGN-RECURSOS ORDINARIOS (3987)</t>
  </si>
  <si>
    <t>VENTA DE DIVISAS CON TRANSFERENCIA DE FONDOS A SOLICITUD DE DIRECCION ESTRATEGICA DE REIVINDICACION MARITIMA DIREMAR SEGUN SOLICITUD 3478 REF: PAGO AL CONSULTOR MOHAMMED BEDJAOUI POR EL SERVICIO DE ASESORAMIENTO EN DERECHO INTERNACIONAL SEGUN INFORME CONJUNTO IC DIREMAR ICD NO 07 2017 LIB. 00099021001 TGN-RECURSOS ORDINARIOS (3987)</t>
  </si>
  <si>
    <t>VENTA DE DIVISAS CON TRANSFERENCIA DE FONDOS A SOLICITUD DE DIRECCION ESTRATEGICA DE REIVINDICACION MARITIMA DIREMAR SEGUN SOLICITUD 3481 REF: PAGO AL SR GABRIEL ELIAHU ECKSTEIN POR EL SERVICIO DE ASESORAMIENTO EN DERECHO INTERNACIONAL SEGUN INFORME IF DIREMAR DDS NO 022 2017 LIB. 00099021001 TGN-RECURSOS ORDINARIOS (3987)</t>
  </si>
  <si>
    <t>VENTA DE DIVISAS CON TRANSFERENCIA DE FONDOS A SOLICITUD DE DIRECCION ESTRATEGICA DE REIVINDICACION MARITIMA DIREMAR SEGUN SOLICITUD 3479 REF: PAGO AL SR GABRIEL ELIAHU ECKSTEIN POR EL SERVICIO DE ASESORAMIENTO EN DERECHO INTERNACIONAL SEGUN INFORME IF DIREMAR DDS NO 022 2017 LIB. 00099021001 TGN-RECURSOS ORDINARIOS (3987)</t>
  </si>
  <si>
    <t>VENTA DE DIVISAS CON TRANSFERENCIA DE FONDOS A SOLICITUD DE DIRECCION ESTRATEGICA DE REIVINDICACION MARITIMA DIREMAR SEGUN SOLICITUD 3480 REF: PAGO A FAVOR DE FLOSOLUTIONS POR LA ASISTENCIA EN ACTIVIDADES DE SUPERVISION RELACIONADAS A LA PERFORACION DE POZOS EN EL SILALA SEGUN INFORME IF DIREMAR UTS LIB. 00099021001 TGN-RECURSOS ORDINARIOS (3987)</t>
  </si>
  <si>
    <t>VENTA DE DIVISAS CON TRANSFERENCIA DE FONDOS A SOLICITUD DE YACIMIENTOS PETROLIFEROS FISCALES BOLIVIANOS SEGUN SOLICITUD 3483 REF: PAGO A JAGUAR EXPLORATION INC FACTURA NUMERO 16 0132 CORRESPONDIENTE AL OCTAVO PAGO POR EL APOYO TECNICO PARA LA ADQUISICION SISMICA 2D EN EL ALTIPLANO NORTE SEGUN CONTR LIB. 00513042001 YPFB - OPERACIONES G N E E</t>
  </si>
  <si>
    <t>VENTA DE DIVISAS CON TRANSFERENCIA DE FONDOS A SOLICITUD DE YACIMIENTOS PETROLIFEROS FISCALES BOLIVIANOS SEGUN SOLICITUD 3484 REF: PAGO A VITOL SA SEGUN FACTURAS FINALES POR SUMINISTRO DE DIESEL OIL SEPTIEMBRE 2017 BUQUE NAVIG8 Y DOCUMENTACION ADJUNTA LIB. 00513012004 LBP-YPFB-UNICOMERCIAL (4030005415/1-2188907)</t>
  </si>
  <si>
    <t>COBRO COSTOS DE PAPELERIA SEGUN TRANSFERENCIA DEL EXTERIOR POR ORDEN DE VICTORIA JUAN GAS S.A.C. LIB. 00513062001 YPFB-OPERACIONES PLANTA DE SEPARACION DE LIQUIDOS RIO GRANDE</t>
  </si>
  <si>
    <t>De: 00099024113 Transferencia en cumplimiento al DS N0913 de 15/06/2011 y el Convenio Interinstitucional de Financiamiento UPRE-CIF-275/12, suscrito entre la UPRE y el GAM de Potosi proyecto Construccion Reconversion Integral Pasaje Boulevard y Recuperacion Plaza 6 de Agosto, correspondiente al pago</t>
  </si>
  <si>
    <t>De: 00099024113 Transferencia en cumplimiento al DS N0913 de 15/06/2011 y el Convenio Intergubernativo de Financiamiento UPRE-CIF-IG 741/2017, suscrito entre la UPRE y el GAM Cliza, Proyecto Construccion Tinglado, Graderias y Cancha Multiple Capilla Ucurena-Cliza, correspondiente al pago del 20% de</t>
  </si>
  <si>
    <t>De: 00099024113 Transferencia en cumplimiento al DS N0913 de 15/06/2011 y el Convenio Intergubernativo de Financiamiento UPRE-CIF-IG/035/2015, suscrito entre la UPRE y el GAM de Santos Mercado proyecto Const. Tinglado Metalico U.E. 21 de Mayo, correspondiente al pago de la planilla N 2 de cierre, se</t>
  </si>
  <si>
    <t>De: 00099024113 Transferencia en cumplimiento al DS N0913 de 15/06/2011 y el Convenio Intergubernativo de Financiamiento UPRE-CIF-IG/388/2015, suscrito entre la UPRE y el GAM de Riberalta proyecto Construccion Tecnico Humanistico U.E. Evo Morales Ayma CC. Las Palmeras D7, correspondiente al pago de</t>
  </si>
  <si>
    <t>De: 00099024113 Transferencia en cumplimiento al DS N0913 de 15/06/2011 y el Convenio Intergubernativo de Financiamiento UPRE-CIF-IG/465/2015, suscrito entre la UPRE y el GAM de General Agustin Saavedra proyecto Construccion Modulo Educativo Unidad Educativa Rvdo. Santiago Courneen Comunidad Puente</t>
  </si>
  <si>
    <t>De: 00099024113 Transferencia en cumplimiento al DS N0913 de 15/06/2011 y el Convenio Intergubernativo de Financiamiento UPRE-CIF-IG/533/2016, suscrito entre la UPRE y el GAM de Yapacani proyecto Construccion de Estadio Municipal Integracion Bolivia, correspondiente al pago de la planilla N 5, segun</t>
  </si>
  <si>
    <t>De: 00099024113 Transferencia en cumplimiento al DS N0913 de 15/06/2011 y el Convenio Intergubernativo de Financiamiento UPRE-CIF-IG/445/2015, suscrito entre la UPRE y el GAM de Vallegrande proyecto Construccion Centro de Interpretacion de la Guerrilla Vallegrande, correspondiente al pago de la plan</t>
  </si>
  <si>
    <t>De: 00099024113 Transferencia en cumplimiento al DS N0913 de 15/06/2011 y el Convenio Intergubernativo de Financiamiento UPRE-CIF-IG/519/2016, suscrito entre la UPRE y el GAM de Cobija proyecto Construccion Centro de Capacitacion Agraria - Eureka Cobija, correspondiente al pago de la planilla N 5,</t>
  </si>
  <si>
    <t>De: 00099024113 Transferencia en cumplimiento al DS N0913 de 15/06/2011 y el Convenio Intergubernativo de Financiamiento UPRE-CIF-IG 056/2017, suscrito entre la UPRE y el GAM de Colomi proyecto Construccion Puente Vehicular Villa Naranjos D-4, correspondiente al pago de la planilla N 3, segun la UPR</t>
  </si>
  <si>
    <t>De: 00099024113 Transferencia en cumplimiento al DS N0913 de 15/06/2011 y el Convenio Intergubernativo de Financiamiento UPRE-CIF-IG/481/2016, suscrito entre la UPRE y el GAM de Santa Rosa del Sara proyecto Construccion Coliseo Municipal Juan Evo Morales Ayma, correspondiente al pago de la planilla</t>
  </si>
  <si>
    <t>De: 00099024113 Transferencia en cumplimiento al DS N0913 de 15/06/2011 y el Convenio Intergubernativo de Financiamiento UPRE-CIF-IG 076/2017, suscrito entre la UPRE y el GAM de Entre Rios proyecto Construccion Tinglado Unidad Educativa Gareca, correspondiente al pago de la planilla N 2, segun la UP</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</si>
  <si>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4,</t>
  </si>
  <si>
    <t>De: 00099024113 Transferencia en cumplimiento al DS N0913 de 15/06/2011 y el Convenio Intergubernativo de Financiamiento UPRE-CIF-IG 518/2016, suscrito entre la UPRE y el GAM de Villa Tunari proyecto Construccion Ocho Aulas y Bateria de Banos en la U.E. Ichoa D-8, correspondiente al pago de la plani</t>
  </si>
  <si>
    <t>TRANSFERENCIA DEL EXTERIOR SEGUN SWIFT NOS.15858-15840 DE FECHA 03/11/2017 ORDENANTE: CONSULADO GENERAL DE BOLIVIA REF:SERVICIOS DEL GOBIERNO LIB. 00340012005 SEGIP - RECAUDACION EXTERIOR - CEDULAS DE IDENTIDAD</t>
  </si>
  <si>
    <t>NÚMERO DE LIBRETA CUT: 99031009.00 OPERACIÓN T01 TRANSFERENCIA DE FONDOS A LA CUT - TESORO DIRECTO DE BANCO UNION S.A. A CUENTA UNICA DEL TESORO CON NUMERO DE SOLICITUD = 2252625 Y NUMERO CORRELATIVO = 91320003112017748 TRANSFERENCIA POR OPERACIONES DE VENTA BONOS BTX</t>
  </si>
  <si>
    <t>||TRANSFERENCIA DE FONDOS SEGUN FORMULARIO CITE BUN/CF466/17, DE LA FECHA, (HRE-TSO-5474)A SOLICITUD DEL GOBIERNO AUTONOMO MUNICIPAL UMALA, UNIDAD DE PROYECTOS ESPECIALES "UPRE". TRANSFERENCIA DE FONOS A LA LIBRETA N°00099024113, POR DEVOLUCION DE RECURSOS; BUN.</t>
  </si>
  <si>
    <t>De: 00099024113 Transferencia en cumplimiento al DS N0913 de 15/06/2011 y el Convenio Intergubernativo de Financiamiento UPRE-CIF-IG/440/2015, suscrito entre la UPRE y el GAM de San Rafael proyecto Construccion Modulo Educativo U.E. Nacional Godofredo Trenker San Rafael de Velasco, correspondiente</t>
  </si>
  <si>
    <t>De: 00099024113 Transferencia en cumplimiento al DS N0913 de 15/06/2011 y el Convenio Intergubernativo de Financiamiento UPRE-CIF-IG/489/2015, suscrito entre la UPRE y el GAM de Bella Flor proyecto Construccion Unidad Educativa Santa Lourdes Nivel Inicial Primario y Secundario, correspondiente al pa</t>
  </si>
  <si>
    <t>De: 00099024113 Transferencia en cumplimiento al DS N0913 de 15/06/2011 y el Convenio Intergubernativo de Financiamiento UPRE-CIF-IG/039/2015, suscrito entre la UPRE y el GAM de Santos Mercado proyecto Const. Casa de Acogida a la Mujer CC Reserva, correspondiente a la devolucion por retencion del 7</t>
  </si>
  <si>
    <t>De: 00099024113 Transferencia en cumplimiento al DS N0913 de 15/06/2011 y el Convenio Intergubernativo de Financiamiento UPRE-CIF-IG/037/2015, suscrito entre la UPRE y el GAM de Santos Mercado proyecto Const. Posta Sanitaria CC Chiripa, correspondiente a la devolucion por retencion del 7% de cumpli</t>
  </si>
  <si>
    <t>De: 00099024113 Transferencia en cumplimiento al DS N0913 de 15/06/2011 y el Convenio Intergubernativo de Financiamiento UPRE-CIF-IG 187/2017, suscrito entre la UPRE y el GAD de Pando proyecto Const. Centro de Capacitacion Departamental para el Apoyo a la Produccion de Los Pueblos Indigenas de Pando</t>
  </si>
  <si>
    <t>De: 00099024113 Transferencia en cumplimiento al DS N0913 de 15/06/2011 y el Convenio Intergubernativo de Financiamiento UPRE-CIF-IG/005/2015, suscrito entre la UPRE y el GAM Bolpebra, Proyecto Construccion Polifuncional Comunidad Bioceanica, correspondiente al pago de la devolucion de retencion del</t>
  </si>
  <si>
    <t>De: 00099024113 Transferencia en cumplimiento al DS N0913 de 15/06/2011 y el Convenio Intergubernativo de Financiamiento UPRE-CIF-IG/005/2015, suscrito entre la UPRE y el GAM Bolpebra, Proyecto Construccion Polifuncional Comunidad Bioceanica, correspondiente al pago de la planilla N3 de cierre, segu</t>
  </si>
  <si>
    <t>De: 00099024113 Transferencia en cumplimiento al DS N0913 de 15/06/2011 y el Convenio Intergubernativo de Financiamiento UPRE-CIF-IG 189/2017, suscrito entre la UPRE y el GAM San Joaquin, Proyecto Const. Unidad Educativa Cap. Horacio Vasquez Sanchez Municipio de San Joaquin, correspondiente al pago</t>
  </si>
  <si>
    <t>De: 00099024113 Transferencia en cumplimiento al DS N0913 de 15/06/2011 y el Convenio Intergubernativo de Financiamiento UPRE-CIF-IG/471/2016, suscrito entre la UPRE y el GAM Cobija, Proyecto Const. Graderia y Campo Deportivo Stadio Municipal Hugo Zabala Barrio Villa Busch, correspondiente al pago</t>
  </si>
  <si>
    <t>De: 00099024113 Transferencia en cumplimiento al DS N0913 de 15/06/2011 y el Convenio Intergubernativo de Financiamiento UPRE-CIF-IG 070/2017, suscrito entre la UPRE y el GAM Tarija, Proyecto Construccion Centro de Salud Ambulatorio Barrio 15 de Noviembre Ciudad de Tarija, correspondiente al pago de</t>
  </si>
  <si>
    <t>De: 00099024113 Transferencia en cumplimiento al DS N0913 de 15/06/2011 y el Convenio Interinstitucional de Financiamiento UPRE-CIF-IG 136/2015, suscrito entre la UPRE y el GAM Villa Tunari, Proyecto Construccion Mercado Modelo Villa 14 de Septiembre, correspondiente al pago de la planilla N9 de cie</t>
  </si>
  <si>
    <t>De: 00099024113 Transferencia en cumplimiento al DS N0913 de 15/06/2011 y el Convenio Intergubernativo de Financiamiento UPRE-CIF-IG/036/2015, suscrito entre la UPRE y el GAM Santos Mercado, Proyecto Const. Posta Sanitaria CC Villa Victoria, correspondiente al pago de la devolucion de retencion del</t>
  </si>
  <si>
    <t>De: 00099024113 Transferencia en cumplimiento al DS N0913 de 15/06/2011 y el Convenio Intergubernativo de Financiamiento UPRE-CIF-IG/501/2016, suscrito entre la UPRE y el GAM Cobija, Proyecto Construccion Piscina Olimpica Municipal Evo Morales - Cobija, correspondiente al pago de la planilla N1, seg</t>
  </si>
  <si>
    <t>COBRO COSTOS DE PAPELERIA SEGUN TRANSFERENCIA DEL EXTERIOR POR ORDEN DE HERCO COMBUSTIBLES S.A.LIMA-PERU LIB. 00513062001 YPFB-OPERACIONES PLANTA DE SEPARACION DE LIQUIDOS RIO GRANDE</t>
  </si>
  <si>
    <t>COBRO COSTOS DE PAPELERIA SEGUN TRANSFERENCIA DEL EXTERIOR POR ORDEN DE CONSULADO GENERAL DE BOLIVIA-GINEBRA-SUIZA LIB. 00010011102 MIN.RELACIONES EXTERIORES - GESTORIA CONSULAR LEY Nº 3108</t>
  </si>
  <si>
    <t>COBRO COSTOS DE PAPELERIA SEGUN TRANSFERENCIA DEL EXTERIOR POR ORDEN DE CONSULADO GENERAL DE BOLIVIA REF:SERVICIOS DEL GOBIERNO LIB. 00340012003 RECAUDACION EXTRANJERIA - C.I. -L.C.</t>
  </si>
  <si>
    <t>COBRO COSTOS DE PAPELERIA SEGUN TRANSFERENCIA DEL EXTERIOR POR ORDEN DE CONSULADO DE LA REP DE BOLIVIA-VIEDMA ARGENTINA REF:GESTORIA CONSULAR LIB. 00010011102 MIN.RELACIONES EXTERIORES - GESTORIA CONSULAR LEY Nº 3108</t>
  </si>
  <si>
    <t>COBRO COSTOS DE PAPELERIA SEGUN TRANSFERENCIA DEL EXTERIOR POR ORDEN DE SEZIONE CONSOLARE AMBASCIATA DE BOLIVIA REF:GESTORIA CONSULAR OCT 2017 LIB. 00010011102 MIN.RELACIONES EXTERIORES - GESTORIA CONSULAR LEY Nº 3108</t>
  </si>
  <si>
    <t>COBRO COSTOS DE PAPELERIA SEGUN TRANSFERENCIA DEL EXTERIOR POR ORDEN DE EMBAJADA DE BOLIVIA,SECCION CONSULAR - TOKYO-JAPON LIB. 00010011102 MIN.RELACIONES EXTERIORES - GESTORIA CONSULAR LEY Nº 3108</t>
  </si>
  <si>
    <t>COBRO COSTOS DE PAPELERIA SEGUN TRANSFERENCIA DEL EXTERIOR POR ORDEN DE EMBAJADA DE BOLIVIA EN OTTAWA-CANADA.REF.:GESTORIA CONSULAR OCTUBRE 2017 LIB. 00010011102 MIN.RELACIONES EXTERIORES - GESTORIA CONSULAR LEY Nº 3108</t>
  </si>
  <si>
    <t>COBRO COSTOS DE PAPELERIA SEGUN TRANSFERENCIA DEL EXTERIOR POR ORDEN DE BONA FIDE DISTRIBUIDORA IMPORTADORA EXPORTADORA LIB. 00513062001 YPFB-OPERACIONES PLANTA DE SEPARACION DE LIQUIDOS RIO GRANDE</t>
  </si>
  <si>
    <t>COBRO COSTOS DE PAPELERIA SEGUN TRANSFERENCIA DEL EXTERIOR POR ORDEN DE VICECONSULADO DE BOLIVIA LA PLATA-ARGENTINA LIB. 00010011102 MIN.RELACIONES EXTERIORES - GESTORIA CONSULAR LEY Nº 3108</t>
  </si>
  <si>
    <t>De: 00099024113 Transferencia en cumplimiento al DS N0913 de 15/06/2011 y el Convenio Intergubernativo de Financiamiento UPRE-CIF-IG 827/2017, suscrito entre la UPRE y el GAM San Ignacio (San Ignacio de Velasco), Proyecto Construccion Tinglado, Cancha y Graderias en U.E. Jorge Prestel Kehl (San Ign</t>
  </si>
  <si>
    <t>De: 00099024113 Transferencia en cumplimiento al DS N0913 de 15/06/2011 y el Convenio Intergubernativo de Financiamiento UPRE-CIF-IG 826/2017, suscrito entre la UPRE y el GAM San Ignacio (San Ignacio de Velasco), Proyecto Construccion Tinglado, Cancha y Graderias en U.E. Facundo Flores Jimenez (San</t>
  </si>
  <si>
    <t>De: 00099024113 Transferencia en cumplimiento al DS N0913 de 15/06/2011 y el Convenio Intergubernativo de Financiamiento UPRE-CIF-IG 828/2017, suscrito entre la UPRE y el GAM San Ignacio (San Ignacio de Velasco), Proyecto Construccion Tinglado y Graderias en U.E. Totaisal (San Ignacio de Velasco) c</t>
  </si>
  <si>
    <t>De: 00099024113 Transferencia en cumplimiento al DS N0913 de 15/06/2011 y el Convenio Intergubernativo de Financiamiento UPRE-CIF-IG/503/2015, suscrito entre la UPRE y el GAM Riberalta, Proyecto Construccion Unidad Educativa Litoral - B. Tamarindo D4 - Riberalta, correspondiente al pago de la planil</t>
  </si>
  <si>
    <t>De: 00099024113 Transferencia en cumplimiento al DS N0913 de 15/06/2011 y el Convenio Intergubernativo de Financiamiento UPRE-CIF-IG 562/2017, suscrito entre la UPRE y el GAM Caquiaviri, Proyecto Const. Cancha Cesped Sintetico U.E. Nacional de Achiri, correspondiente al pago de la planilla N 2, segu</t>
  </si>
  <si>
    <t>De: 00099024113 Transferencia en cumplimiento al DS N0913 de 15/06/2011 y el Convenio Intergubernativo de Financiamiento UPRE-CIF-IG 157/2017, suscrito entre la UPRE y el GAM San Lorenzo, Proyecto Const. Centro de Salud con Internacion Comunidad Blanca Flor, correspondiente al pago de la planilla N</t>
  </si>
  <si>
    <t>De: 00099024113 Transferencia en cumplimiento al DS N0913 de 15/06/2011 y el Convenio Intergubernativo de Financiamiento UPRE-CIF-IG/557/2016, suscrito entre la UPRE y el GAD Beni, Proyecto Construccion U.E. Gilberto Eguez Parada y Polifuncional - Comunidad Pueblo Nuevo, correspondiente al pago de l</t>
  </si>
  <si>
    <t>De: 00099024113 Transferencia en cumplimiento al DS N0913 de 15/06/2011 y el Convenio Intergubernativo de Financiamiento UPRE-CIF-IG/374/2016, suscrito entre la UPRE y el GAM San Lorenzo, Proyecto Const. Modulo para la U.E. 24 de Septiembre, Com. Blanca Flor, correspondiente al pago de la planilla N</t>
  </si>
  <si>
    <t>De: 00099024113 Transferencia en cumplimiento al DS N0913 de 15/06/2011 y el Convenio Intergubernativo de Financiamiento UPRE-CIF-IG 068/2017, suscrito entre la UPRE y el GAM Uriondo, Proyecto Construccion Aulas Multigrado Y Bateria de Banos U.E. Sunchuhuayco - 27 de Mayo - JUAN XXIII, correspondien</t>
  </si>
  <si>
    <t>De: 00099024113 Transferencia en cumplimiento al DS N0913 de 15/06/2011 y el Convenio Intergubernativo de Financiamiento UPRE-CIF-IG 042/2017, suscrito entre la UPRE y el GAM Shinahota, Proyecto Construccion Area Administrativa, Amurallado y Graderias U.E. Demetrio Canelas, correspondiente al pago d</t>
  </si>
  <si>
    <t>De: 00099024113 Transferencia en cumplimiento al DS N0913 de 15/06/2011 y el Convenio Intergubernativo de Financiamiento UPRE-CIF-IG 014/2017, suscrito entre la UPRE y el GAD Oruro, Proyecto Construccion U.E. 3 de Mayo Senor de la Cruz, correspondiente al pago de la planilla N 4, segun la UPRE.</t>
  </si>
  <si>
    <t>De: 00099024113 Transferencia en cumplimiento al DS N0913 de 15/06/2011 y el Convenio Intergubernativo de Financiamiento UPRE-CIF-IG 385/2016, suscrito entre la UPRE y el GAD de Tarija proyecto Construccion Instituto Tecnologico 2 de agosto Iscayachi, correspondiente al pago de la planilla N 7 de ci</t>
  </si>
  <si>
    <t>De: 00099024113 Transferencia en cumplimiento al DS N0913 de 15/06/2011 y el Convenio Intergubernativo de Financiamiento UPRE-CIF-IG 435/2016, suscrito entre la UPRE y el GAD de Tarija proyecto Construccion Cancha Deportiva con Cesped Sintetico Huacanqui, correspondiente al pago de la planilla N 2 d</t>
  </si>
  <si>
    <t>De: 00099024113 Transferencia en cumplimiento al DS N0913 de 15/06/2011 y el Convenio Intergubernativo de Financiamiento UPRE-CIF-IG 002/2017, suscrito entre la UPRE y el GAM de Yacuiba proyecto Construccion U.E. Ferroviaria, correspondiente al pago de la planilla N 3, segun la UPRE.</t>
  </si>
  <si>
    <t>De: 00099024113 Transferencia en cumplimiento al DS N0913 de 15/06/2011 y el Convenio Intergubernativo de Financiamiento UPRE-CIF-IG 185/2017, suscrito entre la UPRE y el GAM de Bella Flor proyecto Const. Puesto de Salud Comunidad Puerto Evo, correspondiente al pago de la planilla N 2, segun la UPR</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</si>
  <si>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pago d</t>
  </si>
  <si>
    <t>A:00099021001 El concepto de la mencionada operacion corresponde a la transferencia de capital por el mes de Octubre de 2017 del Fideicomiso Programa de Reconversion Productiva y Comercial al TGN.</t>
  </si>
  <si>
    <t>NUMERO DE LIBRETA CUT: 00523012001 OPERACIÓN E18 TRANSFERENCIA DEL SISTEMA FINANCIERO POR CUENTA DE TERCEROS A LA CUT EMPRESA DE CORREOS DE BOLIVIA, A SOLICITUD DE PNUD BOLIVIA REF: 6530055618</t>
  </si>
  <si>
    <t>NÚMERO DE LIBRETA CUT: 99031009.00 OPERACIÓN T01 TRANSFERENCIA DE FONDOS A LA CUT - TESORO DIRECTO DE BANCO UNION S.A. A CUENTA UNICA DEL TESORO CON NUMERO DE SOLICITUD = 2256197 Y NUMERO CORRELATIVO = 91320006112017806 TRANSFERENCIA POR OPERACIONES DE VENTA BONOS BTX</t>
  </si>
  <si>
    <t>||TRANSFERENCIA DE FONDOS SEGUN FORMULARIO CITE BUN/CF470/17, DE LA FECHA, (HRE-TSO-5496). A SOLICITUD DEL GOBIERNO AUTONO MUNICIPAL DE COPACABANA. PROYECTO CONST. AULAS- DIRECCION U.E. YUMANI ISLA DEL SOL,U.E.16 DE JULIO LOCKA Y U.E. VILLA ROSARIO DE CHISSI. ABONO A LA LIB. N°0099204115 BOLIVIA CAMBIA, POR DEVOLUCION DE RECURSOS NO EJECUTADOS 2016; BUN.</t>
  </si>
  <si>
    <t>'TRANSFERENCIA DE FONDOS||S/G. NOTA CITE: MEFP/VTCP/DGCP/UODP-839/17 DE LA FECHA, DEL MIN.DE ECO. Y FINAN.PUB.(HRE-TSO-5492), S/G. DISPOSICIÓN SEGUNDA DE LA RESOLUCION MINISTERIAL N°282 DE 27 DE JUNIO DE 2008. CTA. UNICA DEL TESORO LIBRETA N°00099037014 PAR.BID 2908-PROG.MULT.REORD.URBANO DE LA CEJA F1 GAMEA</t>
  </si>
  <si>
    <t>'TRANSFERENCIA DE FONDOS||S/G. NOTA CITE: MEFP/VTCP/DGCP/UODP-839/17 DE LA FECHA, DEL MIN.DE ECO. Y FINAN.PUB.(HRE-TSO-5492), S/G. DISPOSICIÓN SEGUNDA DE LA RESOLUCION MINISTERIAL N°282 DE 27 DE JUNIO DE 2008. COBRO UTILES DE ESCRITORIO.</t>
  </si>
  <si>
    <t>PROVISION DE FONDOS A SOLICITUD DE YACIMIENTOS PETROLIFEROS FISCALES BOLIVIANOS SEGUN SOLICITUD YPFB-0310-2017 REF: PAGO SERV INTERRUMPIBLE DE TRANS GN MI DUCTO MENOR CARRASCO BULO BULO SEP 17 A YPFB CHACO LIB. 00513012007 YPFB - RECURSOS NACIONALIZACIÓN</t>
  </si>
  <si>
    <t>PROVISION DE FONDOS A SOLICITUD DE YACIMIENTOS PETROLIFEROS FISCALES BOLIVIANOS SEGUN SOLICITUD YPFB-0311-2017 REF: PAGO REALIZADO SERV TRANS DE GN SEP 2017 A YPFB TRANSPORTE LIB. 00513012007 YPFB - RECURSOS NACIONALIZACIÓN</t>
  </si>
  <si>
    <t>COBRO COSTOS DE PAPELERIA SEGUN TRANSFERENCIA DEL EXTERIOR POR ORDEN DE CONSULATE GENL OF THE PLURINATIONAL STATE OF BOLIVIA (NEW YORK, NY) REF.: GESTORIA CONSULAR RECAUDACIONS POR REVALIDACION LIB. 00010011102 MIN.RELACIONES EXTERIORES - GESTORIA CONSULAR LEY Nº 3108</t>
  </si>
  <si>
    <t>COBRO COSTOS DE PAPELERIA SEGUN TRANSFERENCIA DEL EXTERIOR POR ORDEN DE CONSULADO DE BOLIVIA EN MURCIA REF.: GESTORIA CONSULAR OCTUBRE/2017 LIB. 00010011102 MIN.RELACIONES EXTERIORES - GESTORIA CONSULAR LEY Nº 3108</t>
  </si>
  <si>
    <t>VENTA DE DIVISAS CON TRANSFERENCIA DE FONDOS A SOLICITUD DE MINISTERIO DE RELACIONES EXTERIORES SEGUN SOLICITUD 3504 REF: REMISION DE RECURSOSO PARA EL PAGO DE REPATRIACION A FAVOR DEL CONSULADO EN LIMA - PERU, S/G GM-DGAJ-UGJ-NI-1361/2017 LIB. 00010011102 MIN.RELACIONES EXTERIORES - GESTORIA CONSULAR LEY Nº 3108</t>
  </si>
  <si>
    <t>VENTA DE DIVISAS CON TRANSFERENCIA DE FONDOS A SOLICITUD DE YACIMIENTOS PETROLIFEROS FISCALES BOLIVIANOS SEGUN SOLICITUD 3499 REF: PAGO A GEOSERVE S.A.C. FACTURA OFSHORE 0004-127 MES DE SEPTIEMBRE 2017, POR EL SERVICIO DE APOYO TECNICO ADQUISICION INTEGRAL MAGNETOTELURICA SUBANDINO NORTE, CONTRAT LIB. 00513022001 YPFB - "OPERACIONES"</t>
  </si>
  <si>
    <t>VENTA DE DIVISAS CON TRANSFERENCIA DE FONDOS A SOLICITUD DE YACIMIENTOS PETROLIFEROS FISCALES BOLIVIANOS SEGUN SOLICITUD 3500 REF: PAGO A GEOSERVE S.A.C. FACTURA OFSHORE 0004-128 MES DE SEPTIEMBRE 2017, POR EL SERVICIO DE APOYO TECNICO ADQUISICION INTEGRAL MAGNETOTELURICA SUBANDINO SUR, CONTRATO U LIB. 00513022001 YPFB - "OPERACIONES"</t>
  </si>
  <si>
    <t>VENTA DE DIVISAS CON TRANSFERENCIA DE FONDOS A SOLICITUD DE YACIMIENTOS PETROLIFEROS FISCALES BOLIVIANOS SEGUN SOLICITUD 3501 REF: PAGO A SOLAR TURBINES POR SERVICIO DE ASESORAMIENTO Y ASISTENCIA TECNICA DE UN TECNICO ESPECIALISTA EN TURBINAS SOLAR MARS90 SEGUN HR YPFB SCZ PRS VPNO 17993 2017 ORDEN LIB. 00513062001 YPFB-OPERACIONES PLANTA DE SEPARACION DE LIQUIDOS RIO GRANDE</t>
  </si>
  <si>
    <t>VENTA DE DIVISAS CON TRANSFERENCIA DE FONDOS A SOLICITUD DE MINISTERIO DE RELACIONES EXTERIORES SEGUN SOLICITUD 3502 REF: REMISION DE RECURSOS PARA EL PAGO A LA EMPRESA ROYAL FBO SERVICE, PARA EL PAGO DE COMBUSTIBLE Y OTROS,S/G NROS DE FACTURA 001-004-004398 Y BSL 070017052797/17 LIB. 00099021001 TGN-RECURSOS ORDINARIOS (3987)</t>
  </si>
  <si>
    <t>VENTA DE DIVISAS CON TRANSFERENCIA DE FONDOS A SOLICITUD DE MINISTERIO DE RELACIONES EXTERIORES SEGUN SOLICITUD 3503 REF: REMISION DE RECURSOS PARA EL PAGO DE GASTOS FUNERARIOS Y DE REPATRIACION, A FAVOR DE LOS CONSULADOE EN MURCIA Y MILAN, S/G GM-DGAA-UFI-PRP-NI-147/2017 LIB. 00010011102 MIN.RELACIONES EXTERIORES - GESTORIA CONSULAR LEY Nº 3108</t>
  </si>
  <si>
    <t>COBRO COSTOS DE PAPELERIA SEGUN TRANSFERENCIA DEL EXTERIOR POR ORDEN DE CORPORACION PETROLERA S.A. REEF.: OPE 0/363022 LIB. 00513062001 YPFB-OPERACIONES PLANTA DE SEPARACION DE LIQUIDOS RIO GRANDE</t>
  </si>
  <si>
    <t>COBRO COSTOS DE PAPELERIA POR REGULARIZACION DE TRANSFERENCIA DEL EXTERIOR POR ORDEN DE CONSULADO DE BOLIVIA ROSARIO-ARGENTINA REF:GESTORIA CONSULAR ABRIL A OCTUBRE DE 2017 LIB. 00010011102 MIN.RELACIONES EXTERIORES - GESTORIA CONSULAR LEY Nº 3108</t>
  </si>
  <si>
    <t>De: 00099024113 Transferencia en cumplimiento al DS N0913 de 15/06/2011 y el Convenio Intergubernativo de Financiamiento UPRE-CIF-IG/304/2016, suscrito entre la UPRE y el GAM de Vacas proyecto Const. Aulas Talleres P/ U.E. Toribio Claure, correspondiente al pago de la planilla N 6 de cierre, segun l</t>
  </si>
  <si>
    <t>De: 00099024113 Transferencia en cumplimiento al DS N0913 de 15/06/2011 y el Convenio Intergubernativo de Financiamiento UPRE-CIF-IG 031/2017, suscrito entre la UPRE y el GAM de Vinto proyecto Construccion Unidad Educativa Evo Morales Ayma, correspondiente al pago de la planilla N 4, segun la UPRE.</t>
  </si>
  <si>
    <t>De: 00099024113 Transferencia en cumplimiento al DS N0913 de 15/06/2011 y el Convenio Intergubernativo de Financiamiento UPRE-CIF-IG 066/2017, suscrito entre la UPRE y el GAM de Entre Rios proyecto Construccion Tinglado U.E. Saican, correspondiente al pago de la planilla N 2, segun la UPRE.</t>
  </si>
  <si>
    <t>De: 00099024113 Transferencia en cumplimiento al DS N0913 de 15/06/2011 y el Convenio Intergubernativo de Financiamiento UPRE-CIF-IG/488/2015, suscrito entre la UPRE y el GAM de Huachacalla proyecto Construccion Tinglado y Cancha Polifuncional Litoral I, correspondiente al pago de la planilla N 3 de</t>
  </si>
  <si>
    <t>De: 00099024113 Transferencia en cumplimiento al DS N0913 de 15/06/2011 y el Convenio Intergubernativo de Financiamiento UPRE-CIF-IG/105/2015, suscrito entre la UPRE y el GAM de Tacobamba proyecto Construccion Internado Unidad Educativa Chalviri, correspondiente al pago de la planilla N 3 de cierre,</t>
  </si>
  <si>
    <t>De: 00099024113 Transferencia en cumplimiento al DS N0913 de 15/06/2011 y el Convenio Intergubernativo de Financiamiento UPRE-CIF-IG/543/2016, suscrito entre la UPRE y el GAM de Arampampa proyecto Const. Aulas Multigrado U.E. Cahuaca, correspondiente al pago de la planilla N 1 de cierre, segun la UP</t>
  </si>
  <si>
    <t>De: 00099024113 Transferencia en cumplimiento al DS N0913 de 15/06/2011 y el Convenio Intergubernativo de Financiamiento UPRE-CIF-IG/422/2016, suscrito entre la UPRE y el GAM de Potosi proyecto Construccion Bloque Aulas, Comedor y Tinglado U.E. 1ro. de Mayo de San Idelfonso D-16, correspondiente al</t>
  </si>
  <si>
    <t>De: 00099024113 Transferencia en cumplimiento al DS N0913 de 15/06/2011 y el Convenio Intergubernativo de Financiamiento UPRE-CIF-IG 491/2016, suscrito entre la UPRE y el GAM de Cliza proyecto Construccion Unidad Educativa Mcal. Sucre, correspondiente al pago de la planilla N 5, segun la UPRE.</t>
  </si>
  <si>
    <t>De: 00099024113 Transferencia en cumplimiento al DS N0913 de 15/06/2011 y el Convenio Intergubernativo de Financiamiento UPRE-CIF-IG 186/2017, suscrito entre la UPRE y el GAM de Bella Flor proyecto Const. Tinglado Polifuncional U.E. Evo Morales Ayma Comunidad Puerto Evo, correspondiente al pago de l</t>
  </si>
  <si>
    <t>De: 00099024113 Transferencia en cumplimiento al DS N0913 de 15/06/2011 y el Convenio Intergubernativo de Financiamiento UPRE-CIF-IG/136/2016, suscrito entre la UPRE y el GAM de Challapata proyecto Construccion Graderias Estadio Hugo Palenque - Challapata, correspondiente al pago de la planilla N 2,</t>
  </si>
  <si>
    <t>De: 00099024113 Transferencia en cumplimiento al DS N0913 de 15/06/2011 y el Convenio Intergubernativo de Financiamiento UPRE-CIF-IG/565/2016, suscrito entre la UPRE y el GAD del Beni proyecto Construccion Centro de Salud Bermeo Comunidad Bermeo, correspondiente al pago de la planilla N 4, segun la</t>
  </si>
  <si>
    <t>De: 00099024113 Transferencia en cumplimiento al DS N0913 de 15/06/2011 y el Convenio Intergubernativo de Financiamiento UPRE-CIF-IG 063/2017, suscrito entre la UPRE y el GAM de Yunchara proyecto Construccion Unidad Educativa 27 de Mayo Municipio de Yunchara, correspondiente al pago de la planilla</t>
  </si>
  <si>
    <t>De: 00099024113 Transferencia en cumplimiento al DS N0913 de 15/06/2011 y el Convenio Intergubernativo de Financiamiento UPRE-CIF-IG 065/2017, suscrito entre la UPRE y el GAM de Entre Rios proyecto Construccion Tinglado U.E. Loma Alta, correspondiente al pago de la planilla N 3, segun la UPRE.</t>
  </si>
  <si>
    <t>De: 00099024113 Transferencia en cumplimiento al DS N0913 de 15/06/2011 y el Convenio Intergubernativo de Financiamiento UPRE-CIF-IG 0150/2016, suscrito entre la UPRE y el GAM de Sucre proyecto Const. Bloque Aulas y Talleres U.E. Alegria D-6, correspondiente al pago de la planilla N 5, segun la UPRE</t>
  </si>
  <si>
    <t>De: 00099024113 Transferencia en cumplimiento al DS N0913 de 15/06/2011 y el Convenio Intergubernativo de Financiamiento UPRE-CIF-IG/063/2015, suscrito entre la UPRE y el GAM de Tahua proyecto Construccion Bloque de Aulas U.E. John Fitzgerald Kennedy - Tahua, correspondiente al pago de la planilla N</t>
  </si>
  <si>
    <t>De: 00099024113 Transferencia en cumplimiento al DS N0913 de 15/06/2011 y el Convenio Intergubernativo de Financiamiento UPRE-CIF-IG/322/2015, suscrito entre la UPRE y el GAM de Potosi proyecto Construccion Graderias, Tinglado, Cancha Polifuncional y Banos J.V. Paraiso Distrito 12, correspondiente a</t>
  </si>
  <si>
    <t>De: 00099024113 Transferencia en cumplimiento al DS N0913 de 15/06/2011 y el Convenio Intergubernativo de Financiamiento UPRE-CIF-IG/573/2016, suscrito entre la UPRE y el GAM de Uyuni proyecto Construccion U.E. German Busch Comunidad Rio Mulato, correspondiente al pago de la planilla N 2, segun la U</t>
  </si>
  <si>
    <t>De: 00099024113 Transferencia en cumplimiento al DS N0913 de 15/06/2011 y el Convenio Intergubernativo de Financiamiento UPRE-CIF-IG/038/2015, suscrito entre la UPRE y el GAM de Santos Mercado proyecto Const. Vivienda para Maestros U.E. 19 de Octubre, correspondiente a la devolucion por retencion de</t>
  </si>
  <si>
    <t>POR TRANSFERENCIA DE FONDOS||SG CITE: ABC/GNA/SAF/ATE/2017-0597 DE LA A.B.C. REC. EN LA FECHA REF: CARTA ORDEN N 1 UE LAIF CARRETERA F-21 TRAMO UYUNI - TUPIZA - AP COSTOS LAIF CERT. AV. OBRA 35-36 AGO-SEP/17, TR I UYUNI, CERT. 36-37 AGO-SEP/17, TR II - TUPIZA DE LA LIBRETA N° 00291012002 ABC-RECURSOS PROPIOS, COSTO ÚTILES DE ESCRITORIO</t>
  </si>
  <si>
    <t>COBRO COSTOS DE PAPELERIA SEGUN TRANSFERENCIA DEL EXTERIOR POR ORDEN DE BOLIVIAN CONSULATE-LONDON (GB) LIB. 00010011102 MIN.RELACIONES EXTERIORES - GESTORIA CONSULAR LEY Nº 3108</t>
  </si>
  <si>
    <t>COBRO COSTOS DE PAPELERIA SEGUN TRANSFERENCIA DEL EXTERIOR POR ORDEN DE CONSULADO GENERAL DE BOLIVIA EN MILAN REF:GESTORIA CONSULAR OCT 17 LIB. 00010011102 MIN.RELACIONES EXTERIORES - GESTORIA CONSULAR LEY Nº 3108</t>
  </si>
  <si>
    <t>VENTA DE DIVISAS CON TRANSFERENCIA DE FONDOS A SOLICITUD DE MINISTERIO DE PLANIFICACION DEL DESARROLLO SEGUN SOLICITUD 3506 REF: REF. TF 16494-BO, UNUTILIZED DESIGNATED ACCOUNT - ATTN: R.PANTOJA/L.WERNER. DEVOLUCION DEL SALDO NO UTILIZADO, DE LA DONACION TF 16494 PROYECTO DE FORTALECIMIENTO DE LAS C LIB. 00099021001 TGN-RECURSOS ORDINARIOS (3987)</t>
  </si>
  <si>
    <t>TRANSFERENCIA DE FONDOS AL EXTERIOR A SOLICITUD DE MINISTERIO DE DEFENSA SEGUN SOLICITUD 3509 REF: TRANSFERENCIA VIA BCB A LA EMPRESA TEX-AIR PARTS INTERNATIONAL LTD., POR LA ADQUISICION DE REPUESTOS, MATERIAL ELECTRICO PRODUCTOS METALICOS, LUBRICANTES Y OTROS MATERIALES Y SUMINISTROS CON DESTINO A LIB. 00099021001 TGN-RECURSOS ORDINARIOS (3987)</t>
  </si>
  <si>
    <t>COBRO COSTOS DE PAPELERIA SEGUN TRANSFERENCIA DEL EXTERIOR POR ORDEN DE CONSULADO GENERAL DE ESTADO PLURINACIONAL DE BOLIVIA-DORAL,FL LIB. 00010011102 MIN.RELACIONES EXTERIORES - GESTORIA CONSULAR LEY Nº 3108</t>
  </si>
  <si>
    <t>COBRO COSTOS DE PAPELERIA SEGUN TRANSFERENCIA DEL EXTERIOR POR ORDEN DE AMBAR ENERGIA LTDA LIB. 00513012007 YPFB - RECURSOS NACIONALIZACIÓN</t>
  </si>
  <si>
    <t>COBRO COSTOS DE PAPELERIA SEGUN TRANSFERENCIA DEL EXTERIOR POR ORDEN DE AMBAR ENERGIA LTDA. LIB. 00513012007 YPFB - RECURSOS NACIONALIZACIÓN</t>
  </si>
  <si>
    <t>De: 00099024113 Transferencia en cumplimiento al DS N0913 de 15/06/2011 y el Convenio Intergubernativo de Financiamiento UPRE-CIF-IG 069/2017, suscrito entre la UPRE y el GAM de Uriondo proyecto Construccion Tinglado U.E. Virgen del Rosario Calamuchita, correspondiente al pago de la planilla N 3, se</t>
  </si>
  <si>
    <t>De: 00099024113 Transferencia en cumplimiento al DS N0913 de 15/06/2011 y el Convenio Intergubernativo de Financiamiento UPRE-CIF-IG 459/2015, suscrito entre la UPRE y el GAM de Reyes proyecto Construccion Hospital de II Nivel H.S.J.D.D. Municipio de Reyes Fase II Zona Fatima, correspondiente al pag</t>
  </si>
  <si>
    <t>De: 00099024113 Transferencia en cumplimiento al DS N0913 de 15/06/2011 y el Convenio Intergubernativo de Financiamiento UPRE-CIF-IG 408/2016, suscrito entre la UPRE y el GAM de Sacaba proyecto Construccion Coliseo Municipal Distrito 2, correspondiente al pago de la planilla N 3, segun la UPRE.</t>
  </si>
  <si>
    <t>De: 00099024113 Transferencia en cumplimiento al DS N0913 de 15/06/2011 y el Convenio Intergubernativo de Financiamiento UPRE-CIF-IG 567/2016, suscrito entre la UPRE y el GAM de El Puente proyecto Construccion Unidad Educativa 12 de Abril Septapas Fase III, correspondiente al pago de la planilla N</t>
  </si>
  <si>
    <t>De: 00099024113 Transferencia en cumplimiento al DS N0913 de 15/06/2011 y el Convenio Intergubernativo de Financiamiento UPRE-CIF-IG 085/2017, suscrito entre la UPRE y el GAM de Tarija proyecto Construccion Unidad Educ. Br. San Antonio de la Ciudad de Tarija, correspondiente al pago de la planilla N</t>
  </si>
  <si>
    <t>De: 00099024113 Transferencia en cumplimiento al DS N0913 de 15/06/2011 y el Convenio Intergubernativo de Financiamiento UPRE-CIF-IG/418/2016, suscrito entre la UPRE y el GAM de Potosi proyecto Construccion Centro de Educacion Tecnico Alternativa Potosi D-7, correspondiente al pago de la planilla N</t>
  </si>
  <si>
    <t>De: 00099024113 Transferencia en cumplimiento al DS N0913 de 15/06/2011 y el Convenio Interinstitucional de Financiamiento UPRE-CIF-137/2015, suscrito entre la UPRE y el GAM de Potosi proyecto Construccion Coliseo Liceo Sucre, correspondiente al pago de la planilla N 6, segun la UPRE.</t>
  </si>
  <si>
    <t>De: 00099024113 Transferencia en cumplimiento al DS N0913 de 15/06/2011 y el Convenio Intergubernativo de Financiamiento UPRE-CIF-IG 155/2017, suscrito entre la UPRE y el GAM de Santos Mercado proyecto Const. Vivienda para Medico C.C. Reserva, correspondiente al pago de la planilla N 2, segun la UP</t>
  </si>
  <si>
    <t>De: 00099024113 Transferencia en cumplimiento al DS N0913 de 15/06/2011 y el Convenio Intergubernativo de Financiamiento UPRE-CIF-IG/421/2016, suscrito entre la UPRE y el GAM de Potosi proyecto Construccion Mercado Villa Banzer D-10, correspondiente al pago de la planilla N 2, segun la UPRE.</t>
  </si>
  <si>
    <t>De: 00099024113 Transferencia en cumplimiento al DS N0913 de 15/06/2011 y el Convenio Intergubernativo de Financiamiento UPRE-CIF-IG/571/2016, suscrito entre la UPRE y el GAD de Potosi proyecto Construccion Mercado Campesino Cantumarca, correspondiente al pago de la planilla N 1, segun la UPRE.</t>
  </si>
  <si>
    <t>De: 00099024113 Transferencia en cumplimiento al DS N0913 de 15/06/2011 y el Convenio Intergubernativo de Financiamiento UPRE-CIF-IG/476/2016, suscrito entre la UPRE y el GAM de San Pablo de Lipez proyecto Construccion Unidad Educativa Nueva Esperanza de Polulos Comunidad de Polulos, correspondiente</t>
  </si>
  <si>
    <t>De: 00099024113 Transferencia en cumplimiento al DS N0913 de 15/06/2011 y el Convenio Intergubernativo de Financiamiento UPRE-CIF-IG 536/2016, suscrito entre la UPRE y el GAM de Entre Rios proyecto Construccion Puente Vehicular Chiquiaca Centro, correspondiente al pago de la planilla N 5, segun la U</t>
  </si>
  <si>
    <t>De: 00099024113 Transferencia en cumplimiento al DS N0913 de 15/06/2011 y el Convenio Intergubernativo de Financiamiento UPRE-CIF-IG/461/2016, suscrito entre la UPRE y el GAM de San Antonio de Esmoruco proyecto Construccion Unidad Educativa Prof. Florencio Mamani Toconas, correspondiente al pago de</t>
  </si>
  <si>
    <t>De: 00099024113 Transferencia en cumplimiento al DS N0913 de 15/06/2011 y el Convenio Intergubernativo de Financiamiento UPRE-CIF-IG 508/2016, suscrito entre la UPRE y el GAM de Villa Tunari proyecto Construccion Tinglado, Graderias y Cancha Multiple U.E. Litoral A, correspondiente al pago de la pla</t>
  </si>
  <si>
    <t>||TRANSFERENCIA DE FONDOS SEGÚN CITE: MEFP/VTCP/DGCP/UODP-854/2017 DEL MEFP RECIBIDA EN LA FECHA REF: PAGO VENCIMIENTOS CLAVE PIZARRA TGNBCBU207 (TRAM-TSO-5513) EQUIVALENTE A UFV 28.410,98 T/C. UFV 2,22774 DE LA LIBRETA N° 00990201001TGN RECURSOS ORDINARIOS - MONEDA NACIONAL</t>
  </si>
  <si>
    <t>COBRO DE||ÚTILES DE ESCRITORIO POR LA ELABORACIÓN DEL COMPROBANTE CONTABLE N° 0903408 DE LA FECHA DE LA LIBRETA N° 00990201001 TGN RECURSOS ORDINARIOS - MONEDA NACIONAL, COSTO ÚTILES DE ESCRITORIO</t>
  </si>
  <si>
    <t>COBRO COSTOS DE PAPELERIA POR REGULARIZACION DE TRANSFERENCIA DEL EXTERIOR POR ORDEN DE CONSULADO DE BOLIVIA MONTEVIDEO UY REF.: GESTORIA CONSULAR OCT 2017 LIB. 00010011102 MIN.RELACIONES EXTERIORES - GESTORIA CONSULAR LEY Nº 3108</t>
  </si>
  <si>
    <t>COBRO COSTOS DE PAPELERIA SEGUN TRANSFERENCIA DEL EXTERIOR POR ORDEN DE CONSULADO DE BOLIVIA EN SEVILLA RE.: RECAUDACION GESTORIA CONSULAR OCTUBRE 2017 LIB. 00010011102 MIN.RELACIONES EXTERIORES - GESTORIA CONSULAR LEY Nº 3108</t>
  </si>
  <si>
    <t>TRANSFERENCIA RECIBIDA DEL EXTERIOR SEGÚN MENSAJES SWIFT Nos. 16090-16082 (REM.EXT.) DE FECHA 08-11-2017 POR DESEMBOLSO DE CAF PRÉSTAMO CFA007860 CARRETERA CHACAPUCO RAVELO SOLICITUD DE DESEMBOLSO NRO. 42 LIBRETA N° 00291012002 ABC-RECURSOS PROPIOS REF.: UTILES DE ESCRITORIO</t>
  </si>
  <si>
    <t>VENTA DE DIVISAS A SOLICITUD DE YACIMIENTOS PETROLIFEROS FISCALES BOLIVIANOS SEGUN SOLICITUD 3536 REF: PAGO A PLUSPETROL BOLIVIA POR RETRIBUCIONES AL TITULARPOR RETRIBUCIONES AL TITULAR MERCADO INTERNO CORRESPONDIENTE AL MES DE JULIO DE 2017 LIB. 00513012007 YPFB - RECURSOS NACIONALIZACIÓN</t>
  </si>
  <si>
    <t>VENTA DE DIVISAS A SOLICITUD DE YACIMIENTOS PETROLIFEROS FISCALES BOLIVIANOS SEGUN SOLICITUD 3524 REF: PAGO A SHELL BOLIVIA CORPORATION POR RETRIBUCIONES AL TITULAR MERCADO INTERNO CORRESPONDIENTE AL MES DE JULIO DE 2017 LIB. 00513012007 YPFB - RECURSOS NACIONALIZACIÓN</t>
  </si>
  <si>
    <t>VENTA DE DIVISAS A SOLICITUD DE YACIMIENTOS PETROLIFEROS FISCALES BOLIVIANOS SEGUN SOLICITUD 3537 REF: PAGO A PLUSPETROL BOLIVIA POR RETRIBUCIONES AL TITULAR MERCADO INTERNO CORRESPONDIENTE AL MES DE JULIO DE 2017 LIB. 00513012007 YPFB - RECURSOS NACIONALIZACIÓN</t>
  </si>
  <si>
    <t>COBRO COSTOS DE PAPELERIA SEGUN TRANSFERENCIA DEL EXTERIOR POR ORDEN DE HERCO COMBUSTIBLES SA REF.: CONTRATO CONDENSADO DE GAS N 27 LIB. 00513062001 YPFB-OPERACIONES PLANTA DE SEPARACION DE LIQUIDOS RIO GRANDE</t>
  </si>
  <si>
    <t>COBRO COSTOS DE PAPELERIA SEGUN TRANSFERENCIA DEL EXTERIOR POR ORDEN DE COPAPE PROD DE PETROLEO LTDA. (BRAZIL SAO PAULO) REF.: INV 437/2017 LIB. 00513062001 YPFB-OPERACIONES PLANTA DE SEPARACION DE LIQUIDOS RIO GRANDE</t>
  </si>
  <si>
    <t>COBRO COSTOS DE PAPELERIA SEGUN TRANSFERENCIA DEL EXTERIOR POR ORDEN DE CONSULADO DE BOLIVIA EN MADRID, ES LIB. 00010011102 MIN.RELACIONES EXTERIORES - GESTORIA CONSULAR LEY Nº 3108</t>
  </si>
  <si>
    <t>COBRO COSTOS DE PAPELERIA POR REGULARIZACION DE TRANSFERENCIA DEL EXTERIOR POR ORDEN DE BOTSCHAFT DES PLURINATIONALEN BERLIN-ALEMANIA REF:GESTORIA CONSULAR OCTUBRE 2017 LIB. 00010011102 MIN.RELACIONES EXTERIORES - GESTORIA CONSULAR LEY Nº 3108</t>
  </si>
  <si>
    <t>COBRO COSTOS DE PAPELERIA POR REGULARIZACION DE TRANSFERENCIA DEL EXTERIOR POR ORDEN DE CONS DEL ESTADO PLURINAC DE BOLIVIA-CORDOBA ARGENTINA REF:GESTORIA CONSULAR SEPTIEMBRE Y OCTUBRE 2017 LIB. 00010011102 MIN.RELACIONES EXTERIORES - GESTORIA CONSULAR LEY Nº 3108</t>
  </si>
  <si>
    <t>COBRO COSTOS DE PAPELERIA SEGUN TRANSFERENCIA DEL EXTERIOR POR ORDEN DE EMBAJADA DE BOLIVIA EN BRUSELAS-SECCION CONSULAR LIB. 00010011102 MIN.RELACIONES EXTERIORES - GESTORIA CONSULAR LEY Nº 3108</t>
  </si>
  <si>
    <t>COBRO COSTOS DE PAPELERIA SEGUN TRANSFERENCIA DEL EXTERIOR POR ORDEN DE CONSULADO GENERAL DE BOLIVIA EN SAO PAULO BR. LIB. 00010011102 MIN.RELACIONES EXTERIORES - GESTORIA CONSULAR LEY Nº 3108</t>
  </si>
  <si>
    <t>TRANSFERENCIA RECIBIDA DEL EXTERIOR SEGÚN MENSAJES SWIFT Nos. 16125-16112 (REM.EXT.) DE FECHA 08-11-2017 POR DESEMBOLSO DE OPEP PRÉSTAMO 1653-P WA NO. 6 OFID LOAN 1653P FIRST LIBRETA N° 00291012002 ABC-RECURSOS PROPIOS REF.: UTILES DE ESCRITORIO</t>
  </si>
  <si>
    <t>A:00373024101 Transferencia de recursos segun informe CITE: MEFP/VTCP/DGPOT/UPCFTGN/INF/N2330/2017. Ref: Transferencia de recursos para gastos de funcionamiento del FDI, Octubre 2017.</t>
  </si>
  <si>
    <t>A:00373024104 Transferencia de recursos segun informe CITE: MEFP/VTCP/DGPOT/UPCFTGN/INF/N2329/2017. Ref: Transferencia de recursos al FDI para su posterior acreditacion a las UNIBOL, correspondiente al mes de Octubre de 2017.</t>
  </si>
  <si>
    <t>NUMERO DE LIBRETA CUT: 00099021001 OPERACIÓN E18 TRANSFERENCIA DEL SISTEMA FINANCIERO POR CUENTA DE TERCEROS A LA CUT TRANSFERENCIA DE FONDOS POR PAGOS INDEBIDO RP OCTUBRE 2017</t>
  </si>
  <si>
    <t>NUMERO DE LIBRETA CUT: 00099021001 OPERACIÓN E18 TRANSFERENCIA DEL SISTEMA FINANCIERO POR CUENTA DE TERCEROS A LA CUT TRANSFERENCIA DE FONDOS POR PAGOS ADELANTADOS PRA RP OCTUBRE 2017</t>
  </si>
  <si>
    <t>||TRANSFERENCIA A LA CUENTA UNICA DEL TESORO IMPORTE RETENIDO A WALTER ABRAHAM PEREZ ALANDIA POR REMUNERACION MAXIMA CORRESP. AL MES DE OCTUBRE/2017 - LIBRETA N° 00990201001, SEGUN COMUNICACION INTERNA BCB-DIR-CI-2017-164 DE 07/11/2017, DOC. ADJ. Y "ROC" N°1597/2017 TRANSFERENCIA POR REMUNERACION MAXIMA - WALTER PEREZ ALANDIA - OCTUBRE/2017 LIBRETA N° 00990201001</t>
  </si>
  <si>
    <t>||TRANSF. DE FONDOS DEL EXTERIOR SG SWIFT NOS.15781-15780 DE FECHA 01/11/2017 ORDENANTE INTERA GROUP LLC A FAVOR DE EMPRESA ESTATAL BOLIVIANA DE TURISMO SG SOL. EN NOTA BOLTUR/GAF/NE/NO.00446/2017 RECIBIDA EN LA FECHA. LIBRETA 00592012001 BOLTUR-BOLETAJE Y VENTA DE PAQUETES TURISTICOS</t>
  </si>
  <si>
    <t>||REGULARIZACION DE LA OPERACION NRO. G-0587265 DE F. 06/11/2017 SEGÚN ESTADO DE CUENTA DEL DPTO. DE OPERACIONES CAMBIARIAS, EN ATENCIÓN A NOTA DEL INIAF, CITE' MDRYT/INIAF/DAF/N°429/2017 DE F. 08/11/2017 RECIBIDA EN LA FECHA (HRE-TGL-16819). P/CTA. RURAL DEVELOPMENT ADMINISTRATION; LIBRETA 00222018012 INIAF - KOLFACI.</t>
  </si>
  <si>
    <t>De: 00041031107 Transferencia que realizamos a solicitud del Instituto Boliviano de Metrologia mediante notas CITE: IBMETRO DAF-CE-Nos. 1214 y 1375/2017 y en virtud a la nota interna CITE: MEFP/VPCF/DGCF/UCCF No 1155/2017</t>
  </si>
  <si>
    <t>||REGULARIZACION DE LA OPERACION NRO. G-0587265 DE F. 06/11/2017 SEGÚN ESTADO DE CUENTA DEL DPTO. DE OPERACIONES CAMBIARIAS, EN ATENCIÓN A NOTA DEL INIAF, CITE' MDRYT/INIAF/DAF/N°429/2017 DE F. 08/11/2017 RECIBIDA EN LA FECHA (HRE-TGL-16819). DEBITO DE LA LIBRETA 00222018012 COBRO UTILES DE ESCRITORIO.</t>
  </si>
  <si>
    <t>VENTA DE DIVISAS CON TRANSFERENCIA DE FONDOS A SOLICITUD DE DIRECCION ESTRATEGICA DE REIVINDICACION MARITIMA DIREMAR SEGUN SOLICITUD 3518 REF: PAGO AL CONSULTOR INTERNACIONAL MATHIAS FORTEAU POR EL SERVICIO DE ASESORAMIENTO EN MATERIA DE DERECHO INTERNACIONAL PUBLICO SOLICITADO POR EL AREA SUSTANTIV LIB. 00099021001 TGN-RECURSOS ORDINARIOS (3987) POR DIFERENCIAL CAMBIARIO</t>
  </si>
  <si>
    <t>VENTA DE DIVISAS CON TRANSFERENCIA DE FONDOS A SOLICITUD DE DIRECCION ESTRATEGICA DE REIVINDICACION MARITIMA DIREMAR SEGUN SOLICITUD 3518 REF: PAGO AL CONSULTOR INTERNACIONAL MATHIAS FORTEAU POR EL SERVICIO DE ASESORAMIENTO EN MATERIA DE DERECHO INTERNACIONAL PUBLICO SOLICITADO POR EL AREA SUSTANTIV LIB. 00099021001 TGN-RECURSOS ORDINARIOS (3987)</t>
  </si>
  <si>
    <t>COBRO COSTOS DE PAPELERIA SEGUN TRANSFERENCIA DEL EXTERIOR POR ORDEN DE CONSULAT GENERAL BOLIVIE (FRANCIA PARIS) REF.: GESTORIA CONSULAR RECAUDACIONES OCTUBRE 2017. LIB. 00010011102 MIN.RELACIONES EXTERIORES - GESTORIA CONSULAR LEY Nº 3108</t>
  </si>
  <si>
    <t>COBRO COSTOS DE PAPELERIA POR REGULARIZACION DE TRANSFERENCIA DEL EXTERIOR POR ORDEN DE CONSULADO DE BOLIVIA EN SALTA ARGENTINA REF.: RECAUDACIONES CONSULARES OCTUBRE /17 LIB. 00010011102 MIN.RELACIONES EXTERIORES - GESTORIA CONSULAR LEY Nº 3108</t>
  </si>
  <si>
    <t>COBRO COSTOS DE PAPELERIA POR REGULARIZACION DE TRANSFERENCIA DEL EXTERIOR POR ORDEN DE SOLGAS SA LIB. 00513012004 LBP-YPFB-UNICOMERCIAL (4030005415/1-2188907)</t>
  </si>
  <si>
    <t>COBRO COSTOS DE PAPELERIA SEGUN TRANSFERENCIA DEL EXTERIOR POR ORDEN DE CORPORACION PARAGUAYA DISTRIBUIDORA DE DERIVADOS DE PETROLEO S.A. LIB. 00513062001 YPFB-OPERACIONES PLANTA DE SEPARACION DE LIQUIDOS RIO GRANDE</t>
  </si>
  <si>
    <t>VENTA DE DIVISAS CON TRANSFERENCIA DE FONDOS A SOLICITUD DE YACIMIENTOS PETROLIFEROS FISCALES BOLIVIANOS SEGUN SOLICITUD 3551 REF: PAGO A OIL TEST INTERNACIONAL OTI POR SERVICIOS DE INSPECCION EN LA DESCARGA DE BUQUE DIESEL OIL TERMINAL ARICA CHILE CORRESPONDIENTES A MAYO Y JUNIO DE 2017 SEGUN DOCUM LIB. 00513012004 LBP-YPFB-UNICOMERCIAL (4030005415/1-2188907)</t>
  </si>
  <si>
    <t>VENTA DE DIVISAS CON TRANSFERENCIA DE FONDOS A SOLICITUD DE YACIMIENTOS PETROLIFEROS FISCALES BOLIVIANOS SEGUN SOLICITUD 3553 REF: PAGO A EMPRESA GEOSERVE S.A.C. POR EL SERVICIO DE APOYO TECNICO ADQUISICION INTEGRAL MAGNETOTELURICA SUBANDINO SUR, MES DE AGOSTO, SEGUN CONTRATO ULG-SCZ-010-2017. LIB. 00513022001 YPFB - "OPERACIONES"</t>
  </si>
  <si>
    <t>VENTA DE DIVISAS CON TRANSFERENCIA DE FONDOS A SOLICITUD DE YACIMIENTOS PETROLIFEROS FISCALES BOLIVIANOS SEGUN SOLICITUD 3552 REF: PAGO A EMPRESA SANDER GEOPHYSICS LIMITED POR SERVICIO DE CONSULTORIA PARA LA ADQUISICION INTEGRAL AEROGRAVIMETRICA ? AEROMAGNETOMETRICA EN LA SUBCUENCA ROBORE, SEGUN C LIB. 00513022001 YPFB - "OPERACIONES"</t>
  </si>
  <si>
    <t>VENTA DE DIVISAS CON TRANSFERENCIA DE FONDOS A SOLICITUD DE MINISTERIO DE SALUD SEGUN SOLICITUD 3547 REF: PAGO A LA OFICINA SANITARIA PANAMERICANA, POR LA COMPRA INSECTICIDA BENDIOCARD 80 PARA EL PROGRAMA CHAGAS, CITIBANK, 111 WALL STREET, NEW YORK, NY 10043, CUENTA 3615-9769 SWIFT CITIUS33 ABA 021 LIB. 00046024204 MS - 5% ENTES GESTORES PROGRAMAS PREVENC. Y PROYECTOS NALES.</t>
  </si>
  <si>
    <t>VENTA DE DIVISAS CON TRANSFERENCIA DE FONDOS A SOLICITUD DE YACIMIENTOS PETROLIFEROS FISCALES BOLIVIANOS SEGUN SOLICITUD 3554 REF: PAGO A LA EMPRESA GEOSERVE S.A.C. POR EL SERVICIO DE APOYO TECNICO ADQUISICION INTEGRAL MAGNETOTELURICA SUBANDINO NORTE, MES DE AGOSTO, CONTRATO ULG-SCZ-041-2017. LIB. 00513022001 YPFB - "OPERACIONES"</t>
  </si>
  <si>
    <t>VENTA DE DIVISAS CON TRANSFERENCIA DE FONDOS A SOLICITUD DE YACIMIENTOS PETROLIFEROS FISCALES BOLIVIANOS SEGUN SOLICITUD 3555 REF: PAGO A VITOL SA POR SUMINISTRO SUR DE DE INSUMOS Y ADITIVOS Y DIESEL OIL CORRESPONDIENTE AL MES DE NOVIEMBRE 2017 SEGUN DOCUEMNTACION ADJUNTA LIB. 00513012004 LBP-YPFB-UNICOMERCIAL (4030005415/1-2188907)</t>
  </si>
  <si>
    <t>COBRO COSTOS DE PAPELERIA SEGUN TRANSFERENCIA DEL EXTERIOR POR ORDEN DE GAS TOTAL S.A. LIB. 00513062001 YPFB-OPERACIONES PLANTA DE SEPARACION DE LIQUIDOS RIO GRANDE</t>
  </si>
  <si>
    <t>COBRO COSTOS DE PAPELERIA SEGUN TRANSFERENCIA DEL EXTERIOR POR ORDEN DE PERUANA DE COMBUSTIBLES S.A. LIB. 00513062001 YPFB-OPERACIONES PLANTA DE SEPARACION DE LIQUIDOS RIO GRANDE</t>
  </si>
  <si>
    <t>De: 00099024113 Transferencia en cumplimiento al DS N0913 de 15/06/2011 y el Convenio Intergubernativo de Financiamiento UPRE-CIF-IG/470/2016, suscrito entre la UPRE y el GAM Cobija, Proyecto Const. U.E. Tecnico Humanistico Alberto Ovando Candia - Barrio 27 de Junio, correspondiente al pago de la pl</t>
  </si>
  <si>
    <t>TRANSFERENCIA DEL EXTERIOR SEGUN SWIFT NO.16243 DE FECHA 10/11/2017 ORDENANTE: MINISTRY OF FOREIGN AFFAIRS OF DENMARK REF: DONACIONES LIB. 00086018041 MMAYA-BS-FORT PROM MANEJO SOST RRNN Y EJER DERECHOS</t>
  </si>
  <si>
    <t>De: 00099024113 Transferencia en cumplimiento al DS N0913 de 15/06/2011 y el Convenio Intergubernativo de Financiamiento UPRE-CIF-IG 956/2017, suscrito entre la UPRE y el GAM de Chaqui proyecto Construccion de Aulas Unidad Educativa Jinchapulo (Jinchapulo), correspondiente al primer desembolso equiv</t>
  </si>
  <si>
    <t>De: 00099024113 Transferencia en cumplimiento al DS N0913 de 15/06/2011 y el Convenio Intergubernativo de Financiamiento UPRE-CIF-IG 920/2017, suscrito entre la UPRE y el GAM de Caiza D proyecto Const. U.E. Jose Alonso de Ibanez Nivel Secundario (Caiza D), correspondiente al primer desembolso equiv</t>
  </si>
  <si>
    <t>De: 00099024113 Transferencia en cumplimiento al DS N0913 de 15/06/2011 y el Convenio Intergubernativo de Financiamiento UPRE-CIF-IG 950/2017, suscrito entre la UPRE y el GAM de Ravelo proyecto Const. Unidad Educativa Antora Municipio Ravelo, correspondiente al primer desembolso equivalente al 20% d</t>
  </si>
  <si>
    <t>De: 00099024113 Transferencia en cumplimiento al DS N0913 de 15/06/2011 y el Convenio Intergubernativo de Financiamiento UPRE-CIF-IG 978/2017, suscrito entre la UPRE y el GAM de Mojinete proyecto Const. Unidad Educativa Mojinete Municipio Mojinete, correspondiente al primer desembolso equivalente al</t>
  </si>
  <si>
    <t>De: 00099024113 Transferencia en cumplimiento al DS N0913 de 15/06/2011 y el Convenio Intergubernativo de Financiamiento UPRE-CIF-IG 972/2017, suscrito entre la UPRE y el GAM Puna, Proyecto Construccion 2 Aulas, Tinglado y Polideportivo U.E. Montenegro, correspondiente al pago del 20% de anticipo de</t>
  </si>
  <si>
    <t>De: 00099024113 Transferencia en cumplimiento al DS N0913 de 15/06/2011 y el Convenio Intergubernativo de Financiamiento UPRE-CIF-IG 973/2017, suscrito entre la UPRE y el GAM Puna, Proyecto Construccion Tinglado y Graderias U.E. Litoral, correspondiente al pago del 20% de anticipo del monto financia</t>
  </si>
  <si>
    <t>De: 00099024113 Transferencia en cumplimiento al DS N0913 de 15/06/2011 y el Convenio Intergubernativo de Financiamiento UPRE-CIF-IG 974/2017, suscrito entre la UPRE y el GAM Puna, Proyecto Construccion Tinglado y Campo Deportivo U.E. Vilamani, correspondiente al pago del 20% de anticipo del monto f</t>
  </si>
  <si>
    <t>De: 00099024113 Transferencia en cumplimiento al DS N0913 de 15/06/2011 y el Convenio Intergubernativo de Financiamiento UPRE-CIF-IG 975/2017, suscrito entre la UPRE y el GAM Puna, Proyecto Construccion 2 Aulas U.E. Molino Pampa, correspondiente al pago del 20% de anticipo del monto financiado, segu</t>
  </si>
  <si>
    <t>De: 00099024113 Transferencia en cumplimiento al DS N0913 de 15/06/2011 y el Convenio Intergubernativo de Financiamiento UPRE-CIF-IG 971/2017, suscrito entre la UPRE y el GAM Puna, Proyecto Construccion 5 Aulas U.E. Mcal. Andres de Santa Cruz de Kepallo, correspondiente al pago del 20% de anticipo d</t>
  </si>
  <si>
    <t>De: 00099024113 Transferencia en cumplimiento al DS N0913 de 15/06/2011 y el Convenio Intergubernativo de Financiamiento UPRE-CIF-IG 923/2017, suscrito entre la UPRE y el GAM San Pablo de Lipez, Proyecto Const. Centro de Salud con Internacion San Pablo de Lipez - Municipio San Pablo de Lipez, corres</t>
  </si>
  <si>
    <t>De: 00099024113 Transferencia en cumplimiento al DS N0913 de 15/06/2011 y el Convenio Intergubernativo de Financiamiento UPRE-CIF-IG 990/2017, suscrito entre la UPRE y el GAM Acasio, Proyecto Const. Internado U.E. Lujuni - C. Lujuni, correspondiente al pago del 20% de anticipo del monto financiado,</t>
  </si>
  <si>
    <t>De: 00099024113 Transferencia en cumplimiento al DS N0913 de 15/06/2011 y el Convenio Intergubernativo de Financiamiento UPRE-CIF-IG 991/2017, suscrito entre la UPRE y el GAM Acasio, Proyecto Const. Dos Aulas Tinglado Graderia U.E. Villque C. Villque, correspondiente al pago del 20% de anticipo del</t>
  </si>
  <si>
    <t>De: 00099024113 Transferencia en cumplimiento al DS N0913 de 15/06/2011 y el Convenio Intergubernativo de Financiamiento UPRE-CIF-IG 976/2017, suscrito entre la UPRE y el GAM Arampampa, Proyecto Const. Aula Multigrado U.E. Jarkamani Comunidad Jarcamani, correspondiente al pago del 20% de anticipo de</t>
  </si>
  <si>
    <t>De: 00099024113 Transferencia en cumplimiento al DS N0913 de 15/06/2011 y el Convenio Intergubernativo de Financiamiento UPRE-CIF-IG 977/2017, suscrito entre la UPRE y el GAM Arampampa, Proyecto Const. Internado Femenino U.E. Sarcuri Comunidad Sarcuri, correspondiente al pago del 20% de anticipo de</t>
  </si>
  <si>
    <t>De: 00099024113 Transferencia en cumplimiento al DS N0913 de 15/06/2011 y el Convenio Intergubernativo de Financiamiento UPRE-CIF-IG 979/2017, suscrito entre la UPRE y el GAM Arampampa, Proyecto Const. Cancha Polifuncional con Tinglado y Graderias U.E. Santiago Comunidad Santiago, correspondiente a</t>
  </si>
  <si>
    <t>De: 00099024113 Transferencia en cumplimiento al DS N0913 de 15/06/2011 y el Convenio Intergubernativo de Financiamiento UPRE-CIF-IG 980/2017, suscrito entre la UPRE y el GAM Arampampa, Proyecto Const. Cancha Polifuncional con Tinglado y Graderias U.E. Catacora Comunidad Catacora, correspondiente a</t>
  </si>
  <si>
    <t>De: 00099024113 Transferencia en cumplimiento al DS N0913 de 15/06/2011 y el Convenio Intergubernativo de Financiamiento UPRE-CIF-IG 983/2017, suscrito entre la UPRE y el GAM Arampampa, Proyecto Const. Cancha Polifuncional con Tinglado y Graderias U.E. Calachua Comunidad Calachua, correspondiente a</t>
  </si>
  <si>
    <t>De: 00099024113 Transferencia en cumplimiento al DS N0913 de 15/06/2011 y el Convenio Intergubernativo de Financiamiento UPRE-CIF-IG 985/2017, suscrito entre la UPRE y el GAM Arampampa, Proyecto Const. Tinglado y Graderias U.E. Nery Espinoza Mier Comunidad Coaraca, correspondiente al pago del 20% d</t>
  </si>
  <si>
    <t>De: 00099024113 Transferencia en cumplimiento al DS N0913 de 15/06/2011 y el Convenio Intergubernativo de Financiamiento UPRE-CIF-IG 1008/2017, suscrito entre la UPRE y el GAM Potosi, Proyecto Const. Bloque Aulas Tecnicas, Administrativas Unidad Educativa Mariscal Santa Cruz A, B, C y CEA, D-9, corr</t>
  </si>
  <si>
    <t>De: 00099024113 Transferencia en cumplimiento al DS N0913 de 15/06/2011 y el Convenio Intergubernativo de Financiamiento UPRE-CIF-IG 962/2017, suscrito entre la UPRE y el GAM de Caripuyo proyecto Construccion Edificio del Gobierno Autonomo Municipal de Caripuyo, correspondiente al primer desembolso</t>
  </si>
  <si>
    <t>De: 00099024113 Transferencia en cumplimiento al DS N0913 de 15/06/2011 y el Convenio Intergubernativo de Financiamiento UPRE-CIF-IG 931/2017, suscrito entre la UPRE y el GAM Uncia, Proyecto Const. Bloque de Aulas U.E. Independencia (Uncia), correspondiente al pago del 20% de anticipo del monto fina</t>
  </si>
  <si>
    <t>De: 00099024113 Transferencia en cumplimiento al DS N0913 de 15/06/2011 y el Convenio Intergubernativo de Financiamiento UPRE-CIF-IG 926/2017, suscrito entre la UPRE y el GAM de Tacobamba proyecto Const. U.E. Juan Evo Morales Ayma C. Condes, correspondiente al primer desembolso equivalente al 20% de</t>
  </si>
  <si>
    <t>De: 00099024113 Transferencia en cumplimiento al DS N0913 de 15/06/2011 y el Convenio Intergubernativo de Financiamiento UPRE-CIF-IG 922/2017, suscrito entre la UPRE y el GAM de Cotagaita proyecto Construccion Unidad Educativa Manuel Jose Cortez - Cotagaita, correspondiente al primer desembolso equi</t>
  </si>
  <si>
    <t>De: 00099024113 Transferencia en cumplimiento al DS N0913 de 15/06/2011 y el Convenio Intergubernativo de Financiamiento UPRE-CIF-IG 984/2017, suscrito entre la UPRE y el GAM de Arampampa proyecto Const. Dos Laboratorios y Una Aula Taller U.E. Miguel Mercado - Arampampa, correspondiente al primer de</t>
  </si>
  <si>
    <t>De: 00099024113 Transferencia en cumplimiento al DS N0913 de 15/06/2011 y el Convenio Intergubernativo de Financiamiento UPRE-CIF-IG 938/2017, suscrito entre la UPRE y el GAM Llica, Proyecto Construccion Puesto de Salud Sejcihua, correspondiente al pago del 20% de anticipo del monto financiado, segu</t>
  </si>
  <si>
    <t>De: 00099024113 Transferencia en cumplimiento al DS N0913 de 15/06/2011 y el Convenio Intergubernativo de Financiamiento UPRE-CIF-IG 986/2017, suscrito entre la UPRE y el GAM de Villazon proyecto Const. Centro de Salud Eliodoro Villazon, correspondiente al primer desembolso equivalente al 20% del mo</t>
  </si>
  <si>
    <t>De: 00099024113 Transferencia en cumplimiento al DS N0913 de 15/06/2011 y el Convenio Intergubernativo de Financiamiento UPRE-CIF-IG 927/2017, suscrito entre la UPRE y el GAM Tahua, Proyecto Const. del Centro de Salud con Internacion Tahua, correspondiente al pago del 20% de anticipo del monto finan</t>
  </si>
  <si>
    <t>De: 00099024113 Transferencia en cumplimiento al DS N0913 de 15/06/2011 y el Convenio Intergubernativo de Financiamiento UPRE-CIF-IG 949/2017, suscrito entre la UPRE y el GAM de Colquechaca proyecto Const. Internado Estudiantil U.E. Juan Jose Torrez - Chacarani, correspondiente al primer desembolso</t>
  </si>
  <si>
    <t>De: 00099024113 Transferencia en cumplimiento al DS N0913 de 15/06/2011 y el Convenio Intergubernativo de Financiamiento UPRE-CIF-IG 989/2017, suscrito entre la UPRE y el GAM Atocha, Proyecto Const. Unidad Educativa Tecnico Humanistico Julio Urquieta San Vicente, correspondiente al pago del 20% de a</t>
  </si>
  <si>
    <t>De: 00099024113 Transferencia en cumplimiento al DS N0913 de 15/06/2011 y el Convenio Intergubernativo de Financiamiento UPRE-CIF-IG 957/2017, suscrito entre la UPRE y el GAM de Yocalla proyecto Const. Unidad Educativa San Antonio - Yocalla, correspondiente al primer desembolso equivalente al 20% de</t>
  </si>
  <si>
    <t>De: 00099024113 Transferencia en cumplimiento al DS N0913 de 15/06/2011 y el Convenio Intergubernativo de Financiamiento UPRE-CIF-IG 987/2017, suscrito entre la UPRE y el GAM de Uyuni proyecto Const. Unidad Educativa Campero Uyuni, correspondiente al primer desembolso equivalente al 20% del monto a</t>
  </si>
  <si>
    <t>De: 00099024113 Transferencia en cumplimiento al DS N0913 de 15/06/2011 y el Convenio Intergubernativo de Financiamiento UPRE-CIF-IG 944/2017, suscrito entre la UPRE y el GAM de San Pedro de Buena Vista proyecto Const. Unidad Educativa San Francisco de Asis de Micani San Pedro de Buena Vista, corre</t>
  </si>
  <si>
    <t>COBRO POR´||COMISION TRANSFERENCIA AL EXTERIOR 0.10% S/USD 105.827,07 REEMBOLSO GASTOS DE COMUNICACION BS220.- EMISION CBTE CONTABLE BS50.- EN COMPLEMENTO A CBTE S-0903664 ADJUNTO DE LA FECHA. CGO.LIB.N°00586019202 EASBA REF.:COMISION PAGO CARTA DE CREDITO I-2017-040</t>
  </si>
  <si>
    <t>COBRO COSTOS DE PAPELERIA SEGUN TRANSFERENCIA DEL EXTERIOR POR ORDEN DE CONSULADO GENL DE BOLIVIA EN HOUSTON REF:GESTORIA OCT 2017 LIB. 00010011102 MIN.RELACIONES EXTERIORES - GESTORIA CONSULAR LEY Nº 3108</t>
  </si>
  <si>
    <t>COBRO COSTOS DE PAPELERIA SEGUN TRANSFERENCIA DEL EXTERIOR POR ORDEN DE CONSULADO DE BOLIVIA EN VALENCIA REF.: RECAUDACIONES GESTORIA CONSULAR LIB. 00010011102 MIN.RELACIONES EXTERIORES - GESTORIA CONSULAR LEY Nº 3108</t>
  </si>
  <si>
    <t>COBRO COSTOS DE PAPELERIA SEGUN TRANSFERENCIA DEL EXTERIOR POR ORDEN DE CONSULADO DE BOLIVIA EN IQUIQUE REF.: GESTORIA CONSULAR OCTUBRE 2017 LIB. 00010011102 MIN.RELACIONES EXTERIORES - GESTORIA CONSULAR LEY Nº 3108</t>
  </si>
  <si>
    <t>COBRO COSTOS DE PAPELERIA POR REGULARIZACION DE TRANSFERENCIA DEL EXTERIOR POR ORDEN DE CONSULADO GENERAL DE BOLIVIA BUENOS AIRES - ARGENTINA LIB. 00010011102 MIN.RELACIONES EXTERIORES - GESTORIA CONSULAR LEY Nº 3108</t>
  </si>
  <si>
    <t>COBRO COSTOS DE PAPELERIA SEGUN TRANSFERENCIA DEL EXTERIOR POR ORDEN DE CONSULADO DEL ESTADO PLURINACIONAL DE BOLIVIA-COMODORO RIVADAVIA-ARGENTINA LIB. 00010011102 MIN.RELACIONES EXTERIORES - GESTORIA CONSULAR LEY Nº 3108</t>
  </si>
  <si>
    <t>COBRO COSTOS DE PAPELERIA SEGUN TRANSFERENCIA DEL EXTERIOR POR ORDEN DE CONSULADO DE BOLIVIA EN CALAMA-CL LIB. 00010011102 MIN.RELACIONES EXTERIORES - GESTORIA CONSULAR LEY Nº 3108</t>
  </si>
  <si>
    <t>VENTA DE DIVISAS CON TRANSFERENCIA DE FONDOS A SOLICITUD DE MINISTERIO DE LA PRESIDENCIA SEGUN SOLICITUD 3563 REF: DIVISAS USD 897.39 TRANSFERENCIA A SATCOM DIRECT INC POR SERVICIO TELEFONIA SATELITAL AERONAVE FAB 001 MES AGOSTO Y SEPTIEMBRE 2017, PAGO A WELLS FARGO BANK, CUENTA 2000055025245. LIB. 00099021001 TGN-RECURSOS ORDINARIOS (3987)</t>
  </si>
  <si>
    <t>COBRO COSTOS DE PAPELERIA SEGUN TRANSFERENCIA DEL EXTERIOR POR ORDEN DE MINISTRY OF FOREIGN AFFAIRS OF DENMARK REF: DONACIONES LIB. 00086018041 MMAYA-BS-FORT PROM MANEJO SOST RRNN Y EJER DERECHOS</t>
  </si>
  <si>
    <t>COBRO COSTOS DE PAPELERIA POR REGULARIZACION DE TRANSFERENCIA DEL EXTERIOR POR ORDEN DE CONSULADO GENERAL DE BOLIVIA SANTIAGO -CHILE REF:GESTORIA CONSULAR MES DE OCTUBRE LIB. 00010011102 MIN.RELACIONES EXTERIORES - GESTORIA CONSULAR LEY Nº 3108</t>
  </si>
  <si>
    <t>COBRO COSTOS DE PAPELERIA SEGUN TRANSFERENCIA DEL EXTERIOR POR ORDEN DE LLAMA GAS S.A. REF:FACTURA 150 LIB. 00513062001 YPFB-OPERACIONES PLANTA DE SEPARACION DE LIQUIDOS RIO GRANDE</t>
  </si>
  <si>
    <t>COBRO COSTOS DE PAPELERIA SEGUN TRANSFERENCIA DEL EXTERIOR POR ORDEN DE CONSULATE GENERAL OF BOLIVIA (LOS ANGELES) REF.: GESTORIA CONSULAR LIB. 00010011102 MIN.RELACIONES EXTERIORES - GESTORIA CONSULAR LEY Nº 3108</t>
  </si>
  <si>
    <t>De: 00099024113 Transferencia en cumplimiento al DS N0913 de 15/06/2011 y el Convenio Intergubernativo de Financiamiento UPRE-CIF-IG 959/2017, suscrito entre la UPRE y el GAM Vitichi, Proyecto Const. Tinglado Unidad Educativa Demetrio Salas Mallo - Vitichi, correspondiente al pago del 20% de anticip</t>
  </si>
  <si>
    <t>De: 00099024113 Transferencia en cumplimiento al DS N0913 de 15/06/2011 y el Convenio Intergubernativo de Financiamiento UPRE-CIF-IG 960/2017, suscrito entre la UPRE y el GAM Vitichi, Proyecto Const. Tinglado Unidad Educativa Manuel Mora - Pekajsi, correspondiente al pago del 20% de anticipo del mon</t>
  </si>
  <si>
    <t>De: 00099024113 Transferencia en cumplimiento al DS N0913 de 15/06/2011 y el Convenio Intergubernativo de Financiamiento UPRE-CIF-IG 961/2017, suscrito entre la UPRE y el GAM Vitichi, Proyecto Const. Tinglado Unidad Educativa Juan Pellegrini - Yawisla, correspondiente al pago del 20% de anticipo del</t>
  </si>
  <si>
    <t>De: 00099024113 Transferencia en cumplimiento al DS N0913 de 15/06/2011 y el Convenio Intergubernativo de Financiamiento UPRE-CIF-IG 958/2017, suscrito entre la UPRE y el GAM Vitichi, Proyecto Const. Tinglado Unidad Educativa Antonio Vique de Gelchi - Gelchi, correspondiente al pago del 20% de antic</t>
  </si>
  <si>
    <t>De: 00099024113 Transferencia en cumplimiento al DS N0913 de 15/06/2011 y el Convenio Intergubernativo de Financiamiento UPRE-CIF-IG 963/2017, suscrito entre la UPRE y el GAM Vitichi, Proyecto Const. Tinglado Unidad Educativa Calcha - Calcha, correspondiente al pago del 20% de anticipo del monto fin</t>
  </si>
  <si>
    <t>De: 00099024113 Transferencia en cumplimiento al DS N0913 de 15/06/2011 y el Convenio Intergubernativo de Financiamiento UPRE-CIF-IG 964/2017, suscrito entre la UPRE y el GAM Vitichi, Proyecto Const. Tinglado Unidad Educativa San Miguel de Tusquina - Tusquina, correspondiente al pago del 20% de anti</t>
  </si>
  <si>
    <t>De: 00099024113 Transferencia en cumplimiento al DS N0913 de 15/06/2011 y el Convenio Intergubernativo de Financiamiento UPRE-CIF-IG 965/2017, suscrito entre la UPRE y el GAM Vitichi, Proyecto Const. Tinglado Unidad Educativa Surumajchi - Surumajchi, correspondiente al pago del 20% de anticipo del m</t>
  </si>
  <si>
    <t>De: 00099024113 Transferencia en cumplimiento al DS N0913 de 15/06/2011 y el Convenio Intergubernativo de Financiamiento UPRE-CIF-IG 951/2017, suscrito entre la UPRE y el GAM de Chaqui proyecto Construccion Centro de Salud Chiutaluyo, correspondiente al primer desembolso equivalente al 20% del monto</t>
  </si>
  <si>
    <t>De: 00099024113 Transferencia en cumplimiento al DS N0913 de 15/06/2011 y el Convenio Intergubernativo de Financiamiento UPRE-CIF-IG 952/2017, suscrito entre la UPRE y el GAM de Chaqui proyecto Construccion 2 Talleres y 1 Laboratorio Colegio Nacional Chaqui (Chaqui), correspondiente al primer desemb</t>
  </si>
  <si>
    <t>De: 00099024113 Transferencia en cumplimiento al DS N0913 de 15/06/2011 y el Convenio Intergubernativo de Financiamiento UPRE-CIF-IG 953/2017, suscrito entre la UPRE y el GAM de Chaqui proyecto Construccion Bloque de Aulas U.E. Villa Imperial Chaqui Banos, correspondiente al primer desembolso equiva</t>
  </si>
  <si>
    <t>De: 00099024113 Transferencia en cumplimiento al DS N0913 de 15/06/2011 y el Convenio Intergubernativo de Financiamiento UPRE-CIF-IG 954/2017, suscrito entre la UPRE y el GAM de Chaqui proyecto Construccion Ambientes U.E. Elizardo Perez Cantuyo (Cantuyo), correspondiente al primer desembolso equival</t>
  </si>
  <si>
    <t>De: 00099024113 Transferencia en cumplimiento al DS N0913 de 15/06/2011 y el Convenio Intergubernativo de Financiamiento UPRE-CIF-IG 955/2017, suscrito entre la UPRE y el GAM de Chaqui proyecto Construccion de Aulas Unidad Educativa Armando Alba Chutahua (Chutahua), correspondiente al primer desembo</t>
  </si>
  <si>
    <t>A:00373024105 DESEMBOLSO DE RECURSOS AL FDI PARA PROGRAMAS Y/O PROYECTOS DE LOS GOBIERNOS AUTONOMOS MUNICIPALES DEL DEPARTAMENTO DE COCHABAMBA S/G NOTA FDI/DAF/EXT/N118/2017 E INFORME MEFP/VTCP/DGPOT/UPCFTGN/INF/N2324/2017.</t>
  </si>
  <si>
    <t>A:00099024113 Transferencia que efectuamos en regularizacion de la solicitud TBC N 2771 enviada a traves del Sistema de Gestion Publica, por error en el monto de transferencia asignado a la entidad beneficiaria.</t>
  </si>
  <si>
    <t>NUMERO DE LIBRETA CUT: 00099021001 OPERACIÓN E18 TRANSFERENCIA DEL SISTEMA FINANCIERO POR CUENTA DE TERCEROS A LA CUT TRANSFERENCIA CANCELACION DE LA CUOTA 54 POR REEMBOLSO DE AMORTIZACION A CAPITAL Y COSTO DE CAPITAL POR LOS RECURSOS EFECTIVAMENTE RECIBIDOS POR PARTE DE LA EMPRESA METALURGICA VI</t>
  </si>
  <si>
    <t>NUMERO DE LIBRETA CUT: Cuenta Unica del Tesoro OPERACIÓN E18 TRANSFERENCIA DEL SISTEMA FINANCIERO POR CUENTA DE TERCEROS A LA CUT Pago correspondiente a octubre 2017</t>
  </si>
  <si>
    <t>||PAGO PRESTAMO BID 1020/SF-BO VCTO. 13-11-2017 POR CUENTA DEL BANCO DE DESARROLLO PRODUCTIVO SEGUN COD. LIQ 010068 DE FECHA 10-11-2017, VALOR 13-11-2017 CAPITAL BS 1.346.605,83 INTERESES BS 583.799,74 LIBRETA 00099021001 TGN-RECURSOS ORDINARIOS -3987 - ALIVIO MDRI</t>
  </si>
  <si>
    <t>||TRANSFERENCIA DE FONDOS S/G. FORMULARIO, CITE' BUN704/17 DE LA FECHA (HRE-TSO-5783). DEVOLUCION DE RECURSOS OTORGADOS A TRAVES DEL PROGRAMA "BOLIVIA CAMBIA" NO EJECUTADOS AL CIERRE DE LA GESTION 2016, PARA SU REPROGRAMACIÓN EN EL PRESUPUESTO DE LA GESTION. A SOLICITUD DEL G.A.M. SANTIAGO DE ANDAMARCA; LIBRETA 00099024113 BOLIVIA CAMBIA; BUN.</t>
  </si>
  <si>
    <t>COBRO COSTOS DE PAPELERIA SEGUN TRANSFERENCIA DEL EXTERIOR POR ORDEN DE CONSULADO DE BOLIVIA ANTOFAGASTA CHILE REF:GESTORIA CONSULAR LIB. 00010011102 MIN.RELACIONES EXTERIORES - GESTORIA CONSULAR LEY Nº 3108</t>
  </si>
  <si>
    <t>COBRO COSTOS DE PAPELERIA SEGUN TRANSFERENCIA DEL EXTERIOR POR ORDEN DE EMBAJADA DE BOLIVIA/CONSULAR LIDINGO-SUECIA LIB. 00010011102 MIN.RELACIONES EXTERIORES - GESTORIA CONSULAR LEY Nº 3108</t>
  </si>
  <si>
    <t>COBRO COSTOS DE PAPELERIA SEGUN TRANSFERENCIA DEL EXTERIOR POR ORDEN DE CONSULADO DE BOLIVIA EN ARICA CL. LIB. 00010011102 MIN.RELACIONES EXTERIORES - GESTORIA CONSULAR LEY Nº 3108</t>
  </si>
  <si>
    <t>COBRO COSTOS DE PAPELERIA POR REGULARIZACION DE TRANSFERENCIA DEL EXTERIOR POR ORDEN DE CONSULADO GENERAL DE BOLIVIA EN SAO PAULO BR. LIB. 00010011102 MIN.RELACIONES EXTERIORES - GESTORIA CONSULAR LEY Nº 3108</t>
  </si>
  <si>
    <t>VENTA DE DIVISAS CON TRANSFERENCIA DE FONDOS A SOLICITUD DE SERVICIO GENERAL DE IDENTIFICACION PERSONAL - SEGIP SEGUN SOLICITUD 3572 REF: ENTREGA DE FONDOS A LA OFICINA DE BUENOS AIRES - ARGENTINA PARA GASTOS EN SERVICIOS BASICOS Y BIENES Y SERVICIOS, SEGUN NOTA 044/2017, SOLICITUD 5, CERT.3040, 306 LIB. 00340012003 RECAUDACION EXTRANJERIA - C.I. -L.C.</t>
  </si>
  <si>
    <t>VENTA DE DIVISAS CON TRANSFERENCIA DE FONDOS A SOLICITUD DE SERVICIO GENERAL DE IDENTIFICACION PERSONAL - SEGIP SEGUN SOLICITUD 3571 REF: ENTREGA DE FONDOS A LA OFICINA DE BUENOS AIRES - ARGENTINA PARA GASTOS EN BIENES Y SERVICIOS, SEGUN NOTA 044/2017, SOLICITUD 5, CERT.3067 Y 3075. LIB. 00340012003 RECAUDACION EXTRANJERIA - C.I. -L.C.</t>
  </si>
  <si>
    <t>VENTA DE DIVISAS CON TRANSFERENCIA DE FONDOS A SOLICITUD DE MINISTERIO DE DESARROLLO PRODUCTIVO Y ECONOMIA PLURAL SEGUN SOLICITUD 3569 REF: TRANSFERENCIA DEL SALDO DEL APORTE PAIS A SISTOLE S.A.S. OPERADORA DEL EVENTO - COLAB DEL ENCUENTRO EMPRESARIAL ANDINO 2017 EN ARMENIA COLOMBIA DE PROMUEVE BOLI LIB. 00041051101 MPM - PROMUEVE BOLIVIA RECURSOS PROPIOS</t>
  </si>
  <si>
    <t>TRANSFERENCIA DE FONDOS AL EXTERIOR A SOLICITUD DE MINISTERIO DE DEFENSA SEGUN SOLICITUD 3567 REF: TRANSFERENCIA VIA BCB A LA EMPRESA ZLIN AIRCRAFT PARA EL PAGO DE TRANSFERENCIA DE TECNOLOGIA CAPACITACION DE 6 MECANICOS, 6 PILOTOS, REPUESTOS, EQUIPO DE SOPORTE EN TIERRA, EQUIPAMIENTO ADICIONAL Y ENT LIB. 00099021001 TGN-RECURSOS ORDINARIOS (3987)</t>
  </si>
  <si>
    <t>COBRO COSTOS DE PAPELERIA SEGUN TRANSFERENCIA DEL EXTERIOR POR ORDEN DE YPF EXPLORACION Y PRODUCCION DE HIDROCARBUEROS DE BOLIVIA S.A. LIB. 00513012007 YPFB - RECURSOS NACIONALIZACIÓN</t>
  </si>
  <si>
    <t>De: 00099024113 Transferencia en cumplimiento al DS N0913 de 15/06/2011 y el Convenio Intergubernativo de Financiamiento UPRE-CIF-IG 939/2017, suscrito entre la UPRE y el GAM Llica, Proyecto Construccion Centro de Salud con Internacion - Llica, correspondiente al pago del 20% de anticipo del monto f</t>
  </si>
  <si>
    <t>||COBRO REEMBOLSO GASTOS DE COMUNICACION REF.: PAGO PRESTAMO BID 1020/SF-BO VCTO. 13-11-2017 DEL BANCO DE DESARROLLO PRODUCTIVO POR CUENTA DEL TGN LIBRETA 00099021001 TGN-RECURSOS ORDINARIOS-3987 REF.: COMISIONES BANCARIAS</t>
  </si>
  <si>
    <t>||TRANSFERENCIA DE FONDOS S/G. FORMULARIO, CITE' BUN708/17 DE LA FECHA (HRE-TSO-5790). PARA GASTOS DE FUNCIONAMIENTO PARA PRESERVACION DEL PARQUE AGUARAGUE POR SERNAP-CARAPARI. A SOLIC.GOB.AUT.REGIONAL DEL GRAN CHACO-CARAPARI; LIBRETA 00860304201 SERNAP-TRANSF.REC.ESPEC; BUN.</t>
  </si>
  <si>
    <t>De: 00099024113 Transferencia en cumplimiento al DS N0913 de 15/06/2011 y el Convenio Intergubernativo de Financiamiento UPRE-CIF-IG/382/2016, suscrito entre la UPRE y el GAM El Choro, Proyecto Const. Coliseo Cerrado San Pedro de Challacollo, correspondiente al pago de la planilla N4, segun la UPRE.</t>
  </si>
  <si>
    <t>De: 00099024113 Transferencia en cumplimiento al DS N0913 de 15/06/2011 y el Convenio Intergubernativo de Financiamiento UPRE-CIF-IG 428/2016, suscrito entre la UPRE y el GAM Colcapirhua, Proyecto Construccion Unidad Educativa Modelo Carlos Villegas, correspondiente al pago de la planilla N5, segun</t>
  </si>
  <si>
    <t>De: 00099024113 Transferencia en cumplimiento al DS N0913 de 15/06/2011 y el Convenio Intergubernativo de Financiamiento UPRE-CIF-IG 075/2017, suscrito entre la UPRE y el GAM Entre Rios, Proyecto Construccion Aula Multigrado U.E. Narvaez La Villa, correspondiente al pago de la planilla N2, segun la</t>
  </si>
  <si>
    <t>De: 00099024113 Transferencia en cumplimiento al DS N0913 de 15/06/2011 y el Convenio Interinstitucional de Financiamiento UPRE-CIF-165/2015, suscrito entre la UPRE y el GAM Entre Rios, Proyecto Const. Albergue y Comedor Unidad Educativa Naurenda, correspondiente al pago de la planilla N12 de cierre</t>
  </si>
  <si>
    <t>De: 00099024113 Transferencia en cumplimiento al DS N0913 de 15/06/2011 y el Convenio Intergubernativo de Financiamiento UPRE-CIF-IG 378/2016, suscrito entre la UPRE y el GAD Tarija, Proyecto Ampliacion Infraestructura Hospital Virgen de Chaguaya 3er Nivel Bermejo, correspondiente al pago de la plan</t>
  </si>
  <si>
    <t>De: 00099024113 Transferencia en cumplimiento al DS N0913 de 15/06/2011 y el Convenio Intergubernativo de Financiamiento UPRE-CIF-IG 532/2016, suscrito entre la UPRE y el GAM San Lucas, Proyecto Construccion Coliseo Cerrado Ocuri - San Lucas, correspondiente al pago de la planilla N2, segun la UPRE.</t>
  </si>
  <si>
    <t>De: 00099024113 Transferencia en cumplimiento al DS N0913 de 15/06/2011 y el Convenio Intergubernativo de Financiamiento UPRE-CIF-IG 0178/2016, suscrito entre la UPRE y el GAM Camargo, Proyecto Const. Unidad Educativa 25 de Mayo - Camargo, correspondiente al pago de la planilla N8, segun la UPRE.</t>
  </si>
  <si>
    <t>De: 00099024113 Transferencia en cumplimiento al DS N0913 de 15/06/2011 y el Convenio Intergubernativo de Financiamiento UPRE-CIF-IG/524/2016, suscrito entre la UPRE y el GAM Robore, Proyecto Const. Casa de Gobierno Autonomo Municipal de Robore, correspondiente al pago de la planilla N2, segun la UP</t>
  </si>
  <si>
    <t>De: 00099024113 Transferencia en cumplimiento al DS N0913 de 15/06/2011 y el Convenio Intergubernativo de Financiamiento UPRE-CIF-IG/223/2016, suscrito entre la UPRE y el GAM Warnes, Proyecto Construccion Mercado Evo Morales Ayma Warnes, correspondiente al pago de la planilla N7, segun la UPRE.</t>
  </si>
  <si>
    <t>De: 00099024113 Transferencia en cumplimiento al DS N0913 de 15/06/2011 y el Convenio Intergubernativo de Financiamiento UPRE-CIF-IG/500/2016, suscrito entre la UPRE y el GAM Puerto Villarroel, Proyecto Construccion Unidad Educativa Dionisio Morales, correspondiente al pago de la planilla N2, segun</t>
  </si>
  <si>
    <t>De: 00099024113 Transferencia en cumplimiento al DS N0913 de 15/06/2011 y el Convenio Intergubernativo de Financiamiento UPRE-CIF-IG/340/2015, suscrito entre la UPRE y el GAM Challapata, Proyecto Construccion Coliseo Cerrado Cruce Culta, correspondiente al pago de la planilla N4, segun la UPRE.</t>
  </si>
  <si>
    <t>De: 00099024113 Transferencia en cumplimiento al DS N0913 de 15/06/2011 y el Convenio Intergubernativo de Financiamiento UPRE-CIF-IG 379/2016, suscrito entre la UPRE y el GAD Tarija, Proyecto Construccion Campo Deportivo con Cesped Sintetico en Tomatitas, correspondiente al pago de la planilla N2, s</t>
  </si>
  <si>
    <t>De: 00099024113 Transferencia en cumplimiento al DS N0913 de 15/06/2011 y el Convenio Intergubernativo de Financiamiento UPRE-CIF-IG/556/2016, suscrito entre la UPRE y el GAD Beni proyecto Construccion U.E. Santa Ana de Moseruna y Polifuncional Comunidad Santa Ana de Moseruna, correspondiente al pa</t>
  </si>
  <si>
    <t>De: 00099024113 Transferencia en cumplimiento al DS N0913 de 15/06/2011 y el Convenio Intergubernativo de Financiamiento UPRE-CIF-IG/560/2016, suscrito entre la UPRE y el GAD Beni proyecto Construccion Centro de Salud San Jose de Cavito Comunidad San Jose de Cavito, correspondiente al pago de la pla</t>
  </si>
  <si>
    <t>De: 00099024113 Transferencia en cumplimiento al DS N0913 de 15/06/2011 y el Convenio Intergubernativo de Financiamiento UPRE-CIF-IG 013/2017, suscrito entre la UPRE y el GAD de Oruro proyecto Construccion Unidad Educativa Abopane, correspondiente al pago de la planilla N 1, segun la UPRE.</t>
  </si>
  <si>
    <t>De: 00099024113 Transferencia en cumplimiento al DS N0913 de 15/06/2011 y el Convenio Intergubernativo de Financiamiento UPRE-CIF-IG 1020/2017, suscrito entre la UPRE y el GAM de Sucre proyecto Construccion Bloque de Aulas, Bateria Sanitaria y Muro de Contencion Unidad Educativa Bernardo Monteagudo</t>
  </si>
  <si>
    <t>De: 00099024113 Transferencia en cumplimiento al DS N0913 de 15/06/2011 y el Convenio Intergubernativo de Financiamiento UPRE-CIF-IG 1019/2017, suscrito entre la UPRE y el GAM de Sucre proyecto Construccion Unidad Educativa Charcas D-4, correspondiente al primer desembolso equivalente al 20% del mon</t>
  </si>
  <si>
    <t>De: 00099024113 Transferencia en cumplimiento al DS N0913 de 15/06/2011 y el Convenio Intergubernativo de Financiamiento UPRE-CIF-IG 1018/2017, suscrito entre la UPRE y el GAM de Sucre proyecto Construccion Unidad Educativa Aniceto Arce D-4, correspondiente al primer desembolso equivalente al 20% de</t>
  </si>
  <si>
    <t>De: 00099024113 Transferencia en cumplimiento al DS N0913 de 15/06/2011 y el Convenio Intergubernativo de Financiamiento UPRE-CIF-IG 1035/2017, suscrito entre la UPRE y el GAD de Potosi proyecto Construccion Unidad Educativa Manuel Ascencio Padilla - Potosi, correspondiente al primer desembolso equi</t>
  </si>
  <si>
    <t>De: 00099024113 Transferencia en cumplimiento al DS N0913 de 15/06/2011 y el Convenio Intergubernativo de Financiamiento UPRE-CIF-IG/561/2016, suscrito entre la UPRE y el GAD Beni, Proyecto Construccion U.E. Argentina y Polifuncional - Comunidad Argentina, correspondiente al pago de la planilla N3,</t>
  </si>
  <si>
    <t>De: 00099024113 Transferencia en cumplimiento al DS N0913 de 15/06/2011 y el Convenio Intergubernativo de Financiamiento UPRE-CIF-IG/550/2016, suscrito entre la UPRE y el GAD Beni, Proyecto Const. Centro de Formacion Multidisciplinario Trinidad - Beni, correspondiente al pago de la planilla N3, segu</t>
  </si>
  <si>
    <t>COBRO COSTOS DE PAPELERIA POR REGULARIZACION DE TRANSFERENCIA DEL EXTERIOR POR ORDEN DE AMBAR ENERGIA LTDA. LIB. 00513012007 YPFB - RECURSOS NACIONALIZACIÓN</t>
  </si>
  <si>
    <t>TRANSFERENCIA RECIBIDA DEL EXTERIOR SEGÚN MENSAJES SWIFT Nos. 16361-16357 (REM.EXT.) DE FECHA 14-11-2017 POR DESEMBOLSO DE CAF PRÉSTAMO CFA008789 CARR.MONTEAGUDO-MUYUPAMPA-IPATI SOLICITUD DE DESEMBOLSO NRO. 26 LIBRETA N° 00291012002 ABC-RECURSOS PROPIOS REF.: UTILES DE ESCRITORIO</t>
  </si>
  <si>
    <t>TRANSFERENCIA RECIBIDA DEL EXTERIOR SEGÚN MENSAJES SWIFT Nos. 16358-16354 (REM.EXT.) DE FECHA 14-11-2017 POR DESEMBOLSO DE CAF PRÉSTAMO CFA009272 PROY.CARR.DOBLE VÍA SC-WARNES SOLICITUD DE DESEMBOLSO NRO. 6 LIBRETA N° 00291012002 ABC-RECURSOS PROPIOS REF.: UTILES DE ESCRITORIO</t>
  </si>
  <si>
    <t>TRANSFERENCIA RECIBIDA DEL EXTERIOR SEGÚN MENSAJES SWIFT Nos. 16360-16356 (REM.EXT.) DE FECHA 14-11-2017 POR DESEMBOLSO DE CAF PRÉSTAMO CFA009272 PROY.CARR.DOBLE VÍA SC-WARNES SOLICITUD DE DESEMBOLSO NRO. 7 LIBRETA N° 00291012002 ABC-RECURSOS PROPIOS REF.: UTILES DE ESCRITORIO</t>
  </si>
  <si>
    <t>TRANSFERENCIA RECIBIDA DEL EXTERIOR SEGÚN MENSAJES SWIFT Nos. 16359-16355 (REM.EXT.) DE FECHA 14-11-2017 POR DESEMBOLSO DE CAF PRÉSTAMO CFA009272 PROY.CARR.DOBLE VÍA SC-WARNES SOLICITUD DE DESEMBOLSO NRO. 8 LIBRETA N° 00291012002 ABC-RECURSOS PROPIOS REF.: UTILES DE ESCRITORIO</t>
  </si>
  <si>
    <t>VENTA DE DIVISAS CON TRANSFERENCIA DE FONDOS A SOLICITUD DE MINISTERIO DE LA PRESIDENCIA SEGUN SOLICITUD 3583 REF: DIVISAS USD 18,317.75 TRANSFERENCIA A SOUTHERN CROSS AVIATION POR COMPRA DE REPUESTOS Y COSTOS DE ENVIO PARA AERONAVES FAB 047 Y FAB 048, INVOICE I438448, I438467, PAGO A BANK OF AMERIC LIB. 00099021001 TGN-RECURSOS ORDINARIOS (3987)</t>
  </si>
  <si>
    <t>VENTA DE DIVISAS CON TRANSFERENCIA DE FONDOS A SOLICITUD DE AGENCIA BOLIVIANA DE ENERGIA SEGUN SOLICITUD 3584 REF: PAGO A IDOM CONULTING ENGINEERING AND ARCHITECTURE POR ASESORAMIENTO ESPECIALIZADO EN SUSCRIPCION DE CONTRATO DE INGENIERIA, SUMINISTRO Y CONSTRUCCION CIDTN. LIB. 00099021001 TGN-RECURSOS ORDINARIOS (3987)</t>
  </si>
  <si>
    <t>De: 00099024113 Transferencia en cumplimiento al DS N0913 de 15/06/2011 y el Convenio Intergubernativo de Financiamiento UPRE-CIF-IG 945/2017, suscrito entre la UPRE y el GAM de Pocoata proyecto Construccion Internado U.E. Tomocori, correspondiente al primer desembolso equivalente al 20% del monto a</t>
  </si>
  <si>
    <t>De: 00099024113 Transferencia en cumplimiento al DS N0913 de 15/06/2011 y el Convenio Intergubernativo de Financiamiento UPRE-CIF-IG 946/2017, suscrito entre la UPRE y el GAM de Pocoata proyecto Construccion Internado U.E. Collana Tuica, correspondiente al primer desembolso equivalente al 20% del mo</t>
  </si>
  <si>
    <t>De: 00099024113 Transferencia en cumplimiento al DS N0913 de 15/06/2011 y el Convenio Intergubernativo de Financiamiento UPRE-CIF-IG 947/2017, suscrito entre la UPRE y el GAM de Pocoata proyecto Construccion Centro de Salud Collpa Kasa, correspondiente al primer desembolso equivalente al 20% del mon</t>
  </si>
  <si>
    <t>De: 00099024113 Transferencia en cumplimiento al DS N0913 de 15/06/2011 y el Convenio Intergubernativo de Financiamiento UPRE-CIF-IG 948/2017, suscrito entre la UPRE y el GAM de Pocoata proyecto Construccion Puesto de Salud Lahuata, correspondiente al primer desembolso equivalente al 20% del monto a</t>
  </si>
  <si>
    <t>De: 00099024113 Transferencia en cumplimiento al DS N0913 de 15/06/2011 y el Convenio Intergubernativo de Financiamiento UPRE-CIF-IG 928/2017, suscrito entre la UPRE y el GAM de Ckochas proyecto Construccion de 6 Aulas, Sala de Profesores y Direccion U.E. Molles-Ckochas, correspondiente al primer de</t>
  </si>
  <si>
    <t>De: 00099024113 Transferencia en cumplimiento al DS N0913 de 15/06/2011 y el Convenio Intergubernativo de Financiamiento UPRE-CIF-IG 929/2017, suscrito entre la UPRE y el GAM de Ckochas proyecto Construccion de 6 Aulas, Sala de Profesores y Direccion U.E. Qhalapaya - Ckochas, correspondiente al prim</t>
  </si>
  <si>
    <t>De: 00099024113 Transferencia en cumplimiento al DS N0913 de 15/06/2011 y el Convenio Intergubernativo de Financiamiento UPRE-CIF-IG 930/2017, suscrito entre la UPRE y el GAM de Ckochas proyecto Construccion de 6 Aulas, Tinglado y Campo Deportivo U.E. Virgen de Encarnacion Potreros - Ckochas, corres</t>
  </si>
  <si>
    <t>De: 00099024113 Transferencia en cumplimiento al DS N0913 de 15/06/2011 y el Convenio Intergubernativo de Financiamiento UPRE-CIF-IG 1001/2017, suscrito entre la UPRE y el GAM de San Pedro de Quemes proyecto Construccion Bloque de Aulas U.E. Cornelio Saavedra Comunidad Pelcoya, correspondiente al pr</t>
  </si>
  <si>
    <t>De: 00099024113 Transferencia en cumplimiento al DS N0913 de 15/06/2011 y el Convenio Intergubernativo de Financiamiento UPRE-CIF-IG 1003/2017, suscrito entre la UPRE y el GAM de San Pedro de Quemes proyecto Construccion Cancha Raqueta Fronton San Pedro de Quemes, correspondiente al primer desembol</t>
  </si>
  <si>
    <t>De: 00099024113 Transferencia en cumplimiento al DS N0913 de 15/06/2011 y el Convenio Intergubernativo de Financiamiento UPRE-CIF-IG 1002/2017, suscrito entre la UPRE y el GAM de San Pedro de Quemes proyecto Construccion Bloque de Aulas U.E. Eduardo Abaroa Comunidad Abaroa, correspondiente al primer</t>
  </si>
  <si>
    <t>De: 00099024113 Transferencia en cumplimiento al DS N0913 de 15/06/2011 y el Convenio Intergubernativo de Financiamiento UPRE-CIF-IG 994/2017, suscrito entre la UPRE y el GAM de Tupiza proyecto Const. de Aulas U.E. Suipacha de Tupiza (Tupiza), correspondiente al primer desembolso equivalente al 20%</t>
  </si>
  <si>
    <t>De: 00099024113 Transferencia en cumplimiento al DS N0913 de 15/06/2011 y el Convenio Intergubernativo de Financiamiento UPRE-CIF-IG 995/2017, suscrito entre la UPRE y el GAM de Tupiza proyecto Const. de Aulas U.E. Genoveva Rios (Tupiza), correspondiente al primer desembolso equivalente al 20% del m</t>
  </si>
  <si>
    <t>De: 00099024113 Transferencia en cumplimiento al DS N0913 de 15/06/2011 y el Convenio Intergubernativo de Financiamiento UPRE-CIF-IG 996/2017, suscrito entre la UPRE y el GAM de Tupiza proyecto Const. de Aulas U.E. Hernando Siles (Tupiza), correspondiente al primer desembolso equivalente al 20% del</t>
  </si>
  <si>
    <t>De: 00099024113 Transferencia en cumplimiento al DS N0913 de 15/06/2011 y el Convenio Intergubernativo de Financiamiento UPRE-CIF-IG 981/2017, suscrito entre la UPRE y el GAM de San Antonio de Esmoruco proyecto Construccion Unidad Educativa Juancito Pinto (Villa Florida), correspondiente al primer d</t>
  </si>
  <si>
    <t>De: 00099024113 Transferencia en cumplimiento al DS N0913 de 15/06/2011 y el Convenio Intergubernativo de Financiamiento UPRE-CIF-IG 1088/2017, suscrito entre la UPRE y el GAM de Entre Rios proyecto Construccion Estadio Municipal Bulo Bulo, correspondiente al primer desembolso equivalente al 20% del</t>
  </si>
  <si>
    <t>De: 00099024113 Transferencia en cumplimiento al DS N0913 de 15/06/2011 y el Convenio Intergubernativo de Financiamiento UPRE-CIF-IG/557/2016, suscrito entre la UPRE y el GAD Beni, Proyecto Construccion U.E. Gilberto Eguez Parada y Polifuncional - Comundidad Pueblo Nuevo, correspondiente al pago de</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</si>
  <si>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N4, segun la</t>
  </si>
  <si>
    <t>De: 00099024113 Transferencia en cumplimiento al DS N0913 de 15/06/2011 y el Convenio Intergubernativo de Financiamiento UPRE-CIF-IG/562/2016, suscrito entre la UPRE y el GAD Beni, Proyecto Construccion U.E. Chontal y Polifuncional Comunidad San Pablo del Chontal, correspondiente al pago de la plan</t>
  </si>
  <si>
    <t>De: 00099024113 Transferencia en cumplimiento al DS N0913 de 15/06/2011 y el Convenio Intergubernativo de Financiamiento UPRE-CIF-IG 1000/2017, suscrito entre la UPRE y el GAM Chayanta, Proyecto Const. Cuatro Aulas mas Tinglado U.E. Eduardo Abaroa de Entre Rios -Chayanta, correspondiente al pago del</t>
  </si>
  <si>
    <t>De: 00099024113 Transferencia en cumplimiento al DS N0913 de 15/06/2011 y el Convenio Intergubernativo de Financiamiento UPRE-CIF-IG 999/2017, suscrito entre la UPRE y el GAM Chayanta, Proyecto Const. Cuatro Aulas U.E. Tomas Katari de Cocafaya - Chayanta, correspondiente al pago del 20% de anticipo</t>
  </si>
  <si>
    <t>De: 00099024113 Transferencia en cumplimiento al DS N0913 de 15/06/2011 y el Convenio Intergubernativo de Financiamiento UPRE-CIF-IG 997/2017, suscrito entre la UPRE y el GAM Chayanta, Proyecto Const. Cuatro Aulas U.E. Chayanta Cala Cala - Chayanta, correspondiente al pago del 20% de anticipo del mo</t>
  </si>
  <si>
    <t>De: 00099024113 Transferencia en cumplimiento al DS N0913 de 15/06/2011 y el Convenio Intergubernativo de Financiamiento UPRE-CIF-IG 998/2017, suscrito entre la UPRE y el GAM Chayanta, Proyecto Const. Tinglado U.E. Llallaguita - Chayanta, correspondiente al pago del 20% de anticipo del monto financi</t>
  </si>
  <si>
    <t>De: 00099024113 Transferencia en cumplimiento al DS N0913 de 15/06/2011 y el Convenio Intergubernativo de Financiamiento UPRE-CIF-IG 919/2017, suscrito entre la UPRE y el GAM Llallagua, Proyecto Const. Laboratorios Aulas Tecnicas U.E. Junin - Catavi, correspondiente al pago del 20% de anticipo del m</t>
  </si>
  <si>
    <t>De: 00099024113 Transferencia en cumplimiento al DS N0913 de 15/06/2011 y el Convenio Intergubernativo de Financiamiento UPRE-CIF-IG 932/2017, suscrito entre la UPRE y el GAM Ocuri, Proyecto Const. Cuatro Aulas U.E. Daniel Salamanca (Ocuri), correspondiente al pago del 20% de anticipo del monto fina</t>
  </si>
  <si>
    <t>De: 00099024113 Transferencia en cumplimiento al DS N0913 de 15/06/2011 y el Convenio Intergubernativo de Financiamiento UPRE-CIF-IG 933/2017, suscrito entre la UPRE y el GAM Ocuri, Proyecto Const. Tinglado U.E. Marcoma (Ocuri), correspondiente al pago del 20% de anticipo del monto financiado, segun</t>
  </si>
  <si>
    <t>De: 00099024113 Transferencia en cumplimiento al DS N0913 de 15/06/2011 y el Convenio Intergubernativo de Financiamiento UPRE-CIF-IG 934/2017, suscrito entre la UPRE y el GAM Ocuri, Proyecto Const. Cuatro Aulas U.E. Juthy (Ocuri), correspondiente al pago del 20% de anticipo del monto financiado, seg</t>
  </si>
  <si>
    <t>De: 00099024113 Transferencia en cumplimiento al DS N0913 de 15/06/2011 y el Convenio Intergubernativo de Financiamiento UPRE-CIF-IG 936/2017, suscrito entre la UPRE y el GAM Ocuri, Proyecto Const. Cuatro Aulas U.E. Tomas Katari de Fichicachi (Ocuri), correspondiente al pago del 20% de anticipo del</t>
  </si>
  <si>
    <t>De: 00099024113 Transferencia en cumplimiento al DS N0913 de 15/06/2011 y el Convenio Intergubernativo de Financiamiento UPRE-CIF-IG 935/2017, suscrito entre la UPRE y el GAM Ocuri, Proyecto Const. Tinglado y Graderias U.E. Simon Bolivar de Tarwaque (Ocuri), correspondiente al pago del 20% de antici</t>
  </si>
  <si>
    <t>De: 00099024113 Transferencia en cumplimiento al DS N0913 de 15/06/2011 y el Convenio Intergubernativo de Financiamiento UPRE-CIF-IG 937/2017, suscrito entre la UPRE y el GAM Ocuri, Proyecto Const. Tinglado y Graderias U.E. 10 de Noviembre Secundario (Ocuri), correspondiente al pago del 20% de antic</t>
  </si>
  <si>
    <t>De: 00099024113 Transferencia en cumplimiento al DS N0913 de 15/06/2011 y el Convenio Intergubernativo de Financiamiento UPRE-CIF-IG 918/2017, suscrito entre la UPRE y el GAM Porco, Proyecto Construccion Terminal Municipal de Autotransporte Porco, correspondiente al pago del 20% de anticipo del mont</t>
  </si>
  <si>
    <t>De: 00099024113 Transferencia en cumplimiento al DS N0913 de 15/06/2011 y el Convenio Intergubernativo de Financiamiento UPRE-CIF-IG 941/2017, suscrito entre la UPRE y el GAM Sacaca, Proyecto Construccion 6 Aulas U.E. Tarwachapi, correspondiente al pago del 20% de anticipo del monto financiado, segu</t>
  </si>
  <si>
    <t>De: 00099024113 Transferencia en cumplimiento al DS N0913 de 15/06/2011 y el Convenio Intergubernativo de Financiamiento UPRE-CIF-IG 942/2017, suscrito entre la UPRE y el GAM Sacaca, Proyecto Construccion 6 Aulas, Administracion, Tinglado, Campo Deportivo, Graderias mas Banos U.E. Sakani Alto Leque,</t>
  </si>
  <si>
    <t>De: 00099024113 Transferencia en cumplimiento al DS N0913 de 15/06/2011 y el Convenio Intergubernativo de Financiamiento UPRE-CIF-IG 943/2017, suscrito entre la UPRE y el GAM Sacaca, Proyecto Construccion Tinglado y Campo Deportivo U.E. Alonso de Ibanez, correspondiente al pago del 20% de anticipo d</t>
  </si>
  <si>
    <t>De: 00099024113 Transferencia en cumplimiento al DS N0913 de 15/06/2011 y el Convenio Intergubernativo de Financiamiento UPRE-CIF-IG 967/2017, suscrito entre la UPRE y el GAM San Agustin, Proyecto Const. Centro de Salud con Internacion Alota, correspondiente al pago del 20% de anticipo del monto fin</t>
  </si>
  <si>
    <t>De: 00099024113 Transferencia en cumplimiento al DS N0913 de 15/06/2011 y el Convenio Intergubernativo de Financiamiento UPRE-CIF-IG 925/2017, suscrito entre la UPRE y el GAM Tacobamba, Proyecto Const. Puesto de Salud Juruna, correspondiente al pago del 20% de anticipo del monto financiado, segun la</t>
  </si>
  <si>
    <t>De: 00099024113 Transferencia en cumplimiento al DS N0913 de 15/06/2011 y el Convenio Intergubernativo de Financiamiento UPRE-CIF-IG 924/2017, suscrito entre la UPRE y el GAM Tinguipaya, Proyecto Construccion U.E. Cienegoma, correspondiente al pago del 20% de anticipo del monto financiado, segun la</t>
  </si>
  <si>
    <t>De: 00099024113 Transferencia en cumplimiento al DS N0913 de 15/06/2011 y el Convenio Intergubernativo de Financiamiento UPRE-CIF-IG 1004/2017, suscrito entre la UPRE y el GAM Tomave, Proyecto Construccion Tinglado U.E. Eduardo Abaroa de Visigza - Visigza, correspondiente al pago del 20% de anticipo</t>
  </si>
  <si>
    <t>De: 00099024113 Transferencia en cumplimiento al DS N0913 de 15/06/2011 y el Convenio Intergubernativo de Financiamiento UPRE-CIF-IG 1005/2017, suscrito entre la UPRE y el GAM Tomave, Proyecto Construccion 4 Aulas mas Tinglado U.E. Mariscal Ayacucho de Carlos Machicao- Carlos Machicao, correspondien</t>
  </si>
  <si>
    <t>De: 00099024113 Transferencia en cumplimiento al DS N0913 de 15/06/2011 y el Convenio Intergubernativo de Financiamiento UPRE-CIF-IG 1006/2017, suscrito entre la UPRE y el GAM Tomave, Proyecto Construccion 4 Aulas mas Tinglado U.E. Jaime Mendoza de Jachioco - Jachioco, correspondiente al pago del 20</t>
  </si>
  <si>
    <t>De: 00099024113 Transferencia en cumplimiento al DS N0913 de 15/06/2011 y el Convenio Intergubernativo de Financiamiento UPRE-CIF-IG 1007/2017, suscrito entre la UPRE y el GAM Tomave, Proyecto Construccion Tinglado U.E. Daniel Campos de Pajcha - Pajcha, correspondiente al pago del 20% de anticipo de</t>
  </si>
  <si>
    <t>De: 00099024113 Transferencia en cumplimiento al DS N0913 de 15/06/2011 y el Convenio Intergubernativo de Financiamiento UPRE-CIF-IG 921/2017, suscrito entre la UPRE y el GAM Toro Toro, Proyecto Construccion Centro de Salud con Internacion Torotoro, correspondiente al pago del 20% de anticipo del mo</t>
  </si>
  <si>
    <t>De: 00099024113 Transferencia en cumplimiento al DS N0913 de 15/06/2011 y el Convenio Intergubernativo de Financiamiento UPRE-CIF-IG 993/2017, suscrito entre la UPRE y el GAM Colcha K, Proyecto Const. Unidad Educativa Eduardo Abaroa de Villa Mar - Mallcu Villa Mar, correspondiente al pago del 20% de</t>
  </si>
  <si>
    <t>De: 00099024113 Transferencia en cumplimiento al DS N0913 de 15/06/2011 y el Convenio Intergubernativo de Financiamiento UPRE-CIF-IG 969/2017, suscrito entre la UPRE y el GAM Urmiri, Proyecto Const. Internado U.E. Juan Jose Perez (Belen de Urmiri), correspondiente al pago del 20% de anticipo del mon</t>
  </si>
  <si>
    <t>De: 00099024113 Transferencia en cumplimiento al DS N0913 de 15/06/2011 y el Convenio Intergubernativo de Financiamiento UPRE-CIF-IG 970/2017, suscrito entre la UPRE y el GAM Urmiri, Proyecto Const. Centro de Formacion Alternativa Belen de Urmiri, correspondiente al pago del 20% de anticipo del mont</t>
  </si>
  <si>
    <t>De: 00099024113 Transferencia en cumplimiento al DS N0913 de 15/06/2011 y el Convenio Intergubernativo de Financiamiento UPRE-CIF-IG 501/2015, suscrito entre la UPRE y el GAD Tarija, Proyecto Construccion Puente Vehicular Tolomosa Oeste, correspondiente al pago de la planilla N8, segun la UPRE.</t>
  </si>
  <si>
    <t>TRANSFERENCIA AUTOMATICA SEGUN INSTRUCCION DEL MINISTERIO DE ECONOMIA Y FINANZAS PUBLICAS LIBRETA 00990201001 TGN RECURSOS ORDINARIOS</t>
  </si>
  <si>
    <t>||TRANSF.DE FDOS. SG.CITE: FSFADM041/17 DEL FONDO DE DESARROLLO DEL SISTEMA FINANCIERO Y DE APOYO AL SECTOR PROD.-FONDESIF, DE LA FECHA REF:TRANSF. AL TGN. LA AMORTIZACION DE CAPITAL DE COOP. PAULO VI DE OCTUBRE/2017 DEL PRPC.TGN 9° (TRAM-TSO-5801) ABONO EN LA LIBRETA N°00099021001 TGN-RECURSOS ORDINARIOS</t>
  </si>
  <si>
    <t>||TRANSFERENCIA DE FONDOS S/G. MENSAJES SWIFT NROS. 16438 - 16427 Y CORREO ELECTRONICO DEL INSTITUTO BOLIVIANO DE METROLOGIA DE LA FECHA (SECTOR PUBLICO). P/CTA. SENER INGENIERIA Y SISTEMAS S.A. LIBRETA 00041031107 MPM - INSTITUTO BOLIVIANO DE METROLOGIA.</t>
  </si>
  <si>
    <t>COBRO COSTOS DE PAPELERIA POR REGULARIZACION DE TRANSFERENCIA DEL EXTERIOR POR ORDEN DE VICECONSULADO DE BOLIVIA EN SAN JUSTO-ARGENTINA LIB. 00010011102 MIN.RELACIONES EXTERIORES - GESTORIA CONSULAR LEY Nº 3108</t>
  </si>
  <si>
    <t>COBRO COSTOS DE PAPELERIA SEGUN TRANSFERENCIA DEL EXTERIOR POR ORDEN DE CONSULADO DE BOLIVIA EN BILBAO REF.: GESTORIA CONSULAR LIB. 00010011102 MIN.RELACIONES EXTERIORES - GESTORIA CONSULAR LEY Nº 3108</t>
  </si>
  <si>
    <t>VENTA DE DIVISAS CON TRANSFERENCIA DE FONDOS A SOLICITUD DE MINISTERIO DE RELACIONES EXTERIORES SEGUN SOLICITUD 3595 REF: PAGO DE HABERES DEL PERSONAL DEL SERVICIO EXTERIOR CORRESPONDIENTE AL MES DE OCTUBRE 2017, SEGUN DETALLE DE ELABORACION DE C 31 Y PLANILLA DE HABERES N 101701. LIB. 00099021001 TGN-RECURSOS ORDINARIOS (3987)</t>
  </si>
  <si>
    <t>COBRO COSTOS DE PAPELERIA SEGUN TRANSFERENCIA DEL EXTERIOR POR ORDEN DE CONSULADO GENERAL DE BOLIVIA LIMA PERU REF:GESTORIA CONSULAR LIB. 00010011102 MIN.RELACIONES EXTERIORES - GESTORIA CONSULAR LEY Nº 3108</t>
  </si>
  <si>
    <t>De: 00099024113 Transferencia en cumplimiento al DS N0913 de 15/06/2011 y el Convenio Intergubernativo de Financiamiento UPRE-CIF-IG 982/2017, suscrito entre la UPRE y el GAM de San Antonio de Esmoruco proyecto Construccion Centro de Salud con Internacion San Antonio de Esmoruco, correspondiente al</t>
  </si>
  <si>
    <t>NÚMERO DE LIBRETA CUT: 99031009.00 OPERACIÓN T01 TRANSFERENCIA DE FONDOS A LA CUT - TESORO DIRECTO DE BANCO UNION S.A. A CUENTA UNICA DEL TESORO CON NUMERO DE SOLICITUD = 2284761 Y NUMERO CORRELATIVO = 91320016112017301 TRANSFERENCIA POR OPERACIONES DE VENTA BONOS BTX</t>
  </si>
  <si>
    <t>NUMERO DE LIBRETA CUT: 00046021109 OPERACIÓN E18 TRANSFERENCIA DEL SISTEMA FINANCIERO POR CUENTA DE TERCEROS A LA CUT Por pago ejecución boleta de garantía nro. 12720171 Medicalmix Ltda. a solicitud del MINISTERIO DE SALUD.</t>
  </si>
  <si>
    <t>COBRO COSTOS DE PAPELERIA SEGUN TRANSFERENCIA DEL EXTERIOR POR ORDEN DE GAS TOTAL S.A. (NEW YORK, NY US) REF.: A CUENTA SEGUN CONTRATO NRO.62 AJUSTE DE PRECIO POR GLP LIB. 00513062001 YPFB-OPERACIONES PLANTA DE SEPARACION DE LIQUIDOS RIO GRANDE</t>
  </si>
  <si>
    <t>VENTA DE DIVISAS CON TRANSFERENCIA DE FONDOS A SOLICITUD DE SERVICIO GENERAL DE IDENTIFICACION PERSONAL - SEGIP SEGUN SOLICITUD 3609 REF: ENTREGA DE FONDOS A LA OFICINA DE SAO PAULO - BRASIL PARA GASTOS EN SERVICIOS BASICOS Y BIENES Y SERVICIOS SEGUN NOTA 006/2017, SOLICITUD 5, CERT. 3173 Y 3174. LIB. 00340012003 RECAUDACION EXTRANJERIA - C.I. -L.C.</t>
  </si>
  <si>
    <t>VENTA DE DIVISAS CON TRANSFERENCIA DE FONDOS A SOLICITUD DE SERVICIO GENERAL DE IDENTIFICACION PERSONAL - SEGIP SEGUN SOLICITUD 3608 REF: ENTREGA DE FONDOS A LA OFICINA DE SAO PAULO - BRASIL PARA GASTOS EN BIENES Y SERVICIOS SEGUN NOTA 006/2017, SOLICITUD 5, CERT. 3173 Y 3174. LIB. 00340012003 RECAUDACION EXTRANJERIA - C.I. -L.C.</t>
  </si>
  <si>
    <t>VENTA DE DIVISAS CON TRANSFERENCIA DE FONDOS A SOLICITUD DE MINISTERIO DE RELACIONES EXTERIORES SEGUN SOLICITUD 3607 REF: PAGO DE HABERES DEL PERSONAL DE EMIPAS WASHINGTON CORRESPONDIENTE AL MES DE OCTUBRE 2017, SEGUN DETALLE DE ELABORACION DE C 31 Y PLANILLA DE HABERES N 101703. LIB. 00010011102 MIN.RELACIONES EXTERIORES - GESTORIA CONSULAR LEY Nº 3108</t>
  </si>
  <si>
    <t>VENTA DE DIVISAS CON TRANSFERENCIA DE FONDOS A SOLICITUD DE MINISTERIO DE RELACIONES EXTERIORES SEGUN SOLICITUD 3605 REF: PAGO DE HABERES DEL PERSONAL DE EMIPAS MADRID CORRESPONDIENTE AL MES DE OCTUBRE 2017, SEGUN DETALLE DE ELABORACION DE C 31 Y PLANILLA DE HABERES N 101704. LIB. 00099021001 TGN-RECURSOS ORDINARIOS (3987)</t>
  </si>
  <si>
    <t>VENTA DE DIVISAS CON TRANSFERENCIA DE FONDOS A SOLICITUD DE YACIMIENTOS PETROLIFEROS FISCALES BOLIVIANOS SEGUN SOLICITUD 3620 REF: PAGO A LA EMPRESA SANDER GEOPHYSICS LIMITED, SERVICIO DE CONSULTORIA POR PRODUCTO PARA LA ADQUISICION INTEGRAL AEROGRAVIMETRICA ? AEROMAGNETOMETRICA EN LA CUENCA DEL ALT LIB. 00513022001 YPFB - "OPERACIONES"</t>
  </si>
  <si>
    <t>TRANSFERENCIA RECIBIDA DEL EXTERIOR SEGÚN MENSAJES SWIFT Nos. 16494-16486 (REM.EXT.) DE FECHA 16-11-2017 POR DESEMBOLSO DE CAF PRÉSTAMO CFA007860 CARRETERA CHACAPUCO RAVELO SOLICITUD DE DESEMBOLSO NRO. 43 LIBRETA N° 00291012002 ABC-RECURSOS PROPIOS REF.: UTILES DE ESCRITORIO</t>
  </si>
  <si>
    <t>VENTA DE DIVISAS CON TRANSFERENCIA DE FONDOS A SOLICITUD DE SERVICIO GENERAL DE IDENTIFICACION PERSONAL - SEGIP SEGUN SOLICITUD 3611 REF: ENTREGA DE FONDOS A LA OFICINA DE CALAMA - CHILE PARA GASTOS EN BIENES Y SERVICIOS, SEGUN NOTA 05-2017, SOLICITUD 3, CERT 3167 Y 3168. LIB. 00340012003 RECAUDACION EXTRANJERIA - C.I. -L.C.</t>
  </si>
  <si>
    <t>VENTA DE DIVISAS CON TRANSFERENCIA DE FONDOS A SOLICITUD DE SERVICIO GENERAL DE IDENTIFICACION PERSONAL - SEGIP SEGUN SOLICITUD 3610 REF: ENTREGA DE FONDOS A LA OFICINA DE CALAMA - CHILE PARA GASTOS EN BIENES Y SERVICIOS, SEGUN NOTA 05-2017, SOLICITUD 3, CERT 3167 Y 3168. LIB. 00340012003 RECAUDACION EXTRANJERIA - C.I. -L.C.</t>
  </si>
  <si>
    <t>VENTA DE DIVISAS CON TRANSFERENCIA DE FONDOS A SOLICITUD DE MINISTERIO DE RELACIONES EXTERIORES SEGUN SOLICITUD 3606 REF: PAGO DE COSTO DE VIDA DEL PERSONAL DEL SERVICIO EXTERIOR CORRESPONDIENTE AL MES DE OCTUBRE 2017, SEGUN DETALLE DE ELABORACION DE C 31 Y PLANILLA DE HABERES N 101706. LIB. 00099021001 TGN-RECURSOS ORDINARIOS (3987)</t>
  </si>
  <si>
    <t>De: 00099024113 Transferencia en cumplimiento al DS N0913 de 15/06/2011 y el Convenio Intergubernativo de Financiamiento UPRE-CIF-IG 289/2016, suscrito entre la UPRE y el GAM de Arque proyecto Construccion Edificio Municipal Arque, correspondiente al pago de la planilla N 5 de cierre, segun la UPRE.</t>
  </si>
  <si>
    <t>De: 00099024113 Transferencia en cumplimiento al DS N0913 de 15/06/2011 y el Convenio Intergubernativo de Financiamiento UPRE-CIF-IG/471/2016, suscrito entre la UPRE y el GAM de Cobija proyecto Const. Graderias y Campo Deportivo Stadio Municipal Hugo Zabala Barrio Villa Busch, correspondiente al pa</t>
  </si>
  <si>
    <t>De: 00099024113 Transferencia en cumplimiento al DS N0913 de 15/06/2011 y el Convenio Intergubernativo de Financiamiento UPRE-CIF-IG 003/2017, suscrito entre la UPRE y el GAM de Yacuiba proyecto Construccion U.E. Tierras Nuevas, correspondiente al pago de la planilla N 4, segun la UPRE.</t>
  </si>
  <si>
    <t>De: 00099024113 Transferencia en cumplimiento al DS N0913 de 15/06/2011 y el Convenio Intergubernativo de Financiamiento UPRE-CIF-IG 043/2017, suscrito entre la UPRE y el GAM de Shinahota proyecto Construccion 6 Aulas, Area Administrativa, bateria de Banos y Graderias U.E. Marcelo Quiroga Santa Cruz</t>
  </si>
  <si>
    <t>De: 00099024113 Transferencia en cumplimiento al DS N0913 de 15/06/2011 y el Convenio Intergubernativo de Financiamiento UPRE-CIF-IG 433/2016, suscrito entre la UPRE y el GAM de Padcaya proyecto Construccion Unidad Educativa Simon Bolivar de Rejara, correspondiente al pago de la planilla N 3, segun</t>
  </si>
  <si>
    <t>De: 00099024113 Transferencia en cumplimiento al DS N0913 de 15/06/2011 y el Convenio Intergubernativo de Financiamiento UPRE-CIF-IG 064/2017, suscrito entre la UPRE y el GAM de Bermejo proyecto Construccion Nuevo Centro de Salud Comunidad Colonia Linares, correspondiente al pago de la planilla N 1,</t>
  </si>
  <si>
    <t>De: 00099024113 Transferencia en cumplimiento al DS N0913 de 15/06/2011 y el Convenio Intergubernativo de Financiamiento UPRE-CIF-IG 007/2016, suscrito entre la UPRE y el GAR del Gran Chaco proyecto Construccion Instituto Tecnologico Industrial Agropecuario Yacuiba, correspondiente al pago de la pla</t>
  </si>
  <si>
    <t>A:00373024105 TRANSFERENCIA A SOLICITUD DEL FDI S/G NOTA FDI/DGE/EXT/N276/2017 PARA LOS CATORCE (14) PROYECTOS DE LOS GOBIERNOS AUTONOMOS DEPARTAMENTALES DE SANTA CRUZ S/G INFORME MEFP/VTCP/DGPOT/UPCFTGN/INF/N2356/2017.</t>
  </si>
  <si>
    <t>A:00373024105 TRANSFERENCIA A SOLICITUD DEL FDI S/G NOTA FDI/DGE/EXT/N275/2017 PARA LOS OCHO (8) PROYECTOS DE LOS GOBIERNOS AUTONOMOS DEPARTAMENTALES DE CHUQUISACA S/G INFORME MEFP/VTCP/DGPOT/UPCFTGN/INF/N2354/2017.</t>
  </si>
  <si>
    <t>De: 00099024113 Transferencia en cumplimiento al DS N0913 de 15/06/2011 y el Convenio Intergubernativo de Financiamiento UPRE-CIF-IG 1059/2017, suscrito entre la UPRE y el GAM de Huacaraje proyecto Const. Matadero 4ta. Categoria Municipio de Huacaraje, correspondiente al primer desembolso equivalen</t>
  </si>
  <si>
    <t>De: 00099024113 Transferencia en cumplimiento al DS N0913 de 15/06/2011 y el Convenio Intergubernativo de Financiamiento UPRE-CIF-IG 1058/2017, suscrito entre la UPRE y el GAM de Huacaraje proyecto Const. Bloque de 4 Aulas en la U.E. 13 de Abril Municipio de Huacaraje, correspondiente al primer de</t>
  </si>
  <si>
    <t>De: 00099024113 Transferencia en cumplimiento al DS N0913 de 15/06/2011 y el Convenio Intergubernativo de Financiamiento UPRE-CIF-IG 1070/2017, suscrito entre la UPRE y el GAM de Magdalena proyecto Const. Auditorio en Hospital Boliviano Canadiense Santa Maria Magdalena, correspondiente al primer des</t>
  </si>
  <si>
    <t>De: 00099024113 Transferencia en cumplimiento al DS N0913 de 15/06/2011 y el Convenio Intergubernativo de Financiamiento UPRE-CIF-IG 1071/2017, suscrito entre la UPRE y el GAM de Magdalena proyecto Const. Mercado Comunidad Bella Vista (Municipio de Magdalena), correspondiente al primer desembolso eq</t>
  </si>
  <si>
    <t>De: 00099024113 Transferencia en cumplimiento al DS N0913 de 15/06/2011 y el Convenio Intergubernativo de Financiamiento UPRE-CIF-IG 1060/2017, suscrito entre la UPRE y el GAM de San Ignacio proyecto Construccion de 5 Aulas U.E. Estanislao de Marchena San Ignacio de Moxos, correspondiente al prime</t>
  </si>
  <si>
    <t>De: 00099024113 Transferencia en cumplimiento al DS N0913 de 15/06/2011 y el Convenio Intergubernativo de Financiamiento UPRE-CIF-IG 1062/2017, suscrito entre la UPRE y el GAM de San Ignacio proyecto Construccion de 6 Aulas U.E. Jose Santos Noco - San Ignacio de Moxos, correspondiente al primer des</t>
  </si>
  <si>
    <t>De: 00099024113 Transferencia en cumplimiento al DS N0913 de 15/06/2011 y el Convenio Intergubernativo de Financiamiento UPRE-CIF-IG 1061/2017, suscrito entre la UPRE y el GAM de San Ignacio proyecto Construccion de Tinglado y Polideportivo U.E. Socrates Parada Eguez San Ignacio de Moxos, correspo</t>
  </si>
  <si>
    <t>De: 00099024113 Transferencia en cumplimiento al DS N0913 de 15/06/2011 y el Convenio Intergubernativo de Financiamiento UPRE-CIF-IG 1040/2017, suscrito entre la UPRE y el GAM de Puerto Siles proyecto Const. Dos Aulas y Baterias de Banos U.E. Altura El Carmen Puerto Siles, correspondiente al primer</t>
  </si>
  <si>
    <t>De: 00099024113 Transferencia en cumplimiento al DS N0913 de 15/06/2011 y el Convenio Intergubernativo de Financiamiento UPRE-CIF-IG 1064/2017, suscrito entre la UPRE y el GAM de Loreto proyecto Const. Casa de la Cultura Municipio Loreto, correspondiente al primer desembolso equivalente al 20% del</t>
  </si>
  <si>
    <t>De: 00099024113 Transferencia en cumplimiento al DS N0913 de 15/06/2011 y el Convenio Intergubernativo de Financiamiento UPRE-CIF-IG 1055/2017, suscrito entre la UPRE y el GAM de San Ramon proyecto Const. Tinglado y Cancha Polifuncional Zona Machupo San Ramon, correspondiente al primer desembolso e</t>
  </si>
  <si>
    <t>De: 00099024113 Transferencia en cumplimiento al DS N0913 de 15/06/2011 y el Convenio Intergubernativo de Financiamiento UPRE-CIF-IG 1057/2017, suscrito entre la UPRE y el GAM de San Ramon proyecto Const. Tinglado y Cancha Polifuncional Zona 1 de Mayo San Ramon, correspondiente al primer desembolso</t>
  </si>
  <si>
    <t>De: 00099024113 Transferencia en cumplimiento al DS N0913 de 15/06/2011 y el Convenio Intergubernativo de Financiamiento UPRE-CIF-IG 1053/2017, suscrito entre la UPRE y el GAM de San Ramon proyecto Const. Tinglado U.E. Poyori San Ramon, correspondiente al primer desembolso equivalente al 20% del mo</t>
  </si>
  <si>
    <t>De: 00099024113 Transferencia en cumplimiento al DS N0913 de 15/06/2011 y el Convenio Intergubernativo de Financiamiento UPRE-CIF-IG 1031/2017, suscrito entre la UPRE y el GAM San Joaquin, Proyecto Const. Tinglado Metalico y Graderias Unidad Educativa 21 de Agosto - Municipio de San Joaquin, corresp</t>
  </si>
  <si>
    <t>De: 00099024113 Transferencia en cumplimiento al DS N0913 de 15/06/2011 y el Convenio Intergubernativo de Financiamiento UPRE-CIF-IG 1033/2017, suscrito entre la UPRE y el GAM San Joaquin, Proyecto Const. Pavimento Rigidos Dos Avenidas - Zona San Pedro Municipio de San Joaquin, correspondiente al pa</t>
  </si>
  <si>
    <t>De: 00099024113 Transferencia en cumplimiento al DS N0913 de 15/06/2011 y el Convenio Intergubernativo de Financiamiento UPRE-CIF-IG 1032/2017, suscrito entre la UPRE y el GAM San Joaquin, Proyecto Const. Dos Aulas Unidad Educativa Divino Pastor - Municipio de San Joaquin, correspondiente al pago de</t>
  </si>
  <si>
    <t>De: 00099024113 Transferencia en cumplimiento al DS N0913 de 15/06/2011 y el Convenio Intergubernativo de Financiamiento UPRE-CIF-IG 1067/2017, suscrito entre la UPRE y el GAM Exaltacion, Proyecto Const. Tinglado y Polideportivo para la U.E. Motacusal - Municipio Exaltacion, correspondiente al pago</t>
  </si>
  <si>
    <t>De: 00099024113 Transferencia en cumplimiento al DS N0913 de 15/06/2011 y el Convenio Intergubernativo de Financiamiento UPRE-CIF-IG 1069/2017, suscrito entre la UPRE y el GAM Exaltacion, Proyecto Const. Mercado Municipal Municipio de Exaltacion de la Santa Cruz, correspondiente al pago del 20% de</t>
  </si>
  <si>
    <t>De: 00099024113 Transferencia en cumplimiento al DS N0913 de 15/06/2011 y el Convenio Intergubernativo de Financiamiento UPRE-CIF-IG 1077/2017, suscrito entre la UPRE y el GAD Beni, Proyecto Const. U.E. La Palmera - La Palmas, correspondiente al pago del 20% de anticipo del monto financiado, segun l</t>
  </si>
  <si>
    <t>De: 00099024113 Transferencia en cumplimiento al DS N0913 de 15/06/2011 y el Convenio Intergubernativo de Financiamiento UPRE-CIF-IG 1075/2017, suscrito entre la UPRE y el GAD Beni, Proyecto Const. U.E. Arnaldo Lijeron Casanovas - Nueva Trinidad, correspondiente al pago del 20% de anticipo del monto</t>
  </si>
  <si>
    <t>De: 00099024113 Transferencia en cumplimiento al DS N0913 de 15/06/2011 y el Convenio Intergubernativo de Financiamiento UPRE-CIF-IG 1076/2017, suscrito entre la UPRE y el GAD Beni, Proyecto Const. U.E. Arturo Chavez Perales - La Magdalena, correspondiente al pago del 20% de anticipo del monto finan</t>
  </si>
  <si>
    <t>De: 00099024113 Transferencia en cumplimiento al DS N0913 de 15/06/2011 y el Convenio Intergubernativo de Financiamiento UPRE-CIF-IG 1073/2017, suscrito entre la UPRE y el GAD Beni, Proyecto Const. U.E. Cristina Argandona de Hurtado - Alborada, correspondiente al pago del 20% de anticipo del monto f</t>
  </si>
  <si>
    <t>De: 00099024113 Transferencia en cumplimiento al DS N0913 de 15/06/2011 y el Convenio Intergubernativo de Financiamiento UPRE-CIF-IG 1080/2017, suscrito entre la UPRE y el GAD Beni, Proyecto Const. Instituto Tecnologico Agroindustrial Mrcal. Jose Ballivian - Yucumo, correspondiente al pago del 20% d</t>
  </si>
  <si>
    <t>De: 00099024113 Transferencia en cumplimiento al DS N0913 de 15/06/2011 y el Convenio Intergubernativo de Financiamiento UPRE-CIF-IG 1054/2017, suscrito entre la UPRE y el GAM San Ramon, Proyecto Const. Tinglado U.E. Guacayane - San Ramon, correspondiente al pago del 20% de anticipo del monto financ</t>
  </si>
  <si>
    <t>De: 00099024113 Transferencia en cumplimiento al DS N0913 de 15/06/2011 y el Convenio Intergubernativo de Financiamiento UPRE-CIF-IG 1036/2017, suscrito entre la UPRE y el GAM Trinidad, Proyecto Const. Mercado Seccional Calle Cochabamba, correspondiente al pago del 20% de anticipo del monto financia</t>
  </si>
  <si>
    <t>De: 00099024113 Transferencia en cumplimiento al DS N0913 de 15/06/2011 y el Convenio Intergubernativo de Financiamiento UPRE-CIF-IG 1043/2017, suscrito entre la UPRE y el GAM Reyes, Proyecto Const. Tinglado Unidad Educativa San Jose Comunidad San Jose, correspondiente al pago del 20% de anticipo de</t>
  </si>
  <si>
    <t>De: 00099024113 Transferencia en cumplimiento al DS N0913 de 15/06/2011 y el Convenio Intergubernativo de Financiamiento UPRE-CIF-IG 1042/2017, suscrito entre la UPRE y el GAM Reyes, Proyecto Const. Tinglado Polideportivo Zona Norte, correspondiente al pago del 20% de anticipo del monto financiado,</t>
  </si>
  <si>
    <t>De: 00099024113 Transferencia en cumplimiento al DS N0913 de 15/06/2011 y el Convenio Intergubernativo de Financiamiento UPRE-CIF-IG 1041/2017, suscrito entre la UPRE y el GAM Reyes, Proyecto Const. Tinglado Unidad Educativa Ratije Comunidad Ratije, correspondiente al pago del 20% de anticipo del mo</t>
  </si>
  <si>
    <t>De: 00099024113 Transferencia en cumplimiento al DS N0913 de 15/06/2011 y el Convenio Intergubernativo de Financiamiento UPRE-CIF-IG 1044/2017, suscrito entre la UPRE y el GAM Reyes, Proyecto Const. Tinglado Unidad Educativa Villa Copacabana Comunidad Copacabana, correspondiente al pago del 20% de</t>
  </si>
  <si>
    <t>De: 00099024113 Transferencia en cumplimiento al DS N0913 de 15/06/2011 y el Convenio Intergubernativo de Financiamiento UPRE-CIF-IG 1050/2017, suscrito entre la UPRE y el GAM San Andres, Proyecto Const. de 3 Aulas y Bateria de Banos U.E. Poza Honda - Comunidad Poza Honda, correspondiente al pago de</t>
  </si>
  <si>
    <t>De: 00099024113 Transferencia en cumplimiento al DS N0913 de 15/06/2011 y el Convenio Intergubernativo de Financiamiento UPRE-CIF-IG 1048/2017, suscrito entre la UPRE y el GAM San Andres, Proyecto Const. Dos Aulas U.E. 2 de Agosto - Comunidad Puente San Pablo, correspondiente al pago del 20% de anti</t>
  </si>
  <si>
    <t>De: 00099024113 Transferencia en cumplimiento al DS N0913 de 15/06/2011 y el Convenio Intergubernativo de Financiamiento UPRE-CIF-IG 1046/2017, suscrito entre la UPRE y el GAM San Andres, Proyecto Const. de 4 Aulas U.E. Canaan - Comunidad Villa San Pedro, correspondiente al pago del 20% de anticipo</t>
  </si>
  <si>
    <t>De: 00099024113 Transferencia en cumplimiento al DS N0913 de 15/06/2011 y el Convenio Intergubernativo de Financiamiento UPRE-CIF-IG 1049/2017, suscrito entre la UPRE y el GAM San Andres, Proyecto Const. Tinglado y Graderias U.E. Humberto Velarde Garcia - Comunidad San Andres, correspondiente al pag</t>
  </si>
  <si>
    <t>De: 00099024113 Transferencia en cumplimiento al DS N0913 de 15/06/2011 y el Convenio Intergubernativo de Financiamiento UPRE-CIF-IG 1051/2017, suscrito entre la UPRE y el GAM San Andres, Proyecto Const. Dos Aulas y Direccion U.E. El Carmen del Dorado Comunidad Carmen del Dorado, correspondiente al</t>
  </si>
  <si>
    <t>De: 00099024113 Transferencia en cumplimiento al DS N0913 de 15/06/2011 y el Convenio Intergubernativo de Financiamiento UPRE-CIF-IG 1052/2017, suscrito entre la UPRE y el GAM San Andres, Proyecto Const. Plaza Central Comunidad San Lorenzo, correspondiente al pago del 20% de anticipo del monto finan</t>
  </si>
  <si>
    <t>De: 00099024113 Transferencia en cumplimiento al DS N0913 de 15/06/2011 y el Convenio Intergubernativo de Financiamiento UPRE-CIF-IG-496/2016, suscrito entre la UPRE y el GAM de Vinto proyecto Construccion Tecnologico Vinto, correspondiente al pago de la planilla N 3, segun la UPRE.</t>
  </si>
  <si>
    <t>De: 00099024113 Transferencia en cumplimiento al DS N0913 de 15/06/2011 y el Convenio Intergubernativo de Financiamiento UPRE-CIF-IG 1074/2017, suscrito entre la UPRE y el GAM Rurrenabaque, Proyecto Const. Aulas U.E. Collana Linares Rurrenabaque, correspondiente al pago del 20% de anticipo del monto</t>
  </si>
  <si>
    <t>De: 00099024113 Transferencia en cumplimiento al DS N0913 de 15/06/2011 y el Convenio Intergubernativo de Financiamiento UPRE-CIF-IG 1087/2017, suscrito entre la UPRE y el GAM Riberalta, Proyecto Const. Parque Urbano Heroes del Acre Riberalta, correspondiente al pago del 20% de anticipo del monto fi</t>
  </si>
  <si>
    <t>De: 00099024113 Transferencia en cumplimiento al DS N0913 de 15/06/2011 y el Convenio Intergubernativo de Financiamiento UPRE-CIF-IG 1085/2017, suscrito entre la UPRE y el GAM San Borja, Proyecto Const. Tinglado U.E. La Embocada - Municipio San Borja, correspondiente al pago del 20% de anticipo del</t>
  </si>
  <si>
    <t>De: 00099024113 Transferencia en cumplimiento al DS N0913 de 15/06/2011 y el Convenio Intergubernativo de Financiamiento UPRE-CIF-IG 1086/2017, suscrito entre la UPRE y el GAM San Borja, Proyecto Const. Tinglado U.E. Las Abras - Municipio San Borja, correspondiente al pago del 20% de anticipo del mo</t>
  </si>
  <si>
    <t>De: 00099024113 Transferencia en cumplimiento al DS N0913 de 15/06/2011 y el Convenio Intergubernativo de Financiamiento UPRE-CIF-IG 1084/2017, suscrito entre la UPRE y el GAM San Borja, Proyecto Const. Tinglado U.E. San Antonio - Municipio San Borja, correspondiente al pago del 20% de anticipo del</t>
  </si>
  <si>
    <t>De: 00099024113 Transferencia en cumplimiento al DS N0913 de 15/06/2011 y el Convenio Intergubernativo de Financiamiento UPRE-CIF-IG 1083/2017, suscrito entre la UPRE y el GAM San Borja, Proyecto Const. Centro Cultural Municipal - Municipio San Borja, correspondiente al pago del 20% de anticipo del</t>
  </si>
  <si>
    <t>De: 00099024113 Transferencia en cumplimiento al DS N0913 de 15/06/2011 y el Convenio Intergubernativo de Financiamiento UPRE-CIF-IG 1030/2017, suscrito entre la UPRE y el GAM Baures, Proyecto Const. Tinglado y Graderias U.E. San Simon - Baures, correspondiente al pago del 20% de anticipo del monto</t>
  </si>
  <si>
    <t>De: 00099024113 Transferencia en cumplimiento al DS N0913 de 15/06/2011 y el Convenio Intergubernativo de Financiamiento UPRE-CIF-IG 1028/2017, suscrito entre la UPRE y el GAM Baures, Proyecto Const. Cancha Polifuncional Tinglado y Graderias U.E. Angelica Barthelemy de Ojopi - Baures, correspondient</t>
  </si>
  <si>
    <t>De: 00099024113 Transferencia en cumplimiento al DS N0913 de 15/06/2011 y el Convenio Intergubernativo de Financiamiento UPRE-CIF-IG 1029/2017, suscrito entre la UPRE y el GAM Baures, Proyecto Const. Tinglado y Graderias U.E. Cafetal A - Baures, correspondiente al pago del 20% de anticipo del monto</t>
  </si>
  <si>
    <t>De: 00099024113 Transferencia en cumplimiento al DS N0913 de 15/06/2011 y el Convenio Intergubernativo de Financiamiento UPRE-CIF-IG 1065/2017, suscrito entre la UPRE y el GAM Loreto, Proyecto Const. Tinglado U.E. San Pablo del Isiboro - Municipio de Loreto, correspondiente al pago del 20% de antici</t>
  </si>
  <si>
    <t>De: 00099024113 Transferencia en cumplimiento al DS N0913 de 15/06/2011 y el Convenio Intergubernativo de Financiamiento UPRE-CIF-IG 1063/2017, suscrito entre la UPRE y el GAM Loreto, Proyecto Const. Plaza Comunidad Camiaco - Municipio Loreto, correspondiente al pago del 20% de anticipo del monto fi</t>
  </si>
  <si>
    <t>De: 00099024113 Transferencia en cumplimiento al DS N0913 de 15/06/2011 y el Convenio Intergubernativo de Financiamiento UPRE-CIF-IG 1066/2017, suscrito entre la UPRE y el GAM Loreto, Proyecto Const. Tinglado U.E. Gundonovia Municipio Loreto, correspondiente al pago del 20% de anticipo del monto fin</t>
  </si>
  <si>
    <t>De: 00099024113 Transferencia en cumplimiento al DS N0913 de 15/06/2011 y el Convenio Intergubernativo de Financiamiento UPRE-CIF-IG 1022/2017, suscrito entre la UPRE y el GAM Santa Ana de Yacuma, Proyecto Const. Unidad Educativa Herlan Chavez Roca Zona 26 de Julio, correspondiente al pago del 20% d</t>
  </si>
  <si>
    <t>De: 00099024113 Transferencia en cumplimiento al DS N0913 de 15/06/2011 y el Convenio Intergubernativo de Financiamiento UPRE-CIF-IG 1090/2017, suscrito entre la UPRE y el GAD Beni proyecto Ampl. Terminal Aerea Riberalta, correspondiente al primer desembolso equivalente al 20 % del monto a financiar</t>
  </si>
  <si>
    <t>COBRO COSTOS DE PAPELERIA SEGUN TRANSFERENCIA DEL EXTERIOR POR ORDEN DE GAS CORONA S.A.E.C.A. (SUNCION PARAGUAY) REF.: ANTICIPO SEGUN CONTRATO YPFB DLG LIB. 00513062001 YPFB-OPERACIONES PLANTA DE SEPARACION DE LIQUIDOS RIO GRANDE</t>
  </si>
  <si>
    <t>VENTA DE DIVISAS CON TRANSFERENCIA DE FONDOS A SOLICITUD DE MINISTERIO DE RELACIONES EXTERIORES SEGUN SOLICITUD 3625 REF: PAGO DE HABERES DEL PERSONAL DEL SERVICIO EXTERIOR AUXILIARES II CORRESPONDIENTE AL MES DE OCTUBRE 2017, SEGUN DETALLE DE ELABORACION DE C 31 Y PLANILLA DE HABERES N 101702. LIB. 00010011102 MIN.RELACIONES EXTERIORES - GESTORIA CONSULAR LEY Nº 3108</t>
  </si>
  <si>
    <t>VENTA DE DIVISAS CON TRANSFERENCIA DE FONDOS A SOLICITUD DE MINISTERIO DE GOBIERNO SEGUN SOLICITUD 3624 REF: HABERES DE AGREGADOS POLICIALES EN EL EXTERIOR CORRESPONDIENTE AL MES DE OCTUBRE 2017 (CUENTAS EXTRANJERAS) LIB. 00099021001 TGN-RECURSOS ORDINARIOS (3987)</t>
  </si>
  <si>
    <t>COBRO COSTOS DE PAPELERIA SEGUN TRANSFERENCIA DEL EXTERIOR POR ORDEN DE ENERGIA ARGENTINA SA REF.: FACTURA EXA-GJA-076-17 LIB. 00513012007 YPFB - RECURSOS NACIONALIZACIÓN</t>
  </si>
  <si>
    <t>COBRO COSTOS DE PAPELERIA SEGUN TRANSFERENCIA DEL EXTERIOR POR ORDEN DE PETROLEO BRASILEIRO SA PETROBRAS REF:INV EXB GAS 220/17 REF.YPFB GAS NATURAL LIB. 00513012007 YPFB - RECURSOS NACIONALIZACIÓN</t>
  </si>
  <si>
    <t>COBRO COSTOS DE PAPELERIA SEGUN TRANSFERENCIA DEL EXTERIOR POR ORDEN DE PETROLEO BRASILEIRO SA PETROBRAS LIB. 00513012007 YPFB - RECURSOS NACIONALIZACIÓN</t>
  </si>
  <si>
    <t>COBRO COSTOS DE PAPELERIA SEGUN TRANSFERENCIA DEL EXTERIOR POR ORDEN DE ENERGIA ARGENTINA SA LIB. 00513012007 YPFB - RECURSOS NACIONALIZACIÓN</t>
  </si>
  <si>
    <t>COBRO COSTOS DE PAPELERIA SEGUN TRANSFERENCIA DEL EXTERIOR POR ORDEN DE LIB. 00513012007 YPFB - RECURSOS NACIONALIZACIÓN</t>
  </si>
  <si>
    <t>PAGO A BID PRÉSTAMO 17-CD-BO VCTO. 17-11-2017 POR CUENTA DE TGN SEGÚN NOTA 10002 DE FECHA 15-11-2017, VALOR 17-11-2017 CAPITAL USD 16.625,51 INTERESES USD 374,07 REF.: COMISIONES BANCARIAS</t>
  </si>
  <si>
    <t>De: 00513012004 Transferencia que realizamos a solicitud de Yacimientos Petroliferos Fiscales Bolivianos mediante nota CITE: YPFB/DFC-3145 URT-1601/2017 y de acuerdo a la nota CITE:MEFP/VPCF/DGCF/UCCF No 1171/2017, para la devolucion del deposito en demasia efectuado por la Estacion de Servicios Tru</t>
  </si>
  <si>
    <t>De: 00513012004 Transferencia que realizamos a solicitud de Yacimientos Petroliferos Fiscales Bolivianos mediante nota CITE: YPFB/DFC-3144 URT-1600/2017 y de acuerdo a la nota CITE:MEFP/VPCF/DGCF/UCCF No 1171/2017, para la devolucion del deposito en demasia efectuado por la Estacion de Servicios Tru</t>
  </si>
  <si>
    <t>De: 00513012004 Transferencia que realizamos a solicitud de Yacimientos Petroliferos Fiscales Bolivianos mediante nota CITE: YPFB/DFC-3143 URT-1599/2017 y de acuerdo a la nota CITE:MEFP/VPCF/DGCF/UCCF No 1171/2017, para la devolucion del deposito en demasia efectuado por la Estacion de Servicios Los</t>
  </si>
  <si>
    <t>De: 00513012004 Transferencia que realizamos a solicitud de Yacimientos Petroliferos Fiscales Bolivianos mediante nota CITE: YPFB/DFC-3142 URT-1598/2017 y de acuerdo a la nota CITE:MEFP/VPCF/DGCF/UCCF No 1171/2017, para la devolucion del deposito en demasia efectuado por la Estacion de Servicios EE.</t>
  </si>
  <si>
    <t>De: 00513012004 Transferencia que realizamos a solicitud de Yacimientos Petroliferos Fiscales Bolivianos mediante nota CITE: YPFB/DFC-3141 URT-1597/2017 y de acuerdo a la nota CITE:MEFP/VPCF/DGCF/UCCF No 1171/2017, para la devolucion del deposito en demasia efectuado por la Estacion de Servicios Max</t>
  </si>
  <si>
    <t>De: 00513012004 Transferencia que realizamos a solicitud de Yacimientos Petroliferos Fiscales Bolivianos mediante nota CITE: YPFB/DFC-3136 URT-1592/2017 y de acuerdo a la nota CITE:MEFP/VPCF/DGCF/UCCF No 1181/2017, para la devolucion del deposito en demasia efectuado por la Estacion de Servicios Bei</t>
  </si>
  <si>
    <t>De: 00513012004 Transferencia que realizamos a solicitud de Yacimientos Petroliferos Fiscales Bolivianos mediante nota CITE: YPFB/DFC-3138 URT-1594/2017 y de acuerdo a la nota CITE:MEFP/VPCF/DGCF/UCCF No 1181/2017, para la devolucion del deposito en demasia efectuado por la Estacion de Servicios Sil</t>
  </si>
  <si>
    <t>De: 00513012004 Transferencia que realizamos a solicitud de Yacimientos Petroliferos Fiscales Bolivianos mediante nota CITE: YPFB/DFC-3139 URT-1595/2017 y de acuerdo a la nota CITE:MEFP/VPCF/DGCF/UCCF No 1181/2017, para la devolucion de los depositos en demasia efectuado por las Estaciones de Servic</t>
  </si>
  <si>
    <t>De: 00513012004 Transferencia que realizamos a solicitud de Yacimientos Petroliferos Fiscales Bolivianos mediante nota CITE: YPFB/DFC-3140 URT-1596/2017 y de acuerdo a la nota CITE:MEFP/VPCF/DGCF/UCCF No 1181/2017, para la devolucion del deposito en demasia efectuado por la Estacion de Servicios Sut</t>
  </si>
  <si>
    <t>NUMERO DE LIBRETA CUT: Cuenta Unica del Tesoro OPERACIÓN E18 TRANSFERENCIA DEL SISTEMA FINANCIERO POR CUENTA DE TERCEROS A LA CUT Devolucion de pagos CC no cobrados por afiliados Civiles y Militares correspondiente al periodo de Julio 2017</t>
  </si>
  <si>
    <t>NUMERO DE LIBRETA CUT: 00099021001 OPERACIÓN E18 TRANSFERENCIA DEL SISTEMA FINANCIERO POR CUENTA DE TERCEROS A LA CUT TRANSFERENCIA DE RECURSOS DEL FIDEICOMISO REACTIVACION OPERATIVA Y COMERCIAL DE LA EMPRESA SIDERURGICA DEL MUTUN</t>
  </si>
  <si>
    <t>NÚMERO DE LIBRETA CUT: 99031009.00 OPERACIÓN T01 TRANSFERENCIA DE FONDOS A LA CUT - TESORO DIRECTO DE BANCO UNION S.A. A CUENTA UNICA DEL TESORO CON NUMERO DE SOLICITUD = 2293200 Y NUMERO CORRELATIVO = 91320020112017425 TRANSFERENCIA POR OPERACIONES DE VENTA BONOS BTX</t>
  </si>
  <si>
    <t>||TRANSFERENCIA DE FONDOS SEGUN FORMULARIO CITE BUN0717/17, DE LA FECHA, (HRE-TSO-5856).A SOLICITUD DEL GOB.AUTONOMO MCPAL. SANTIAGO DE HUARI AB.LIBRETA 00099024113 UPRE,PAGO PLANILLA DE AVANCE N°1 PROY.CONST.CANCHA CESPED SINTETICO HUARI;BUN</t>
  </si>
  <si>
    <t>||REGISTRO COBRO COMISION AVISO ENMIENDA CARTA DE CREDITO STANDBY BS220.- Y EMISION CBTE. CONTABLE BS50.- REF.: SGAX 311-117203 REF BCB: SB-R-2017-04 A FAVOR DE YPFB. CGO.LIB.N° 00513012007 YPFB - RECURSOS DE NACIONALIZACION REF.: COMISION AVISO ENMIENDA SB-R-2017-04</t>
  </si>
  <si>
    <t>||RESPUESTA A DEBITO DEL BANQUERO SEG. SWIFT 16792 DE LA FECHA. REF.: COBRO COMISION POR TRANSF. DE EUROS 146.365,03 SEG. SOLICITUD DE DIREMAR PAGO A FAVOR DE DHI LIB.00099021001 TGN-RECURSOS ORDINARIOS. COMISION DEL BANQUERO EUR 6,72</t>
  </si>
  <si>
    <t>||RESPUESTA A DEBITO DEL BANQUERO SEG. SWIFT 16792 DE LA FECHA. REF.: COBRO COMISION POR TRANSF. DE EUROS 146.365,03 SEG. SOLICITUD DE DIREMAR PAGO A FAVOR DE DHI LIB.00099021001 TGN-RECURSOS ORDINARIOS. REF.: UTILES DE ESCRITORIO</t>
  </si>
  <si>
    <t>||RESPUESTA DEBITO DEL BANQUERO SG/ SWIFT 16790 DE LA FECHA REF: COBRO COMISION POR TRANSFERENCIA DE EUR 2,966,40 DEL 20/09/17 SG/ SOLICITUD DEL INIAF, PAGO A/F OECD LIB.00222018010 INIAF-COSUDE-APOYO AL SIS. DE INNOV.AGROP. Y FOREST. EN BOL. (COMIS. EQUIV.EUR 15,-)</t>
  </si>
  <si>
    <t>||RESPUESTA DEBITO DEL BANQUERO SG/ SWIFT 16790 DE LA FECHA REF: COBRO COMISION POR TRANSFERENCIA DE EUR 2,966,40 DEL 20/09/17 SG/ SOLICITUD DEL INIAF, PAGO A/F OECD LIB.00222018010 INIAF-COSUDE-APOYO AL SIS. DE INNOV.AGROP. Y FOREST. EN BOL (UTILES DE ESCRITORIO)</t>
  </si>
  <si>
    <t>||RESPUESTA DEBITO DEL BANQUERO SG/ SWIFT 16787 DE LA FECHA REF: COBRO COMISION POR TRANSFERENCIA DE EUR 17,277,24 DEL 23/10/17 SG/ SOLICITUD DEL MIN. DE DEFENSA , PAGO A/F EUROPEAN COMMISSION LIB.00099021001 TGN-RECURSOS ORDINARIOS, COMISIONES EQUIV. EUR 10,-</t>
  </si>
  <si>
    <t>||RESPUESTA DEBITO DEL BANQUERO SG/ SWIFT 16787 DE LA FECHA REF: COBRO COMISION POR TRANSFERENCIA DE EUR 17,277,24 DEL 23/10/17 SG/ SOLICITUD DEL MIN. DE DEFENSA , PAGO A/F EUROPEAN COMMISSION LIB.00099021001 TGN-RECURSOS ORDINARIOS, UTILES DE ESCRITORIO</t>
  </si>
  <si>
    <t>COBRO COSTOS DE PAPELERIA SEGUN TRANSFERENCIA DEL EXTERIOR POR ORDEN DE BANCO BILBAO VIZCAYA ARGENTARIA S.A. LIB. 00010011102 MIN.RELACIONES EXTERIORES - GESTORIA CONSULAR LEY Nº 3108</t>
  </si>
  <si>
    <t>TRANSFERENCIA DE FONDOS AL EXTERIOR A SOLICITUD DE YACIMIENTOS PETROLIFEROS FISCALES BOLIVIANOS SEGUN SOLICITUD YPFB-0313-2017 REF: PAGO POLIZA DE GARANTIA DE FIEL CUMPLIMIENTO DE CONTRATO LIB. 00513012003 LBP-YPFB (2011349681373)</t>
  </si>
  <si>
    <t>COBRO COSTOS DE PAPELERIA SEGUN TRANSFERENCIA DEL EXTERIOR POR ORDEN DE COMPANHIA MATOGROSSENSE DE GAS REF.: YPFB DOGN 359 2017 LIB. 00513012007 YPFB - RECURSOS NACIONALIZACIÓN</t>
  </si>
  <si>
    <t>COBRO COSTOS DE PAPELERIA SEGUN TRANSFERENCIA DEL EXTERIOR POR ORDEN DE PETROBRAS PARAGUAY GAS SRL REF.: OPE 0/365463 LIB. 00513062001 YPFB-OPERACIONES PLANTA DE SEPARACION DE LIQUIDOS RIO GRANDE</t>
  </si>
  <si>
    <t>TRANSFERENCIA RECIBIDA DEL EXTERIOR SEGÚN MENSAJES SWIFT Nos. 16742-16733 (REM.EXT.) DE FECHA 20-11-2017 POR DESEMBOLSO DE CAF PRÉSTAMO CFA009787 PROGRAMA MIAGUA IV FASE 2 SOLICITUD DE DESEMBOLSO NRO. 1 LIBRETA N° 00287102001 FPS-RECURSOS PROPIOS REF.: UTILES DE ESCRITORIO</t>
  </si>
  <si>
    <t>De: 00099024113 Transferencia en cumplimiento al DS N0913 de 15/06/2011 y el Convenio Intergubernativo de Financiamiento UPRE-CIF-IG 1039/2017, suscrito entre la UPRE y el GAM de Puerto Siles proyecto Const. Aulas Direccion y Baterias de Banos U.E. Puerto Siles Puerto Siles, correspondiente al prime</t>
  </si>
  <si>
    <t>De: 00099024113 Transferencia en cumplimiento al DS N0913 de 15/06/2011 y el Convenio Intergubernativo de Financiamiento UPRE-CIF-IG 1037/2017, suscrito entre la UPRE y el GAM San Javier, Proyecto Const. Plaza Principal 3 de Diciembre Comunidad San Javier, Municipio de San Javier, correspondiente al</t>
  </si>
  <si>
    <t>De: 00099024113 Transferencia en cumplimiento al DS N0913 de 15/06/2011 y el Convenio Intergubernativo de Financiamiento UPRE-CIF-IG 1038/2017, suscrito entre la UPRE y el GAM San Javier, Proyecto Const. 5 Aulas y Bateria de Bano Unidad Educativa Sinahi Comunidad Pata de Aguila, Municipio San Javier</t>
  </si>
  <si>
    <t>De: 00099024113 Transferencia en cumplimiento al DS N0913 de 15/06/2011 y el Convenio Intergubernativo de Financiamiento UPRE-CIF-IG/078/2016, suscrito entre la UPRE y el GAM de Portachuelo proyecto Construccion del Estadio Municipal de Portachuelo Barrio Obrero, correspondiente al pago de la planil</t>
  </si>
  <si>
    <t>De: 00099024113 Transferencia en cumplimiento al DS N0913 de 15/06/2011 y el Convenio Intergubernativo de Financiamiento UPRE-CIF-IG 1068/2017, suscrito entre la UPRE y el GAM Exaltacion, Proyecto Const. Unidad Educativa Jasschaja Municipio de Exaltacion, correspondiente al pago del 20% de anticipo</t>
  </si>
  <si>
    <t>De: 00099024113 Transferencia en cumplimiento al DS N0913 de 15/06/2011 y el Convenio Intergubernativo de Financiamiento UPRE-CIF-IG 1072/2017, suscrito entre la UPRE y el GAM Magdalena, Proyecto Const. de Tinglado y Graderias Polifuncional U.E. Parroquial San Antonio II - Magdalena, correspondien</t>
  </si>
  <si>
    <t>De: 00099024113 Transferencia en cumplimiento al DS N0913 de 15/06/2011 y el Convenio Intergubernativo de Financiamiento UPRE-CIF-IG 1045/2017, suscrito entre la UPRE y el GAM Reyes, Proyecto Const. Tinglado Unidad Educativa Guagualagua Comunidad Gualaguagua, correspondiente al pago del 20% de antic</t>
  </si>
  <si>
    <t>A:00099021001 Transferencia que efectuamos a requerimiento de la Unidad de Administracion e Informacion Salarial segun nota CITE: MEFP/VTCP/DGPOT/UAIS/No.6318/2017, por concepto de reversion definitiva correspondiente a varias entidades, misma que se encuentra consignada en el comprobante de pago No</t>
  </si>
  <si>
    <t>De: 00099024113 Transferencia en cumplimiento al DS N0913 de 15/06/2011 y el Convenio Intergubernativo de Financiamiento UPRE-CIF-IG/053/2015, suscrito entre la UPRE y el GAM de Buena Vista proyecto Construccion Internado Unidad Educativa Sacana, correspondiente al pago de la planilla N 5 de cierre,</t>
  </si>
  <si>
    <t>De: 00099024113 Transferencia en cumplimiento al DS N0913 de 15/06/2011 y el Convenio Intergubernativo de Financiamiento UPRE-CIF-IG/547/2016, suscrito entre la UPRE y el GAM de Arampampa proyecto Const. Aula Multigrado U.E. Azanquiri, correspondiente al pago de la planilla N 1 de cierre, segun la U</t>
  </si>
  <si>
    <t>De: 00099024113 Transferencia en cumplimiento al DS N0913 de 15/06/2011 y el Convenio Intergubernativo de Financiamiento UPRE-CIF-IG/337/2016, suscrito entre la UPRE y el GAM de Coripata proyecto Construccion Unidad Educativa Mcal. Andres de Santa Cruz, correspondiente al pago de la planilla N 5, se</t>
  </si>
  <si>
    <t>De: 00099024113 Transferencia en cumplimiento al DS N0913 de 15/06/2011 y el Convenio Interinstitucional de Financiamiento UPRE-CIF-159/2015, suscrito entre la UPRE y el GAM de Quillacollo proyecto Construccion Terminal Interprovincial D-3 Quillacollo, correspondiente al pago de la planilla N 8, seg</t>
  </si>
  <si>
    <t>De: 00099024113 Transferencia en cumplimiento al DS N0913 de 15/06/2011 y el Convenio Intergubernativo de Financiamiento UPRE-CIF-IG/523/2016, suscrito entre la UPRE y el GAM de Cocapata proyecto Construccion Centro de Salud con Internacion Comunidad de Choro, correspondiente al pago de la planilla</t>
  </si>
  <si>
    <t>De: 00099024113 Transferencia en cumplimiento al DS N0913 de 15/06/2011 y el Convenio Intergubernativo de Financiamiento UPRE-CIF-IG 173/2017, suscrito entre la UPRE y el GAM de Puerto Rico proyecto Const. Una Vivienda para Maestros Unidad Educativa German Busch, Loc. Conquista, Mun Pto. Rico, corre</t>
  </si>
  <si>
    <t>De: 00099024113 Transferencia en cumplimiento al DS N0913 de 15/06/2011 y el Convenio Intergubernativo de Financiamiento UPRE-CIF-IG/023/2016, suscrito entre la UPRE y el GAM de San Pedro proyecto Construccion Plaza Principal Canandoa San Pedro, correspondiente al pago de la planilla N 2 de cierre,</t>
  </si>
  <si>
    <t>||COBRO COMISION AMPLIACION DE VALIDEZ CARTA DE CREDITO 0.15% S/USD 37.887,10 POR 36 DIAS, REEMBOLSO GASTOS DE COMUNICACION BS220.- Y EMISION CBTE CONTABLE BS50.- SEGUN NOTA EASBA-NE-GG-N° 560/2017 ADJUNTA DE LA FECHA REF.: CARTA DE CREDITO I-2017-040. CGO.LIB.N° 00586019202 EASBA REF.: COMISION AMPLIACION DE VALIDEZ LC I-2017-040.</t>
  </si>
  <si>
    <t>||REGISTRO COBRO COMISION TRANSFERENCIA AL EXTERIOR 0.10% S/USD 420.000.- REEMBOLSO GASTOS DE COMUNICACION BS220.- Y EMISION CBTE CONTABLE BS50.- EN COMPLEMENTO A CBTE S-0904644 ADJUNTO DE LA FECHA. CGO.LIB.N°00513012004 LBP-YPFB-UNICOMERCIAL REF.: COMISION PAGO CARTA DE CREDITO I-2017-013</t>
  </si>
  <si>
    <t>VENTA DE DIVISAS CON TRANSFERENCIA DE FONDOS A SOLICITUD DE PROCURADURIA GENERAL DEL ESTADO SEGUN SOLICITUD 3634 REF: HR DGD3-04 PAGO AL CENTRO DE ARREGLO DE DIFERENCIAS RELATIVAS A INVERSIONES - CIADI, REFERENTE AL CASO CIADI ARB-06-2 QUIBORAX Y NON METALIC MINERALS C. ESTADO PLURINACIONAL DE BOLIV LIB. 00099021001 TGN-RECURSOS ORDINARIOS (3987)</t>
  </si>
  <si>
    <t>VENTA DE DIVISAS A SOLICITUD DE YACIMIENTOS PETROLIFEROS FISCALES BOLIVIANOS SEGUN SOLICITUD 3641 REF: PAGO A YPFB TRANSPORTE SA POR SERVICIO DE TRANSPORTE POR POLIDUCTOS AGOSTO 2017 SEGUN DOCUMENTACION ADJUNTA LIB. 00513012004 LBP-YPFB-UNICOMERCIAL (4030005415/1-2188907)</t>
  </si>
  <si>
    <t>TRANSFERENCIA RECIBIDA DEL EXTERIOR SEGÚN MENSAJES SWIFT Nos. 16817-16808 (REM.EXT.) DE FECHA 21-11-2017 POR DESEMBOLSO DE CAF PRÉSTAMO CFA009344 PROG.MAS INV.P/ RIEGO FASE IV SOLICITUD DE DESEMBOLSO NRO. 8 LIBRETA N° 00287102001 FPS-RECURSOS PROPIOS REF.: UTILES DE ESCRITORIO</t>
  </si>
  <si>
    <t>TRANSFERENCIA RECIBIDA DEL EXTERIOR SEGÚN MENSAJES SWIFT Nos. 16816-16807 (REM.EXT.) DE FECHA 21-11-2017 POR DESEMBOLSO DE CAF PRÉSTAMO CFA009272 DOBLE VIA SANTA CRUZ WARNES SOLICITUD DE DESEMBOLSO NRO.9 LIBRETA N° 00291012002 ABC-RECURSOS PROPIOS REF.: UTILES DE ESCRITORIO</t>
  </si>
  <si>
    <t>TRANSFERENCIA RECIBIDA DEL EXTERIOR SEGÚN MENSAJES SWIFT Nos. 16819-16810 (REM.EXT.) DE FECHA 21-11-2017 POR DESEMBOLSO DE BID PRÉSTAMO 2828/BL-BO REQ 0012 OPS0201755052A LIBRETA N° 00287102001 FPS-RECURSOS PROPIOS REF.: UTILES DE ESCRITORIO</t>
  </si>
  <si>
    <t>TRANSFERENCIA RECIBIDA DEL EXTERIOR SEGÚN MENSAJES SWIFT Nos. 16818-16809 (REM.EXT.) DE FECHA 21-11-2017 POR DESEMBOLSO DE BID PRÉSTAMO 2828/BL-BO REQ 0012 OPS0201755052A LIBRETA N° 00287102001 FPS-RECURSOS PROPIOS REF.: UTILES DE ESCRITORIO</t>
  </si>
  <si>
    <t>VENTA DE DIVISAS CON TRANSFERENCIA DE FONDOS A SOLICITUD DE MINISTERIO DE DESARROLLO PRODUCTIVO Y ECONOMIA PLURAL SEGUN SOLICITUD 3635 REF: TRANSFERENCIA DE RECURSOS A EVIEL RAMOS PEREZ DEL SALDO POR PAGAR POR CONCEPTO DE ALQUILER Y ADECUACION DE STAND EN FERIA INTERNACIONAL, CONFORME A SOLICITUD DE LIB. 00041051101 MPM - PROMUEVE BOLIVIA RECURSOS PROPIOS</t>
  </si>
  <si>
    <t>COBRO COSTOS DE PAPELERIA SEGUN TRANSFERENCIA DEL EXTERIOR POR ORDEN DE HERCO COMBUSTIBLES SA REF.: CONTRATO CONDENSADO DE GAS N 28 LIB. 00513062001 YPFB-OPERACIONES PLANTA DE SEPARACION DE LIQUIDOS RIO GRANDE</t>
  </si>
  <si>
    <t>COBRO COSTOS DE PAPELERIA SEGUN TRANSFERENCIA DEL EXTERIOR POR ORDEN DE CONSULADO GENERAL DE BOLIVIA EN WASHINGTON D.C. REF.: RECAUDACIONES CORRESPONDIENTES AL MES DE OCTUBRE 2017 LIB. 00010011102 MIN.RELACIONES EXTERIORES - GESTORIA CONSULAR LEY Nº 3108</t>
  </si>
  <si>
    <t>VENTA DE DIVISAS CON TRANSFERENCIA DE FONDOS A SOLICITUD DE AGENCIA BOLIVIANA DE ENERGIA SEGUN SOLICITUD 3643 REF: PAGO A IDOM CONSULTING ENGINEERING AND ARCHITECTURE POR CONSULTORIA POR PRODUCTO EN EL EXTRANGERO - ASESORAMIENTO ESPECIALIZADO PARA LA REVISION DEL CONTRATO EPC LIB. 00099021001 TGN-RECURSOS ORDINARIOS (3987)</t>
  </si>
  <si>
    <t>VENTA DE DIVISAS CON TRANSFERENCIA DE FONDOS A SOLICITUD DE MINISTERIO DE ECONOMIA Y FINANZAS PUBLICAS SEGUN SOLICITUD 3639 REF: PAGO A FAVOR DE BLOOMBERG FINANCE LP FACTURA 5604101053, MES DE NOVIEMBRE/2017, POR SERVICIOS ESPECIALES BLOOMBERG TERMINALES DE OPERACIONES DEUDA PUBLICA EN MERCADOS DE LIB. 00099021001 TGN-RECURSOS ORDINARIOS (3987)</t>
  </si>
  <si>
    <t>VENTA DE DIVISAS CON TRANSFERENCIA DE FONDOS A SOLICITUD DE YACIMIENTOS PETROLIFEROS FISCALES BOLIVIANOS SEGUN SOLICITUD 3640 REF: PAGO A INTERTEK TESTING SERVICES PERU SA POR SERVICIO DE INSPECCION PLANTA DE ALMACENAJE PERU MESES JUNIO JULIO Y AGOSTO DE 2017 SEGUN DOCUMENTACION ADJUNTA. LIB. 00513012004 LBP-YPFB-UNICOMERCIAL (4030005415/1-2188907)</t>
  </si>
  <si>
    <t>VENTA DE DIVISAS CON TRANSFERENCIA DE FONDOS A SOLICITUD DE YACIMIENTOS PETROLIFEROS FISCALES BOLIVIANOS SEGUN SOLICITUD 3642 REF: PAGO 11MO A EMPRESA BEICIP FRANLAB POR SERVICIO DE CONSULTORIA EN ASESORAMIENTO TECNICO ECONOMICO EN EXPLORACION, FACTURA IN-17-467-BF, CONTRATO ALG-VPACF-SCZ-054-2014 LIB. 00513022001 YPFB - "OPERACIONES"</t>
  </si>
  <si>
    <t>COBRO COSTOS DE PAPELERIA POR REGULARIZACION DE TRANSFERENCIA DEL EXTERIOR POR ORDEN DE SOCIETE MAGHREB MANAGEMENT INTERNAT LIB. 00513062001 YPFB-OPERACIONES PLANTA DE SEPARACION DE LIQUIDOS RIO GRANDE</t>
  </si>
  <si>
    <t>COBRO COSTOS DE PAPELERIA SEGUN TRANSFERENCIA DEL EXTERIOR POR ORDEN DE CORPORACION PETROLERA S.A. REF:FACTURA NO.469/2017 LIB. 00513062001 YPFB-OPERACIONES PLANTA DE SEPARACION DE LIQUIDOS RIO GRANDE</t>
  </si>
  <si>
    <t>COBRO COSTOS DE PAPELERIA SEGUN TRANSFERENCIA DEL EXTERIOR POR ORDEN DE CONSULADO DE BOLIVIA EN MADRID LIB. 00340012003 RECAUDACION EXTRANJERIA - C.I. -L.C.</t>
  </si>
  <si>
    <t>De: 00099024113 Transferencia en cumplimiento al DS N0913 de 15/06/2011 y el Convenio Intergubernativo de Financiamiento UPRE-CIF-IG 045/2017, suscrito entre la UPRE y el GAM de Shinahota proyecto Construccion 6 Aulas y Bateria de Banos U.E. Mcal. Sucre, correspondiente al pago de la planilla N 2, s</t>
  </si>
  <si>
    <t>De: 00099024113 Transferencia en cumplimiento al DS N0913 de 15/06/2011 y el Convenio Intergubernativo de Financiamiento UPRE-CIF-IG 139/2017, suscrito entre la UPRE y el GAM de Filadelfia proyecto Const. Tinglado y Graderias U.E. Buyuyu Comunidad Buyuyu, correspondiente al pago de la planilla N 2</t>
  </si>
  <si>
    <t>De: 00099024113 Transferencia en cumplimiento al DS N0913 de 15/06/2011 y el Convenio Intergubernativo de Financiamiento UPRE-CIF-IG 383/2016, suscrito entre la UPRE y el GAM de San Benito proyecto Construccion Unidad Educativa La Belgica San Benito, correspondiente al pago de la planilla N 5 de ci</t>
  </si>
  <si>
    <t>De: 00099024113 Transferencia en cumplimiento al DS N0913 de 15/06/2011 y el Convenio Intergubernativo de Financiamiento UPRE-CIF-IG 027/2017, suscrito entre la UPRE y el GAM de Chinahota proyecto Construccion Infraestructura Deportiva Coliseo Shinahota, correspondiente al pago de la planilla N 3, s</t>
  </si>
  <si>
    <t>De: 00099024113 Transferencia en cumplimiento al DS N0913 de 15/06/2011 y el Convenio Intergubernativo de Financiamiento UPRE-CIF-IG 914/2017, suscrito entre la UPRE y el GAM de Villa Tunari proyecto Construccion U.E. Tecnico Humanistico Nueva Tacopaya D-8, correspondiente al primer desembolso equiv</t>
  </si>
  <si>
    <t>De: 00099024113 Transferencia en cumplimiento al DS N0913 de 15/06/2011 y el Convenio Intergubernativo de Financiamiento UPRE-CIF-IG 912/2017, suscrito entre la UPRE y el GAM de Chimare proyecto Construccion Infraestructura Unidad Educativa Senda D, correspondiente al primer desembolso equivalente a</t>
  </si>
  <si>
    <t>De: 00099024113 Transferencia en cumplimiento al DS N0913 de 15/06/2011 y el Convenio Intergubernativo de Financiamiento UPRE-CIF-IG 911/2017, suscrito entre la UPRE y el GAM de Chimare proyecto Construccion Infraestructura Unidad Educativa Senda III, correspondiente al primer desembolso equivalente</t>
  </si>
  <si>
    <t>De: 00513012004 Transferencia que efectuamos a requerimiento de Yacimientos Petroliferos Fiscales Bolivianos segun nota CITE: YPFB/DFC-3137 URT-1593/2017 y en virtud a la nota interna CITE: MEFP/VPCF/DGCF/UCCF No.1182/2017 de la Direccion General de Contabilidad Fiscal de esta Cartera de Estado y de</t>
  </si>
  <si>
    <t>De: 00099024113 Transferencia en cumplimiento al DS N0913 de 15/06/2011 y el Convenio Intergubernativo de Financiamiento UPRE-CIF-IG 917/2017, suscrito entre la UPRE y el GAM de Entre Rios proyecto Construccion 8 Aulas Unidad Educativa 23 de Marzo, correspondiente al primer desembolso equivalente al</t>
  </si>
  <si>
    <t>De: 00099024113 Transferencia en cumplimiento al DS N0913 de 15/06/2011 y el Convenio Intergubernativo de Financiamiento UPRE-CIF-IG 909/2017, suscrito entre la UPRE y el GAM de Entre Rios proyecto Construccion Aulas, Tinglado y Graderias U.E. Ernesto Che Guevara, correspondiente al primer desembols</t>
  </si>
  <si>
    <t>De: 00099024113 Transferencia en cumplimiento al DS N0913 de 15/06/2011 y el Convenio Intergubernativo de Financiamiento UPRE-CIF-IG/555/2016, suscrito entre la UPRE y el GAD Beni, Proyecto Construccion U.E. Puerto San Borja y Polifuncional - Comunidad Puerto San Borja, correspondiente al pago de la</t>
  </si>
  <si>
    <t>De: 00099024113 Transferencia en cumplimiento al DS N0913 de 15/06/2011 y el Convenio Intergubernativo de Financiamiento UPRE-CIF-IG 439/2017, suscrito entre la UPRE y el GAM San Pedro de Tiquina, Proyecto Construccion 4 Aulas Unidad Educativa Lupalaya, correspondiente al pago de la planilla N2, seg</t>
  </si>
  <si>
    <t>De: 00099024113 Transferencia en cumplimiento al DS N0913 de 15/06/2011 y el Convenio Intergubernativo de Financiamiento UPRE-CIF-IG 440/2017, suscrito entre la UPRE y el GAM San Pedro de Tiquina, Proyecto Construccion 4 Aulas Unidad Educativa Jose Manuel Pando, correspondiente al pago de la planill</t>
  </si>
  <si>
    <t>De: 00099024113 Transferencia en cumplimiento al DS N0913 de 15/06/2011 y el Convenio Intergubernativo de Financiamiento UPRE-CIF-IG 372/2017, suscrito entre la UPRE y el GAM Coripata, Proyecto Construccion Aulas U.E. Las Cienegas, correspondiente al pago de la planilla N2, segun la UPRE.</t>
  </si>
  <si>
    <t>De: 00099024113 Transferencia en cumplimiento al DS N0913 de 15/06/2011 y el Convenio Intergubernativo de Financiamiento UPRE-CIF-IG 041/2017, suscrito entre la UPRE y el GAM Shinahota, Proyecto Construccion 12 Aulas, Area Administrativa, Bateria de Banos y Graderias U.E. German Busch B, correspondi</t>
  </si>
  <si>
    <t>De: 00099024113 Transferencia en cumplimiento al DS N0913 de 15/06/2011 y el Convenio Interinstitucional de Financiamiento UPRE-CIF-010/2016, suscrito entre la UPRE y el GAM Puerto Villarroel, Proyecto Construccion Infraestructura UMSS Valle Sacta, correspondiente al pago de la planilla N3, segun l</t>
  </si>
  <si>
    <t>A:00373024105 DESEMBOLSO DE RECURSOS AL FONDO DE DESARROLLO INDIGENA PARA PROGRAMAS Y/O PROYECTOS DE LOS GOBIERNOS AUTONOMOS MUNICIPALES DEL DEPARTAMENTO DE COCHABAMBA SG NOTA FDI/DGE/EXT/N296/2017 E INFORME MEFP/VTCP/DGPOT/UPCFTGN/INF/N2396/2017.</t>
  </si>
  <si>
    <t>NUMERO DE LIBRETA CUT: 00099021001 OPERACIÓN E18 TRANSFERENCIA DEL SISTEMA FINANCIERO POR CUENTA DE TERCEROS A LA CUT PAGO MULTA CORRESPONDIENTE AL MES DE SEPTIEMBRE 2017 SERVICIO RECAUDACION SEGIP</t>
  </si>
  <si>
    <t>TRANSFERENCIA DE FONDOS DE DPTOS.DE ENCAJE LEGAL DEL SISTEMA FINANCIERO A DPTOS.CTES.DEL SECTOR PUBLICO S/G CITE' BUNC.CA/P.CORP/665||2017; DE LA FECHA (HRE-TSO-5866). DEVOLUCION DE CAPITAL FIDEICOMITIDO EN CUMPLIMIENTO AL ARTICULO 2 DEL DECRETO SUPREMO N°2913. A SOLICITUD DEL BDP SAM-FIDEICOMISO N°40-FIBECA; LIBRETA 00099021001 RECURSOS ORDINARIOS; BUN.</t>
  </si>
  <si>
    <t>De: 00099024113 Transferencia en cumplimiento al DS N0913 de 15/06/2011 y el Convenio Intergubernativo de Financiamiento UPRE-CIF-IG/368/2016, suscrito entre la UPRE y el GAM Carapari, Proyecto Construccion Reorganizacion Mercado Municipal Carapari, correspondiente al pago de la planilla N5, segun l</t>
  </si>
  <si>
    <t>De: 00099024113 Transferencia en cumplimiento al DS N0913 de 15/06/2011 y el Convenio Intergubernativo de Financiamiento UPRE-CIF-IG 464/2016, suscrito entre la UPRE y el GAM Mizque, Proyecto Construccion Unidad Educativa Puente Pampa, correspondiente al pago de la planilla N5, segun la UPRE.</t>
  </si>
  <si>
    <t>De: 00099024113 Transferencia en cumplimiento al DS N0913 de 15/06/2011 y el Convenio Intergubernativo de Financiamiento UPRE-CIF-IG 038/2017, suscrito entre la UPRE y el GAM Shinahota, Proyecto Construccion Infraestructura Educativa Nivel Inicial Ibuelo, correspondiente al pago de la planilla N1, s</t>
  </si>
  <si>
    <t>De: 00099024113 Transferencia en cumplimiento al DS N0913 de 15/06/2011 y el Convenio Interinstitucional de Financiamiento UPRE-CIF-019/11, suscrito entre la UPRE y el GAM Huanuni, Proyecto Construccion Coliseo Municipal Huanuni, correspondiente al pago de la planilla N6 de cierre, segun la UPRE.</t>
  </si>
  <si>
    <t>De: 00099024113 Transferencia en cumplimiento al DS N0913 de 15/06/2011 y el Convenio Intergubernativo de Financiamiento UPRE-CIF-IG 006/2017, suscrito entre la UPRE y el GAM Gutierrez, Proyecto Const. Tinglado Polifuncional Capitania Kaaguasu, correspondiente al pago de la planilla N3 de cierre, se</t>
  </si>
  <si>
    <t>||COBRO COMISION TRANSFERENCIA AL EXTERIOR 0.10% S/USD 443.964.- REEMBOLSO GASTOS DE COMUNICACION BS220.- Y EMISION CBTE CONTABLE BS50.- EN COMPLEMENTO A CBTE S-0904705 ADJUNTO. CGO.LIB.N°00099021001 TGN RECURSOS ORDINARIOS REF.: COM PAGO CARTA DE CREDITO I-2017-041</t>
  </si>
  <si>
    <t>||COBRO COMISION TRANSFERENCIA AL EXTERIOR 0.10% S/USD 937.984.- REEMBOLSO GASTOS DE COMUNICACION BS220.- Y EMISION CBTE CONTABLE BS50.- EN COMPLEMENTO A CBTE S-0904711 ADJUNTO. CGO.LIB.N°00099021001 TGN RECURSOS ORDINARIOS REF.:COM PAGO N°1 CARTA DE CREDITO I-2017-042</t>
  </si>
  <si>
    <t>||PAGO A LA CAF COMISION POR AVAL CFC003073 VCTO. 22-11-2017 POR CUENTA DEL TGN SEGÚN NOTA MEFP/VTCP/DGCP/UODP-888/2017 DE FECHA 22-11-2017 LIBRETA N°00099021001 CUENTA UNICA DEL TESORO  CTA 3987 REF.: COMISIONES BANCARIAS</t>
  </si>
  <si>
    <t>'TRANSFERENCIA DE FONDOS||A SOL. DEL MIN,DE ECO Y FIN.PUBL. MEFP/VTCP/DGAFT/UOIET/TES/N°4840/17 DE LA FECHA HRE TSO 5868 AL GOB.AUT.DPTAL. DE COCHABAMBA EN EL MARCO DEL ART. 5 DE LA LEY N°840, LEY DE MODIFICACIONES AL PRESUPUESTO GENERAL DEL ESTADO-GESTION 2016. DEBITO DE LA LIBRETA 00099021001 TGN - RECURSOS ORDINARIOS.</t>
  </si>
  <si>
    <t>'COBRO DE'||UTILES DE ESCRITORIO POR EL COMPROBANTE NRO. 0904794 DE LA FECHA EN ATENCIÓN A NOTA SENATEX/DGE/CAR/0306/2017 DEL SERVICIO NACIONAL TEXTIL. DEBITO DE LA LIBRETA 00378012002 SENATEX ADMINISTRACION CENTRAL.</t>
  </si>
  <si>
    <t>TRANSFERENCIA DE FONDOS AL EXTERIOR A SOLICITUD DE TESORO GENERAL DE LA NACION SEGUN SOLICITUD 3636 REF: PAGO AL ORGANISMO INTERNACIONAL DE ENERGIA ATOMICA (OIEA), POR CONCEPTO DE MEMBRESIA POR EUR26.932,00, SEGUN SOLICITUD VRE-DGRM-CS-250/2017. EQUIVALENTES 31.626,29 USD LIB. 00099021001 TGN-RECURSOS ORDINARIOS (3987)</t>
  </si>
  <si>
    <t>VENTA DE DIVISAS CON TRANSFERENCIA DE FONDOS A SOLICITUD DE DIRECCION ESTRATEGICA DE REIVINDICACION MARITIMA DIREMAR SEGUN SOLICITUD 3646 REF: PAGO AL SR FRANCESCO SINDICO POR EL SERVICIO DE ASESORAMIENTO EN DERECHO INTERNACIONAL PUBLICO SEGUN INFORME IF DIREMAR DDS NO 027 2017 EQUIVALENTES 6.602,1 LIB. 00099021001 TGN-RECURSOS ORDINARIOS (3987) POR DIFERENCIAL CAMBIARIO</t>
  </si>
  <si>
    <t>VENTA DE DIVISAS CON TRANSFERENCIA DE FONDOS A SOLICITUD DE DIRECCION ESTRATEGICA DE REIVINDICACION MARITIMA DIREMAR SEGUN SOLICITUD 3646 REF: PAGO AL SR FRANCESCO SINDICO POR EL SERVICIO DE ASESORAMIENTO EN DERECHO INTERNACIONAL PUBLICO SEGUN INFORME IF DIREMAR DDS NO 027 2017 EQUIVALENTES 6.602,1 LIB. 00099021001 TGN-RECURSOS ORDINARIOS (3987)</t>
  </si>
  <si>
    <t>COBRO COSTOS DE PAPELERIA SEGUN TRANSFERENCIA DEL EXTERIOR POR ORDEN DE EMBAJADA DE BOLIVIA SECCION CONSULAR, ASUNCION-PARAGUAY LIB. 00010011102 MIN.RELACIONES EXTERIORES - GESTORIA CONSULAR LEY Nº 3108</t>
  </si>
  <si>
    <t>VENTA DE DIVISAS A SOLICITUD DE YACIMIENTOS PETROLIFEROS FISCALES BOLIVIANOS SEGUN SOLICITUD 3648 REF: PAGO A EMPRESA BUREAU VERITAS ARGENTINA SA, CERTIFICADO 10 MES JULIO-17, FACTURA 11, POR SERVICIO DE FISCALIZACION DE PRECOMISIONADO, COMISIONADO, ARRANQUE Y PRUEBA DE DESEMPENO DE LAS PLANTAS D LIB. 00513052001 YPFB_GERENCIA NACIONAL DE PLANTAS DE SEPARACIÓN</t>
  </si>
  <si>
    <t>COBRO COSTOS DE PAPELERIA POR REGULARIZACION DE TRANSFERENCIA DEL EXTERIOR POR ORDEN DE CONSULADO DE BOLIVIA EN MENDOZA-ARGENTINA REF:GESTORIA CONSULAR OCTUBRE 17 LIB. 00010011102 MIN.RELACIONES EXTERIORES - GESTORIA CONSULAR LEY Nº 3108</t>
  </si>
  <si>
    <t>TRANSFERENCIA RECIBIDA DEL EXTERIOR SEGÚN MENSAJES SWIFT Nos. 16955 - 16943 (REM.EXT.) DE FECHA 22-11-2017 POR DESEMBOLSO DE BID PRÉSTAMO BID 4292/BL-BO 4292-BL-BO REQ 0001 OPS0201755836A LIBRETA N° 00099021001 (3987) TGN- RECURSOS ORDINARIOS REF.: UTILES DE ESCRITORIO</t>
  </si>
  <si>
    <t>TRANSFERENCIA RECIBIDA DEL EXTERIOR SEGÚN MENSAJES SWIFT Nos. 16956 - 16944 (REM.EXT.) DE FECHA 22-11-2017 POR DESEMBOLSO DE BID PRÉSTAMO BID 4292/BL-BO REF: 4292-BL-BO- REQ 0001 OPS0201755836A LIBRETA N° 00099021001 (3987) TGN- RECURSOS ORDINARIOS REF.: UTILES DE ESCRITORIO</t>
  </si>
  <si>
    <t>De: 00099024113 Transferencia en cumplimiento al DS N0913 de 15/06/2011 y el Convenio Intergubernativo de Financiamiento UPRE-CIF-IG 037/2017, suscrito entre la UPRE y el GAM de Shinahota proyecto Construccion Cancha Multiple U.E. Ibuelo de Santa Rosa, correspondiente al pago de la planilla N 1, seg</t>
  </si>
  <si>
    <t>De: 00099024113 Transferencia en cumplimiento al DS N0913 de 15/06/2011 y el Convenio Intergubernativo de Financiamiento UPRE-CIF-IG 004/2017, suscrito entre la UPRE y el GAM de Oruro proyecto Const. Coliseo Cerrado Quirquincho Oruro correspondiente al pago de la planilla N 1, segun la UPRE.</t>
  </si>
  <si>
    <t>De: 00099024113 Transferencia en cumplimiento al DS N0913 de 15/06/2011 y el Convenio Intergubernativo de Financiamiento UPRE-CIF-IG 136/2017, suscrito entre la UPRE y el GAM Ingavi, Proyecto Const. Tinglado Polifuncional con Graderias U.E. San Javier - C.C. San Javier, correspondiente al pago de la</t>
  </si>
  <si>
    <t>De: 00099024113 Transferencia en cumplimiento al DS N0913 de 15/06/2011 y el Convenio Intergubernativo de Financiamiento UPRE-CIF-IG/004/2015, suscrito entre la UPRE y el GAM Bolpebra, Proyecto Construccion Polifuncional Comunidad Veracruz, correspondiente al pago de la planilla N1, segun la UPRE.</t>
  </si>
  <si>
    <t>De: 00099024113 Transferencia en cumplimiento al DS N0913 de 15/06/2011 y el Convenio Intergubernativo de Financiamiento UPRE-CIF-IG 587/2017, suscrito entre la UPRE y el GAM Nueva Esperanza, Proyecto Const. 5 Viviendas para Maestros U.E. Manuel Estremadoiro Municipio Nueva Esperanza, correspondien</t>
  </si>
  <si>
    <t>De: 00099024113 Transferencia en cumplimiento al DS N0913 de 15/06/2011 y el Convenio Intergubernativo de Financiamiento UPRE-CIF-IG 133/2017, suscrito entre la UPRE y el GAM Ingavi, Proyecto Const. Vivienda para Maestro Unidad Educativa Humaitha - Comunidad Campesina Humaitha, correspondiente al pa</t>
  </si>
  <si>
    <t>De: 00099024113 Transferencia en cumplimiento al DS N0913 de 15/06/2011 y el Convenio Intergubernativo de Financiamiento UPRE-CIF-IG 188/2017, suscrito entre la UPRE y el GAM San Joaquin, Proyecto Const. Terminal Municipal San Joaquin, correspondiente al pago de la planilla N3, segun la UPRE.</t>
  </si>
  <si>
    <t>De: 00099024113 Transferencia en cumplimiento al DS N0913 de 15/06/2011 y el Convenio Intergubernativo de Financiamiento UPRE-CIF-IG/520/2016, suscrito entre la UPRE y el GAD Pando, Proyecto Construccion Sede Departamental de Transporte Interprovincial - Cobija, correspondiente al pago de la planill</t>
  </si>
  <si>
    <t>De: 00099024113 Transferencia en cumplimiento al DS N0913 de 15/06/2011 y el Convenio Intergubernativo de Financiamiento UPRE-CIF-IG/467/2016, suscrito entre la UPRE y el GAM Cobija, Proyecto Const. Centro de Salud Barrio 27 de Junio, correspondiente al pago de la planilla N5, segun la UPRE.</t>
  </si>
  <si>
    <t>De: 00099024113 Transferencia en cumplimiento al DS N0913 de 15/06/2011 y el Convenio Interinstitucional de Financiamiento UPRE-CIF-346/2014, suscrito entre la UPRE y el GAM Bolpebra, Proyecto Construccion Edificio Municipal Bolpebra, correspondiente al pago de la planilla N3 de cierre, segun la UP</t>
  </si>
  <si>
    <t>De: 00099024113 Transferencia en cumplimiento al DS N0913 de 15/06/2011 y el Convenio Interinstitucional de Financiamiento UPRE-CIF-133/2015, suscrito entre la UPRE y el GAM Chimore, Proyecto Construccion Tres Aulas y Bateria de Banos U.E. Avelino Sinani, correspondiente al pago de la devolucion de</t>
  </si>
  <si>
    <t>De: 00099024113 Transferencia en cumplimiento al DS N0913 de 15/06/2011 y el Convenio Intergubernativo de Financiamiento UPRE-CIF-IG/370/2015, suscrito entre la UPRE y el GAM Pazna, Proyecto Const. Cancha de Futbol con Cesped Sintetico Pazna, correspondiente al pago de la planilla N3 de cierre, segu</t>
  </si>
  <si>
    <t>De: 00099024113 Transferencia en cumplimiento al DS N0913 de 15/06/2011 y el Convenio Intergubernativo de Financiamiento UPRE-CIF-IG/078/2016, suscrito entre la UPRE y el GAM Portachuelo, Proyecto Construccion del Estadio Municipal Portachuelo Barrio Obrero, correspondiente al pago de la planilla N1</t>
  </si>
  <si>
    <t>De: 00099024113 Transferencia en cumplimiento al DS N0913 de 15/06/2011 y el Convenio Intergubernativo de Financiamiento UPRE-CIF-IG/081-A/2016, suscrito entre la UPRE y el GAM de San Juan proyecto Construccion Tinglado Graderias y Cancha Polifuncional Barrio Bella Union (San Juan), correspondiente</t>
  </si>
  <si>
    <t>De: 00099024113 Transferencia en cumplimiento al DS N0913 de 15/06/2011 y el Convenio Intergubernativo de Financiamiento UPRE-CIF-IG/541/2016, suscrito entre la UPRE y el GAM de Arampampa proyecto Const. Cancha Multifuncional U.E. 14 de Septiembre de Villa Banduriri, correspondiente al pago de la pl</t>
  </si>
  <si>
    <t>De: 00099024113 Transferencia en cumplimiento al DS N0913 de 15/06/2011 y el Convenio Intergubernativo de Financiamiento UPRE-CIF-IG 510/2016, suscrito entre la UPRE y el GAM de Villa Tunari proyecto Construccion Tinglado Unidad Educativa Marcelo Quiroga Santa Cruz C Independiente, correspondiente a</t>
  </si>
  <si>
    <t>De: 00099024113 Transferencia en cumplimiento al DS N0913 de 15/06/2011 y el Convenio Intergubernativo de Financiamiento UPRE-CIF-IG 134/2017, suscrito entre la UPRE y el GAM de Ingavi proyecto Const. Tinglado Polifuncional Unidad Educativa Derrepente Comunidad Campesina Derrepente, correspondiente</t>
  </si>
  <si>
    <t>De: 00099024113 Transferencia en cumplimiento al DS N0913 de 15/06/2011 y el Convenio Intergubernativo de Financiamiento UPRE-CIF-IG 044/2017, suscrito entre la UPRE y el GAM de Shinahota proyecto Construccion 6 Aulas Area Administrativa, Bateria de Banos y Graderias U.E. Puerto Aroma, correspondien</t>
  </si>
  <si>
    <t>De: 00099024113 Transferencia en cumplimiento al DS N0913 de 15/06/2011 y el Convenio Intergubernativo de Financiamiento UPRE-CIF-IG 384/2016, suscrito entre la UPRE y el GAM de San Benito proyecto Construccion Graderias Cancha de Futbol Complejo Deportivo Paracaya San Benito, correspondiente al pa</t>
  </si>
  <si>
    <t>De: 00099024113 Transferencia en cumplimiento al DS N0913 de 15/06/2011 y el Convenio Intergubernativo de Financiamiento UPRE-CIF-IG 051/2017, suscrito entre la UPRE y el GAM de Villa Tunari proyecto Construccion Residencia Estudiantil San Francisco Km 21, correspondiente al pago de la planilla N 2,</t>
  </si>
  <si>
    <t>De: 00099024113 Transferencia en cumplimiento al DS N0913 de 15/06/2011 y el Convenio Interinstitucional de Financiamiento UPRE-CIF-616/2014, suscrito entre la UPRE y el GAM de Corque proyecto Construccion Coliseo Cerrado Comunidad Pomata, correspondiente al pago por la planilla N 4 de cierre, segun</t>
  </si>
  <si>
    <t>De: 00099024113 Transferencia en cumplimiento al DS N0913 de 15/06/2011 y el Convenio Interinstitucional de Financiamiento UPRE-CIF-291/2014, suscrito entre la UPRE y el GAM de San Rafael de Velasco proyecto Construccion de Consultorios en el Hospital Municipal San Rafael, correspondiente al pago po</t>
  </si>
  <si>
    <t>De: 00099024113 Transferencia en cumplimiento al DS N0913 de 15/06/2011 y el Convenio Interinstitucional de Financiamiento UPRE-CIF-008/2015, suscrito entre la UPRE y el GAM de Oruro proyecto Construccion Unidad Educativa Guido Villagomez, correspondiente al pago por la planilla N 6, segun la UPRE.</t>
  </si>
  <si>
    <t>De: 00099024113 Transferencia en cumplimiento al DS N0913 de 15/06/2011 y el Convenio Intergubernativo de Financiamiento UPRE-CIF-IG 0211/2016, suscrito entre la UPRE y el GAM de La Asunta proyecto Const. U.E. Tecnico Humanistico Evo Morales Ayma La Asunta, correspondiente al pago por la planilla N</t>
  </si>
  <si>
    <t>De: 00099024113 Transferencia en cumplimiento al DS N0913 de 15/06/2011 y el Convenio Interinstitucional de Financiamiento UPRE-CIF-0328/13, suscrito entre la UPRE y el GAM de Sucre proyecto Construccion Campo Deportivo Sintetico Punilla, correspondiente al pago por la planilla N 4 de cierre, segun</t>
  </si>
  <si>
    <t>De: 00099024113 Transferencia en cumplimiento al DS N0913 de 15/06/2011 y el Convenio Interinstitucional de Financiamiento UPRE-CIF-0126/13, suscrito entre la UPRE y el GAM de Monteagudo proyecto Construccion Tinglado San Juan del Piray - Monteagudo, correspondiente al pago por la devolucion de la r</t>
  </si>
  <si>
    <t>De: 00099024113 Transferencia en cumplimiento al DS N0913 de 15/06/2011 y el Convenio Interinstitucional de Financiamiento UPRE-CIF-026/2014, suscrito entre la UPRE y la Universidad Tecnica de Oruro, Proyecto Construccion Edificio Laboratorio de Medio Ambiente Spectrolab - UTO, correspondiente al p</t>
  </si>
  <si>
    <t>De: 00099024113 Transferencia en cumplimiento al DS N0913 de 15/06/2011 y el Convenio Intergubernativo de Financiamiento UPRE-CIF-IG 0149/2016, suscrito entre la UPRE y el GAM Sucre, Proyecto Const. Centro de Salud Integral Alegria, correspondiente al pago de la planilla N4, segun la UPRE.</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</si>
  <si>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 la planilla N1, s</t>
  </si>
  <si>
    <t>De: 00099024113 Transferencia en cumplimiento al DS N0913 de 15/06/2011 y el Convenio Intergubernativo de Financiamiento UPRE-CIF-IG 074/2017, suscrito entre la UPRE y el GAM El Puente, Proyecto Construccion Terminal Iscayachi, correspondiente al pago de la planilla N2, segun la UPRE.</t>
  </si>
  <si>
    <t>A:00373024105 DESEMBOLSO DE RECURSOS AL FONDO DE DESARROLLO INDIGENA PARA PROGRAMAS Y/O PROYECTOS DE LOS GOBIERNOS AUTONOMOS MUNICIPALES DEL DEPARTAMENTO DE SANTA CRUZ S/G CITE FDI/DGE/EXT/N295/2017 E INFORME MEFP/VTCP/DGPOT/UPCFTGN/INF/N2418/2017.</t>
  </si>
  <si>
    <t>De: 00099024113 Transferencia en cumplimiento al DS N0913 de 15/06/2011 y el Convenio Intergubernativo de Financiamiento UPRE-CIF-IG/249/2016, suscrito entre la UPRE y el GAM de Pojo proyecto Const. 8 Aulas U.E. Emilio Grageda Zurita (Pojo), correspondiente al pago de la planilla N 4 de cierre, segu</t>
  </si>
  <si>
    <t>De: 00099024113 Transferencia en cumplimiento al DS N0913 de 15/06/2011 y el Convenio Intergubernativo de Financiamiento UPRE-CIF-IG 043/2017, suscrito entre la UPRE y el GAM de Shinahota proyecto Construccion 6 Aulas Area Administrativa, Bateria de Banos y Graderias U.E. Marcelo Quiroga Santa Cruz,</t>
  </si>
  <si>
    <t>PROVISION DE FONDOS A SOLICITUD DE YACIMIENTOS PETROLIFEROS FISCALES BOLIVIANOS SEGUN SOLICITUD YPFB-0314-2017 REF: PAGO SERVICIO TRANSPORTE DE GN FIRME E INTERRUMPIBLE PARA MI Y ME MTGAS OCTUBRE 17 A GASORIENTE BOLIVIANO LIB. 00513012007 YPFB - RECURSOS NACIONALIZACIÓN</t>
  </si>
  <si>
    <t>VENTA DE DIVISAS A SOLICITUD DE YACIMIENTOS PETROLIFEROS FISCALES BOLIVIANOS SEGUN SOLICITUD 3666 REF: PAGO CERTIFICADO N 11 A EMPRESA BUREAU VERITAS ARGENTINA SA POR SERVICIO DE FISCALIZACION DE PRECOMISIONADO, COMISIONADO, ARRANQUE Y PRUEBA DE DESEMPENO DE LAS PLANTAS DE AMONIACO Y UREA DE CARRA LIB. 00513052001 YPFB_GERENCIA NACIONAL DE PLANTAS DE SEPARACIÓN</t>
  </si>
  <si>
    <t>De: 00099024113 Transferencia en cumplimiento al DS N0913 de 15/06/2011 y el Convenio Intergubernativo de Financiamiento UPRE-CIF-IG 151/2017, suscrito entre la UPRE y el GAM de Santos Mercado proyecto Const. Vivienda para Maestros U.E. 13 de Junio C.C. San Jose, correspondiente al pago de la plani</t>
  </si>
  <si>
    <t>De: 00099024113 Transferencia en cumplimiento al DS N0913 de 15/06/2011 y el Convenio Intergubernativo de Financiamiento UPRE-CIF-IG 152/2017, suscrito entre la UPRE y el GAM de Santos Mercado proyecto Const. Direccion y 3 Aulas U.E. Edmundo Villarroel C.C. Almendros II, correspondiente al pago de</t>
  </si>
  <si>
    <t>De: 00099024113 Transferencia en cumplimiento al DS N0913 de 15/06/2011 y el Convenio Intergubernativo de Financiamiento UPRE-CIF-IG 412/2016, suscrito entre la UPRE y el GAM Sacaba, Proyecto Construccion Centro de Acogida Temporal a la Ninez y la Mujer Sacaba, correspondiente al pago de la planilla</t>
  </si>
  <si>
    <t>De: 00099024113 Transferencia en cumplimiento al DS N0913 de 15/06/2011 y el Convenio Intergubernativo de Financiamiento UPRE-CIF-IG 528/2016, suscrito entre la UPRE y el GAM Villa Tunari, Proyecto Construccion 4 Aulas + Banos y Tinglado con Cancha y Graderias U.E. Puerto Zudanez C Agraria La Union,</t>
  </si>
  <si>
    <t>De: 00099024113 Transferencia en cumplimiento al DS N0913 de 15/06/2011 y el Convenio Intergubernativo de Financiamiento UPRE-CIF-IG 407/2016, suscrito entre la UPRE y el GAM Sacaba, Proyecto Construccion Unidad Educativa Paulo Freire D-2, correspondiente al pago de la planilla N4 de cierre, segun l</t>
  </si>
  <si>
    <t>De: 00099024113 Transferencia en cumplimiento al DS N0913 de 15/06/2011 y el Convenio Intergubernativo de Financiamiento UPRE-CIF-IG 036/2017, suscrito entre la UPRE y el GAM Shinahota, Proyecto Construccion Cancha Multiple U.E. Villa Imperial, correspondiente al pago de la planilla N1, segun la UPR</t>
  </si>
  <si>
    <t>De: 00099024113 Transferencia en cumplimiento al DS N0913 de 15/06/2011 y el Convenio Intergubernativo de Financiamiento UPRE-CIF-IG 044/2017, suscrito entre la UPRE y el GAM Shinahota, Proyecto Construccion 6 Aulas, Area Administrativa, Bateria de Banos y Graderias U.E. Puerto Aroma, correspondient</t>
  </si>
  <si>
    <t>De: 00099024113 Transferencia en cumplimiento al DS N0913 de 15/06/2011 y el Convenio Intergubernativo de Financiamiento UPRE-CIF-IG 062/2017, suscrito entre la UPRE y el GAM Carapari, Proyecto Construccion Tinglado y Graderias U.E. Villa del Carmen Chirimollar, correspondiente al pago de la planill</t>
  </si>
  <si>
    <t>De: 00099024113 Transferencia en cumplimiento al DS N0913 de 15/06/2011 y el Convenio Interinstitucional de Financiamiento UPRE-CIF-575/2014, suscrito entre la UPRE y la GAD Pando, Proyecto Construccion y Equipamiento Hospital de Tercer Nivel - Municipio de Cobija, correspondiente al pago de la pla</t>
  </si>
  <si>
    <t>De: 00099024113 Transferencia en cumplimiento al DS N0913 de 15/06/2011 y el Convenio Intergubernativo de Financiamiento UPRE-CIF-IG/001/2015, suscrito entre la UPRE y el GAM de Bella Flor proyecto Construccion Obras Complementarias Safci Santa Lucia, correspondiente al pago de la planilla N 1 de ci</t>
  </si>
  <si>
    <t>De: 00099024113 Transferencia en cumplimiento al DS N0913 de 15/06/2011 y el Convenio Intergubernativo de Financiamiento UPRE-CIF-IG 041/2017, suscrito entre la UPRE y el GAM Shinahota, Proyecto Construccion 12 Aulas, Area Administrativa, Bateria de Banos y Graderias U.E. German Busch B , correspond</t>
  </si>
  <si>
    <t>De: 00099024113 Transferencia en cumplimiento al DS N0913 de 15/06/2011 y el Convenio Intergubernativo de Financiamiento UPRE-CIF-IG 153/2017, suscrito entre la UPRE y el GAM de Santos Mercado proyecto Const. Dos Aulas U.E. 21 de Mayo C.C. Democracia, correspondiente al pago de la planilla N 2, segu</t>
  </si>
  <si>
    <t>De: 00099024113 Transferencia en cumplimiento al DS N0913 de 15/06/2011 y el Convenio Intergubernativo de Financiamiento UPRE-CIF-IG/488/2016, suscrito entre la UPRE y el GAM de Puerto Rico proyecto Construccion Unidad Educativa Carlos Avila Gonzales Puerto Rico, correspondiente al pago de la planil</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</si>
  <si>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10</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</si>
  <si>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9,</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</si>
  <si>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5,</t>
  </si>
  <si>
    <t>De: 00099024113 Transferencia en cumplimiento al DS N0913 de 15/06/2011 y el Convenio Intergubernativo de Financiamiento UPRE-CIF-IG 502/2016, suscrito entre la UPRE y el GAM Villa Tunari, Proyecto Construccion Tinglado Graderias y Cancha Multiple U.E. Eterazama A D-5, correspondiente al pago de la</t>
  </si>
  <si>
    <t>De: 00099024113 Transferencia en cumplimiento al DS N0913 de 15/06/2011 y el Convenio Intergubernativo de Financiamiento UPRE-CIF-IG 0149/2016, suscrito entre la UPRE y el GAM Sucre, Proyecto Const. Centro de Salud Integral Alegria, correspondiente al pago de la planilla N5, segun la UPRE.</t>
  </si>
  <si>
    <t>De: 00099024113 Transferencia en cumplimiento al DS N0913 de 15/06/2011 y el Convenio Intergubernativo de Financiamiento UPRE-CIF-IG 073/2017, suscrito entre la UPRE y el GAM El Puente, Proyecto Construccion Terminal El Puente, correspondiente al pago de la planilla N4, segun la UPRE.</t>
  </si>
  <si>
    <t>De: 00099024113 Transferencia en cumplimiento al DS N0913 de 15/06/2011 y el Convenio Intergubernativo de Financiamiento UPRE-CIF-IG/534/2016, suscrito entre la UPRE y el GAM Tomave, Proyecto Const. Unidad Educativa Sagrado Corazon de Jesus, correspondiente al pago de la planilla N2, segun la UPRE.</t>
  </si>
  <si>
    <t>De: 00099024113 Transferencia en cumplimiento al DS N0913 de 15/06/2011 y el Convenio Interinstitucional de Financiamiento UPRE-CIF-006/2015, suscrito entre la UPRE y la GAM San Pedro de Buena Vista, Proyecto Construccion Bloque de Aulas y Cancha Multifuncional con Tinglado U.E. Toracari, correspon</t>
  </si>
  <si>
    <t>De: 00099024113 Transferencia en cumplimiento al DS N0913 de 15/06/2011 y el Convenio Intergubernativo de Financiamiento UPRE-CIF-IG 144/2017, suscrito entre la UPRE y el GAM Bolpebra, Proyecto Const. Aulas U.E Tres Estrellas - Com. Tres Arroyos, correspondiente al pago de la planilla N2, segun la U</t>
  </si>
  <si>
    <t>De: 00099024113 Transferencia en cumplimiento al DS N0913 de 15/06/2011 y el Convenio Intergubernativo de Financiamiento UPRE-CIF-IG 146/2017, suscrito entre la UPRE y el GAM Bolpebra, Proyecto Const. Aulas Tinglado, Polifuncional y Graderias en U.E Nueva Canaan - Com. Nueva Canaan, correspondiente</t>
  </si>
  <si>
    <t>De: 00099024113 Transferencia en cumplimiento al DS N0913 de 15/06/2011 y el Convenio Intergubernativo de Financiamiento UPRE-CIF-IG 427/2016, suscrito entre la UPRE y el GAM Colcapirhua, Proyecto Construccion Unidad Educativa Modelo San Miguel, correspondiente al pago de la planilla N6, segun la UP</t>
  </si>
  <si>
    <t>De: 00099024113 Transferencia en cumplimiento al DS N0913 de 15/06/2011 y el Convenio Interinstitucional de Financiamiento UPRE-CIF-167/2014, suscrito entre la UPRE y el GAM Warnes, Proyecto Const. de Tinglado Cancha Polifuncional Punto Azul - Warnes, correspondiente al pago de la planilla N1 de cie</t>
  </si>
  <si>
    <t>De: 00099024113 Transferencia en cumplimiento al DS N0913 de 15/06/2011 y el Convenio Intergubernativo de Financiamiento UPRE-CIF-IG 154/2017, suscrito entre la UPRE y el GAM de Santos Mercado proyecto Const. 2 Aulas U.E. Juan Galagher C.C. Santa Teresa, correspondiente al pago de la planilla N 2,</t>
  </si>
  <si>
    <t>De: 00099024113 Transferencia en cumplimiento al DS N0913 de 15/06/2011 y el Convenio Intergubernativo de Financiamiento UPRE-CIF-IG 087/2017, suscrito entre la UPRE y el GAM de Vinto proyecto Construccion Unidad Educativa Alvaro Garcia Linera, correspondiente al pago de la planilla N 3, segun la UP</t>
  </si>
  <si>
    <t>De: 00099024113 Transferencia en cumplimiento al DS N0913 de 15/06/2011 y el Convenio Intergubernativo de Financiamiento UPRE-CIF-IG 438/2016, suscrito entre la UPRE y el GAM Colomi, Proyecto Construccion U.E. Corani Pampa D-4, correspondiente al pago de la planilla N3, segun la UPRE.</t>
  </si>
  <si>
    <t>De: 00099024113 Transferencia en cumplimiento al DS N0913 de 15/06/2011 y el Convenio Intergubernativo de Financiamiento UPRE-CIF-IG 015/2017, suscrito entre la UPRE y el GAD Oruro, Proyecto Construccion Unidad Educativa San Juan de Dios, correspondiente al pago de la planilla N 3, segun la UPRE.</t>
  </si>
  <si>
    <t>De: 00099024113 Transferencia en cumplimiento al DS N0913 de 15/06/2011 y el Convenio Intergubernativo de Financiamiento UPRE-CIF-IG 505/2016, suscrito entre la UPRE y el GAM Villa Tunari, Proyecto Construccion Tinglado, Graderias y Cancha Multiple U.E. 10 de Agosto D-7, correspondiente al pago de l</t>
  </si>
  <si>
    <t>De: 00099024113 Transferencia en cumplimiento al DS N0913 de 15/06/2011 y el Convenio Intergubernativo de Financiamiento UPRE-CIF-IG/279/2015, suscrito entre la UPRE y el GAM San Ramon, Proyecto Construccion Villa Olimpica San Ramon, correspondiente al pago de la planilla N7, segun la UPRE.</t>
  </si>
  <si>
    <t>De: 00099024113 Transferencia en cumplimiento al DS N0913 de 15/06/2011 y el Convenio Intergubernativo de Financiamiento UPRE-CIF-IG 377/2016, suscrito entre la UPRE y el GAD Tarija, Proyecto Construccion Cancha de Cesped Sintetico en Sella Cercado de la Ciudad de Tarija, correspondiente al pago de</t>
  </si>
  <si>
    <t>De: 00099024113 Transferencia en cumplimiento al DS N0913 de 15/06/2011 y el Convenio Intergubernativo de Financiamiento UPRE-CIF-IG/474/2015, suscrito entre la UPRE y el GAM Monteagudo, Proyecto Construccion U.E. Cmte. Hugo Chavez - Monteagudo, correspondiente al pago de la planilla N4, segun la UP</t>
  </si>
  <si>
    <t>De: 00099024113 Transferencia en cumplimiento al DS N0913 de 15/06/2011 y el Convenio Intergubernativo de Financiamiento UPRE-CIF-IG 465/2016, suscrito entre la UPRE y el GAM de Huanuni proyecto Construccion Unidad Educativa Bolivia - Huanuni, correspondiente al pago de la planilla N 4, segun la UPR</t>
  </si>
  <si>
    <t>De: 00099024113 Transferencia en cumplimiento al DS N0913 de 15/06/2011 y el Convenio Intergubernativo de Financiamiento UPRE-CIF-IG 033/2017, suscrito entre la UPRE y el GAM de Vinto proyecto Construccion Internado U.E. La Llave, correspondiente al pago de la planilla N 3, segun la UPRE.</t>
  </si>
  <si>
    <t>De: 00099024113 Transferencia en cumplimiento al DS N0913 de 15/06/2011 y el Convenio Intergubernativo de Financiamiento UPRE-CIF-IG 032/2017, suscrito entre la UPRE y el GAM de Vinto proyecto Construccion Internado U.E. Elizardo Perez, correspondiente al pago de la planilla N 3, segun la UPRE.</t>
  </si>
  <si>
    <t>PAGO A BID PRÉSTAMO 571-1-SF-BO VCTO. 24-11-2017 POR CUENTA DE SAMAPA SEGÚN Cod.Liq.010061 DE FECHA 23-11-2017, VALOR 24-11-2017 CAPITAL USD 151.709,37 INTERESES USD 14.867,28 LIBRETA N° 00099021001 TGN RECURSOS ORDINARIOS 3987 - ALIVIO MDRI</t>
  </si>
  <si>
    <t>PAGO PRÉSTAMO BID 846-SF-BO VCTO. 24-11-2017 POR CUENTA DE FNDR SEGÚN COD.LIQ.010030 DE FECHA 22-11-2017, VALOR 24-11-2017 CAPITAL USD 10.244,10 INTERESES USD 66.381,74 LIBRETA N° 00099021001 TGN-RECURSOS ORDINARIOS (3987) - ALIVIO MDRI</t>
  </si>
  <si>
    <t>A:00099021001 A requerimiento de la Unidad de Administracion e Informacion Salarial (UAIS), con nota interna CITE: MEFP/VTCP/DGPOT/UAIS/N 6481/2017, en la cual solicita la reversion definitiva de las boletas de pago solicitado por el SENASIR, consignadas en el Comprobante de Pago N 71570.</t>
  </si>
  <si>
    <t>NÚMERO DE LIBRETA CUT: 99031009.00 OPERACIÓN T01 TRANSFERENCIA DE FONDOS A LA CUT - TESORO DIRECTO DE BANCO UNION S.A. A CUENTA UNICA DEL TESORO CON NUMERO DE SOLICITUD = 2306901 Y NUMERO CORRELATIVO = 91320024112017643 TRANSFERENCIA OPERACIONES DE VENTA BONOS BTX</t>
  </si>
  <si>
    <t>De: 00099024113 Transferencia en cumplimiento al DS N0913 de 15/06/2011 y el Convenio Intergubernativo de Financiamiento UPRE-CIF-IG 012/2017, suscrito entre la UPRE y el GAD de Oruro proyecto Construccion Unidad Educativa Nino Quirquincho Feliz, correspondiente al pago de la planilla N 3, segun la</t>
  </si>
  <si>
    <t>De: 00099024113 Transferencia en cumplimiento al DS N0913 de 15/06/2011 y el Convenio Intergubernativo de Financiamiento UPRE-CIF-IG 073/2017, suscrito entre la UPRE y el GAM de El puente proyecto Construccion Terminal El Puente, correspondiente al pago de la planilla N 3, segun la UPRE.</t>
  </si>
  <si>
    <t>De: 00099024113 Transferencia en cumplimiento al DS N0913 de 15/06/2011 y el Convenio Intergubernativo de Financiamiento UPRE-CIF-IG/493/2016, suscrito entre la UPRE y el GAM de Mairana proyecto Construccion Modulo Eductivo U.E. Santiago Bartolome Nunez Pimentel - Mairana, correspondiente al pago de</t>
  </si>
  <si>
    <t>De: 00099024113 Transferencia en cumplimiento al DS N0913 de 15/06/2011 y el Convenio Interinstitucional de Financiamiento UPRE-CIF-094/12, suscrito entre la UPRE y el GAD de Pando proyecto Construccion Estadio Departamental Municipio Cobija, correspondiente al pago de la planilla N 14 de cierre, s</t>
  </si>
  <si>
    <t>De: 00099024113 Transferencia en cumplimiento al DS N0913 de 15/06/2011 y el Convenio Intergubernativo de Financiamiento UPRE-CIF-IG 537/2016, suscrito entre la UPRE y el GAM de Entre Rios proyecto Construccion Puente Vehicular Los Naranjos, correspondiente al pago de la planilla N 6, segun la UPRE.</t>
  </si>
  <si>
    <t>De: 00099024113 Transferencia en cumplimiento al DS N0913 de 15/06/2011 y el Convenio Intergubernativo de Financiamiento UPRE-CIF-IG 968/2017, suscrito entre la UPRE y el GAM Urmiri, Proyecto Const. Internado U.E. Cahuayo (Cahuayo), correspondiente al pago del 20% de anticipo del monto financiado, s</t>
  </si>
  <si>
    <t>De: 00099024113 Transferencia en cumplimiento al DS N0913 de 15/06/2011 y el Convenio Intergubernativo de Financiamiento UPRE-CIF-IG 967/2017, suscrito entre la UPRE y el GAM San Agustin, Proyecto Const. de Centro de Salud con Internacion Alota, correspondiente al pago del 20% de anticipo del monto</t>
  </si>
  <si>
    <t>De: 00099024113 Transferencia en cumplimiento al DS N0913 de 15/06/2011 y el Convenio Intergubernativo de Financiamiento UPRE-CIF-IG/436/2016, suscrito entre la UPRE y el GAM San Pedro, Proyecto Construccion Modelo Educativo U.E. Sagrado Corazon, correspondiente al pago de la planilla N6, segun la U</t>
  </si>
  <si>
    <t>De: 00099024113 Transferencia en cumplimiento al DS N0913 de 15/06/2011 y el Convenio Interinstitucional de Financiamiento UPRE-CIF-642/2014, suscrito entre la UPRE y el GAM de Potosi proyecto Construccion Colegio Tecnico Humanistico Siglo XXI, correspondiente al pago de la planilla N 8 de cierre, s</t>
  </si>
  <si>
    <t>De: 00099024113 Transferencia en cumplimiento al DS N0913 de 15/06/2011 y el Convenio Intergubernativo de Financiamiento UPRE-CIF-IG 515/2016, suscrito entre la UPRE y el GAM de Villa Tunari proyecto Construccion Tinglado, Graderias y Cancha Multiple U.E. Padresama D-9, correspondiente al pago de la</t>
  </si>
  <si>
    <t>De: 00099024113 Transferencia en cumplimiento al DS N0913 de 15/06/2011 y el Convenio Intergubernativo de Financiamiento UPRE-CIF-IG 513/2015, suscrito entre la UPRE y el GAM de Ancoraimes proyecto Construccion Bloque de Aulas U.E. Camata Sud - Ancoraimes, correspondiente al pago de la planilla N 3</t>
  </si>
  <si>
    <t>De: 00099024113 Transferencia en cumplimiento al DS N0913 de 15/06/2011 y el Convenio Intergubernativo de Financiamiento UPRE-CIF-IG 042/2017, suscrito entre la UPRE y el GAM de Shinahota proyecto Construccion Area Administrativa Amurallado y Graderias U.E. Demetrio Canelas, correspondiente al pago</t>
  </si>
  <si>
    <t>De: 00099024113 Transferencia en cumplimiento al DS N0913 de 15/06/2011 y el Convenio Intergubernativo de Financiamiento UPRE-CIF-IG 502/2016, suscrito entre la UPRE y el GAM de Villa Tunari proyecto Construccion Tinglado Graderias y Cancha Multiple U.E. Eterazama A D-5, correspondiente al pago de l</t>
  </si>
  <si>
    <t>De: 00099024113 Transferencia en cumplimiento al DS N0913 de 15/06/2011 y el Convenio Intergubernativo de Financiamiento UPRE-CIF-IG 516/2016, suscrito entre la UPRE y el GAM de Villa Tunari proyecto Construccion Tinglado, Graderias y Cancha U.E. Miraflores D-5, correspondiente al pago de la planill</t>
  </si>
  <si>
    <t>De: 00099024113 Transferencia en cumplimiento al DS N0913 de 15/06/2011 y el Convenio Intergubernativo de Financiamiento UPRE-CIF-IG 352/2016, suscrito entre la UPRE y el GAM de Chulumani proyecto Construccion Unidad Educativa Pasto Pata - Chulumani, correspondiente al pago de la planilla N 5, segun</t>
  </si>
  <si>
    <t>De: 00099024113 Transferencia en cumplimiento al DS N0913 de 15/06/2011 y el Convenio Intergubernativo de Financiamiento UPRE-CIF-IG 059/2017, suscrito entre la UPRE y el GAM de Padcaya proyecto Construccion Centro de Salud La Huerta, correspondiente al pago de la planilla N 2, segun la UPRE.</t>
  </si>
  <si>
    <t>De: 00099024113 Transferencia en cumplimiento al DS N0913 de 15/06/2011 y el Convenio Interinstitucional de Financiamiento UPRE-CIF-106/2015, suscrito entre la UPRE y el GAM de Chimore proyecto Const. Tinglado con Graderias U.E. California Central Progreso, correspondiente al pago de la planilla N</t>
  </si>
  <si>
    <t>De: 00099024113 Transferencia en cumplimiento al DS N0913 de 15/06/2011 y el Convenio Intergubernativo de Financiamiento UPRE-CIF-IG/140/2016, suscrito entre la UPRE y el GAM de Irupana proyecto Construccion Unidad Educativa - Isquircani, correspondiente al pago de la planilla N 4 de cierre, segun l</t>
  </si>
  <si>
    <t>VENTA DE DIVISAS CON TRANSFERENCIA DE FONDOS A SOLICITUD DE MINISTERIO DE LA PRESIDENCIA SEGUN SOLICITUD 3659 REF: DIVISAS USD 24,491.09 TRANSFERENCIA A DASSAULT FALCON JET CORP. POR COMPRA REPUESTOS PARA AERONAVE FAB 002 Y LLANTAS PARA AERONAVE FAB 001, INCLUYE COSTOS DE ENVIO, A BANK OF AMERICA CU LIB. 00099021001 TGN-RECURSOS ORDINARIOS (3987)</t>
  </si>
  <si>
    <t>VENTA DE DIVISAS CON TRANSFERENCIA DE FONDOS A SOLICITUD DE MINISTERIO DE LA PRESIDENCIA SEGUN SOLICITUD 3658 REF: DIVISAS USD 32,632.00 TRANSFERENCIA A AIRBUS HELIPCOPTERS CONO SUR S.A POR CURSOS DE CAPACITACION A PILOTOS PARA AERONAVES FAB 004 Y FAB 006, PAGO AL BANCO BBVA URUGUAY S.A CUENTA 99901 LIB. 00099021001 TGN-RECURSOS ORDINARIOS (3987)</t>
  </si>
  <si>
    <t>VENTA DE DIVISAS CON TRANSFERENCIA DE FONDOS A SOLICITUD DE MINISTERIO DE LA PRESIDENCIA SEGUN SOLICITUD 3657 REF: DIVISAS USD 11,443.64 INVOICE 71213339 TRANSFERENCIA A HONEYWELL POR SERVICIO MANTENIMIENTO MSP MES OCTUBRE 2017 PARA AERONAVE FAB 002, PAGO A JP MORGAN CHASE BANK, CUENTA 9102597771. LIB. 00099021001 TGN-RECURSOS ORDINARIOS (3987)</t>
  </si>
  <si>
    <t>COBRO COSTOS DE PAPELERIA SEGUN TRANSFERENCIA DEL EXTERIOR POR ORDEN DE HERCO COMBUSTIBLES SA REF.: CONTRATO CONDENSADO DE GAS N LIB. 00513062001 YPFB-OPERACIONES PLANTA DE SEPARACION DE LIQUIDOS RIO GRANDE</t>
  </si>
  <si>
    <t>COBRO COSTOS DE PAPELERIA SEGUN TRANSFERENCIA DEL EXTERIOR POR ORDEN DE EMBAJADA DE BOLIVIA CONSULADO MEXICO REF:OCTUBRE 2017 LIB. 00010011102 MIN.RELACIONES EXTERIORES - GESTORIA CONSULAR LEY Nº 3108</t>
  </si>
  <si>
    <t>COBRO COSTOS DE PAPELERIA SEGUN TRANSFERENCIA DEL EXTERIOR POR ORDEN DE CONSULADO DE BOLIVIA CALAMA LIB. 00340012003 RECAUDACION EXTRANJERIA - C.I. -L.C.</t>
  </si>
  <si>
    <t>VENTA DE DIVISAS CON TRANSFERENCIA DE FONDOS A SOLICITUD DE YACIMIENTOS PETROLIFEROS FISCALES BOLIVIANOS SEGUN SOLICITUD 3674 REF: PRE PAGO A PETROLEOS DEL PERU PETROPERU SA POR DIESEL OIL PARA SEPTIEMBRE DE 2017 DE ACUERDO A FACTURA PROFORMA DE 28 DE AGOSTO DE 2017 SEGUN DOCUMENTACION ADJUNTA LIB. 00513012004 LBP-YPFB-UNICOMERCIAL (4030005415/1-2188907)</t>
  </si>
  <si>
    <t>VENTA DE DIVISAS CON TRANSFERENCIA DE FONDOS A SOLICITUD DE DIRECCION ESTRATEGICA DE REIVINDICACION MARITIMA DIREMAR SEGUN SOLICITUD 3632 REF: PAGO A FAVOR DE DHI POR EL ESTUDIO DE LOS FLUJOS DEL SISTEMA DE AGUA DE LOS MANANTIALES DEL SILALA SEGUN INFORME IF DIREMAR UTS NO 052 2017 EQUIVALENTES 181 LIB. 00099021001 TGN-RECURSOS ORDINARIOS (3987) POR DIFERENCIAL CAMBIARIO</t>
  </si>
  <si>
    <t>VENTA DE DIVISAS CON TRANSFERENCIA DE FONDOS A SOLICITUD DE DIRECCION ESTRATEGICA DE REIVINDICACION MARITIMA DIREMAR SEGUN SOLICITUD 3632 REF: PAGO A FAVOR DE DHI POR EL ESTUDIO DE LOS FLUJOS DEL SISTEMA DE AGUA DE LOS MANANTIALES DEL SILALA SEGUN INFORME IF DIREMAR UTS NO 052 2017 EQUIVALENTES 181 LIB. 00099021001 TGN-RECURSOS ORDINARIOS (3987)</t>
  </si>
  <si>
    <t>COBRO COSTOS DE PAPELERIA SEGUN TRANSFERENCIA DEL EXTERIOR POR ORDEN DE COPAPE PROD.DE PETROLEO LTDA. LIB. 00513062001 YPFB-OPERACIONES PLANTA DE SEPARACION DE LIQUIDOS RIO GRANDE</t>
  </si>
  <si>
    <t>COBRO COSTOS DE PAPELERIA SEGUN TRANSFERENCIA DEL EXTERIOR POR ORDEN DE PETROLEOS PARAGUAYOS (PETROPAR) LIB. 00513062001 YPFB-OPERACIONES PLANTA DE SEPARACION DE LIQUIDOS RIO GRANDE</t>
  </si>
  <si>
    <t>De: 00099024113 Transferencia en cumplimiento al DS N0913 de 15/06/2011 y el Convenio Intergubernativo de Financiamiento UPRE-CIF-IG/571/2016, suscrito entre la UPRE y el GAD de Potosi proyecto Construccion Mercado Campesinos Cantumarca, correspondiente al pago de la planilla N 2, segun la UPRE.</t>
  </si>
  <si>
    <t>De: 00099024113 Transferencia en cumplimiento al DS N0913 de 15/06/2011 y el Convenio Intergubernativo de Financiamiento UPRE-CIF-IG 1034/2017, suscrito entre la UPRE y el GAD de Potosi proyecto Construccion Piscina Olimpica Potosi, correspondiente al primer desembolso equivalente al 20% del monto a</t>
  </si>
  <si>
    <t>De: 00099024113 Transferencia en cumplimiento al DS N0913 de 15/06/2011 y el Convenio Intergubernativo de Financiamiento UPRE-CIF-IG 1047/2017, suscrito entre la UPRE y el GAM de Llallagua proyecto Construccion Estadio Irineo Pimentel Rojas Municipio de Llallagua, correspondiente al primer desembols</t>
  </si>
  <si>
    <t>De: 00099024113 Transferencia en cumplimiento al DS N0913 de 15/06/2011 y el Convenio Intergubernativo de Financiamiento UPRE-CIF-IG/486/2016, suscrito entre la UPRE y el GAM de Potosi proyecto Construccion Unidad Educativa Litoral, correspondiente al pago de la planilla N 6, segun la UPRE.</t>
  </si>
  <si>
    <t>De: 00099024113 Transferencia en cumplimiento al DS N0913 de 15/06/2011 y el Convenio Intergubernativo de Financiamiento UPRE-CIF-275/12, suscrito entre la UPRE y el GAM Potosi, Proyecto Construccion Reconversion Integral Pasaje Boulevard y Recuperacion Plaza 6 de Agosto, correspondiente al pago de</t>
  </si>
  <si>
    <t>De: 00099024113 Transferencia en cumplimiento al DS N0913 de 15/06/2011 y el Convenio Intergubernativo de Financiamiento UPRE-CIF-IG/426/2016, suscrito entre la UPRE y el GAM de Postosi proyecto Construccion Centro de Educacion Virtual Pary Orcko D-8, correspondiente al pago de la planilla N 6, segu</t>
  </si>
  <si>
    <t>De: 00099024113 Transferencia en cumplimiento al DS N0913 de 15/06/2011 y el Convenio Intergubernativo de Financiamiento UPRE-CIF-IG 1009/2017, suscrito entre la UPRE y el GAM Betanzos, Proyecto Construccion 4 Aulas, Bateria de Banos y Tinglado U.E. 20 de Septiembre Yujani - Betanzos, correspondient</t>
  </si>
  <si>
    <t>De: 00099024113 Transferencia en cumplimiento al DS N0913 de 15/06/2011 y el Convenio Intergubernativo de Financiamiento UPRE-CIF-IG 1010/2017, suscrito entre la UPRE y el GAM Betanzos, Proyecto Construccion 6 Aulas, Bateria de Banos, Laboratorios y Tinglado U.E. San Pedro de Colila - Betanzos, corr</t>
  </si>
  <si>
    <t>NÚMERO DE LIBRETA CUT: 99031009.00 OPERACIÓN T01 TRANSFERENCIA DE FONDOS A LA CUT - TESORO DIRECTO DE BANCO UNION S.A. A CUENTA UNICA DEL TESORO CON NUMERO DE SOLICITUD = 2308987 Y NUMERO CORRELATIVO = 91320027112017681 TRANSFERENCIA POR OPERACIONES DE VENTA BONOS BTX</t>
  </si>
  <si>
    <t>De: 00099024113 Transferencia en cumplimiento al DS N0913 de 15/06/2011 y el Convenio Intergubernativo de Financiamiento UPRE-CIF-IG 940/2017, suscrito entre la UPRE y el GAM de Chuquihuta proyecto Const. U.E. Ismael Montes (Chuquihuta), correspondiente al primer desembolso equivalente al 20% del mo</t>
  </si>
  <si>
    <t>De: 00099024113 Transferencia en cumplimiento al DS N0913 de 15/06/2011 y el Convenio Intergubernativo de Financiamiento UPRE-CIF-IG 394/2016, suscrito entre la UPRE y el GAD de Tarija proyecto Construccion Laboratorio Instituto Tecnologico Uriondo, correspondiente al pago de la planilla N 8, segun</t>
  </si>
  <si>
    <t>De: 00099024113 Transferencia en cumplimiento al DS N0913 de 15/06/2011 y el Convenio Intergubernativo de Financiamiento UPRE-CIF-IG/160/2016, suscrito entre la UPRE y el GAM de Guanay proyecto Construccion Tinglado Polifuncional Unidad Educativa Taniplaya, correspondiente al pago de la planilla N 2</t>
  </si>
  <si>
    <t>De: 00099024113 Transferencia en cumplimiento al DS N0913 de 15/06/2011 y el Convenio Intergubernativo de Financiamiento UPRE-CIF-IG 402/2016, suscrito entre la UPRE y el GAM San Lucas, Proyecto Construccion Mercado Central San Lucas, correspondiente al pago de la planilla N5 de cierre, segun la UPR</t>
  </si>
  <si>
    <t>De: 00099024113 Transferencia en cumplimiento al DS N0913 de 15/06/2011 y el Convenio Intergubernativo de Financiamiento UPRE-CIF-IG 100/2017, suscrito entre la UPRE y el GAM Irupana Proyecto Construccion Tinglado Unidad Educativa Yuni Grande - Irupana, correspondiente al pago de la planilla N2, seg</t>
  </si>
  <si>
    <t>De: 00099024113 Transferencia en cumplimiento al DS N0913 de 15/06/2011 y el Convenio Intergubernativo de Financiamiento UPRE-CIF-IG 165/2017, suscrito entre la UPRE y el GAM Puerto Rico Proyecto Const. Un Tinglado Metalico Unidad Educativa Silverio Rojas Gonzales (Com. Puerto Madre de Dios - Mun. P</t>
  </si>
  <si>
    <t>De: 00099024113 Transferencia en cumplimiento al DS N0913 de 15/06/2011 y el Convenio Intergubernativo de Financiamiento UPRE-CIF-IG 040/2017, suscrito entre la UPRE y el GAM Shinahota, Proyecto Construccion Infraestructura Educativa U.E. Colorado, correspondiente al pago de la planilla N1, segun la</t>
  </si>
  <si>
    <t>De: 00099024113 Transferencia en cumplimiento al DS N0913 de 15/06/2011 y el Convenio Intergubernativo de Financiamiento UPRE-CIF-IG/336/2016, suscrito entre la UPRE y el GAM Coripata, Proyecto Construccion Unidad Educativa San Juan, correspondiente al pago de la planilla N4, segun la UPRE.</t>
  </si>
  <si>
    <t>De: 00099024113 Transferencia en cumplimiento al DS N0913 de 15/06/2011 y el Convenio Intergubernativo de Financiamiento UPRE-CIF-IG 184/2017, suscrito entre la UPRE y el GAM Santa Rosa del Abuna, Proyecto Const. Unidad Educativa Genoveva Rios Com. Puerto Morales Ayma (Santa Rosa del Abuna), corresp</t>
  </si>
  <si>
    <t>De: 00099024113 Transferencia en cumplimiento al DS N0913 de 15/06/2011 y el Convenio Intergubernativo de Financiamiento UPRE-CIF-IG 829/2017, suscrito entre la UPRE y el GAM San Ignacio (San Ignacio de Velasco), Proyecto Construccion Tinglado, Cancha y Graderias en U.E. Agustin Olivares Casupa (Sa</t>
  </si>
  <si>
    <t>De: 00099024113 Transferencia en cumplimiento al DS N0913 de 15/06/2011 y el Convenio Intergubernativo de Financiamiento UPRE-CIF-IG/166/2016, suscrito entre la UPRE y el GAM de Ichoca proyecto Construccion Cuatro Aulas y Direccion Unidad Educativa Zenobio Gallardo Vega de Matha Comunidad Matha, cor</t>
  </si>
  <si>
    <t>De: 00099024113 Transferencia en cumplimiento al DS N0913 de 15/06/2011 y el Convenio Intergubernativo de Financiamiento UPRE-CIF-IG/221/2016, suscrito entre la UPRE y el GAM de Chimore proyecto Const. Unidad Educativa Modelo Ernesto Guevara de la Serna El Che, correspondiente al pago de la Planilla</t>
  </si>
  <si>
    <t>De: 00099024113 Transferencia en cumplimiento al DS N0913 de 15/06/2011 y el Convenio Intergubernativo de Financiamiento UPRE-CIF-IG 406/2016, suscrito entre la UPRE y el GAM Sacaba, Proyecto Construccion Unidad Educativa Villa Obrajes B D-7, correspondiente al pago de la planilla N3 de cierre, segu</t>
  </si>
  <si>
    <t>De: 00099024113 Transferencia en cumplimiento al DS N0913 de 15/06/2011 y el Convenio Intergubernativo de Financiamiento UPRE-CIF-IG 0175/2016, suscrito entre la UPRE y el GAM de Sorata proyecto Const. Tinglado Polifuncional U.E. Chillcani Chillcani (Sorata), correspondiente al pago de la Planilla</t>
  </si>
  <si>
    <t>De: 00099024113 Transferencia en cumplimiento al DS N0913 de 15/06/2011 y el Convenio Intergubernativo de Financiamiento UPRE-CIF-IG-496/2016, suscrito entre la UPRE y el GAM de Vinto proyecto Construccion Tecnologico Vinto, correspondiente al pago de la Planilla N 4, segun la UPRE.</t>
  </si>
  <si>
    <t>De: 00099024113 Transferencia en cumplimiento al DS N0913 de 15/06/2011 y el Convenio Intergubernativo de Financiamiento UPRE-CIF-IG 052/2017, suscrito entre la UPRE y el GAM Villa Tunari, Proyecto Construccion Graderia en Cancha de Futbol San Francisco Km 21, correspondiente al pago del 20% de anti</t>
  </si>
  <si>
    <t>De: 00099024113 Transferencia en cumplimiento al DS N0913 de 15/06/2011 y el Convenio Interinstitucional de Financiamiento UPRE-CIF-643/2014, suscrito entre la UPRE y el GAM de Potosi proyecto Construccion Unidad Educativa Elizardo Perez Villa Victoria, correspondiente al pago de la planilla N 8 de</t>
  </si>
  <si>
    <t>De: 00099024113 Transferencia en cumplimiento al DS N0913 de 15/06/2011 y el Convenio Intergubernativo de Financiamiento UPRE-CIF-IG/359/2015, suscrito entre la UPRE y el GAM de Carabuco proyecto Construccion Puente Vehicular Molino Jahuira, correspondiente al pago de la Planilla N 4 de cierre, segu</t>
  </si>
  <si>
    <t>De: 00099024113 Transferencia en cumplimiento al DS N0913 de 15/06/2011 y el Convenio Intergubernativo de Financiamiento UPRE-CIF-IG 541/2017, suscrito entre la UPRE y el GAM de Irupana proyecto Construccion Tinglado U.E. Silala Irupana, correspondiente al pago de la planilla N 2, segun la UPRE</t>
  </si>
  <si>
    <t>De: 00099024113 Transferencia en cumplimiento al DS N0913 de 15/06/2011 y el Convenio Intergubernativo de Financiamiento UPRE-CIF-IG 0270/13, suscrito entre la UPRE y el GAM de El Alto proyecto Construccion Parque Vial Infantil Distrito 1 - El Alto, correspondiente al pago de la planilla N 4 de cier</t>
  </si>
  <si>
    <t>De: 00099024113 Transferencia en cumplimiento al DS N0913 de 15/06/2011 y el Convenio Intergubernativo de Financiamiento UPRE-CIF-IG 517/2016, suscrito entre la UPRE y el GAM de Villa Tunari proyecto Construccion Tinglado, Graderias y Cancha Multiple Secure D-8, correspondiente al pago de la planill</t>
  </si>
  <si>
    <t>De: 00099024113 Transferencia en cumplimiento al DS N0913 de 15/06/2011 y el Convenio Intergubernativo de Financiamiento UPRE-CIF-IG 077/2016, suscrito entre la UPRE y el GAR del Gran Chaco proyecto Construccion Instituto Tecnologico Industrial Agropecuario Yacuiba, correspondiente al pago de la pla</t>
  </si>
  <si>
    <t>De: 00099024113 Transferencia en cumplimiento al DS N0913 de 15/06/2011 y el Convenio Intergubernativo de Financiamiento UPRE-CIF-IG 908/2017, suscrito entre la UPRE y el GAM de Shinahota proyecto Construccion Unidad Educativa San Isidro, correspondiente al primer desembolso equivalente al 20% del m</t>
  </si>
  <si>
    <t>De: 00099024113 Transferencia en cumplimiento al DS N0913 de 15/06/2011 y el Convenio Intergubernativo de Financiamiento UPRE-CIF-IG 507/2016, suscrito entre la UPRE y el GAM de Villa Tunari proyecto Construccion Tinglado, Graderias y Cancha Multiple U.E. Mariscal Sucre Bajo D-8, correspondiente al</t>
  </si>
  <si>
    <t>De: 00099024113 Transferencia en cumplimiento al DS N0913 de 15/06/2011 y el Convenio Intergubernativo de Financiamiento UPRE-CIF-IG 212/2016, suscrito entre la UPRE y el GAM de Desaguadero proyecto Construccion Mercado Central Desaguadero, correspondiente al pago de planilla N 7, segun la UPRE.</t>
  </si>
  <si>
    <t>De: 00099024113 Transferencia en cumplimiento al DS N0913 de 15/06/2011 y el Convenio Intergubernativo de Financiamiento UPRE-CIF-IG/241/2016, suscrito entre la UPRE y el GAM de Chimore proyecto Const. Tinglado Unidad Educativa San Salvador, correspondiente al pago por la devolucion de retencion de</t>
  </si>
  <si>
    <t>De: 00099024113 Transferencia en cumplimiento al DS N0913 de 15/06/2011 y el Convenio Intergubernativo de Financiamiento UPRE-CIF-IG/159/2016, suscrito entre la UPRE y el GAM de Villa Libertad Licoma proyecto Construccion Casa de Gobierno Villa Libertad Licoma, correspondiente al pago de la Planilla</t>
  </si>
  <si>
    <t>De: 00099024113 Transferencia en cumplimiento al DS N0913 de 15/06/2011 y el Convenio Intergubernativo de Financiamiento UPRE-CIF-IG/012/2016, suscrito entre la UPRE y el GAM de Huarian proyecto Construccion Centro de Salud con Internacion Copancara Huarina, correspondiente al pago de la Planilla N</t>
  </si>
  <si>
    <t>De: 00099024113 Transferencia en cumplimiento al DS N0913 de 15/06/2011 y el Convenio Intergubernativo de Financiamiento UPRE-CIF-IG/468/2015, suscrito entre la UPRE y el GAM de Warnes proyecto Construccion de Guarderia Modelo Evo Morales Warnes, correspondiente al pago de la Planilla N 4 de cierre,</t>
  </si>
  <si>
    <t>VENTA DE DIVISAS CON TRANSFERENCIA DE FONDOS A SOLICITUD DE DIRECCION ESTRATEGICA DE REIVINDICACION MARITIMA DIREMAR SEGUN SOLICITUD 3675 REF: PAGO A FAVOR DE LA CONSULTORA LAURA MAVILLA PATEIRO POR EL SERVICIO DE ASESORAMIENTO EN MATERIA DE DERECHO INTERNACIONAL EQUIVALENTES 5.964,72 USD LIB. 00099021001 TGN-RECURSOS ORDINARIOS (3987) POR DIFERENCIAL CAMBIARIO</t>
  </si>
  <si>
    <t>VENTA DE DIVISAS CON TRANSFERENCIA DE FONDOS A SOLICITUD DE DIRECCION ESTRATEGICA DE REIVINDICACION MARITIMA DIREMAR SEGUN SOLICITUD 3675 REF: PAGO A FAVOR DE LA CONSULTORA LAURA MAVILLA PATEIRO POR EL SERVICIO DE ASESORAMIENTO EN MATERIA DE DERECHO INTERNACIONAL EQUIVALENTES 5.964,72 USD LIB. 00099021001 TGN-RECURSOS ORDINARIOS (3987)</t>
  </si>
  <si>
    <t>PROVISION DE FONDOS A SOLICITUD DE YACIMIENTOS PETROLIFEROS FISCALES BOLIVIANOS SEGUN SOLICITUD YPFB-0315-2017 REF: PAGO SERV INTERRUMPIBLE ME Y MI INTERRUMPIBLE CHIQUITOS MUTUN REDES YACUSES OCTUBRE 17 A GAS TRANSBOLIVIANO LIB. 00513012007 YPFB - RECURSOS NACIONALIZACIÓN</t>
  </si>
  <si>
    <t>TRANSFERENCIA DE FONDOS AL EXTERIOR A SOLICITUD DE TESORO GENERAL DE LA NACION SEGUN SOLICITUD 3681 REF: REF.: CONTRIBUCIONES - OPS, PAGO A LA ORGANIZACION PANAMERICANA DE LA SALUD (OPS), POR CONCEPTO DE MEMBRESIA POR USD53.966,00, SEGUN SOLICITUD VRE-DGRM-CS-249/2017. LIB. 00099021001 TGN-RECURSOS ORDINARIOS (3987)</t>
  </si>
  <si>
    <t>TRANSFERENCIA DE FONDOS AL EXTERIOR A SOLICITUD DE TESORO GENERAL DE LA NACION SEGUN SOLICITUD 3682 REF: REF. 40BYL BOL, PAGO AL CONVENIO SOBRE LA DIVERSIDAD BIOLOGICA (CDB), POR CONCEPTO DE MEMBRESIA POR USD7.734,00, SEGUN SOLICITUD VRE-DGRM-CS-252/2017. LIB. 00099021001 TGN-RECURSOS ORDINARIOS (3987)</t>
  </si>
  <si>
    <t>TRANSFERENCIA DE FONDOS AL EXTERIOR A SOLICITUD DE TESORO GENERAL DE LA NACION SEGUN SOLICITUD 3680 REF: PAGO A LA ORGANIZACION DE ESTADOS IBEROAMERICANOS PARA LA EDUCACION, LA CIENCIA Y LA CULTURA (OEI), POR CONCEPTO DE MEMBRESIA POR USD34.755,00, SEGUN SOLCITUD VRE-DGRM-CS-253/2017. LIB. 00099021001 TGN-RECURSOS ORDINARIOS (3987)</t>
  </si>
  <si>
    <t>VENTA DE DIVISAS CON TRANSFERENCIA DE FONDOS A SOLICITUD DE YACIMIENTOS PETROLIFEROS FISCALES BOLIVIANOS SEGUN SOLICITUD 3687 REF: PAGO A COMPANIA DE PETROLEOS DE CHILE COPEC SA POR SUMINISTRO DE PRODUCTO FACTURAS FINALES CARGAS DEL 05 AL 25 DE OCTUBRE DE 2017 SEGUN DOCUMENTACION ADJUNTA LIB. 00513012004 LBP-YPFB-UNICOMERCIAL (4030005415/1-2188907)</t>
  </si>
  <si>
    <t>VENTA DE DIVISAS CON TRANSFERENCIA DE FONDOS A SOLICITUD DE YACIMIENTOS PETROLIFEROS FISCALES BOLIVIANOS SEGUN SOLICITUD 3686 REF: PAGO A INTERTEK CALEB BRETT CHILE SA POR SERVICIO DE INSPECCION DE CALIDAD Y CANTIDAD POR LA IMPORTACION DE HIDROCARBUROS EN LAS PLANTAS DE ALMACENAJE EN CHILE EN EL ME LIB. 00513012004 LBP-YPFB-UNICOMERCIAL (4030005415/1-2188907)</t>
  </si>
  <si>
    <t>TRANSFERENCIA RECIBIDA DEL EXTERIOR SEGÚN MENSAJES SWIFT Nos. 17121-17115 (REM.EXT.) DE FECHA 27-11-2017 POR DESEMBOLSO DE BID PRÉSTAMO 3699/BL-BO REQ 0005 OPS0201755851A LIBRETA N° 00287102001 FPS-RECURSOS PROPIOS REF.: UTILES DE ESCRITORIO</t>
  </si>
  <si>
    <t>TRANSFERENCIA RECIBIDA DEL EXTERIOR SEGÚN MENSAJES SWIFT Nos. 17122 - 17116 (REM.EXT.) DE FECHA 27-11-2017 POR DESEMBOLSO DE BID PRÉSTAMO 3060/BL-BO REF.: 3060-BL-BO-2 REQ0034 OPS0201755482A LIBRETA N° 00287102001 FPS-RECURSOS PROPIOS REF.: UTILES DE ESCRITORIO</t>
  </si>
  <si>
    <t>TRANSFERENCIA RECIBIDA DEL EXTERIOR SEGÚN MENSAJES SWIFT Nos. 17123 - 17117 (REM.EXT.) DE FECHA 27-11-2017 POR DESEMBOLSO DE BID PRÉSTAMO 3060/BL-BO REF.: 3060-BL-BO-2 REQ0034 OPS0201755482A LIBRETA N° 00287102001 FPS-RECURSOS PROPIOS REF.: UTILES DE ESCRITORIO</t>
  </si>
  <si>
    <t>TRANSFERENCIA RECIBIDA DEL EXTERIOR SEGÚN MENSAJES SWIFT Nos. 17120-17114 (REM.EXT.) DE FECHA 27-11-2017 POR DESEMBOLSO DE BID PRÉSTAMO 3699/BL-BO REQ.0005 OPS0201755851A LIBRETA N° 00287102001 FPS-RECURSOS PROPIOS REF.: UTILES DE ESCRITORIO</t>
  </si>
  <si>
    <t>TRANSFERENCIA RECIBIDA DEL EXTERIOR SEGÚN MENSAJES SWIFT Nos. 17171-17163 (REM.EXT.) DE FECHA 27-11-2017 POR DESEMBOLSO DE CAF PRÉSTAMO CFA008340 CONST. DOBLE VIA MONTERO-CRISTAL SOLICITUD DE DESEMBOLSO NRO. 17 LIBRETA N° 00291012002 ABC-RECURSOS PROPIOS REF.: UTILES DE ESCRITORIO</t>
  </si>
  <si>
    <t>De: 00099024113 Transferencia en cumplimiento al DS N0913 de 15/06/2011 y el Convenio Intergubernativo de Financiamiento UPRE-CIF-IG 057/2017, suscrito entre la UPRE y el GAM de Tiquipaya proyecto Const. Unidad Educativa Tecnico Humanistico San Rafael, correspondiente al pago de la planilla N 2, seg</t>
  </si>
  <si>
    <t>De: 00099024113 Transferencia en cumplimiento al DS N0913 de 15/06/2011 y el Convenio Intergubernativo de Financiamiento UPRE-CIF-IG 110/2017, suscrito entre la UPRE y el GAM de Chulumani proyecto Construccion Tinglado Polifuncional Unidad Educativa Antofagasta - Chorrillo, correspondiente al pago d</t>
  </si>
  <si>
    <t>De: 00099024113 Transferencia en cumplimiento al DS N0913 de 15/06/2011 y el Convenio Intergubernativo de Financiamiento UPRE-CIF-IG 040/2017, suscrito entre la UPRE y el GAM de Shinahota proyecto Construccion Infraestructura Educativa U.E. Colorado, correspondiente al pago de la planilla N 2, segun</t>
  </si>
  <si>
    <t>De: 00099024113 Transferencia en cumplimiento al DS N0913 de 15/06/2011 y el Convenio Intergubernativo de Financiamiento UPRE-CIF-IG 538/2017, suscrito entre la UPRE y el GAM de Irupana proyecto Construccion Tinglado U.E. Tejada Sorzano - Irupana, correspondiente al pago de la planilla N 2, segun la</t>
  </si>
  <si>
    <t>De: 00099024113 Transferencia en cumplimiento al DS N0913 de 15/06/2011 y el Convenio Intergubernativo de Financiamiento UPRE-CIF-IG 494/2016, suscrito entre la UPRE y el GAM Tapacari, Proyecto Construccion Mini Coliseo Villa Pereira, correspondiente al pago de la planilla N2, segun la UPRE.</t>
  </si>
  <si>
    <t>De: 00099024113 Transferencia en cumplimiento al DS N0913 de 15/06/2011 y el Convenio Intergubernativo de Financiamiento UPRE-CIF-IG/192/2016, suscrito entre la UPRE y el GAM Guaqui, Proyecto Construccion Palacio Consistorial Guaqui, correspondiente al pago de la planilla N4, segun la UPRE.</t>
  </si>
  <si>
    <t>De: 00099024113 Transferencia en cumplimiento al DS N0913 de 15/06/2011 y el Convenio Intergubernativo de Financiamiento UPRE-CIF-IG 916/2017, suscrito entre la UPRE y el GAM Villa Tunari, Proyecto Construccion Piscina de Calentamiento Villa Tunari, correspondiente al pago del 20% de anticipo del mo</t>
  </si>
  <si>
    <t>De: 00099024113 Transferencia en cumplimiento al DS N0913 de 15/06/2011 y el Convenio Intergubernativo de Financiamiento UPRE-CIF-IG 915/2017, suscrito entre la UPRE y el GAM Villa Tunari, Proyecto Construccion U.E. Tecnico Humanistico Mariscal Sucre D-5, correspondiente al pago del 20% de anticipo</t>
  </si>
  <si>
    <t>De: 00099024113 Transferencia en cumplimiento al DS N0913 de 15/06/2011 y el Convenio Intergubernativo de Financiamiento UPRE-CIF-IG 575/2016, suscrito entre la UPRE y el GAM Villa Gualberto Villarroel (Cuchumuela) Proyecto Construccion Centro de Salud con Internacion Villa Gualberto Villarroel - Cu</t>
  </si>
  <si>
    <t>De: 00099024113 Transferencia en cumplimiento al DS N0913 de 15/06/2011 y el Convenio Intergubernativo de Financiamiento UPRE-CIF-IG 095/2017, suscrito entre la UPRE y el GAM Coripata Proyecto Construccion Tinglado Polifuncional Unidad Educativa Franz Tamayo de Trinidad Pampa, correspondiente al pag</t>
  </si>
  <si>
    <t>De: 00099024113 Transferencia en cumplimiento al DS N0913 de 15/06/2011 y el Convenio Interinstitucional de Financiamiento UPRE-CIF-422/2014, suscrito entre la UPRE y el GAM Coroico Proyecto Construccion Tinglado para Polifuncional U.E. Puente Armas, correspondiente al pago de la planilla N2 de cier</t>
  </si>
  <si>
    <t>De: 00099024113 Transferencia en cumplimiento al DS N0913 de 15/06/2011 y el Convenio Intergubernativo de Financiamiento UPRE-CIF-IG/504/2015, suscrito entre la UPRE y el GAM Huatajata Proyecto Construccion de Aulas, Tinglado, Banos y Direccion U.E. Soncachi Chico, correspondiente al pago de la plan</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</si>
  <si>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</si>
  <si>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De: 00099024113 Transferencia en cumplimiento al DS N0913 de 15/06/2011 y el Convenio Intergubernativo de Financiamiento UPRE-CIF-IG/091/2016, suscrito entre la UPRE y el GAM Pailon, Proyecto Construccion Tinglado y Graderia para Cancha Polifuncional U.E. San Jose Obrero Comunidad Tres Cruces, corr</t>
  </si>
  <si>
    <t>De: 00099024113 Transferencia en cumplimiento al DS N0913 de 15/06/2011 y el Convenio Intergubernativo de Financiamiento UPRE-CIF-IG 477/2016, suscrito entre la UPRE y el GAM de Villa Huacaya proyecto Construccion U.E. Tecnico Humanistico 13 de Junio Huacaya, correspondiente al pago de la planilla N</t>
  </si>
  <si>
    <t>'TRANSFERENCIA DE FONDOS DE DPTOS.DE ENCAJE LEGAL DEL SISTEMA FINANCIERO A DPTOS.CTES.DEL SECTOR PUBLICO S/G CITE' OPER.2933/2017||DE LA FECHA (HRE-TSO-5938) A SOLICITUD DE INIAF; LIBRETA 00222012001 INIAF A NIVEL NACIONAL; BANCO ECONOMICO.</t>
  </si>
  <si>
    <t>||COBRO COMISION AVISO ENMIENDA CARTA DE CREDITO STANDBY BS220.- Y EMISION CBTE CONTABLE BS50.- REF.: SB-R-2017-021 A FAVOR DE PROMIEL. CGO.LIB.N° 00132069201-SEDEM-PROMIEL-FINPRO-CHUQUISACA REF.:CGOS SB-R-2017-021</t>
  </si>
  <si>
    <t>PROVISION DE FONDOS A SOLICITUD DE YACIMIENTOS PETROLIFEROS FISCALES BOLIVIANOS SEGUN SOLICITUD YPFB-0317-2017 REF: PAGO IDH AGOSTO 2017 LIB. 00513012007 YPFB - RECURSOS NACIONALIZACIÓN</t>
  </si>
  <si>
    <t>COBRO COSTOS DE PAPELERIA SEGUN TRANSFERENCIA DEL EXTERIOR POR ORDEN DE CONSULADO GENERAL DE BOLIVIA EN WASHINGTON DC. LIB. 00340012003 RECAUDACION EXTRANJERIA - C.I. -L.C.</t>
  </si>
  <si>
    <t>PROVISION DE FONDOS A SOLICITUD DE YACIMIENTOS PETROLIFEROS FISCALES BOLIVIANOS SEGUN SOLICITUD YPFB-0324-2017 REF: PAGO REGALIAS AGOSTO 2017 A TGN LIB. 00099021001 TGN YPFB PARTICIPACION 6% PRODUCCIÓN BRUTA DE HIDROCARBUROS BOCA DE POZO</t>
  </si>
  <si>
    <t>VENTA DE DIVISAS CON TRANSFERENCIA DE FONDOS A SOLICITUD DE MINISTERIO DE RELACIONES EXTERIORES SEGUN SOLICITUD 3694 REF: REMISION DE RECURSOS PARA REPATRIACION DE CONNACIONALES DE LOS CONSULADOS SAO PAULO Y SANTIAGO SEGUN NOTA INTERNA N 157. LIB. 00010011102 MIN.RELACIONES EXTERIORES - GESTORIA CONSULAR LEY Nº 3108</t>
  </si>
  <si>
    <t>VENTA DE DIVISAS CON TRANSFERENCIA DE FONDOS A SOLICITUD DE MINISTERIO DE RELACIONES EXTERIORES SEGUN SOLICITUD 3695 REF: REMISION DE RECURSOS PARA EL PAGO DE CONSULTORIA A FAVOR DE LA EMBAJADA EN ESTADOS UNIDOS SG INFORME TECNICO 022 2017 Y NOTA INTERNA VCEI 490 DEL VICEMINISTERIO DE COMERCIO EXTER LIB. 00010014201 MIN.RR.EE.-TRANSFERENCIAS DE RECURSOS ESPECIFICOS</t>
  </si>
  <si>
    <t>VENTA DE DIVISAS CON TRANSFERENCIA DE FONDOS A SOLICITUD DE MINISTERIO DE RELACIONES EXTERIORES SEGUN SOLICITUD 3696 REF: REMESA ADICIONAL A FAVOR DE LA MISION PERMANENTE EN GINEBRA SUIZA PARA EXAMEN DE POLITICAS COMERCIALES DE LA OMC SEGUN NOTA VCEI 525 HR 64741. LIB. 00099021001 TGN-RECURSOS ORDINARIOS (3987)</t>
  </si>
  <si>
    <t>VENTA DE DIVISAS CON TRANSFERENCIA DE FONDOS A SOLICITUD DE AUTORIDAD DE REG.Y FISCALIZ.DE TELECOMUNICACIONES Y TRANSP. SEGUN SOLICITUD 3703 REF: PAGO A LA UNION INTERNACIONAL DE TELECOMUNICACIONES POR CURSO DE CAPACITACION ON-LINE GIGA SPEED WIRELESS AND MOBILE BROADBAND INTERNET, PARA DOS FUNCIONA LIB. 00099021001 TGN-RECURSOS ORDINARIOS (3987)</t>
  </si>
  <si>
    <t>De: 00099024113 Transferencia en cumplimiento al DS N0913 de 15/06/2011 y el Convenio Intergubernativo de Financiamiento UPRE-CIF-IG 529/2016, suscrito entre la UPRE y el GAM de Villa Tunari proyecto Construccion Cuatro Aulas Unidad Educativa Ibarecito Central Todos Santos - Dist. -3, correspondien</t>
  </si>
  <si>
    <t>De: 00099024113 Transferencia en cumplimiento al DS N0913 de 15/06/2011 y el Convenio Intergubernativo de Financiamiento UPRE-CIF-IG 473/2016, suscrito entre la UPRE y el GAM de Vinto proyecto Construccion Mercado Central Vinto, correspondiente al pago de la Planilla N 5, segun la UPRE.</t>
  </si>
  <si>
    <t>De: 00099024113 Transferencia en cumplimiento al DS N0913 de 15/06/2011 y el Convenio Intergubernativo de Financiamiento UPRE-CIF-IG 141/2017, suscrito entre la UPRE y el GAM Filadelfia, Proyecto Const. Tres Aulas U.E. Buyuyu - Comunidad Buyuyu, correspondiente al pago de la planilla N2 de cierre, s</t>
  </si>
  <si>
    <t>De: 00099024113 Transferencia en cumplimiento al DS N0913 de 15/06/2011 y el Convenio Intergubernativo de Financiamiento UPRE-CIF-IG 007/2016 y UPRE-ADENDA-077/2017, suscrito entre la UPRE y el GAR del Gran Chaco proyecto Construccion Instituto Tecnologico Industrial Agropecuario Yacuiba, correspond</t>
  </si>
  <si>
    <t>De: 00099024113 Transferencia en cumplimiento al DS N0913 de 15/06/2011 y el Convenio Intergubernativo de Financiamiento UPRE-CIF-IG 217/2016, suscrito entre la UPRE y el GAM Chulumani, Proyecto Construccion Tinglado Polifuncional U.E. Montequilla - Chulumani, correspondiente al pago de la planilla</t>
  </si>
  <si>
    <t>De: 00099024113 Transferencia en cumplimiento al DS N0913 de 15/06/2011 y el Convenio Interinstitucional de Financiamiento UPRE-CIF-427/2014, suscrito entre la UPRE y el GAM La Asunta, Proyecto Construccion Tinglado para Polifuncional U.E. Puerto Rico, correspondiente al pago de la planilla N2 de ci</t>
  </si>
  <si>
    <t>De: 00099024113 Transferencia en cumplimiento al DS N0913 de 15/06/2011 y el Convenio Intergubernativo de Financiamiento UPRE-CIF-IG 522/2015, suscrito entre la UPRE y el GAM Achacachi, Proyecto Construccion Bloque de Aulas Unidad Educativa Eufracio Ibanez, correspondiente al pago de la planilla N3,</t>
  </si>
  <si>
    <t>De: 00099024113 Transferencia en cumplimiento al DS N0913 de 15/06/2011 y el Convenio Intergubernativo de Financiamiento UPRE-CIF-IG 593/2017, suscrito entre la UPRE y el GAM Huatajata, Proyecto Construccion Coliseo Cerrado Huatajata, correspondiente al pago del 20% de anticipo del monto financiado,</t>
  </si>
  <si>
    <t>De: 00099024113 Transferencia en cumplimiento al DS N0913 de 15/06/2011 y el Convenio Intergubernativo de Financiamiento UPRE-CIF-IG 566/2016, suscrito entre la UPRE y el GAM El Puente, Proyecto Construccion Cocina Comedor y Deposito Unidad Educativa Tarija - Alta Gracia, correspondiente al pago de</t>
  </si>
  <si>
    <t>De: 00099024113 Transferencia en cumplimiento al DS N0913 de 15/06/2011 y el Convenio Intergubernativo de Financiamiento UPRE-CIF-IG 450/2016, suscrito entre la UPRE y el GAM Colcapirhua, Proyecto Construccion Unidad Educativa Modelo Colcapirhua, correspondiente al pago de la planilla N3, segun la U</t>
  </si>
  <si>
    <t>De: 00099024113 Transferencia en cumplimiento al DS N0913 de 15/06/2011 y el Convenio Intergubernativo de Financiamiento UPRE-CIF-IG/179/2016, suscrito entre la UPRE y el GAM Nueva Esperanza, Proyecto Construccion Cancha y Tinglado polifuncional Unidad Educativa Bruno Racua, correspondiente al pago</t>
  </si>
  <si>
    <t>De: 00099024113 Transferencia en cumplimiento al DS N0913 de 15/06/2011 y el Convenio Interinstitucional de Financiamiento UPRE-CIF 0278/13, suscrito entre la UPRE y el GAM El Alto, Proyecto Construccion Coliseo Cerrado German Busch D5 - El Alto, correspondiente al pago de la planilla N4 de cierre,</t>
  </si>
  <si>
    <t>De: 00099024113 Transferencia en cumplimiento al DS N0913 de 15/06/2011 y el Convenio Intergubernativo de Financiamiento UPRE-CIF-IG 0174/2016, suscrito entre la UPRE y el GAM Sorata, Proyecto Const. Tinglado Polifuncional U.E. Chejje - Chejje (Sorata), correspondiente al pago de la planilla N2 de c</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</si>
  <si>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</si>
  <si>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De: 00099024113 Transferencia en cumplimiento al DS N0913 de 15/06/2011 y el Convenio Intergubernativo de Financiamiento UPRE-CIF-IG 089/2017, suscrito entre la UPRE y el GAM Yanacachi, Proyecto Construccion Tinglado Polifuncional Unidad Educativa Imamblaya, correspondiente al pago de la planilla N2</t>
  </si>
  <si>
    <t>De: 00099024113 Transferencia en cumplimiento al DS N0913 de 15/06/2011 y el Convenio Intergubernativo de Financiamiento UPRE-CIF-IG/487/2016, suscrito entre la UPRE y el GAM Potosi, Proyecto Construccion Bloque Administrativo, 4 Aulas, Banos y Area Deportiva con Tinglado U.E. Karachipampa, correspo</t>
  </si>
  <si>
    <t>De: 00099024113 Transferencia en cumplimiento al DS N0913 de 15/06/2011 y el Convenio Intergubernativo de Financiamiento UPRE-CIF-IG 253/2015, suscrito entre la UPRE y el GAM Padilla, Proyecto Construccion Plaza Manuel Ascencio Padilla, correspondiente al pago de la planilla N3 de cierre, segun la U</t>
  </si>
  <si>
    <t>De: 00099024113 Transferencia en cumplimiento al DS N0913 de 15/06/2011 y el Convenio Intergubernativo de Financiamiento UPRE-CIF-IG/362/2016, suscrito entre la UPRE y el GAM Villa Libertad Licoma, Proyecto Const. U.E. Modelo Villa Libertad Licoma, correspondiente al pago de la planilla N5, segun la</t>
  </si>
  <si>
    <t>De: 00099024113 Transferencia en cumplimiento al DS N0913 de 15/06/2011 y el Convenio Intergubernativo de Financiamiento UPRE-CIF-IG 0118/2017, suscrito entre la UPRE y el GAM Yanacachi, Proyecto Construccion Tinglado Polifuncional Unidad Educativa Ticuniri (Yanacachi), correspondiente al pago de la</t>
  </si>
  <si>
    <t>A:00373024105 DESEMBOLSO DE RECURSOS AL FONDO DE DESARROLLO INDIGENA PARA PROGRAMAS Y/O PROYECTOS DE LOS GOBIERNOS AUTONOMOS MUNICIPALES DEL DEPARTAMENTO DE PANDO, S/G NOTA FDI/DGE/EXT/N297/2017 E INFORME MEFP/VTCP/DGPOT/UPCFTGN/N2439/2017.</t>
  </si>
  <si>
    <t>A:00373024105 DESEMBOLSO DE RECURSOS AL FONDO DE DESARROLLO INDIGENA PARA PROGRAMAS Y/O PROYECTOS DE LOS GOBIERNOS AUTONOMOS MUNICIPALES DEL DEPARTAMENTO DE CHUQUISACA, S/G NOTA FDI/DGE/EXT/N303/2017 E INFORME MEFP/VTCP/DGPOT/UPCFTGN/N2475/2017.</t>
  </si>
  <si>
    <t>De: 00099024113 Transferencia en cumplimiento al DS N0913 de 15/06/2011 y el Convenio Intergubernativo de Financiamiento UPRE-CIF-IG 093/2017, suscrito entre la UPRE y el GAM Coripata Proyecto Construccion Tinglado Polifuncional Unidad Educativa Heroes del Chaco de Siete Lomas, correspondiente al pa</t>
  </si>
  <si>
    <t>De: 00099024113 Transferencia en cumplimiento al DS N0913 de 15/06/2011 y el Convenio Intergubernativo de Financiamiento UPRE-CIF-IG 428/2017, suscrito entre la UPRE y el GAM Calacoto Proyecto Construccion de Tinglado U.E. Wariscata, correspondiente al pago de la planilla N2, segun la UPRE.</t>
  </si>
  <si>
    <t>De: 00099024113 Transferencia en cumplimiento al DS N0913 de 15/06/2011 y el Convenio Interinstitucional de Financiamiento UPRE-CIF-0289/13, suscrito entre la UPRE y el GAM El Alto Proyecto Construccion Mercado Chijini Chico II D12 - El Alto, correspondiente al pago de la planilla N1, segun la UPRE.</t>
  </si>
  <si>
    <t>De: 00099024113 Transferencia en cumplimiento al DS N0913 de 15/06/2011 y el Convenio Intergubernativo de Financiamiento UPRE-CIF-IG 374/2017, suscrito entre la UPRE y el GAM Coripata Proyecto Construccion Tinglado Polifuncional U.E. Tarila, correspondiente al pago de la planilla N2 de cierre, segun</t>
  </si>
  <si>
    <t>De: 00099024113 Transferencia en cumplimiento al DS N0913 de 15/06/2011 y el Convenio Intergubernativo de Financiamiento UPRE-CIF-IG 373/2017, suscrito entre la UPRE y el GAM Coripata Proyecto Construccion Aulas U.E. Pararani, correspondiente al pago de la planilla N2, segun la UPRE.</t>
  </si>
  <si>
    <t>De: 00099024113 Transferencia en cumplimiento al DS N0913 de 15/06/2011 y el Convenio Intergubernativo de Financiamiento UPRE-CIF-IG/419/2016, suscrito entre la UPRE y el GAM Potosi Proyecto Construccion Unidad Educativa Tecnico Humanistico 3 de Mayo D-17, correspondiente al pago de la planilla N5,</t>
  </si>
  <si>
    <t>De: 00099024113 Transferencia en cumplimiento al DS N0913 de 15/06/2011 y el Convenio Intergubernativo de Financiamiento UPRE-CIF-IG/366/2016, suscrito entre la UPRE y el GAM Pailon Proyecto Construccion Modulo Educativo Santa Teresita Secundario, correspondiente al pago de la planilla N8, segun la</t>
  </si>
  <si>
    <t>De: 00099024113 Transferencia en cumplimiento al DS N0913 de 15/06/2011 y el Convenio Intergubernativo de Financiamiento UPRE-CIF-IG 347/2016, suscrito entre la UPRE y el GAM Yanacachi Proyecto Construccion U.E. Felix Ernesto Moscoso (Yanacachi), correspondiente al pago de la planilla N7, segun la U</t>
  </si>
  <si>
    <t>De: 00099024113 Transferencia en cumplimiento al DS N0913 de 15/06/2011 y el Convenio Interinstitucional de Financiamiento UPRE-CIF-117/2015, suscrito entre la UPRE y el GAM Chimore Proyecto Const. Centro Cultural Chimore, correspondiente al pago de la planilla N8 de cierre, segun la UPRE.</t>
  </si>
  <si>
    <t>De: 00099024113 Transferencia en cumplimiento al DS N0913 de 15/06/2011 y el Convenio Intergubernativo de Financiamiento UPRE-CIF-IG 509/2016, suscrito entre la UPRE y el GAM Villa Tunari Proyecto Construccion Tinglado, Graderias y Cancha Multiple U.E. San Miguel, correspondiente al pago de la plani</t>
  </si>
  <si>
    <t>De: 00099024113 Transferencia en cumplimiento al DS N0913 de 15/06/2011 y el Convenio Intergubernativo de Financiamiento UPRE-CIF-IG/345/2016, suscrito entre la UPRE y el GAM Irupana Proyecto Const. Unidad Educativa 5 de Mayo - Irupana, correspondiente al pago de la planilla N6 de cierre, segun la U</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</si>
  <si>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N9, segun la</t>
  </si>
  <si>
    <t>De: 00513012004 A requerimiento de Yacimientos Petroliferos Fiscales Bolivianos (YPFB), con notas CITE: YPFB/DFC - Nos. 3301 y 3302 y URT- 1662 y 1663/2017, y en virtud a la nota interna CITE: MEFP/VPCF/ DGCF/UCCF N 1213/2017 de la Direccion General de Contabilidad Fiscal del Ministerio de Economia</t>
  </si>
  <si>
    <t>De: 00513012004 A requerimiento de Yacimientos Petroliferos Fiscales Bolivianos, con notas CITE:YPFB/DFC Nos. 3214, 3218, 3219, 3220, 3221, 3222, 3300, 3303, 3304, 3305, 3306, 3307 y 3308 URT-1604, 1604, 1606, 1607, 1608, 1909, 1661, 1664, 1665, 1666, 1667, 1668 y 1669/2017, y en virtud a la nota i</t>
  </si>
  <si>
    <t>||TRANSFERENCIA DE FONDOS AL EXTERIOR SG/ NOTA DGAA-DIR. FINN. SECC. TSRA. NO.417/17 Y SOLICITUD 008527 3667 REGISTRADA EL 23/11/17 REF.: PAGO A/F THALES AIR SYSTEMS SAS EQUIV. EUR 12.600.369,54 (MENOS COMISIONES POR TRANSF.) LIB 00099021001 TGN-RECURSOS ORDINARIOS (COBRO UTILES DE ESCRITORIO BS 50,- MJE SWIFT BS 220,-)</t>
  </si>
  <si>
    <t>'COBRO DE UTILES DE ESCRITORIO POR´||BS50.- COBRO REEMB. GTOS DE COMUNICACION POR CANCELACION DE CARTA DE CREDITO STANDBY BS220.- REF.: M193428 (BCB: SB-R-2017-08) CGO. LIB. 00513012003 LBP-YPFB (201134681373)</t>
  </si>
  <si>
    <t>TRANSFERENCIA DE FONDOS||S/G. NOTA CITE: MH/VTCP/DGT/UO/OB NO.1844/2008 DE F.21-10-2008 DEL MIN.DE HACIENDA. DEBITO DE LA LIBRETA NO.00990201001, REPOSICION UTILES DE ESCRITORIO.</t>
  </si>
  <si>
    <t>VENTA DE DIVISAS A SOLICITUD DE YACIMIENTOS PETROLIFEROS FISCALES BOLIVIANOS SEGUN SOLICITUD 3711 REF: PAGO A PLUSPETROL BOLIVIA POR RETRIBUCIONES AL TITULAR MERCADO INTERNO CORRESPONDIENTE AL MES DE AGOSTO DE 2017 LIB. 00513012007 YPFB - RECURSOS NACIONALIZACIÓN</t>
  </si>
  <si>
    <t>VENTA DE DIVISAS A SOLICITUD DE YACIMIENTOS PETROLIFEROS FISCALES BOLIVIANOS SEGUN SOLICITUD 3710 REF: PAGO A PLUSPETROL BOLIVIA POR RETRIBUCIONES AL TITULAR MERCADO INTERNO CORRESPONDIENTE AL MES DE AGOSTO DE 2017 LIB. 00513012007 YPFB - RECURSOS NACIONALIZACIÓN</t>
  </si>
  <si>
    <t>VENTA DE DIVISAS CON TRANSFERENCIA DE FONDOS A SOLICITUD DE YACIMIENTOS PETROLIFEROS FISCALES BOLIVIANOS SEGUN SOLICITUD 3725 REF: PAGO A OIL TEST INTERNACIONAL DE ARGENTINA SA POR SERVICIOS DE INSPECCION DE CANTIDAD Y CALIDAD CORRESPONDIENTE A LOS MESES DE FEBRERO MARZO ABRIL MAYO JUNIO Y JULIO DE LIB. 00513012004 LBP-YPFB-UNICOMERCIAL (4030005415/1-2188907)</t>
  </si>
  <si>
    <t>VENTA DE DIVISAS A SOLICITUD DE YACIMIENTOS PETROLIFEROS FISCALES BOLIVIANOS SEGUN SOLICITUD 3709 REF: PAGO A SHELL BOLIVIA CORPORATION POR RETRIBUCIONES AL TITULAR MERCADO INTERNO CORRESPONDIENTE AL MES DE AGOSTO DE 2017 LIB. 00513012007 YPFB - RECURSOS NACIONALIZACIÓN</t>
  </si>
  <si>
    <t>De: 00099024113 Transferencia en cumplimiento al DS N0913 de 15/06/2011 y el Convenio Intergubernativo de Financiamiento UPRE-CIF-IG/040/2016, suscrito entre la UPRE y el GAM San Julian, Proyecto Construccion Estadio Municipal San Julian, correspondiente al pago de la planilla N9, segun la UPRE.</t>
  </si>
  <si>
    <t>De: 00099024113 Transferencia en cumplimiento al DS N0913 de 15/06/2011 y el Convenio Intergubernativo de Financiamiento UPRE-CIF-IG 094/2017, suscrito entre la UPRE y el GAM Coripata Proyecto Construccion Tinglado Polifuncional Unidad Educativa Dorado Grande, correspondiente al pago de la planilla</t>
  </si>
  <si>
    <t>A:00373024105 DESEMBOLSO DE RECURSOS AL FONDO DE DESARROLLO INIGENA PARA PROGRAMAS Y/O PROYECTOS DE LOS GOBIERNOS AUTONOMOS MUNICIPALES DEL DEPARTAMENTO DE SANTA CRUZ S/G NOTA FDI/DAF/EXT/N126/2017 E INFORME MEFP/VTCP/UPCFTGN/N2505/2017.</t>
  </si>
  <si>
    <t>NUMERO DE LIBRETA CUT: 00099021001 OPERACIÓN E18 TRANSFERENCIA DEL SISTEMA FINANCIERO POR CUENTA DE TERCEROS A LA CUT TRANSFERENCIA PAGO DE MULTAS DEL MES DE OCTUBRE 2017 SERVICIO RECAUDACION SEGIP</t>
  </si>
  <si>
    <t>||TRANSFERENCIA DE FONDOS S/G. FORMULARIO, CITE' BUN0739/17 DE LA FECHA (HRE-TSO-5978). DEVOL.RECURSOS PROG."BOLIVIA CAMBIA" CONST.CENTRO PROMOCIONAL EN ARTESANIA EN MINIATURA DEL CALVARIO PLANILLA N°2 Y CONST.COMPLEJO DEPORTIVO EVO MORALES SAN MIGUEL DE ORURO PLANILLA N°1 A SOLICITUD DEL G.A.M. ORURO; LIBRETA 00990204115 BOLIVIA CAMBIA; BUN.</t>
  </si>
  <si>
    <t>De: 00041031107 Transferencia que efectuamos a requerimiento del Instituto Boliviano de Metrologia dependiente del Ministerio de Desarrollo Productivo y Economia Plural, segun nota CITE: IBMETRO-DAF-CE-1382/2017 y en virtud a la nota interna CITE: MEFP/VPCF/DGCF/UCCF No.1231/17 de la Direccion Gener</t>
  </si>
  <si>
    <t>'TRANSFERENCIA DE FONDOS||A SOL. DEL MIN,DE ECO Y FIN.PUBL. MEFP/VTCP/DGPOT/UPCFTGN/TR-2529/2017 DE LA FECHA HRE TSO 5985 PAGO DE LOS SERVICIOS PRESTADOS AL BUN, CORRESPONDIENTE AL MES DE OCTUBRE DE 2017, SEGÚN FACTURA N°106390 DEL BUN. DEBITO DE LA LIBRETA 00099021001 TGN INGRESOS ORDINARIOS.</t>
  </si>
  <si>
    <t>'TRANSFERENCIA DE FONDOS||A SOL. DEL MIN,DE ECO Y FIN.PUBL. MEFP/VTCP/DGPOT/UPCFTGN/TR-2529/2017 DE LA FECHA HRE TSO 5985 PAGO DE LOS SERVICIOS PRESTADOS AL BUN, CORRESPONDIENTE AL MES DE OCTUBRE DE 2017, SEGÚN FACTURA N°106390 DEL BUN. DEBITO DE LA LIBRETA 00099021001 COBRO UTILES DE ESCRITORIO.</t>
  </si>
  <si>
    <t>||TRANSFERENCIA DE FONDOS S/G. MENSAJE SWIFT NRO. 17422 DE LA FECHA (SECTOR PUBLICO). DEBITO DE LA LIBRETA 00117012001 DGAC, REPOSICION UTILES DE ESCRITORIO.</t>
  </si>
  <si>
    <t>||TRANSFERENCIA DE FONDOS S/G. MENSAJES SWIFT NROS. 17423 Y 17400 DE LA FECHA (SECTOR PUBLICO). DEBITO DE LA LIBRETA 00117012001 DGAC, REPOSICION UTILES DE ESCRITORIO.</t>
  </si>
  <si>
    <t>PROVISION DE FONDOS A SOLICITUD DE YACIMIENTOS PETROLIFEROS FISCALES BOLIVIANOS SEGUN SOLICITUD YPFB-0327-2017 REF: PAGO SERVICIO FIRME DE TRANSPORTE DE GN E INTERRUMPIBLE POR EL MES DE OCTUBRE 17 A YPFB TRANSIERRA LIB. 00513012007 YPFB - RECURSOS NACIONALIZACIÓN</t>
  </si>
  <si>
    <t>PROVISION DE FONDOS A SOLICITUD DE YACIMIENTOS PETROLIFEROS FISCALES BOLIVIANOS SEGUN SOLICITUD YPFB-0330-2017 REF: PAGO SERVICIO DE TRANSPORTE DE GAS NATURAL MES DE OCTUBRE 17 A YPFB TRANSPORTE SA LIB. 00513012007 YPFB - RECURSOS NACIONALIZACIÓN</t>
  </si>
  <si>
    <t>PAGO A CAF PRÉSTAMO CFA009646 VCTO. 30-nov-2017 POR CUENTA DE TGN , NTI. 010218 VALOR 30-nov-2017 INTERESES USD 739.495,27 COMISIONES USD 43.215,28 CTA. 3987 CUENTA UNICA DEL TESORO-3987 LIB. 00099021001 REF.: COMISIONES BANCARIAS</t>
  </si>
  <si>
    <t>VENTA DE DIVISAS CON TRANSFERENCIA DE FONDOS A SOLICITUD DE DIRECCION ESTRATEGICA DE REIVINDICACION MARITIMA DIREMAR SEGUN SOLICITUD 3737 REF: PAGO POR ASISTENCIA EN ACTIVIDADES DE SUPERVISION RELACIONADAS A LA PERFORACION DE POZOS, CONSTRUCCION DE PIEZOMETROS, OBTENCION DE DE PRUEBAS HIDROGEOLOGICA LIB. 00099021001 TGN-RECURSOS ORDINARIOS (3987)</t>
  </si>
  <si>
    <t>VENTA DE DIVISAS CON TRANSFERENCIA DE FONDOS A SOLICITUD DE SERVICIO GENERAL DE IDENTIFICACION PERSONAL - SEGIP SEGUN SOLICITUD 3755 REF: ENTREGA DE FONDOS A LA OFICINA DE MADRID - ESPANA PARA PAGO DE PLANILLA DE COSTO DE VIDA CORRESPONDIENTE AL MES DE NOVIEMBRE, SEGUN INF. TEC. 0381/2017, CERT. 335 LIB. 00340012003 RECAUDACION EXTRANJERIA - C.I. -L.C.</t>
  </si>
  <si>
    <t>VENTA DE DIVISAS CON TRANSFERENCIA DE FONDOS A SOLICITUD DE SERVICIO GENERAL DE IDENTIFICACION PERSONAL - SEGIP SEGUN SOLICITUD 3754 REF: ENTREGA DE FONDOS A LA OFICINA DE CALAMA - CHILE PARA PAGO DE PLANILLA DE COSTO DE VIDA CORRESPONDIENTE AL MES DE NOVIEMBRE, SEGUN INF. TEC. 0379/2017. LIB. 00340012003 RECAUDACION EXTRANJERIA - C.I. -L.C.</t>
  </si>
  <si>
    <t>VENTA DE DIVISAS CON TRANSFERENCIA DE FONDOS A SOLICITUD DE SERVICIO GENERAL DE IDENTIFICACION PERSONAL - SEGIP SEGUN SOLICITUD 3753 REF: ENTREGA DE FONDOS A LA OFICINA DE BUENOS AIRES - ARGENTINA PARA PAGO DE PLANILLA DE COSTO DE VIDA CORRESPONDIENTE AL MES DE NOVIEMBRE, SEGUN INF. TEC. 0377/2017, LIB. 00340012003 RECAUDACION EXTRANJERIA - C.I. -L.C.</t>
  </si>
  <si>
    <t>VENTA DE DIVISAS CON TRANSFERENCIA DE FONDOS A SOLICITUD DE MINISTERIO DE LA PRESIDENCIA SEGUN SOLICITUD 3746 REF: DIVISAS USD 5,075.00 TRANSFERENCIA A SAFRAN HELICOPTER ENGINES POR COMPRA REPUESTO PARA AERONAVES FAB 004 Y FAB 006, FACTURA FTMX3071, CITIBANK CUENTA 30879802. LIB. 00099021001 TGN-RECURSOS ORDINARIOS (3987)</t>
  </si>
  <si>
    <t>VENTA DE DIVISAS CON TRANSFERENCIA DE FONDOS A SOLICITUD DE MINISTERIO DE LA PRESIDENCIA SEGUN SOLICITUD 3745 REF: DIVISAS USD 225.06 INVOICE 2749981 TRANSFERENCIA A SATCOM DIRECT INC POR SERVICIO TELEFONIA SATELITAL OCTUBRE 2017 PARA AERONAVE FAB 001, WELLS FARGO BANK, CUENTA 2000055025245. LIB. 00099021001 TGN-RECURSOS ORDINARIOS (3987)</t>
  </si>
  <si>
    <t>VENTA DE DIVISAS CON TRANSFERENCIA DE FONDOS A SOLICITUD DE YACIMIENTOS PETROLIFEROS FISCALES BOLIVIANOS SEGUN SOLICITUD 3743 REF: PAGO A OIL TEST INTERNACIONAL DE ARGENTINA SA POR SERVICIO DE CALIDAD Y CANTIDAD CORRESPONDIENTE A LOS MESES DE MAYO JULIO Y AGOSTO 2017 SEGUN DOCUEMNTACION ADJUNTA LIB. 00513012004 LBP-YPFB-UNICOMERCIAL (4030005415/1-2188907)</t>
  </si>
  <si>
    <t>VENTA DE DIVISAS CON TRANSFERENCIA DE FONDOS A SOLICITUD DE SERVICIO GENERAL DE IDENTIFICACION PERSONAL - SEGIP SEGUN SOLICITUD 3751 REF: ENTREGA DE FONDOS A LA OFICINA DE SAO PAULO- BRASIL PARA PAGO DE PLANILLA DE COSTO DE VIDA CORRESPONDIENTE AL MES DE NOVIEMBRE, SEGUN INF. TEC. 0378/2017, CERT. 3 LIB. 00340012003 RECAUDACION EXTRANJERIA - C.I. -L.C.</t>
  </si>
  <si>
    <t>VENTA DE DIVISAS CON TRANSFERENCIA DE FONDOS A SOLICITUD DE SERVICIO GENERAL DE IDENTIFICACION PERSONAL - SEGIP SEGUN SOLICITUD 3752 REF: ENTREGA DE FONDOS A LA OFICINA DE WASHINGTON - EEUU PARA PAGO DE PLANILLA DE COSTO DE VIDA CORRESPONDIENTE AL MES DE NOVIEMBRE, SEGUN INF. TEC. 0380/2017, CERT. 3 LIB. 00340012003 RECAUDACION EXTRANJERIA - C.I. -L.C.</t>
  </si>
  <si>
    <t>CONCILIADO_PARCIAL</t>
  </si>
  <si>
    <t>Ministerio de Energias</t>
  </si>
  <si>
    <t>AJUSTE COMPLEMENTARIO POR REVALORIZACION SALDOS DE ACTIVOS DE RESERVA Y OBLIGACIONES MONEDA EXTRANJERA (DOLARES) Saldo MO = -1207144714.41 ;Bs/Mo: 6.86000000000 ;Saldo Bs: -8281012740.84</t>
  </si>
  <si>
    <t>TRANSFERENCIA RECIBIDA DEL EXTERIOR SEGÚN MENSAJES SWIFT Nos. 15873-15845 (REM.EXT.) DE FECHA 03-11-2017 POR DESEMBOLSO DE BID PRÉSTAMO 3060/BL-BO REQ 0022 OPS0201750728A LIBRETA N° 00086047002 MMAYA - IMPLEMENTACION PRONAREC II U$$</t>
  </si>
  <si>
    <t>TRANSFERENCIA RECIBIDA DEL EXTERIOR SEGÚN MENSAJES SWIFT Nos. 15874-15846 (REM.EXT.) DE FECHA 03-11-2017 POR DESEMBOLSO DE BID PRÉSTAMO 3060/BL-BO REQ 0022 OPS0201750728A LIBRETA N° 00086047002 MMAYA - IMPLEMENTACION PRONAREC II U$$</t>
  </si>
  <si>
    <t>||RECUPERACIÓN DEL PRESTAMO GCL NO. (2007) 13(184). VCTO. 03/11/2017 DEL EXIMBANK CHINA POR CAPTIAL USD137.780,17, SEGÚN NOTAS MEFP/VTCP/DGCP/UODP-719/2017 Y MEFP/VTCP/DGCP/UODP-791/2017 DE FECHAS 25/09/2017 Y 19/10/2017 DEL MEFP. LIBRETA N°00099021001 TGN RECURSOS ORDINARIOS-DOLARES AMERICANOS</t>
  </si>
  <si>
    <t>TRANSFERENCIA RECIBIDA DEL EXTERIOR SEGÚN MENSAJES SWIFT Nos. 15873-15845 (REM.EXT.) DE FECHA 03-11-2017 POR DESEMBOLSO DE BID PRÉSTAMO 3060/BL-BO REQ 0022 OPS0201750728A LIBRETA N° 00086047002 MMAYA - IMPLEMENTACION PRONAREC II U$$ REF.: UTILES DE ESCRITORIO</t>
  </si>
  <si>
    <t>TRANSFERENCIA RECIBIDA DEL EXTERIOR SEGÚN MENSAJES SWIFT Nos. 15874-15846 (REM.EXT.) DE FECHA 03-11-2017 POR DESEMBOLSO DE BID PRÉSTAMO 3060/BL-BO REQ 0022 OPS0201750728A LIBRETA N° 00086047002 MMAYA - IMPLEMENTACION PRONAREC II U$$ REF.: UTILES DE ESCRITORIO</t>
  </si>
  <si>
    <t>TRANSFERENCIA RECIBIDA DEL EXTERIOR SEGÚN MENSAJES SWIFT Nos. 15967-15962 (REM.EXT.) DE FECHA 06-11-2017 POR DESEMBOLSO DE BID PRÉSTAMO 2828/BL-BO REQ 0011 OPS0201751595A LIBRETA N° 00016067001 MEC-USD-PROY.IMPLEM.APO.EDU.SECUN.PRODUCTIVA-BID 2828/BL-BO</t>
  </si>
  <si>
    <t>TRANSFERENCIA RECIBIDA DEL EXTERIOR SEGÚN MENSAJES SWIFT Nos. 15966-15961 (REM.EXT.) DE FECHA 06-11-2017 POR DESEMBOLSO DE BID PRÉSTAMO 2828/BL-BO REQ 0011 OPS0201751595A LIBRETA N° 00016067001 MEC-USD-PROY.IMPLEM.APO.EDU.SECUN.PRODUCTIVA-BID 2828/BL-BO</t>
  </si>
  <si>
    <t>AJUSTE COMPLEMENTARIO POR REVALORIZACION SALDOS DE ACTIVOS DE RESERVA Y OBLIGACIONES MONEDA EXTRANJERA (DOLARES) Saldo MO = -1215332167.10 ;Bs/Mo: 6.86000000000 ;Saldo Bs: -8337178666.30</t>
  </si>
  <si>
    <t>00099021001 DEP.DE CHEQ.AJENOS,RET.DE CAM.,CONCEPTO: PAGO CAPITAL TGN IV,DEP.: FONDECO IV , PROCEDENCIA: BANCO UNION S.A., CHEQUE: 2050, FECHA DE EMISION:07/11/2017</t>
  </si>
  <si>
    <t>00099021001 DEP.DE CHEQ.AJENOS,RET.DE CAM.,CONCEPTO: PAGO INTERESES TGN IV,DEP.: FONDECO IV , PROCEDENCIA: BANCO UNION S.A., CHEQUE: 2051, FECHA DE EMISION:07/11/2017</t>
  </si>
  <si>
    <t>TRANSFERENCIA RECIBIDA DEL EXTERIOR SEGÚN MENSAJES SWIFT Nos. 16090-16082 (REM.EXT.) DE FECHA 08-11-2017 POR DESEMBOLSO DE CAF PRÉSTAMO CFA007860 CARRETERA CHACAPUCO RAVELO SOLICITUD DE DESEMBOLSO NRO. 42 LIBRETA N° 00291014337 ABC-USD CFA 7860 CONST. CARRETERA CHACAPUCO RAVELO</t>
  </si>
  <si>
    <t>TRANSFERENCIA RECIBIDA DEL EXTERIOR SEGÚN MENSAJES SWIFT Nos. 16125-16112 (REM.EXT.) DE FECHA 08-11-2017 POR DESEMBOLSO DE OPEP PRÉSTAMO 1653-P WA NO. 6 OFID LOAN 1653P FIRST LIBRETA N° 00291014361 ABC- USD OFID 1653P CARRETERA VILLA GRANADO PTE TAPERAS LA PALIZADA</t>
  </si>
  <si>
    <t>AJUSTE COMPLEMENTARIO POR REVALORIZACION SALDOS DE ACTIVOS DE RESERVA Y OBLIGACIONES MONEDA EXTRANJERA (DOLARES) Saldo MO = -1220450294.94 ;Bs/Mo: 6.86000000000 ;Saldo Bs: -8372289023.30</t>
  </si>
  <si>
    <t>||RECUPERACION DEL PRESTAMO GCL NO. (2007) 13 (184), VCTO. 21/09/2017 DEL EXIMBANK CHINA POR CAPITAL USD 132.751,44 SEGUN NOTAS MEFP/VTCP/DGCP/UODP-719/2017 Y MEFP/VTCP/DGCP/UODP-791/2017 DE FECHAS 25/09/2017 Y 19/10/2017 DEL MEFP. LIBRETA N° 00099021001 TGN RECURSOS ORDINARIOS - DOLARES AMERICANOS</t>
  </si>
  <si>
    <t>AJUSTE COMPLEMENTARIO POR REVALORIZACION SALDOS DE ACTIVOS DE RESERVA Y OBLIGACIONES MONEDA EXTRANJERA (DOLARES) Saldo MO = -1204919785.09 ;Bs/Mo: 6.86000000000 ;Saldo Bs: -8265749725.73</t>
  </si>
  <si>
    <t>||PAGO PRESTAMO 1020/SF-BO VCTO. 13-11-2017 POR CUENTA DEL BANCO DE DESARROLLO PRODUCTIVO A LA CUENTA DEL TGN SEGUN COD. LIQ. 010069 DE FECHA 10-11-2017 Y NOTA MEFP/VTCP/DGCP/UODP-1167/2013 DE FECHA 12-11-2013, VALOR 13-11-2017 LIB. 00099021001 CTA. 5970 CUENTA UNICA DEL TESORO EN DOLARES AMERICANOS</t>
  </si>
  <si>
    <t>TRANSFERENCIA RECIBIDA DEL EXTERIOR SEGÚN MENSAJES SWIFT Nos. 16314-16329 (REM.EXT.) DE FECHA 13-11-2017 POR DESEMBOLSO DE BID PRÉSTAMO 3797/BL-BO REQ 0001 OPS0201753233A LIBRETA N° 00047087002 MDRYT-US-SENASAG</t>
  </si>
  <si>
    <t>TRANSFERENCIA RECIBIDA DEL EXTERIOR SEGÚN MENSAJES SWIFT Nos. 16330-16315 (REM.EXT.) DE FECHA 13-11-2017 POR DESEMBOLSO DE BID PRÉSTAMO 3797/BL-BO REQ 0001 OPS0201753233A LIBRETA N° 00047087002 MDRYT-US-SENASAG</t>
  </si>
  <si>
    <t>TRANSFERENCIA RECIBIDA DEL EXTERIOR SEGÚN MENSAJES SWIFT Nos. 16330-16315 (REM.EXT.) DE FECHA 13-11-2017 POR DESEMBOLSO DE BID PRÉSTAMO 3797/BL-BO REQ 0001 OPS0201753233A LIBRETA N° 00047087002 MDRYT-US-SENASAG REF.: UTILES DE ESCRITORIO</t>
  </si>
  <si>
    <t>TRANSFERENCIA RECIBIDA DEL EXTERIOR SEGÚN MENSAJES SWIFT Nos. 16314-16329 (REM.EXT.) DE FECHA 13-11-2017 POR DESEMBOLSO DE BID PRÉSTAMO 3797/BL-BO REQ 0001 OPS0201753233A LIBRETA N° 00047087002 MDRYT-US-SENASAG REF.: UTILES DE ESCRITORIO</t>
  </si>
  <si>
    <t>AJUSTE COMPLEMENTARIO POR REVALORIZACION SALDOS DE ACTIVOS DE RESERVA Y OBLIGACIONES MONEDA EXTRANJERA (DOLARES) Saldo MO = -1201364810.64 ;Bs/Mo: 6.86000000000 ;Saldo Bs: -8241362600.98</t>
  </si>
  <si>
    <t>TRANSFERENCIA RECIBIDA DEL EXTERIOR SEGÚN MENSAJES SWIFT Nos. 16359-16355 (REM.EXT.) DE FECHA 14-11-2017 POR DESEMBOLSO DE CAF PRÉSTAMO CFA009272 PROY.CARR.DOBLE VÍA SC-WARNES SOLICITUD DE DESEMBOLSO NRO. 8 LIBRETA N° 00291014358 ABC-USD-CAF 9272 CONSTRUCCION DOBLE VIA SANTA CRUZ WARNES (LADO ESTE)</t>
  </si>
  <si>
    <t>TRANSFERENCIA RECIBIDA DEL EXTERIOR SEGÚN MENSAJES SWIFT Nos. 16361-16357 (REM.EXT.) DE FECHA 14-11-2017 POR DESEMBOLSO DE CAF PRÉSTAMO CFA008789 CARR.MONTEAGUDO-MUYUPAMPA-IPATI SOLICITUD DE DESEMBOLSO NRO. 26 LIBRETA N° 00291014360 ABC-USD-CAF 8789 PORY MONTE IPATI, TUNEL INCAHUASI Y PTE FISCULCO</t>
  </si>
  <si>
    <t>TRANSFERENCIA RECIBIDA DEL EXTERIOR SEGÚN MENSAJES SWIFT Nos. 16358-16354 (REM.EXT.) DE FECHA 14-11-2017 POR DESEMBOLSO DE CAF PRÉSTAMO CFA009272 PROY.CARR.DOBLE VÍA SC-WARNES SOLICITUD DE DESEMBOLSO NRO. 6 LIBRETA N° 00291014358 ABC-USD-CAF 9272 CONSTRUCCION DOBLE VIA SANTA CRUZ WARNES (LADO ESTE)</t>
  </si>
  <si>
    <t>TRANSFERENCIA RECIBIDA DEL EXTERIOR SEGÚN MENSAJES SWIFT Nos. 16360-16356 (REM.EXT.) DE FECHA 14-11-2017 POR DESEMBOLSO DE CAF PRÉSTAMO CFA009272 PROY.CARR.DOBLE VÍA SC-WARNES SOLICITUD DE DESEMBOLSO NRO. 7 LIBRETA N° 00291014358 ABC-USD-CAF 9272 CONSTRUCCION DOBLE VIA SANTA CRUZ WARNES (LADO ESTE)</t>
  </si>
  <si>
    <t>AJUSTE COMPLEMENTARIO POR REVALORIZACION SALDOS DE ACTIVOS DE RESERVA Y OBLIGACIONES MONEDA EXTRANJERA (DOLARES) Saldo MO = -1197041180.66 ;Bs/Mo: 6.86000000000 ;Saldo Bs: -8211702499.31</t>
  </si>
  <si>
    <t>TRANSFERENCIA RECIBIDA DEL EXTERIOR SEGÚN MENSAJES SWIFT Nos. 16431-16429 (REM.EXT.) DE FECHA 15-11-2017 POR DESEMBOLSO DE CAF PRÉSTAMO CFA009757 PROG. MAS INVERSION PARA RIEGO II SOLICITUD DE DESEMBOLSO NRO.1 LIBRETA N° 00086047005 MMAYA-USD-PROG.MAS INVERSION PARA EL RIEGO II TRAD.Y TEC.</t>
  </si>
  <si>
    <t>TRANSFERENCIA RECIBIDA DEL EXTERIOR SEGÚN MENSAJES SWIFT Nos. 16430-16428 (REM.EXT.) DE FECHA 15-11-2017 POR DESEMBOLSO DE CAF PRÉSTAMO CFA009759 PROGRAMA DE PRESAS SOLICITUD DE DESEMBOLSO NRO. 1 LIBRETA N° 00086047006 MMAYA-USD-PROGRAMA PRESAS</t>
  </si>
  <si>
    <t>NUMERO DE LIBRETACUT: 05850102001 OPERACIÓN E46 TRANSFERENCIA DEL SISTEMA FINANCIERO POR CUENTA DE TERCEROS A LA CUT EN DOLARES AMERICANOS POR PAGO A PROVEEDORES A ABE VENTA DE SERVICIOS DE COMUNICACION EMPRESA PUBLICA NAL.ESTRATEGICA DOLARES 24,799.97 CTA.5970034001 LIBRETA 05850102001 REF.37790 C</t>
  </si>
  <si>
    <t>TRANSFERENCIA RECIBIDA DEL EXTERIOR SEGÚN MENSAJES SWIFT Nos. 16430-16428 (REM.EXT.) DE FECHA 15-11-2017 POR DESEMBOLSO DE CAF PRÉSTAMO CFA009759 PROGRAMA DE PRESAS SOLICITUD DE DESEMBOLSO NRO. 1 LIBRETA N° 00086047006 MMAYA-USD-PROGRAMA PRESAS REF.: UTILES DE ESCRITORIO</t>
  </si>
  <si>
    <t>TRANSFERENCIA RECIBIDA DEL EXTERIOR SEGÚN MENSAJES SWIFT Nos. 16431-16429 (REM.EXT.) DE FECHA 15-11-2017 POR DESEMBOLSO DE CAF PRÉSTAMO CFA009757 PROG. MAS INVERSION PARA RIEGO II SOLICITUD DE DESEMBOLSO NRO.1 LIBRETA N° 00086047005 MMAYA-USD-PROG.MAS INVERSION PARA EL RIEGO II TRAD.Y TEC. REF.: UTILES DE ESCRITORIO</t>
  </si>
  <si>
    <t>TRANSFERENCIA RECIBIDA DEL EXTERIOR SEGÚN MENSAJES SWIFT Nos. 16494-16486 (REM.EXT.) DE FECHA 16-11-2017 POR DESEMBOLSO DE CAF PRÉSTAMO CFA007860 CARRETERA CHACAPUCO RAVELO SOLICITUD DE DESEMBOLSO NRO. 43 LIBRETA N° 00291014337 ABC-USD CFA 7860 CONST. CARRETERA CHACAPUCO RAVELO</t>
  </si>
  <si>
    <t>AJUSTE COMPLEMENTARIO POR REVALORIZACION SALDOS DE ACTIVOS DE RESERVA Y OBLIGACIONES MONEDA EXTRANJERA (DOLARES) Saldo MO = -1195724829.46 ;Bs/Mo: 6.86000000000 ;Saldo Bs: -8202672330.08</t>
  </si>
  <si>
    <t>RETIRO TOTAL DE RECURSOS CAPTADOS EN LA FECHA LIBRETA 00573012001</t>
  </si>
  <si>
    <t>TRANSFERENCIA RECIBIDA DEL EXTERIOR SEGÚN MENSAJES SWIFT Nos. 16495-16487 (REM.EXT.) DE FECHA 16-11-2017 POR DESEMBOLSO DE FIDA PRÉSTAMO E-7-BO WA13, REPL SPA EXP 06 SEP TO 15 SEP 2017 LIBRETA N° 00047257002 MDRYT UEP USD - ACCESOS FDO.FIDUCIARIO ESPAÑA</t>
  </si>
  <si>
    <t>AJUSTE COMPLEMENTARIO POR REVALORIZACION SALDOS DE ACTIVOS DE RESERVA Y OBLIGACIONES MONEDA EXTRANJERA (DOLARES) Saldo MO = -1186220323.33 ;Bs/Mo: 6.86000000000 ;Saldo Bs: -8137471418.05</t>
  </si>
  <si>
    <t>PAGO A BID PRÉSTAMO 17-CD-BO VCTO. 17-11-2017 POR CUENTA DE TGN SEGÚN NOTA 10002 DE FECHA 15-11-2017, VALOR 17-11-2017 CAPITAL USD 16.625,51 INTERESES USD 374,07</t>
  </si>
  <si>
    <t>TRANSFERENCIA RECIBIDA DEL EXTERIOR SEGÚN MENSAJES SWIFT Nos. 16741-16732 (REM.EXT.) DE FECHA 20-11-2017 POR DESEMBOLSO DE CAF PRÉSTAMO CFA009787 PROGRAMA MIAGUA IV FASE 2 SOLICITUD DE DESEMBOLSO NRO. 1 LIBRETA N° 00086077003 MMAYA-USD PROGRAMA MIAGUA IV FASE CFA 9787</t>
  </si>
  <si>
    <t>TRANSFERENCIA RECIBIDA DEL EXTERIOR SEGÚN MENSAJES SWIFT Nos. 16740-16731 (REM.EXT.) DE FECHA 20-11-2017 POR DESEMBOLSO DE CAF PRÉSTAMO CFA008785 PROGRAMA MI RIEGO LIBRETA N° 00086047003 MMAYA-USD-MAS INVERSION PARA RIEGO-MI RIEGO</t>
  </si>
  <si>
    <t>AJUSTE COMPLEMENTARIO POR REVALORIZACION SALDOS DE ACTIVOS DE RESERVA Y OBLIGACIONES MONEDA EXTRANJERA (DOLARES) Saldo MO = -1187603577.32 ;Bs/Mo: 6.86000000000 ;Saldo Bs: -8146960540.41</t>
  </si>
  <si>
    <t>00099021001 DEP.DE CHEQ.AJENOS,RET.DE CAM.,CONCEPTO: DEVOLUCION ASISTENCIA TECNICA - FONDESIF,DEP.: FUNDACION SARTAWI , PROCEDENCIA: BANCO UNION S.A., CHEQUE: 187, FECHA DE EMISION:17/11/2017</t>
  </si>
  <si>
    <t>TRANSFERENCIA RECIBIDA DEL EXTERIOR SEGÚN MENSAJES SWIFT Nos. 16742-16733 (REM.EXT.) DE FECHA 20-11-2017 POR DESEMBOLSO DE CAF PRÉSTAMO CFA009787 PROGRAMA MIAGUA IV FASE 2 SOLICITUD DE DESEMBOLSO NRO. 1 LIBRETA N° 00287104319 FPS-USD-MIAGUA CAF IV FASE</t>
  </si>
  <si>
    <t>||RECUPERACION DEL PRESTAMO GCL NO. (2007) 13 (184). VCT. 20/11/2017 DEL EXIMBANK CHINA POR CAPITAL UDS 204.015,80, SEGÚN NOTAS MEFP/VTCP/DGCP/UODP-719/2017 Y MEFP/VTCP/DGCP/UODP-791/2017 DE FECHAS 25/09/2017 Y 19/10/2017 DEL MEFP LIBRETA N° 00099021001 TGN RECURSOS ORDINARIOS - DOLARES AMERICANOS</t>
  </si>
  <si>
    <t>TRANSFERENCIA RECIBIDA DEL EXTERIOR SEGÚN MENSAJES SWIFT Nos. 16740-16731 (REM.EXT.) DE FECHA 20-11-2017 POR DESEMBOLSO DE CAF PRÉSTAMO CFA008785 PROGRAMA MI RIEGO LIBRETA N° 00086047003 MMAYA-USD-MAS INVERSION PARA RIEGO-MI RIEGO REF.: UTILES DE ESCRITORIO</t>
  </si>
  <si>
    <t>TRANSFERENCIA RECIBIDA DEL EXTERIOR SEGÚN MENSAJES SWIFT Nos. 16741-16732 (REM.EXT.) DE FECHA 20-11-2017 POR DESEMBOLSO DE CAF PRÉSTAMO CFA009787 PROGRAMA MIAGUA IV FASE 2 SOLICITUD DE DESEMBOLSO NRO. 1 LIBRETA N° 00086077003 MMAYA-USD PROGRAMA MIAGUA IV FASE CFA 9787 REF.: UTILES DE ESCRITORIO</t>
  </si>
  <si>
    <t>TRANSFERENCIA RECIBIDA DEL EXTERIOR SEGÚN MENSAJES SWIFT Nos. 16819-16810 (REM.EXT.) DE FECHA 21-11-2017 POR DESEMBOLSO DE BID PRÉSTAMO 2828/BL-BO REQ 0012 OPS0201755052A LIBRETA N° 00287104315 FPS-U$-INTERNADOS BID 2828/BL-BO</t>
  </si>
  <si>
    <t>TRANSFERENCIA RECIBIDA DEL EXTERIOR SEGÚN MENSAJES SWIFT Nos. 16818-16809 (REM.EXT.) DE FECHA 21-11-2017 POR DESEMBOLSO DE BID PRÉSTAMO 2828/BL-BO REQ 0012 OPS0201755052A LIBRETA N° 00287104315 FPS-U$-INTERNADOS BID 2828/BL-BO</t>
  </si>
  <si>
    <t>TRANSFERENCIA RECIBIDA DEL EXTERIOR SEGÚN MENSAJES SWIFT Nos. 16816-16807 (REM.EXT.) DE FECHA 21-11-2017 POR DESEMBOLSO DE CAF PRÉSTAMO CFA009272 DOBLE VIA SANTA CRUZ WARNES SOLICITUD DE DESEMBOLSO NRO.9 LIBRETA N° 00291014358 ABC-USD-CAF 9272 CONSTRUCCION DOBLE VIA SANTA CRUZ WARNES (LADO ESTE)</t>
  </si>
  <si>
    <t>TRANSFERENCIA RECIBIDA DEL EXTERIOR SEGÚN MENSAJES SWIFT Nos. 16817-16808 (REM.EXT.) DE FECHA 21-11-2017 POR DESEMBOLSO DE CAF PRÉSTAMO CFA009344 PROG.MAS INV.P/ RIEGO FASE IV SOLICITUD DE DESEMBOLSO NRO. 8 LIBRETA N° 00287104316 FPS-USD-MIAGUA CAF FASE IV</t>
  </si>
  <si>
    <t>AJUSTE COMPLEMENTARIO POR REVALORIZACION SALDOS DE ACTIVOS DE RESERVA Y OBLIGACIONES MONEDA EXTRANJERA (DOLARES) Saldo MO = -1191192615.10 ;Bs/Mo: 6.86000000000 ;Saldo Bs: -8171581339.60</t>
  </si>
  <si>
    <t>TRANSFERENCIA RECIBIDA DEL EXTERIOR SEGÚN MENSAJES SWIFT Nos. 16956 - 16944 (REM.EXT.) DE FECHA 22-11-2017 POR DESEMBOLSO DE BID PRÉSTAMO BID 4292/BL-BO REF: 4292-BL-BO- REQ 0001 OPS0201755836A LIBRETA N° 00099021001 (5970) TGN - RECURSOS ORDINARIOS-DOLARES AMERICANOS (5970)</t>
  </si>
  <si>
    <t>TRANSFERENCIA RECIBIDA DEL EXTERIOR SEGÚN MENSAJES SWIFT Nos. 16955 - 16943 (REM.EXT.) DE FECHA 22-11-2017 POR DESEMBOLSO DE BID PRÉSTAMO BID 4292/BL-BO 4292-BL-BO REQ 0001 OPS0201755836A LIBRETA N° 00099021001 (5970) TGN - RECURSOS ORDINARIOS-DOLARES AMERICANOS (5970)</t>
  </si>
  <si>
    <t>AJUSTE COMPLEMENTARIO POR REVALORIZACION SALDOS DE ACTIVOS DE RESERVA Y OBLIGACIONES MONEDA EXTRANJERA (DOLARES) Saldo MO = -1311887520.30 ;Bs/Mo: 6.86000000000 ;Saldo Bs: -8999548389.27</t>
  </si>
  <si>
    <t>||PAGO A LA CAF COMISION POR AVAL CFC003073 VCTO. 22-11-2017 POR CUENTA DEL TGN SEGÚN NOTA MEFP/VTCP/DGCP/UODP-888/2017 DE FECHA 22-11-2017 LIBRETA N°00099021001 CUENTA UNICA DEL TESORO EN DOLARES AMERICANOS  CTA 5970</t>
  </si>
  <si>
    <t>TRANSFERENCIA DE FONDOS AL EXTERIOR A SOLICITUD DE TESORO GENERAL DE LA NACION SEGUN SOLICITUD 3636 REF: PAGO AL ORGANISMO INTERNACIONAL DE ENERGIA ATOMICA (OIEA), POR CONCEPTO DE MEMBRESIA POR EUR26.932,00, SEGUN SOLICITUD VRE-DGRM-CS-250/2017. EQUIVALENTES 31.626,29 USD LIB. 00099021001 TGN-RECURSOS ORDINARIOS (3987) POR DIFERENCIAL CAMBIARIO</t>
  </si>
  <si>
    <t>AJUSTE COMPLEMENTARIO POR REVALORIZACION SALDOS DE ACTIVOS DE RESERVA Y OBLIGACIONES MONEDA EXTRANJERA (DOLARES) Saldo MO = -1294312962.10 ;Bs/Mo: 6.86000000000 ;Saldo Bs: -8878986920.00</t>
  </si>
  <si>
    <t>NUMERO DE LIBRETACUT: 00253018007 OPERACIÓN E46 TRANSFERENCIA DEL SISTEMA FINANCIERO POR CUENTA DE TERCEROS A LA CUT EN DOLARES AMERICANOS PAGO DE UN ACUERDO DE EJECUCION</t>
  </si>
  <si>
    <t>TRANSFERENCIA RECIBIDA DEL EXTERIOR SEGÚN MENSAJES SWIFT Nos. 17024 - 17022 (REM.EXT.) DE FECHA 24-11-2017 POR DESEMBOLSO DE BID PRÉSTAMO 3822/BL-BO REF.: 3822 BL-BO-1 REQ 0001 OPS0201755256A LIBRETA N° 00070057001 MTEPS-PAE II-USD-BID PRESTAMO NO.3822/BL-BO</t>
  </si>
  <si>
    <t>||RECUPERACION DEL PRESTAMO GCL NO. (2007) 13 (184). VCT. 21/09/2017 DEL EXIMBANK CHINA POR CAPITAL USD 132.751,44 SEGUN NOTAS MEFP/VTCP/DGCP/UODP-719/2017 Y MEFP/VTCP/DGCP/UODP-791/2017 DE FECHAS 25/09/2017 Y 19/10/2017 DEL MEFP LIBRETA N° 00099021001 TGN RECURSOS ORDINARIOS - DOLARES AMERICANOS</t>
  </si>
  <si>
    <t>TRANSFERENCIA RECIBIDA DEL EXTERIOR SEGÚN MENSAJES SWIFT Nos. 17025 - 17023 (REM.EXT.) DE FECHA 24-11-2017 POR DESEMBOLSO DE BID PRÉSTAMO 3822/BL-BO REF.: 3822-BL-BO-1 REQ 0001 OPS0201755256A LIBRETA N° 00070057001 MTEPS-PAE II-USD-BID PRESTAMO NO.3822/BL-BO</t>
  </si>
  <si>
    <t>AJUSTE COMPLEMENTARIO POR REVALORIZACION SALDOS DE ACTIVOS DE RESERVA Y OBLIGACIONES MONEDA EXTRANJERA (DOLARES) Saldo MO = -1285889120.89 ;Bs/Mo: 6.86000000000 ;Saldo Bs: -8821199369.32</t>
  </si>
  <si>
    <t>TRANSFERENCIA RECIBIDA DEL EXTERIOR SEGÚN MENSAJES SWIFT Nos. 17024 - 17022 (REM.EXT.) DE FECHA 24-11-2017 POR DESEMBOLSO DE BID PRÉSTAMO 3822/BL-BO REF.: 3822 BL-BO-1 REQ 0001 OPS0201755256A LIBRETA N° 00070057001 MTEPS-PAE II-USD-BID PRESTAMO NO.3822/BL-BO REF.: UTILES DE ESCRITORIO</t>
  </si>
  <si>
    <t>TRANSFERENCIA RECIBIDA DEL EXTERIOR SEGÚN MENSAJES SWIFT Nos. 17025 - 17023 (REM.EXT.) DE FECHA 24-11-2017 POR DESEMBOLSO DE BID PRÉSTAMO 3822/BL-BO REF.: 3822-BL-BO-1 REQ 0001 OPS0201755256A LIBRETA N° 00070057001 MTEPS-PAE II-USD-BID PRESTAMO NO.3822/BL-BO REF.: UTILES DE ESCRITORIO</t>
  </si>
  <si>
    <t>TRANSFERENCIA RECIBIDA DEL EXTERIOR SEGÚN MENSAJES SWIFT Nos. 17171-17163 (REM.EXT.) DE FECHA 27-11-2017 POR DESEMBOLSO DE CAF PRÉSTAMO CFA008340 CONST. DOBLE VIA MONTERO-CRISTAL SOLICITUD DE DESEMBOLSO NRO. 17 LIBRETA N° 00291014342 ABC-US-CAF 8340 PROY MONTERO TR II PTE YAPACANI PTE ICHILO</t>
  </si>
  <si>
    <t>TRANSFERENCIA RECIBIDA DEL EXTERIOR SEGÚN MENSAJES SWIFT Nos. 17124-17118 (REM.EXT.) DE FECHA 27-11-2017 POR DESEMBOLSO DE IDA PRÉSTAMO TF-16083 AC390559 TF16083 001 6 LIBRETA N° 00861007001 MMAYA-UCP PPCR TF 16083 USD</t>
  </si>
  <si>
    <t>TRANSFERENCIA RECIBIDA DEL EXTERIOR SEGÚN MENSAJES SWIFT Nos. 17120-17114 (REM.EXT.) DE FECHA 27-11-2017 POR DESEMBOLSO DE BID PRÉSTAMO 3699/BL-BO REQ.0005 OPS0201755851A LIBRETA N° 00287104317 FPS-US-BID 3699/BL-BO PROG.NAL. DE RIEGO-PRONAREC III</t>
  </si>
  <si>
    <t>TRANSFERENCIA RECIBIDA DEL EXTERIOR SEGÚN MENSAJES SWIFT Nos. 17123 - 17117 (REM.EXT.) DE FECHA 27-11-2017 POR DESEMBOLSO DE BID PRÉSTAMO 3060/BL-BO REF.: 3060-BL-BO-2 REQ0034 OPS0201755482A LIBRETA N° 00287104312 FPS-U$-PRONAREC II - MIRIEGO</t>
  </si>
  <si>
    <t>TRANSFERENCIA RECIBIDA DEL EXTERIOR SEGÚN MENSAJES SWIFT Nos. 17122 - 17116 (REM.EXT.) DE FECHA 27-11-2017 POR DESEMBOLSO DE BID PRÉSTAMO 3060/BL-BO REF.: 3060-BL-BO-2 REQ0034 OPS0201755482A LIBRETA N° 00287104312 FPS-U$-PRONAREC II - MIRIEGO</t>
  </si>
  <si>
    <t>TRANSFERENCIA RECIBIDA DEL EXTERIOR SEGÚN MENSAJES SWIFT Nos. 17121-17115 (REM.EXT.) DE FECHA 27-11-2017 POR DESEMBOLSO DE BID PRÉSTAMO 3699/BL-BO REQ 0005 OPS0201755851A LIBRETA N° 00287104317 FPS-US-BID 3699/BL-BO PROG.NAL. DE RIEGO-PRONAREC III</t>
  </si>
  <si>
    <t>TRANSFERENCIA RECIBIDA DEL EXTERIOR SEGÚN MENSAJES SWIFT Nos. 17124-17118 (REM.EXT.) DE FECHA 27-11-2017 POR DESEMBOLSO DE IDA PRÉSTAMO TF-16083 AC390559 TF16083 001 6 LIBRETA N° 00861007001 MMAYA-UCP PPCR TF 16083 USD REF.: UTILES DE ESCRITORIO</t>
  </si>
  <si>
    <t>TRANSFERENCIA RECIBIDA DEL EXTERIOR SEGÚN MENSAJES SWIFT Nos. 17217-17211 (REM.EXT.) DE FECHA 28-11-2017 POR DESEMBOLSO DE CAF PRÉSTAMO CFA008296 PROG.MULTISEC.PREINV-PROMULPRE SOLICITUD DE DESEMBOLSO NRO. 5 LIBRETA N° 00066044301 MPD - PROGRAMA MULTISECTORIAL DE PREINVERSIÓN - PROMULPRE</t>
  </si>
  <si>
    <t>TRANSFERENCIA RECIBIDA DEL EXTERIOR SEGÚN MENSAJES SWIFT Nos. 17217-17211 (REM.EXT.) DE FECHA 28-11-2017 POR DESEMBOLSO DE CAF PRÉSTAMO CFA008296 PROG.MULTISEC.PREINV-PROMULPRE SOLICITUD DE DESEMBOLSO NRO. 5 LIBRETA N° 00066044301 MPD - PROGRAMA MULTISECTORIAL DE PREINVERSIÓN - PROMULPRE REF.: UTILES DE ESCRITORIO</t>
  </si>
  <si>
    <t>TRANSFERENCIA RECIBIDA DEL EXTERIOR SEGÚN MENSAJES SWIFT Nos. 17293-17288 (REM.EXT.) DE FECHA 29-11-2017 POR DESEMBOLSO DE IDA PRÉSTAMO 5454-BO AC395316 001 7 LIBRETA N° 00085027001 ME-USD-PROY. IDTR II - TGN-PEVD-CONVENIO 5454-BO</t>
  </si>
  <si>
    <t>TRANSFERENCIA RECIBIDA DEL EXTERIOR SEGÚN MENSAJES SWIFT Nos. 17292-17287 (REM.EXT.) DE FECHA 29-11-2017 POR DESEMBOLSO DE IDA PRÉSTAMO 5454-BO AC395314 LIBRETA N° 00085024301 MEN USD PROY IDTR II GOB CHUQ CONVENIO 5454 BO</t>
  </si>
  <si>
    <t>||DEVOLUCION IMPORTE SG/ NOTA DGAA-DIR.FINN.SECC.TSRA.NO.417/17 Y EN COMPLEMENTO AL COMPROBANTE S-0905610 DE LA FECHA REF.: TRANSF. DE FONDOS A/F THALES AIR SYSTEMS SAS EQUIV. EUR 12.600.369,54 (MENOS COMISIIONES POR TRANSF.) LIB.00099021001 TGN-RECURSOS ORDINARIIOS</t>
  </si>
  <si>
    <t>'TRANSFERENCIA'||RECIBIDA DEL EXTERIOR POR DESEMBOLSO DEL BID REF.:GRT-NV-14258-BO REQ.: 0009 OPS0201755767A LIB.00085028001 ME-USD-PROG.DE ELECT.RURAL ENER.RENOV.GRT/NV-14258-BO(REM.EXT.) SWIFT 17321 DE HOY</t>
  </si>
  <si>
    <t>AJUSTE COMPLEMENTARIO POR REVALORIZACION SALDOS DE ACTIVOS DE RESERVA Y OBLIGACIONES MONEDA EXTRANJERA (DOLARES) Saldo MO = -1276003461.52 ;Bs/Mo: 6.86000000000 ;Saldo Bs: -8753383746.04</t>
  </si>
  <si>
    <t>TRANSFERENCIA RECIBIDA DEL EXTERIOR SEGÚN MENSAJES SWIFT Nos. 17292-17287 (REM.EXT.) DE FECHA 29-11-2017 POR DESEMBOLSO DE IDA PRÉSTAMO 5454-BO AC395314 LIBRETA N° 00085024301 MEN USD PROY IDTR II GOB CHUQ CONVENIO 5454 BO REF.: UTILES DE ESCRITORIO</t>
  </si>
  <si>
    <t>TRANSFERENCIA RECIBIDA DEL EXTERIOR SEGÚN MENSAJES SWIFT Nos. 17293-17288 (REM.EXT.) DE FECHA 29-11-2017 POR DESEMBOLSO DE IDA PRÉSTAMO 5454-BO AC395316 001 7 LIBRETA N° 00085027001 ME-USD-PROY. IDTR II - TGN-PEVD-CONVENIO 5454-BO REF.: UTILES DE ESCRITORIO</t>
  </si>
  <si>
    <t>00047011101 DEPOSITO DE EFECTIVO, DEPOSITANTE: WILLIAM ROMEO OSORIO VARGAS, CONCEPTO: PAGO 1RA CUOTA DEUDA PENDIENTE CON EL MDR Y T, CUENTA DE DEPOSITO: CUENTA UNICA DEL TESORO EN DOLARES AMERICANOS</t>
  </si>
  <si>
    <t>TRANSFERENCIA RECIBIDA DEL EXTERIOR SEGÚN MENSAJES SWIFT Nos. 17418-17402 (REM.EXT.) DE FECHA 30-11-2017 POR DESEMBOLSO DE BID PRÉSTAMO 3091/BL-BO REQ 0005 OPS0201757258A LIBRETA N° 00086057003 MMAYA-$US. PRGO.AGUA Y ALCANT.PERIURBANO FASE II</t>
  </si>
  <si>
    <t>TRANSFERENCIA RECIBIDA DEL EXTERIOR SEGÚN MENSAJES SWIFT Nos. 17417-17401 (REM.EXT.) DE FECHA 30-11-2017 POR DESEMBOLSO DE BID PRÉSTAMO 3091/BL-BO REQ 0005 OPS0201757258A LIBRETA N° 00086057003 MMAYA-$US. PRGO.AGUA Y ALCANT.PERIURBANO FASE II</t>
  </si>
  <si>
    <t>PAGO A CAF PRÉSTAMO CFA009646 VCTO. 30-nov-2017 POR CUENTA DE TGN , NTI. 010218 VALOR 30-nov-2017 INTERESES USD 739.495,27 COMISIONES USD 43.215,28 CTA. 5970 CUENTA UNICA DEL TESORO DOLARES AMERICANOS LIB. 00099021001</t>
  </si>
  <si>
    <t>05</t>
  </si>
  <si>
    <t>27</t>
  </si>
  <si>
    <t>6563</t>
  </si>
  <si>
    <t>00129058001</t>
  </si>
  <si>
    <t>6565</t>
  </si>
  <si>
    <t>6566</t>
  </si>
  <si>
    <t>6571</t>
  </si>
  <si>
    <t>6572</t>
  </si>
  <si>
    <t>6867</t>
  </si>
  <si>
    <t>00085027002</t>
  </si>
  <si>
    <t>6868</t>
  </si>
  <si>
    <t>00099017002</t>
  </si>
  <si>
    <t>7204</t>
  </si>
  <si>
    <t>00047277002</t>
  </si>
  <si>
    <t>00041011101</t>
  </si>
  <si>
    <t>De: 00290014101 A:00099021001 DEVOLUCION DE RECURSOS A SOLICITUD DE IMPUESTOS NACIONALES S/G SIN/GAF/DRF/NOT/00124/2017 POR ERROR DE APROPIACIÓN DE LIBRETA DE RECURSOS ORDINARIOS Bs3.753,59.</t>
  </si>
  <si>
    <t>De: 00213014401 A:00086018007 TRANSFERENCIA DE RECURSOS A SOLICITUD DEL SERVICIO NACIONAL DE METEOROLOGIA E HIDROLOGIA S/G CITE SNMH/ADM/0199/17 POR CIERRE DE PROYECTO "IMPLEMENTACION DE UN OBSERVATORIO DE RECURSOS HIDRICOS EN LA CUENTA RI</t>
  </si>
  <si>
    <t>De: 00290044101 A:00099021001 TRANSFERENCIA DE RECURSOS A SOLICITUD DE IMPUESTOS NACIONALES S/G NOTA SIN/GAF/DRF/NOT/00250/2017 POR ERROR DE APROPIACIÓN DE LIBRETA POR PARTE DE LA GERENCIA DISTRITAL DE SANTA CRUZ C-31 57 Y 66 GESTIÓN 2016.</t>
  </si>
  <si>
    <t>De: 00290104101 A:00099021001 TRANSFERENCIA DE RECURSOS A SOLICITUD DE IMPUESTOS NACIONALES S/G NOTA SIN/GAF/DRF/NOT/00250/2017 POR ERROR DE APROPIACIÓN DE LIBRETA POR PARTE DE LA GERENCIA DISTRITAL DE ORURO C-31 241 GESTIÓN 2016.</t>
  </si>
  <si>
    <t>De: 00129058001 A:00099018040 TRANSFERENCIA A SOLICITUD DE LA ESCUELA DE GESTIÓN PUBLICA PLURINACIONAL S/G CITE UAF 366/2017 IIS/nlb EGPP DEVOLUCIÓN DE SALDOS NO EJECUTADOS CORRESPONDIENTES AL CONVENIO CIF/UAP/FRA/1275/2016 PROGRAMA DE FOR</t>
  </si>
  <si>
    <t>De: 00582012003 A:00132012005 TRANSFERENCIA DE RECURSOS A SOLICITUD DEL SEDEM S/G NOTA SEDEM/GAF/UF/2017-0239 D.S 590 DE 04/08/2010.</t>
  </si>
  <si>
    <t>De: 00574012004 A:00132012005 TRANSFERENCIA DE RECURSOS A SOLICITUD DEL SEDEM S/G NOTA SEDEM/GAF/UF/2017-0239 D.S 590 DE 04/08/2010.</t>
  </si>
  <si>
    <t>De: 00099014102 A:00342012001 TRANSFERENCIA DE RECURSOS A SOLICITUD DE LA AGENCIA ESTATAL DE VIVIENDA S/G CITE AEV/UFF_CRT/Nº0103/2016 Y PROCEDIMIENTO MEFP/VPCF/DGCF/UCCF Nº098/2017 POR DEVOLUCIÓN DE RECUPERACIONES DE RECLAMOS DE ACREEDORE</t>
  </si>
  <si>
    <t>De: 00099014102 A:00292012001 TRANSFERENCIA DE RECURSOS A SOLICITUD DE VIAS BOLIVIA S/G NOTA VB/DAF/UARH/2016-0537 Y PROCEDIMIENTO MEFP/VPCF/DGCF/UCCF Nº091/2017 POR DEVOLUCION DE RECUPERACIONES DE RECLAMOS DE ACREEDORES A FAVOR DE VIAS BO</t>
  </si>
  <si>
    <t>De: 00099021001 A:00287100001 TRANSFERENCIA DE RECURSOS A SOLICITUD DEL FONDO NACIONAL DE INVERSION PRODUCTIVA Y SOCIAL S/G NOTA FPS/GF/JGCB/160/2016 Y NOTA PROCEDIMIENTO MEFP/VPCF/DGCF/UCCF Nº103/2017 DEVOLUCION DE RECURSOS POR DUPLICIDAD</t>
  </si>
  <si>
    <t>De: 00099018025 A:00016018010 TRANSFERENCIA DE RECURSOS A SOLICITUD DEL MINISTERIO DE PLANIFICACIÓN DEL DESARROLLO S/G NOTA MPD/VIPFE/DGGFE/UAP-003260/2017; DESEMBOLSO UAP/032/2017 – CIF UAP/ESP/1274/2015 “CONSTRUCCIÓN Y EQUIPAMIENTO DEL I</t>
  </si>
  <si>
    <t>De: 00099018025 A:00016018010 TRANSFERENCIA DE RECURSOS A SOLICITUD DEL MINISTERIO DE PLANIFICACIÓN DEL DESARROLLO S/G NOTA MPD/VIPFE/DGGFE/UAP-003261/2017; DESEMBOLSO UAP/033/2017 – CIF UAP/ESP/1274/2015 “CONSTRUCCIÓN Y EQUIPAMENTO DEL IN</t>
  </si>
  <si>
    <t>De: 00085027002 A:00099021001 TRANSFERENCIA A SOLICITUD DE LA DIRECCION GENERAL DE CRÉDITO PÚBLICO SEGUN NOTA MEFP/VTCP/DGCP/UODP-676/2017 COSTO POR AMPLIACIÓN DE PLAZO DE DESEMBOLSO DE CRÉDITOS EXTERNOS -PRÉSTAMO BID 2460/BL-BO; EN CUMPLI</t>
  </si>
  <si>
    <t>De: 00099017002 A:00047277002 TRANSFERENCIA DE RECURSOS A SOLICITUD DEL MINISTERIO DE PLANIFICACIÓN DEL DESARROLLO S/G NOTA MPD/VIPFE/DGGFE/UAP-003343/2017; DESEMBOLSO UAP/034/2017 – CIF UAP/CCC-97/1263/2014 “CONCLUSION DE LA IMPLEMENTACIO</t>
  </si>
  <si>
    <t>De: 00099021001 A:00041011101 Transferencia según procedimiento MEFP/VPCF/DGCF/UCCF N°1149/2017 y nota MEFP/VTCP/DGPOT/UAIS/ N°6245/2017; Devolución de Subsidios por Incapacidad Temporal 2016; a solicitud del Ministerio de Desarrollo Produ</t>
  </si>
  <si>
    <t>Dirección General de Administración y Finanzas Territoriales</t>
  </si>
  <si>
    <t>Autoridad de Fiscalización de Empresas</t>
  </si>
  <si>
    <r>
      <t xml:space="preserve">Fecha: </t>
    </r>
    <r>
      <rPr>
        <b/>
        <sz val="12"/>
        <rFont val="Arial"/>
        <family val="2"/>
      </rPr>
      <t xml:space="preserve"> 8 - ENERO - 2018</t>
    </r>
  </si>
  <si>
    <t>RCC</t>
  </si>
  <si>
    <t>MZC</t>
  </si>
  <si>
    <t>Ministerio De Justicia Y Transparencia Institucional</t>
  </si>
  <si>
    <t>Viceministerio De Autonomías</t>
  </si>
  <si>
    <t>Ministerio De Hidrocarburos</t>
  </si>
  <si>
    <t>Ministerio De Energias</t>
  </si>
  <si>
    <t>Dirección Estratégica De Reivindicación Marítima, Silala Y Recursos Hídricos Internacionales</t>
  </si>
  <si>
    <t>Empresa Pública "Editorial del Estado Plurinacional de Bolivia"</t>
  </si>
  <si>
    <t>ACTUALIZADO AL : 8 de enero de 2018</t>
  </si>
  <si>
    <t>DE ENERO A DICIEMBRE</t>
  </si>
  <si>
    <t>B15666550002</t>
  </si>
  <si>
    <t>B15667000002</t>
  </si>
  <si>
    <t>B15667160002</t>
  </si>
  <si>
    <t>B15667410002</t>
  </si>
  <si>
    <t>B15667520002</t>
  </si>
  <si>
    <t>B15667800002</t>
  </si>
  <si>
    <t>B15667860002</t>
  </si>
  <si>
    <t>B15668040002</t>
  </si>
  <si>
    <t>B15668050002</t>
  </si>
  <si>
    <t>B15668060002</t>
  </si>
  <si>
    <t>B15668150002</t>
  </si>
  <si>
    <t>B15668230002</t>
  </si>
  <si>
    <t>B15668520002</t>
  </si>
  <si>
    <t>B15668610002</t>
  </si>
  <si>
    <t>B15668690002</t>
  </si>
  <si>
    <t>B15668750002</t>
  </si>
  <si>
    <t>B15668890002</t>
  </si>
  <si>
    <t>B15668910002</t>
  </si>
  <si>
    <t>B15668940002</t>
  </si>
  <si>
    <t>O15666610002</t>
  </si>
  <si>
    <t>O15666620002</t>
  </si>
  <si>
    <t>O15666640002</t>
  </si>
  <si>
    <t>O15666810002</t>
  </si>
  <si>
    <t>O15666830002</t>
  </si>
  <si>
    <t>O15667010002</t>
  </si>
  <si>
    <t>O15667060002</t>
  </si>
  <si>
    <t>O15668390002</t>
  </si>
  <si>
    <t>O15668570002</t>
  </si>
  <si>
    <t>O15669370002</t>
  </si>
  <si>
    <t>O15669420002</t>
  </si>
  <si>
    <t>O15670260002</t>
  </si>
  <si>
    <t>O15670320002</t>
  </si>
  <si>
    <t>O15670690002</t>
  </si>
  <si>
    <t>O15671030002</t>
  </si>
  <si>
    <t>O15671100002</t>
  </si>
  <si>
    <t>O15671120002</t>
  </si>
  <si>
    <t>O15671130002</t>
  </si>
  <si>
    <t>O15671510002</t>
  </si>
  <si>
    <t>O15672000002</t>
  </si>
  <si>
    <t>B15674400002</t>
  </si>
  <si>
    <t>B15674440002</t>
  </si>
  <si>
    <t>B15674700002</t>
  </si>
  <si>
    <t>B15675740002</t>
  </si>
  <si>
    <t>B15675760002</t>
  </si>
  <si>
    <t>B15676360002</t>
  </si>
  <si>
    <t>B15677290002</t>
  </si>
  <si>
    <t>O15674220002</t>
  </si>
  <si>
    <t>O15674260002</t>
  </si>
  <si>
    <t>O15674600002</t>
  </si>
  <si>
    <t>O15674880002</t>
  </si>
  <si>
    <t>O15674910002</t>
  </si>
  <si>
    <t>O15676230002</t>
  </si>
  <si>
    <t>O15676330002</t>
  </si>
  <si>
    <t>O15676440002</t>
  </si>
  <si>
    <t>O15677160002</t>
  </si>
  <si>
    <t>O15677430002</t>
  </si>
  <si>
    <t>O15677470002</t>
  </si>
  <si>
    <t>O15678060002</t>
  </si>
  <si>
    <t>O15679190002</t>
  </si>
  <si>
    <t>O15680060002</t>
  </si>
  <si>
    <t>O15680090002</t>
  </si>
  <si>
    <t>O15680120002</t>
  </si>
  <si>
    <t>O15680160002</t>
  </si>
  <si>
    <t>O15680190002</t>
  </si>
  <si>
    <t>B15683220002</t>
  </si>
  <si>
    <t>B15683270002</t>
  </si>
  <si>
    <t>B15683280002</t>
  </si>
  <si>
    <t>B15683310002</t>
  </si>
  <si>
    <t>B15683330002</t>
  </si>
  <si>
    <t>B15683340002</t>
  </si>
  <si>
    <t>B15683360002</t>
  </si>
  <si>
    <t>B15683850002</t>
  </si>
  <si>
    <t>B15683900002</t>
  </si>
  <si>
    <t>B15683990002</t>
  </si>
  <si>
    <t>B15684100002</t>
  </si>
  <si>
    <t>B15684130002</t>
  </si>
  <si>
    <t>B15684160002</t>
  </si>
  <si>
    <t>B15684240002</t>
  </si>
  <si>
    <t>B15684300002</t>
  </si>
  <si>
    <t>B15684310002</t>
  </si>
  <si>
    <t>B15684540002</t>
  </si>
  <si>
    <t>B15684570002</t>
  </si>
  <si>
    <t>B15684600002</t>
  </si>
  <si>
    <t>B15684640002</t>
  </si>
  <si>
    <t>B15684730002</t>
  </si>
  <si>
    <t>B15685190002</t>
  </si>
  <si>
    <t>B15685200002</t>
  </si>
  <si>
    <t>B15685240002</t>
  </si>
  <si>
    <t>B15685260002</t>
  </si>
  <si>
    <t>B15685840002</t>
  </si>
  <si>
    <t>O15682250002</t>
  </si>
  <si>
    <t>O15682510002</t>
  </si>
  <si>
    <t>O15682530002</t>
  </si>
  <si>
    <t>O15682720002</t>
  </si>
  <si>
    <t>O15683150002</t>
  </si>
  <si>
    <t>O15683240002</t>
  </si>
  <si>
    <t>O15683350002</t>
  </si>
  <si>
    <t>O15683860002</t>
  </si>
  <si>
    <t>O15683870002</t>
  </si>
  <si>
    <t>O15683930002</t>
  </si>
  <si>
    <t>O15684120002</t>
  </si>
  <si>
    <t>O15684260002</t>
  </si>
  <si>
    <t>O15684320002</t>
  </si>
  <si>
    <t>O15684340002</t>
  </si>
  <si>
    <t>O15684380002</t>
  </si>
  <si>
    <t>O15684410002</t>
  </si>
  <si>
    <t>O15684680002</t>
  </si>
  <si>
    <t>O15684980002</t>
  </si>
  <si>
    <t>O15685010002</t>
  </si>
  <si>
    <t>O15685230002</t>
  </si>
  <si>
    <t>O15686400002</t>
  </si>
  <si>
    <t>O15686650002</t>
  </si>
  <si>
    <t>O15686700002</t>
  </si>
  <si>
    <t>O15686730002</t>
  </si>
  <si>
    <t>O15686750002</t>
  </si>
  <si>
    <t>O15687080002</t>
  </si>
  <si>
    <t>O15687500002</t>
  </si>
  <si>
    <t>O15687610002</t>
  </si>
  <si>
    <t>O15687620002</t>
  </si>
  <si>
    <t>O15687640002</t>
  </si>
  <si>
    <t>O15688020002</t>
  </si>
  <si>
    <t>O15688530002</t>
  </si>
  <si>
    <t>O15689060002</t>
  </si>
  <si>
    <t>O15689120002</t>
  </si>
  <si>
    <t>B15691340002</t>
  </si>
  <si>
    <t>B15691660002</t>
  </si>
  <si>
    <t>B15691770002</t>
  </si>
  <si>
    <t>B15692500002</t>
  </si>
  <si>
    <t>B15692570002</t>
  </si>
  <si>
    <t>B15692610002</t>
  </si>
  <si>
    <t>B15692640002</t>
  </si>
  <si>
    <t>B15692700002</t>
  </si>
  <si>
    <t>B15692720002</t>
  </si>
  <si>
    <t>B15692760002</t>
  </si>
  <si>
    <t>B15692780002</t>
  </si>
  <si>
    <t>B15692790002</t>
  </si>
  <si>
    <t>B15692840002</t>
  </si>
  <si>
    <t>B15692870002</t>
  </si>
  <si>
    <t>B15692900002</t>
  </si>
  <si>
    <t>B15692920002</t>
  </si>
  <si>
    <t>B15692950002</t>
  </si>
  <si>
    <t>B15692980002</t>
  </si>
  <si>
    <t>B15693010002</t>
  </si>
  <si>
    <t>B15693050002</t>
  </si>
  <si>
    <t>B15693320002</t>
  </si>
  <si>
    <t>B15693580002</t>
  </si>
  <si>
    <t>B15693980002</t>
  </si>
  <si>
    <t>B15694130002</t>
  </si>
  <si>
    <t>B15694660002</t>
  </si>
  <si>
    <t>B15694720002</t>
  </si>
  <si>
    <t>B15694760002</t>
  </si>
  <si>
    <t>B15694890002</t>
  </si>
  <si>
    <t>O15691610002</t>
  </si>
  <si>
    <t>O15691630002</t>
  </si>
  <si>
    <t>O15691640002</t>
  </si>
  <si>
    <t>O15691650002</t>
  </si>
  <si>
    <t>O15691670002</t>
  </si>
  <si>
    <t>O15691740002</t>
  </si>
  <si>
    <t>O15691790002</t>
  </si>
  <si>
    <t>O15692360002</t>
  </si>
  <si>
    <t>O15692440002</t>
  </si>
  <si>
    <t>O15692540002</t>
  </si>
  <si>
    <t>O15692670002</t>
  </si>
  <si>
    <t>O15692710002</t>
  </si>
  <si>
    <t>O15693420002</t>
  </si>
  <si>
    <t>O15693450002</t>
  </si>
  <si>
    <t>O15693530002</t>
  </si>
  <si>
    <t>O15693570002</t>
  </si>
  <si>
    <t>O15693890002</t>
  </si>
  <si>
    <t>O15694070002</t>
  </si>
  <si>
    <t>O15694180002</t>
  </si>
  <si>
    <t>O15694240002</t>
  </si>
  <si>
    <t>O15695250002</t>
  </si>
  <si>
    <t>O15695270002</t>
  </si>
  <si>
    <t>O15695280002</t>
  </si>
  <si>
    <t>O15695300002</t>
  </si>
  <si>
    <t>O15695440002</t>
  </si>
  <si>
    <t>O15695860002</t>
  </si>
  <si>
    <t>O15696110002</t>
  </si>
  <si>
    <t>O15696150002</t>
  </si>
  <si>
    <t>O15696160002</t>
  </si>
  <si>
    <t>O15696200002</t>
  </si>
  <si>
    <t>O15696230002</t>
  </si>
  <si>
    <t>O15696440002</t>
  </si>
  <si>
    <t>O15696610002</t>
  </si>
  <si>
    <t>O15696650002</t>
  </si>
  <si>
    <t>O15697020002</t>
  </si>
  <si>
    <t>O15697050002</t>
  </si>
  <si>
    <t>O15697310002</t>
  </si>
  <si>
    <t>O15697340002</t>
  </si>
  <si>
    <t>O15697400002</t>
  </si>
  <si>
    <t>O15697500002</t>
  </si>
  <si>
    <t>O15697580002</t>
  </si>
  <si>
    <t>O15697600002</t>
  </si>
  <si>
    <t>O15697630002</t>
  </si>
  <si>
    <t>O15697660002</t>
  </si>
  <si>
    <t>O15697690002</t>
  </si>
  <si>
    <t>O15697710002</t>
  </si>
  <si>
    <t>O15697720002</t>
  </si>
  <si>
    <t>O15697770002</t>
  </si>
  <si>
    <t>O15697790002</t>
  </si>
  <si>
    <t>O15697830002</t>
  </si>
  <si>
    <t>O15697850002</t>
  </si>
  <si>
    <t>O15697890002</t>
  </si>
  <si>
    <t>O15697920002</t>
  </si>
  <si>
    <t>O15697980002</t>
  </si>
  <si>
    <t>O15698010002</t>
  </si>
  <si>
    <t>O15698050002</t>
  </si>
  <si>
    <t>O15698110002</t>
  </si>
  <si>
    <t>O15698170002</t>
  </si>
  <si>
    <t>O15698220002</t>
  </si>
  <si>
    <t>O15698290002</t>
  </si>
  <si>
    <t>O15698520002</t>
  </si>
  <si>
    <t>O15698550002</t>
  </si>
  <si>
    <t>O15698570002</t>
  </si>
  <si>
    <t>O15698580002</t>
  </si>
  <si>
    <t>O15699120002</t>
  </si>
  <si>
    <t>B15701740002</t>
  </si>
  <si>
    <t>B15701760002</t>
  </si>
  <si>
    <t>B15701800002</t>
  </si>
  <si>
    <t>B15702140002</t>
  </si>
  <si>
    <t>B15703020002</t>
  </si>
  <si>
    <t>B15703040002</t>
  </si>
  <si>
    <t>B15703060002</t>
  </si>
  <si>
    <t>B15703130002</t>
  </si>
  <si>
    <t>B15703160002</t>
  </si>
  <si>
    <t>B15703430002</t>
  </si>
  <si>
    <t>B15703450002</t>
  </si>
  <si>
    <t>B15703460002</t>
  </si>
  <si>
    <t>O15700410002</t>
  </si>
  <si>
    <t>O15700660002</t>
  </si>
  <si>
    <t>O15701170002</t>
  </si>
  <si>
    <t>O15701190002</t>
  </si>
  <si>
    <t>O15701430002</t>
  </si>
  <si>
    <t>O15702200002</t>
  </si>
  <si>
    <t>O15702250002</t>
  </si>
  <si>
    <t>O15702490002</t>
  </si>
  <si>
    <t>O15702970002</t>
  </si>
  <si>
    <t>O15703250002</t>
  </si>
  <si>
    <t>O15703500002</t>
  </si>
  <si>
    <t>O15704100002</t>
  </si>
  <si>
    <t>O15704140002</t>
  </si>
  <si>
    <t>O15704900002</t>
  </si>
  <si>
    <t>O15705050002</t>
  </si>
  <si>
    <t>O15705080002</t>
  </si>
  <si>
    <t>O15705090002</t>
  </si>
  <si>
    <t>O15705230002</t>
  </si>
  <si>
    <t>O15705360002</t>
  </si>
  <si>
    <t>O15705890002</t>
  </si>
  <si>
    <t>O15706210002</t>
  </si>
  <si>
    <t>O15706230002</t>
  </si>
  <si>
    <t>O15706260002</t>
  </si>
  <si>
    <t>O15706270002</t>
  </si>
  <si>
    <t>O15706310002</t>
  </si>
  <si>
    <t>O15706320002</t>
  </si>
  <si>
    <t>O15706350002</t>
  </si>
  <si>
    <t>O15706370002</t>
  </si>
  <si>
    <t>O15706400002</t>
  </si>
  <si>
    <t>O15706610002</t>
  </si>
  <si>
    <t>O15706800002</t>
  </si>
  <si>
    <t>O15707410002</t>
  </si>
  <si>
    <t>O15707950002</t>
  </si>
  <si>
    <t>B15711240002</t>
  </si>
  <si>
    <t>B15711270002</t>
  </si>
  <si>
    <t>B15711300002</t>
  </si>
  <si>
    <t>B15711360002</t>
  </si>
  <si>
    <t>B15713690002</t>
  </si>
  <si>
    <t>B15713740002</t>
  </si>
  <si>
    <t>O15709370002</t>
  </si>
  <si>
    <t>O15710310002</t>
  </si>
  <si>
    <t>O15710480002</t>
  </si>
  <si>
    <t>O15711160002</t>
  </si>
  <si>
    <t>O15711860002</t>
  </si>
  <si>
    <t>O15711880002</t>
  </si>
  <si>
    <t>O15712270002</t>
  </si>
  <si>
    <t>O15712710002</t>
  </si>
  <si>
    <t>O15713020002</t>
  </si>
  <si>
    <t>O15713620002</t>
  </si>
  <si>
    <t>O15713860002</t>
  </si>
  <si>
    <t>O15713930002</t>
  </si>
  <si>
    <t>O15713950002</t>
  </si>
  <si>
    <t>O15714730002</t>
  </si>
  <si>
    <t>O15714980002</t>
  </si>
  <si>
    <t>O15715030002</t>
  </si>
  <si>
    <t>O15716160002</t>
  </si>
  <si>
    <t>O15716430002</t>
  </si>
  <si>
    <t>O15716560002</t>
  </si>
  <si>
    <t>O15716650002</t>
  </si>
  <si>
    <t>O15716660002</t>
  </si>
  <si>
    <t>O15716710002</t>
  </si>
  <si>
    <t>O15716860002</t>
  </si>
  <si>
    <t>O15716910002</t>
  </si>
  <si>
    <t>O15717330002</t>
  </si>
  <si>
    <t>O15717390002</t>
  </si>
  <si>
    <t>O15717450002</t>
  </si>
  <si>
    <t>O15717470002</t>
  </si>
  <si>
    <t>O15717560002</t>
  </si>
  <si>
    <t>O15717670002</t>
  </si>
  <si>
    <t>O15717900002</t>
  </si>
  <si>
    <t>O15718310002</t>
  </si>
  <si>
    <t>O15718430002</t>
  </si>
  <si>
    <t>O15718560002</t>
  </si>
  <si>
    <t>O15719070002</t>
  </si>
  <si>
    <t>O15719330002</t>
  </si>
  <si>
    <t>B15720510002</t>
  </si>
  <si>
    <t>B15721220002</t>
  </si>
  <si>
    <t>B15721370002</t>
  </si>
  <si>
    <t>B15721980002</t>
  </si>
  <si>
    <t>B15722060002</t>
  </si>
  <si>
    <t>B15722960002</t>
  </si>
  <si>
    <t>B15722990002</t>
  </si>
  <si>
    <t>B15723030002</t>
  </si>
  <si>
    <t>B15723230002</t>
  </si>
  <si>
    <t>B15723640002</t>
  </si>
  <si>
    <t>B15723700002</t>
  </si>
  <si>
    <t>B15723930002</t>
  </si>
  <si>
    <t>O15720490002</t>
  </si>
  <si>
    <t>O15720530002</t>
  </si>
  <si>
    <t>O15720970002</t>
  </si>
  <si>
    <t>O15721160002</t>
  </si>
  <si>
    <t>O15721180002</t>
  </si>
  <si>
    <t>O15721200002</t>
  </si>
  <si>
    <t>O15721290002</t>
  </si>
  <si>
    <t>O15721310002</t>
  </si>
  <si>
    <t>O15721340002</t>
  </si>
  <si>
    <t>O15721470002</t>
  </si>
  <si>
    <t>O15721480002</t>
  </si>
  <si>
    <t>O15721490002</t>
  </si>
  <si>
    <t>O15721510002</t>
  </si>
  <si>
    <t>O15721580002</t>
  </si>
  <si>
    <t>O15721600002</t>
  </si>
  <si>
    <t>O15722160002</t>
  </si>
  <si>
    <t>O15722770002</t>
  </si>
  <si>
    <t>O15722790002</t>
  </si>
  <si>
    <t>O15722890002</t>
  </si>
  <si>
    <t>O15723180002</t>
  </si>
  <si>
    <t>O15723220002</t>
  </si>
  <si>
    <t>O15723270002</t>
  </si>
  <si>
    <t>O15723310002</t>
  </si>
  <si>
    <t>O15723330002</t>
  </si>
  <si>
    <t>O15723520002</t>
  </si>
  <si>
    <t>O15723830002</t>
  </si>
  <si>
    <t>O15724210002</t>
  </si>
  <si>
    <t>O15724230002</t>
  </si>
  <si>
    <t>O15724250002</t>
  </si>
  <si>
    <t>O15724260002</t>
  </si>
  <si>
    <t>O15724270002</t>
  </si>
  <si>
    <t>O15724280002</t>
  </si>
  <si>
    <t>O15724410002</t>
  </si>
  <si>
    <t>O15724450002</t>
  </si>
  <si>
    <t>O15725250002</t>
  </si>
  <si>
    <t>O15725280002</t>
  </si>
  <si>
    <t>O15725310002</t>
  </si>
  <si>
    <t>O15725360002</t>
  </si>
  <si>
    <t>O15725390002</t>
  </si>
  <si>
    <t>O15725420002</t>
  </si>
  <si>
    <t>O15725460002</t>
  </si>
  <si>
    <t>O15725520002</t>
  </si>
  <si>
    <t>O15725550002</t>
  </si>
  <si>
    <t>O15725590002</t>
  </si>
  <si>
    <t>O15725620002</t>
  </si>
  <si>
    <t>O15725680002</t>
  </si>
  <si>
    <t>O15725720002</t>
  </si>
  <si>
    <t>O15725750002</t>
  </si>
  <si>
    <t>O15725780002</t>
  </si>
  <si>
    <t>O15725800002</t>
  </si>
  <si>
    <t>O15725930002</t>
  </si>
  <si>
    <t>O15725980002</t>
  </si>
  <si>
    <t>O15726340002</t>
  </si>
  <si>
    <t>O15726360002</t>
  </si>
  <si>
    <t>O15726990002</t>
  </si>
  <si>
    <t>O15727210002</t>
  </si>
  <si>
    <t>O15727530002</t>
  </si>
  <si>
    <t>O15728160002</t>
  </si>
  <si>
    <t>B15729330002</t>
  </si>
  <si>
    <t>B15729370002</t>
  </si>
  <si>
    <t>B15729390002</t>
  </si>
  <si>
    <t>B15729410002</t>
  </si>
  <si>
    <t>B15729420002</t>
  </si>
  <si>
    <t>B15729450002</t>
  </si>
  <si>
    <t>B15729470002</t>
  </si>
  <si>
    <t>B15729480002</t>
  </si>
  <si>
    <t>B15729500002</t>
  </si>
  <si>
    <t>B15729530002</t>
  </si>
  <si>
    <t>B15729540002</t>
  </si>
  <si>
    <t>B15729640002</t>
  </si>
  <si>
    <t>B15729780002</t>
  </si>
  <si>
    <t>B15729820002</t>
  </si>
  <si>
    <t>B15729900002</t>
  </si>
  <si>
    <t>B15730580002</t>
  </si>
  <si>
    <t>B15730620002</t>
  </si>
  <si>
    <t>B15730630002</t>
  </si>
  <si>
    <t>B15730680002</t>
  </si>
  <si>
    <t>B15730820002</t>
  </si>
  <si>
    <t>B15731200002</t>
  </si>
  <si>
    <t>B15731390002</t>
  </si>
  <si>
    <t>B15731440002</t>
  </si>
  <si>
    <t>B15732260002</t>
  </si>
  <si>
    <t>B15732320002</t>
  </si>
  <si>
    <t>B15732770002</t>
  </si>
  <si>
    <t>B15733010002</t>
  </si>
  <si>
    <t>B15733020002</t>
  </si>
  <si>
    <t>B15733130002</t>
  </si>
  <si>
    <t>O15729890002</t>
  </si>
  <si>
    <t>O15730020002</t>
  </si>
  <si>
    <t>O15730060002</t>
  </si>
  <si>
    <t>O15730440002</t>
  </si>
  <si>
    <t>O15731190002</t>
  </si>
  <si>
    <t>O15731360002</t>
  </si>
  <si>
    <t>O15731560002</t>
  </si>
  <si>
    <t>O15731580002</t>
  </si>
  <si>
    <t>O15731640002</t>
  </si>
  <si>
    <t>O15731690002</t>
  </si>
  <si>
    <t>O15731740002</t>
  </si>
  <si>
    <t>O15732070002</t>
  </si>
  <si>
    <t>O15732130002</t>
  </si>
  <si>
    <t>O15732370002</t>
  </si>
  <si>
    <t>O15732670002</t>
  </si>
  <si>
    <t>O15734100002</t>
  </si>
  <si>
    <t>O15734250002</t>
  </si>
  <si>
    <t>O15734360002</t>
  </si>
  <si>
    <t>O15734720002</t>
  </si>
  <si>
    <t>O15734810002</t>
  </si>
  <si>
    <t>O15734960002</t>
  </si>
  <si>
    <t>O15734990002</t>
  </si>
  <si>
    <t>O15735180002</t>
  </si>
  <si>
    <t>O15735250002</t>
  </si>
  <si>
    <t>O15735300002</t>
  </si>
  <si>
    <t>O15735310002</t>
  </si>
  <si>
    <t>O15735410002</t>
  </si>
  <si>
    <t>O15735770002</t>
  </si>
  <si>
    <t>O15735840002</t>
  </si>
  <si>
    <t>O15735900002</t>
  </si>
  <si>
    <t>O15735950002</t>
  </si>
  <si>
    <t>O15735980002</t>
  </si>
  <si>
    <t>O15736020002</t>
  </si>
  <si>
    <t>O15736040002</t>
  </si>
  <si>
    <t>O15736110002</t>
  </si>
  <si>
    <t>O15736170002</t>
  </si>
  <si>
    <t>O15736260002</t>
  </si>
  <si>
    <t>O15736860002</t>
  </si>
  <si>
    <t>O15737030002</t>
  </si>
  <si>
    <t>B15738950002</t>
  </si>
  <si>
    <t>B15739600002</t>
  </si>
  <si>
    <t>B15739610002</t>
  </si>
  <si>
    <t>B15739680002</t>
  </si>
  <si>
    <t>B15739720002</t>
  </si>
  <si>
    <t>B15739800002</t>
  </si>
  <si>
    <t>B15739820002</t>
  </si>
  <si>
    <t>B15739970002</t>
  </si>
  <si>
    <t>B15740040002</t>
  </si>
  <si>
    <t>B15740080002</t>
  </si>
  <si>
    <t>B15740110002</t>
  </si>
  <si>
    <t>B15740120002</t>
  </si>
  <si>
    <t>B15740130002</t>
  </si>
  <si>
    <t>B15740150002</t>
  </si>
  <si>
    <t>B15740160002</t>
  </si>
  <si>
    <t>B15740180002</t>
  </si>
  <si>
    <t>B15740190002</t>
  </si>
  <si>
    <t>B15740220002</t>
  </si>
  <si>
    <t>B15740240002</t>
  </si>
  <si>
    <t>B15740280002</t>
  </si>
  <si>
    <t>B15740600002</t>
  </si>
  <si>
    <t>B15740800002</t>
  </si>
  <si>
    <t>B15741120002</t>
  </si>
  <si>
    <t>B15741810002</t>
  </si>
  <si>
    <t>B15741830002</t>
  </si>
  <si>
    <t>B15742160002</t>
  </si>
  <si>
    <t>B15742170002</t>
  </si>
  <si>
    <t>B15742300002</t>
  </si>
  <si>
    <t>O15738800002</t>
  </si>
  <si>
    <t>O15739080002</t>
  </si>
  <si>
    <t>O15739160002</t>
  </si>
  <si>
    <t>O15739260002</t>
  </si>
  <si>
    <t>O15739270002</t>
  </si>
  <si>
    <t>O15739450002</t>
  </si>
  <si>
    <t>O15739540002</t>
  </si>
  <si>
    <t>O15739550002</t>
  </si>
  <si>
    <t>O15741080002</t>
  </si>
  <si>
    <t>O15742050002</t>
  </si>
  <si>
    <t>O15742110002</t>
  </si>
  <si>
    <t>O15742400002</t>
  </si>
  <si>
    <t>O15742480002</t>
  </si>
  <si>
    <t>O15743500002</t>
  </si>
  <si>
    <t>O15743630002</t>
  </si>
  <si>
    <t>O15743660002</t>
  </si>
  <si>
    <t>O15743670002</t>
  </si>
  <si>
    <t>O15743690002</t>
  </si>
  <si>
    <t>O15743800002</t>
  </si>
  <si>
    <t>O15743850002</t>
  </si>
  <si>
    <t>O15743960002</t>
  </si>
  <si>
    <t>O15744040002</t>
  </si>
  <si>
    <t>O15744050002</t>
  </si>
  <si>
    <t>O15744330002</t>
  </si>
  <si>
    <t>O15744370002</t>
  </si>
  <si>
    <t>O15744420002</t>
  </si>
  <si>
    <t>O15744860002</t>
  </si>
  <si>
    <t>O15744870002</t>
  </si>
  <si>
    <t>O15744880002</t>
  </si>
  <si>
    <t>O15745120002</t>
  </si>
  <si>
    <t>O15745180002</t>
  </si>
  <si>
    <t>O15745240002</t>
  </si>
  <si>
    <t>O15745250002</t>
  </si>
  <si>
    <t>O15745280002</t>
  </si>
  <si>
    <t>O15745340002</t>
  </si>
  <si>
    <t>O15745640002</t>
  </si>
  <si>
    <t>O15745670002</t>
  </si>
  <si>
    <t>O15746060002</t>
  </si>
  <si>
    <t>O15746090002</t>
  </si>
  <si>
    <t>O15746170002</t>
  </si>
  <si>
    <t>B15747630002</t>
  </si>
  <si>
    <t>B15747650002</t>
  </si>
  <si>
    <t>B15747680002</t>
  </si>
  <si>
    <t>B15747720002</t>
  </si>
  <si>
    <t>B15747760002</t>
  </si>
  <si>
    <t>B15748190002</t>
  </si>
  <si>
    <t>B15748280002</t>
  </si>
  <si>
    <t>B15748830002</t>
  </si>
  <si>
    <t>B15748860002</t>
  </si>
  <si>
    <t>B15748890002</t>
  </si>
  <si>
    <t>B15748950002</t>
  </si>
  <si>
    <t>B15749450002</t>
  </si>
  <si>
    <t>B15749470002</t>
  </si>
  <si>
    <t>B15749500002</t>
  </si>
  <si>
    <t>B15749520002</t>
  </si>
  <si>
    <t>B15749820002</t>
  </si>
  <si>
    <t>B15750190002</t>
  </si>
  <si>
    <t>B15750400002</t>
  </si>
  <si>
    <t>B15750410002</t>
  </si>
  <si>
    <t>B15750470002</t>
  </si>
  <si>
    <t>B15750520002</t>
  </si>
  <si>
    <t>B15750530002</t>
  </si>
  <si>
    <t>B15750590002</t>
  </si>
  <si>
    <t>B15750890002</t>
  </si>
  <si>
    <t>B15751090002</t>
  </si>
  <si>
    <t>O15747710002</t>
  </si>
  <si>
    <t>O15747950002</t>
  </si>
  <si>
    <t>O15748050002</t>
  </si>
  <si>
    <t>O15748120002</t>
  </si>
  <si>
    <t>O15748210002</t>
  </si>
  <si>
    <t>O15748250002</t>
  </si>
  <si>
    <t>O15748290002</t>
  </si>
  <si>
    <t>O15749180002</t>
  </si>
  <si>
    <t>O15749350002</t>
  </si>
  <si>
    <t>O15749390002</t>
  </si>
  <si>
    <t>O15749570002</t>
  </si>
  <si>
    <t>O15749890002</t>
  </si>
  <si>
    <t>O15749980002</t>
  </si>
  <si>
    <t>O15750150002</t>
  </si>
  <si>
    <t>O15750330002</t>
  </si>
  <si>
    <t>O15750480002</t>
  </si>
  <si>
    <t>O15750660002</t>
  </si>
  <si>
    <t>O15750900002</t>
  </si>
  <si>
    <t>O15751000002</t>
  </si>
  <si>
    <t>O15751100002</t>
  </si>
  <si>
    <t>O15751330002</t>
  </si>
  <si>
    <t>O15751360002</t>
  </si>
  <si>
    <t>O15751380002</t>
  </si>
  <si>
    <t>O15751460002</t>
  </si>
  <si>
    <t>O15751670002</t>
  </si>
  <si>
    <t>O15751700002</t>
  </si>
  <si>
    <t>O15751720002</t>
  </si>
  <si>
    <t>O15751730002</t>
  </si>
  <si>
    <t>O15751810002</t>
  </si>
  <si>
    <t>O15751950002</t>
  </si>
  <si>
    <t>O15752030002</t>
  </si>
  <si>
    <t>O15752050002</t>
  </si>
  <si>
    <t>O15752160002</t>
  </si>
  <si>
    <t>O15752210002</t>
  </si>
  <si>
    <t>O15752270002</t>
  </si>
  <si>
    <t>O15752300002</t>
  </si>
  <si>
    <t>O15752430002</t>
  </si>
  <si>
    <t>O15752440002</t>
  </si>
  <si>
    <t>O15752450002</t>
  </si>
  <si>
    <t>O15752520002</t>
  </si>
  <si>
    <t>O15752560002</t>
  </si>
  <si>
    <t>O15752610002</t>
  </si>
  <si>
    <t>O15753000002</t>
  </si>
  <si>
    <t>O15753010002</t>
  </si>
  <si>
    <t>O15753100002</t>
  </si>
  <si>
    <t>O15753160002</t>
  </si>
  <si>
    <t>O15753230002</t>
  </si>
  <si>
    <t>O15753240002</t>
  </si>
  <si>
    <t>O15753410002</t>
  </si>
  <si>
    <t>O15753680002</t>
  </si>
  <si>
    <t>O15753870002</t>
  </si>
  <si>
    <t>O15754170002</t>
  </si>
  <si>
    <t>O15754320002</t>
  </si>
  <si>
    <t>O15754440002</t>
  </si>
  <si>
    <t>B15755630002</t>
  </si>
  <si>
    <t>B15755650002</t>
  </si>
  <si>
    <t>B15755930002</t>
  </si>
  <si>
    <t>B15756080002</t>
  </si>
  <si>
    <t>B15756340002</t>
  </si>
  <si>
    <t>B15757070002</t>
  </si>
  <si>
    <t>B15757080002</t>
  </si>
  <si>
    <t>B15757190002</t>
  </si>
  <si>
    <t>B15757550002</t>
  </si>
  <si>
    <t>B15757690002</t>
  </si>
  <si>
    <t>B15757870002</t>
  </si>
  <si>
    <t>B15758140002</t>
  </si>
  <si>
    <t>B15758280002</t>
  </si>
  <si>
    <t>B15758340002</t>
  </si>
  <si>
    <t>B15758370002</t>
  </si>
  <si>
    <t>B15758380002</t>
  </si>
  <si>
    <t>B15758390002</t>
  </si>
  <si>
    <t>B15758430002</t>
  </si>
  <si>
    <t>B15758460002</t>
  </si>
  <si>
    <t>B15758840002</t>
  </si>
  <si>
    <t>B15759120002</t>
  </si>
  <si>
    <t>B15759150002</t>
  </si>
  <si>
    <t>B15759180002</t>
  </si>
  <si>
    <t>B15759250002</t>
  </si>
  <si>
    <t>B15759260002</t>
  </si>
  <si>
    <t>B15759320002</t>
  </si>
  <si>
    <t>B15759340002</t>
  </si>
  <si>
    <t>B15759370002</t>
  </si>
  <si>
    <t>B15759400002</t>
  </si>
  <si>
    <t>B15759530002</t>
  </si>
  <si>
    <t>B15759570002</t>
  </si>
  <si>
    <t>B15759640002</t>
  </si>
  <si>
    <t>B15759660002</t>
  </si>
  <si>
    <t>B15759670002</t>
  </si>
  <si>
    <t>B15759850002</t>
  </si>
  <si>
    <t>B15759910002</t>
  </si>
  <si>
    <t>O15755880002</t>
  </si>
  <si>
    <t>O15756470002</t>
  </si>
  <si>
    <t>O15756680002</t>
  </si>
  <si>
    <t>O15756790002</t>
  </si>
  <si>
    <t>O15757310002</t>
  </si>
  <si>
    <t>O15757370002</t>
  </si>
  <si>
    <t>O15757880002</t>
  </si>
  <si>
    <t>O15757930002</t>
  </si>
  <si>
    <t>O15758470002</t>
  </si>
  <si>
    <t>O15758500002</t>
  </si>
  <si>
    <t>O15758620002</t>
  </si>
  <si>
    <t>O15758660002</t>
  </si>
  <si>
    <t>O15758800002</t>
  </si>
  <si>
    <t>O15758900002</t>
  </si>
  <si>
    <t>O15759100002</t>
  </si>
  <si>
    <t>O15759630002</t>
  </si>
  <si>
    <t>O15759700002</t>
  </si>
  <si>
    <t>O15759720002</t>
  </si>
  <si>
    <t>O15759730002</t>
  </si>
  <si>
    <t>O15759880002</t>
  </si>
  <si>
    <t>O15760100002</t>
  </si>
  <si>
    <t>O15760150002</t>
  </si>
  <si>
    <t>O15760210002</t>
  </si>
  <si>
    <t>O15760270002</t>
  </si>
  <si>
    <t>O15760390002</t>
  </si>
  <si>
    <t>O15760410002</t>
  </si>
  <si>
    <t>O15760420002</t>
  </si>
  <si>
    <t>O15760430002</t>
  </si>
  <si>
    <t>O15760520002</t>
  </si>
  <si>
    <t>O15761090002</t>
  </si>
  <si>
    <t>O15761110002</t>
  </si>
  <si>
    <t>O15761120002</t>
  </si>
  <si>
    <t>O15761490002</t>
  </si>
  <si>
    <t>O15761600002</t>
  </si>
  <si>
    <t>O15761780002</t>
  </si>
  <si>
    <t>O15761890002</t>
  </si>
  <si>
    <t>O15762130002</t>
  </si>
  <si>
    <t>O15762150002</t>
  </si>
  <si>
    <t>O15762310002</t>
  </si>
  <si>
    <t>O15762670002</t>
  </si>
  <si>
    <t>O15762900002</t>
  </si>
  <si>
    <t>O15763070002</t>
  </si>
  <si>
    <t>O15763210002</t>
  </si>
  <si>
    <t>O15763330002</t>
  </si>
  <si>
    <t>B15764770002</t>
  </si>
  <si>
    <t>B15765050002</t>
  </si>
  <si>
    <t>B15765090002</t>
  </si>
  <si>
    <t>B15765130002</t>
  </si>
  <si>
    <t>B15765150002</t>
  </si>
  <si>
    <t>B15765200002</t>
  </si>
  <si>
    <t>B15765230002</t>
  </si>
  <si>
    <t>B15765270002</t>
  </si>
  <si>
    <t>B15765290002</t>
  </si>
  <si>
    <t>B15765330002</t>
  </si>
  <si>
    <t>B15765360002</t>
  </si>
  <si>
    <t>B15765910002</t>
  </si>
  <si>
    <t>B15765950002</t>
  </si>
  <si>
    <t>B15766410002</t>
  </si>
  <si>
    <t>B15766580002</t>
  </si>
  <si>
    <t>B15766890002</t>
  </si>
  <si>
    <t>B15766960002</t>
  </si>
  <si>
    <t>B15767240002</t>
  </si>
  <si>
    <t>B15767280002</t>
  </si>
  <si>
    <t>B15767310002</t>
  </si>
  <si>
    <t>B15767370002</t>
  </si>
  <si>
    <t>B15767400002</t>
  </si>
  <si>
    <t>B15767440002</t>
  </si>
  <si>
    <t>B15767520002</t>
  </si>
  <si>
    <t>B15767550002</t>
  </si>
  <si>
    <t>O15764670002</t>
  </si>
  <si>
    <t>O15764740002</t>
  </si>
  <si>
    <t>O15765780002</t>
  </si>
  <si>
    <t>O15766470002</t>
  </si>
  <si>
    <t>O15766900002</t>
  </si>
  <si>
    <t>O15767480002</t>
  </si>
  <si>
    <t>O15767570002</t>
  </si>
  <si>
    <t>O15767590002</t>
  </si>
  <si>
    <t>O15767630002</t>
  </si>
  <si>
    <t>O15767740002</t>
  </si>
  <si>
    <t>O15767810002</t>
  </si>
  <si>
    <t>O15768350002</t>
  </si>
  <si>
    <t>O15768540002</t>
  </si>
  <si>
    <t>O15768570002</t>
  </si>
  <si>
    <t>O15768610002</t>
  </si>
  <si>
    <t>O15768870002</t>
  </si>
  <si>
    <t>O15768890002</t>
  </si>
  <si>
    <t>O15769010002</t>
  </si>
  <si>
    <t>O15769040002</t>
  </si>
  <si>
    <t>O15769540002</t>
  </si>
  <si>
    <t>O15769600002</t>
  </si>
  <si>
    <t>O15769960002</t>
  </si>
  <si>
    <t>O15770050002</t>
  </si>
  <si>
    <t>O15770090002</t>
  </si>
  <si>
    <t>B15772090002</t>
  </si>
  <si>
    <t>B15772100002</t>
  </si>
  <si>
    <t>B15772120002</t>
  </si>
  <si>
    <t>B15772160002</t>
  </si>
  <si>
    <t>B15772200002</t>
  </si>
  <si>
    <t>B15772500002</t>
  </si>
  <si>
    <t>B15772710002</t>
  </si>
  <si>
    <t>B15772970002</t>
  </si>
  <si>
    <t>B15773000002</t>
  </si>
  <si>
    <t>B15773040002</t>
  </si>
  <si>
    <t>B15773190002</t>
  </si>
  <si>
    <t>B15773310002</t>
  </si>
  <si>
    <t>B15773340002</t>
  </si>
  <si>
    <t>B15773360002</t>
  </si>
  <si>
    <t>B15773400002</t>
  </si>
  <si>
    <t>B15773420002</t>
  </si>
  <si>
    <t>B15773450002</t>
  </si>
  <si>
    <t>B15773500002</t>
  </si>
  <si>
    <t>B15773540002</t>
  </si>
  <si>
    <t>B15773600002</t>
  </si>
  <si>
    <t>B15773860002</t>
  </si>
  <si>
    <t>B15773950002</t>
  </si>
  <si>
    <t>B15774270002</t>
  </si>
  <si>
    <t>B15774310002</t>
  </si>
  <si>
    <t>B15774330002</t>
  </si>
  <si>
    <t>O15772320002</t>
  </si>
  <si>
    <t>O15772340002</t>
  </si>
  <si>
    <t>O15772350002</t>
  </si>
  <si>
    <t>O15772370002</t>
  </si>
  <si>
    <t>O15772390002</t>
  </si>
  <si>
    <t>O15772400002</t>
  </si>
  <si>
    <t>O15772410002</t>
  </si>
  <si>
    <t>O15772420002</t>
  </si>
  <si>
    <t>O15772450002</t>
  </si>
  <si>
    <t>O15772470002</t>
  </si>
  <si>
    <t>O15772490002</t>
  </si>
  <si>
    <t>O15772680002</t>
  </si>
  <si>
    <t>O15772780002</t>
  </si>
  <si>
    <t>O15772920002</t>
  </si>
  <si>
    <t>O15773240002</t>
  </si>
  <si>
    <t>O15773370002</t>
  </si>
  <si>
    <t>O15773760002</t>
  </si>
  <si>
    <t>O15774130002</t>
  </si>
  <si>
    <t>O15774160002</t>
  </si>
  <si>
    <t>O15774320002</t>
  </si>
  <si>
    <t>O15774410002</t>
  </si>
  <si>
    <t>O15774550002</t>
  </si>
  <si>
    <t>O15774560002</t>
  </si>
  <si>
    <t>O15774590002</t>
  </si>
  <si>
    <t>O15774850002</t>
  </si>
  <si>
    <t>O15774880002</t>
  </si>
  <si>
    <t>O15774910002</t>
  </si>
  <si>
    <t>O15774920002</t>
  </si>
  <si>
    <t>O15774960002</t>
  </si>
  <si>
    <t>O15774970002</t>
  </si>
  <si>
    <t>O15775090002</t>
  </si>
  <si>
    <t>O15775170002</t>
  </si>
  <si>
    <t>O15775190002</t>
  </si>
  <si>
    <t>O15775200002</t>
  </si>
  <si>
    <t>O15775480002</t>
  </si>
  <si>
    <t>O15775700002</t>
  </si>
  <si>
    <t>O15775730002</t>
  </si>
  <si>
    <t>O15775760002</t>
  </si>
  <si>
    <t>O15775780002</t>
  </si>
  <si>
    <t>O15775930002</t>
  </si>
  <si>
    <t>O15776120002</t>
  </si>
  <si>
    <t>O15776150002</t>
  </si>
  <si>
    <t>O15776170002</t>
  </si>
  <si>
    <t>O15776380002</t>
  </si>
  <si>
    <t>O15776390002</t>
  </si>
  <si>
    <t>O15776400002</t>
  </si>
  <si>
    <t>O15776420002</t>
  </si>
  <si>
    <t>O15776440002</t>
  </si>
  <si>
    <t>O15776460002</t>
  </si>
  <si>
    <t>O15776660002</t>
  </si>
  <si>
    <t>O15776680002</t>
  </si>
  <si>
    <t>O15776700002</t>
  </si>
  <si>
    <t>O15776720002</t>
  </si>
  <si>
    <t>O15776770002</t>
  </si>
  <si>
    <t>O15776940002</t>
  </si>
  <si>
    <t>O15776960002</t>
  </si>
  <si>
    <t>O15777070002</t>
  </si>
  <si>
    <t>O15777310002</t>
  </si>
  <si>
    <t>O15777400002</t>
  </si>
  <si>
    <t>O15777500002</t>
  </si>
  <si>
    <t>O15777540002</t>
  </si>
  <si>
    <t>B15779400002</t>
  </si>
  <si>
    <t>B15779430002</t>
  </si>
  <si>
    <t>B15779450002</t>
  </si>
  <si>
    <t>B15779480002</t>
  </si>
  <si>
    <t>B15779510002</t>
  </si>
  <si>
    <t>B15779790002</t>
  </si>
  <si>
    <t>B15779800002</t>
  </si>
  <si>
    <t>B15779900002</t>
  </si>
  <si>
    <t>B15779910002</t>
  </si>
  <si>
    <t>B15779930002</t>
  </si>
  <si>
    <t>B15779950002</t>
  </si>
  <si>
    <t>B15779960002</t>
  </si>
  <si>
    <t>B15779980002</t>
  </si>
  <si>
    <t>B15779990002</t>
  </si>
  <si>
    <t>B15780000002</t>
  </si>
  <si>
    <t>B15780020002</t>
  </si>
  <si>
    <t>B15780040002</t>
  </si>
  <si>
    <t>B15780090002</t>
  </si>
  <si>
    <t>B15780380002</t>
  </si>
  <si>
    <t>B15780400002</t>
  </si>
  <si>
    <t>B15780430002</t>
  </si>
  <si>
    <t>B15780480002</t>
  </si>
  <si>
    <t>B15780760002</t>
  </si>
  <si>
    <t>B15781030002</t>
  </si>
  <si>
    <t>B15781080002</t>
  </si>
  <si>
    <t>B15781090002</t>
  </si>
  <si>
    <t>B15781140002</t>
  </si>
  <si>
    <t>B15781230002</t>
  </si>
  <si>
    <t>B15781280002</t>
  </si>
  <si>
    <t>B15781620002</t>
  </si>
  <si>
    <t>B15781640002</t>
  </si>
  <si>
    <t>B15781710002</t>
  </si>
  <si>
    <t>B15781750002</t>
  </si>
  <si>
    <t>B15781790002</t>
  </si>
  <si>
    <t>B15781830002</t>
  </si>
  <si>
    <t>B15781900002</t>
  </si>
  <si>
    <t>B15781910002</t>
  </si>
  <si>
    <t>B15781940002</t>
  </si>
  <si>
    <t>B15781950002</t>
  </si>
  <si>
    <t>B15782030002</t>
  </si>
  <si>
    <t>B15782070002</t>
  </si>
  <si>
    <t>B15782120002</t>
  </si>
  <si>
    <t>B15782140002</t>
  </si>
  <si>
    <t>B15782270002</t>
  </si>
  <si>
    <t>O15779410002</t>
  </si>
  <si>
    <t>O15779420002</t>
  </si>
  <si>
    <t>O15779440002</t>
  </si>
  <si>
    <t>O15779460002</t>
  </si>
  <si>
    <t>O15779570002</t>
  </si>
  <si>
    <t>O15779750002</t>
  </si>
  <si>
    <t>O15779830002</t>
  </si>
  <si>
    <t>O15780110002</t>
  </si>
  <si>
    <t>O15780170002</t>
  </si>
  <si>
    <t>O15780200002</t>
  </si>
  <si>
    <t>O15780250002</t>
  </si>
  <si>
    <t>O15780490002</t>
  </si>
  <si>
    <t>O15780560002</t>
  </si>
  <si>
    <t>O15780630002</t>
  </si>
  <si>
    <t>O15780720002</t>
  </si>
  <si>
    <t>O15780800002</t>
  </si>
  <si>
    <t>O15780820002</t>
  </si>
  <si>
    <t>O15780840002</t>
  </si>
  <si>
    <t>O15780910002</t>
  </si>
  <si>
    <t>O15781100002</t>
  </si>
  <si>
    <t>O15781380002</t>
  </si>
  <si>
    <t>O15781880002</t>
  </si>
  <si>
    <t>O15782040002</t>
  </si>
  <si>
    <t>O15782190002</t>
  </si>
  <si>
    <t>O15782340002</t>
  </si>
  <si>
    <t>O15782350002</t>
  </si>
  <si>
    <t>O15782400002</t>
  </si>
  <si>
    <t>O15782790002</t>
  </si>
  <si>
    <t>O15782860002</t>
  </si>
  <si>
    <t>O15782870002</t>
  </si>
  <si>
    <t>O15782890002</t>
  </si>
  <si>
    <t>O15782980002</t>
  </si>
  <si>
    <t>O15783190002</t>
  </si>
  <si>
    <t>O15783230002</t>
  </si>
  <si>
    <t>O15783280002</t>
  </si>
  <si>
    <t>O15783310002</t>
  </si>
  <si>
    <t>O15783320002</t>
  </si>
  <si>
    <t>O15783340002</t>
  </si>
  <si>
    <t>O15783360002</t>
  </si>
  <si>
    <t>O15783380002</t>
  </si>
  <si>
    <t>O15783390002</t>
  </si>
  <si>
    <t>O15783420002</t>
  </si>
  <si>
    <t>O15783430002</t>
  </si>
  <si>
    <t>O15783440002</t>
  </si>
  <si>
    <t>O15783460002</t>
  </si>
  <si>
    <t>O15783470002</t>
  </si>
  <si>
    <t>O15783500002</t>
  </si>
  <si>
    <t>O15783750002</t>
  </si>
  <si>
    <t>O15783800002</t>
  </si>
  <si>
    <t>O15783810002</t>
  </si>
  <si>
    <t>O15783880002</t>
  </si>
  <si>
    <t>O15784360002</t>
  </si>
  <si>
    <t>O15784530002</t>
  </si>
  <si>
    <t>O15784550002</t>
  </si>
  <si>
    <t>O15784840002</t>
  </si>
  <si>
    <t>O15784870002</t>
  </si>
  <si>
    <t>B15785970002</t>
  </si>
  <si>
    <t>B15785980002</t>
  </si>
  <si>
    <t>B15786010002</t>
  </si>
  <si>
    <t>B15786020002</t>
  </si>
  <si>
    <t>B15786070002</t>
  </si>
  <si>
    <t>B15786100002</t>
  </si>
  <si>
    <t>B15786130002</t>
  </si>
  <si>
    <t>B15786150002</t>
  </si>
  <si>
    <t>B15786170002</t>
  </si>
  <si>
    <t>B15786180002</t>
  </si>
  <si>
    <t>B15786190002</t>
  </si>
  <si>
    <t>B15786240002</t>
  </si>
  <si>
    <t>B15786280002</t>
  </si>
  <si>
    <t>B15786310002</t>
  </si>
  <si>
    <t>B15786340002</t>
  </si>
  <si>
    <t>B15786390002</t>
  </si>
  <si>
    <t>B15786410002</t>
  </si>
  <si>
    <t>B15786460002</t>
  </si>
  <si>
    <t>B15786510002</t>
  </si>
  <si>
    <t>B15787100002</t>
  </si>
  <si>
    <t>B15787300002</t>
  </si>
  <si>
    <t>B15787310002</t>
  </si>
  <si>
    <t>B15787380002</t>
  </si>
  <si>
    <t>B15787640002</t>
  </si>
  <si>
    <t>B15787700002</t>
  </si>
  <si>
    <t>B15787780002</t>
  </si>
  <si>
    <t>B15788480002</t>
  </si>
  <si>
    <t>B15788650002</t>
  </si>
  <si>
    <t>O15785830002</t>
  </si>
  <si>
    <t>O15785860002</t>
  </si>
  <si>
    <t>O15785880002</t>
  </si>
  <si>
    <t>O15785890002</t>
  </si>
  <si>
    <t>O15786000002</t>
  </si>
  <si>
    <t>O15786540002</t>
  </si>
  <si>
    <t>O15786570002</t>
  </si>
  <si>
    <t>O15786610002</t>
  </si>
  <si>
    <t>O15786630002</t>
  </si>
  <si>
    <t>O15786840002</t>
  </si>
  <si>
    <t>O15787260002</t>
  </si>
  <si>
    <t>O15787590002</t>
  </si>
  <si>
    <t>O15787650002</t>
  </si>
  <si>
    <t>O15787690002</t>
  </si>
  <si>
    <t>O15787740002</t>
  </si>
  <si>
    <t>O15787760002</t>
  </si>
  <si>
    <t>O15787790002</t>
  </si>
  <si>
    <t>O15787820002</t>
  </si>
  <si>
    <t>O15787850002</t>
  </si>
  <si>
    <t>O15787880002</t>
  </si>
  <si>
    <t>O15787900002</t>
  </si>
  <si>
    <t>O15787930002</t>
  </si>
  <si>
    <t>O15787980002</t>
  </si>
  <si>
    <t>O15788000002</t>
  </si>
  <si>
    <t>O15788050002</t>
  </si>
  <si>
    <t>O15788200002</t>
  </si>
  <si>
    <t>O15788250002</t>
  </si>
  <si>
    <t>O15788870002</t>
  </si>
  <si>
    <t>O15788880002</t>
  </si>
  <si>
    <t>O15788910002</t>
  </si>
  <si>
    <t>O15789030002</t>
  </si>
  <si>
    <t>O15789130002</t>
  </si>
  <si>
    <t>O15789160002</t>
  </si>
  <si>
    <t>O15789370002</t>
  </si>
  <si>
    <t>O15789420002</t>
  </si>
  <si>
    <t>O15789440002</t>
  </si>
  <si>
    <t>O15789510002</t>
  </si>
  <si>
    <t>O15789580002</t>
  </si>
  <si>
    <t>O15789750002</t>
  </si>
  <si>
    <t>O15789810002</t>
  </si>
  <si>
    <t>O15789820002</t>
  </si>
  <si>
    <t>O15789830002</t>
  </si>
  <si>
    <t>O15789880002</t>
  </si>
  <si>
    <t>O15790110002</t>
  </si>
  <si>
    <t>O15790120002</t>
  </si>
  <si>
    <t>O15790140002</t>
  </si>
  <si>
    <t>B15792150002</t>
  </si>
  <si>
    <t>B15792200002</t>
  </si>
  <si>
    <t>B15792240002</t>
  </si>
  <si>
    <t>B15792310002</t>
  </si>
  <si>
    <t>B15792380002</t>
  </si>
  <si>
    <t>B15792450002</t>
  </si>
  <si>
    <t>B15792960002</t>
  </si>
  <si>
    <t>B15793330002</t>
  </si>
  <si>
    <t>B15793490002</t>
  </si>
  <si>
    <t>B15793800002</t>
  </si>
  <si>
    <t>B15793830002</t>
  </si>
  <si>
    <t>B15793930002</t>
  </si>
  <si>
    <t>B15794220002</t>
  </si>
  <si>
    <t>B15794230002</t>
  </si>
  <si>
    <t>B15794260002</t>
  </si>
  <si>
    <t>B15794640002</t>
  </si>
  <si>
    <t>B15794650002</t>
  </si>
  <si>
    <t>B15794670002</t>
  </si>
  <si>
    <t>B15794700002</t>
  </si>
  <si>
    <t>B15794850002</t>
  </si>
  <si>
    <t>B15794920002</t>
  </si>
  <si>
    <t>B15794950002</t>
  </si>
  <si>
    <t>B15795010002</t>
  </si>
  <si>
    <t>B15795060002</t>
  </si>
  <si>
    <t>B15795120002</t>
  </si>
  <si>
    <t>B15795150002</t>
  </si>
  <si>
    <t>B15795180002</t>
  </si>
  <si>
    <t>B15795200002</t>
  </si>
  <si>
    <t>B15795230002</t>
  </si>
  <si>
    <t>B15795240002</t>
  </si>
  <si>
    <t>B15795260002</t>
  </si>
  <si>
    <t>B15795270002</t>
  </si>
  <si>
    <t>B15795280002</t>
  </si>
  <si>
    <t>B15795300002</t>
  </si>
  <si>
    <t>B15795330002</t>
  </si>
  <si>
    <t>B15795340002</t>
  </si>
  <si>
    <t>B15795370002</t>
  </si>
  <si>
    <t>B15795380002</t>
  </si>
  <si>
    <t>B15795400002</t>
  </si>
  <si>
    <t>B15795440002</t>
  </si>
  <si>
    <t>B15795460002</t>
  </si>
  <si>
    <t>B15795490002</t>
  </si>
  <si>
    <t>B15795500002</t>
  </si>
  <si>
    <t>B15795550002</t>
  </si>
  <si>
    <t>B15795560002</t>
  </si>
  <si>
    <t>B15795590002</t>
  </si>
  <si>
    <t>B15795600002</t>
  </si>
  <si>
    <t>B15795620002</t>
  </si>
  <si>
    <t>B15795650002</t>
  </si>
  <si>
    <t>B15795690002</t>
  </si>
  <si>
    <t>B15795700002</t>
  </si>
  <si>
    <t>B15795720002</t>
  </si>
  <si>
    <t>B15795740002</t>
  </si>
  <si>
    <t>B15795750002</t>
  </si>
  <si>
    <t>B15795770002</t>
  </si>
  <si>
    <t>B15795780002</t>
  </si>
  <si>
    <t>B15795810002</t>
  </si>
  <si>
    <t>B15795820002</t>
  </si>
  <si>
    <t>B15795830002</t>
  </si>
  <si>
    <t>B15795850002</t>
  </si>
  <si>
    <t>B15795860002</t>
  </si>
  <si>
    <t>B15795920002</t>
  </si>
  <si>
    <t>B15795930002</t>
  </si>
  <si>
    <t>B15795950002</t>
  </si>
  <si>
    <t>B15795990002</t>
  </si>
  <si>
    <t>B15796000002</t>
  </si>
  <si>
    <t>B15796020002</t>
  </si>
  <si>
    <t>B15796060002</t>
  </si>
  <si>
    <t>B15796110002</t>
  </si>
  <si>
    <t>B15796130002</t>
  </si>
  <si>
    <t>B15796190002</t>
  </si>
  <si>
    <t>B15796250002</t>
  </si>
  <si>
    <t>B15796300002</t>
  </si>
  <si>
    <t>B15796340002</t>
  </si>
  <si>
    <t>B15796440002</t>
  </si>
  <si>
    <t>B15796560002</t>
  </si>
  <si>
    <t>B15796630002</t>
  </si>
  <si>
    <t>O15792630002</t>
  </si>
  <si>
    <t>O15792830002</t>
  </si>
  <si>
    <t>O15792840002</t>
  </si>
  <si>
    <t>O15793010002</t>
  </si>
  <si>
    <t>O15793030002</t>
  </si>
  <si>
    <t>O15793050002</t>
  </si>
  <si>
    <t>O15793100002</t>
  </si>
  <si>
    <t>O15793520002</t>
  </si>
  <si>
    <t>O15793560002</t>
  </si>
  <si>
    <t>O15793620002</t>
  </si>
  <si>
    <t>O15793670002</t>
  </si>
  <si>
    <t>O15793760002</t>
  </si>
  <si>
    <t>O15793790002</t>
  </si>
  <si>
    <t>O15793810002</t>
  </si>
  <si>
    <t>O15793820002</t>
  </si>
  <si>
    <t>O15793850002</t>
  </si>
  <si>
    <t>O15793870002</t>
  </si>
  <si>
    <t>O15793890002</t>
  </si>
  <si>
    <t>O15793920002</t>
  </si>
  <si>
    <t>O15793950002</t>
  </si>
  <si>
    <t>O15793980002</t>
  </si>
  <si>
    <t>O15793990002</t>
  </si>
  <si>
    <t>O15794000002</t>
  </si>
  <si>
    <t>O15794030002</t>
  </si>
  <si>
    <t>O15794150002</t>
  </si>
  <si>
    <t>O15794160002</t>
  </si>
  <si>
    <t>O15794180002</t>
  </si>
  <si>
    <t>O15794190002</t>
  </si>
  <si>
    <t>O15794200002</t>
  </si>
  <si>
    <t>O15794240002</t>
  </si>
  <si>
    <t>O15794400002</t>
  </si>
  <si>
    <t>O15794690002</t>
  </si>
  <si>
    <t>O15794820002</t>
  </si>
  <si>
    <t>O15794930002</t>
  </si>
  <si>
    <t>O15795220002</t>
  </si>
  <si>
    <t>O15795390002</t>
  </si>
  <si>
    <t>O15795640002</t>
  </si>
  <si>
    <t>O15795870002</t>
  </si>
  <si>
    <t>O15796500002</t>
  </si>
  <si>
    <t>O15796680002</t>
  </si>
  <si>
    <t>O15797270002</t>
  </si>
  <si>
    <t>O15797480002</t>
  </si>
  <si>
    <t>O15797500002</t>
  </si>
  <si>
    <t>O15797520002</t>
  </si>
  <si>
    <t>O15797570002</t>
  </si>
  <si>
    <t>O15797590002</t>
  </si>
  <si>
    <t>O15797640002</t>
  </si>
  <si>
    <t>O15797710002</t>
  </si>
  <si>
    <t>O15797960002</t>
  </si>
  <si>
    <t>O15797990002</t>
  </si>
  <si>
    <t>O15798000002</t>
  </si>
  <si>
    <t>O15798010002</t>
  </si>
  <si>
    <t>O15798020002</t>
  </si>
  <si>
    <t>O15798150002</t>
  </si>
  <si>
    <t>O15798180002</t>
  </si>
  <si>
    <t>O15798350002</t>
  </si>
  <si>
    <t>O15798440002</t>
  </si>
  <si>
    <t>O15798980002</t>
  </si>
  <si>
    <t>O15799180002</t>
  </si>
  <si>
    <t>O15799190002</t>
  </si>
  <si>
    <t>O15799200002</t>
  </si>
  <si>
    <t>O15799240002</t>
  </si>
  <si>
    <t>O15799490002</t>
  </si>
  <si>
    <t>O15799820002</t>
  </si>
  <si>
    <t>O15800140002</t>
  </si>
  <si>
    <t>B15801500002</t>
  </si>
  <si>
    <t>B15801660002</t>
  </si>
  <si>
    <t>B15801700002</t>
  </si>
  <si>
    <t>B15801730002</t>
  </si>
  <si>
    <t>B15801750002</t>
  </si>
  <si>
    <t>B15801770002</t>
  </si>
  <si>
    <t>B15801790002</t>
  </si>
  <si>
    <t>B15801810002</t>
  </si>
  <si>
    <t>B15801820002</t>
  </si>
  <si>
    <t>B15801840002</t>
  </si>
  <si>
    <t>B15801850002</t>
  </si>
  <si>
    <t>B15802090002</t>
  </si>
  <si>
    <t>B15802390002</t>
  </si>
  <si>
    <t>B15802630002</t>
  </si>
  <si>
    <t>B15802720002</t>
  </si>
  <si>
    <t>B15802860002</t>
  </si>
  <si>
    <t>B15802910002</t>
  </si>
  <si>
    <t>B15802970002</t>
  </si>
  <si>
    <t>B15802980002</t>
  </si>
  <si>
    <t>B15803010002</t>
  </si>
  <si>
    <t>B15803020002</t>
  </si>
  <si>
    <t>B15803060002</t>
  </si>
  <si>
    <t>B15803070002</t>
  </si>
  <si>
    <t>B15803100002</t>
  </si>
  <si>
    <t>B15803150002</t>
  </si>
  <si>
    <t>B15803180002</t>
  </si>
  <si>
    <t>B15803190002</t>
  </si>
  <si>
    <t>B15803210002</t>
  </si>
  <si>
    <t>B15803260002</t>
  </si>
  <si>
    <t>B15803270002</t>
  </si>
  <si>
    <t>B15803330002</t>
  </si>
  <si>
    <t>B15803340002</t>
  </si>
  <si>
    <t>B15803360002</t>
  </si>
  <si>
    <t>B15803400002</t>
  </si>
  <si>
    <t>B15803430002</t>
  </si>
  <si>
    <t>B15803450002</t>
  </si>
  <si>
    <t>B15803490002</t>
  </si>
  <si>
    <t>B15803530002</t>
  </si>
  <si>
    <t>B15803570002</t>
  </si>
  <si>
    <t>B15803580002</t>
  </si>
  <si>
    <t>B15803620002</t>
  </si>
  <si>
    <t>B15803680002</t>
  </si>
  <si>
    <t>B15803740002</t>
  </si>
  <si>
    <t>B15803850002</t>
  </si>
  <si>
    <t>B15803900002</t>
  </si>
  <si>
    <t>B15803930002</t>
  </si>
  <si>
    <t>B15803950002</t>
  </si>
  <si>
    <t>B15803980002</t>
  </si>
  <si>
    <t>B15804000002</t>
  </si>
  <si>
    <t>B15804010002</t>
  </si>
  <si>
    <t>B15804040002</t>
  </si>
  <si>
    <t>B15804050002</t>
  </si>
  <si>
    <t>B15804060002</t>
  </si>
  <si>
    <t>B15804080002</t>
  </si>
  <si>
    <t>B15804110002</t>
  </si>
  <si>
    <t>B15804120002</t>
  </si>
  <si>
    <t>B15804140002</t>
  </si>
  <si>
    <t>B15804170002</t>
  </si>
  <si>
    <t>B15804230002</t>
  </si>
  <si>
    <t>B15804280002</t>
  </si>
  <si>
    <t>B15804320002</t>
  </si>
  <si>
    <t>B15804360002</t>
  </si>
  <si>
    <t>B15804390002</t>
  </si>
  <si>
    <t>B15804400002</t>
  </si>
  <si>
    <t>B15804430002</t>
  </si>
  <si>
    <t>B15804440002</t>
  </si>
  <si>
    <t>B15804460002</t>
  </si>
  <si>
    <t>B15804480002</t>
  </si>
  <si>
    <t>B15804500002</t>
  </si>
  <si>
    <t>B15804520002</t>
  </si>
  <si>
    <t>B15804530002</t>
  </si>
  <si>
    <t>B15804540002</t>
  </si>
  <si>
    <t>B15804550002</t>
  </si>
  <si>
    <t>B15804560002</t>
  </si>
  <si>
    <t>B15804570002</t>
  </si>
  <si>
    <t>B15804590002</t>
  </si>
  <si>
    <t>B15804610002</t>
  </si>
  <si>
    <t>B15804640002</t>
  </si>
  <si>
    <t>B15804650002</t>
  </si>
  <si>
    <t>B15804680002</t>
  </si>
  <si>
    <t>B15804690002</t>
  </si>
  <si>
    <t>B15804700002</t>
  </si>
  <si>
    <t>B15804730002</t>
  </si>
  <si>
    <t>B15804740002</t>
  </si>
  <si>
    <t>B15804750002</t>
  </si>
  <si>
    <t>B15804760002</t>
  </si>
  <si>
    <t>B15804770002</t>
  </si>
  <si>
    <t>B15804780002</t>
  </si>
  <si>
    <t>B15804790002</t>
  </si>
  <si>
    <t>B15804800002</t>
  </si>
  <si>
    <t>B15804810002</t>
  </si>
  <si>
    <t>B15804820002</t>
  </si>
  <si>
    <t>B15804840002</t>
  </si>
  <si>
    <t>B15804850002</t>
  </si>
  <si>
    <t>B15804860002</t>
  </si>
  <si>
    <t>B15804880002</t>
  </si>
  <si>
    <t>B15804910002</t>
  </si>
  <si>
    <t>B15804930002</t>
  </si>
  <si>
    <t>B15804940002</t>
  </si>
  <si>
    <t>B15804950002</t>
  </si>
  <si>
    <t>B15804960002</t>
  </si>
  <si>
    <t>B15804970002</t>
  </si>
  <si>
    <t>B15804990002</t>
  </si>
  <si>
    <t>B15805010002</t>
  </si>
  <si>
    <t>B15805020002</t>
  </si>
  <si>
    <t>O15801380002</t>
  </si>
  <si>
    <t>O15801680002</t>
  </si>
  <si>
    <t>O15802230002</t>
  </si>
  <si>
    <t>O15802280002</t>
  </si>
  <si>
    <t>O15802460002</t>
  </si>
  <si>
    <t>O15802490002</t>
  </si>
  <si>
    <t>O15802530002</t>
  </si>
  <si>
    <t>O15802590002</t>
  </si>
  <si>
    <t>O15802620002</t>
  </si>
  <si>
    <t>O15802640002</t>
  </si>
  <si>
    <t>O15802660002</t>
  </si>
  <si>
    <t>O15802710002</t>
  </si>
  <si>
    <t>O15802730002</t>
  </si>
  <si>
    <t>O15802780002</t>
  </si>
  <si>
    <t>O15802800002</t>
  </si>
  <si>
    <t>O15802810002</t>
  </si>
  <si>
    <t>O15802830002</t>
  </si>
  <si>
    <t>O15802840002</t>
  </si>
  <si>
    <t>O15802850002</t>
  </si>
  <si>
    <t>O15802880002</t>
  </si>
  <si>
    <t>O15802890002</t>
  </si>
  <si>
    <t>O15802900002</t>
  </si>
  <si>
    <t>O15802930002</t>
  </si>
  <si>
    <t>O15802940002</t>
  </si>
  <si>
    <t>O15802950002</t>
  </si>
  <si>
    <t>O15803780002</t>
  </si>
  <si>
    <t>O15805050002</t>
  </si>
  <si>
    <t>O15805210002</t>
  </si>
  <si>
    <t>O15805220002</t>
  </si>
  <si>
    <t>O15805230002</t>
  </si>
  <si>
    <t>O15805260002</t>
  </si>
  <si>
    <t>O15805410002</t>
  </si>
  <si>
    <t>O15805660002</t>
  </si>
  <si>
    <t>O15805670002</t>
  </si>
  <si>
    <t>O15805770002</t>
  </si>
  <si>
    <t>O15805810002</t>
  </si>
  <si>
    <t>O15805910002</t>
  </si>
  <si>
    <t>O15806040002</t>
  </si>
  <si>
    <t>O15806330002</t>
  </si>
  <si>
    <t>O15806630002</t>
  </si>
  <si>
    <t>O15806650002</t>
  </si>
  <si>
    <t>O15806690002</t>
  </si>
  <si>
    <t>O15806710002</t>
  </si>
  <si>
    <t>O15806880002</t>
  </si>
  <si>
    <t>O15806900002</t>
  </si>
  <si>
    <t>O15806920002</t>
  </si>
  <si>
    <t>O15806960002</t>
  </si>
  <si>
    <t>O15807130002</t>
  </si>
  <si>
    <t>O15807210002</t>
  </si>
  <si>
    <t>O15807220002</t>
  </si>
  <si>
    <t>O15807230002</t>
  </si>
  <si>
    <t>O15807460002</t>
  </si>
  <si>
    <t>O15807480002</t>
  </si>
  <si>
    <t>O15807500002</t>
  </si>
  <si>
    <t>O15807640002</t>
  </si>
  <si>
    <t>O15807720002</t>
  </si>
  <si>
    <t>O15807950002</t>
  </si>
  <si>
    <t>O15808050002</t>
  </si>
  <si>
    <t>O15808560002</t>
  </si>
  <si>
    <t>B15809670002</t>
  </si>
  <si>
    <t>B15810150002</t>
  </si>
  <si>
    <t>B15810260002</t>
  </si>
  <si>
    <t>B15810310002</t>
  </si>
  <si>
    <t>B15810350002</t>
  </si>
  <si>
    <t>B15810390002</t>
  </si>
  <si>
    <t>B15810440002</t>
  </si>
  <si>
    <t>B15810450002</t>
  </si>
  <si>
    <t>B15810460002</t>
  </si>
  <si>
    <t>B15810490002</t>
  </si>
  <si>
    <t>B15810500002</t>
  </si>
  <si>
    <t>B15810590002</t>
  </si>
  <si>
    <t>B15810600002</t>
  </si>
  <si>
    <t>B15810610002</t>
  </si>
  <si>
    <t>B15810630002</t>
  </si>
  <si>
    <t>B15810650002</t>
  </si>
  <si>
    <t>B15810670002</t>
  </si>
  <si>
    <t>B15810680002</t>
  </si>
  <si>
    <t>B15810700002</t>
  </si>
  <si>
    <t>B15810720002</t>
  </si>
  <si>
    <t>B15810740002</t>
  </si>
  <si>
    <t>B15810760002</t>
  </si>
  <si>
    <t>B15810770002</t>
  </si>
  <si>
    <t>B15810810002</t>
  </si>
  <si>
    <t>B15810830002</t>
  </si>
  <si>
    <t>B15810880002</t>
  </si>
  <si>
    <t>B15810920002</t>
  </si>
  <si>
    <t>B15810950002</t>
  </si>
  <si>
    <t>B15811000002</t>
  </si>
  <si>
    <t>B15811020002</t>
  </si>
  <si>
    <t>B15811050002</t>
  </si>
  <si>
    <t>B15811090002</t>
  </si>
  <si>
    <t>B15811140002</t>
  </si>
  <si>
    <t>B15811180002</t>
  </si>
  <si>
    <t>B15811230002</t>
  </si>
  <si>
    <t>B15811250002</t>
  </si>
  <si>
    <t>B15811290002</t>
  </si>
  <si>
    <t>B15811350002</t>
  </si>
  <si>
    <t>B15811400002</t>
  </si>
  <si>
    <t>B15811450002</t>
  </si>
  <si>
    <t>B15811520002</t>
  </si>
  <si>
    <t>B15811540002</t>
  </si>
  <si>
    <t>B15811550002</t>
  </si>
  <si>
    <t>B15811570002</t>
  </si>
  <si>
    <t>B15811640002</t>
  </si>
  <si>
    <t>B15811660002</t>
  </si>
  <si>
    <t>B15811670002</t>
  </si>
  <si>
    <t>B15811710002</t>
  </si>
  <si>
    <t>B15811740002</t>
  </si>
  <si>
    <t>B15811850002</t>
  </si>
  <si>
    <t>B15811910002</t>
  </si>
  <si>
    <t>B15811950002</t>
  </si>
  <si>
    <t>B15812020002</t>
  </si>
  <si>
    <t>B15812070002</t>
  </si>
  <si>
    <t>B15812100002</t>
  </si>
  <si>
    <t>B15812130002</t>
  </si>
  <si>
    <t>B15812140002</t>
  </si>
  <si>
    <t>B15812180002</t>
  </si>
  <si>
    <t>B15812230002</t>
  </si>
  <si>
    <t>B15812260002</t>
  </si>
  <si>
    <t>B15812270002</t>
  </si>
  <si>
    <t>B15812290002</t>
  </si>
  <si>
    <t>B15812310002</t>
  </si>
  <si>
    <t>B15812340002</t>
  </si>
  <si>
    <t>B15812380002</t>
  </si>
  <si>
    <t>B15812420002</t>
  </si>
  <si>
    <t>B15812690002</t>
  </si>
  <si>
    <t>B15812700002</t>
  </si>
  <si>
    <t>B15812720002</t>
  </si>
  <si>
    <t>B15812730002</t>
  </si>
  <si>
    <t>B15812900002</t>
  </si>
  <si>
    <t>B15812920002</t>
  </si>
  <si>
    <t>B15812940002</t>
  </si>
  <si>
    <t>B15812950002</t>
  </si>
  <si>
    <t>B15812980002</t>
  </si>
  <si>
    <t>B15813310002</t>
  </si>
  <si>
    <t>B15813320002</t>
  </si>
  <si>
    <t>B15813360002</t>
  </si>
  <si>
    <t>B15813510002</t>
  </si>
  <si>
    <t>B15813570002</t>
  </si>
  <si>
    <t>B15813630002</t>
  </si>
  <si>
    <t>B15813680002</t>
  </si>
  <si>
    <t>B15813800002</t>
  </si>
  <si>
    <t>B15813870002</t>
  </si>
  <si>
    <t>B15813910002</t>
  </si>
  <si>
    <t>B15814020002</t>
  </si>
  <si>
    <t>B15814060002</t>
  </si>
  <si>
    <t>B15814070002</t>
  </si>
  <si>
    <t>B15814090002</t>
  </si>
  <si>
    <t>B15814110002</t>
  </si>
  <si>
    <t>B15814120002</t>
  </si>
  <si>
    <t>B15814140002</t>
  </si>
  <si>
    <t>B15814150002</t>
  </si>
  <si>
    <t>O15809920002</t>
  </si>
  <si>
    <t>O15809930002</t>
  </si>
  <si>
    <t>O15810180002</t>
  </si>
  <si>
    <t>O15810220002</t>
  </si>
  <si>
    <t>O15810430002</t>
  </si>
  <si>
    <t>O15810660002</t>
  </si>
  <si>
    <t>O15810960002</t>
  </si>
  <si>
    <t>O15811110002</t>
  </si>
  <si>
    <t>O15811170002</t>
  </si>
  <si>
    <t>O15811190002</t>
  </si>
  <si>
    <t>O15811210002</t>
  </si>
  <si>
    <t>O15811960002</t>
  </si>
  <si>
    <t>O15812050002</t>
  </si>
  <si>
    <t>O15812160002</t>
  </si>
  <si>
    <t>O15812620002</t>
  </si>
  <si>
    <t>O15812660002</t>
  </si>
  <si>
    <t>O15812670002</t>
  </si>
  <si>
    <t>O15812740002</t>
  </si>
  <si>
    <t>O15812780002</t>
  </si>
  <si>
    <t>O15812790002</t>
  </si>
  <si>
    <t>O15812810002</t>
  </si>
  <si>
    <t>O15812850002</t>
  </si>
  <si>
    <t>O15812860002</t>
  </si>
  <si>
    <t>O15813470002</t>
  </si>
  <si>
    <t>O15813540002</t>
  </si>
  <si>
    <t>O15813620002</t>
  </si>
  <si>
    <t>O15813670002</t>
  </si>
  <si>
    <t>O15813860002</t>
  </si>
  <si>
    <t>O15814390002</t>
  </si>
  <si>
    <t>O15814400002</t>
  </si>
  <si>
    <t>O15814430002</t>
  </si>
  <si>
    <t>O15814470002</t>
  </si>
  <si>
    <t>O15814550002</t>
  </si>
  <si>
    <t>O15814570002</t>
  </si>
  <si>
    <t>O15814630002</t>
  </si>
  <si>
    <t>O15814650002</t>
  </si>
  <si>
    <t>O15814680002</t>
  </si>
  <si>
    <t>O15814700002</t>
  </si>
  <si>
    <t>O15814720002</t>
  </si>
  <si>
    <t>O15814780002</t>
  </si>
  <si>
    <t>O15814870002</t>
  </si>
  <si>
    <t>O15814970002</t>
  </si>
  <si>
    <t>O15815000002</t>
  </si>
  <si>
    <t>O15815120002</t>
  </si>
  <si>
    <t>O15815200002</t>
  </si>
  <si>
    <t>O15815290002</t>
  </si>
  <si>
    <t>O15815320002</t>
  </si>
  <si>
    <t>O15815350002</t>
  </si>
  <si>
    <t>O15815510002</t>
  </si>
  <si>
    <t>O15815530002</t>
  </si>
  <si>
    <t>O15815550002</t>
  </si>
  <si>
    <t>O15815560002</t>
  </si>
  <si>
    <t>O15815630002</t>
  </si>
  <si>
    <t>O15815760002</t>
  </si>
  <si>
    <t>O15815780002</t>
  </si>
  <si>
    <t>O15815830002</t>
  </si>
  <si>
    <t>O15815880002</t>
  </si>
  <si>
    <t>O15816010002</t>
  </si>
  <si>
    <t>O15816060002</t>
  </si>
  <si>
    <t>O15816290002</t>
  </si>
  <si>
    <t>O15816300002</t>
  </si>
  <si>
    <t>O15816310002</t>
  </si>
  <si>
    <t>O15816440002</t>
  </si>
  <si>
    <t>O15816580002</t>
  </si>
  <si>
    <t>O15816680002</t>
  </si>
  <si>
    <t>O15816960002</t>
  </si>
  <si>
    <t>O15817030002</t>
  </si>
  <si>
    <t>O15817110002</t>
  </si>
  <si>
    <t>O15817170002</t>
  </si>
  <si>
    <t>O15817180002</t>
  </si>
  <si>
    <t>O15817190002</t>
  </si>
  <si>
    <t>O15817200002</t>
  </si>
  <si>
    <t>O15817230002</t>
  </si>
  <si>
    <t>O15817240002</t>
  </si>
  <si>
    <t>O15817250002</t>
  </si>
  <si>
    <t>O15817270002</t>
  </si>
  <si>
    <t>O15817300002</t>
  </si>
  <si>
    <t>O15817340002</t>
  </si>
  <si>
    <t>B15818480002</t>
  </si>
  <si>
    <t>B15818510002</t>
  </si>
  <si>
    <t>B15818530002</t>
  </si>
  <si>
    <t>B15818540002</t>
  </si>
  <si>
    <t>B15818770002</t>
  </si>
  <si>
    <t>B15818970002</t>
  </si>
  <si>
    <t>B15818990002</t>
  </si>
  <si>
    <t>B15819090002</t>
  </si>
  <si>
    <t>B15819130002</t>
  </si>
  <si>
    <t>B15819150002</t>
  </si>
  <si>
    <t>B15819180002</t>
  </si>
  <si>
    <t>B15819210002</t>
  </si>
  <si>
    <t>B15819240002</t>
  </si>
  <si>
    <t>B15819270002</t>
  </si>
  <si>
    <t>B15819290002</t>
  </si>
  <si>
    <t>B15819300002</t>
  </si>
  <si>
    <t>B15819330002</t>
  </si>
  <si>
    <t>B15819370002</t>
  </si>
  <si>
    <t>B15819420002</t>
  </si>
  <si>
    <t>B15819470002</t>
  </si>
  <si>
    <t>B15819500002</t>
  </si>
  <si>
    <t>B15819510002</t>
  </si>
  <si>
    <t>B15819550002</t>
  </si>
  <si>
    <t>B15819560002</t>
  </si>
  <si>
    <t>B15819580002</t>
  </si>
  <si>
    <t>B15819630002</t>
  </si>
  <si>
    <t>B15819700002</t>
  </si>
  <si>
    <t>B15819710002</t>
  </si>
  <si>
    <t>B15819740002</t>
  </si>
  <si>
    <t>B15819770002</t>
  </si>
  <si>
    <t>B15819870002</t>
  </si>
  <si>
    <t>B15820020002</t>
  </si>
  <si>
    <t>B15820090002</t>
  </si>
  <si>
    <t>B15820120002</t>
  </si>
  <si>
    <t>B15820130002</t>
  </si>
  <si>
    <t>B15820180002</t>
  </si>
  <si>
    <t>B15820220002</t>
  </si>
  <si>
    <t>B15820260002</t>
  </si>
  <si>
    <t>B15820270002</t>
  </si>
  <si>
    <t>B15820290002</t>
  </si>
  <si>
    <t>B15820310002</t>
  </si>
  <si>
    <t>B15820340002</t>
  </si>
  <si>
    <t>B15820370002</t>
  </si>
  <si>
    <t>B15820380002</t>
  </si>
  <si>
    <t>B15820390002</t>
  </si>
  <si>
    <t>B15820430002</t>
  </si>
  <si>
    <t>B15820460002</t>
  </si>
  <si>
    <t>B15820510002</t>
  </si>
  <si>
    <t>B15820540002</t>
  </si>
  <si>
    <t>B15820590002</t>
  </si>
  <si>
    <t>B15820600002</t>
  </si>
  <si>
    <t>B15820680002</t>
  </si>
  <si>
    <t>B15820750002</t>
  </si>
  <si>
    <t>B15820800002</t>
  </si>
  <si>
    <t>B15820850002</t>
  </si>
  <si>
    <t>B15820920002</t>
  </si>
  <si>
    <t>B15820950002</t>
  </si>
  <si>
    <t>B15820970002</t>
  </si>
  <si>
    <t>B15820980002</t>
  </si>
  <si>
    <t>B15821030002</t>
  </si>
  <si>
    <t>B15821080002</t>
  </si>
  <si>
    <t>B15821100002</t>
  </si>
  <si>
    <t>B15821130002</t>
  </si>
  <si>
    <t>B15821170002</t>
  </si>
  <si>
    <t>B15821180002</t>
  </si>
  <si>
    <t>B15821210002</t>
  </si>
  <si>
    <t>B15821240002</t>
  </si>
  <si>
    <t>B15821320002</t>
  </si>
  <si>
    <t>B15821440002</t>
  </si>
  <si>
    <t>B15821470002</t>
  </si>
  <si>
    <t>B15821500002</t>
  </si>
  <si>
    <t>B15821530002</t>
  </si>
  <si>
    <t>B15821570002</t>
  </si>
  <si>
    <t>B15821600002</t>
  </si>
  <si>
    <t>B15821670002</t>
  </si>
  <si>
    <t>B15821680002</t>
  </si>
  <si>
    <t>B15821760002</t>
  </si>
  <si>
    <t>B15821820002</t>
  </si>
  <si>
    <t>B15821930002</t>
  </si>
  <si>
    <t>B15821950002</t>
  </si>
  <si>
    <t>B15822120002</t>
  </si>
  <si>
    <t>B15822160002</t>
  </si>
  <si>
    <t>B15822480002</t>
  </si>
  <si>
    <t>B15822750002</t>
  </si>
  <si>
    <t>B15822800002</t>
  </si>
  <si>
    <t>B15822960002</t>
  </si>
  <si>
    <t>B15823050002</t>
  </si>
  <si>
    <t>B15823080002</t>
  </si>
  <si>
    <t>B15823120002</t>
  </si>
  <si>
    <t>B15823130002</t>
  </si>
  <si>
    <t>B15823140002</t>
  </si>
  <si>
    <t>B15823160002</t>
  </si>
  <si>
    <t>B15823170002</t>
  </si>
  <si>
    <t>B15823220002</t>
  </si>
  <si>
    <t>B15823230002</t>
  </si>
  <si>
    <t>O15818620002</t>
  </si>
  <si>
    <t>O15819000002</t>
  </si>
  <si>
    <t>O15819530002</t>
  </si>
  <si>
    <t>O15819540002</t>
  </si>
  <si>
    <t>O15819600002</t>
  </si>
  <si>
    <t>O15819650002</t>
  </si>
  <si>
    <t>O15819720002</t>
  </si>
  <si>
    <t>O15819750002</t>
  </si>
  <si>
    <t>O15819880002</t>
  </si>
  <si>
    <t>O15819920002</t>
  </si>
  <si>
    <t>O15819960002</t>
  </si>
  <si>
    <t>O15820030002</t>
  </si>
  <si>
    <t>O15820060002</t>
  </si>
  <si>
    <t>O15820110002</t>
  </si>
  <si>
    <t>O15820320002</t>
  </si>
  <si>
    <t>O15820410002</t>
  </si>
  <si>
    <t>O15820490002</t>
  </si>
  <si>
    <t>O15820670002</t>
  </si>
  <si>
    <t>O15820860002</t>
  </si>
  <si>
    <t>O15821150002</t>
  </si>
  <si>
    <t>O15821300002</t>
  </si>
  <si>
    <t>O15821900002</t>
  </si>
  <si>
    <t>O15821970002</t>
  </si>
  <si>
    <t>O15822300002</t>
  </si>
  <si>
    <t>O15822380002</t>
  </si>
  <si>
    <t>O15822390002</t>
  </si>
  <si>
    <t>O15822400002</t>
  </si>
  <si>
    <t>O15822450002</t>
  </si>
  <si>
    <t>O15822490002</t>
  </si>
  <si>
    <t>O15822690002</t>
  </si>
  <si>
    <t>O15822790002</t>
  </si>
  <si>
    <t>O15822810002</t>
  </si>
  <si>
    <t>O15822830002</t>
  </si>
  <si>
    <t>O15822980002</t>
  </si>
  <si>
    <t>O15823240002</t>
  </si>
  <si>
    <t>O15823280002</t>
  </si>
  <si>
    <t>O15823310002</t>
  </si>
  <si>
    <t>O15823330002</t>
  </si>
  <si>
    <t>O15823350002</t>
  </si>
  <si>
    <t>O15823360002</t>
  </si>
  <si>
    <t>O15823400002</t>
  </si>
  <si>
    <t>O15823410002</t>
  </si>
  <si>
    <t>O15823490002</t>
  </si>
  <si>
    <t>O15823550002</t>
  </si>
  <si>
    <t>O15823560002</t>
  </si>
  <si>
    <t>O15823570002</t>
  </si>
  <si>
    <t>O15823690002</t>
  </si>
  <si>
    <t>O15823770002</t>
  </si>
  <si>
    <t>O15823810002</t>
  </si>
  <si>
    <t>O15823940002</t>
  </si>
  <si>
    <t>O15824010002</t>
  </si>
  <si>
    <t>O15824020002</t>
  </si>
  <si>
    <t>O15824030002</t>
  </si>
  <si>
    <t>O15824110002</t>
  </si>
  <si>
    <t>O15824190002</t>
  </si>
  <si>
    <t>O15824230002</t>
  </si>
  <si>
    <t>O15824290002</t>
  </si>
  <si>
    <t>O15824310002</t>
  </si>
  <si>
    <t>O15824420002</t>
  </si>
  <si>
    <t>O15824430002</t>
  </si>
  <si>
    <t>O15824490002</t>
  </si>
  <si>
    <t>O15824550002</t>
  </si>
  <si>
    <t>O15824570002</t>
  </si>
  <si>
    <t>O15824600002</t>
  </si>
  <si>
    <t>O15824640002</t>
  </si>
  <si>
    <t>O15824730002</t>
  </si>
  <si>
    <t>O15824750002</t>
  </si>
  <si>
    <t>O15824770002</t>
  </si>
  <si>
    <t>O15825010002</t>
  </si>
  <si>
    <t>O15825060002</t>
  </si>
  <si>
    <t>O15825110002</t>
  </si>
  <si>
    <t>O15825140002</t>
  </si>
  <si>
    <t>O15825170002</t>
  </si>
  <si>
    <t>O15825200002</t>
  </si>
  <si>
    <t>O15825220002</t>
  </si>
  <si>
    <t>O15825240002</t>
  </si>
  <si>
    <t>O15825270002</t>
  </si>
  <si>
    <t>O15825290002</t>
  </si>
  <si>
    <t>O15825320002</t>
  </si>
  <si>
    <t>O15825350002</t>
  </si>
  <si>
    <t>O15825370002</t>
  </si>
  <si>
    <t>O15825390002</t>
  </si>
  <si>
    <t>O15825400002</t>
  </si>
  <si>
    <t>O15825410002</t>
  </si>
  <si>
    <t>O15825430002</t>
  </si>
  <si>
    <t>O15825440002</t>
  </si>
  <si>
    <t>O15825450002</t>
  </si>
  <si>
    <t>O15825460002</t>
  </si>
  <si>
    <t>O15825480002</t>
  </si>
  <si>
    <t>O15825490002</t>
  </si>
  <si>
    <t>O15825610002</t>
  </si>
  <si>
    <t>O15825810002</t>
  </si>
  <si>
    <t>O15825820002</t>
  </si>
  <si>
    <t>O15825850002</t>
  </si>
  <si>
    <t>O15825880002</t>
  </si>
  <si>
    <t>O15825900002</t>
  </si>
  <si>
    <t>O15825930002</t>
  </si>
  <si>
    <t>O15825980002</t>
  </si>
  <si>
    <t>O15826070002</t>
  </si>
  <si>
    <t>O15826110002</t>
  </si>
  <si>
    <t>O15826120002</t>
  </si>
  <si>
    <t>O15826130002</t>
  </si>
  <si>
    <t>O15826220002</t>
  </si>
  <si>
    <t>O15826370002</t>
  </si>
  <si>
    <t>O15826400002</t>
  </si>
  <si>
    <t>O15826420002</t>
  </si>
  <si>
    <t>O15826430002</t>
  </si>
  <si>
    <t>O15826440002</t>
  </si>
  <si>
    <t>O15826450002</t>
  </si>
  <si>
    <t>O15826460002</t>
  </si>
  <si>
    <t>O15826470002</t>
  </si>
  <si>
    <t>O15826480002</t>
  </si>
  <si>
    <t>O15826500002</t>
  </si>
  <si>
    <t>O15826530002</t>
  </si>
  <si>
    <t>O15826560002</t>
  </si>
  <si>
    <t>O15826570002</t>
  </si>
  <si>
    <t>O15826590002</t>
  </si>
  <si>
    <t>O15826620002</t>
  </si>
  <si>
    <t>O15826650002</t>
  </si>
  <si>
    <t>O15826670002</t>
  </si>
  <si>
    <t>O15826690002</t>
  </si>
  <si>
    <t>O15826700002</t>
  </si>
  <si>
    <t>O15826710002</t>
  </si>
  <si>
    <t>O15826730002</t>
  </si>
  <si>
    <t>O15826740002</t>
  </si>
  <si>
    <t>O15826760002</t>
  </si>
  <si>
    <t>O15826780002</t>
  </si>
  <si>
    <t>O15826790002</t>
  </si>
  <si>
    <t>O15826810002</t>
  </si>
  <si>
    <t>O15826830002</t>
  </si>
  <si>
    <t>O15826840002</t>
  </si>
  <si>
    <t>O15826870002</t>
  </si>
  <si>
    <t>O15826880002</t>
  </si>
  <si>
    <t>O15826890002</t>
  </si>
  <si>
    <t>O15826900002</t>
  </si>
  <si>
    <t>O15826920002</t>
  </si>
  <si>
    <t>O15826940002</t>
  </si>
  <si>
    <t>O15826980002</t>
  </si>
  <si>
    <t>O15827030002</t>
  </si>
  <si>
    <t>O15827060002</t>
  </si>
  <si>
    <t>O15827120002</t>
  </si>
  <si>
    <t>O15827130002</t>
  </si>
  <si>
    <t>B15828430002</t>
  </si>
  <si>
    <t>B15828540002</t>
  </si>
  <si>
    <t>B15828550002</t>
  </si>
  <si>
    <t>B15828560002</t>
  </si>
  <si>
    <t>B15828590002</t>
  </si>
  <si>
    <t>B15828610002</t>
  </si>
  <si>
    <t>B15828620002</t>
  </si>
  <si>
    <t>B15828640002</t>
  </si>
  <si>
    <t>B15828650002</t>
  </si>
  <si>
    <t>B15828670002</t>
  </si>
  <si>
    <t>B15828680002</t>
  </si>
  <si>
    <t>B15828740002</t>
  </si>
  <si>
    <t>B15828770002</t>
  </si>
  <si>
    <t>B15828780002</t>
  </si>
  <si>
    <t>B15828810002</t>
  </si>
  <si>
    <t>B15828880002</t>
  </si>
  <si>
    <t>B15828930002</t>
  </si>
  <si>
    <t>B15828970002</t>
  </si>
  <si>
    <t>B15828990002</t>
  </si>
  <si>
    <t>B15829000002</t>
  </si>
  <si>
    <t>B15829010002</t>
  </si>
  <si>
    <t>B15829050002</t>
  </si>
  <si>
    <t>B15829070002</t>
  </si>
  <si>
    <t>B15829110002</t>
  </si>
  <si>
    <t>B15829150002</t>
  </si>
  <si>
    <t>B15829160002</t>
  </si>
  <si>
    <t>B15829170002</t>
  </si>
  <si>
    <t>B15829180002</t>
  </si>
  <si>
    <t>B15829190002</t>
  </si>
  <si>
    <t>B15829210002</t>
  </si>
  <si>
    <t>B15829220002</t>
  </si>
  <si>
    <t>B15829240002</t>
  </si>
  <si>
    <t>B15829280002</t>
  </si>
  <si>
    <t>B15829290002</t>
  </si>
  <si>
    <t>B15829300002</t>
  </si>
  <si>
    <t>B15829320002</t>
  </si>
  <si>
    <t>B15829340002</t>
  </si>
  <si>
    <t>B15829370002</t>
  </si>
  <si>
    <t>B15829480002</t>
  </si>
  <si>
    <t>B15829510002</t>
  </si>
  <si>
    <t>B15829530002</t>
  </si>
  <si>
    <t>B15829540002</t>
  </si>
  <si>
    <t>B15829550002</t>
  </si>
  <si>
    <t>B15829570002</t>
  </si>
  <si>
    <t>B15829580002</t>
  </si>
  <si>
    <t>B15829600002</t>
  </si>
  <si>
    <t>B15829630002</t>
  </si>
  <si>
    <t>B15829710002</t>
  </si>
  <si>
    <t>B15829820002</t>
  </si>
  <si>
    <t>B15829850002</t>
  </si>
  <si>
    <t>B15829880002</t>
  </si>
  <si>
    <t>B15829910002</t>
  </si>
  <si>
    <t>B15829940002</t>
  </si>
  <si>
    <t>B15829960002</t>
  </si>
  <si>
    <t>B15829980002</t>
  </si>
  <si>
    <t>B15830040002</t>
  </si>
  <si>
    <t>B15830060002</t>
  </si>
  <si>
    <t>B15830090002</t>
  </si>
  <si>
    <t>B15830130002</t>
  </si>
  <si>
    <t>B15830140002</t>
  </si>
  <si>
    <t>B15830150002</t>
  </si>
  <si>
    <t>B15830170002</t>
  </si>
  <si>
    <t>B15830190002</t>
  </si>
  <si>
    <t>B15830210002</t>
  </si>
  <si>
    <t>B15830230002</t>
  </si>
  <si>
    <t>B15830240002</t>
  </si>
  <si>
    <t>B15830270002</t>
  </si>
  <si>
    <t>B15830300002</t>
  </si>
  <si>
    <t>B15830350002</t>
  </si>
  <si>
    <t>B15830370002</t>
  </si>
  <si>
    <t>B15830390002</t>
  </si>
  <si>
    <t>B15830420002</t>
  </si>
  <si>
    <t>B15830440002</t>
  </si>
  <si>
    <t>B15830450002</t>
  </si>
  <si>
    <t>B15830490002</t>
  </si>
  <si>
    <t>B15830500002</t>
  </si>
  <si>
    <t>B15830520002</t>
  </si>
  <si>
    <t>B15830540002</t>
  </si>
  <si>
    <t>B15830580002</t>
  </si>
  <si>
    <t>B15830640002</t>
  </si>
  <si>
    <t>B15831140002</t>
  </si>
  <si>
    <t>B15831200002</t>
  </si>
  <si>
    <t>B15831300002</t>
  </si>
  <si>
    <t>B15831360002</t>
  </si>
  <si>
    <t>B15831420002</t>
  </si>
  <si>
    <t>B15831640002</t>
  </si>
  <si>
    <t>B15831750002</t>
  </si>
  <si>
    <t>B15832550002</t>
  </si>
  <si>
    <t>B15832620002</t>
  </si>
  <si>
    <t>B15832660002</t>
  </si>
  <si>
    <t>B15832700002</t>
  </si>
  <si>
    <t>B15832710002</t>
  </si>
  <si>
    <t>B15832740002</t>
  </si>
  <si>
    <t>B15832750002</t>
  </si>
  <si>
    <t>B15832770002</t>
  </si>
  <si>
    <t>B15832790002</t>
  </si>
  <si>
    <t>B15832820002</t>
  </si>
  <si>
    <t>B15832830002</t>
  </si>
  <si>
    <t>B15832850002</t>
  </si>
  <si>
    <t>B15832860002</t>
  </si>
  <si>
    <t>B15832880002</t>
  </si>
  <si>
    <t>B15832890002</t>
  </si>
  <si>
    <t>B15832910002</t>
  </si>
  <si>
    <t>B15832920002</t>
  </si>
  <si>
    <t>O15828450002</t>
  </si>
  <si>
    <t>O15828720002</t>
  </si>
  <si>
    <t>O15828750002</t>
  </si>
  <si>
    <t>O15828790002</t>
  </si>
  <si>
    <t>O15829140002</t>
  </si>
  <si>
    <t>O15829410002</t>
  </si>
  <si>
    <t>O15829620002</t>
  </si>
  <si>
    <t>O15829700002</t>
  </si>
  <si>
    <t>O15829730002</t>
  </si>
  <si>
    <t>O15829840002</t>
  </si>
  <si>
    <t>O15829920002</t>
  </si>
  <si>
    <t>O15829930002</t>
  </si>
  <si>
    <t>O15829950002</t>
  </si>
  <si>
    <t>O15830100002</t>
  </si>
  <si>
    <t>O15830160002</t>
  </si>
  <si>
    <t>O15830180002</t>
  </si>
  <si>
    <t>O15830280002</t>
  </si>
  <si>
    <t>O15830310002</t>
  </si>
  <si>
    <t>O15830330002</t>
  </si>
  <si>
    <t>O15830360002</t>
  </si>
  <si>
    <t>O15830380002</t>
  </si>
  <si>
    <t>O15830400002</t>
  </si>
  <si>
    <t>O15830430002</t>
  </si>
  <si>
    <t>O15830470002</t>
  </si>
  <si>
    <t>O15830510002</t>
  </si>
  <si>
    <t>O15830550002</t>
  </si>
  <si>
    <t>O15830560002</t>
  </si>
  <si>
    <t>O15830570002</t>
  </si>
  <si>
    <t>O15830590002</t>
  </si>
  <si>
    <t>O15830610002</t>
  </si>
  <si>
    <t>O15830660002</t>
  </si>
  <si>
    <t>O15830680002</t>
  </si>
  <si>
    <t>O15830700002</t>
  </si>
  <si>
    <t>O15830720002</t>
  </si>
  <si>
    <t>O15830730002</t>
  </si>
  <si>
    <t>O15830770002</t>
  </si>
  <si>
    <t>O15830790002</t>
  </si>
  <si>
    <t>O15830800002</t>
  </si>
  <si>
    <t>O15830810002</t>
  </si>
  <si>
    <t>O15830840002</t>
  </si>
  <si>
    <t>O15830850002</t>
  </si>
  <si>
    <t>O15830870002</t>
  </si>
  <si>
    <t>O15830890002</t>
  </si>
  <si>
    <t>O15830900002</t>
  </si>
  <si>
    <t>O15830950002</t>
  </si>
  <si>
    <t>O15830970002</t>
  </si>
  <si>
    <t>O15830980002</t>
  </si>
  <si>
    <t>O15830990002</t>
  </si>
  <si>
    <t>O15831010002</t>
  </si>
  <si>
    <t>O15831030002</t>
  </si>
  <si>
    <t>O15831050002</t>
  </si>
  <si>
    <t>O15831080002</t>
  </si>
  <si>
    <t>O15831100002</t>
  </si>
  <si>
    <t>O15831160002</t>
  </si>
  <si>
    <t>O15831180002</t>
  </si>
  <si>
    <t>O15831230002</t>
  </si>
  <si>
    <t>O15831270002</t>
  </si>
  <si>
    <t>O15831320002</t>
  </si>
  <si>
    <t>O15831330002</t>
  </si>
  <si>
    <t>O15831340002</t>
  </si>
  <si>
    <t>O15831370002</t>
  </si>
  <si>
    <t>O15831380002</t>
  </si>
  <si>
    <t>O15831390002</t>
  </si>
  <si>
    <t>O15831400002</t>
  </si>
  <si>
    <t>O15831440002</t>
  </si>
  <si>
    <t>O15831450002</t>
  </si>
  <si>
    <t>O15831460002</t>
  </si>
  <si>
    <t>O15831490002</t>
  </si>
  <si>
    <t>O15831510002</t>
  </si>
  <si>
    <t>O15831530002</t>
  </si>
  <si>
    <t>O15831560002</t>
  </si>
  <si>
    <t>O15831590002</t>
  </si>
  <si>
    <t>O15831660002</t>
  </si>
  <si>
    <t>O15831700002</t>
  </si>
  <si>
    <t>O15831720002</t>
  </si>
  <si>
    <t>O15831760002</t>
  </si>
  <si>
    <t>O15831940002</t>
  </si>
  <si>
    <t>O15831970002</t>
  </si>
  <si>
    <t>O15832030002</t>
  </si>
  <si>
    <t>O15832840002</t>
  </si>
  <si>
    <t>O15833000002</t>
  </si>
  <si>
    <t>O15833070002</t>
  </si>
  <si>
    <t>O15833090002</t>
  </si>
  <si>
    <t>O15833110002</t>
  </si>
  <si>
    <t>O15833130002</t>
  </si>
  <si>
    <t>O15833140002</t>
  </si>
  <si>
    <t>O15833200002</t>
  </si>
  <si>
    <t>O15833220002</t>
  </si>
  <si>
    <t>O15833230002</t>
  </si>
  <si>
    <t>O15833240002</t>
  </si>
  <si>
    <t>O15833260002</t>
  </si>
  <si>
    <t>O15833280002</t>
  </si>
  <si>
    <t>O15833290002</t>
  </si>
  <si>
    <t>O15833350002</t>
  </si>
  <si>
    <t>O15833360002</t>
  </si>
  <si>
    <t>O15833390002</t>
  </si>
  <si>
    <t>O15833400002</t>
  </si>
  <si>
    <t>O15833410002</t>
  </si>
  <si>
    <t>O15833420002</t>
  </si>
  <si>
    <t>O15833430002</t>
  </si>
  <si>
    <t>O15833440002</t>
  </si>
  <si>
    <t>O15833450002</t>
  </si>
  <si>
    <t>O15833480002</t>
  </si>
  <si>
    <t>O15833680002</t>
  </si>
  <si>
    <t>O15833710002</t>
  </si>
  <si>
    <t>O15833920002</t>
  </si>
  <si>
    <t>O15834010002</t>
  </si>
  <si>
    <t>O15834040002</t>
  </si>
  <si>
    <t>O15834410002</t>
  </si>
  <si>
    <t>O15834430002</t>
  </si>
  <si>
    <t>O15834480002</t>
  </si>
  <si>
    <t>O15834500002</t>
  </si>
  <si>
    <t>O15834510002</t>
  </si>
  <si>
    <t>O15834610002</t>
  </si>
  <si>
    <t>O15835020002</t>
  </si>
  <si>
    <t>O15835310002</t>
  </si>
  <si>
    <t>O15835340002</t>
  </si>
  <si>
    <t>O15835360002</t>
  </si>
  <si>
    <t>O15835370002</t>
  </si>
  <si>
    <t>O15835820002</t>
  </si>
  <si>
    <t>O15836190002</t>
  </si>
  <si>
    <t>I00732830002</t>
  </si>
  <si>
    <t>S09061740003</t>
  </si>
  <si>
    <t>S09062020003</t>
  </si>
  <si>
    <t>S09062030003</t>
  </si>
  <si>
    <t>G06085020001</t>
  </si>
  <si>
    <t>G06085040004</t>
  </si>
  <si>
    <t>G06085040005</t>
  </si>
  <si>
    <t>G06085050004</t>
  </si>
  <si>
    <t>G06085050005</t>
  </si>
  <si>
    <t>G06085250004</t>
  </si>
  <si>
    <t>G06085250005</t>
  </si>
  <si>
    <t>G06085260004</t>
  </si>
  <si>
    <t>G06085260005</t>
  </si>
  <si>
    <t>G06085270004</t>
  </si>
  <si>
    <t>G06085270005</t>
  </si>
  <si>
    <t>G06085280004</t>
  </si>
  <si>
    <t>G06085280005</t>
  </si>
  <si>
    <t>G06085290003</t>
  </si>
  <si>
    <t>G06085300004</t>
  </si>
  <si>
    <t>G06085340004</t>
  </si>
  <si>
    <t>G06085360002</t>
  </si>
  <si>
    <t>G06085370004</t>
  </si>
  <si>
    <t>G06085380004</t>
  </si>
  <si>
    <t>G06085390004</t>
  </si>
  <si>
    <t>G06085450001</t>
  </si>
  <si>
    <t>G06087470001</t>
  </si>
  <si>
    <t>G06087580001</t>
  </si>
  <si>
    <t>G06089230001</t>
  </si>
  <si>
    <t>G06099170002</t>
  </si>
  <si>
    <t>Q09148710002</t>
  </si>
  <si>
    <t>Q09152100002</t>
  </si>
  <si>
    <t>S09063190002</t>
  </si>
  <si>
    <t>S09062380003</t>
  </si>
  <si>
    <t>S09062400001</t>
  </si>
  <si>
    <t>S09062590003</t>
  </si>
  <si>
    <t>S09062630001</t>
  </si>
  <si>
    <t>S09062640001</t>
  </si>
  <si>
    <t>S09063080003</t>
  </si>
  <si>
    <t>G06095570001</t>
  </si>
  <si>
    <t>G06095720004</t>
  </si>
  <si>
    <t>G06095720005</t>
  </si>
  <si>
    <t>G06095770004</t>
  </si>
  <si>
    <t>G06095770005</t>
  </si>
  <si>
    <t>G06098090003</t>
  </si>
  <si>
    <t>G06098100003</t>
  </si>
  <si>
    <t>G06099140006</t>
  </si>
  <si>
    <t>G06099160001</t>
  </si>
  <si>
    <t>G06099180001</t>
  </si>
  <si>
    <t>G06100530003</t>
  </si>
  <si>
    <t>G06102890001</t>
  </si>
  <si>
    <t>G06102950001</t>
  </si>
  <si>
    <t>G06102970001</t>
  </si>
  <si>
    <t>G06102990001</t>
  </si>
  <si>
    <t>G06103010001</t>
  </si>
  <si>
    <t>J03328790001</t>
  </si>
  <si>
    <t>J03328800001</t>
  </si>
  <si>
    <t>J03328810001</t>
  </si>
  <si>
    <t>J03328820001</t>
  </si>
  <si>
    <t>Q09157710002</t>
  </si>
  <si>
    <t>Q09157850002</t>
  </si>
  <si>
    <t>S09063970002</t>
  </si>
  <si>
    <t>S09064050002</t>
  </si>
  <si>
    <t>J03329740001</t>
  </si>
  <si>
    <t>J03329750001</t>
  </si>
  <si>
    <t>J03329760001</t>
  </si>
  <si>
    <t>J03329770001</t>
  </si>
  <si>
    <t>J03329780001</t>
  </si>
  <si>
    <t>J03329790001</t>
  </si>
  <si>
    <t>J03329800001</t>
  </si>
  <si>
    <t>J03329810001</t>
  </si>
  <si>
    <t>J03329820001</t>
  </si>
  <si>
    <t>J03329830001</t>
  </si>
  <si>
    <t>J03329840001</t>
  </si>
  <si>
    <t>J03329850001</t>
  </si>
  <si>
    <t>J03329860001</t>
  </si>
  <si>
    <t>J03329870001</t>
  </si>
  <si>
    <t>J03329880001</t>
  </si>
  <si>
    <t>S09063340001</t>
  </si>
  <si>
    <t>S09063360001</t>
  </si>
  <si>
    <t>S09063380001</t>
  </si>
  <si>
    <t>S09063500001</t>
  </si>
  <si>
    <t>G06105130004</t>
  </si>
  <si>
    <t>G06105130005</t>
  </si>
  <si>
    <t>G06105140003</t>
  </si>
  <si>
    <t>G06107430001</t>
  </si>
  <si>
    <t>G06110730001</t>
  </si>
  <si>
    <t>G06110750001</t>
  </si>
  <si>
    <t>G06110780004</t>
  </si>
  <si>
    <t>G06110820003</t>
  </si>
  <si>
    <t>G06111960001</t>
  </si>
  <si>
    <t>G06111980001</t>
  </si>
  <si>
    <t>G06112000001</t>
  </si>
  <si>
    <t>S09064920002</t>
  </si>
  <si>
    <t>S09065280001</t>
  </si>
  <si>
    <t>J03330090001</t>
  </si>
  <si>
    <t>J03330100001</t>
  </si>
  <si>
    <t>J03330110001</t>
  </si>
  <si>
    <t>J03330120001</t>
  </si>
  <si>
    <t>J03330130001</t>
  </si>
  <si>
    <t>J03330140001</t>
  </si>
  <si>
    <t>J03330150001</t>
  </si>
  <si>
    <t>J03330160001</t>
  </si>
  <si>
    <t>J03330170001</t>
  </si>
  <si>
    <t>J03330560001</t>
  </si>
  <si>
    <t>J03330570001</t>
  </si>
  <si>
    <t>J03330580001</t>
  </si>
  <si>
    <t>J03330590001</t>
  </si>
  <si>
    <t>J03330600001</t>
  </si>
  <si>
    <t>J03330610001</t>
  </si>
  <si>
    <t>J03330620001</t>
  </si>
  <si>
    <t>J03330630001</t>
  </si>
  <si>
    <t>J03330640001</t>
  </si>
  <si>
    <t>J03330650001</t>
  </si>
  <si>
    <t>J03330660001</t>
  </si>
  <si>
    <t>J03330670001</t>
  </si>
  <si>
    <t>J03330680001</t>
  </si>
  <si>
    <t>S09064450001</t>
  </si>
  <si>
    <t>S09064510001</t>
  </si>
  <si>
    <t>S09064550001</t>
  </si>
  <si>
    <t>S09064830001</t>
  </si>
  <si>
    <t>S09065040001</t>
  </si>
  <si>
    <t>G06115930004</t>
  </si>
  <si>
    <t>G06115930005</t>
  </si>
  <si>
    <t>G06117670004</t>
  </si>
  <si>
    <t>G06117740001</t>
  </si>
  <si>
    <t>G06117780001</t>
  </si>
  <si>
    <t>G06117800001</t>
  </si>
  <si>
    <t>G06118960004</t>
  </si>
  <si>
    <t>G06119090004</t>
  </si>
  <si>
    <t>G06119110004</t>
  </si>
  <si>
    <t>G06119150016</t>
  </si>
  <si>
    <t>G06119170004</t>
  </si>
  <si>
    <t>G06119210003</t>
  </si>
  <si>
    <t>G06119220003</t>
  </si>
  <si>
    <t>G06121350003</t>
  </si>
  <si>
    <t>G06122980005</t>
  </si>
  <si>
    <t>G06122990004</t>
  </si>
  <si>
    <t>G06123000004</t>
  </si>
  <si>
    <t>G06123010004</t>
  </si>
  <si>
    <t>G06125650001</t>
  </si>
  <si>
    <t>G06125670001</t>
  </si>
  <si>
    <t>G06125690001</t>
  </si>
  <si>
    <t>G06125710001</t>
  </si>
  <si>
    <t>G06125730001</t>
  </si>
  <si>
    <t>G06125810001</t>
  </si>
  <si>
    <t>G06125830001</t>
  </si>
  <si>
    <t>G06125870001</t>
  </si>
  <si>
    <t>G06136190003</t>
  </si>
  <si>
    <t>J03330760002</t>
  </si>
  <si>
    <t>J03330770002</t>
  </si>
  <si>
    <t>J03330780002</t>
  </si>
  <si>
    <t>J03330790002</t>
  </si>
  <si>
    <t>J03330800002</t>
  </si>
  <si>
    <t>J03331070002</t>
  </si>
  <si>
    <t>J03331400002</t>
  </si>
  <si>
    <t>Q09167480002</t>
  </si>
  <si>
    <t>S09065690002</t>
  </si>
  <si>
    <t>J03331410001</t>
  </si>
  <si>
    <t>J03331420001</t>
  </si>
  <si>
    <t>G06127780004</t>
  </si>
  <si>
    <t>G06127780005</t>
  </si>
  <si>
    <t>G06129650001</t>
  </si>
  <si>
    <t>G06129670001</t>
  </si>
  <si>
    <t>G06131100003</t>
  </si>
  <si>
    <t>G06132750001</t>
  </si>
  <si>
    <t>G06132770001</t>
  </si>
  <si>
    <t>G06133960004</t>
  </si>
  <si>
    <t>G06133970004</t>
  </si>
  <si>
    <t>G06133980004</t>
  </si>
  <si>
    <t>G06135030004</t>
  </si>
  <si>
    <t>G06136100003</t>
  </si>
  <si>
    <t>G06136120003</t>
  </si>
  <si>
    <t>G06136140004</t>
  </si>
  <si>
    <t>G06137370001</t>
  </si>
  <si>
    <t>G06137420001</t>
  </si>
  <si>
    <t>G06138740001</t>
  </si>
  <si>
    <t>G06138800003</t>
  </si>
  <si>
    <t>G06138820001</t>
  </si>
  <si>
    <t>G06138860001</t>
  </si>
  <si>
    <t>J03330820001</t>
  </si>
  <si>
    <t>J03330830001</t>
  </si>
  <si>
    <t>J03330840001</t>
  </si>
  <si>
    <t>J03330850001</t>
  </si>
  <si>
    <t>J03330860001</t>
  </si>
  <si>
    <t>J03330870001</t>
  </si>
  <si>
    <t>J03330880001</t>
  </si>
  <si>
    <t>J03330890001</t>
  </si>
  <si>
    <t>J03330900001</t>
  </si>
  <si>
    <t>J03330910001</t>
  </si>
  <si>
    <t>J03330920001</t>
  </si>
  <si>
    <t>J03331040001</t>
  </si>
  <si>
    <t>G06151690002</t>
  </si>
  <si>
    <t>J03331760002</t>
  </si>
  <si>
    <t>J03331770002</t>
  </si>
  <si>
    <t>Q09170380002</t>
  </si>
  <si>
    <t>Q09170620002</t>
  </si>
  <si>
    <t>Q09171450002</t>
  </si>
  <si>
    <t>S09067700002</t>
  </si>
  <si>
    <t>S09066350003</t>
  </si>
  <si>
    <t>S09066370001</t>
  </si>
  <si>
    <t>S09066540001</t>
  </si>
  <si>
    <t>S09067060001</t>
  </si>
  <si>
    <t>S09068430001</t>
  </si>
  <si>
    <t>G06140520004</t>
  </si>
  <si>
    <t>G06140520005</t>
  </si>
  <si>
    <t>G06140550001</t>
  </si>
  <si>
    <t>G06141820001</t>
  </si>
  <si>
    <t>G06146360001</t>
  </si>
  <si>
    <t>G06146380001</t>
  </si>
  <si>
    <t>G06146400001</t>
  </si>
  <si>
    <t>G06147420004</t>
  </si>
  <si>
    <t>G06147440004</t>
  </si>
  <si>
    <t>G06147460001</t>
  </si>
  <si>
    <t>G06147480001</t>
  </si>
  <si>
    <t>G06147620003</t>
  </si>
  <si>
    <t>G06147670003</t>
  </si>
  <si>
    <t>G06151660001</t>
  </si>
  <si>
    <t>G06151700001</t>
  </si>
  <si>
    <t>J03332010001</t>
  </si>
  <si>
    <t>G06162440002</t>
  </si>
  <si>
    <t>G06162570002</t>
  </si>
  <si>
    <t>J03332520002</t>
  </si>
  <si>
    <t>Q09177090002</t>
  </si>
  <si>
    <t>Q09179850002</t>
  </si>
  <si>
    <t>S09069280002</t>
  </si>
  <si>
    <t>S09070080002</t>
  </si>
  <si>
    <t>S09070200002</t>
  </si>
  <si>
    <t>S09069770001</t>
  </si>
  <si>
    <t>S09070080003</t>
  </si>
  <si>
    <t>S09070200003</t>
  </si>
  <si>
    <t>G06154280003</t>
  </si>
  <si>
    <t>G06154290003</t>
  </si>
  <si>
    <t>G06155490001</t>
  </si>
  <si>
    <t>G06158000001</t>
  </si>
  <si>
    <t>G06161000005</t>
  </si>
  <si>
    <t>G06161010004</t>
  </si>
  <si>
    <t>G06161020004</t>
  </si>
  <si>
    <t>G06161040004</t>
  </si>
  <si>
    <t>G06161050072</t>
  </si>
  <si>
    <t>G06162370015</t>
  </si>
  <si>
    <t>G06162380018</t>
  </si>
  <si>
    <t>G06162430012</t>
  </si>
  <si>
    <t>G06162450001</t>
  </si>
  <si>
    <t>G06162490001</t>
  </si>
  <si>
    <t>G06162510001</t>
  </si>
  <si>
    <t>G06162580001</t>
  </si>
  <si>
    <t>G06164040001</t>
  </si>
  <si>
    <t>G06164070001</t>
  </si>
  <si>
    <t>J03332210001</t>
  </si>
  <si>
    <t>J03332220001</t>
  </si>
  <si>
    <t>G06176450002</t>
  </si>
  <si>
    <t>Q09184140002</t>
  </si>
  <si>
    <t>Q09184920002</t>
  </si>
  <si>
    <t>S09071260002</t>
  </si>
  <si>
    <t>S09072610003</t>
  </si>
  <si>
    <t>J03333060001</t>
  </si>
  <si>
    <t>J03333070001</t>
  </si>
  <si>
    <t>J03333080001</t>
  </si>
  <si>
    <t>J03333090001</t>
  </si>
  <si>
    <t>J03333100001</t>
  </si>
  <si>
    <t>J03333110001</t>
  </si>
  <si>
    <t>J03333120001</t>
  </si>
  <si>
    <t>J03333130001</t>
  </si>
  <si>
    <t>J03333140001</t>
  </si>
  <si>
    <t>J03333150001</t>
  </si>
  <si>
    <t>J03333160001</t>
  </si>
  <si>
    <t>S09071100001</t>
  </si>
  <si>
    <t>S09072380001</t>
  </si>
  <si>
    <t>G06165710004</t>
  </si>
  <si>
    <t>G06165710005</t>
  </si>
  <si>
    <t>G06165720004</t>
  </si>
  <si>
    <t>G06165740004</t>
  </si>
  <si>
    <t>G06168430001</t>
  </si>
  <si>
    <t>G06173040003</t>
  </si>
  <si>
    <t>G06173070004</t>
  </si>
  <si>
    <t>G06174440003</t>
  </si>
  <si>
    <t>G06174510001</t>
  </si>
  <si>
    <t>G06174530001</t>
  </si>
  <si>
    <t>G06176400001</t>
  </si>
  <si>
    <t>G06176420001</t>
  </si>
  <si>
    <t>G06176460001</t>
  </si>
  <si>
    <t>J03332810001</t>
  </si>
  <si>
    <t>J03332820001</t>
  </si>
  <si>
    <t>J03332830001</t>
  </si>
  <si>
    <t>J03332840001</t>
  </si>
  <si>
    <t>J03332850001</t>
  </si>
  <si>
    <t>J03332860001</t>
  </si>
  <si>
    <t>J03332870001</t>
  </si>
  <si>
    <t>J03332880001</t>
  </si>
  <si>
    <t>J03332890001</t>
  </si>
  <si>
    <t>J03332900001</t>
  </si>
  <si>
    <t>J03332910001</t>
  </si>
  <si>
    <t>J03332920001</t>
  </si>
  <si>
    <t>J03332930001</t>
  </si>
  <si>
    <t>J03332940001</t>
  </si>
  <si>
    <t>J03332950001</t>
  </si>
  <si>
    <t>J03332960001</t>
  </si>
  <si>
    <t>J03332970001</t>
  </si>
  <si>
    <t>J03332980001</t>
  </si>
  <si>
    <t>J03332990001</t>
  </si>
  <si>
    <t>J03333000001</t>
  </si>
  <si>
    <t>J03333010001</t>
  </si>
  <si>
    <t>J03333020001</t>
  </si>
  <si>
    <t>J03333030001</t>
  </si>
  <si>
    <t>J03333040001</t>
  </si>
  <si>
    <t>J03333050001</t>
  </si>
  <si>
    <t>G06180590002</t>
  </si>
  <si>
    <t>G06188520002</t>
  </si>
  <si>
    <t>Q09186150002</t>
  </si>
  <si>
    <t>Q09186160002</t>
  </si>
  <si>
    <t>Q09186940002</t>
  </si>
  <si>
    <t>Q09190310002</t>
  </si>
  <si>
    <t>S09073590004</t>
  </si>
  <si>
    <t>S09073600001</t>
  </si>
  <si>
    <t>S09073600004</t>
  </si>
  <si>
    <t>S09073610001</t>
  </si>
  <si>
    <t>S09073610004</t>
  </si>
  <si>
    <t>S09073650001</t>
  </si>
  <si>
    <t>J03333910001</t>
  </si>
  <si>
    <t>J03333920001</t>
  </si>
  <si>
    <t>J03333930001</t>
  </si>
  <si>
    <t>J03333940001</t>
  </si>
  <si>
    <t>J03333950001</t>
  </si>
  <si>
    <t>J03333960001</t>
  </si>
  <si>
    <t>J03333970001</t>
  </si>
  <si>
    <t>J03333980001</t>
  </si>
  <si>
    <t>J03333990001</t>
  </si>
  <si>
    <t>J03334000001</t>
  </si>
  <si>
    <t>J03334010001</t>
  </si>
  <si>
    <t>J03334020001</t>
  </si>
  <si>
    <t>J03334030001</t>
  </si>
  <si>
    <t>J03334040001</t>
  </si>
  <si>
    <t>J03334050001</t>
  </si>
  <si>
    <t>J03334060001</t>
  </si>
  <si>
    <t>J03334070001</t>
  </si>
  <si>
    <t>J03334080001</t>
  </si>
  <si>
    <t>J03334090001</t>
  </si>
  <si>
    <t>J03334100001</t>
  </si>
  <si>
    <t>J03334110001</t>
  </si>
  <si>
    <t>J03334120001</t>
  </si>
  <si>
    <t>J03334130001</t>
  </si>
  <si>
    <t>J03334140001</t>
  </si>
  <si>
    <t>S09073450001</t>
  </si>
  <si>
    <t>S09073450004</t>
  </si>
  <si>
    <t>S09073480001</t>
  </si>
  <si>
    <t>S09073480004</t>
  </si>
  <si>
    <t>S09073540001</t>
  </si>
  <si>
    <t>S09073540004</t>
  </si>
  <si>
    <t>S09073550001</t>
  </si>
  <si>
    <t>S09073560001</t>
  </si>
  <si>
    <t>S09073560004</t>
  </si>
  <si>
    <t>S09073590001</t>
  </si>
  <si>
    <t>G06180520001</t>
  </si>
  <si>
    <t>G06180580001</t>
  </si>
  <si>
    <t>G06180600001</t>
  </si>
  <si>
    <t>G06181870001</t>
  </si>
  <si>
    <t>G06181890001</t>
  </si>
  <si>
    <t>G06184760004</t>
  </si>
  <si>
    <t>G06184800004</t>
  </si>
  <si>
    <t>G06184810004</t>
  </si>
  <si>
    <t>G06184820004</t>
  </si>
  <si>
    <t>G06184910004</t>
  </si>
  <si>
    <t>G06184930004</t>
  </si>
  <si>
    <t>G06184940004</t>
  </si>
  <si>
    <t>G06188480003</t>
  </si>
  <si>
    <t>G06188530001</t>
  </si>
  <si>
    <t>J03333490001</t>
  </si>
  <si>
    <t>J03333500001</t>
  </si>
  <si>
    <t>J03333510001</t>
  </si>
  <si>
    <t>J03333520001</t>
  </si>
  <si>
    <t>J03333530001</t>
  </si>
  <si>
    <t>J03333540001</t>
  </si>
  <si>
    <t>J03333550001</t>
  </si>
  <si>
    <t>J03333560001</t>
  </si>
  <si>
    <t>J03333570001</t>
  </si>
  <si>
    <t>J03333580001</t>
  </si>
  <si>
    <t>J03333690001</t>
  </si>
  <si>
    <t>J03333700001</t>
  </si>
  <si>
    <t>J03333710001</t>
  </si>
  <si>
    <t>J03333720001</t>
  </si>
  <si>
    <t>Q09195130002</t>
  </si>
  <si>
    <t>Q09195820002</t>
  </si>
  <si>
    <t>J03334870001</t>
  </si>
  <si>
    <t>J03334880001</t>
  </si>
  <si>
    <t>J03334910001</t>
  </si>
  <si>
    <t>S09073790001</t>
  </si>
  <si>
    <t>S09073880001</t>
  </si>
  <si>
    <t>S09074060001</t>
  </si>
  <si>
    <t>S09074180003</t>
  </si>
  <si>
    <t>G06190150004</t>
  </si>
  <si>
    <t>G06190150005</t>
  </si>
  <si>
    <t>G06193940004</t>
  </si>
  <si>
    <t>G06196090004</t>
  </si>
  <si>
    <t>G06196100004</t>
  </si>
  <si>
    <t>G06196110004</t>
  </si>
  <si>
    <t>G06196150004</t>
  </si>
  <si>
    <t>G06196160004</t>
  </si>
  <si>
    <t>G06196180001</t>
  </si>
  <si>
    <t>G06197740004</t>
  </si>
  <si>
    <t>G06197750004</t>
  </si>
  <si>
    <t>G06197760004</t>
  </si>
  <si>
    <t>G06197790004</t>
  </si>
  <si>
    <t>G06197800004</t>
  </si>
  <si>
    <t>G06197810004</t>
  </si>
  <si>
    <t>G06197820004</t>
  </si>
  <si>
    <t>G06199150001</t>
  </si>
  <si>
    <t>G06211010002</t>
  </si>
  <si>
    <t>G06211030002</t>
  </si>
  <si>
    <t>Q09200700002</t>
  </si>
  <si>
    <t>Q09201230002</t>
  </si>
  <si>
    <t>S09075360002</t>
  </si>
  <si>
    <t>S09075780002</t>
  </si>
  <si>
    <t>S09075800002</t>
  </si>
  <si>
    <t>S09075810002</t>
  </si>
  <si>
    <t>S09075960002</t>
  </si>
  <si>
    <t>S09075090001</t>
  </si>
  <si>
    <t>S09075830001</t>
  </si>
  <si>
    <t>G06204630003</t>
  </si>
  <si>
    <t>G06204640003</t>
  </si>
  <si>
    <t>G06204660003</t>
  </si>
  <si>
    <t>G06204670003</t>
  </si>
  <si>
    <t>G06204680004</t>
  </si>
  <si>
    <t>G06204680005</t>
  </si>
  <si>
    <t>G06204730003</t>
  </si>
  <si>
    <t>G06206080004</t>
  </si>
  <si>
    <t>G06206090004</t>
  </si>
  <si>
    <t>G06206100004</t>
  </si>
  <si>
    <t>G06206120004</t>
  </si>
  <si>
    <t>G06209130004</t>
  </si>
  <si>
    <t>G06209140004</t>
  </si>
  <si>
    <t>G06209140005</t>
  </si>
  <si>
    <t>G06209170001</t>
  </si>
  <si>
    <t>G06209210003</t>
  </si>
  <si>
    <t>G06209230003</t>
  </si>
  <si>
    <t>G06209250003</t>
  </si>
  <si>
    <t>G06209310003</t>
  </si>
  <si>
    <t>G06209320003</t>
  </si>
  <si>
    <t>G06209330003</t>
  </si>
  <si>
    <t>G06209340003</t>
  </si>
  <si>
    <t>G06211020001</t>
  </si>
  <si>
    <t>G06211040001</t>
  </si>
  <si>
    <t>G06212270001</t>
  </si>
  <si>
    <t>G06212280003</t>
  </si>
  <si>
    <t>G06212320001</t>
  </si>
  <si>
    <t>G06212350001</t>
  </si>
  <si>
    <t>G06212370001</t>
  </si>
  <si>
    <t>G06212410001</t>
  </si>
  <si>
    <t>Q09207320002</t>
  </si>
  <si>
    <t>Q09207370002</t>
  </si>
  <si>
    <t>S09076900002</t>
  </si>
  <si>
    <t>S09076930002</t>
  </si>
  <si>
    <t>S09076940002</t>
  </si>
  <si>
    <t>S09076960002</t>
  </si>
  <si>
    <t>S09077020002</t>
  </si>
  <si>
    <t>S09077080002</t>
  </si>
  <si>
    <t>S09077190002</t>
  </si>
  <si>
    <t>S09077630002</t>
  </si>
  <si>
    <t>G06217730003</t>
  </si>
  <si>
    <t>G06218710003</t>
  </si>
  <si>
    <t>G06219840003</t>
  </si>
  <si>
    <t>G06219850003</t>
  </si>
  <si>
    <t>G06223660003</t>
  </si>
  <si>
    <t>G06223670003</t>
  </si>
  <si>
    <t>G06225120001</t>
  </si>
  <si>
    <t>G06225160001</t>
  </si>
  <si>
    <t>G06225190001</t>
  </si>
  <si>
    <t>S09076180001</t>
  </si>
  <si>
    <t>S09076490003</t>
  </si>
  <si>
    <t>S09077010003</t>
  </si>
  <si>
    <t>S09077120001</t>
  </si>
  <si>
    <t>S09077210001</t>
  </si>
  <si>
    <t>S09077230001</t>
  </si>
  <si>
    <t>S09077440003</t>
  </si>
  <si>
    <t>S09077540001</t>
  </si>
  <si>
    <t>G06227340002</t>
  </si>
  <si>
    <t>G06227870002</t>
  </si>
  <si>
    <t>J03335890002</t>
  </si>
  <si>
    <t>S09077790002</t>
  </si>
  <si>
    <t>S09077920002</t>
  </si>
  <si>
    <t>S09078410002</t>
  </si>
  <si>
    <t>S09078460002</t>
  </si>
  <si>
    <t>S09078480002</t>
  </si>
  <si>
    <t>S09078540002</t>
  </si>
  <si>
    <t>G06227040001</t>
  </si>
  <si>
    <t>G06227310001</t>
  </si>
  <si>
    <t>G06227350001</t>
  </si>
  <si>
    <t>G06227380004</t>
  </si>
  <si>
    <t>G06227690003</t>
  </si>
  <si>
    <t>G06227700003</t>
  </si>
  <si>
    <t>G06227710003</t>
  </si>
  <si>
    <t>G06227720003</t>
  </si>
  <si>
    <t>G06227750003</t>
  </si>
  <si>
    <t>G06227760005</t>
  </si>
  <si>
    <t>G06227770005</t>
  </si>
  <si>
    <t>G06227780004</t>
  </si>
  <si>
    <t>G06227790004</t>
  </si>
  <si>
    <t>J03336050001</t>
  </si>
  <si>
    <t>J03336060001</t>
  </si>
  <si>
    <t>J03336070001</t>
  </si>
  <si>
    <t>J03336210001</t>
  </si>
  <si>
    <t>J03336220001</t>
  </si>
  <si>
    <t>J03337670002</t>
  </si>
  <si>
    <t>Q09217090002</t>
  </si>
  <si>
    <t>S09079480002</t>
  </si>
  <si>
    <t>S09079500002</t>
  </si>
  <si>
    <t>S09079530002</t>
  </si>
  <si>
    <t>S09079550002</t>
  </si>
  <si>
    <t>S09079570002</t>
  </si>
  <si>
    <t>S09078760003</t>
  </si>
  <si>
    <t>S09079250001</t>
  </si>
  <si>
    <t>S09079440003</t>
  </si>
  <si>
    <t>J03336830001</t>
  </si>
  <si>
    <t>J03336840001</t>
  </si>
  <si>
    <t>J03336850001</t>
  </si>
  <si>
    <t>J03336860001</t>
  </si>
  <si>
    <t>J03336870001</t>
  </si>
  <si>
    <t>J03336880001</t>
  </si>
  <si>
    <t>J03336890001</t>
  </si>
  <si>
    <t>J03336900001</t>
  </si>
  <si>
    <t>J03336910001</t>
  </si>
  <si>
    <t>J03336940001</t>
  </si>
  <si>
    <t>J03336950001</t>
  </si>
  <si>
    <t>J03336980001</t>
  </si>
  <si>
    <t>J03336990001</t>
  </si>
  <si>
    <t>J03337000001</t>
  </si>
  <si>
    <t>J03337010001</t>
  </si>
  <si>
    <t>J03337020001</t>
  </si>
  <si>
    <t>J03337030001</t>
  </si>
  <si>
    <t>J03337040001</t>
  </si>
  <si>
    <t>J03337140001</t>
  </si>
  <si>
    <t>J03337150001</t>
  </si>
  <si>
    <t>J03337160001</t>
  </si>
  <si>
    <t>J03337170001</t>
  </si>
  <si>
    <t>J03337200001</t>
  </si>
  <si>
    <t>J03337210001</t>
  </si>
  <si>
    <t>J03337220001</t>
  </si>
  <si>
    <t>J03337230001</t>
  </si>
  <si>
    <t>J03337240001</t>
  </si>
  <si>
    <t>J03337250001</t>
  </si>
  <si>
    <t>J03337260001</t>
  </si>
  <si>
    <t>J03337270001</t>
  </si>
  <si>
    <t>J03337280001</t>
  </si>
  <si>
    <t>J03337290001</t>
  </si>
  <si>
    <t>J03337300001</t>
  </si>
  <si>
    <t>J03337310001</t>
  </si>
  <si>
    <t>J03337320001</t>
  </si>
  <si>
    <t>J03337330001</t>
  </si>
  <si>
    <t>J03337340001</t>
  </si>
  <si>
    <t>J03337360001</t>
  </si>
  <si>
    <t>J03337370001</t>
  </si>
  <si>
    <t>J03337380001</t>
  </si>
  <si>
    <t>J03337390001</t>
  </si>
  <si>
    <t>G06231290003</t>
  </si>
  <si>
    <t>G06231320003</t>
  </si>
  <si>
    <t>G06233670004</t>
  </si>
  <si>
    <t>G06233670005</t>
  </si>
  <si>
    <t>G06233680004</t>
  </si>
  <si>
    <t>G06233680005</t>
  </si>
  <si>
    <t>G06237210001</t>
  </si>
  <si>
    <t>G06237220001</t>
  </si>
  <si>
    <t>G06237240004</t>
  </si>
  <si>
    <t>G06237250004</t>
  </si>
  <si>
    <t>G06237270004</t>
  </si>
  <si>
    <t>G06238360001</t>
  </si>
  <si>
    <t>G06238420001</t>
  </si>
  <si>
    <t>G06238520001</t>
  </si>
  <si>
    <t>G06238540001</t>
  </si>
  <si>
    <t>G06241430004</t>
  </si>
  <si>
    <t>J03336520001</t>
  </si>
  <si>
    <t>J03336530001</t>
  </si>
  <si>
    <t>J03336690001</t>
  </si>
  <si>
    <t>J03336700001</t>
  </si>
  <si>
    <t>G06249530002</t>
  </si>
  <si>
    <t>J03338030002</t>
  </si>
  <si>
    <t>J03338040002</t>
  </si>
  <si>
    <t>J03338050002</t>
  </si>
  <si>
    <t>J03338060002</t>
  </si>
  <si>
    <t>J03338070002</t>
  </si>
  <si>
    <t>J03338080002</t>
  </si>
  <si>
    <t>J03338180002</t>
  </si>
  <si>
    <t>J03338190002</t>
  </si>
  <si>
    <t>J03338200002</t>
  </si>
  <si>
    <t>J03338210002</t>
  </si>
  <si>
    <t>Q09222220002</t>
  </si>
  <si>
    <t>S09079840002</t>
  </si>
  <si>
    <t>S09081690002</t>
  </si>
  <si>
    <t>S09081710002</t>
  </si>
  <si>
    <t>S09081760002</t>
  </si>
  <si>
    <t>S09081870001</t>
  </si>
  <si>
    <t>S09081870004</t>
  </si>
  <si>
    <t>G06243640004</t>
  </si>
  <si>
    <t>G06243660004</t>
  </si>
  <si>
    <t>G06243670004</t>
  </si>
  <si>
    <t>G06243690004</t>
  </si>
  <si>
    <t>G06244890004</t>
  </si>
  <si>
    <t>G06244900004</t>
  </si>
  <si>
    <t>G06247330001</t>
  </si>
  <si>
    <t>G06249540001</t>
  </si>
  <si>
    <t>G06249580004</t>
  </si>
  <si>
    <t>G06251700001</t>
  </si>
  <si>
    <t>G06251720001</t>
  </si>
  <si>
    <t>G06251760001</t>
  </si>
  <si>
    <t>G06252990001</t>
  </si>
  <si>
    <t>S09079840003</t>
  </si>
  <si>
    <t>S09079910001</t>
  </si>
  <si>
    <t>S09080160001</t>
  </si>
  <si>
    <t>S09080180003</t>
  </si>
  <si>
    <t>S09080350001</t>
  </si>
  <si>
    <t>S09080350003</t>
  </si>
  <si>
    <t>S09080380003</t>
  </si>
  <si>
    <t>S09081370001</t>
  </si>
  <si>
    <t>S09081740003</t>
  </si>
  <si>
    <t>S09081850003</t>
  </si>
  <si>
    <t>I00735790002</t>
  </si>
  <si>
    <t>J03339270002</t>
  </si>
  <si>
    <t>S09082900002</t>
  </si>
  <si>
    <t>S09083160002</t>
  </si>
  <si>
    <t>S09083740002</t>
  </si>
  <si>
    <t>J03339440001</t>
  </si>
  <si>
    <t>J03339450001</t>
  </si>
  <si>
    <t>J03339460001</t>
  </si>
  <si>
    <t>J03339470001</t>
  </si>
  <si>
    <t>J03339480001</t>
  </si>
  <si>
    <t>J03339490001</t>
  </si>
  <si>
    <t>J03339520001</t>
  </si>
  <si>
    <t>J03339530001</t>
  </si>
  <si>
    <t>J03339540001</t>
  </si>
  <si>
    <t>J03339560001</t>
  </si>
  <si>
    <t>J03339570001</t>
  </si>
  <si>
    <t>J03339590001</t>
  </si>
  <si>
    <t>J03339610001</t>
  </si>
  <si>
    <t>J03339620001</t>
  </si>
  <si>
    <t>J03339630001</t>
  </si>
  <si>
    <t>J03339640001</t>
  </si>
  <si>
    <t>J03339720001</t>
  </si>
  <si>
    <t>J03339730001</t>
  </si>
  <si>
    <t>J03339740001</t>
  </si>
  <si>
    <t>J03339750001</t>
  </si>
  <si>
    <t>J03339760001</t>
  </si>
  <si>
    <t>J03339770001</t>
  </si>
  <si>
    <t>J03339780001</t>
  </si>
  <si>
    <t>J03339790001</t>
  </si>
  <si>
    <t>J03339800001</t>
  </si>
  <si>
    <t>J03339810001</t>
  </si>
  <si>
    <t>J03339820001</t>
  </si>
  <si>
    <t>J03339830001</t>
  </si>
  <si>
    <t>J03339840001</t>
  </si>
  <si>
    <t>S09082990001</t>
  </si>
  <si>
    <t>S09083760003</t>
  </si>
  <si>
    <t>S09084010003</t>
  </si>
  <si>
    <t>S09084020003</t>
  </si>
  <si>
    <t>S09084180003</t>
  </si>
  <si>
    <t>J03339370001</t>
  </si>
  <si>
    <t>J03339380001</t>
  </si>
  <si>
    <t>J03339390001</t>
  </si>
  <si>
    <t>J03339400001</t>
  </si>
  <si>
    <t>J03339410001</t>
  </si>
  <si>
    <t>J03339420001</t>
  </si>
  <si>
    <t>J03339430001</t>
  </si>
  <si>
    <t>E00464870001</t>
  </si>
  <si>
    <t>E00464900001</t>
  </si>
  <si>
    <t>E00464910001</t>
  </si>
  <si>
    <t>G06258470004</t>
  </si>
  <si>
    <t>G06261950004</t>
  </si>
  <si>
    <t>G06261960004</t>
  </si>
  <si>
    <t>G06261970004</t>
  </si>
  <si>
    <t>G06261990004</t>
  </si>
  <si>
    <t>G06262000004</t>
  </si>
  <si>
    <t>G06262010004</t>
  </si>
  <si>
    <t>G06262020004</t>
  </si>
  <si>
    <t>G06262030004</t>
  </si>
  <si>
    <t>G06262120004</t>
  </si>
  <si>
    <t>G06262130004</t>
  </si>
  <si>
    <t>G06262140006</t>
  </si>
  <si>
    <t>G06262150006</t>
  </si>
  <si>
    <t>G06262180004</t>
  </si>
  <si>
    <t>G06265210001</t>
  </si>
  <si>
    <t>G06265320001</t>
  </si>
  <si>
    <t>G06265340001</t>
  </si>
  <si>
    <t>G06266350001</t>
  </si>
  <si>
    <t>G06266370001</t>
  </si>
  <si>
    <t>J03338540001</t>
  </si>
  <si>
    <t>J03338550001</t>
  </si>
  <si>
    <t>J03338560001</t>
  </si>
  <si>
    <t>J03338570001</t>
  </si>
  <si>
    <t>J03338580001</t>
  </si>
  <si>
    <t>J03338590001</t>
  </si>
  <si>
    <t>J03338600001</t>
  </si>
  <si>
    <t>J03338610001</t>
  </si>
  <si>
    <t>J03338620001</t>
  </si>
  <si>
    <t>J03338630001</t>
  </si>
  <si>
    <t>J03338650001</t>
  </si>
  <si>
    <t>J03340300002</t>
  </si>
  <si>
    <t>J03340520002</t>
  </si>
  <si>
    <t>J03340630002</t>
  </si>
  <si>
    <t>Q09233480002</t>
  </si>
  <si>
    <t>Q09235030002</t>
  </si>
  <si>
    <t>S09085630002</t>
  </si>
  <si>
    <t>S09085870003</t>
  </si>
  <si>
    <t>S09086230001</t>
  </si>
  <si>
    <t>S09086410001</t>
  </si>
  <si>
    <t>S09086410003</t>
  </si>
  <si>
    <t>G06276810005</t>
  </si>
  <si>
    <t>J03339860001</t>
  </si>
  <si>
    <t>J03339870001</t>
  </si>
  <si>
    <t>J03339880001</t>
  </si>
  <si>
    <t>J03339890001</t>
  </si>
  <si>
    <t>J03339920001</t>
  </si>
  <si>
    <t>J03339930001</t>
  </si>
  <si>
    <t>J03339940001</t>
  </si>
  <si>
    <t>J03339950001</t>
  </si>
  <si>
    <t>J03339960001</t>
  </si>
  <si>
    <t>J03339970001</t>
  </si>
  <si>
    <t>J03339980001</t>
  </si>
  <si>
    <t>J03339990001</t>
  </si>
  <si>
    <t>J03340000001</t>
  </si>
  <si>
    <t>J03340010001</t>
  </si>
  <si>
    <t>J03340020001</t>
  </si>
  <si>
    <t>J03340030001</t>
  </si>
  <si>
    <t>J03340040001</t>
  </si>
  <si>
    <t>J03340050001</t>
  </si>
  <si>
    <t>J03340060001</t>
  </si>
  <si>
    <t>J03340070001</t>
  </si>
  <si>
    <t>J03340080001</t>
  </si>
  <si>
    <t>J03340090001</t>
  </si>
  <si>
    <t>J03340530001</t>
  </si>
  <si>
    <t>G06268800073</t>
  </si>
  <si>
    <t>G06268810003</t>
  </si>
  <si>
    <t>G06268820003</t>
  </si>
  <si>
    <t>G06268830006</t>
  </si>
  <si>
    <t>G06268840004</t>
  </si>
  <si>
    <t>G06268850004</t>
  </si>
  <si>
    <t>G06268860004</t>
  </si>
  <si>
    <t>G06268870004</t>
  </si>
  <si>
    <t>G06268880004</t>
  </si>
  <si>
    <t>G06268960003</t>
  </si>
  <si>
    <t>G06268970003</t>
  </si>
  <si>
    <t>G06268980003</t>
  </si>
  <si>
    <t>G06268990003</t>
  </si>
  <si>
    <t>G06269350003</t>
  </si>
  <si>
    <t>G06269360003</t>
  </si>
  <si>
    <t>G06269370003</t>
  </si>
  <si>
    <t>G06269380003</t>
  </si>
  <si>
    <t>G06269390003</t>
  </si>
  <si>
    <t>G06269400003</t>
  </si>
  <si>
    <t>G06269410003</t>
  </si>
  <si>
    <t>G06269420003</t>
  </si>
  <si>
    <t>G06269430003</t>
  </si>
  <si>
    <t>G06269440003</t>
  </si>
  <si>
    <t>G06269480003</t>
  </si>
  <si>
    <t>G06269540004</t>
  </si>
  <si>
    <t>G06269550004</t>
  </si>
  <si>
    <t>G06269560004</t>
  </si>
  <si>
    <t>G06269570004</t>
  </si>
  <si>
    <t>G06273070004</t>
  </si>
  <si>
    <t>G06273200004</t>
  </si>
  <si>
    <t>G06273210004</t>
  </si>
  <si>
    <t>G06273220004</t>
  </si>
  <si>
    <t>G06273240004</t>
  </si>
  <si>
    <t>G06273250008</t>
  </si>
  <si>
    <t>G06274340003</t>
  </si>
  <si>
    <t>G06274350003</t>
  </si>
  <si>
    <t>G06274380004</t>
  </si>
  <si>
    <t>G06276720003</t>
  </si>
  <si>
    <t>G06276750003</t>
  </si>
  <si>
    <t>G06276780003</t>
  </si>
  <si>
    <t>G06276810004</t>
  </si>
  <si>
    <t>J03341210002</t>
  </si>
  <si>
    <t>Q09237690002</t>
  </si>
  <si>
    <t>Q09240430002</t>
  </si>
  <si>
    <t>S09087650002</t>
  </si>
  <si>
    <t>S09089960002</t>
  </si>
  <si>
    <t>S09090080002</t>
  </si>
  <si>
    <t>S09090130002</t>
  </si>
  <si>
    <t>S09090870002</t>
  </si>
  <si>
    <t>S09090880002</t>
  </si>
  <si>
    <t>S09089090001</t>
  </si>
  <si>
    <t>S09089680003</t>
  </si>
  <si>
    <t>S09089780003</t>
  </si>
  <si>
    <t>S09090090003</t>
  </si>
  <si>
    <t>G06289150005</t>
  </si>
  <si>
    <t>G06290030004</t>
  </si>
  <si>
    <t>G06290030005</t>
  </si>
  <si>
    <t>G06290040004</t>
  </si>
  <si>
    <t>G06290040005</t>
  </si>
  <si>
    <t>G06290050004</t>
  </si>
  <si>
    <t>G06290050005</t>
  </si>
  <si>
    <t>G06290060004</t>
  </si>
  <si>
    <t>G06290060005</t>
  </si>
  <si>
    <t>G06290070004</t>
  </si>
  <si>
    <t>J03340790001</t>
  </si>
  <si>
    <t>J03340930001</t>
  </si>
  <si>
    <t>J03341230001</t>
  </si>
  <si>
    <t>L00043240001</t>
  </si>
  <si>
    <t>L00043240003</t>
  </si>
  <si>
    <t>L00043240005</t>
  </si>
  <si>
    <t>L00043240007</t>
  </si>
  <si>
    <t>S09087550001</t>
  </si>
  <si>
    <t>S09087550003</t>
  </si>
  <si>
    <t>S09087600001</t>
  </si>
  <si>
    <t>S09087600003</t>
  </si>
  <si>
    <t>S09087650003</t>
  </si>
  <si>
    <t>S09088280003</t>
  </si>
  <si>
    <t>G06284320004</t>
  </si>
  <si>
    <t>G06284350004</t>
  </si>
  <si>
    <t>G06285410004</t>
  </si>
  <si>
    <t>G06285440004</t>
  </si>
  <si>
    <t>G06285470004</t>
  </si>
  <si>
    <t>G06285490004</t>
  </si>
  <si>
    <t>G06285510004</t>
  </si>
  <si>
    <t>G06285550004</t>
  </si>
  <si>
    <t>G06285570004</t>
  </si>
  <si>
    <t>G06285580004</t>
  </si>
  <si>
    <t>G06285610004</t>
  </si>
  <si>
    <t>G06285620004</t>
  </si>
  <si>
    <t>G06285660004</t>
  </si>
  <si>
    <t>G06285680003</t>
  </si>
  <si>
    <t>G06285720004</t>
  </si>
  <si>
    <t>G06285730004</t>
  </si>
  <si>
    <t>G06285740004</t>
  </si>
  <si>
    <t>G06285750004</t>
  </si>
  <si>
    <t>G06285770004</t>
  </si>
  <si>
    <t>G06285830004</t>
  </si>
  <si>
    <t>G06285840004</t>
  </si>
  <si>
    <t>G06287100004</t>
  </si>
  <si>
    <t>G06287120004</t>
  </si>
  <si>
    <t>G06287140001</t>
  </si>
  <si>
    <t>G06288370004</t>
  </si>
  <si>
    <t>G06289120004</t>
  </si>
  <si>
    <t>G06289120005</t>
  </si>
  <si>
    <t>G06289130004</t>
  </si>
  <si>
    <t>G06289140004</t>
  </si>
  <si>
    <t>G06289150004</t>
  </si>
  <si>
    <t>G06280020004</t>
  </si>
  <si>
    <t>G06280030003</t>
  </si>
  <si>
    <t>G06280040004</t>
  </si>
  <si>
    <t>G06280050003</t>
  </si>
  <si>
    <t>G06281300004</t>
  </si>
  <si>
    <t>G06281690003</t>
  </si>
  <si>
    <t>G06281830004</t>
  </si>
  <si>
    <t>G06281850004</t>
  </si>
  <si>
    <t>G06281930004</t>
  </si>
  <si>
    <t>G06283100004</t>
  </si>
  <si>
    <t>G06283140004</t>
  </si>
  <si>
    <t>G06284220001</t>
  </si>
  <si>
    <t>G06284240001</t>
  </si>
  <si>
    <t>I00736470002</t>
  </si>
  <si>
    <t>I00736480002</t>
  </si>
  <si>
    <t>Q09246070002</t>
  </si>
  <si>
    <t>S09092110002</t>
  </si>
  <si>
    <t>S09092140002</t>
  </si>
  <si>
    <t>S09092150002</t>
  </si>
  <si>
    <t>S09092190002</t>
  </si>
  <si>
    <t>S09092220002</t>
  </si>
  <si>
    <t>S09092240002</t>
  </si>
  <si>
    <t>S09092850002</t>
  </si>
  <si>
    <t>S09092900002</t>
  </si>
  <si>
    <t>S09092950002</t>
  </si>
  <si>
    <t>S09093010002</t>
  </si>
  <si>
    <t>S09093030002</t>
  </si>
  <si>
    <t>S09093040002</t>
  </si>
  <si>
    <t>S09093050002</t>
  </si>
  <si>
    <t>S09093070002</t>
  </si>
  <si>
    <t>S09093090002</t>
  </si>
  <si>
    <t>S09093160002</t>
  </si>
  <si>
    <t>S09093200002</t>
  </si>
  <si>
    <t>S09093300002</t>
  </si>
  <si>
    <t>S09093310002</t>
  </si>
  <si>
    <t>T03776650001</t>
  </si>
  <si>
    <t>T03776670001</t>
  </si>
  <si>
    <t>T03776690001</t>
  </si>
  <si>
    <t>T03776710001</t>
  </si>
  <si>
    <t>T03776730001</t>
  </si>
  <si>
    <t>T03776750001</t>
  </si>
  <si>
    <t>T03776770001</t>
  </si>
  <si>
    <t>T03776790001</t>
  </si>
  <si>
    <t>T03776810001</t>
  </si>
  <si>
    <t>T03776830001</t>
  </si>
  <si>
    <t>T03776850001</t>
  </si>
  <si>
    <t>T03776870001</t>
  </si>
  <si>
    <t>T03776890001</t>
  </si>
  <si>
    <t>T03776910001</t>
  </si>
  <si>
    <t>T03776930001</t>
  </si>
  <si>
    <t>T03776950001</t>
  </si>
  <si>
    <t>T03776970001</t>
  </si>
  <si>
    <t>T03776990001</t>
  </si>
  <si>
    <t>T03777010001</t>
  </si>
  <si>
    <t>T03777030001</t>
  </si>
  <si>
    <t>T03777070001</t>
  </si>
  <si>
    <t>T03777120001</t>
  </si>
  <si>
    <t>T03777200001</t>
  </si>
  <si>
    <t>T03777220001</t>
  </si>
  <si>
    <t>T03777240001</t>
  </si>
  <si>
    <t>T03777260001</t>
  </si>
  <si>
    <t>T03777280001</t>
  </si>
  <si>
    <t>T03777300001</t>
  </si>
  <si>
    <t>T03777320001</t>
  </si>
  <si>
    <t>T03777340001</t>
  </si>
  <si>
    <t>T03777360001</t>
  </si>
  <si>
    <t>T03777380001</t>
  </si>
  <si>
    <t>T03777400001</t>
  </si>
  <si>
    <t>T03777420001</t>
  </si>
  <si>
    <t>T03777440001</t>
  </si>
  <si>
    <t>T03777460001</t>
  </si>
  <si>
    <t>T03777480001</t>
  </si>
  <si>
    <t>T03777500001</t>
  </si>
  <si>
    <t>T03777520001</t>
  </si>
  <si>
    <t>T03777540001</t>
  </si>
  <si>
    <t>T03777560001</t>
  </si>
  <si>
    <t>T03777580001</t>
  </si>
  <si>
    <t>T03777600001</t>
  </si>
  <si>
    <t>T03777620001</t>
  </si>
  <si>
    <t>T03777640001</t>
  </si>
  <si>
    <t>T03777660001</t>
  </si>
  <si>
    <t>T03777680001</t>
  </si>
  <si>
    <t>T03777700001</t>
  </si>
  <si>
    <t>T03777720001</t>
  </si>
  <si>
    <t>T03777740001</t>
  </si>
  <si>
    <t>T03777760001</t>
  </si>
  <si>
    <t>T03777770001</t>
  </si>
  <si>
    <t>T03777780001</t>
  </si>
  <si>
    <t>T03777790001</t>
  </si>
  <si>
    <t>T03777800001</t>
  </si>
  <si>
    <t>T03777810001</t>
  </si>
  <si>
    <t>T03777820001</t>
  </si>
  <si>
    <t>T03777830001</t>
  </si>
  <si>
    <t>T03777840001</t>
  </si>
  <si>
    <t>T03777850001</t>
  </si>
  <si>
    <t>T03777860001</t>
  </si>
  <si>
    <t>T03777870001</t>
  </si>
  <si>
    <t>T03775780001</t>
  </si>
  <si>
    <t>T03775800001</t>
  </si>
  <si>
    <t>T03775820001</t>
  </si>
  <si>
    <t>T03775840001</t>
  </si>
  <si>
    <t>T03775860001</t>
  </si>
  <si>
    <t>T03775880001</t>
  </si>
  <si>
    <t>T03775900001</t>
  </si>
  <si>
    <t>T03775920001</t>
  </si>
  <si>
    <t>T03775940001</t>
  </si>
  <si>
    <t>T03775960001</t>
  </si>
  <si>
    <t>T03775980001</t>
  </si>
  <si>
    <t>T03776000001</t>
  </si>
  <si>
    <t>T03776020001</t>
  </si>
  <si>
    <t>T03776040001</t>
  </si>
  <si>
    <t>T03776060001</t>
  </si>
  <si>
    <t>T03776080001</t>
  </si>
  <si>
    <t>T03776100001</t>
  </si>
  <si>
    <t>T03776120001</t>
  </si>
  <si>
    <t>T03776140001</t>
  </si>
  <si>
    <t>T03776160001</t>
  </si>
  <si>
    <t>T03776180001</t>
  </si>
  <si>
    <t>T03776200001</t>
  </si>
  <si>
    <t>T03776220001</t>
  </si>
  <si>
    <t>T03776240001</t>
  </si>
  <si>
    <t>T03776260001</t>
  </si>
  <si>
    <t>T03776280001</t>
  </si>
  <si>
    <t>T03776300001</t>
  </si>
  <si>
    <t>T03776320001</t>
  </si>
  <si>
    <t>T03776340001</t>
  </si>
  <si>
    <t>T03776360001</t>
  </si>
  <si>
    <t>T03776380001</t>
  </si>
  <si>
    <t>T03776400001</t>
  </si>
  <si>
    <t>T03776420001</t>
  </si>
  <si>
    <t>T03776440001</t>
  </si>
  <si>
    <t>T03776460001</t>
  </si>
  <si>
    <t>T03776490001</t>
  </si>
  <si>
    <t>T03776510001</t>
  </si>
  <si>
    <t>T03776530001</t>
  </si>
  <si>
    <t>T03776550001</t>
  </si>
  <si>
    <t>T03776570001</t>
  </si>
  <si>
    <t>T03776590001</t>
  </si>
  <si>
    <t>T03776610001</t>
  </si>
  <si>
    <t>T03776630001</t>
  </si>
  <si>
    <t>S09091750001</t>
  </si>
  <si>
    <t>S09092290001</t>
  </si>
  <si>
    <t>S09092450003</t>
  </si>
  <si>
    <t>S09092480003</t>
  </si>
  <si>
    <t>S09092520003</t>
  </si>
  <si>
    <t>S09093490004</t>
  </si>
  <si>
    <t>J03341630001</t>
  </si>
  <si>
    <t>G06291840004</t>
  </si>
  <si>
    <t>G06291850004</t>
  </si>
  <si>
    <t>G06294980004</t>
  </si>
  <si>
    <t>G06297080004</t>
  </si>
  <si>
    <t>G06297090004</t>
  </si>
  <si>
    <t>G06297160004</t>
  </si>
  <si>
    <t>G06297190004</t>
  </si>
  <si>
    <t>G06297360004</t>
  </si>
  <si>
    <t>G06297410004</t>
  </si>
  <si>
    <t>G06297420004</t>
  </si>
  <si>
    <t>G06297450004</t>
  </si>
  <si>
    <t>G06297460004</t>
  </si>
  <si>
    <t>G06297470004</t>
  </si>
  <si>
    <t>G06297480004</t>
  </si>
  <si>
    <t>G06297490004</t>
  </si>
  <si>
    <t>G06297540004</t>
  </si>
  <si>
    <t>G06297550004</t>
  </si>
  <si>
    <t>G06298550004</t>
  </si>
  <si>
    <t>G06298580004</t>
  </si>
  <si>
    <t>G06298590004</t>
  </si>
  <si>
    <t>G06298600004</t>
  </si>
  <si>
    <t>G06298610004</t>
  </si>
  <si>
    <t>G06298620004</t>
  </si>
  <si>
    <t>G06298630004</t>
  </si>
  <si>
    <t>G06298640003</t>
  </si>
  <si>
    <t>G06298650003</t>
  </si>
  <si>
    <t>G06298660004</t>
  </si>
  <si>
    <t>G06298670004</t>
  </si>
  <si>
    <t>G06299620004</t>
  </si>
  <si>
    <t>G06299630003</t>
  </si>
  <si>
    <t>G06301080004</t>
  </si>
  <si>
    <t>G06301090004</t>
  </si>
  <si>
    <t>G06301270001</t>
  </si>
  <si>
    <t>G06302280001</t>
  </si>
  <si>
    <t>G06304370003</t>
  </si>
  <si>
    <t>G06304380003</t>
  </si>
  <si>
    <t>G06307210003</t>
  </si>
  <si>
    <t>G06308400002</t>
  </si>
  <si>
    <t>G06308470002</t>
  </si>
  <si>
    <t>G06309450002</t>
  </si>
  <si>
    <t>G06310470002</t>
  </si>
  <si>
    <t>G06311580002</t>
  </si>
  <si>
    <t>G06311610002</t>
  </si>
  <si>
    <t>G06311700002</t>
  </si>
  <si>
    <t>G06311810002</t>
  </si>
  <si>
    <t>I00736720002</t>
  </si>
  <si>
    <t>I00736730002</t>
  </si>
  <si>
    <t>J03343380002</t>
  </si>
  <si>
    <t>J03343390002</t>
  </si>
  <si>
    <t>Q09247230002</t>
  </si>
  <si>
    <t>Q09250080002</t>
  </si>
  <si>
    <t>Q09252410002</t>
  </si>
  <si>
    <t>S09096800002</t>
  </si>
  <si>
    <t>S09097510002</t>
  </si>
  <si>
    <t>S09097740002</t>
  </si>
  <si>
    <t>S09097750002</t>
  </si>
  <si>
    <t>S09097780002</t>
  </si>
  <si>
    <t>S09097790002</t>
  </si>
  <si>
    <t>S09097850002</t>
  </si>
  <si>
    <t>S09097880002</t>
  </si>
  <si>
    <t>S09097900002</t>
  </si>
  <si>
    <t>S09097960002</t>
  </si>
  <si>
    <t>S09098050002</t>
  </si>
  <si>
    <t>S09098140002</t>
  </si>
  <si>
    <t>S09098160002</t>
  </si>
  <si>
    <t>S09098230002</t>
  </si>
  <si>
    <t>S09098240002</t>
  </si>
  <si>
    <t>S09098280002</t>
  </si>
  <si>
    <t>S09098300002</t>
  </si>
  <si>
    <t>S09099470002</t>
  </si>
  <si>
    <t>S09097120003</t>
  </si>
  <si>
    <t>S09097920003</t>
  </si>
  <si>
    <t>S09095920001</t>
  </si>
  <si>
    <t>S09096010001</t>
  </si>
  <si>
    <t>S09096010002</t>
  </si>
  <si>
    <t>S09096040001</t>
  </si>
  <si>
    <t>S09096830003</t>
  </si>
  <si>
    <t>S09096850003</t>
  </si>
  <si>
    <t>S09095320003</t>
  </si>
  <si>
    <t>S09095520001</t>
  </si>
  <si>
    <t>S09095520003</t>
  </si>
  <si>
    <t>S09095720001</t>
  </si>
  <si>
    <t>G06304400004</t>
  </si>
  <si>
    <t>G06304400005</t>
  </si>
  <si>
    <t>G06304410004</t>
  </si>
  <si>
    <t>G06304410005</t>
  </si>
  <si>
    <t>G06304420004</t>
  </si>
  <si>
    <t>G06304420005</t>
  </si>
  <si>
    <t>G06304430004</t>
  </si>
  <si>
    <t>G06304430005</t>
  </si>
  <si>
    <t>G06304440004</t>
  </si>
  <si>
    <t>G06304440005</t>
  </si>
  <si>
    <t>G06304460004</t>
  </si>
  <si>
    <t>G06304460005</t>
  </si>
  <si>
    <t>G06304470004</t>
  </si>
  <si>
    <t>G06304470005</t>
  </si>
  <si>
    <t>G06304500004</t>
  </si>
  <si>
    <t>G06304500005</t>
  </si>
  <si>
    <t>G06305690004</t>
  </si>
  <si>
    <t>G06305690005</t>
  </si>
  <si>
    <t>G06305700004</t>
  </si>
  <si>
    <t>G06305700005</t>
  </si>
  <si>
    <t>G06305730004</t>
  </si>
  <si>
    <t>G06308410001</t>
  </si>
  <si>
    <t>G06308420001</t>
  </si>
  <si>
    <t>G06309490004</t>
  </si>
  <si>
    <t>G06309490005</t>
  </si>
  <si>
    <t>G06310410003</t>
  </si>
  <si>
    <t>G06311760001</t>
  </si>
  <si>
    <t>G06313070001</t>
  </si>
  <si>
    <t>G06313080001</t>
  </si>
  <si>
    <t>G06313130001</t>
  </si>
  <si>
    <t>G06313140001</t>
  </si>
  <si>
    <t>G06313150001</t>
  </si>
  <si>
    <t>G06313160001</t>
  </si>
  <si>
    <t>G06314210001</t>
  </si>
  <si>
    <t>G06314240001</t>
  </si>
  <si>
    <t>G06314270001</t>
  </si>
  <si>
    <t>J03342730001</t>
  </si>
  <si>
    <t xml:space="preserve"> Empresa Pública "Editorial del Estado Plurinacional de Bolivia"</t>
  </si>
  <si>
    <t>NUMERO DE LIBRETA CUT: Cuenta Unica del Tesoro OPERACIÓN E18  TRANSFERENCIA DEL SISTEMA FINANCIERO POR CUENTA DE TERCEROS  A LA CUT Reversión aporte patronal para la vivienda TGN-ADUANA NACIONAL</t>
  </si>
  <si>
    <t>00342012001 DEP.DE CHEQ.AJENOS,RET.DE CAM.,CONCEPTO: DEVOLUCION FONDOS EN AVANCE,DEP.: A.E.V. REGIONAL ORURO , PROCEDENCIA: BANCO UNION S.A., CHEQUE: 958, FECHA DE EMISION:21/11/2017</t>
  </si>
  <si>
    <t>00290012001 DEP.DE CHEQ.AJENOS,RET.DE CAM.,CONCEPTO: DESCUENTOS DE MULTAS Y ATRASOS DE LOS CONSULTORES DE LINEA - DISTRITAL TARIJA,DEP.: SERVICIO DE IMPUESTOS NACIONALES , PROCEDENCIA: BANCO UNION S.A., CHEQUE: 4588, FECHA DE EMISION:27/11/2017</t>
  </si>
  <si>
    <t>00523012001 DEP.DE CHEQ.AJENOS,RET.DE CAM.,CONCEPTO: PAGO POR SERVICIOS PRESTADOS,DEP.: ECOBOL , PROCEDENCIA: BANCO UNION S.A., CHEQUE: 3537, FECHA DE EMISION:07/11/2017</t>
  </si>
  <si>
    <t>00287102007 DEP.DE CHEQ.AJENOS,RET.DE CAM.,CONCEPTO: RELEVAMIENTO DE INFORMACION INF N° AI - INF REL 008 2017,DEP.: FPS-CENTRAL , PROCEDENCIA: BANCO UNION S.A., CHEQUE: 675, FECHA DE EMISION:24/11/2017</t>
  </si>
  <si>
    <t>00070011102 DEP.DE CHEQ.AJENOS,RET.DE CAM.,CONCEPTO: DESCUENTO MES DE SEPTIEMBRE / 2017,DEP.: MTEPS , PROCEDENCIA: BANCO UNION S.A., CHEQUE: 8489, FECHA DE EMISION:30/11/2017</t>
  </si>
  <si>
    <t>00291012009 DEP.DE CHEQ.AJENOS,RET.DE CAM.,CONCEPTO: EJECUCIÓN DE LA BOLETA DE GARANTIA,DEP.: BANCO UNIÓN S.A. , PROCEDENCIA: BANCO UNION S.A., CHEQUE: 152826, FECHA DE EMISION:30/11/2017</t>
  </si>
  <si>
    <t>00099021001 DEP.DE CHEQ.AJENOS,RET.DE CAM.,CONCEPTO: PAGO POR DESCUENTO MONTOS EXCEDENTES POR DOBLE PERCEPCIÓNI DE RECURSOS PÚBLICOS,DEP.: CAJA NACIONAL DE SALUD , PROCEDENCIA: BANCO UNION S.A., CHEQUE: 33105, FECHA DE EMISION:30/11/2017</t>
  </si>
  <si>
    <t>00574012004 DEP.DE CHEQ.AJENOS,RET.DE CAM.,CONCEPTO: PAGO INCAPACIDAD TEMPORAL DEL PERSONAL LACTEOSBOL SEDEM CORRESPONDIENTE MESES AGOSTO Y SEPTIEMBRE 20,DEP.: CAJA DE SALUD DE CAMINOS SRL</t>
  </si>
  <si>
    <t>00010011101 DEP.DE CHEQ.AJENOS,RET.DE CAM.,CONCEPTO: REEMBOLSO DE SUBSIDIO INCAPACIDAD TEMPORAL AGOSTO 2017,DEP.: CAJA BANCARIA ESTATAL DE SALUD , PROCEDENCIA: BANCO UNION S.A., CHEQUE: 24468, FECHA DE EMISION:17/11/2017</t>
  </si>
  <si>
    <t>00010011101 DEP.DE CHEQ.AJENOS,RET.DE CAM.,CONCEPTO: REEMBOLSO DE SUBSIDIO DE INCAPACIDAD TEMPORAL SEPTIEMBRE 2017,DEP.: CAJA BANCARIA ESTATAL DE SALUD , PROCEDENCIA: BANCO UNION S.A., CHEQUE: 24759, FECHA DE EMISION:13/11/2017</t>
  </si>
  <si>
    <t>00574012002 DEP.DE CHEQ.AJENOS,RET.DE CAM.,CONCEPTO: PAGO INCAPACIDAD TEMPORAL DEL PERSONAL LACTEOSBOL SEDEM CORRESPONDIENTE MESES AGOSTO Y SEPTIEMBRE 20,DEP.: CAJA DE SALUD DE CAMINOS Y RA</t>
  </si>
  <si>
    <t>00283012002 DEP.DE CHEQ.AJENOS,RET.DE CAM.,CONCEPTO: EXTRAVIO DE CREDENCIAL - OFICINA CENTRAL,DEP.: ADUANA NACIONAL , PROCEDENCIA: BANCO UNION S.A., CHEQUE: 2805, FECHA DE EMISION:29/11/2017</t>
  </si>
  <si>
    <t>00099021001 DEP.DE CHEQ.AJENOS,RET.DE CAM.,CONCEPTO: AUT DE IMPUGNACION TRIBUTARIA-DEVOL. INCAPACIDAD TEMPORAL-SEPTIEMBRE/2017,DEP.: CAJA PETROLERA DE SALUD , PROCEDENCIA: BANCO UNION S.A., CHEQUE: 12221, FECHA DE EMISION:01/12/2017</t>
  </si>
  <si>
    <t>00099021001 DEP.DE CHEQ.AJENOS,RET.DE CAM.,CONCEPTO: AUT FISC CTROL DE EMPRESAS-DEVOL INCAPACIDAD TEMP SEPT/17,DEP.: CAJA PETROLERA DE SALUD , PROCEDENCIA: BANCO UNION S.A., CHEQUE: 12220, FECHA DE EMISION:01/12/2017</t>
  </si>
  <si>
    <t>00099021001 DEP.DE CHEQ.AJENOS,RET.DE CAM.,CONCEPTO: H.C. DIPUTADOS-DEVOL INCAPACIDAD TEMP -SEPT/2017,DEP.: CAJA PETROLERA DE SALUD , PROCEDENCIA: BANCO UNION S.A., CHEQUE: 12219, FECHA DE EMISION:01/12/2017</t>
  </si>
  <si>
    <t>00373024101 DEP.DE CHEQ.AJENOS,RET.DE CAM.,CONCEPTO: FONDO INDIGENA-DEVOL INCAPACIDAD TEMP-SEPT/2017,DEP.: CAJA PETROLERA DE SALUD , PROCEDENCIA: BANCO UNION S.A., CHEQUE: 12222, FECHA DE EMISION:01/12/2017</t>
  </si>
  <si>
    <t>00099021001 DEP.DE CHEQ.AJENOS,RET.DE CAM.,CONCEPTO: MIN COMUNICACION-DEVOL INCAPACIDAD TEMP-SEPT/2017,DEP.: CAJA PETROLERA DE SALUD , PROCEDENCIA: BANCO UNION S.A., CHEQUE: 12224, FECHA DE EMISION:01/12/2017</t>
  </si>
  <si>
    <t>00099021001 DEP.DE CHEQ.AJENOS,RET.DE CAM.,CONCEPTO: H.C SENADORES-DEVOLUCION INCAPACIDAD TEMP-SEPT/2017,DEP.: CAJA PETROLERA DE SALUD , PROCEDENCIA: BANCO UNION S.A., CHEQUE: 12218, FECHA DE EMISION:01/12/2017</t>
  </si>
  <si>
    <t>00099021001 DEP.DE CHEQ.AJENOS,RET.DE CAM.,CONCEPTO: A.G.E.T.I.C.-DEVOLUCION INCAPACIDAD TEMP-SEPT/2017,DEP.: CAJA PETROLERA DE SALUD , PROCEDENCIA: BANCO UNION S.A., CHEQUE: 12217, FECHA DE EMISION:01/12/2017</t>
  </si>
  <si>
    <t>00099021001 DEPOSITO DE EFECTIVO, DEPOSITANTE: COOPROPIETARIO EDIFICIO EX CONAVI, CONCEPTO: DEVOLUCION PAGO EPSAS MES ABRIL / 2017, CUENTA DE DEPOSITO: CUENTA UNICA DEL TESORO</t>
  </si>
  <si>
    <t>00099021001 DEPOSITO DE EFECTIVO, DEPOSITANTE: COOPROPIETARIO EDIFICIO EX CONAVI, CONCEPTO: DEVOLUCION PAGO EPSAS MES SEPTIEMBRE / 2017, CUENTA DE DEPOSITO: CUENTA UNICA DEL TESORO</t>
  </si>
  <si>
    <t>00099021001 DEPOSITO DE EFECTIVO, DEPOSITANTE: COOPROPIETARIO EDIFICIO EX CONAVI, CONCEPTO: DEVOLUCION PAGO EPSAS MES OCTUBRE / 2017, CUENTA DE DEPOSITO: CUENTA UNICA DEL TESORO</t>
  </si>
  <si>
    <t>00117012001 DEPOSITO DE EFECTIVO, DEPOSITANTE: JAIRO VALENZUELA, CONCEPTO: REVERSION VIATICOS C-31-3028, CUENTA DE DEPOSITO: CUENTA UNICA DEL TESORO</t>
  </si>
  <si>
    <t>00117012001 DEPOSITO DE EFECTIVO, DEPOSITANTE: JAIRO VALENZUELA, CONCEPTO: REVERSION VIATICOS C-31-3124, CUENTA DE DEPOSITO: CUENTA UNICA DEL TESORO</t>
  </si>
  <si>
    <t>00099021001 DEPOSITO DE EFECTIVO, DEPOSITANTE: JORGE ENRIQUE VEIZAGA ESCOBAR, CONCEPTO: DEVOLUCION DUODECIMAS DE AGUINALDO, CUENTA DE DEPOSITO: CUENTA UNICA DEL TESORO</t>
  </si>
  <si>
    <t>00099021001 DEPOSITO DE EFECTIVO, DEPOSITANTE: TERCERA DIVISION DEL EJERCITO, CONCEPTO: REVERSION DE COMBUSTIBLE "REUNION BILATERAL BOLIVIA-ARGENTINA" N° PREVENTIVO N° 5214, CUENTA DE DEPOSITO: CUENTA UNICA DEL TESORO</t>
  </si>
  <si>
    <t>00099021001 DEPOSITO DE EFECTIVO, DEPOSITANTE: RUTH HINOJOSA, CONCEPTO: DESCARGO DE FONDOS EN AVANCE, CUENTA DE DEPOSITO: CUENTA UNICA DEL TESORO</t>
  </si>
  <si>
    <t>00099021001 DEPOSITO DE EFECTIVO, DEPOSITANTE: COOPROPIETARIOS EDIFICIO CONAVI, CONCEPTO: DEVOLUCION PAGO EPSAS MES NOVIEMBRE / 2017, CUENTA DE DEPOSITO: CUENTA UNICA DEL TESORO</t>
  </si>
  <si>
    <t>00099021001 DEPOSITO DE EFECTIVO, DEPOSITANTE: ROSA MARIA SEGALES VEDÍA, CONCEPTO: SANCION DE PROCESO, CUENTA DE DEPOSITO: CUENTA UNICA DEL TESORO</t>
  </si>
  <si>
    <t>00099021001 DEPOSITO DE EFECTIVO, DEPOSITANTE: CAMRAN JULIO SADAFI TORREZ, CONCEPTO: DEVOLUCION 100-BECAS, CUENTA DE DEPOSITO: CUENTA UNICA DEL TESORO</t>
  </si>
  <si>
    <t>00099021001 DEPOSITO DE EFECTIVO, DEPOSITANTE: MINISTERIO PUBLICO, CONCEPTO: DEVOLUCIÓN DE GASTOS DE INVESTIGACIÓN CASO FELCC-SCZ-1702242 POR DR. CIRILO CHAMBILLA S., CUENTA DE DEPOSITO: CUENTA UNICA DEL TESORO</t>
  </si>
  <si>
    <t>00099021001 DEPOSITO DE EFECTIVO, DEPOSITANTE: LOTTY ADRIANA SOTOMAYOR SEGALES, CONCEPTO: REVERSION TRANSPORTE AL PERSONAL AGOSTO PREVENTIVO N° 7258,1, CUENTA DE DEPOSITO: CUENTA UNICA DEL TESORO</t>
  </si>
  <si>
    <t>00099021001 DEPOSITO DE EFECTIVO, DEPOSITANTE: LOTTY ADRIANA SOTOMAYOR SEGALES, CONCEPTO: REVERSION TRANSPORTE A PERSONAL JULIO PREVENTIVO N° 4889,1, CUENTA DE DEPOSITO: CUENTA UNICA DEL TESORO</t>
  </si>
  <si>
    <t>00099021001 DEPOSITO DE EFECTIVO, DEPOSITANTE: LOTTY ADRIANA SOTOMAYOR SEGALES, CONCEPTO: REVERSION TRANSPORTE AL PERSONAL SEPTIEMBRE PREVENTIVO N° 7259,1, CUENTA DE DEPOSITO: CUENTA UNICA DEL TESORO</t>
  </si>
  <si>
    <t>00099021001 DEPOSITO DE EFECTIVO, DEPOSITANTE: LOTTY ADRIANA SOTOMAYOR SEGALES, CONCEPTO: REVERSION PASAJES PREVENTIVO N° 7618,1, CUENTA DE DEPOSITO: CUENTA UNICA DEL TESORO</t>
  </si>
  <si>
    <t>00342012001 DEPOSITO DE EFECTIVO, DEPOSITANTE: OSCAR LOPEZ FLORES CI:4250521 LP, CONCEPTO: DEVOLUCIÓN EXCESO DE LLAMADAS DE TELEFONO, CUENTA DE DEPOSITO: CUENTA UNICA DEL TESORO</t>
  </si>
  <si>
    <t>00099021001 DEPOSITO DE EFECTIVO, DEPOSITANTE: ALEX SERGIO MONTOYA AREVALO, CONCEPTO: DEVOLUCION DE CARGO A CUENTA DOCUMENTADA POR GASTOS DE TRANSPORTE INTERNO, CUENTA DE DEPOSITO: CUENTA UNICA DEL TESORO</t>
  </si>
  <si>
    <t>00099021001 DEP.DE CHEQ.AJENOS,RET.DE CAM.,CONCEPTO: PAGO INCAPACIDADES TEMPORALES (REEMBOLSO) MINISTERIO DE ECONOMIA FINANZAS PUBLICAS,DEP.: CAJA NACIONAL DE SALUD , PROCEDENCIA: BANCO UNION S.A., CHEQUE: 13989, FECHA DE EMISION:04/12/2017</t>
  </si>
  <si>
    <t>00099021001 DEP.DE CHEQ.AJENOS,RET.DE CAM.,CONCEPTO: PAGO INCAPACIDADES TEMPORALES (REEMBOLSO) MINISTERIO DE ECONOMIA FINANZAS PUBLICAS,DEP.: CAJA NACIONAL DE SALUD , PROCEDENCIA: BANCO UNION S.A., CHEQUE: 14332, FECHA DE EMISION:04/12/2017</t>
  </si>
  <si>
    <t>00523012001 DEP.DE CHEQ.AJENOS,RET.DE CAM.,CONCEPTO: PAGO POR SERVICIOS PRESTADOS,DEP.: ECOBOL , PROCEDENCIA: BANCO NACIONAL DE BOLIVIA S.A., CHEQUE: 6983, FECHA DE EMISION:29/11/2017</t>
  </si>
  <si>
    <t>00099021001 DEP.DE CHEQ.AJENOS,RET.DE CAM.,CONCEPTO: ALVAREZ ELIZABETH DUPLEICH DE,DEP.: BANCO UNIÓN S.A. , PROCEDENCIA: BANCO UNION S.A., CHEQUE: 150685, FECHA DE EMISION:04/12/2017</t>
  </si>
  <si>
    <t>00099021001 DEP.DE CHEQ.AJENOS,RET.DE CAM.,CONCEPTO: HERNAN OLIVERA ARAUCO,DEP.: BANCO UNIÓN S.A. , PROCEDENCIA: BANCO UNION S.A., CHEQUE: 150684, FECHA DE EMISION:04/12/2017</t>
  </si>
  <si>
    <t>00572012001 DEP.DE CHEQ.AJENOS,RET.DE CAM.,CONCEPTO: REVERSIÓN,DEP.: EMAPA , PROCEDENCIA: BANCO UNION S.A., CHEQUE: 23324, FECHA DE EMISION:01/12/2017</t>
  </si>
  <si>
    <t>00099021001 DEP.DE CHEQ.AJENOS,RET.DE CAM.,CONCEPTO: DEVOLUCION RECURSOS PREV. 10/2016 (C-19) (D.A.1),DEP.: ADEMAF-MONICA VARGAS RUIZ , PROCEDENCIA: BANCO UNION S.A., CHEQUE: 1180, FECHA DE EMISION:04/12/2017</t>
  </si>
  <si>
    <t>00099021001 DEPOSITO DE EFECTIVO, DEPOSITANTE: MILKA MARISOL COSTAS SEDANO, CONCEPTO: CREDENCIAL INSTITUCIONAL -PGE, CUENTA DE DEPOSITO: CUENTA UNICA DEL TESORO</t>
  </si>
  <si>
    <t>00070011102 DEPOSITO DE EFECTIVO, DEPOSITANTE: PAMELA RIOS - M.T.E.P.S., CONCEPTO: DEVOLUCION DE VIATICOS, CUENTA DE DEPOSITO: CUENTA UNICA DEL TESORO</t>
  </si>
  <si>
    <t>00099021001 DEPOSITO DE EFECTIVO, DEPOSITANTE: LEYDI VASQUEZ ARCE, CONCEPTO: IMPORTE POR DEVOLUCION SEGUN INFORME DGAA-UFI-CF-CS-19/2017 HR.73706,17, CUENTA DE DEPOSITO: CUENTA UNICA DEL TESORO</t>
  </si>
  <si>
    <t>00099021001 DEPOSITO DE EFECTIVO, DEPOSITANTE: LORENA DORADO BADANI, CONCEPTO: DEVOLUCION DE GASTOS NO EJECUTADOS, CUENTA DE DEPOSITO: CUENTA UNICA DEL TESORO</t>
  </si>
  <si>
    <t>00099021001 DEPOSITO DE EFECTIVO, DEPOSITANTE: GUIDO CRESPO V., CONCEPTO: DEVOLUCION PRA, CUENTA DE DEPOSITO: CUENTA UNICA DEL TESORO</t>
  </si>
  <si>
    <t>00020031101 DEPOSITO DE EFECTIVO, DEPOSITANTE: DICOSE, CONCEPTO: RETENCION POR SERVICIO DE TE CORRESPONDIENTE AL MES DE OCTUBRE, CUENTA DE DEPOSITO: CUENTA UNICA DEL TESORO</t>
  </si>
  <si>
    <t>00070011102 DEPOSITO DE EFECTIVO, DEPOSITANTE: FELIPE OROSCO, CONCEPTO: DEVOLUCIÓN DE FONDOS EN AVANCE POR COMPRA DE COMBUSTIBLE, CUENTA DE DEPOSITO: CUENTA UNICA DEL TESORO</t>
  </si>
  <si>
    <t>00099021001 DEPOSITO DE EFECTIVO, DEPOSITANTE: CAMARA DE DIPUTADOS, CONCEPTO: PRE. 1114/2017 MODIFICACION DE PARTIDAS PRESUPUESTARIOS, CUENTA DE DEPOSITO: CUENTA UNICA DEL TESORO</t>
  </si>
  <si>
    <t>00660012002 DEPOSITO DE EFECTIVO, DEPOSITANTE: JOSE LUIS CHOQUE NAVIA, CONCEPTO: LICENCIA SIN GOSE DE HABER, CUENTA DE DEPOSITO: CUENTA UNICA DEL TESORO</t>
  </si>
  <si>
    <t>00099021001 DEPOSITO DE EFECTIVO, DEPOSITANTE: GERONIMO MAYTA ROMERO, CONCEPTO: CONVENIO DE PAGO POR COBRO INDEBIDO N° 029-17, CUENTA DE DEPOSITO: CUENTA UNICA DEL TESORO</t>
  </si>
  <si>
    <t>00099021001 DEPOSITO DE EFECTIVO, DEPOSITANTE: YOLANDA LEDEZMA SANCHEZ, CONCEPTO: DEVOLUCIÓN POR EL ABONO INDEBIDO, CUENTA DE DEPOSITO: CUENTA UNICA DEL TESORO</t>
  </si>
  <si>
    <t>00099021001 DEPOSITO DE EFECTIVO, DEPOSITANTE: JOHNY VEIZAGA VARGAS, CONCEPTO: REVERSION POR SALDOS NO EJECUTADOS DE ADQUISICION DE SOAT PARA VEHICULOS, PARTIDA PRESUP. 22500, CUENTA DE DEPOSITO: CUENTA UNICA DEL TESORO</t>
  </si>
  <si>
    <t>00099021001 DEPOSITO DE EFECTIVO, DEPOSITANTE: SERGIO MARCELO PATZI SANJINES, CONCEPTO: REVERSIÓN POR CONCEPTO DE PASAJES AL INTERIOR DEL PAÍS, CUENTA DE DEPOSITO: CUENTA UNICA DEL TESORO</t>
  </si>
  <si>
    <t>00287104315 DEP.DE CHEQ.AJENOS,RET.DE CAM.,CONCEPTO: DEP. POR PLANILLA NEGATIVA DEL PROY FPS-05-439,C-FPS-05-3599,DEP.: FPS-CENTRAL , PROCEDENCIA: BANCO UNION S.A., CHEQUE: 156, FECHA DE EMISION:01/12/2017</t>
  </si>
  <si>
    <t>00099021001 DEP.DE CHEQ.AJENOS,RET.DE CAM.,CONCEPTO: MARIA LUISA NOGALES PEÑA,DEP.: BANCO UNION S.A. , PROCEDENCIA: BANCO UNION S.A., CHEQUE: 150686, FECHA DE EMISION:05/12/2017</t>
  </si>
  <si>
    <t>00287102012 DEP.DE CHEQ.AJENOS,RET.DE CAM.,CONCEPTO: PAGO DE LA FACTURA N° 83 POR EL MIN DE LA PRESIDENCIA PROY "CASA GRANDE DEL PUEBLO",DEP.: FPS/SUPERVISION , PROCEDENCIA: BANCO UNION S.A., CHEQUE: 684, FECHA DE EMISION:04/12/2017</t>
  </si>
  <si>
    <t>00523012001 DEP.DE CHEQ.AJENOS,RET.DE CAM.,CONCEPTO: PAGO POR PRESTACION DE SERVICIOS POSTALES,DEP.: ECOBOL , PROCEDENCIA: BANCO NACIONAL DE BOLIVIA S.A., CHEQUE: 6362406, FECHA DE EMISION:27/11/2017</t>
  </si>
  <si>
    <t>00287102012 DEP.DE CHEQ.AJENOS,RET.DE CAM.,CONCEPTO: PAGO POR LA FACTURA N° 84 POR EL MIN DE LA PRESIDENCIA PROY "CASA GRANDE DEL PUEBLO",DEP.: FPS/SUPERVISION , PROCEDENCIA: BANCO UNION S.A., CHEQUE: 685, FECHA DE EMISION:04/12/2017</t>
  </si>
  <si>
    <t>00523012001 DEP.DE CHEQ.AJENOS,RET.DE CAM.,CONCEPTO: PAGO POR PRESTACION DE SERVICIOS POSTALES,DEP.: ECOBOL , PROCEDENCIA: BANCO NACIONAL DE BOLIVIA S.A., CHEQUE: 6688560, FECHA DE EMISION:27/11/2017</t>
  </si>
  <si>
    <t>00287102012 DEP.DE CHEQ.AJENOS,RET.DE CAM.,CONCEPTO: PAGO DE LA FACTURA N°87 POR EL AISEM PROY HOSPITAL DE 3 ER NIVEL TRINIDAD,DEP.: FPS/SUPERVISION , PROCEDENCIA: BANCO UNION S.A., CHEQUE: 683, FECHA DE EMISION:04/12/2017</t>
  </si>
  <si>
    <t>00035031101 DEP.DE CHEQ.AJENOS,RET.DE CAM.,CONCEPTO: INGRESOS GENERADOS POR SPORTFEST BOLIVIA 2017,DEP.: MEFP-UCPP , PROCEDENCIA: BANCO UNION S.A., CHEQUE: 1145, FECHA DE EMISION:30/11/2017</t>
  </si>
  <si>
    <t>00035031101 DEP.DE CHEQ.AJENOS,RET.DE CAM.,CONCEPTO: ARRIENDO ESPACIOS LA PAZ EXPONE 2017,DEP.: MEFP-UCPP , PROCEDENCIA: BANCO UNION S.A., CHEQUE: 1146, FECHA DE EMISION:30/11/2017</t>
  </si>
  <si>
    <t>00035031101 DEP.DE CHEQ.AJENOS,RET.DE CAM.,CONCEPTO: ARRIENDO BA 1ER FESTIVAL EXPERIMENTAL VIVO EL ARTE,DEP.: MEFP-UCPP , PROCEDENCIA: BANCO UNION S.A., CHEQUE: 1147, FECHA DE EMISION:30/11/2017</t>
  </si>
  <si>
    <t>00035031101 DEP.DE CHEQ.AJENOS,RET.DE CAM.,CONCEPTO: VENTA DE UN PASE DE VISITANTE AL CAMPO FERIAL CHUQUIAGO MARKA,DEP.: MEFP-UCPP , PROCEDENCIA: BANCO UNION S.A., CHEQUE: 1152, FECHA DE EMISION:04/12/2017</t>
  </si>
  <si>
    <t>00523012001 DEP.DE CHEQ.AJENOS,RET.DE CAM.,CONCEPTO: PAGO POR SERVICIOS PRESTADOS,DEP.: ECOBOL , PROCEDENCIA: BANCO UNION S.A., CHEQUE: 3260, FECHA DE EMISION:28/11/2017</t>
  </si>
  <si>
    <t>00035031101 DEP.DE CHEQ.AJENOS,RET.DE CAM.,CONCEPTO: ARRIENDO DEL AUDITORIO ILLIMANI PARA GRADUACION DE LA UNIVERSIDAD LOYOLA,DEP.: MEFP-UCPP , PROCEDENCIA: BANCO UNION S.A., CHEQUE: 1153, FECHA DE EMISION:04/12/2017</t>
  </si>
  <si>
    <t>00523012001 DEP.DE CHEQ.AJENOS,RET.DE CAM.,CONCEPTO: PAGO POR SERVICIOS PRESTADOS,DEP.: ECOBOL , PROCEDENCIA: BANCO UNION S.A., CHEQUE: 3259, FECHA DE EMISION:28/11/2017</t>
  </si>
  <si>
    <t>00523012001 DEP.DE CHEQ.AJENOS,RET.DE CAM.,CONCEPTO: PAGO POR LA PRESTACION DE SERVICIOS,DEP.: ECOBOL , PROCEDENCIA: BANCO UNION S.A., CHEQUE: 3261, FECHA DE EMISION:28/11/2017</t>
  </si>
  <si>
    <t>00099021001 DEP.DE CHEQ.AJENOS,RET.DE CAM.,CONCEPTO: REVERSIÓN SALDOS NO EJECUTADOS GESTIONES 2015-2016 POR ALIMENTACIÓN,DEP.: MINISTERIO DE DEFENSA , PROCEDENCIA: BANCO UNION S.A., CHEQUE: 117, FECHA DE EMISION:22/11/2017</t>
  </si>
  <si>
    <t>00099021001 DEP.DE CHEQ.AJENOS,RET.DE CAM.,CONCEPTO: REVERSIÓN SALDOS NO EJECUTADOS GESTIONES 2015-2016 SOCORROS FF.AA. DIF. UU.MM.,DEP.: MINISTERIO DE DEFENSA , PROCEDENCIA: BANCO UNION S.A., CHEQUE: 93, FECHA DE EMISION:22/11/2017</t>
  </si>
  <si>
    <t>00099021001 DEP.DE CHEQ.AJENOS,RET.DE CAM.,CONCEPTO: REVERSIÓN HABERES REVERTIDOS DEL PERSONAL FF.AA. DIAS NO TRABAJADOS EN LAS GESTIONES 2015,2016,2017,DEP.: MINISTERIO DE DEFENSA , PROCEDENCIA: BANCO UNION S.A., CHEQUE: 9656, FECHA DE EMISION:01/12/2017</t>
  </si>
  <si>
    <t>00099021001 DEP.DE CHEQ.AJENOS,RET.DE CAM.,CONCEPTO: REVERSIÓIN HABERES REVERTIDOS DEL PERSONAL FF.AA. DIAS NO TRABAJADOS GESTIONES 2015,2016,2017,DEP.: MINISTERIO DE DEFENSA , PROCEDENCIA: BANCO UNION S.A., CHEQUE: 9657, FECHA DE EMISION:01/12/2017</t>
  </si>
  <si>
    <t>00099021001 DEP.DE CHEQ.AJENOS,RET.DE CAM.,CONCEPTO: REVERSIÓN DE SALDOS NO EJECUTADOS FUENTE 10 DIFERENTES GASTOS GESTIÓN 2017,DEP.: MINISTERIO DE DEFENSA , PROCEDENCIA: BANCO UNION S.A., CHEQUE: 19154, FECHA DE EMISION:09/11/2017</t>
  </si>
  <si>
    <t>00292012001 DEP.DE CHEQ.AJENOS,RET.DE CAM.,CONCEPTO: DEVOLUCION DE SALDOS POR COBRAR MAURICIO RIVERA,DEP.: VIAS BOLIVIA , PROCEDENCIA: BANCO UNION S.A., CHEQUE: 3351, FECHA DE EMISION:30/11/2017</t>
  </si>
  <si>
    <t>00046058004 DEP.DE CHEQ.AJENOS,RET.DE CAM.,CONCEPTO: DEVOLUCIÓN DE FONDOS,DEP.: MINISTERIO DE SALUD , PROCEDENCIA: BANCO UNION S.A., CHEQUE: 1764, FECHA DE EMISION:24/11/2017</t>
  </si>
  <si>
    <t>00576012002 DEP.DE CHEQ.AJENOS,RET.DE CAM.,CONCEPTO: PAGO INCAPACIDAD TEMPORAL DE PERSONAL CARTONBOL SEDEM CORRESPONDIENTE MES DE JULIO 2017,DEP.: CAJA DE SALUD DE CAMINOS Y RA , PROCEDENCIA: BANCO UNION S.A., CHEQUE: 8564, FECHA DE EMISION:23/11/2017</t>
  </si>
  <si>
    <t>00590012001 DEP.DE CHEQ.AJENOS,RET.DE CAM.,CONCEPTO: PAGO INCAPACIDAD TEMPORAL DEL PERSONAL QUIPUS CORRESPONDIENTE MES OCTUBRE 2017,DEP.: CAJA DE SALUD DE CAMINOS Y RA , PROCEDENCIA: BANCO UNION S.A., CHEQUE: 8542, FECHA DE EMISION:20/11/2017</t>
  </si>
  <si>
    <t>00290012001 DEP.DE CHEQ.AJENOS,RET.DE CAM.,CONCEPTO: DESC P/ATRASOS, FALTAS Y OTROS A CONSULTORES DE LINEA, MESE JULIO AGOSTO Y SEPTIEMBRE/2017 GDP,DEP.: SERVICIO DE IMPUESTOS NACIONALES</t>
  </si>
  <si>
    <t>00099021001 DEP.DE CHEQ.AJENOS,RET.DE CAM.,CONCEPTO: DEVOLUCIÓN DE CC NO COBRADA AGOSTO 2017,DEP.: LA VITALICIA SEGUROS Y REASEGUROS DE VIDA S.A. , PROCEDENCIA: BANCO BISA S.A., CHEQUE: 41874, FECHA DE EMISION:05/12/2017</t>
  </si>
  <si>
    <t>00099021001 DEPOSITO DE EFECTIVO, DEPOSITANTE: AIDA MORALES VDA DE ROSSO, CONCEPTO: CONVENIO DE PAGO 00916, CUENTA DE DEPOSITO: CUENTA UNICA DEL TESORO</t>
  </si>
  <si>
    <t>00099021001 DEPOSITO DE EFECTIVO, DEPOSITANTE: RENE ALBERTO NAVIA MAYER, CONCEPTO: DEVOLUCION POR DOBLE PERCEPCION, CUENTA DE DEPOSITO: CUENTA UNICA DEL TESORO</t>
  </si>
  <si>
    <t>00099021001 DEPOSITO DE EFECTIVO, DEPOSITANTE: VICTOR GONZALO MENA BUSTILLOS, CONCEPTO: DEVOLUCIÓN DE DEUDA, CUENTA DE DEPOSITO: CUENTA UNICA DEL TESORO</t>
  </si>
  <si>
    <t>00099021001 DEPOSITO DE EFECTIVO, DEPOSITANTE: EFRAIN MAMANI CUELLAR, CONCEPTO: DEVOLUCION POR CONCEPTO DE GASOLINA PREVENTIVO N° 903, CUENTA DE DEPOSITO: CUENTA UNICA DEL TESORO</t>
  </si>
  <si>
    <t>00099021001 DEPOSITO DE EFECTIVO, DEPOSITANTE: RUPERTO CHURATA MAMANI, CONCEPTO: DEVOLUCION A SENASIR, CUENTA DE DEPOSITO: CUENTA UNICA DEL TESORO</t>
  </si>
  <si>
    <t>00099021001 DEPOSITO DE EFECTIVO, DEPOSITANTE: RAMIRO GASTON VALDA BALDIVIESO, CONCEPTO: DEVOLUCIÓN DOS DUODECIMAS DE AGUINALDO POR FALLECIMIENTO SR. GASTON VALDA BALLIVIÁN, CUENTA DE DEPOSITO: CUENTA UNICA DEL TESORO</t>
  </si>
  <si>
    <t>00020011103 DEPOSITO DE EFECTIVO, DEPOSITANTE: RAUL CORTEZ - RIBB, CONCEPTO: REVERSIÓN PASAJES PREVENTIVO 7359, CUENTA DE DEPOSITO: CUENTA UNICA DEL TESORO</t>
  </si>
  <si>
    <t>00099021001 DEPOSITO DE EFECTIVO, DEPOSITANTE: JORGE QUINTANILLA MONTALVO, CONCEPTO: DEVOLUCION POR CONCEPTO DE VIATICOS, CUENTA DE DEPOSITO: CUENTA UNICA DEL TESORO</t>
  </si>
  <si>
    <t>00342012001 DEPOSITO DE EFECTIVO, DEPOSITANTE: JIMMY H. MERCADO MONROY CI 4836498 LP, CONCEPTO: DEVOLUCION DE EXCESO DE LLAMADAS DE TELEFONO, CUENTA DE DEPOSITO: CUENTA UNICA DEL TESORO</t>
  </si>
  <si>
    <t>00020031101 DEPOSITO DE EFECTIVO, DEPOSITANTE: NELSON OSVALDO MAMANI ARO CI:3450759, CONCEPTO: REVERSIÓN DE LOS CURSOS DE CAPACITACIÓN, CUENTA DE DEPOSITO: CUENTA UNICA DEL TESORO</t>
  </si>
  <si>
    <t>00099021001 DEPOSITO DE EFECTIVO, DEPOSITANTE: MAXIMO BURGOS MURILLO, CONCEPTO: REVERSION PASAJES PREV 5650, CUENTA DE DEPOSITO: CUENTA UNICA DEL TESORO</t>
  </si>
  <si>
    <t>00099021001 DEPOSITO DE EFECTIVO, DEPOSITANTE: LUIS CORTEZ COLQUE, CONCEPTO: REVERSION PASAJES PREV N° 4081/17, CUENTA DE DEPOSITO: CUENTA UNICA DEL TESORO</t>
  </si>
  <si>
    <t>00099021001 DEPOSITO DE EFECTIVO, DEPOSITANTE: JOSE ORMACHEA MENDOZA, CONCEPTO: REVERSION PASAJES PREV 4138, CUENTA DE DEPOSITO: CUENTA UNICA DEL TESORO</t>
  </si>
  <si>
    <t>00099021001 DEPOSITO DE EFECTIVO, DEPOSITANTE: LUIS CORTEZ COLQUE, CONCEPTO: REVERSION PASAJES PREV N° 6662, CUENTA DE DEPOSITO: CUENTA UNICA DEL TESORO</t>
  </si>
  <si>
    <t>00099021001 DEPOSITO DE EFECTIVO, DEPOSITANTE: LOURDES M. CARRASCO MEJIA, CONCEPTO: DEVOLUCIÓN, CUENTA DE DEPOSITO: CUENTA UNICA DEL TESORO</t>
  </si>
  <si>
    <t>00234012001 DEPOSITO DE EFECTIVO, DEPOSITANTE: DILBER PEREIRA VILLAFUERTE, CONCEPTO: EN CUMPLIMIENTO INF.DE AUDIT.INTERNA SGM-VAI-AUD-CI N°001/2017, CUENTA DE DEPOSITO: CUENTA UNICA DEL TESORO</t>
  </si>
  <si>
    <t>00099021001 DEPOSITO DE EFECTIVO, DEPOSITANTE: FRANKLIN ALEGRIA CRUZ, CONCEPTO: DEVOLUCION FONDOS EN AVANCE, CUENTA DE DEPOSITO: CUENTA UNICA DEL TESORO</t>
  </si>
  <si>
    <t>00099021001 DEPOSITO DE EFECTIVO, DEPOSITANTE: MARITZA CALLE MOLLO DE APAZA, CONCEPTO: DEVOLUCION POR PRENATAL Y REINTEGRO, CUENTA DE DEPOSITO: CUENTA UNICA DEL TESORO</t>
  </si>
  <si>
    <t>00099021001 DEPOSITO DE EFECTIVO, DEPOSITANTE: MARCELO JAVIER SANCHEZ VACA, CONCEPTO: DEVOLUCION DE VIATICOS EN FAVOR DE ASFI, CUENTA DE DEPOSITO: CUENTA UNICA DEL TESORO</t>
  </si>
  <si>
    <t>00580012001 DEPOSITO DE EFECTIVO, DEPOSITANTE: WALTER GONZALES CAMEO, CONCEPTO: DEVOLUCION DE PASAJES WALTER GONZALES CAMEO, CUENTA DE DEPOSITO: CUENTA UNICA DEL TESORO</t>
  </si>
  <si>
    <t>00047257001 DEPOSITO DE EFECTIVO, DEPOSITANTE: PROGRAMA ACCESOS - MDRYT, CONCEPTO: DEVOLUCION DE SALDOS VIATICOS, SEGUN INFORME DE AUDITORIA INTERNA 2014, CUENTA DE DEPOSITO: CUENTA UNICA DEL TESORO</t>
  </si>
  <si>
    <t>00070011102 DEPOSITO DE EFECTIVO, DEPOSITANTE: MICAELA MARYLIN VARGAS GUARACHI, CONCEPTO: DEVOLUCIÓN DE PASAJES AEREOS, CUENTA DE DEPOSITO: CUENTA UNICA DEL TESORO</t>
  </si>
  <si>
    <t>00099021001 DEPOSITO DE EFECTIVO, DEPOSITANTE: JUAN MANUEL GONZALES FLORES, CONCEPTO: REVERSION PREVENTIVO N° 416, CUENTA DE DEPOSITO: CUENTA UNICA DEL TESORO</t>
  </si>
  <si>
    <t>00099021001 DEPOSITO DE EFECTIVO, DEPOSITANTE: SALAZAR RAMIREZ DAVID, CONCEPTO: REVERSION DEFINITIVA MARZO 2016 SALAZAR RAMIREZ DAVID, CUENTA DE DEPOSITO: CUENTA UNICA DEL TESORO</t>
  </si>
  <si>
    <t>00099021001 DEPOSITO DE EFECTIVO, DEPOSITANTE: HORTENSIA JIMENEZ RIVERA, CONCEPTO: REVERSION PREVENTIVO N° 416, CUENTA DE DEPOSITO: CUENTA UNICA DEL TESORO</t>
  </si>
  <si>
    <t>00020011103 DEPOSITO DE EFECTIVO, DEPOSITANTE: MINISTERIO DE DEFENSA, CONCEPTO: DEVOLUCION DE PASAJES PREVENTIVO 7561/17, CUENTA DE DEPOSITO: CUENTA UNICA DEL TESORO</t>
  </si>
  <si>
    <t>00132062001 DEPOSITO DE EFECTIVO, DEPOSITANTE: BERNARDINO REYNALDO QUISBERT COPA, CONCEPTO: DEVOLUCION DE FONDOS EN AVANCE SIN UTILIZAR TRANSPORTE, CUENTA DE DEPOSITO: CUENTA UNICA DEL TESORO</t>
  </si>
  <si>
    <t>00030018017 DEPOSITO DE EFECTIVO, DEPOSITANTE: JUAN RENE CASTELLON, CONCEPTO: DEVOLUCION SALDOS FONDOS EN AVANCE, CUENTA DE DEPOSITO: CUENTA UNICA DEL TESORO</t>
  </si>
  <si>
    <t>00099021001 DEPOSITO DE EFECTIVO, DEPOSITANTE: FERNANDO V.H. ARANIBAR RICO, CONCEPTO: DOBLE PERCEPCIÓN, CUENTA DE DEPOSITO: CUENTA UNICA DEL TESORO</t>
  </si>
  <si>
    <t>00015021105 DEP.DE CHEQ.AJENOS,RET.DE CAM.,CONCEPTO: PAGO A DOCENTES,DEP.: UNIPOL , PROCEDENCIA: BANCO UNION S.A., CHEQUE: 1447, FECHA DE EMISION:30/11/2017</t>
  </si>
  <si>
    <t>00574012002 DEP.DE CHEQ.AJENOS,RET.DE CAM.,CONCEPTO: DEVOLUCION CUENTAS POR COBRAR 2016 JHONY APAZA,DEP.: LACTEOSBOL , PROCEDENCIA: BANCO UNION S.A., CHEQUE: 4640, FECHA DE EMISION:04/12/2017</t>
  </si>
  <si>
    <t>00287102001 DEP.DE CHEQ.AJENOS,RET.DE CAM.,CONCEPTO: INGRESOS POR INSCRIPCION DE CURSOS,DEP.: FPS/CENTRAL , PROCEDENCIA: BANCO UNION S.A., CHEQUE: 689, FECHA DE EMISION:05/12/2017</t>
  </si>
  <si>
    <t>00099021001 DEP.DE CHEQ.AJENOS,RET.DE CAM.,CONCEPTO: VALDA AMELLER GREGORIO ELOY,DEP.: BANCO UNION S.A. , PROCEDENCIA: BANCO UNION S.A., CHEQUE: 150687, FECHA DE EMISION:06/12/2017</t>
  </si>
  <si>
    <t>00523012001 DEP.DE CHEQ.AJENOS,RET.DE CAM.,CONCEPTO: PAGO POR LOS SERVICIOS PRESTADOS,DEP.: ECOBOL , PROCEDENCIA: BANCO BISA S.A., CHEQUE: 5644, FECHA DE EMISION:30/11/2017</t>
  </si>
  <si>
    <t>00523012001 DEP.DE CHEQ.AJENOS,RET.DE CAM.,CONCEPTO: PAGO POR SERVICIOS PRESTADOS,DEP.: ECOBOL , PROCEDENCIA: BANCO BISA S.A., CHEQUE: 1427, FECHA DE EMISION:28/11/2017</t>
  </si>
  <si>
    <t>00523012001 DEP.DE CHEQ.AJENOS,RET.DE CAM.,CONCEPTO: PAGO POR SERVICIOS PRESTADOS,DEP.: ECOBOL , PROCEDENCIA: BANCO BISA S.A., CHEQUE: 1431, FECHA DE EMISION:28/11/2017</t>
  </si>
  <si>
    <t>00523012001 DEP.DE CHEQ.AJENOS,RET.DE CAM.,CONCEPTO: PAGO POR SERVICIOS PRESTADOS,DEP.: ECOBOL , PROCEDENCIA: BANCO BISA S.A., CHEQUE: 1426, FECHA DE EMISION:28/11/2017</t>
  </si>
  <si>
    <t>00523012001 DEP.DE CHEQ.AJENOS,RET.DE CAM.,CONCEPTO: PAGO POR SERVICIOS PRESTADOS,DEP.: ECOBOL , PROCEDENCIA: BANCO BISA S.A., CHEQUE: 1428, FECHA DE EMISION:28/11/2017</t>
  </si>
  <si>
    <t>00523012001 DEP.DE CHEQ.AJENOS,RET.DE CAM.,CONCEPTO: PAGO POR SERVICIOS PRESTADOS,DEP.: ECOBOL , PROCEDENCIA: BANCO BISA S.A., CHEQUE: 1430, FECHA DE EMISION:28/11/2017</t>
  </si>
  <si>
    <t>00283012002 DEP.DE CHEQ.AJENOS,RET.DE CAM.,CONCEPTO: EXTRAVÍO DE CREDENCIAL - OFICINA CENTRAL,DEP.: ADUANA NACIONAL , PROCEDENCIA: BANCO UNION S.A., CHEQUE: 2807, FECHA DE EMISION:01/12/2017</t>
  </si>
  <si>
    <t>00523012001 DEP.DE CHEQ.AJENOS,RET.DE CAM.,CONCEPTO: PAGO POR SERVICIOS PRESTADOS,DEP.: ECOBOL , PROCEDENCIA: BANCO BISA S.A., CHEQUE: 1423, FECHA DE EMISION:28/11/2017</t>
  </si>
  <si>
    <t>00523012001 DEP.DE CHEQ.AJENOS,RET.DE CAM.,CONCEPTO: PAGO POR SERVICIOS PRESTADOS,DEP.: ECOBOL , PROCEDENCIA: BANCO BISA S.A., CHEQUE: 1429, FECHA DE EMISION:28/11/2017</t>
  </si>
  <si>
    <t>00523012001 DEP.DE CHEQ.AJENOS,RET.DE CAM.,CONCEPTO: PAGO POR SERVICIOS PRESTADOS,DEP.: ECOBOL , PROCEDENCIA: BANCO BISA S.A., CHEQUE: 1424, FECHA DE EMISION:28/11/2017</t>
  </si>
  <si>
    <t>00523012001 DEP.DE CHEQ.AJENOS,RET.DE CAM.,CONCEPTO: PAGO POR SERVICIOS PRESTADOS,DEP.: ECOBOL , PROCEDENCIA: BANCO BISA S.A., CHEQUE: 1425, FECHA DE EMISION:28/11/2017</t>
  </si>
  <si>
    <t>00523012001 DEP.DE CHEQ.AJENOS,RET.DE CAM.,CONCEPTO: PAGO POR SERVICIOS PRESTADOS,DEP.: ECOBOL , PROCEDENCIA: BANCO BISA S.A., CHEQUE: 1439, FECHA DE EMISION:29/11/2017</t>
  </si>
  <si>
    <t>00523012001 DEP.DE CHEQ.AJENOS,RET.DE CAM.,CONCEPTO: PAGO POR SERVICIOS PRESTADOS,DEP.: ECOBOL , PROCEDENCIA: BANCO BISA S.A., CHEQUE: 1435, FECHA DE EMISION:28/11/2017</t>
  </si>
  <si>
    <t>00523012001 DEP.DE CHEQ.AJENOS,RET.DE CAM.,CONCEPTO: PAGO POR SERVICIOS PRESTADOS,DEP.: ECOBOL , PROCEDENCIA: BANCO BISA S.A., CHEQUE: 1422, FECHA DE EMISION:28/11/2017</t>
  </si>
  <si>
    <t>00523012001 DEP.DE CHEQ.AJENOS,RET.DE CAM.,CONCEPTO: PAGO POR SERVICIOS PRESTADOS,DEP.: ECOBOL , PROCEDENCIA: BANCO BISA S.A., CHEQUE: 1440, FECHA DE EMISION:29/11/2017</t>
  </si>
  <si>
    <t>00523012001 DEP.DE CHEQ.AJENOS,RET.DE CAM.,CONCEPTO: PAGO POR SERVICIOS PRESTADOS,DEP.: ECOBOL , PROCEDENCIA: BANCO BISA S.A., CHEQUE: 1434, FECHA DE EMISION:28/11/2017</t>
  </si>
  <si>
    <t>00523012001 DEP.DE CHEQ.AJENOS,RET.DE CAM.,CONCEPTO: VENTA DE SERVICIOS ECOBOL,DEP.: ECOBOL , PROCEDENCIA: BANCO MERCANTIL SANTA CRUZ SA., CHEQUE: 3521, FECHA DE EMISION:04/12/2017</t>
  </si>
  <si>
    <t>00099024113 DEP.DE CHEQ.AJENOS,RET.DE CAM.,CONCEPTO: EJEC. GARANTIA DE BUEN FUNCIONAMIENTO DEL PROY. ADQ. DE MAQ. P/EL BENEF, DE ARROZ EN CASCAR FASEII,DEP.: MIN. DE LA PRESIDENCIA UPRE</t>
  </si>
  <si>
    <t>00070011102 DEP.DE CHEQ.AJENOS,RET.DE CAM.,CONCEPTO: DEVOLUCION DE PASAJES CORRESPONDIENTE A GESTION 2016,DEP.: MTEPS , PROCEDENCIA: BANCO UNION S.A., CHEQUE: 8476, FECHA DE EMISION:27/11/2017</t>
  </si>
  <si>
    <t>00070011102 DEP.DE CHEQ.AJENOS,RET.DE CAM.,CONCEPTO: DEP. POR TASA AEROPUERTARIA (SABSA),DEP.: MTEPS , PROCEDENCIA: BANCO UNION S.A., CHEQUE: 8504, FECHA DE EMISION:05/12/2017</t>
  </si>
  <si>
    <t>00340012002 DEP.DE CHEQ.AJENOS,RET.DE CAM.,CONCEPTO: REVERSION DE CHEQUES POR DEVOLUCIONES LICENCIAS PARA CONDUCIR 2016,DEP.: SEGIP OF NACIOANL , PROCEDENCIA: BANCO UNION S.A., CHEQUE: 11557, FECHA DE EMISION:29/11/2017</t>
  </si>
  <si>
    <t>00340012001 DEP.DE CHEQ.AJENOS,RET.DE CAM.,CONCEPTO: REVERSION DE CHEQUES POR DEVOLUCIONES C.I. 2016,DEP.: SEGIP OF NACIONAL , PROCEDENCIA: BANCO UNION S.A., CHEQUE: 11556, FECHA DE EMISION:29/11/2017</t>
  </si>
  <si>
    <t>00340012003 DEP.DE CHEQ.AJENOS,RET.DE CAM.,CONCEPTO: REVERSION DE CHEQUES POR DEVOLUCIONES EXTRANJERIA 2016,DEP.: SEGIP OF NACIONAL , PROCEDENCIA: BANCO UNION S.A., CHEQUE: 11558, FECHA DE EMISION:29/11/2017</t>
  </si>
  <si>
    <t>00099021001 DEP.DE CHEQ.AJENOS,RET.DE CAM.,CONCEPTO: DEVOLUCION DE PASAJE AEREO NO UTILIZADO N° 9305699211923 DE LA GESTION 2017,DEP.: BOLIVIANA DE AVIACION , PROCEDENCIA: BANCO UNION S.A., CHEQUE: 8274, FECHA DE EMISION:05/12/2017</t>
  </si>
  <si>
    <t>00099021001 DEPOSITO DE EFECTIVO, DEPOSITANTE: ERICK ROJAS, CONCEPTO: POR VIATICOS, CUENTA DE DEPOSITO: CUENTA UNICA DEL TESORO</t>
  </si>
  <si>
    <t>00099021001 DEPOSITO DE EFECTIVO, DEPOSITANTE: RUBEN RODRIGUEZ, CONCEPTO: POR VIATICOS, CUENTA DE DEPOSITO: CUENTA UNICA DEL TESORO</t>
  </si>
  <si>
    <t>00099021001 DEPOSITO DE EFECTIVO, DEPOSITANTE: NORMA E. VALENCIA LOAYZA, CONCEPTO: DEVOLUCIÓN DE ESTIPENDIOS CIRCUNSCRIPCIÓN 07, CUENTA DE DEPOSITO: CUENTA UNICA DEL TESORO</t>
  </si>
  <si>
    <t>00020031101 DEPOSITO DE EFECTIVO, DEPOSITANTE: JORGE OÑA CABRERA, CONCEPTO: REVERSION POR ADQUISICION DIFERENTES MATERIALES COMANART, CUENTA DE DEPOSITO: CUENTA UNICA DEL TESORO</t>
  </si>
  <si>
    <t>00020011103 DEPOSITO DE EFECTIVO, DEPOSITANTE: VICTOR QUIROGA GUERRERO CI 3458008LP, CONCEPTO: PAGO POR PROCESO ADMINISTRATIVO 2% MIN. DEFENSA, CUENTA DE DEPOSITO: CUENTA UNICA DEL TESORO</t>
  </si>
  <si>
    <t>00290064101 DEPOSITO DE EFECTIVO, DEPOSITANTE: GIANCARLA GUICHI OSUNA FERRUFINO GRACO -SIN, CONCEPTO: DEVOLUCION DE SALDOS NO EJECUTADOS, CUENTA DE DEPOSITO: CUENTA UNICA DEL TESORO</t>
  </si>
  <si>
    <t>00099021001 DEPOSITO DE EFECTIVO, DEPOSITANTE: HEBERT CHOQUE TARQUI, CONCEPTO: DEVOLUCION DEMASIA HABERES MAXIMA RENUMERACION SECTOR PUBLICO, CUENTA DE DEPOSITO: CUENTA UNICA DEL TESORO</t>
  </si>
  <si>
    <t>00099021001 DEPOSITO DE EFECTIVO, DEPOSITANTE: MIGUEL ANGEL DEL CASTILLO, CONCEPTO: REVERSION DE PASAJES (PREVENTIVO 2982), CUENTA DE DEPOSITO: CUENTA UNICA DEL TESORO</t>
  </si>
  <si>
    <t>00099021001 DEPOSITO DE EFECTIVO, DEPOSITANTE: MIN DE EDUCACION-ARIEL ALEX APAZA MAYTA, CONCEPTO: REVERSION DE MONTO ECONOMIVO, CUENTA DE DEPOSITO: CUENTA UNICA DEL TESORO</t>
  </si>
  <si>
    <t>00099021001 DEPOSITO DE EFECTIVO, DEPOSITANTE: RAUL R. DE LA QUINTANA SOLARES, CONCEPTO: DEVOLUCIÓN DE TRES DUODÉCIMAS DE AGUINALDO DE DERECHO HABIENTE, CUENTA DE DEPOSITO: CUENTA UNICA DEL TESORO</t>
  </si>
  <si>
    <t>00099021001 DEPOSITO DE EFECTIVO, DEPOSITANTE: RAUL R. DE LA QUINTANA SOLARES, CONCEPTO: DEVOLUCIÓN DE TRES DUODÉCIMAS DE AGUINALDO DE LA RENTA DEL TITULAR, CUENTA DE DEPOSITO: CUENTA UNICA DEL TESORO</t>
  </si>
  <si>
    <t>00046031102 DEPOSITO DE EFECTIVO, DEPOSITANTE: IRIS VIVIANA MELGAR VASQUEZ, CONCEPTO: DEVOLUCION DE ESTIPENDIO, CUENTA DE DEPOSITO: CUENTA UNICA DEL TESORO</t>
  </si>
  <si>
    <t>00046031102 DEPOSITO DE EFECTIVO, DEPOSITANTE: CECILIA GARNICA LOPEZ, CONCEPTO: DEVOLUCION DE ESTIPENDIOS, CUENTA DE DEPOSITO: CUENTA UNICA DEL TESORO</t>
  </si>
  <si>
    <t>00099021001 DEPOSITO DE EFECTIVO, DEPOSITANTE: LIONEL HUGO SORIA SAAVEDRA, CONCEPTO: DEVOLUCIÓN DOBLE PERCEPCIÓN, CUENTA DE DEPOSITO: CUENTA UNICA DEL TESORO</t>
  </si>
  <si>
    <t>00592012001 DEPOSITO DE EFECTIVO, DEPOSITANTE: SUSANA MAMANI HUANACO, CONCEPTO: PAGO BOLETOS AEREOS, CUENTA BOLTUR GESTIÓN 2015, CUENTA DE DEPOSITO: CUENTA UNICA DEL TESORO</t>
  </si>
  <si>
    <t>00099021001 DEPOSITO DE EFECTIVO, DEPOSITANTE: KATHERINE CHAVEZ GARFIAS, CONCEPTO: DEP DEVOLUCIÓN DE RECURSOS POR DESCUENTO OBSERVADO, CUENTA DE DEPOSITO: CUENTA UNICA DEL TESORO</t>
  </si>
  <si>
    <t>00099021001 DEPOSITO DE EFECTIVO, DEPOSITANTE: ZULMA GABRIELA MAMANI APAZA, CONCEPTO: DEVOLUCION DE ESTIPENDIOS C-7, CUENTA DE DEPOSITO: CUENTA UNICA DEL TESORO</t>
  </si>
  <si>
    <t>00099021001 DEPOSITO DE EFECTIVO, DEPOSITANTE: ERICK ROJAS ZAMBRANA, CONCEPTO: DEVOLUCIÓN DE VIÁTICOS, CUENTA DE DEPOSITO: CUENTA UNICA DEL TESORO</t>
  </si>
  <si>
    <t>00099021001 DEPOSITO DE EFECTIVO, DEPOSITANTE: RUBEN RODRIGUEZ ARZADUM, CONCEPTO: DEVOLUCIÓN DE VIÁTICOS, CUENTA DE DEPOSITO: CUENTA UNICA DEL TESORO</t>
  </si>
  <si>
    <t>00099021001 DEPOSITO DE EFECTIVO, DEPOSITANTE: JAIME QUEVEDO GUZMAN, CONCEPTO: DEVOLUCIÓN VIÁTICOS, CUENTA DE DEPOSITO: CUENTA UNICA DEL TESORO</t>
  </si>
  <si>
    <t>00099021001 DEPOSITO DE EFECTIVO, DEPOSITANTE: PAOLA ELIZABETH GUEVARA FRANCO, CONCEPTO: DEVOLUCION DUODECIMA AGUINALDO /17, CUENTA DE DEPOSITO: CUENTA UNICA DEL TESORO</t>
  </si>
  <si>
    <t>00099021001 DEPOSITO DE EFECTIVO, DEPOSITANTE: CECILIA FLORES DE CEÑI, CONCEPTO: COBRO INDEBIDO DE SENASIR MES DE DICIEMBRE, CUENTA DE DEPOSITO: CUENTA UNICA DEL TESORO</t>
  </si>
  <si>
    <t>00099021001 DEPOSITO DE EFECTIVO, DEPOSITANTE: GABRIELA MAMANI TONCONI, CONCEPTO: C-7 DEVOLUCION DE ESTIPENDIOS, CUENTA DE DEPOSITO: CUENTA UNICA DEL TESORO</t>
  </si>
  <si>
    <t>00586019203 DEPOSITO DE EFECTIVO, DEPOSITANTE: ALEX EDWIN ATAHUACHI SIRPA, CONCEPTO: DEVOLUCION DE FONDOS EN AVANCE PREVENTIVO 947, CUENTA DE DEPOSITO: CUENTA UNICA DEL TESORO</t>
  </si>
  <si>
    <t>00290064101 DEPOSITO DE EFECTIVO, DEPOSITANTE: SERVICIO DE IMPUESTOS NACIONALES GRACO LA PAZ, CONCEPTO: DEVOLUCION DE SALDOS NO EJECUTADOS, CUENTA DE DEPOSITO: CUENTA UNICA DEL TESORO</t>
  </si>
  <si>
    <t>00099021001 DEPOSITO DE EFECTIVO, DEPOSITANTE: MIGUEL ANGEL GARCIA GUARACHI, CONCEPTO: DEVOLUCION DE VIATICOS, CUENTA DE DEPOSITO: CUENTA UNICA DEL TESORO</t>
  </si>
  <si>
    <t>00099021001 DEPOSITO DE EFECTIVO, DEPOSITANTE: CESAR ALEJANDRO LOAYZA TORRICO, CONCEPTO: DEVOLUCION MONTO 100 BECAS, CUENTA DE DEPOSITO: CUENTA UNICA DEL TESORO</t>
  </si>
  <si>
    <t>00046024204 DEPOSITO DE EFECTIVO, DEPOSITANTE: FREDDY LOPEZ CONTRERAS, CONCEPTO: DEVOLUCION POR CONCEPTO DE REFRIGERIO, CUENTA DE DEPOSITO: CUENTA UNICA DEL TESORO</t>
  </si>
  <si>
    <t>00099021001 DEPOSITO DE EFECTIVO, DEPOSITANTE: LIDUVINA LAURA TICONA, CONCEPTO: C-18 DEVOLUCION DE ESTIPENDIOS, CUENTA DE DEPOSITO: CUENTA UNICA DEL TESORO</t>
  </si>
  <si>
    <t>00046021109 DEPOSITO DE EFECTIVO, DEPOSITANTE: MINISTERIO DE SALUD-NESTOR JIMENEZ, CONCEPTO: DEVOLUCION FONDOS EN AVANCE, CUENTA DE DEPOSITO: CUENTA UNICA DEL TESORO</t>
  </si>
  <si>
    <t>00086011101 DEPOSITO DE EFECTIVO, DEPOSITANTE: CARLOS ORTUÑO YAÑEZ, CONCEPTO: DEVOLUCION DE UN DIA DE VIATICOS VIAJE A BONN ALEMANIA, CUENTA DE DEPOSITO: CUENTA UNICA DEL TESORO</t>
  </si>
  <si>
    <t>00099021001 DEPOSITO DE EFECTIVO, DEPOSITANTE: CARLOS ORTUÑO YAÑEZ, CONCEPTO: DEVOLUCION DE MEDIO DIA DE VIATICO VIAJE A LIMA, CUENTA DE DEPOSITO: CUENTA UNICA DEL TESORO</t>
  </si>
  <si>
    <t>00099021001 DEPOSITO DE EFECTIVO, DEPOSITANTE: JUANA ISABEL VALDIVIA LAIME, CONCEPTO: C-7 DEVOLUCION DE ESTIPENDIOS, CUENTA DE DEPOSITO: CUENTA UNICA DEL TESORO</t>
  </si>
  <si>
    <t>00234014202 DEPOSITO DE EFECTIVO, DEPOSITANTE: ADOLFO ORSOLINI CAMPANA, CONCEPTO: DEV. C-31 N°1412, PARTIDA 31110 GASTOS REFRIGERIO, CUENTA DE DEPOSITO: CUENTA UNICA DEL TESORO</t>
  </si>
  <si>
    <t>00099021001 DEPOSITO DE EFECTIVO, DEPOSITANTE: OMAR CARLOS CARPIO CORRALES, CONCEPTO: DEVOLUCION DE VIATICOS, CUENTA DE DEPOSITO: CUENTA UNICA DEL TESORO</t>
  </si>
  <si>
    <t>00119012001 DEPOSITO DE EFECTIVO, DEPOSITANTE: JUSTINA FERNANDEZ CALLE, CONCEPTO: DEVOLUCION DE RECURSOS, CUENTA DE DEPOSITO: CUENTA UNICA DEL TESORO</t>
  </si>
  <si>
    <t>00099021001 DEPOSITO DE EFECTIVO, DEPOSITANTE: MARTHA ADELA LLANOS VARGAS, CONCEPTO: DEVOLUCION DE VIATICOS, CUENTA DE DEPOSITO: CUENTA UNICA DEL TESORO</t>
  </si>
  <si>
    <t>00099021001 DEPOSITO DE EFECTIVO, DEPOSITANTE: JUAN JESUS BERNAL ESCOBAR, CONCEPTO: DEVOLUCION DE VIATICOS, CUENTA DE DEPOSITO: CUENTA UNICA DEL TESORO</t>
  </si>
  <si>
    <t>00099021001 DEPOSITO DE EFECTIVO, DEPOSITANTE: JUAN SEBASTIAN VILLCA CALLISAYA, CONCEPTO: DEVOLUCION DE VIATICOS, CUENTA DE DEPOSITO: CUENTA UNICA DEL TESORO</t>
  </si>
  <si>
    <t>00099021001 DEPOSITO DE EFECTIVO, DEPOSITANTE: RUBEN JUAN ANGULO SIÑANI, CONCEPTO: DEVOLUCION DE VIATICOS, CUENTA DE DEPOSITO: CUENTA UNICA DEL TESORO</t>
  </si>
  <si>
    <t>00099021001 DEPOSITO DE EFECTIVO, DEPOSITANTE: JUNIOR PATRICK CHURQUI VICENCIO, CONCEPTO: DEVOLUCION DE VIATICOS, CUENTA DE DEPOSITO: CUENTA UNICA DEL TESORO</t>
  </si>
  <si>
    <t>00099021001 DEPOSITO DE EFECTIVO, DEPOSITANTE: ALEJANDRO CHAVEZ PANIAGUA, CONCEPTO: DEVOLUCION DE VIATICOS, CUENTA DE DEPOSITO: CUENTA UNICA DEL TESORO</t>
  </si>
  <si>
    <t>00099021001 DEPOSITO DE EFECTIVO, DEPOSITANTE: REYNALDO CORONEL CALISAYA, CONCEPTO: DEVOLUCION DE VIATICOS, CUENTA DE DEPOSITO: CUENTA UNICA DEL TESORO</t>
  </si>
  <si>
    <t>00099021001 DEPOSITO DE EFECTIVO, DEPOSITANTE: GIL REMBERTO MARTINEZ ARIAS, CONCEPTO: DEVOLUCION DE VIATICOS, CUENTA DE DEPOSITO: CUENTA UNICA DEL TESORO</t>
  </si>
  <si>
    <t>00099021001 DEPOSITO DE EFECTIVO, DEPOSITANTE: ELOY MAMANI YAPU, CONCEPTO: DEVOLUCION DE VIATICOS, CUENTA DE DEPOSITO: CUENTA UNICA DEL TESORO</t>
  </si>
  <si>
    <t>00099021001 DEPOSITO DE EFECTIVO, DEPOSITANTE: RAUL ROLANDO GUTIERREZ LIMACHI, CONCEPTO: DEVOLUCION DE VIATICOS, CUENTA DE DEPOSITO: CUENTA UNICA DEL TESORO</t>
  </si>
  <si>
    <t>00099021001 DEPOSITO DE EFECTIVO, DEPOSITANTE: ANGEL POMA ESCOBAR, CONCEPTO: DEVOLUCION DE VIATICOS, CUENTA DE DEPOSITO: CUENTA UNICA DEL TESORO</t>
  </si>
  <si>
    <t>00099021001 DEPOSITO DE EFECTIVO, DEPOSITANTE: GUIDO BASILIO IBAÑEZ APAZA, CONCEPTO: DEVOLUCION DE VIATICOS, CUENTA DE DEPOSITO: CUENTA UNICA DEL TESORO</t>
  </si>
  <si>
    <t>00099021001 DEPOSITO DE EFECTIVO, DEPOSITANTE: LAUREANA QUISPE VDA DE CANAVIRI, CONCEPTO: COBRO INDEBIDO SENASIR MES DICIEMBRE, CUENTA DE DEPOSITO: CUENTA UNICA DEL TESORO</t>
  </si>
  <si>
    <t>00099021001 DEPOSITO DE EFECTIVO, DEPOSITANTE: AUTORIDAD DE FISCALIZACION DEL JUEGO, CONCEPTO: DEVOLUCION POR INCAPACIDAD TEMPORAL JUNIO 2017, CUENTA DE DEPOSITO: CUENTA UNICA DEL TESORO</t>
  </si>
  <si>
    <t>00099021001 DEPOSITO DE EFECTIVO, DEPOSITANTE: AUTORIDAD DE FISCALIZACION DEL JUEGO, CONCEPTO: DEVOLUCION POR INCAPACIDAD TEMPORAL MAYO 2017, CUENTA DE DEPOSITO: CUENTA UNICA DEL TESORO</t>
  </si>
  <si>
    <t>00132069201 DEPOSITO DE EFECTIVO, DEPOSITANTE: GABRIEL RICARDO ROJAS BORDA, CONCEPTO: CUMPLIMIENTO A OBSERVACION DE AUDITORIA GESTION 2015 (3.8), CUENTA DE DEPOSITO: CUENTA UNICA DEL TESORO</t>
  </si>
  <si>
    <t>00047297001 DEPOSITO DE EFECTIVO, DEPOSITANTE: LEONARDO FLORES T., CONCEPTO: DEVOLUCIÓN DE FONDOS NO EJECUTADOS, CUENTA DE DEPOSITO: CUENTA UNICA DEL TESORO</t>
  </si>
  <si>
    <t>00099021001 DEP.DE CHEQ.AJENOS,RET.DE CAM.,CONCEPTO: REEMBOLSO DE BAJAS MEDICAS POR INCAPACIDAD TEMPORAL,DEP.: MINISTERIO DE SALUD , PROCEDENCIA: BANCO UNION S.A., CHEQUE: 24903, FECHA DE EMISION:21/11/2017</t>
  </si>
  <si>
    <t>00046024204 DEP.DE CHEQ.AJENOS,RET.DE CAM.,CONCEPTO: REEMBOLSO DE BAJAS MEDICAS POR INCAPACIDAD TEMPORAL,DEP.: MINISTERIO DE SALUD , PROCEDENCIA: BANCO UNION S.A., CHEQUE: 24905, FECHA DE EMISION:21/11/2017</t>
  </si>
  <si>
    <t>00046021109 DEP.DE CHEQ.AJENOS,RET.DE CAM.,CONCEPTO: REEMBOLSO DE BAJAS MEDICAS POR INCAPACIDAD TEMPORAL,DEP.: MINISTERIO DE SALUD , PROCEDENCIA: BANCO UNION S.A., CHEQUE: 24904, FECHA DE EMISION:21/11/2017</t>
  </si>
  <si>
    <t>00580012001 DEP.DE CHEQ.AJENOS,RET.DE CAM.,CONCEPTO: LIQUIDACION DE SINIESTROS DE DAÑO EN BALANZA EN CONFORMIDAD DE INDEMINIZACION,DEP.: DEPOSITÓS ADUANEROS BOLIVIANOS , PROCEDENCIA: BANCO UNION S.A., CHEQUE: 7275, FECHA DE EMISION:06/12/2017</t>
  </si>
  <si>
    <t>00099021001 DEP.DE CHEQ.AJENOS,RET.DE CAM.,CONCEPTO: DEV. DE RECURSOS DE EXCEDENTE DE TELEFONIA MOVIL EN DEMASIA,DEP.: CAMARA DE SENADORES , PROCEDENCIA: BANCO UNION S.A., CHEQUE: 6742, FECHA DE EMISION:07/12/2017</t>
  </si>
  <si>
    <t>00253014103 DEP.DE CHEQ.AJENOS,RET.DE CAM.,CONCEPTO: DEP. DE LA GAM DE SACABA GASTOS DE INVERION,DEP.: GAM SACABA , PROCEDENCIA: BANCO UNION S.A., CHEQUE: 1167, FECHA DE EMISION:05/12/2017</t>
  </si>
  <si>
    <t>00253014114 DEP.DE CHEQ.AJENOS,RET.DE CAM.,CONCEPTO: DEP. CONTRAPARTE GAM ESMORUCO GASTOS DE INVERSION,DEP.: GAM ESMORUCO , PROCEDENCIA: BANCO UNION S.A., CHEQUE: 1168, FECHA DE EMISION:05/12/2017</t>
  </si>
  <si>
    <t>00253014107 DEP.DE CHEQ.AJENOS,RET.DE CAM.,CONCEPTO: DEP. CONTRAPARTE GAM CORIPATA GASTOS DE INVERSION,DEP.: GAM CORIPATA , PROCEDENCIA: BANCO UNION S.A., CHEQUE: 1165, FECHA DE EMISION:05/12/2017</t>
  </si>
  <si>
    <t>00253014204 DEP.DE CHEQ.AJENOS,RET.DE CAM.,CONCEPTO: DEP. CONTRAPARTE GAD POTOSI GASTOS ADMINISTRATIVOS,DEP.: GAD POTOSI , PROCEDENCIA: BANCO UNION S.A., CHEQUE: 1169, FECHA DE EMISION:06/12/2017</t>
  </si>
  <si>
    <t>00578012002 DEP.DE CHEQ.AJENOS,RET.DE CAM.,CONCEPTO: REVERSION,DEP.: BOLIVIANA DE AVIACION , PROCEDENCIA: BANCO UNION S.A., CHEQUE: 8287, FECHA DE EMISION:07/12/2017</t>
  </si>
  <si>
    <t>00234012001 DEP.DE CHEQ.AJENOS,RET.DE CAM.,CONCEPTO: CUENTAS POR COBRAR GESTIONES ANTERIORES SEGÚN PLAN DE PAGOS NOTA SGM.DAF.UFI.189/2017,DEP.: EDGAR MAIDANA DIAZ , PROCEDENCIA: BANCO UNION S.A., CHEQUE: 337, FECHA DE EMISION:06/12/2017</t>
  </si>
  <si>
    <t>00578012002 DEP.DE CHEQ.AJENOS,RET.DE CAM.,CONCEPTO: REVERSION,DEP.: BOLIVIANA DE AVIACION , PROCEDENCIA: BANCO UNION S.A., CHEQUE: 8286, FECHA DE EMISION:06/12/2017</t>
  </si>
  <si>
    <t>00099021001 DEPOSITO DE EFECTIVO, DEPOSITANTE: FELICIDAD GONZALES DE QUISPE, CONCEPTO: DEVOLUCION DE UNA DUODECIMA DE AGUINALDO, CUENTA DE DEPOSITO: CUENTA UNICA DEL TESORO</t>
  </si>
  <si>
    <t>00099021001 DEPOSITO DE EFECTIVO, DEPOSITANTE: ELVIRA ZONIA CANDIA LAURA, CONCEPTO: DEVOLUCIÓN DE DOS DUODECIMAS DE AGUINALDO, CUENTA DE DEPOSITO: CUENTA UNICA DEL TESORO</t>
  </si>
  <si>
    <t>00099021001 DEPOSITO DE EFECTIVO, DEPOSITANTE: FELIX TICONA LOPEZ, CONCEPTO: DOBLE PERCEPCION, CUENTA DE DEPOSITO: CUENTA UNICA DEL TESORO</t>
  </si>
  <si>
    <t>00070011102 DEPOSITO DE EFECTIVO, DEPOSITANTE: MARIA DEL PILAR CERVANTES DONOSO, CONCEPTO: POR EXTRAVIO DE CREDENCIAL MTEPS, CUENTA DE DEPOSITO: CUENTA UNICA DEL TESORO</t>
  </si>
  <si>
    <t>00099021001 DEPOSITO DE EFECTIVO, DEPOSITANTE: HUGO ALVARO HONORIO TOLA, CONCEPTO: DEVOLUCION COMBUSTIBLE, CUENTA DE DEPOSITO: CUENTA UNICA DEL TESORO</t>
  </si>
  <si>
    <t>00099021001 DEPOSITO DE EFECTIVO, DEPOSITANTE: ELIANA DAVALOS DEL RIO, CONCEPTO: DUODECIMA AGUINALDO SRA TERESA DEL RIO SENASIR, CUENTA DE DEPOSITO: CUENTA UNICA DEL TESORO</t>
  </si>
  <si>
    <t>00512012001 DEPOSITO DE EFECTIVO, DEPOSITANTE: AASANA, CONCEPTO: DEP DEVOLUCION, CUENTA DE DEPOSITO: CUENTA UNICA DEL TESORO</t>
  </si>
  <si>
    <t>00099021001 DEPOSITO DE EFECTIVO, DEPOSITANTE: LOURDES ALIAGA ZAPATA, CONCEPTO: DEVOLUCION COBRO INDEBIDO, CUENTA DE DEPOSITO: CUENTA UNICA DEL TESORO</t>
  </si>
  <si>
    <t>00099021001 DEPOSITO DE EFECTIVO, DEPOSITANTE: PASCUALA MARIA VILLARROEL DE TERAN, CONCEPTO: DEVOLUCION DE DUODECIMA(S) DE AGUINALDO, CUENTA DE DEPOSITO: CUENTA UNICA DEL TESORO</t>
  </si>
  <si>
    <t>00099021001 DEPOSITO DE EFECTIVO, DEPOSITANTE: SILVIA EUGENIA ACARAPI PAREDES, CONCEPTO: DEVOLUCION POR PASAJES A LA LIBRETA 00099021001 DEL PREVENTIVO CONTABLE 1188, CUENTA DE DEPOSITO: CUENTA UNICA DEL TESORO</t>
  </si>
  <si>
    <t>00344012001 DEPOSITO DE EFECTIVO, DEPOSITANTE: ALEX ZACARIA PEDRAZA, CONCEPTO: SALDO ACTIVIDADES DEL MES, CUENTA DE DEPOSITO: CUENTA UNICA DEL TESORO</t>
  </si>
  <si>
    <t>00523012001 DEPOSITO DE EFECTIVO, DEPOSITANTE: OLIMPICA SRL, CONCEPTO: PAGO POR ENVÍOS POR CORREOS, CUENTA DE DEPOSITO: CUENTA UNICA DEL TESORO</t>
  </si>
  <si>
    <t>00020011103 DEPOSITO DE EFECTIVO, DEPOSITANTE: ROXANA BEATRIZ CRUZ MAMANI, CONCEPTO: DEVOLUCION DE ESTIPENDIOS, CUENTA DE DEPOSITO: CUENTA UNICA DEL TESORO</t>
  </si>
  <si>
    <t>00593019201 DEPOSITO DE EFECTIVO, DEPOSITANTE: JUAN CARLOS ZAPANA, CONCEPTO: REVERSION DE FONDOS ASIGNADOS PARA COMPRA DE FIBRA DE CAMELIDOS, CUENTA DE DEPOSITO: CUENTA UNICA DEL TESORO</t>
  </si>
  <si>
    <t>00015011108 DEPOSITO DE EFECTIVO, DEPOSITANTE: JOSE LUIS QUIROGA ALTAMIRANO, CONCEPTO: DEPOSITÓ POR EL CONSUMO DE EXCEDENTE DE TELEFONIA MOVIL, CUENTA DE DEPOSITO: CUENTA UNICA DEL TESORO</t>
  </si>
  <si>
    <t>00099021001 DEPOSITO DE EFECTIVO, DEPOSITANTE: IRMA VELASQUEZ JAUREGUI, CONCEPTO: UNA DUODECIMA DE AGUINALDO, CUENTA DE DEPOSITO: CUENTA UNICA DEL TESORO</t>
  </si>
  <si>
    <t>00099021001 DEPOSITO DE EFECTIVO, DEPOSITANTE: MARIO ESCOBAR SALAZAR, CONCEPTO: DEVOLUCION DE VIATICOS, CUENTA DE DEPOSITO: CUENTA UNICA DEL TESORO</t>
  </si>
  <si>
    <t>00099021001 DEPOSITO DE EFECTIVO, DEPOSITANTE: CESAR LOPEZ SEA, CONCEPTO: DEVOLUCION DE VIATICOS, CUENTA DE DEPOSITO: CUENTA UNICA DEL TESORO</t>
  </si>
  <si>
    <t>00081077001 DEPOSITO DE EFECTIVO, DEPOSITANTE: RAUL DAZA QUIROGA, CONCEPTO: DEV DE VIÁTICOS VIAJE LPZ-SCZ-YAPACANI-SCZ-LPZ DEL 02/12/2014 S/G AUTOR 2014 CONT PREST 2498/BL-BO, CUENTA DE DEPOSITO: CUENTA UNICA DEL TESORO</t>
  </si>
  <si>
    <t>00099021001 DEPOSITO DE EFECTIVO, DEPOSITANTE: FERNANDO JUSTINIANO LENZ, CONCEPTO: DEVOLUCION DE VIATICOS, CUENTA DE DEPOSITO: CUENTA UNICA DEL TESORO</t>
  </si>
  <si>
    <t>00099021001 DEPOSITO DE EFECTIVO, DEPOSITANTE: ABEL DEMETRIO CALLE PAZ, CONCEPTO: DEVOLUCION DE VIATICOS, CUENTA DE DEPOSITO: CUENTA UNICA DEL TESORO</t>
  </si>
  <si>
    <t>00099021001 DEPOSITO DE EFECTIVO, DEPOSITANTE: JOSE GABRIEL CACHI HUANTO, CONCEPTO: DEVOLUCION DE VIATICOS, CUENTA DE DEPOSITO: CUENTA UNICA DEL TESORO</t>
  </si>
  <si>
    <t>00290064101 DEPOSITO DE EFECTIVO, DEPOSITANTE: JHENNIFER SINEAD ROMERO ORELLANA SIN GRACO LPZ, CONCEPTO: DEVOLUCION DE SALDOS NO EJECUTADOS, CUENTA DE DEPOSITO: CUENTA UNICA DEL TESORO</t>
  </si>
  <si>
    <t>00099021001 DEPOSITO DE EFECTIVO, DEPOSITANTE: DIEGO ADOLFO TERAN CALVIMONTES, CONCEPTO: REVERSION GASTOS JUDICIALES PREV N 8080-1 N DE CARGO EN CUENTA, CUENTA DE DEPOSITO: CUENTA UNICA DEL TESORO</t>
  </si>
  <si>
    <t>00046024204 DEPOSITO DE EFECTIVO, DEPOSITANTE: GUNDER ROLANDO AGUIRRE NINA, CONCEPTO: DEVOLUCION SALDO DE PARTIDA DE COMBUSTIBLE PROG DENGUE, CUENTA DE DEPOSITO: CUENTA UNICA DEL TESORO</t>
  </si>
  <si>
    <t>00020011103 DEPOSITO DE EFECTIVO, DEPOSITANTE: DAVID VELEZ QUIROZ, CONCEPTO: REVERSION DE PAGO AL PREVENTIVO N° 2017-0000006840,1 "2DOS JUEGOS DEPORTIVOS MILITARES DE LAS FFAA", CUENTA DE DEPOSITO: CUENTA UNICA DEL TESORO</t>
  </si>
  <si>
    <t>00523012001 DEP.DE CHEQ.AJENOS,RET.DE CAM.,CONCEPTO: VENTA DE SRVICO ECOBOL,DEP.: BENJAMIN AQUINO , PROCEDENCIA: BANCO UNION S.A., CHEQUE: 755, FECHA DE EMISION:30/11/2017</t>
  </si>
  <si>
    <t>00523012001 DEP.DE CHEQ.AJENOS,RET.DE CAM.,CONCEPTO: VENTA DE SERVICIO ECOBOL,DEP.: BENJAMIN AQUINO , PROCEDENCIA: BANCO UNION S.A., CHEQUE: 756, FECHA DE EMISION:30/11/2017</t>
  </si>
  <si>
    <t>00523012001 DEP.DE CHEQ.AJENOS,RET.DE CAM.,CONCEPTO: VENTA DE SERVICIO ECOBOL,DEP.: BENJAMIN AQUINO , PROCEDENCIA: BANCO BISA S.A., CHEQUE: 1441, FECHA DE EMISION:29/11/2017</t>
  </si>
  <si>
    <t>00523012001 DEP.DE CHEQ.AJENOS,RET.DE CAM.,CONCEPTO: VENTA DE SERVICIO ECOBOL,DEP.: BENJAMIN AQUINO , PROCEDENCIA: BANCO BISA S.A., CHEQUE: 1433, FECHA DE EMISION:28/11/2017</t>
  </si>
  <si>
    <t>00290164102 DEP.DE CHEQ.AJENOS,RET.DE CAM.,CONCEPTO: DEP. POR CIERRE DE FONDO ROTATIVO DE LA GDSCZ-II; PARA SU RESPECTIVA REVERSION,DEP.: SERVICIO DE IMPUESTOS NACIONALES , PROCEDENCIA: BANCO UNION S.A., CHEQUE: 4608, FECHA DE EMISION:08/12/2017</t>
  </si>
  <si>
    <t>00290012001 DEP.DE CHEQ.AJENOS,RET.DE CAM.,CONCEPTO: DEP. POR MULTAS Y ATRASOS DE CONSULTORES DE LA GDCBBA, SEGUN C-31 N° 240,DEP.: SERVICIO DE IMPUESTOS NACIONALES , PROCEDENCIA: BANCO UNION S.A., CHEQUE: 4597, FECHA DE EMISION:06/12/2017</t>
  </si>
  <si>
    <t>00099021001 DEPOSITO DE EFECTIVO, DEPOSITANTE: HILARION COPA CRUZ, CONCEPTO: DEVOLUCION POR COBRO INDEBIDO, CUENTA DE DEPOSITO: CUENTA UNICA DEL TESORO</t>
  </si>
  <si>
    <t>00099021001 DEPOSITO DE EFECTIVO, DEPOSITANTE: ANDRES AVELINO PATON AGRAMONT, CONCEPTO: DEVOLUCION DE ESTIPENDIO JURADO ELECTORAL, CUENTA DE DEPOSITO: CUENTA UNICA DEL TESORO</t>
  </si>
  <si>
    <t>00099021001 DEPOSITO DE EFECTIVO, DEPOSITANTE: ALVARO RODRIGO PATIÑO MEAVE, CONCEPTO: DEVOLUCION DE RENTA, CUENTA DE DEPOSITO: CUENTA UNICA DEL TESORO</t>
  </si>
  <si>
    <t>00099021001 DEPOSITO DE EFECTIVO, DEPOSITANTE: TERESA ROSARIO VALDA DELGADO, CONCEPTO: C-18 DEVOLUCION DE COMBUSTIBLE, CUENTA DE DEPOSITO: CUENTA UNICA DEL TESORO</t>
  </si>
  <si>
    <t>00099021001 DEPOSITO DE EFECTIVO, DEPOSITANTE: NELLY VERONICA RAMOS CORANI, CONCEPTO: C-19 DEVOLUCION DE CONBUSTIBLE, CUENTA DE DEPOSITO: CUENTA UNICA DEL TESORO</t>
  </si>
  <si>
    <t>00099021001 DEPOSITO DE EFECTIVO, DEPOSITANTE: SEBASTIANA SANCALLE TICONA, CONCEPTO: UNA DUODECIMA DE AGUINALDO, CUENTA DE DEPOSITO: CUENTA UNICA DEL TESORO</t>
  </si>
  <si>
    <t>00592012001 DEPOSITO DE EFECTIVO, DEPOSITANTE: DIEGO TUSCO, CONCEPTO: PAGO DE LA ND 71936 GESTION 2016, CUENTA DE DEPOSITO: CUENTA UNICA DEL TESORO</t>
  </si>
  <si>
    <t>00046034201 DEPOSITO DE EFECTIVO, DEPOSITANTE: ABRAHAM JAIME NINAJA, CONCEPTO: DEVOLUCIÓN DE RECURSOS PREVENTIVO C-31 N°768, CUENTA DE DEPOSITO: CUENTA UNICA DEL TESORO</t>
  </si>
  <si>
    <t>00030011101 DEPOSITO DE EFECTIVO, DEPOSITANTE: HERNAN MAMANI, CONCEPTO: REVERSION C-31 878, CUENTA DE DEPOSITO: CUENTA UNICA DEL TESORO</t>
  </si>
  <si>
    <t>00292032001 DEPOSITO DE EFECTIVO, DEPOSITANTE: ALTA GRACIA CHIPANA CHALCO - VIAS BOLIVIA, CONCEPTO: DAÑOS ECONÓMICOS, CUENTA DE DEPOSITO: CUENTA UNICA DEL TESORO</t>
  </si>
  <si>
    <t>00099021001 DEPOSITO DE EFECTIVO, DEPOSITANTE: VILMA CAPIONA FLORES, CONCEPTO: DEVOLUCIÓN COMBUSTIBLE, CUENTA DE DEPOSITO: CUENTA UNICA DEL TESORO</t>
  </si>
  <si>
    <t>00099021001 DEPOSITO DE EFECTIVO, DEPOSITANTE: DEYSI GUISSEL YANA QUEA, CONCEPTO: DEVOLUCION DE COMBUSTIBLE, CUENTA DE DEPOSITO: CUENTA UNICA DEL TESORO</t>
  </si>
  <si>
    <t>00099021001 DEPOSITO DE EFECTIVO, DEPOSITANTE: ALEJANDRA ELVIRA MENDOZA M., CONCEPTO: C-12 DEVOLUCION DE ESTIPENDIO, CUENTA DE DEPOSITO: CUENTA UNICA DEL TESORO</t>
  </si>
  <si>
    <t>00016011101 DEPOSITO DE EFECTIVO, DEPOSITANTE: MINISTERIO DE EDUCACION-CARLA OÑO, CONCEPTO: DEVOLUCION, CUENTA DE DEPOSITO: CUENTA UNICA DEL TESORO</t>
  </si>
  <si>
    <t>00046034201 DEPOSITO DE EFECTIVO, DEPOSITANTE: RAFAEL CHAVEZ RODRIGUES, CONCEPTO: DEVOLUCIÓN SALDO C-31 N°452, CUENTA DE DEPOSITO: CUENTA UNICA DEL TESORO</t>
  </si>
  <si>
    <t>00099021001 DEPOSITO DE EFECTIVO, DEPOSITANTE: RIMER TEDDY ZURITA MERUVIA, CONCEPTO: REVERSION POR CONCEPTO DE VIATICOS, CUENTA DE DEPOSITO: CUENTA UNICA DEL TESORO</t>
  </si>
  <si>
    <t>00099021001 DEPOSITO DE EFECTIVO, DEPOSITANTE: RUDY MARCOS VILLARROEL CRUZ, CONCEPTO: CIRC-10 DISTRITO 5 DEVOLUCION DE ESTIPENDIOS, CUENTA DE DEPOSITO: CUENTA UNICA DEL TESORO</t>
  </si>
  <si>
    <t>00020011103 DEPOSITO DE EFECTIVO, DEPOSITANTE: REGISTRO INTERNACIONAL BOLIVIANO DE BUQUES, CONCEPTO: REVERSION PASAJES PREVENTIVO : 6569.1 VIAJE A ARGENTINA - TF ROSAS, CUENTA DE DEPOSITO: CUENTA UNICA DEL TESORO</t>
  </si>
  <si>
    <t>00292012001 DEPOSITO DE EFECTIVO, DEPOSITANTE: NESTOR PAZ VILLAMOR, CONCEPTO: CONVENIO ENTRE VIA BOLIVIA Y FEDERACION 1 ERO DE MAYO, CUENTA DE DEPOSITO: CUENTA UNICA DEL TESORO</t>
  </si>
  <si>
    <t>00046021102 DEPOSITO DE EFECTIVO, DEPOSITANTE: INLASA, CONCEPTO: DEVOLUCION REFRIGERIO CUENTA N° 0689-03-6-312, CUENTA DE DEPOSITO: CUENTA UNICA DEL TESORO</t>
  </si>
  <si>
    <t>00099021001 DEPOSITO DE EFECTIVO, DEPOSITANTE: JOSE LUIS GEMIO URRUTIA, CONCEPTO: DEP. UNA DUODECIMA DE AGUINALDO RENTA DE TITULAR, CUENTA DE DEPOSITO: CUENTA UNICA DEL TESORO</t>
  </si>
  <si>
    <t>00099021001 DEPOSITO DE EFECTIVO, DEPOSITANTE: JOSE LUIS GEMIO URRUTIA, CONCEPTO: DEP. UNA DUODECIMA DE AGUINALDO RENTA DE DERECHO HABIENTE, CUENTA DE DEPOSITO: CUENTA UNICA DEL TESORO</t>
  </si>
  <si>
    <t>00099021001 DEPOSITO DE EFECTIVO, DEPOSITANTE: JORGE PABLO ROBLES MONTES, CONCEPTO: POR PERDIDA DE DOCUMENTO DE CARNET DE IDENTIDAD NO PUDE VOTAR, CUENTA DE DEPOSITO: CUENTA UNICA DEL TESORO</t>
  </si>
  <si>
    <t>00046024204 DEPOSITO DE EFECTIVO, DEPOSITANTE: MINISTERIO DE SALUD, CONCEPTO: PRESUPUESTO NO EJECUTADO POR LA DECLARATORIA DE ALERTA SANITARIA A NIVEL NACIONAL, CUENTA DE DEPOSITO: CUENTA UNICA DEL TESORO</t>
  </si>
  <si>
    <t>00099021001 DEPOSITO DE EFECTIVO, DEPOSITANTE: INSTITUTO DEL SEGURO AGRARIO, CONCEPTO: REVERSION, CUENTA DE DEPOSITO: CUENTA UNICA DEL TESORO</t>
  </si>
  <si>
    <t>00592012001 DEPOSITO DE EFECTIVO, DEPOSITANTE: INIAF, CONCEPTO: INIAF 2016 NOTA DE DEBITO N°79486, CUENTA DE DEPOSITO: CUENTA UNICA DEL TESORO</t>
  </si>
  <si>
    <t>00099021001 DEPOSITO DE EFECTIVO, DEPOSITANTE: LUCY MONATERIOS QUISPE, CONCEPTO: DEVOLUCION DE CARGO DE CUENTA DOCUMENTADA, CUENTA DE DEPOSITO: CUENTA UNICA DEL TESORO</t>
  </si>
  <si>
    <t>00099021001 DEPOSITO DE EFECTIVO, DEPOSITANTE: AYDA MABEL CHAVARRIA LOPEZ, CONCEPTO: DEPOSITAR DOS DUODECIMAS DE AGUINALDO (A NOMBRE DE LA SRA. ROMUALDA LOPEZ VDA DE CHAVARRIA), CUENTA DE DEPOSITO: CUENTA UNICA DEL TESORO</t>
  </si>
  <si>
    <t>00099021001 DEPOSITO DE EFECTIVO, DEPOSITANTE: WILLY GONZALO CHUMA AGUILAR, CONCEPTO: C-19 DEVOLUCION DE COMBUSTIBLE, CUENTA DE DEPOSITO: CUENTA UNICA DEL TESORO</t>
  </si>
  <si>
    <t>00099021001 DEPOSITO DE EFECTIVO, DEPOSITANTE: JULIO ALEJANDRO ARELLANO AGUILAR, CONCEPTO: C-19 DEVOLUCION DE GASOLINA, CUENTA DE DEPOSITO: CUENTA UNICA DEL TESORO</t>
  </si>
  <si>
    <t>00099021001 DEPOSITO DE EFECTIVO, DEPOSITANTE: VILMA FUENTES ACHO, CONCEPTO: C-19 DEVOLUCIÓN DE GASOLINA, CUENTA DE DEPOSITO: CUENTA UNICA DEL TESORO</t>
  </si>
  <si>
    <t>00046021102 DEPOSITO DE EFECTIVO, DEPOSITANTE: ELDY ELIZABETH FERAUDI RIVERA, CONCEPTO: DEVOLUCIÓN REFRIGERIO GESTION 2016 CUENTA 0689-03-G312, CUENTA DE DEPOSITO: CUENTA UNICA DEL TESORO</t>
  </si>
  <si>
    <t>00290024101 DEPOSITO DE EFECTIVO, DEPOSITANTE: SERVICIO DE IMPUESTOS NACIONALES GDLPZ I 2017, CONCEPTO: REMANENTE FONDO ROTATIVO GDLPZ I 2017, CUENTA DE DEPOSITO: CUENTA UNICA DEL TESORO</t>
  </si>
  <si>
    <t>00099021001 DEP.DE CHEQ.AJENOS,RET.DE CAM.,CONCEPTO: REVERSION,DEP.: INSTITUTO DEL SEGURO AGRARIO , PROCEDENCIA: BANCO UNION S.A., CHEQUE: 755, FECHA DE EMISION:11/12/2017</t>
  </si>
  <si>
    <t>00660012006 DEP.DE CHEQ.AJENOS,RET.DE CAM.,CONCEPTO: EXDENTE DE LLAMADAS TELEFONICAS GESTION 2014,DEP.: ORGANO JUDICIAL-DISTRITO COCHABAMBA , PROCEDENCIA: BANCO UNION S.A., CHEQUE: 2997, FECHA DE EMISION:06/12/2017</t>
  </si>
  <si>
    <t>00099021001 DEP.DE CHEQ.AJENOS,RET.DE CAM.,CONCEPTO: REVERSION DE FONDOS NUAS 30538853-3053431,DEP.: SEGUROS PROVIDA S.A. , PROCEDENCIA: BANCO NACIONAL DE BOLIVIA S.A., CHEQUE: 2312751, FECHA DE EMISION:07/12/2017</t>
  </si>
  <si>
    <t>00271022001 DEP.DE CHEQ.AJENOS,RET.DE CAM.,CONCEPTO: GARCIA ESCOBAR KAREN,DEP.: BANCO UNION , PROCEDENCIA: BANCO UNION S.A., CHEQUE: 150688, FECHA DE EMISION:11/12/2017</t>
  </si>
  <si>
    <t>00523012001 DEP.DE CHEQ.AJENOS,RET.DE CAM.,CONCEPTO: PAGO POR PRESTACION DE SERVICIOS POSTALES,DEP.: ECOBOL , PROCEDENCIA: BANCO UNION S.A., CHEQUE: 25114, FECHA DE EMISION:30/11/2017</t>
  </si>
  <si>
    <t>00099021001 DEP.DE CHEQ.AJENOS,RET.DE CAM.,CONCEPTO: REVERSIÓN AL PREVENTIVO N°367/16 Y 114-200-379-568-732-1827/17,DEP.: VICEPRESIDENCIA DEL ESTADO , PROCEDENCIA: BANCO UNION S.A., CHEQUE: 14288, FECHA DE EMISION:08/12/2017</t>
  </si>
  <si>
    <t>00099021001 DEP.DE CHEQ.AJENOS,RET.DE CAM.,CONCEPTO: REVERSIÓN AL PREVENTIVO N°367/ 16 POR EXCESO USO DE TELEFONIA MOVIL,DEP.: VICEPRESIDENCIA DEL ESTADO , PROCEDENCIA: BANCO UNION S.A., CHEQUE: 14287, FECHA DE EMISION:08/12/2017</t>
  </si>
  <si>
    <t>00099021001 DEP.DE CHEQ.AJENOS,RET.DE CAM.,CONCEPTO: REVERSIÓN AL PREVENTIVO N°367/16 POR EXCESO USO DE TELEFONIA MOVIL,DEP.: VICEPRESIDENCIA DEL ESTADO , PROCEDENCIA: BANCO UNION S.A., CHEQUE: 14283, FECHA DE EMISION:06/12/2017</t>
  </si>
  <si>
    <t>00099021001 DEP.DE CHEQ.AJENOS,RET.DE CAM.,CONCEPTO: DEV. POR CONCEPTO DE RECUPERACION DE RECURSOS SERVICIO DE IMPUESTOS NACIONALES,DEP.: CAMARA DE SENADORES , PROCEDENCIA: BANCO UNION S.A., CHEQUE: 6746, FECHA DE EMISION:11/12/2017</t>
  </si>
  <si>
    <t>00290012001 DEP.DE CHEQ.AJENOS,RET.DE CAM.,CONCEPTO: DEP. POR MULTAS Y ATRASOS DE LA GDEA SEGUN C-31 SIP N 246,DEP.: SERVICIO DE IMPUESTOS NACIONALES , PROCEDENCIA: BANCO UNION S.A., CHEQUE: 4603, FECHA DE EMISION:08/12/2017</t>
  </si>
  <si>
    <t>00290012001 DEP.DE CHEQ.AJENOS,RET.DE CAM.,CONCEPTO: DEP. POR MULTAS Y ATRASOS DE LA GGCBBA SEGUN C-31 SIP N 244,DEP.: SERVICIO DE IMPUESTOS NACIONALES , PROCEDENCIA: BANCO UNION S.A., CHEQUE: 4602, FECHA DE EMISION:08/12/2017</t>
  </si>
  <si>
    <t>00015051101 DEP.DE CHEQ.AJENOS,RET.DE CAM.,CONCEPTO: DEVOLUCION DE SALARIOS COBRADOS EN DEMASIA GADENIA FLORES ARTEAGA,DEP.: DIRECCION GENERAL DE SUSTANCIAS CONTROLADAS , PROCEDENCIA: BANCO UNION S.A., CHEQUE: 30, FECHA DE EMISION:04/12/2017</t>
  </si>
  <si>
    <t>00099021001 DEPOSITO DE EFECTIVO, DEPOSITANTE: JOSE LUIS QUISPE QUISPE, CONCEPTO: DEVOLUCION DE ESTIPENDIOS, CUENTA DE DEPOSITO: CUENTA UNICA DEL TESORO</t>
  </si>
  <si>
    <t>00020011103 DEPOSITO DE EFECTIVO, DEPOSITANTE: WALDO GUSTAVO ARANCIBIA ORTIZ, CONCEPTO: REVERSION VIATICOS PREV. 82321/17 N° CARGO DE CUENTA, CUENTA DE DEPOSITO: CUENTA UNICA DEL TESORO</t>
  </si>
  <si>
    <t>00099021001 DEPOSITO DE EFECTIVO, DEPOSITANTE: DAVID DTICONA V. MDRYT, CONCEPTO: REFRIGERIO NO COBRADO POR FLORES VARGAS MARX BILL - MAYO, CUENTA DE DEPOSITO: CUENTA UNICA DEL TESORO</t>
  </si>
  <si>
    <t>00099021001 DEPOSITO DE EFECTIVO, DEPOSITANTE: DAVID TICONA V. MDRYT, CONCEPTO: REFRIGERIO NO COBRADO POR FLORES VARGAS MARX BILL - ABRIL, CUENTA DE DEPOSITO: CUENTA UNICA DEL TESORO</t>
  </si>
  <si>
    <t>00099021001 DEPOSITO DE EFECTIVO, DEPOSITANTE: MARIA ASUNTA MARTINEZ VDA DE LIMACHI, CONCEPTO: DEP. DE UNA DUODECIMA(S) DE AGUINALDO, CUENTA DE DEPOSITO: CUENTA UNICA DEL TESORO</t>
  </si>
  <si>
    <t>00099021001 DEPOSITO DE EFECTIVO, DEPOSITANTE: CESAR LUIS CALLIZAYA LAGUNA, CONCEPTO: DEVOLUCION DE PASAJES, CUENTA DE DEPOSITO: CUENTA UNICA DEL TESORO</t>
  </si>
  <si>
    <t>00099021001 DEPOSITO DE EFECTIVO, DEPOSITANTE: EJERCITO BOLIVIA, CONCEPTO: DEVOLUCION DE PASAJES, CUENTA DE DEPOSITO: CUENTA UNICA DEL TESORO</t>
  </si>
  <si>
    <t>00099021001 DEPOSITO DE EFECTIVO, DEPOSITANTE: MINISTERIO DE GOBIERNO-UELICN, CONCEPTO: REVERSION AL PREVENTIVO N° 281/2016, CUENTA DE DEPOSITO: CUENTA UNICA DEL TESORO</t>
  </si>
  <si>
    <t>00099021001 DEPOSITO DE EFECTIVO, DEPOSITANTE: HEBERTH FLORES HUAYTA, CONCEPTO: DEVOLUCIÓN DE PASAJES, CUENTA DE DEPOSITO: CUENTA UNICA DEL TESORO</t>
  </si>
  <si>
    <t>00099021001 DEPOSITO DE EFECTIVO, DEPOSITANTE: MIN.DE EDUCACION - ENRIQUE RAUL CALDERON VILLCA, CONCEPTO: REVERSION RETROACTIVO PAGO MAGISTERIO, CUENTA DE DEPOSITO: CUENTA UNICA DEL TESORO</t>
  </si>
  <si>
    <t>00099021001 DEPOSITO DE EFECTIVO, DEPOSITANTE: MIN.DE EDUCACION - ENRIQUE RAUL CALDERON VILLCA, CONCEPTO: REVERSION BOLETA DE PAGO MARZO 2017, CUENTA DE DEPOSITO: CUENTA UNICA DEL TESORO</t>
  </si>
  <si>
    <t>00099021001 DEPOSITO DE EFECTIVO, DEPOSITANTE: MIN.DE EDUCACION - ENRIQUE RAUL CALDERON VILLCA, CONCEPTO: REVERSION BOLETA DE PAGO MES ABRIL 2017, CUENTA DE DEPOSITO: CUENTA UNICA DEL TESORO</t>
  </si>
  <si>
    <t>00117012001 DEPOSITO DE EFECTIVO, DEPOSITANTE: CRISTHIAN ARNALDO LOBO RIVERO, CONCEPTO: DEVOLUCION DE VIATICOS, CUENTA DE DEPOSITO: CUENTA UNICA DEL TESORO</t>
  </si>
  <si>
    <t>00513012003 DEPOSITO DE EFECTIVO, DEPOSITANTE: AHMED EDUARDO GARCIA SERHAM CI. 6414384 CBBA., CONCEPTO: DEVOLUCION DE SALARIOS, CUENTA DE DEPOSITO: CUENTA UNICA DEL TESORO</t>
  </si>
  <si>
    <t>00099021001 DEPOSITO DE EFECTIVO, DEPOSITANTE: INIAF REGIONAL LA PAZ ENQUIQUE AYALA, CONCEPTO: DEVOLUCION POR PAGO CON CARNET CADUCADO ORLANDO AVAJE ANTONIO, CUENTA DE DEPOSITO: CUENTA UNICA DEL TESORO</t>
  </si>
  <si>
    <t>00099021001 DEPOSITO DE EFECTIVO, DEPOSITANTE: EJERCITO, CONCEPTO: REVERSIÓN DE PASAJES, CUENTA DE DEPOSITO: CUENTA UNICA DEL TESORO</t>
  </si>
  <si>
    <t>00099021001 DEPOSITO DE EFECTIVO, DEPOSITANTE: EJERCITO, CONCEPTO: REVERSIÓN PASAJES, CUENTA DE DEPOSITO: CUENTA UNICA DEL TESORO</t>
  </si>
  <si>
    <t>00016011101 DEPOSITO DE EFECTIVO, DEPOSITANTE: AGUSTIN TARIFA CAMACHO, CONCEPTO: DEVOLUCIÓN DE VIÁTICOS Y PASAJES TERRESTRES, CUENTA DE DEPOSITO: CUENTA UNICA DEL TESORO</t>
  </si>
  <si>
    <t>00099021001 DEPOSITO DE EFECTIVO, DEPOSITANTE: RAMIRO BRUNO ALIAGA ALIAGA, CONCEPTO: DEVOLUCION DE COMBUSTIBLE, CUENTA DE DEPOSITO: CUENTA UNICA DEL TESORO</t>
  </si>
  <si>
    <t>00046021109 DEPOSITO DE EFECTIVO, DEPOSITANTE: GABY AYOROA M., CONCEPTO: DEVOLUCION VIATICOS A BRASIL MINISTERIO DE SALUD, CUENTA DE DEPOSITO: CUENTA UNICA DEL TESORO</t>
  </si>
  <si>
    <t>00046021109 DEPOSITO DE EFECTIVO, DEPOSITANTE: MINISTERIO DE SALUD-GABY AYOROA MANTILLA, CONCEPTO: DEVOLUCION VIATICOS INTERIOR, CUENTA DE DEPOSITO: CUENTA UNICA DEL TESORO</t>
  </si>
  <si>
    <t>00099021001 DEPOSITO DE EFECTIVO, DEPOSITANTE: VILMA CONDE TICONA, CONCEPTO: C-18 DEVOLUCION DE COMBUSTIBLE, CUENTA DE DEPOSITO: CUENTA UNICA DEL TESORO</t>
  </si>
  <si>
    <t>00099021001 DEPOSITO DE EFECTIVO, DEPOSITANTE: EDGAR PUCHO HUAYHUA, CONCEPTO: C-18 DEVOLUCION COMBUSTIBLE, CUENTA DE DEPOSITO: CUENTA UNICA DEL TESORO</t>
  </si>
  <si>
    <t>00099021001 DEPOSITO DE EFECTIVO, DEPOSITANTE: GUSTAVO QUIROGA ANTEZANA, CONCEPTO: DUODECIMA DE AGUINALDO UNA, CUENTA DE DEPOSITO: CUENTA UNICA DEL TESORO</t>
  </si>
  <si>
    <t>00099021001 DEPOSITO DE EFECTIVO, DEPOSITANTE: CLAUDIA PATRICIA PLATA CALDERON, CONCEPTO: C-7 DEVOLUCION DE ESTIPENDIOS, CUENTA DE DEPOSITO: CUENTA UNICA DEL TESORO</t>
  </si>
  <si>
    <t>00099021001 DEPOSITO DE EFECTIVO, DEPOSITANTE: MAURICIO TITO CORIA, CONCEPTO: C-16 DEVOLUCION DE COMBUSTIBLE, CUENTA DE DEPOSITO: CUENTA UNICA DEL TESORO</t>
  </si>
  <si>
    <t>00099021001 DEPOSITO DE EFECTIVO, DEPOSITANTE: GLADYS DEL CARMEN VARGAS RAMIREZ, CONCEPTO: DEVOLUCION DE DEUDA, CUENTA DE DEPOSITO: CUENTA UNICA DEL TESORO</t>
  </si>
  <si>
    <t>00099021001 DEPOSITO DE EFECTIVO, DEPOSITANTE: VALENTINA MITTA LLANQUI, CONCEPTO: DUODESIMO DE AGUINALDO, CUENTA DE DEPOSITO: CUENTA UNICA DEL TESORO</t>
  </si>
  <si>
    <t>00292012001 DEPOSITO DE EFECTIVO, DEPOSITANTE: NESTOR PAZ VILLAMOR, CONCEPTO: VCONVENIO ENTRE VIAS BOLIVIA Y FEDERACION 1RO DE MAYO, CUENTA DE DEPOSITO: CUENTA UNICA DEL TESORO</t>
  </si>
  <si>
    <t>00070011102 DEPOSITO DE EFECTIVO, DEPOSITANTE: PEDRO ZAMBRANA RIVERA, CONCEPTO: DEVOLUCION DE VIATICOS, CUENTA DE DEPOSITO: CUENTA UNICA DEL TESORO</t>
  </si>
  <si>
    <t>00086018041 DEPOSITO DE EFECTIVO, DEPOSITANTE: EDITH LILIAN MOLLO TITO, CONCEPTO: DEVOLUCION DE FONDOS EN AVANCE MMAYA-BS-FORT PROM MANEJO SOST RRNN Y EJER.DER., CUENTA DE DEPOSITO: CUENTA UNICA DEL TESORO</t>
  </si>
  <si>
    <t>00099021001 DEPOSITO DE EFECTIVO, DEPOSITANTE: SEGIP OFICINA NACIONAL, CONCEPTO: DEV DE SALDOS COMPROBANTES C-31 N° 1262,1263 Y 1264, TERCER FONDO BUENOS AIRES-ARGENTINA FUENTE 41, CUENTA DE DEPOSITO: CUENTA UNICA DEL TESORO</t>
  </si>
  <si>
    <t>00099021001 DEPOSITO DE EFECTIVO, DEPOSITANTE: SEGIP OFICINA NACIONAL, CONCEPTO: DEV. DE SALDOS COMPROBANTE C-31 N° 2581, 2582 Y 2583, CUARTO FONDO BUENOS AIRES-ARGENTINA FUENTE 41, CUENTA DE DEPOSITO: CUENTA UNICA DEL TESORO</t>
  </si>
  <si>
    <t>00340012003 DEPOSITO DE EFECTIVO, DEPOSITANTE: SEGIP OFICINA NACIONAL, CONCEPTO: DEV. DE SALDO COMPROBANTE N° 2584, CUARTO FONDO BUENOS AIRES-ARGENTINA FUENTE 20, CUENTA DE DEPOSITO: CUENTA UNICA DEL TESORO</t>
  </si>
  <si>
    <t>00099021001 DEPOSITO DE EFECTIVO, DEPOSITANTE: SEGIP OFICINA NACIONAL, CONCEPTO: DEV. DE SALDO COMPROBANTES C-31 N° 2918, 2919 Y 2920, QUINTO FONDO BUENOS AIRES-ARGENTINA FUENTE 41, CUENTA DE DEPOSITO: CUENTA UNICA DEL TESORO</t>
  </si>
  <si>
    <t>00340012003 DEPOSITO DE EFECTIVO, DEPOSITANTE: SEGIP OFICINA NACIONAL, CONCEPTO: DEV. DE SALDO COMPROBANTE C-31 N° 2921, QUINTO FONDO BUENOS AIRES-ARGENTINA FUENTE 20, CUENTA DE DEPOSITO: CUENTA UNICA DEL TESORO</t>
  </si>
  <si>
    <t>00099021001 DEPOSITO DE EFECTIVO, DEPOSITANTE: SEGIP OFICINA NACIONAL, CONCEPTO: DEV. DE SALDOS COMPROBANTES C-31 N° 2578 Y 2579, CUARTO FONDO SAO PAULO-BRASIL FUENTE 41, CUENTA DE DEPOSITO: CUENTA UNICA DEL TESORO</t>
  </si>
  <si>
    <t>00340012003 DEPOSITO DE EFECTIVO, DEPOSITANTE: SEGIP OFICINA NACIONAL, CONCEPTO: DEV. DE SALDO COMPROBANTE C-31 N° 2580, CUARTO FONDO SAO PAULO BRASIL FUENTE 20, CUENTA DE DEPOSITO: CUENTA UNICA DEL TESORO</t>
  </si>
  <si>
    <t>00099021001 DEPOSITO DE EFECTIVO, DEPOSITANTE: SEGIP OFICINA NACIONAL, CONCEPTO: DEV. DE SALDO COMPROBANTE C-31 2980 Y 2981, QUINTO FONDO SAO PAULO-BRASIL FUENTE 41, CUENTA DE DEPOSITO: CUENTA UNICA DEL TESORO</t>
  </si>
  <si>
    <t>00340012003 DEPOSITO DE EFECTIVO, DEPOSITANTE: SEGIP OFICINA NACIONAL, CONCEPTO: DEV. DE SALDO COMPROBANTE C-31 N° 2982, QUINTO FONDO SAO PAULO-BRASIL FUENTE 20, CUENTA DE DEPOSITO: CUENTA UNICA DEL TESORO</t>
  </si>
  <si>
    <t>00099021001 DEPOSITO DE EFECTIVO, DEPOSITANTE: SEGIP OFICINA NACIONAL, CONCEPTO: DEV. DE SALDO COMPROBANTE C-31 N° 980, SEGUNDO FONDO WASHINGTON-EEUU FUENTE 41, CUENTA DE DEPOSITO: CUENTA UNICA DEL TESORO</t>
  </si>
  <si>
    <t>00099021001 DEPOSITO DE EFECTIVO, DEPOSITANTE: SEGIP OFICINA NACIONAL, CONCEPTO: DEV. DE SALDOS COMPROBANTE C-31 N° 2721, CUARTO FONDO WASHIGTON-EEUU FUENTE 41, CUENTA DE DEPOSITO: CUENTA UNICA DEL TESORO</t>
  </si>
  <si>
    <t>00099021001 DEPOSITO DE EFECTIVO, DEPOSITANTE: SEGIP OFICINA NACIONAL, CONCEPTO: DEV. DE SALDOS COMPROBANTES C-31 N° 1725 Y 1727, SEGUNDO FONDO CALAMA-CHILE FUENTE 41, CUENTA DE DEPOSITO: CUENTA UNICA DEL TESORO</t>
  </si>
  <si>
    <t>00340012003 DEPOSITO DE EFECTIVO, DEPOSITANTE: SEGIP OFICINA NACIONAL, CONCEPTO: DEV. DE SALDO COMPROBANTE C-31 N° 1731, SEGUNDO FONDO CALAMA-CHILE FUENTE 20, CUENTA DE DEPOSITO: CUENTA UNICA DEL TESORO</t>
  </si>
  <si>
    <t>00099021001 DEPOSITO DE EFECTIVO, DEPOSITANTE: SEGIP OFICINA NACIONAL, CONCEPTO: DEV. DE SALDO COMPROBANTE C-31 N° 2983, TERCER FONDO CALAMA-CHILE FUENTE 41, CUENTA DE DEPOSITO: CUENTA UNICA DEL TESORO</t>
  </si>
  <si>
    <t>00340012003 DEPOSITO DE EFECTIVO, DEPOSITANTE: SEGIP OFICINA NACIONAL, CONCEPTO: DEV. DE SALDO COMPROBANTE C-31 N° 2984, TERCER FONDO CALAMA-CHILE FUENTE 20, CUENTA DE DEPOSITO: CUENTA UNICA DEL TESORO</t>
  </si>
  <si>
    <t>00099021001 DEPOSITO DE EFECTIVO, DEPOSITANTE: SEGIP OFICINA NACIONAL, CONCEPTO: DEV. DE SALDO COMPROBANTE C-31 N° 2434, CUARTO FONDO MADRID-ESPAÑA FUENTE 41, CUENTA DE DEPOSITO: CUENTA UNICA DEL TESORO</t>
  </si>
  <si>
    <t>00099021001 DEPOSITO DE EFECTIVO, DEPOSITANTE: FABIAN CLAUDIO FLORES GUTIERREZ, CONCEPTO: DEVOLUCION DE SALDOS NO EJECUTADOS, CUENTA DE DEPOSITO: CUENTA UNICA DEL TESORO</t>
  </si>
  <si>
    <t>00046058003 DEPOSITO DE EFECTIVO, DEPOSITANTE: MINISTERIO DE SALUD, CONCEPTO: REIMPRESION DE BOLETA DE PAGO, CUENTA DE DEPOSITO: CUENTA UNICA DEL TESORO</t>
  </si>
  <si>
    <t>00099021001 DEPOSITO DE EFECTIVO, DEPOSITANTE: MH - LUIS ALBERTO POMA CALLE, CONCEPTO: DEVOLUCION VIATICOS Y GASTOS REPRESENTACION NO UTILIZADOS VIAJE A BRASIL/BRASILIA DEL 14 AL 16, CUENTA DE DEPOSITO: CUENTA UNICA DEL TESORO</t>
  </si>
  <si>
    <t>00099021001 DEPOSITO DE EFECTIVO, DEPOSITANTE: JUANA LIMACHI DE VARGAS, CONCEPTO: DUODECIMA DE AGUINALDO, CUENTA DE DEPOSITO: CUENTA UNICA DEL TESORO</t>
  </si>
  <si>
    <t>00099021001 DEPOSITO DE EFECTIVO, DEPOSITANTE: JANETT JUDITH AJATA GUTIERREZ, CONCEPTO: DEVOLUCION DUODECIMAS DE AGUINALDO 2017, CUENTA DE DEPOSITO: CUENTA UNICA DEL TESORO</t>
  </si>
  <si>
    <t>00099021001 DEPOSITO DE EFECTIVO, DEPOSITANTE: MINISTERIO DE PLANIFICACION DEL DESARROLLO, CONCEPTO: RECUPERACION EXTRAJUDICIAL DE DAÑO ECONOMICO, CUENTA DE DEPOSITO: CUENTA UNICA DEL TESORO</t>
  </si>
  <si>
    <t>00099021001 DEPOSITO DE EFECTIVO, DEPOSITANTE: MANUEL ELIAS ZABALETA CANDIA, CONCEPTO: C-19 DEVOLUCION DE COMBUSTIBLE, CUENTA DE DEPOSITO: CUENTA UNICA DEL TESORO</t>
  </si>
  <si>
    <t>00046024204 DEPOSITO DE EFECTIVO, DEPOSITANTE: JORGE FABRICIO BAILEY TORREZ, CONCEPTO: DEVOLUCION DE 1 DIA DE VIATICO ACTIVIDADES EN TARIJA, CUENTA DE DEPOSITO: CUENTA UNICA DEL TESORO</t>
  </si>
  <si>
    <t>00523012001 DEP.DE CHEQ.AJENOS,RET.DE CAM.,CONCEPTO: PAGO POR SERVICIO PRESTADOS,DEP.: ECOBOL , PROCEDENCIA: BANCO BISA S.A., CHEQUE: 1917, FECHA DE EMISION:24/11/2017</t>
  </si>
  <si>
    <t>00523012001 DEP.DE CHEQ.AJENOS,RET.DE CAM.,CONCEPTO: PAGO POR SERVICIOS PRESTADOS,DEP.: ECOBOL , PROCEDENCIA: BANCO BISA S.A., CHEQUE: 1923, FECHA DE EMISION:28/11/2017</t>
  </si>
  <si>
    <t>00523012001 DEP.DE CHEQ.AJENOS,RET.DE CAM.,CONCEPTO: PAGO POR SERVICIOS PRESTADOS,DEP.: ECOBOL , PROCEDENCIA: BANCO BISA S.A., CHEQUE: 1921, FECHA DE EMISION:24/11/2017</t>
  </si>
  <si>
    <t>00523012001 DEP.DE CHEQ.AJENOS,RET.DE CAM.,CONCEPTO: PAGO POR SERVICIOS PRESTADOS,DEP.: ECOBOL , PROCEDENCIA: BANCO BISA S.A., CHEQUE: 1909, FECHA DE EMISION:17/11/2017</t>
  </si>
  <si>
    <t>00523012001 DEP.DE CHEQ.AJENOS,RET.DE CAM.,CONCEPTO: PAGO POR SERVICIOS PRESTADOS,DEP.: ECOBOL , PROCEDENCIA: BANCO BISA S.A., CHEQUE: 1908, FECHA DE EMISION:17/11/2017</t>
  </si>
  <si>
    <t>00523012001 DEP.DE CHEQ.AJENOS,RET.DE CAM.,CONCEPTO: PAGO POR SERVICIOS PRESTADOS,DEP.: ECOBOL , PROCEDENCIA: BANCO BISA S.A., CHEQUE: 5750, FECHA DE EMISION:17/11/2017</t>
  </si>
  <si>
    <t>00523012001 DEP.DE CHEQ.AJENOS,RET.DE CAM.,CONCEPTO: PAGO POR SERVICIOS PRESTADOS,DEP.: ECOBOL , PROCEDENCIA: BANCO BISA S.A., CHEQUE: 13325, FECHA DE EMISION:23/11/2017</t>
  </si>
  <si>
    <t>00523012001 DEP.DE CHEQ.AJENOS,RET.DE CAM.,CONCEPTO: PAGO POR SERVICIOS PRESTADOS,DEP.: ECOBOL , PROCEDENCIA: BANCO BISA S.A., CHEQUE: 5422, FECHA DE EMISION:22/11/2017</t>
  </si>
  <si>
    <t>00523012001 DEP.DE CHEQ.AJENOS,RET.DE CAM.,CONCEPTO: PAGO POR SERVICIOS PRESTADOS,DEP.: ECOBOL , PROCEDENCIA: BANCO BISA S.A., CHEQUE: 5752, FECHA DE EMISION:22/11/2017</t>
  </si>
  <si>
    <t>00523012001 DEP.DE CHEQ.AJENOS,RET.DE CAM.,CONCEPTO: VENTA DE SERVICIO ECOBOL,DEP.: ANGEL CONDORI Q. , PROCEDENCIA: BANCO BISA S.A., CHEQUE: 1409, FECHA DE EMISION:14/11/2017</t>
  </si>
  <si>
    <t>00099021001 DEP.DE CHEQ.AJENOS,RET.DE CAM.,CONCEPTO: REGISTRO DE TRANSFERENCIA DE RECURSOS-REPOSICION GASTO,DEP.: AUT DE SUPERVISION DEL SIST FIN-FONDO ROTATIVO , PROCEDENCIA: BANCO UNION S.A., CHEQUE: 2777, FECHA DE EMISION:07/12/2017</t>
  </si>
  <si>
    <t>00099021001 DEP.DE CHEQ.AJENOS,RET.DE CAM.,CONCEPTO: DEVOLUCION DE FONDOS POR PASAJES AEREOS NO UTILIZADOS EN LA GESTION 2016,DEP.: BOLIVIANA DE AVIACION , PROCEDENCIA: BANCO UNION S.A., CHEQUE: 8290, FECHA DE EMISION:07/12/2017</t>
  </si>
  <si>
    <t>00099021001 DEP.DE CHEQ.AJENOS,RET.DE CAM.,CONCEPTO: DEVOLUCION POR DEP. DE LA CAJA PETROLERA DE SALUD,DEP.: ADEMAF-MONICA VARGAS RUIZ , PROCEDENCIA: BANCO UNION S.A., CHEQUE: 1184, FECHA DE EMISION:06/12/2017</t>
  </si>
  <si>
    <t>00099021001 DEP.DE CHEQ.AJENOS,RET.DE CAM.,CONCEPTO: DEVOLUCION DE PREV 97/2016 (D.A.4) Y 52/2016 (C-7) (D.A.1),DEP.: ADEMAF-MONICA VARGAS RUIZ , PROCEDENCIA: BANCO UNION S.A., CHEQUE: 1185, FECHA DE EMISION:06/12/2017</t>
  </si>
  <si>
    <t>00099021001 DEP.DE CHEQ.AJENOS,RET.DE CAM.,CONCEPTO: DEVOLUCION DE PREV. N° 1309, 1684, 1728, 1933 Y 2017/2015 (D.A.1),DEP.: ADEMAF-MONICA VARGAS RUIZ , PROCEDENCIA: BANCO UNION S.A., CHEQUE: 1183, FECHA DE EMISION:06/12/2017</t>
  </si>
  <si>
    <t>00526012001 DEP.DE CHEQ.AJENOS,RET.DE CAM.,CONCEPTO: DEP. P/ REVERSION C-31 ORIGEN P/ DEVOLUCION DE VIATICOS Y/O PASAJES PERSONAL BTV H.R. 23679 PIÑACOBO,DEP.: BOLIVIA TV , PROCEDENCIA: BANCO UNION S.A., CHEQUE: 16035, FECHA DE EMISION:08/12/2017</t>
  </si>
  <si>
    <t>00099021001 DEP.DE CHEQ.AJENOS,RET.DE CAM.,CONCEPTO: PAGO INCAPACIDADES TEMPORALES (REEMBOLSO) MINISTERIO DE ECONOMIA FINANZAS PUBLICAS,DEP.: CAJA NACIONAL DE SALUD , PROCEDENCIA: BANCO UNION S.A., CHEQUE: 14432, FECHA DE EMISION:12/12/2017</t>
  </si>
  <si>
    <t>00526012001 DEP.DE CHEQ.AJENOS,RET.DE CAM.,CONCEPTO: DEP. DE SALDOS NO UTILIZADOS EN FAV-BTV PARA LA REVERSION DE PREVENTIVOS,DEP.: BOLIVIA TV , PROCEDENCIA: BANCO UNION S.A., CHEQUE: 16032, FECHA DE EMISION:08/12/2017</t>
  </si>
  <si>
    <t>00526012001 DEP.DE CHEQ.AJENOS,RET.DE CAM.,CONCEPTO: DEP. PARA REGISTRO DE OTROS INGRESOS DE ACUERDO AL INFORME FINAL MARCO TELLEZ BTV,DEP.: BOLIVIA TV , PROCEDENCIA: BANCO UNION S.A., CHEQUE: 16012, FECHA DE EMISION:23/11/2017</t>
  </si>
  <si>
    <t>00526012001 DEP.DE CHEQ.AJENOS,RET.DE CAM.,CONCEPTO: DEP. P/ REVERSION C-31 ORIGEN P/ DEVOLUCION DE VIATICOS Y/O PASAJES PERSONAL BTV H.R. 23159 PIÑACOBO,DEP.: BOLIVIA TV , PROCEDENCIA: BANCO UNION S.A., CHEQUE: 16034, FECHA DE EMISION:08/12/2017</t>
  </si>
  <si>
    <t>00660102001 DEP.DE CHEQ.AJENOS,RET.DE CAM.,CONCEPTO: CUENTAS POR COBRAR EXESO DE LLAMADAS TELEFONICAS DE MARZO A JUNIO/2012,DEP.: ORGANO JUDICIAL DISTRITO POTOSI , PROCEDENCIA: BANCO UNION S.A., CHEQUE: 1132, FECHA DE EMISION:12/12/2017</t>
  </si>
  <si>
    <t>00035031101 DEP.DE CHEQ.AJENOS,RET.DE CAM.,CONCEPTO: INGRESO PARQUEO DEL 7 AL 30 DE NOVIEMBRE DE 2017,DEP.: MEFP - UCPP , PROCEDENCIA: BANCO UNION S.A., CHEQUE: 1155, FECHA DE EMISION:07/12/2017</t>
  </si>
  <si>
    <t>00035031101 DEP.DE CHEQ.AJENOS,RET.DE CAM.,CONCEPTO: ARRIENDO AUDITORIO ILLIMANI PARA GRADUACIÓN COLEGIO AGUSTIN ASPIAZU,DEP.: MEFP - UCPP , PROCEDENCIA: BANCO UNION S.A., CHEQUE: 1154, FECHA DE EMISION:07/12/2017</t>
  </si>
  <si>
    <t>00099021001 DEP.DE CHEQ.AJENOS,RET.DE CAM.,CONCEPTO: FRACCION COMPLEMENTARIA MENSUAL,DEP.: FUTURO DE BOLIVIA S.A. AFP , PROCEDENCIA: BANCO DE CREDITO DE BOLIVIA S.A., CHEQUE: 51646, FECHA DE EMISION:11/12/2017</t>
  </si>
  <si>
    <t>00099021001 DEP.DE CHEQ.AJENOS,RET.DE CAM.,CONCEPTO: COMPENSACION MENSUAL DE COTIZACION,DEP.: FUTURO DE BOLIVIA S.A. AFP , PROCEDENCIA: BANCO DE CREDITO DE BOLIVIA S.A., CHEQUE: 51645, FECHA DE EMISION:11/12/2017</t>
  </si>
  <si>
    <t>00099021001 DEP.DE CHEQ.AJENOS,RET.DE CAM.,CONCEPTO: DEVOLUCION DE CC NO COBRADA AGOSTO 2017,DEP.: LA VITALICIA SEGUROS Y REASEGUROS DE VIDA S.A. , PROCEDENCIA: BANCO BISA S.A., CHEQUE: 41894, FECHA DE EMISION:12/12/2017</t>
  </si>
  <si>
    <t>00670012001 DEP.DE CHEQ.AJENOS,RET.DE CAM.,CONCEPTO: INFRACCIONES ELECTORALES MES NOVIEMBRE /2017 ETD CBBA,DEP.: ORGANO ELECTORAL PLURANACIONAL , PROCEDENCIA: BANCO UNION S.A., CHEQUE: 6114, FECHA DE EMISION:11/12/2017</t>
  </si>
  <si>
    <t>00290012001 DEP.DE CHEQ.AJENOS,RET.DE CAM.,CONCEPTO: DEPÓSITO POR DESCUENTO DE LA OFICINA CENTRAL POR MULTA Y ATRASOS, C-31 SIP N°247,DEP.: SERVICIO DE IMPUESTOS NACIONALES , PROCEDENCIA: BANCO UNION S.A., CHEQUE: 4607, FECHA DE EMISION:08/12/2017</t>
  </si>
  <si>
    <t>00670132001 DEP.DE CHEQ.AJENOS,RET.DE CAM.,CONCEPTO: CIERRE FONDO ROTATIVO 2017 SERECI CBBA,DEP.: ORGANO ELECTORAL PLURINACIONAL , PROCEDENCIA: BANCO UNION S.A., CHEQUE: 2399, FECHA DE EMISION:11/12/2017</t>
  </si>
  <si>
    <t>00010011102 DEPOSITO DE EFECTIVO, DEPOSITANTE: ANA PAOLA JOSELINE TEJADA PACHECO, CONCEPTO: PAGO POR VALORES ANULADOS, CUENTA DE DEPOSITO: CUENTA UNICA DEL TESORO</t>
  </si>
  <si>
    <t>00099021001 DEPOSITO DE EFECTIVO, DEPOSITANTE: RUBEN MENDOZA QUISPE, CONCEPTO: DEVOLUCION DE COMBUSTIBLE, CUENTA DE DEPOSITO: CUENTA UNICA DEL TESORO</t>
  </si>
  <si>
    <t>00099021001 DEPOSITO DE EFECTIVO, DEPOSITANTE: DANITZA PRIETO RIVERO, CONCEPTO: DEVOLUCION DE COMBUSTIBLE, CUENTA DE DEPOSITO: CUENTA UNICA DEL TESORO</t>
  </si>
  <si>
    <t>00099021001 DEPOSITO DE EFECTIVO, DEPOSITANTE: EJERCITO DE BOLIVIA 147956025, CONCEPTO: REVERSION CONCEPTO DE COMBUSTIBLE CUMBRE FORO PAISES EXPORTADORES DE GAS, CUENTA DE DEPOSITO: CUENTA UNICA DEL TESORO</t>
  </si>
  <si>
    <t>00099021001 DEPOSITO DE EFECTIVO, DEPOSITANTE: ROSA ELISA MAMANI CONDORI, CONCEPTO: C-18 DEVOLUCION DE GASOLINA, CUENTA DE DEPOSITO: CUENTA UNICA DEL TESORO</t>
  </si>
  <si>
    <t>00099021001 DEPOSITO DE EFECTIVO, DEPOSITANTE: GISELA NADIA FARFAN COLQUE, CONCEPTO: DEVOLUCION AGUINALDO 2017-UPEA, CUENTA DE DEPOSITO: CUENTA UNICA DEL TESORO</t>
  </si>
  <si>
    <t>00086038003 DEPOSITO DE EFECTIVO, DEPOSITANTE: ROSMERY CASILLO B., CONCEPTO: DEPÓSITO POR REVERSIÓN DE FONDOS NO UTILIZADOS, CUENTA DE DEPOSITO: CUENTA UNICA DEL TESORO</t>
  </si>
  <si>
    <t>00086031106 DEPOSITO DE EFECTIVO, DEPOSITANTE: OSCAR YRIGOYEN A., CONCEPTO: DEPÓSITO POR REVERSIÓN DE FONDOS NO UTILIZADOS, CUENTA DE DEPOSITO: CUENTA UNICA DEL TESORO</t>
  </si>
  <si>
    <t>00099021001 DEPOSITO DE EFECTIVO, DEPOSITANTE: OMAR AURELIO GUARACHI AJATA, CONCEPTO: C-19 DEVOLUCION DE GASOLINA, CUENTA DE DEPOSITO: CUENTA UNICA DEL TESORO</t>
  </si>
  <si>
    <t>00086058002 DEPOSITO DE EFECTIVO, DEPOSITANTE: ALVARO LIMACHI MAYDANA, CONCEPTO: DEVOLUCIÓN DE FONDOS EN AVANCE, CUENTA DE DEPOSITO: CUENTA UNICA DEL TESORO</t>
  </si>
  <si>
    <t>00099021001 DEPOSITO DE EFECTIVO, DEPOSITANTE: LORENZO PAJA TARQUI, CONCEPTO: C-17 DEVOLUCIÓN DE COMBUSTIBLE, CUENTA DE DEPOSITO: CUENTA UNICA DEL TESORO</t>
  </si>
  <si>
    <t>00513012003 DEPOSITO DE EFECTIVO, DEPOSITANTE: FREDDY VIRHUEZ CUELLAR 6280856 SCZ, CONCEPTO: DEVOLUCION DUODECIMAS AGUINALDO 2017, CUENTA DE DEPOSITO: CUENTA UNICA DEL TESORO</t>
  </si>
  <si>
    <t>00099021001 DEPOSITO DE EFECTIVO, DEPOSITANTE: JEANETTE OLMOS SOTO, CONCEPTO: DEVOLUCIÓN DOBLE PERCEPCIÓN, CUENTA DE DEPOSITO: CUENTA UNICA DEL TESORO</t>
  </si>
  <si>
    <t>00099021001 DEPOSITO DE EFECTIVO, DEPOSITANTE: SONIA COPA MOLLERICONA, CONCEPTO: DUODECIMA DE AGUINALDO, CUENTA DE DEPOSITO: CUENTA UNICA DEL TESORO</t>
  </si>
  <si>
    <t>00099021001 DEPOSITO DE EFECTIVO, DEPOSITANTE: OTILIA H. CONDORI CUNO, CONCEPTO: IMPORTE POR COBRO INDEBIDO DE LOLA CUNO CANAZA (Q.E.P.D.), CUENTA DE DEPOSITO: CUENTA UNICA DEL TESORO</t>
  </si>
  <si>
    <t>00020011103 DEPOSITO DE EFECTIVO, DEPOSITANTE: ROXANA BEATRIZ CRUZ MAMANI, CONCEPTO: REVERSION PASAJES, CUENTA DE DEPOSITO: CUENTA UNICA DEL TESORO</t>
  </si>
  <si>
    <t>00099021001 DEPOSITO DE EFECTIVO, DEPOSITANTE: AMALIA GUTIERREZ APAZA, CONCEPTO: C-16 DEVOLUCION DE COMBUSTIBLE, CUENTA DE DEPOSITO: CUENTA UNICA DEL TESORO</t>
  </si>
  <si>
    <t>00099021001 DEPOSITO DE EFECTIVO, DEPOSITANTE: DELIA SALAZAR QUISBERT, CONCEPTO: C-16 DEVOLUCION DE COMBUSTIBLE, CUENTA DE DEPOSITO: CUENTA UNICA DEL TESORO</t>
  </si>
  <si>
    <t>00099021001 DEPOSITO DE EFECTIVO, DEPOSITANTE: TANIA VICTORIA FRANCK CHURRUARRÍN CI. 6845042 LP., CONCEPTO: PAGO DE TELEFONO, CUENTA DE DEPOSITO: CUENTA UNICA DEL TESORO</t>
  </si>
  <si>
    <t>00046031102 DEPOSITO DE EFECTIVO, DEPOSITANTE: ANGEL PEDRO LAGUNA CANGRE, CONCEPTO: DEVOLUCION DE ESTIPENDIOS CUENTA N°0689-03-G312, CUENTA DE DEPOSITO: CUENTA UNICA DEL TESORO</t>
  </si>
  <si>
    <t>00020011103 DEPOSITO DE EFECTIVO, DEPOSITANTE: REGISTRO INTERNACIONAL BOLIVIANO DE BUQUES, CONCEPTO: REVERSION PASAJES PREVENTIVO : 73651 VIAJE A TARIJA - LIC PEREZ, CUENTA DE DEPOSITO: CUENTA UNICA DEL TESORO</t>
  </si>
  <si>
    <t>00020011103 DEPOSITO DE EFECTIVO, DEPOSITANTE: KATHERINE NEYZA SCHNEIDER PEREZ, CONCEPTO: REVERSION PASAJES PREV. 7395/17, CUENTA DE DEPOSITO: CUENTA UNICA DEL TESORO</t>
  </si>
  <si>
    <t>00020011103 DEPOSITO DE EFECTIVO, DEPOSITANTE: KARINA PAMELA PANIAGUA BELTRAN, CONCEPTO: REVERSION PASAJE PREV. 7394, CUENTA DE DEPOSITO: CUENTA UNICA DEL TESORO</t>
  </si>
  <si>
    <t>00041044201 DEPOSITO DE EFECTIVO, DEPOSITANTE: VICTOR ESCOBAR CARDONA, CONCEPTO: DEVOLUCION DE GARANTIA, CUENTA DE DEPOSITO: CUENTA UNICA DEL TESORO</t>
  </si>
  <si>
    <t>00523012001 DEPOSITO DE EFECTIVO, DEPOSITANTE: ECOBOL, CONCEPTO: INGRESO EXTRAORDINARIO, CUENTA DE DEPOSITO: CUENTA UNICA DEL TESORO</t>
  </si>
  <si>
    <t>00099021001 DEPOSITO DE EFECTIVO, DEPOSITANTE: VICTOR QUISPE RAMIREZ, CONCEPTO: PAGO MULTA DE INASISTENCIA POR NO EMITIR MI VOTO, CUENTA DE DEPOSITO: CUENTA UNICA DEL TESORO</t>
  </si>
  <si>
    <t>00099021001 DEPOSITO DE EFECTIVO, DEPOSITANTE: VICTOR HUGO TORREZ ARANA, CONCEPTO: REVERSION PASAJES Y COMBUSTIBLE PREV N° 8183/17, CUENTA DE DEPOSITO: CUENTA UNICA DEL TESORO</t>
  </si>
  <si>
    <t>00099021001 DEPOSITO DE EFECTIVO, DEPOSITANTE: JESUS HENRY CALZADA JUSTO, CONCEPTO: REVERSION PASAJES PREV N° 8099/17, CUENTA DE DEPOSITO: CUENTA UNICA DEL TESORO</t>
  </si>
  <si>
    <t>00592012001 DEPOSITO DE EFECTIVO, DEPOSITANTE: MARLENE CALLISAYA, CONCEPTO: ND 74285 GESTIÓN 2016, CUENTA DE DEPOSITO: CUENTA UNICA DEL TESORO</t>
  </si>
  <si>
    <t>00592012001 DEPOSITO DE EFECTIVO, DEPOSITANTE: MARLENE CALLISAYA, CONCEPTO: ND 63809 / 2016, CUENTA DE DEPOSITO: CUENTA UNICA DEL TESORO</t>
  </si>
  <si>
    <t>00592012001 DEPOSITO DE EFECTIVO, DEPOSITANTE: MINISTERIO DE LA PRESIDENCIA, CONCEPTO: ND - 100159 MIN. PRESIDENCIA 2016, CUENTA DE DEPOSITO: CUENTA UNICA DEL TESORO</t>
  </si>
  <si>
    <t>00592012001 DEPOSITO DE EFECTIVO, DEPOSITANTE: BOLTUR, CONCEPTO: DEVOLUCIÓN POR PAGO EN DEMASIA ND 127685, CUENTA DE DEPOSITO: CUENTA UNICA DEL TESORO</t>
  </si>
  <si>
    <t>00592012001 DEPOSITO DE EFECTIVO, DEPOSITANTE: MARGARET AYALA, CONCEPTO: MMAYA - ND 9758/2015, CUENTA DE DEPOSITO: CUENTA UNICA DEL TESORO</t>
  </si>
  <si>
    <t>00099021001 DEPOSITO DE EFECTIVO, DEPOSITANTE: CARMEN ROSA OROPEZA MENDOZA DE CHIPANA, CONCEPTO: DEPOSITAR UNA DUODECIMA DE AGUINALDO, CUENTA DE DEPOSITO: CUENTA UNICA DEL TESORO</t>
  </si>
  <si>
    <t>00099021001 DEPOSITO DE EFECTIVO, DEPOSITANTE: SERGIO JHONY PAZ JIMENEZ, CONCEPTO: DEVOLUCION DE VIATICOS C31 - 1796 - 2015, CUENTA DE DEPOSITO: CUENTA UNICA DEL TESORO</t>
  </si>
  <si>
    <t>00099021001 DEPOSITO DE EFECTIVO, DEPOSITANTE: RI-5 CAMPERO, CONCEPTO: POR GASTOS NO EJECUTADOS EN LA COMPRA DE COMBUSTIBLE NOVIEMBRE, CUENTA DE DEPOSITO: CUENTA UNICA DEL TESORO</t>
  </si>
  <si>
    <t>00099021001 DEPOSITO DE EFECTIVO, DEPOSITANTE: ROBERTO VICTOR SOTO SALAZAR, CONCEPTO: SALDO DE FONDO DE AVANCE, CUENTA DE DEPOSITO: CUENTA UNICA DEL TESORO</t>
  </si>
  <si>
    <t>00099021001 DEPOSITO DE EFECTIVO, DEPOSITANTE: MINISTERIO DE MEDIO AMBIENTE Y AGUA, CONCEPTO: DEVOLUCION FONDOS EN AVANCE PAGO DE INSPECCION VEHICULAR, CUENTA DE DEPOSITO: CUENTA UNICA DEL TESORO</t>
  </si>
  <si>
    <t>00099021001 DEP.DE CHEQ.AJENOS,RET.DE CAM.,CONCEPTO: DEVOLUCION SUBSIDIO INCAPACIDAD TEMPORAL,DEP.: MINISTERIO DE ECONOMIA Y FINANZAS PUBLICAS , PROCEDENCIA: BANCO UNION S.A., CHEQUE: 25119, FECHA DE EMISION:30/11/2017</t>
  </si>
  <si>
    <t>00212082001 DEP.DE CHEQ.AJENOS,RET.DE CAM.,CONCEPTO: CUENTAS POR COBRAR GESTION 2010,DEP.: INRA - LA PAZ , PROCEDENCIA: BANCO UNION S.A., CHEQUE: 3783, FECHA DE EMISION:12/12/2017</t>
  </si>
  <si>
    <t>00380014201 DEP.DE CHEQ.AJENOS,RET.DE CAM.,CONCEPTO: TRASPASO DE FONDOS DEL FONDO ROTATORIO A LA CUT,DEP.: ASINSA , PROCEDENCIA: BANCO UNION S.A., CHEQUE: 5, FECHA DE EMISION:07/12/2017</t>
  </si>
  <si>
    <t>00380014201 DEP.DE CHEQ.AJENOS,RET.DE CAM.,CONCEPTO: TRASPASO DE FONDOS DEL FONDO ROTATORIO A LA CUT,DEP.: ASINSA , PROCEDENCIA: BANCO UNION S.A., CHEQUE: 8, FECHA DE EMISION:07/12/2017</t>
  </si>
  <si>
    <t>00380014201 DEP.DE CHEQ.AJENOS,RET.DE CAM.,CONCEPTO: TRASPASO DE FONDOS DEL FONDO ROTATORIO A LA CUT,DEP.: ASINSA , PROCEDENCIA: BANCO UNION S.A., CHEQUE: 9, FECHA DE EMISION:12/12/2017</t>
  </si>
  <si>
    <t>00660142001 DEP.DE CHEQ.AJENOS,RET.DE CAM.,CONCEPTO: DEVOLUCIÓN CUENTAS POR COBRAR DR. ALBERTO PINTO,DEP.: ORGANO JUDICIAL - PANDO , PROCEDENCIA: BANCO UNION S.A., CHEQUE: 717, FECHA DE EMISION:08/12/2017</t>
  </si>
  <si>
    <t>00660142001 DEP.DE CHEQ.AJENOS,RET.DE CAM.,CONCEPTO: DEVOLUCIÓN CUENTAS POR COBRAR WILDE TOSHIO,DEP.: ORGANO JUDICIAL - PANDO , PROCEDENCIA: BANCO UNION S.A., CHEQUE: 719, FECHA DE EMISION:11/12/2017</t>
  </si>
  <si>
    <t>00099021001 DEP.DE CHEQ.AJENOS,RET.DE CAM.,CONCEPTO: DEVOLUCION DE SUELDOS NO DEPOSITADOS,DEP.: PROGRAMA NACIONAL DE POST-ALFABETIZACION , PROCEDENCIA: BANCO UNION S.A., CHEQUE: 5579, FECHA DE EMISION:12/12/2017</t>
  </si>
  <si>
    <t>00099021001 DEP.DE CHEQ.AJENOS,RET.DE CAM.,CONCEPTO: DEVOLUCION DE SUELDOS NO DEPOSITADOS,DEP.: PROGRAMA NACIONAL DE POST-ALFABETIZACION , PROCEDENCIA: BANCO UNION S.A., CHEQUE: 5580, FECHA DE EMISION:12/12/2017</t>
  </si>
  <si>
    <t>00099021001 DEP.DE CHEQ.AJENOS,RET.DE CAM.,CONCEPTO: DEVOLUCION DE SUELDOS NO DEPOSITADOS,DEP.: PROGRAMA NACIONAL DE POST-ALFABETIZACION , PROCEDENCIA: BANCO UNION S.A., CHEQUE: 5582, FECHA DE EMISION:12/12/2017</t>
  </si>
  <si>
    <t>00099021001 DEP.DE CHEQ.AJENOS,RET.DE CAM.,CONCEPTO: DEVOLUCION DE SUELDOS NO DEPOSITADOS,DEP.: PROGRAMA NACIONAL DE POST-ALFABETIZACION , PROCEDENCIA: BANCO UNION S.A., CHEQUE: 5583, FECHA DE EMISION:12/12/2017</t>
  </si>
  <si>
    <t>00283012002 DEP.DE CHEQ.AJENOS,RET.DE CAM.,CONCEPTO: REPOSICIÓN DE TCF - OFICINA CENTRAL,DEP.: ADUANA NACIONAL , PROCEDENCIA: BANCO UNION S.A., CHEQUE: 2814, FECHA DE EMISION:12/12/2017</t>
  </si>
  <si>
    <t>00099021001 DEP.DE CHEQ.AJENOS,RET.DE CAM.,CONCEPTO: DEVOLUCION DE SUELDOS NO DEPOSITADOS,DEP.: PROGRAMA NACIONAL DE POST-ALFABETIZACION , PROCEDENCIA: BANCO UNION S.A., CHEQUE: 5584, FECHA DE EMISION:12/12/2017</t>
  </si>
  <si>
    <t>00283012002 DEP.DE CHEQ.AJENOS,RET.DE CAM.,CONCEPTO: DEVOLUCIÓN DE VIÁTICOS - OFICINA CENTRAL,DEP.: ADUANA NACIONAL , PROCEDENCIA: BANCO UNION S.A., CHEQUE: 2810, FECHA DE EMISION:10/12/2017</t>
  </si>
  <si>
    <t>00099021001 DEP.DE CHEQ.AJENOS,RET.DE CAM.,CONCEPTO: DEVOLUCION DE SUELDOS NO DEPOSITADOS,DEP.: PROGRAMA NACIONAL DE POST-ALFABETIZACION , PROCEDENCIA: BANCO UNION S.A., CHEQUE: 5585, FECHA DE EMISION:12/12/2017</t>
  </si>
  <si>
    <t>00099021001 DEP.DE CHEQ.AJENOS,RET.DE CAM.,CONCEPTO: DEVOLUCION DE SUELDOS NO DEPOSITADOS,DEP.: PROGRAMA NACIONAL DE POST-ALFABETIZACION , PROCEDENCIA: BANCO UNION S.A., CHEQUE: 5586, FECHA DE EMISION:12/12/2017</t>
  </si>
  <si>
    <t>00283072001 DEP.DE CHEQ.AJENOS,RET.DE CAM.,CONCEPTO: DEVOLUCIÓN DE VIÁTICOS - GR PTS.,DEP.: ADUANA NACIONAL , PROCEDENCIA: BANCO UNION S.A., CHEQUE: 2811, FECHA DE EMISION:11/12/2017</t>
  </si>
  <si>
    <t>00099021001 DEP.DE CHEQ.AJENOS,RET.DE CAM.,CONCEPTO: DEVOLUCION DE SUELDOS NO DEPOSITADOS,DEP.: PROGRAMA NACIONAL DE POST-ALFABETIZACION , PROCEDENCIA: BANCO UNION S.A., CHEQUE: 5587, FECHA DE EMISION:12/12/2017</t>
  </si>
  <si>
    <t>00099021001 DEP.DE CHEQ.AJENOS,RET.DE CAM.,CONCEPTO: DEVOLUCION DE SUELDOS NO DEPOSITADOS,DEP.: PROGRAMA NACIONAL DE POST-ALFABETIZACION , PROCEDENCIA: BANCO UNION S.A., CHEQUE: 5588, FECHA DE EMISION:12/12/2017</t>
  </si>
  <si>
    <t>00099021001 DEP.DE CHEQ.AJENOS,RET.DE CAM.,CONCEPTO: DEVOLUCION DE SUELDOS NO DEPOSITADOS,DEP.: PROGRAMA NACIONAL DE POST-ALFABETIZACION , PROCEDENCIA: BANCO UNION S.A., CHEQUE: 5581, FECHA DE EMISION:12/12/2017</t>
  </si>
  <si>
    <t>00660042001 DEP.DE CHEQ.AJENOS,RET.DE CAM.,CONCEPTO: CUENTAS POR COBRAR,DEP.: ORGANO JUDICIAL - TRIBUNAL AGROAMBIENTAL , PROCEDENCIA: BANCO UNION S.A., CHEQUE: 505, FECHA DE EMISION:11/12/2017</t>
  </si>
  <si>
    <t>00283072001 DEP.DE CHEQ.AJENOS,RET.DE CAM.,CONCEPTO: DEVOLUCIÓN DE VIÁTICOS - GR PTS.,DEP.: ADUANA NACIONAL , PROCEDENCIA: BANCO UNION S.A., CHEQUE: 2812, FECHA DE EMISION:11/12/2017</t>
  </si>
  <si>
    <t>00592012001 DEP.DE CHEQ.AJENOS,RET.DE CAM.,CONCEPTO: ND 139813 GRISEL,DEP.: BOA , PROCEDENCIA: BANCO UNION S.A., CHEQUE: 8232, FECHA DE EMISION:30/11/2017</t>
  </si>
  <si>
    <t>00290012001 DEP.DE CHEQ.AJENOS,RET.DE CAM.,CONCEPTO: DEPÓSITO POR MULTAS Y ATRASOS DE CONSULTORES DE LA GGCBBA DE JUL. Y AGOS. /2017 CON C-31 SIP N°251,DEP.: SERVICIO DE IMPUESTOS NACIONALES</t>
  </si>
  <si>
    <t>00099021001 DEP.DE CHEQ.AJENOS,RET.DE CAM.,CONCEPTO: REEMBOLSO CSBP P/ SUBS INCAP TEMP ABRIL /JUN RETROACTIVO ENE FEB MARZ GERENCIA BENI,DEP.: CONTRALORIA GENERAL DEL ESTADO , PROCEDENCIA: BANCO UNION S.A., CHEQUE: 5380, FECHA DE EMISION:06/12/2017</t>
  </si>
  <si>
    <t>00099021001 DEP.DE CHEQ.AJENOS,RET.DE CAM.,CONCEPTO: REEMBOLSO SUBSIDIOS INCAPACIDAD TEMPORAL,DEP.: CONTRALORIA GENERAL DEL ESTADO , PROCEDENCIA: BANCO UNION S.A., CHEQUE: 5382, FECHA DE EMISION:06/12/2017</t>
  </si>
  <si>
    <t>00099021001 DEP.DE CHEQ.AJENOS,RET.DE CAM.,CONCEPTO: REEMBOLSO SUBSIDIOS INCAP. TEMPORAL,DEP.: CONTRALORIA GENERAL DEL ESTADO , PROCEDENCIA: BANCO UNION S.A., CHEQUE: 5381, FECHA DE EMISION:06/12/2017</t>
  </si>
  <si>
    <t>00087010001 DEP.DE CHEQ.AJENOS,RET.DE CAM.,CONCEPTO: RECUPERACION N.C. 109/12 ENTB - LIQUIDACION,DEP.: MINISTERIO DE COMUNICACION , PROCEDENCIA: BANCO UNION S.A., CHEQUE: 9346, FECHA DE EMISION:13/12/2017</t>
  </si>
  <si>
    <t>00099021001 DEPOSITO DE EFECTIVO, DEPOSITANTE: BLADIMIR MAMANI ULO, CONCEPTO: DEVOLUCION DE COMBUSTIBLE, CUENTA DE DEPOSITO: CUENTA UNICA DEL TESORO</t>
  </si>
  <si>
    <t>00099021001 DEPOSITO DE EFECTIVO, DEPOSITANTE: MINISTERIO DE DESARROLLO RURAL Y TIERRAS, CONCEPTO: DESCARGO DE FONDO EN AVANCE, CUENTA DE DEPOSITO: CUENTA UNICA DEL TESORO</t>
  </si>
  <si>
    <t>00099021001 DEPOSITO DE EFECTIVO, DEPOSITANTE: YULISSA RAMIREZ YUJRA, CONCEPTO: MULTA POR NO VOTAR, CUENTA DE DEPOSITO: CUENTA UNICA DEL TESORO</t>
  </si>
  <si>
    <t>00099021001 DEPOSITO DE EFECTIVO, DEPOSITANTE: ABEN, CONCEPTO: DEVOLUCION DE FONDOS, CUENTA DE DEPOSITO: CUENTA UNICA DEL TESORO</t>
  </si>
  <si>
    <t>00020031101 DEPOSITO DE EFECTIVO, DEPOSITANTE: JULIO RENE MONTALVO MARISCAL, CONCEPTO: RETENCION PRODUCTOS DEL SERVICIO DE TEE DEL MES DE NOVIEMBRE, CUENTA DE DEPOSITO: CUENTA UNICA DEL TESORO</t>
  </si>
  <si>
    <t>00020031101 DEPOSITO DE EFECTIVO, DEPOSITANTE: FRANZ LUIS ORDOÑEZ MENACHO, CONCEPTO: DEVOLUCION DE VIATICOS, CUENTA DE DEPOSITO: CUENTA UNICA DEL TESORO</t>
  </si>
  <si>
    <t>00099021001 DEPOSITO DE EFECTIVO, DEPOSITANTE: JULIO OSWALDO NAVARRO LLANO, CONCEPTO: DEVOLUCION DE DUODECIMA DE AGUINALDO, CUENTA DE DEPOSITO: CUENTA UNICA DEL TESORO</t>
  </si>
  <si>
    <t>00119012001 DEPOSITO DE EFECTIVO, DEPOSITANTE: CARLOS CECILIO AGUILAR FLORES ADSIB, CONCEPTO: DEVOLUCION DE RECURSOS, CUENTA DE DEPOSITO: CUENTA UNICA DEL TESORO</t>
  </si>
  <si>
    <t>00378012002 DEPOSITO DE EFECTIVO, DEPOSITANTE: BOLTUR, CONCEPTO: DEVOLUCION POR PAGO EN DEMASIA ND 127685, CUENTA DE DEPOSITO: CUENTA UNICA DEL TESORO</t>
  </si>
  <si>
    <t>00119012001 DEPOSITO DE EFECTIVO, DEPOSITANTE: CLAUDIO A. CUELLAR VALENCIA, CONCEPTO: DEVOLUCION DE RECURSOS, CUENTA DE DEPOSITO: CUENTA UNICA DEL TESORO</t>
  </si>
  <si>
    <t>00046024204 DEPOSITO DE EFECTIVO, DEPOSITANTE: JOSE REYNALDO QUISBERT CANO, CONCEPTO: DEVOLUCION DE SALDO DE COMBUSTIBLE PROG. DENGUE, CUENTA DE DEPOSITO: CUENTA UNICA DEL TESORO</t>
  </si>
  <si>
    <t>00099021001 DEPOSITO DE EFECTIVO, DEPOSITANTE: CARLA VIOLETA ARCE ALIAGA, CONCEPTO: DEVOLUCION UNA DUODECIMA DE AGUINALDO, CUENTA DE DEPOSITO: CUENTA UNICA DEL TESORO</t>
  </si>
  <si>
    <t>00099021001 DEPOSITO DE EFECTIVO, DEPOSITANTE: MARGARITA NOGALES TAPIA, CONCEPTO: DUODECIMA DE AGUINALDO, CUENTA DE DEPOSITO: CUENTA UNICA DEL TESORO</t>
  </si>
  <si>
    <t>00099021001 DEPOSITO DE EFECTIVO, DEPOSITANTE: ISABEL MITA GUARACHI, CONCEPTO: DEVOLUCIÓN DE COMBUSTIBLE, CUENTA DE DEPOSITO: CUENTA UNICA DEL TESORO</t>
  </si>
  <si>
    <t>00526012001 DEPOSITO DE EFECTIVO, DEPOSITANTE: BOLIVIA TV JUAN TEODORO PACO TORREZ, CONCEPTO: DEVOLUCION DE PASAJES, CUENTA DE DEPOSITO: CUENTA UNICA DEL TESORO</t>
  </si>
  <si>
    <t>00099021001 DEPOSITO DE EFECTIVO, DEPOSITANTE: ARMINDA INES MERUVIA BUSTILLOS, CONCEPTO: DUODECIMA DE AGUINALDO, CUENTA DE DEPOSITO: CUENTA UNICA DEL TESORO</t>
  </si>
  <si>
    <t>00099021001 DEPOSITO DE EFECTIVO, DEPOSITANTE: JUAN GABRIEL CRUZ GUTIERREZ, CONCEPTO: DEVOLUCION DE COMBUSTIBLE, CUENTA DE DEPOSITO: CUENTA UNICA DEL TESORO</t>
  </si>
  <si>
    <t>00574012002 DEPOSITO DE EFECTIVO, DEPOSITANTE: LACTEOSBOL-ALBA ROSA GUTIERREZ ALEJO, CONCEPTO: DEVOLUCION DE SUELDO, CUENTA DE DEPOSITO: CUENTA UNICA DEL TESORO</t>
  </si>
  <si>
    <t>00586012001 DEPOSITO DE EFECTIVO, DEPOSITANTE: EASBA, CONCEPTO: DEVOLUCION FONDO EN AVANCE, CUENTA DE DEPOSITO: CUENTA UNICA DEL TESORO</t>
  </si>
  <si>
    <t>00047011110 DEPOSITO DE EFECTIVO, DEPOSITANTE: VICENTE MANCACHI M., CONCEPTO: DEVOLUCION DE FONDOS EN AVANCE DE DIGCOIN LA PAZ, DEL SR. VICENTE MANCACHI, CUENTA DE DEPOSITO: CUENTA UNICA DEL TESORO</t>
  </si>
  <si>
    <t>00099021001 DEPOSITO DE EFECTIVO, DEPOSITANTE: JULIO HUMEREZ HUANCA, CONCEPTO: REVERSIÓN PASAJES PREV. N°8100/17, CUENTA DE DEPOSITO: CUENTA UNICA DEL TESORO</t>
  </si>
  <si>
    <t>00041011101 DEPOSITO DE EFECTIVO, DEPOSITANTE: SERGIO SALAZAR, CONCEPTO: DEVOLUCION DE FONDOS EN AVANCE, CUENTA DE DEPOSITO: CUENTA UNICA DEL TESORO</t>
  </si>
  <si>
    <t>00291012002 DEPOSITO DE EFECTIVO, DEPOSITANTE: SERGIO QUISBERT CHOQUEHUANCA, CONCEPTO: PAGO POR CONCEPTO DE PERDIDA DE CREDENCIAL, CUENTA DE DEPOSITO: CUENTA UNICA DEL TESORO</t>
  </si>
  <si>
    <t>00099021001 DEPOSITO DE EFECTIVO, DEPOSITANTE: MINISTERIO DE EDUCACIÓN - FELIX MAMANI POMA, CONCEPTO: DEVOLUCIÓN DE PASAJES, CUENTA DE DEPOSITO: CUENTA UNICA DEL TESORO</t>
  </si>
  <si>
    <t>00526012001 DEPOSITO DE EFECTIVO, DEPOSITANTE: BOLIVIA TV DANIEL TICONA MAMANI, CONCEPTO: DEVOLUCION DE VIATICOS Y PASAJES, CUENTA DE DEPOSITO: CUENTA UNICA DEL TESORO</t>
  </si>
  <si>
    <t>00099021001 DEPOSITO DE EFECTIVO, DEPOSITANTE: EDDA SARAH FIORILO BARRIOS, CONCEPTO: DEVOLUCION LICENCIAS SIN GOCE DE HABER, CUENTA DE DEPOSITO: CUENTA UNICA DEL TESORO</t>
  </si>
  <si>
    <t>00020051101 DEPOSITO DE EFECTIVO, DEPOSITANTE: LUIS AUGUSTO SANCHEZ PLEWANTH, CONCEPTO: REVERSIÓN, CUENTA DE DEPOSITO: CUENTA UNICA DEL TESORO</t>
  </si>
  <si>
    <t>00041044201 DEPOSITO DE EFECTIVO, DEPOSITANTE: PRO BOLIVIA-PRO LECHE MIN DE DES PROD Y ECON PLU, CONCEPTO: SALDO POR CONCEPTO DE PAGO FONDOS EN AVANCE DIA NACIONAL DE LA LECHE ESPACIO LUDICO, CUENTA DE DEPOSITO: CUENTA UNICA DEL TESORO</t>
  </si>
  <si>
    <t>00586019203 DEPOSITO DE EFECTIVO, DEPOSITANTE: GALO RUBEN PERALTA QUISBERT, CONCEPTO: DEVOLUCION DE FONDOS EN AVANCE PREVENTIVO 1000, CUENTA DE DEPOSITO: CUENTA UNICA DEL TESORO</t>
  </si>
  <si>
    <t>00099021001 DEPOSITO DE EFECTIVO, DEPOSITANTE: EJERCITO - EDWIN CATARI CHUCA, CONCEPTO: DEVOLUCION DE PASAJES, CUENTA DE DEPOSITO: CUENTA UNICA DEL TESORO</t>
  </si>
  <si>
    <t>00099021001 DEPOSITO DE EFECTIVO, DEPOSITANTE: EJERCITO - DAVID LIBORIO SIACARA JANCO, CONCEPTO: DEVOLUCION DE PASAJES, CUENTA DE DEPOSITO: CUENTA UNICA DEL TESORO</t>
  </si>
  <si>
    <t>00099021001 DEPOSITO DE EFECTIVO, DEPOSITANTE: EJERCITO - JAVIER FERNANDEZ TANGARA, CONCEPTO: DEVOLUCION DE PASAJES, CUENTA DE DEPOSITO: CUENTA UNICA DEL TESORO</t>
  </si>
  <si>
    <t>00030018016 DEPOSITO DE EFECTIVO, DEPOSITANTE: OFELIA ZELAYA CALVIMONTES, CONCEPTO: DEVOLUCION DE FONDOS EN AVANCE, CUENTA DE DEPOSITO: CUENTA UNICA DEL TESORO</t>
  </si>
  <si>
    <t>00099021001 DEPOSITO DE EFECTIVO, DEPOSITANTE: EJERCITO - ARMIN HUGO TITO CACERES, CONCEPTO: DEVOLUCION DE PASAJES, CUENTA DE DEPOSITO: CUENTA UNICA DEL TESORO</t>
  </si>
  <si>
    <t>00030018005 DEPOSITO DE EFECTIVO, DEPOSITANTE: OLVIS EUSEBIO ZENTENO MAMANI, CONCEPTO: DEVOLUCION DE FONDOS EN AVANCE, CUENTA DE DEPOSITO: CUENTA UNICA DEL TESORO</t>
  </si>
  <si>
    <t>00099021001 DEPOSITO DE EFECTIVO, DEPOSITANTE: MINISTERIO PUBLICO, CONCEPTO: DEVOLUCION DE VIATICOS POR EL DR. ERLAN ALMANZA C., CUENTA DE DEPOSITO: CUENTA UNICA DEL TESORO</t>
  </si>
  <si>
    <t>00099021001 DEPOSITO DE EFECTIVO, DEPOSITANTE: MINISTERIO PUBLICO, CONCEPTO: DEVOLUCION DE VIATICOS PO LA ABOG. CRISTINA TAPIA FLORES, CUENTA DE DEPOSITO: CUENTA UNICA DEL TESORO</t>
  </si>
  <si>
    <t>00099021001 DEPOSITO DE EFECTIVO, DEPOSITANTE: MINISTERIO PUBLICO, CONCEPTO: DEVOLUCION DE VIATICOS POR EL ABOG. JAVIER FLORES MAMANI, CUENTA DE DEPOSITO: CUENTA UNICA DEL TESORO</t>
  </si>
  <si>
    <t>00099021001 DEPOSITO DE EFECTIVO, DEPOSITANTE: CELIA GIOVANA MALLCO TINTAYA, CONCEPTO: DEVOLUCIÓN DE COMBUSTIBLE, CUENTA DE DEPOSITO: CUENTA UNICA DEL TESORO</t>
  </si>
  <si>
    <t>00099021001 DEPOSITO DE EFECTIVO, DEPOSITANTE: MINISTERIO DE DEPORTES - JOSE LUIS ZELADA, CONCEPTO: DEVOLUCIÓN DE PASAJES AEREOS, CUENTA DE DEPOSITO: CUENTA UNICA DEL TESORO</t>
  </si>
  <si>
    <t>00523012001 DEP.DE CHEQ.AJENOS,RET.DE CAM.,CONCEPTO: VENTA DE SERVICIO ECOBOL,DEP.: ANGEL CONDORI , PROCEDENCIA: BANCO BISA S.A., CHEQUE: 18747, FECHA DE EMISION:07/12/2017</t>
  </si>
  <si>
    <t>00523012001 DEP.DE CHEQ.AJENOS,RET.DE CAM.,CONCEPTO: VENTA DE SERVICIO ECOBOL,DEP.: ANGEL CONDORI , PROCEDENCIA: BANCO BISA S.A., CHEQUE: 18760, FECHA DE EMISION:11/12/2017</t>
  </si>
  <si>
    <t>00523012001 DEP.DE CHEQ.AJENOS,RET.DE CAM.,CONCEPTO: PAGO POR SERVICIOS PRESTADOS,DEP.: ECOBOL , PROCEDENCIA: BANCO BISA S.A., CHEQUE: 4250, FECHA DE EMISION:07/12/2017</t>
  </si>
  <si>
    <t>00523012001 DEP.DE CHEQ.AJENOS,RET.DE CAM.,CONCEPTO: VENTA DE SERVICIO ECOBOL,DEP.: ANGEL CONDORI , PROCEDENCIA: BANCO NACIONAL DE BOLIVIA S.A., CHEQUE: 6596506, FECHA DE EMISION:30/11/2017</t>
  </si>
  <si>
    <t>00523012001 DEP.DE CHEQ.AJENOS,RET.DE CAM.,CONCEPTO: PAGO POR SERVICIOS PRESTADOS,DEP.: ECOBOL , PROCEDENCIA: BANCO NACIONAL DE BOLIVIA S.A., CHEQUE: 938954, FECHA DE EMISION:06/12/2017</t>
  </si>
  <si>
    <t>00287104320 DEP.DE CHEQ.AJENOS,RET.DE CAM.,CONCEPTO: DEP. POR CONCEPTO DE PLANILLA NEGATIVA DEL PROY FPS-09-4442 C-FPS-09-000032,DEP.: FPS - CENTRAL , PROCEDENCIA: BANCO UNION S.A., CHEQUE: 948, FECHA DE EMISION:16/11/2017</t>
  </si>
  <si>
    <t>00046024204 DEP.DE CHEQ.AJENOS,RET.DE CAM.,CONCEPTO: DEVOLUCION,DEP.: MIN SALUD , PROCEDENCIA: BANCO UNION S.A., CHEQUE: 1771, FECHA DE EMISION:11/12/2017</t>
  </si>
  <si>
    <t>00523012001 DEP.DE CHEQ.AJENOS,RET.DE CAM.,CONCEPTO: PAGO PRESTACION DE SERVICIOS POSTALES,DEP.: ECOBOL , PROCEDENCIA: BANCO NACIONAL DE BOLIVIA S.A., CHEQUE: 6362414, FECHA DE EMISION:05/12/2017</t>
  </si>
  <si>
    <t>00523012001 DEP.DE CHEQ.AJENOS,RET.DE CAM.,CONCEPTO: PAGO PRESTACION DE SERVICIOS POSTALES,DEP.: ECOBOL , PROCEDENCIA: BANCO NACIONAL DE BOLIVIA S.A., CHEQUE: 6688574, FECHA DE EMISION:05/12/2017</t>
  </si>
  <si>
    <t>00041011101 DEP.DE CHEQ.AJENOS,RET.DE CAM.,CONCEPTO: DERECHO DE CONCESION,DEP.: FUNDEMPRESA , PROCEDENCIA: BANCO MERCANTIL SANTA CRUZ SA., CHEQUE: 6163, FECHA DE EMISION:06/12/2017</t>
  </si>
  <si>
    <t>00041011101 DEP.DE CHEQ.AJENOS,RET.DE CAM.,CONCEPTO: GACETA ELECTRONICA,DEP.: FUNDEMPRESA , PROCEDENCIA: BANCO BISA S.A., CHEQUE: 8151, FECHA DE EMISION:06/12/2017</t>
  </si>
  <si>
    <t>00099021001 DEP.DE CHEQ.AJENOS,RET.DE CAM.,CONCEPTO: REEMBOLSO SUBSIDIO ENF. COMUN MES OCT. 2017,DEP.: CAJA DE SALUD DE LA BANCA PRIVADA , PROCEDENCIA: BANCO NACIONAL DE BOLIVIA S.A., CHEQUE: 6759118, FECHA DE EMISION:30/11/2017</t>
  </si>
  <si>
    <t>00099021001 DEP.DE CHEQ.AJENOS,RET.DE CAM.,CONCEPTO: REEMBOLSO SUBSIDIO ENFERMEDAD, AGOSTO, SEPT. 2017,DEP.: C.S.B.P. , PROCEDENCIA: BANCO NACIONAL DE BOLIVIA S.A., CHEQUE: 6759117, FECHA DE EMISION:30/11/2017</t>
  </si>
  <si>
    <t>00099021001 DEP.DE CHEQ.AJENOS,RET.DE CAM.,CONCEPTO: REEMBOLSO SUBSIDIO ENFERMEDAD OCTUBRE 2017,DEP.: C.S.B.P. , PROCEDENCIA: BANCO NACIONAL DE BOLIVIA S.A., CHEQUE: 6759116, FECHA DE EMISION:30/11/2017</t>
  </si>
  <si>
    <t>00224012003 DEP.DE CHEQ.AJENOS,RET.DE CAM.,CONCEPTO: TRANSFERENCIA DE RECURSOS PARA REALIZAR PAGOS VIA SIGEP,DEP.: INSUMOS BOLIVIA , PROCEDENCIA: BANCO UNION S.A., CHEQUE: 1592, FECHA DE EMISION:14/12/2017</t>
  </si>
  <si>
    <t>00660012006 DEP.DE CHEQ.AJENOS,RET.DE CAM.,CONCEPTO: REGISTRO COMO OTROS INGRESOS COBRO DE MENOS EN EL BANCO,DEP.: ORGANO JUDICIAL-DAF DISTRITO SANTA CRUZ , PROCEDENCIA: BANCO UNION S.A., CHEQUE: 5605, FECHA DE EMISION:13/12/2017</t>
  </si>
  <si>
    <t>00041048004 DEP.DE CHEQ.AJENOS,RET.DE CAM.,CONCEPTO: DEP. LBR. 00041048004 SALDO DEL 1ER DESEMBOLSO P1-07-LP-53,DEP.: FUNDESNAP , PROCEDENCIA: BANCO BISA S.A., CHEQUE: 14, FECHA DE EMISION:14/12/2017</t>
  </si>
  <si>
    <t>00253014116 DEP.DE CHEQ.AJENOS,RET.DE CAM.,CONCEPTO: DEP. CONTRAPARTE GAM DE CORQUE GASTOS DE INVERSION,DEP.: GAM CORQUE , PROCEDENCIA: BANCO UNION S.A., CHEQUE: 1170, FECHA DE EMISION:07/12/2017</t>
  </si>
  <si>
    <t>00099021001 DEP.DE CHEQ.AJENOS,RET.DE CAM.,CONCEPTO: DEV. POR CONCEPTO DE RECUPERACION DE RECURSOS Y OTROS. GESTIONES ANTERIORES,DEP.: CAMARA DE SENADORES , PROCEDENCIA: BANCO UNION S.A., CHEQUE: 6754, FECHA DE EMISION:14/12/2017</t>
  </si>
  <si>
    <t>00046058003 DEP.DE CHEQ.AJENOS,RET.DE CAM.,CONCEPTO: DEV. CIERRE DEL PROY. DEL INCENTIVO MUNICIPAL DEL PROGRAMA MULTISECTORIAL DESNUTRICION 0,DEP.: GOBIERNO AUTONOMO MUNICIPAL DE CHUMA</t>
  </si>
  <si>
    <t>00283042001 DEP.DE CHEQ.AJENOS,RET.DE CAM.,CONCEPTO: PAGO POR SEGUROS -GR ORURO,DEP.: ADUANA NACIONAL , PROCEDENCIA: BANCO UNION S.A., CHEQUE: 2815, FECHA DE EMISION:12/12/2017</t>
  </si>
  <si>
    <t>00283012002 DEP.DE CHEQ.AJENOS,RET.DE CAM.,CONCEPTO: EXTRAVIO DE CREDENCIALES -OFICINA CENTRAL,DEP.: ADUANA NACIONAL , PROCEDENCIA: BANCO UNION S.A., CHEQUE: 2820, FECHA DE EMISION:13/12/2017</t>
  </si>
  <si>
    <t>00283012002 DEP.DE CHEQ.AJENOS,RET.DE CAM.,CONCEPTO: DEVOLUCION DE VIATICOS - OFICINA CENTRAL,DEP.: ADUANA NACIONAL , PROCEDENCIA: BANCO UNION S.A., CHEQUE: 2838, FECHA DE EMISION:13/12/2017</t>
  </si>
  <si>
    <t>00099021001 DEP.DE CHEQ.AJENOS,RET.DE CAM.,CONCEPTO: DEVOLUCIÓN PASAJE NACIONAL N°BOLETO 930-1727458045 LPZ-TJA-LPB GESTION 2016,DEP.: PROCURADORIA GENERAL DEL ESTADO , PROCEDENCIA: BANCO UNION S.A., CHEQUE: 1786, FECHA DE EMISION:29/11/2017</t>
  </si>
  <si>
    <t>00283052001 DEP.DE CHEQ.AJENOS,RET.DE CAM.,CONCEPTO: DEVOLUCION DE FONDOS EN CUSTODIA,DEP.: GERENCIA REGIONAL TARIJA , PROCEDENCIA: BANCO UNION S.A., CHEQUE: 1783, FECHA DE EMISION:13/12/2017</t>
  </si>
  <si>
    <t>00283032001 DEPOSITO DE EFECTIVO, DEPOSITANTE: ADUANA NACIONAL -GRCB, CONCEPTO: REGISTRO DE OTROS INGRESOS POR MULTA A CONSULTOR DE LINEA DE LA GERENCIA REG. CB, CUENTA DE DEPOSITO: CUENTA UNICA DEL TESORO</t>
  </si>
  <si>
    <t>00099021001 DEPOSITO DE EFECTIVO, DEPOSITANTE: LEONARDA ALCON VDA.DE YUJRA, CONCEPTO: DEVOLUCION DE AGUINALDO, CUENTA DE DEPOSITO: CUENTA UNICA DEL TESORO</t>
  </si>
  <si>
    <t>00099021001 DEPOSITO DE EFECTIVO, DEPOSITANTE: VICTOR FLORENCIO BUSTILLOS ALIAGA, CONCEPTO: HACIENDO MENCION A LA LIBRETA N° 00099021001 DEP UNA DUODECIMA DE AGUINALDO, CUENTA DE DEPOSITO: CUENTA UNICA DEL TESORO</t>
  </si>
  <si>
    <t>00283042001 DEPOSITO DE EFECTIVO, DEPOSITANTE: PETER LANDO SUAZNABAR CANAVIRI, CONCEPTO: DEVOLUCION DE VIATICOS, CUENTA DE DEPOSITO: CUENTA UNICA DEL TESORO</t>
  </si>
  <si>
    <t>00099021001 DEPOSITO DE EFECTIVO, DEPOSITANTE: JUAN CARLOS CHEJO MAMANI, CONCEPTO: DEVOLUCIÓN CREDENCIAL INSTITUCIONAL - PGE, CUENTA DE DEPOSITO: CUENTA UNICA DEL TESORO</t>
  </si>
  <si>
    <t>00099021001 DEPOSITO DE EFECTIVO, DEPOSITANTE: WILDER LOPEZ - MINISTERIO DE DEPORTES, CONCEPTO: DEVOLUCIÓN DE VIÁTICOS VIAJE A POTOSÍ JUEGOS PLURINACIONALES, CUENTA DE DEPOSITO: CUENTA UNICA DEL TESORO</t>
  </si>
  <si>
    <t>00046024204 DEPOSITO DE EFECTIVO, DEPOSITANTE: MIN DE SALUD, CONCEPTO: DEVOLUCION, CUENTA DE DEPOSITO: CUENTA UNICA DEL TESORO</t>
  </si>
  <si>
    <t>00586012001 DEPOSITO DE EFECTIVO, DEPOSITANTE: JUAN CARLOS VILLCA LAURA - EASBA, CONCEPTO: DEVOLUCION DE FONDOS EN AVANCE ( 719 ), CUENTA DE DEPOSITO: CUENTA UNICA DEL TESORO</t>
  </si>
  <si>
    <t>00099021001 DEPOSITO DE EFECTIVO, DEPOSITANTE: MAURICIO MARTIN ROCABADO MARTINEZ, CONCEPTO: COBRO INDEBIDO AGUINALDO 2017 RENTA DERECHO HABIENTE, CUENTA DE DEPOSITO: CUENTA UNICA DEL TESORO</t>
  </si>
  <si>
    <t>00099021001 DEPOSITO DE EFECTIVO, DEPOSITANTE: MAURICIO MARTIN ROCABADO MARTINEZ, CONCEPTO: COBRO INDEBIDO AGUINALDO 2017 RENTA TITULAR, CUENTA DE DEPOSITO: CUENTA UNICA DEL TESORO</t>
  </si>
  <si>
    <t>00099021001 DEPOSITO DE EFECTIVO, DEPOSITANTE: RICARDO SALAZAR LIMACHI, CONCEPTO: REVERSION DE HABERES DIAS NO TRABAJADOS CORRESPONDIENTE DEL MES DE JUNIO 2017, CUENTA DE DEPOSITO: CUENTA UNICA DEL TESORO</t>
  </si>
  <si>
    <t>00099021001 DEPOSITO DE EFECTIVO, DEPOSITANTE: KEVIN DIEGO LUNA SALAS, CONCEPTO: DEVOLUCION DE COMBUSTIBLE, CUENTA DE DEPOSITO: CUENTA UNICA DEL TESORO</t>
  </si>
  <si>
    <t>00046024204 DEPOSITO DE EFECTIVO, DEPOSITANTE: MIN-SALUD, CONCEPTO: MS-5% ENTES GESTORAS PROGRAMAS PREVENCION PROYECTO REVERSION DESCARGOS ECONOMICOS, CUENTA DE DEPOSITO: CUENTA UNICA DEL TESORO</t>
  </si>
  <si>
    <t>00283072001 DEPOSITO DE EFECTIVO, DEPOSITANTE: URCA POTOSI, CONCEPTO: DEVOLUCION DE VIATICOS URCA POTOSI, CUENTA DE DEPOSITO: CUENTA UNICA DEL TESORO</t>
  </si>
  <si>
    <t>00099021001 DEPOSITO DE EFECTIVO, DEPOSITANTE: CAP. CAB. MARCO ANTONIO APAZA HUANCA, CONCEPTO: REVERSION DE PASAJE, CUENTA DE DEPOSITO: CUENTA UNICA DEL TESORO</t>
  </si>
  <si>
    <t>00099021001 DEPOSITO DE EFECTIVO, DEPOSITANTE: RIA 25 ""TOCOPILLA"", CONCEPTO: REVERSIÓN COMBUSTIBLE, CUENTA DE DEPOSITO: CUENTA UNICA DEL TESORO</t>
  </si>
  <si>
    <t>00099021001 DEPOSITO DE EFECTIVO, DEPOSITANTE: GONZALO CHOQUE AJATA, CONCEPTO: UNA DOUDECIMA DE AGUINALDO, CUENTA DE DEPOSITO: CUENTA UNICA DEL TESORO</t>
  </si>
  <si>
    <t>00016011101 DEPOSITO DE EFECTIVO, DEPOSITANTE: EDITH HILDA QUIROGA RAMOS CI 3490824, CONCEPTO: DEVOLUCION DE PASAJES AL INTERIOR DEL PAIS, CUENTA DE DEPOSITO: CUENTA UNICA DEL TESORO</t>
  </si>
  <si>
    <t>00099021001 DEPOSITO DE EFECTIVO, DEPOSITANTE: ESTELA PETRONA HUAYHUA QUISPE, CONCEPTO: DEVOLUCION, CUENTA DE DEPOSITO: CUENTA UNICA DEL TESORO</t>
  </si>
  <si>
    <t>00046058003 DEPOSITO DE EFECTIVO, DEPOSITANTE: GOB AUTONOMO MUNICIPAL DE CAMATAQUI-VILLA ABECIA, CONCEPTO: DEV. DE SALDO DEL PROY. "REFACCION Y EQUIP. DEL CENTRO DE SALUD SANTA MARIA MUN DE CAMATAQUI V. ABEC, CUENTA DE DEPOSITO: CUENTA UNICA DEL TESORO</t>
  </si>
  <si>
    <t>00099021001 DEPOSITO DE EFECTIVO, DEPOSITANTE: VICTOR BUSTILLOS ALIAGA, CONCEPTO: HACIENDA MENCIÓN DEPÓSITO UNA DUODECIMA DE AGUINALDO, CUENTA DE DEPOSITO: CUENTA UNICA DEL TESORO</t>
  </si>
  <si>
    <t>00099021001 DEPOSITO DE EFECTIVO, DEPOSITANTE: CAPITANIAS DE PUERTO MAYOR QUIJARRO, CONCEPTO: DEVOLUCIÓN DE ESTIPENDIOS, CUENTA DE DEPOSITO: CUENTA UNICA DEL TESORO</t>
  </si>
  <si>
    <t>00099021001 DEPOSITO DE EFECTIVO, DEPOSITANTE: SOF. KRAMER AGUSTIN LOPEZ CONDARCO, CONCEPTO: REVERSIÓN POR SALDO DE VIÁTICOS RC-IVA, CUENTA DE DEPOSITO: CUENTA UNICA DEL TESORO</t>
  </si>
  <si>
    <t>00099021001 DEPOSITO DE EFECTIVO, DEPOSITANTE: SONIA ROSMERY ROJAS QUISPE, CONCEPTO: DEVOLUCION DE COMBUSTIBLE, CUENTA DE DEPOSITO: CUENTA UNICA DEL TESORO</t>
  </si>
  <si>
    <t>00099021001 DEPOSITO DE EFECTIVO, DEPOSITANTE: PASTOR SULLCA FLORES, CONCEPTO: DEVOLUCION DE PASAJES, CUENTA DE DEPOSITO: CUENTA UNICA DEL TESORO</t>
  </si>
  <si>
    <t>00099021001 DEPOSITO DE EFECTIVO, DEPOSITANTE: RENE FREDY QUIROZ PINAYA, CONCEPTO: DEVOLUCION DE PASAJES, CUENTA DE DEPOSITO: CUENTA UNICA DEL TESORO</t>
  </si>
  <si>
    <t>00099021001 DEPOSITO DE EFECTIVO, DEPOSITANTE: DAVID WILLY CAHUAYA QUISPE, CONCEPTO: DEVOLUCION DE PASAJES, CUENTA DE DEPOSITO: CUENTA UNICA DEL TESORO</t>
  </si>
  <si>
    <t>00099021001 DEPOSITO DE EFECTIVO, DEPOSITANTE: IVAR GALLARDO, CONCEPTO: DEVOLUCION DE PASAJES, CUENTA DE DEPOSITO: CUENTA UNICA DEL TESORO</t>
  </si>
  <si>
    <t>00099021001 DEPOSITO DE EFECTIVO, DEPOSITANTE: SOF. 2DO. DEPSS. ESTEBAN FLORES MAMANI, CONCEPTO: DEVOLUCION DE PASAJES, CUENTA DE DEPOSITO: CUENTA UNICA DEL TESORO</t>
  </si>
  <si>
    <t>00099021001 DEPOSITO DE EFECTIVO, DEPOSITANTE: GABRIELA VACA GANDARILLA, CONCEPTO: DEVOLUCION DE RECURSOS POR CONCEPTO DE PAGO DE SUELDO EN DEMASIA, CUENTA DE DEPOSITO: CUENTA UNICA DEL TESORO</t>
  </si>
  <si>
    <t>00099021001 DEPOSITO DE EFECTIVO, DEPOSITANTE: SONIA MARLENE TOLA ALVAREZ, CONCEPTO: DEVOLUCION DE COMBUSTIBLE, CUENTA DE DEPOSITO: CUENTA UNICA DEL TESORO</t>
  </si>
  <si>
    <t>00283032001 DEPOSITO DE EFECTIVO, DEPOSITANTE: ADUANA NACIONAL-GR CB, CONCEPTO: REGISTRO DE OTROS INGRESOS POR EJECUCION DE GARANTIA DE CUMPL DE CONTRATO A CONSULTOR POR PRODUCTO, CUENTA DE DEPOSITO: CUENTA UNICA DEL TESORO</t>
  </si>
  <si>
    <t>00099021001 DEPOSITO DE EFECTIVO, DEPOSITANTE: JUAN RAUL PEREZ ARIAS, CONCEPTO: DEPOSITAR DUODECIMA DE AGUINALDO, CUENTA DE DEPOSITO: CUENTA UNICA DEL TESORO</t>
  </si>
  <si>
    <t>00099021001 DEPOSITO DE EFECTIVO, DEPOSITANTE: DINA ROSARIO CORTEZ, CONCEPTO: DEVOLUCION DE RECURSOS POR MULTAS POR MANTENIMIENTO DE FACHADA, CUENTA DE DEPOSITO: CUENTA UNICA DEL TESORO</t>
  </si>
  <si>
    <t>00020031101 DEPOSITO DE EFECTIVO, DEPOSITANTE: SERGIO CARLOS ORELLANA CENTELLAS, CONCEPTO: DEVOLUCION REUNION BILATERA PERU-BOLIVIA DEL 13 AL 17 NOV/17, CUENTA DE DEPOSITO: CUENTA UNICA DEL TESORO</t>
  </si>
  <si>
    <t>00099021001 DEPOSITO DE EFECTIVO, DEPOSITANTE: LUIS EDUARDO GONZALES, CONCEPTO: C-16 DEVOLUCIÓN DE COMBUSTIBLE, CUENTA DE DEPOSITO: CUENTA UNICA DEL TESORO</t>
  </si>
  <si>
    <t>00020011103 DEPOSITO DE EFECTIVO, DEPOSITANTE: DIV MEC-1, CONCEPTO: REVERSION POR ESCOLTA MILITAR EXPLOSIVOS, CUENTA DE DEPOSITO: CUENTA UNICA DEL TESORO</t>
  </si>
  <si>
    <t>00344012001 DEPOSITO DE EFECTIVO, DEPOSITANTE: EPELC, CONCEPTO: DEV. DE FONDOS C/ A SALDOS NO EJECUTADOS EN LA CREACION DEL ILC CAYUBABA DEP. ABONADO DEL IPELC, CUENTA DE DEPOSITO: CUENTA UNICA DEL TESORO</t>
  </si>
  <si>
    <t>00099021001 DEPOSITO DE EFECTIVO, DEPOSITANTE: RS1 TTE GRAL GERMAN BUSCH, CONCEPTO: DEVOLUCION GASTOS NO EJECUTADOS DE COMBUSTIBLE, CUENTA DE DEPOSITO: CUENTA UNICA DEL TESORO</t>
  </si>
  <si>
    <t>00099021001 DEPOSITO DE EFECTIVO, DEPOSITANTE: JORGE LUIS INFANTES MACUAGA, CONCEPTO: REVERSION PASAJES PREV: 6734/17 N° DE CARGO DE CUENTA LIBRETA 00099021001, CUENTA DE DEPOSITO: CUENTA UNICA DEL TESORO</t>
  </si>
  <si>
    <t>00592012001 DEPOSITO DE EFECTIVO, DEPOSITANTE: MDRYT, CONCEPTO: PAGO GESTION 2016, CUENTA DE DEPOSITO: CUENTA UNICA DEL TESORO</t>
  </si>
  <si>
    <t>00041011101 DEPOSITO DE EFECTIVO, DEPOSITANTE: MDPYEP-JULIAN ALVARO MALDONADO FLORES, CONCEPTO: DEVOLUCION A FONDOS EN AVANCE, CUENTA DE DEPOSITO: CUENTA UNICA DEL TESORO</t>
  </si>
  <si>
    <t>00046031102 DEPOSITO DE EFECTIVO, DEPOSITANTE: CARMEN R. HURTADO P., CONCEPTO: DEVOLUCION REFRIGERIO, CUENTA DE DEPOSITO: CUENTA UNICA DEL TESORO</t>
  </si>
  <si>
    <t>00046031102 DEPOSITO DE EFECTIVO, DEPOSITANTE: ELDY ELIZABETH FERAUDI, CONCEPTO: DEVOLUCION REFRIGERIO GESTION 2016, CUENTA DE DEPOSITO: CUENTA UNICA DEL TESORO</t>
  </si>
  <si>
    <t>00283042001 DEPOSITO DE EFECTIVO, DEPOSITANTE: ADUANA NACIONAL REGIONAL ORURO, CONCEPTO: DEVOLUCIÓN VIÁTICOS, CUENTA DE DEPOSITO: CUENTA UNICA DEL TESORO</t>
  </si>
  <si>
    <t>00283042001 DEPOSITO DE EFECTIVO, DEPOSITANTE: ADUANA NACIONAL REGIONAL ORURO, CONCEPTO: DEVOLUCIÓN DE VIÁTICOS, CUENTA DE DEPOSITO: CUENTA UNICA DEL TESORO</t>
  </si>
  <si>
    <t>00099021001 DEPOSITO DE EFECTIVO, DEPOSITANTE: GERMAN LOZA NAVIA, CONCEPTO: DEV.DE RECURSOS SEGUN INF.EVALUACION N°11/1 007/A13 POR INCORRECTA DECLARACION DE OBLIGACIONES TRIBU, CUENTA DE DEPOSITO: CUENTA UNICA DEL TESORO</t>
  </si>
  <si>
    <t>00046031102 DEPOSITO DE EFECTIVO, DEPOSITANTE: JUAN CARLOS SANGA TUCO, CONCEPTO: DEVOLUCION DE REFRIGERIO, CUENTA DE DEPOSITO: CUENTA UNICA DEL TESORO</t>
  </si>
  <si>
    <t>00292032001 DEPOSITO DE EFECTIVO, DEPOSITANTE: VIAS BOLIVIA REGIONAL LA PAZ, CONCEPTO: DESCARGO DE FONDOS EN AVANCE COMPRA DE VIDRIOS, CUENTA DE DEPOSITO: CUENTA UNICA DEL TESORO</t>
  </si>
  <si>
    <t>00020011103 DEPOSITO DE EFECTIVO, DEPOSITANTE: COMANDO EN JEFE DE LAS FF.AA. DEL ESTADO, CONCEPTO: DEVOLUCION MONTO NO EJECUTADO SEGUNDOS JUEGOS MILITARES, CUENTA DE DEPOSITO: CUENTA UNICA DEL TESORO</t>
  </si>
  <si>
    <t>00580012001 DEPOSITO DE EFECTIVO, DEPOSITANTE: JORGE ANTONIO PEREZ CAVIEDES, CONCEPTO: DEVOLUCION DE PASAJES TERRESTRES, CUENTA DE DEPOSITO: CUENTA UNICA DEL TESORO</t>
  </si>
  <si>
    <t>00099021001 DEP.DE CHEQ.AJENOS,RET.DE CAM.,CONCEPTO: CIERRE FONDO ROTATIVO GESTION 2017,DEP.: FUERZA AEREA BOLIVIANA , PROCEDENCIA: BANCO UNION S.A., CHEQUE: 14449, FECHA DE EMISION:14/12/2017</t>
  </si>
  <si>
    <t>00020041101 DEP.DE CHEQ.AJENOS,RET.DE CAM.,CONCEPTO: CIERRE FONDO ROTATIVO GESTION 2017,DEP.: FUERZA AEREA BOLIVIANA , PROCEDENCIA: BANCO UNION S.A., CHEQUE: 14450, FECHA DE EMISION:14/12/2017</t>
  </si>
  <si>
    <t>00523012001 DEP.DE CHEQ.AJENOS,RET.DE CAM.,CONCEPTO: PAGO POR SERVICIOS PRESTADOS,DEP.: ECOBOL ANGEL CONDORI , PROCEDENCIA: BANCO MERCANTIL SANTA CRUZ SA., CHEQUE: 1598, FECHA DE EMISION:12/12/2017</t>
  </si>
  <si>
    <t>00523012001 DEP.DE CHEQ.AJENOS,RET.DE CAM.,CONCEPTO: PAGO POR SERVICIOS PRESTADOS,DEP.: ECOBOL , PROCEDENCIA: BANCO MERCANTIL SANTA CRUZ SA., CHEQUE: 2024, FECHA DE EMISION:12/12/2017</t>
  </si>
  <si>
    <t>00099021001 DEP.DE CHEQ.AJENOS,RET.DE CAM.,CONCEPTO: PAGO POR DESCUENTO MONTOS EXEDENTES POR DOBLE PERCEPCION DE RECURSOS PUBLICOS,DEP.: CAJA NACIONAL DE SALUD , PROCEDENCIA: BANCO UNION S.A., CHEQUE: 33574, FECHA DE EMISION:14/12/2017</t>
  </si>
  <si>
    <t>00099021001 DEP.DE CHEQ.AJENOS,RET.DE CAM.,CONCEPTO: REEMBOLSO SUBSIDIOS DE INCAPACIDAD TEMPORAL JUL/AGOSTO/SEPT./2017GERENCIA POTOSI,DEP.: CONTRALORIA GENERAL DEL ESTADO , PROCEDENCIA: BANCO UNION S.A., CHEQUE: 5437, FECHA DE EMISION:14/12/2017</t>
  </si>
  <si>
    <t>00099021001 DEP.DE CHEQ.AJENOS,RET.DE CAM.,CONCEPTO: REEMBOLSO SUBSIDIOS DE INCAPACIDAD TEMPORAL JULIO 2017 GERENCIA BENI,DEP.: CONTRALORIA GENERAL DEL ESTADO , PROCEDENCIA: BANCO UNION S.A., CHEQUE: 5436, FECHA DE EMISION:14/12/2017</t>
  </si>
  <si>
    <t>00283012002 DEP.DE CHEQ.AJENOS,RET.DE CAM.,CONCEPTO: SANCIONES POR ATRASOS CONSULTORES - OF. CENTRAL,DEP.: ADUANA NACIONAL , PROCEDENCIA: BANCO UNION S.A., CHEQUE: 2845, FECHA DE EMISION:14/12/2017</t>
  </si>
  <si>
    <t>00526012001 DEP.DE CHEQ.AJENOS,RET.DE CAM.,CONCEPTO: P/REGISTRO DE OTROS INGRESOS DEP/ POR FACTURAS NO DECLARADOS EN P. Y/O V. EN LA CTA FDO ROT DE BTV,DEP.: BOLIVIA TV , PROCEDENCIA: BANCO UNION S.A., CHEQUE: 16043, FECHA DE EMISION:14/12/2017</t>
  </si>
  <si>
    <t>00526012001 DEP.DE CHEQ.AJENOS,RET.DE CAM.,CONCEPTO: P/ REGISTRO DE OTROS INGRESOS DEP/POR FACTURAS NO DECLARADOS EN P. Y/O V. EN LA CTA FDO ROT DE BTV,DEP.: BOLIVIA TV , PROCEDENCIA: BANCO UNION S.A., CHEQUE: 16044, FECHA DE EMISION:14/12/2017</t>
  </si>
  <si>
    <t>00523012001 DEP.DE CHEQ.AJENOS,RET.DE CAM.,CONCEPTO: PAGO POR PRESTACION DE SERVICIOS POSTALES,DEP.: ECOBOL , PROCEDENCIA: BANCO DE CREDITO DE BOLIVIA S.A., CHEQUE: 4351, FECHA DE EMISION:30/11/2017</t>
  </si>
  <si>
    <t>00099021001 DEP.DE CHEQ.AJENOS,RET.DE CAM.,CONCEPTO: GIRO: PEREDO LINARES EDGAR GUSTAVO,DEP.: BANCO UNION , PROCEDENCIA: BANCO UNION S.A., CHEQUE: 15689, FECHA DE EMISION:15/12/2017</t>
  </si>
  <si>
    <t>00099021001 DEP.DE CHEQ.AJENOS,RET.DE CAM.,CONCEPTO: GIRO: LARA RIVERO RAMIRO ALFREDO,DEP.: BANCO UNION , PROCEDENCIA: BANCO UNION S.A., CHEQUE: 150693, FECHA DE EMISION:15/12/2017</t>
  </si>
  <si>
    <t>00099021001 DEP.DE CHEQ.AJENOS,RET.DE CAM.,CONCEPTO: GIRO: PATZI CHAMBI REYNA,DEP.: BANCO UNION , PROCEDENCIA: BANCO UNION S.A., CHEQUE: 150692, FECHA DE EMISION:15/12/2017</t>
  </si>
  <si>
    <t>00099021001 DEP.DE CHEQ.AJENOS,RET.DE CAM.,CONCEPTO: GIRO: NELSON HUGO FAJARDO LEON,DEP.: BANCO UNION , PROCEDENCIA: BANCO UNION S.A., CHEQUE: 150694, FECHA DE EMISION:15/12/2017</t>
  </si>
  <si>
    <t>00085024103 DEP.DE CHEQ.AJENOS,RET.DE CAM.,CONCEPTO: APORTE LOCAL PROGRAMA ELECTRIFICACION RURAL,DEP.: GOBERNACION DE COCHABAMBA , PROCEDENCIA: BANCO UNION S.A., CHEQUE: 109766, FECHA DE EMISION:14/12/2017</t>
  </si>
  <si>
    <t>00041048002 DEP.DE CHEQ.AJENOS,RET.DE CAM.,CONCEPTO: DEP. SALDOS NO EJECUTADOS,DEP.: CAMPERO ALCARAZ JAMIL , PROCEDENCIA: BANCO UNION S.A., CHEQUE: 394, FECHA DE EMISION:13/12/2017</t>
  </si>
  <si>
    <t>00099021001 DEP.DE CHEQ.AJENOS,RET.DE CAM.,CONCEPTO: GIRO: RAMIREZ MUÑOZ FRANZ LUIS,DEP.: BANCO UNION , PROCEDENCIA: BANCO UNION S.A., CHEQUE: 150691, FECHA DE EMISION:15/12/2017</t>
  </si>
  <si>
    <t>00283052001 DEP.DE CHEQ.AJENOS,RET.DE CAM.,CONCEPTO: DEVOLUCION DE MULTA,DEP.: ADUANA REGIONAL TARIJA , PROCEDENCIA: BANCO UNION S.A., CHEQUE: 1766, FECHA DE EMISION:23/11/2017</t>
  </si>
  <si>
    <t>00099021001 DEP.DE CHEQ.AJENOS,RET.DE CAM.,CONCEPTO: REVERSION SALDOS FONDO ROTATIVO PARA CIERRE,DEP.: EJERCITO DE BOLIVIA , PROCEDENCIA: BANCO UNION S.A., CHEQUE: 785, FECHA DE EMISION:14/12/2017</t>
  </si>
  <si>
    <t>00099021001 DEP.DE CHEQ.AJENOS,RET.DE CAM.,CONCEPTO: REVERSION SALDOS NO EJECUTADOS FTE 10 GESTION 2017 SOCORROS DIF UUMM,DEP.: MINISTERIO DE DEFENSA , PROCEDENCIA: BANCO UNION S.A., CHEQUE: 95, FECHA DE EMISION:13/12/2017</t>
  </si>
  <si>
    <t>00099021001 DEP.DE CHEQ.AJENOS,RET.DE CAM.,CONCEPTO: REVERSION SALDOS NO EJECUTADOS FTE 10 GESTION 2017 ALIMENTACION FFAA,DEP.: MINISTERIO DE DEFENSA , PROCEDENCIA: BANCO UNION S.A., CHEQUE: 120, FECHA DE EMISION:13/12/2017</t>
  </si>
  <si>
    <t>00099021001 DEP.DE CHEQ.AJENOS,RET.DE CAM.,CONCEPTO: REVERSION SALDOS NO EJECUTADOS FTE 10 GESTIONES ANTERIORES,DEP.: MINISTERIO DE DEFENSA , PROCEDENCIA: BANCO UNION S.A., CHEQUE: 15688, FECHA DE EMISION:13/12/2017</t>
  </si>
  <si>
    <t>00099021001 DEP.DE CHEQ.AJENOS,RET.DE CAM.,CONCEPTO: REVERSIONES SALDOS NO EJECUTADOS FTE 10 GESTIONES ANTERIORES,DEP.: MINISTERIO DE DEFENSA , PROCEDENCIA: BANCO UNION S.A., CHEQUE: 15689, FECHA DE EMISION:13/12/2017</t>
  </si>
  <si>
    <t>00099021001 DEP.DE CHEQ.AJENOS,RET.DE CAM.,CONCEPTO: REVERSION SALDOS NO EJECUTADOS FTE 10 GESTIONES ANTERIORES,DEP.: MINISTERIO DE DEFENSA , PROCEDENCIA: BANCO UNION S.A., CHEQUE: 19261, FECHA DE EMISION:13/12/2017</t>
  </si>
  <si>
    <t>00099021001 DEP.DE CHEQ.AJENOS,RET.DE CAM.,CONCEPTO: REVERSION SALDOS NO EJECUTADOS CTA GASTOS GESTION 2017 DIF UUMM,DEP.: MINISTERIO DE DEFENSA , PROCEDENCIA: BANCO UNION S.A., CHEQUE: 19258, FECHA DE EMISION:13/12/2017</t>
  </si>
  <si>
    <t>00099021001 DEP.DE CHEQ.AJENOS,RET.DE CAM.,CONCEPTO: REVERSION SALDOS NO EJECUTADOS GESTION 2017 FTE 11,DEP.: MINISTERIO DE DEFENSA , PROCEDENCIA: BANCO UNION S.A., CHEQUE: 19259, FECHA DE EMISION:13/12/2017</t>
  </si>
  <si>
    <t>00046024204 DEP.DE CHEQ.AJENOS,RET.DE CAM.,CONCEPTO: DEVOLUCIÓN,DEP.: MIN SALUD , PROCEDENCIA: BANCO UNION S.A., CHEQUE: 1772, FECHA DE EMISION:11/12/2017</t>
  </si>
  <si>
    <t>00099021001 DEP.DE CHEQ.AJENOS,RET.DE CAM.,CONCEPTO: REVERSION SALDOS NO EJECUTADOS GESTION 2017 FTE 10,DEP.: MINISTERIO DE DEFENSA , PROCEDENCIA: BANCO UNION S.A., CHEQUE: 15685, FECHA DE EMISION:13/12/2017</t>
  </si>
  <si>
    <t>00574012003 DEP.DE CHEQ.AJENOS,RET.DE CAM.,CONCEPTO: PAGO INCAPACIDAD TEMPORAL DEL PERSONAL LACTEOSBOL SEDEM CORRESPONDIENTE MES OCT 2017,DEP.: CAJA DE SALUD DE CAMINOS Y R.A. , PROCEDENCIA: BANCO UNION S.A., CHEQUE: 8613, FECHA DE EMISION:08/12/2017</t>
  </si>
  <si>
    <t>00292012001 DEP.DE CHEQ.AJENOS,RET.DE CAM.,CONCEPTO: PAGO INCAPACIDAD TEMPORAL DEL PERSONAL VIAS BOLIVIA CORRESPONDIENTE MES SEP 2017,DEP.: CAJA DE SALUD DE CAMINOS Y R.A. , PROCEDENCIA: BANCO UNION S.A., CHEQUE: 8571, FECHA DE EMISION:24/11/2017</t>
  </si>
  <si>
    <t>00099021001 DEP.DE CHEQ.AJENOS,RET.DE CAM.,CONCEPTO: PAGO INCAPACIDAD TEMPORAL DE PERSONAL ABC CORRESPONDIENTE MES OCTUBRE 2017,DEP.: CAJA DE SALUD DE CAMINOS Y R.A. , PROCEDENCIA: BANCO UNION S.A., CHEQUE: 8585, FECHA DE EMISION:29/11/2017</t>
  </si>
  <si>
    <t>00574012002 DEP.DE CHEQ.AJENOS,RET.DE CAM.,CONCEPTO: PAGO INCAPACIDAD TEMPORAL DEL PERSONAL LACTEOSBOL SEDEM CORRESP MES DE OCT 2017,DEP.: CAJA DE SALUD DE CAMINOS Y R.A. , PROCEDENCIA: BANCO UNION S.A., CHEQUE: 8612, FECHA DE EMISION:08/12/2017</t>
  </si>
  <si>
    <t>00099021001 DEP.DE CHEQ.AJENOS,RET.DE CAM.,CONCEPTO: DEVOLUCION DE PRIMA AL ASEGURADO,DEP.: CREDINFORM INTERNATIONAL S.A. , PROCEDENCIA: BANCO MERCANTIL SANTA CRUZ SA., CHEQUE: 110728, FECHA DE EMISION:11/12/2017</t>
  </si>
  <si>
    <t>00292012001 DEP.DE CHEQ.AJENOS,RET.DE CAM.,CONCEPTO: DEVOLUCION DE SALDOS ORURO POR PRENDAS DE VESTIR GESTIONES PASADAS,DEP.: VIAS BOLIVIA , PROCEDENCIA: BANCO UNION S.A., CHEQUE: 3375, FECHA DE EMISION:15/12/2017</t>
  </si>
  <si>
    <t>00099021001 DEP.DE CHEQ.AJENOS,RET.DE CAM.,CONCEPTO: POR FACTURAS NO DECLARADAS,DEP.: BRIGADA PARLAMENTARIA ORURO , PROCEDENCIA: BANCO UNION S.A., CHEQUE: 261, FECHA DE EMISION:15/12/2017</t>
  </si>
  <si>
    <t>00099021001 DEPOSITO DE EFECTIVO, DEPOSITANTE: DANIEL CARVAJAL GUTIERREZ, CONCEPTO: REVERSION PASAJES PREV. N° 8101/17 N° DE CARGO DE CUENTA LIBRETA N°00099021001, CUENTA DE DEPOSITO: CUENTA UNICA DEL TESORO</t>
  </si>
  <si>
    <t>00312014401 DEPOSITO DE EFECTIVO, DEPOSITANTE: REBECA MAMANI GALLARDO, CONCEPTO: PREVENTIVO # 2678, CUENTA DE DEPOSITO: CUENTA UNICA DEL TESORO</t>
  </si>
  <si>
    <t>00099021001 DEPOSITO DE EFECTIVO, DEPOSITANTE: IPDSA - MDRYT, CONCEPTO: DEV.SALDO FONDO EN AVANCE PARA CONTINUAR GESTION DE LIC.AMBIENTALCENTRO BIOTECNOLOGICO PROY.PAPA, CUENTA DE DEPOSITO: CUENTA UNICA DEL TESORO</t>
  </si>
  <si>
    <t>00099021001 DEPOSITO DE EFECTIVO, DEPOSITANTE: IPDSA - MDRYT, CONCEPTO: DEV.FONDOS EN AVANCE PARA GESTIONAR LA LIC.AMBIENTAL CENTRO BIOTECNOLOGICO-PROY.PAPA, CUENTA DE DEPOSITO: CUENTA UNICA DEL TESORO</t>
  </si>
  <si>
    <t>00099021001 DEPOSITO DE EFECTIVO, DEPOSITANTE: CASIANA A. TARQUI, CONCEPTO: UNA DUODECIMA DE AGUINALDO, CUENTA DE DEPOSITO: CUENTA UNICA DEL TESORO</t>
  </si>
  <si>
    <t>00099021001 DEPOSITO DE EFECTIVO, DEPOSITANTE: LUIS REYNADO AYALA BUEZO, CONCEPTO: DEVOLUCION HABERES 2010, CUENTA DE DEPOSITO: CUENTA UNICA DEL TESORO</t>
  </si>
  <si>
    <t>00099021001 DEPOSITO DE EFECTIVO, DEPOSITANTE: SOF EDDY CUTILI MACHICADO, CONCEPTO: REVERSION DE PASAJES (22110), CUENTA DE DEPOSITO: CUENTA UNICA DEL TESORO</t>
  </si>
  <si>
    <t>00099021001 DEPOSITO DE EFECTIVO, DEPOSITANTE: OFEP, CONCEPTO: PAGO CONSUMO DE AGUA POTABLE DE OFICINAS OFEP CORRESPONDIENTE MES DE NOVIEMBRE 2017, CUENTA DE DEPOSITO: CUENTA UNICA DEL TESORO</t>
  </si>
  <si>
    <t>00099021001 DEPOSITO DE EFECTIVO, DEPOSITANTE: RA-1 CAMACHO ROBERTO WILLIAM GUZMAN MONTAÑO, CONCEPTO: REVERSION DE COMBUSTIBLE, CUENTA DE DEPOSITO: CUENTA UNICA DEL TESORO</t>
  </si>
  <si>
    <t>00099021001 DEPOSITO DE EFECTIVO, DEPOSITANTE: ANGEL ROSENDO VILLANUEVA TARQUI, CONCEPTO: UNA DUODECIMA DE AGUINALDO, CUENTA DE DEPOSITO: CUENTA UNICA DEL TESORO</t>
  </si>
  <si>
    <t>00099021001 DEPOSITO DE EFECTIVO, DEPOSITANTE: RENE RIVA ALI - FERROVIARIO, CONCEPTO: 2 DUODECIMA DE AGUINALDO, CUENTA DE DEPOSITO: CUENTA UNICA DEL TESORO</t>
  </si>
  <si>
    <t>00099021001 DEPOSITO DE EFECTIVO, DEPOSITANTE: NANCY GUTIERREZ VDA. DE PINTO, CONCEPTO: DEVOLUCION SEGUN LIBRETA N° 00099021001, CUENTA DE DEPOSITO: CUENTA UNICA DEL TESORO</t>
  </si>
  <si>
    <t>00592012001 DEPOSITO DE EFECTIVO, DEPOSITANTE: INIAF, CONCEPTO: PAGO PENALIDA ND.75793-INIAF 2016, CUENTA DE DEPOSITO: CUENTA UNICA DEL TESORO</t>
  </si>
  <si>
    <t>00046021109 DEPOSITO DE EFECTIVO, DEPOSITANTE: MINISTERIO DE SALUD, CONCEPTO: DEVOLUCION VIATICOS FDO ROTATIVO FUENTE 11, CUENTA DE DEPOSITO: CUENTA UNICA DEL TESORO</t>
  </si>
  <si>
    <t>00047297001 DEPOSITO DE EFECTIVO, DEPOSITANTE: ADELA CASTAÑETA CASTILLO, CONCEPTO: FONDOS EN AVANCE - REFRIGERIO CLAIP, CUENTA DE DEPOSITO: CUENTA UNICA DEL TESORO</t>
  </si>
  <si>
    <t>00099024113 DEPOSITO DE EFECTIVO, DEPOSITANTE: GOB AUTONOMO MUNICIPAL DE PUERTO GUAYARAMERIN, CONCEPTO: DEV DE RECURSOS OTORGADOS ATRAVEZ DEL PROGRAMA "BOLIVIA CAMBIA" NO EJECUTADOS AL CIERRE DE GEST 2017, CUENTA DE DEPOSITO: CUENTA UNICA DEL TESORO</t>
  </si>
  <si>
    <t>00292012001 DEPOSITO DE EFECTIVO, DEPOSITANTE: VIAS BOLIVIA, CONCEPTO: REVERSION DEFINITIVA A LA LIBRETA, CUENTA DE DEPOSITO: CUENTA UNICA DEL TESORO</t>
  </si>
  <si>
    <t>00292012001 DEPOSITO DE EFECTIVO, DEPOSITANTE: VIAS BOLIVIA, CONCEPTO: REVERSION DEFINITIVA, CUENTA DE DEPOSITO: CUENTA UNICA DEL TESORO</t>
  </si>
  <si>
    <t>00099021001 DEPOSITO DE EFECTIVO, DEPOSITANTE: ROLANDO PADILLA CALVIMONTES, CONCEPTO: DEVOLUCION HABERES PAGADOS EN DEMASIA, CUENTA DE DEPOSITO: CUENTA UNICA DEL TESORO</t>
  </si>
  <si>
    <t>00099021001 DEPOSITO DE EFECTIVO, DEPOSITANTE: RAMIRO PEDRO PRUDENCIO VIRREIRA, CONCEPTO: SUELDO EN DEMASIA, CUENTA DE DEPOSITO: CUENTA UNICA DEL TESORO</t>
  </si>
  <si>
    <t>00020011102 DEPOSITO DE EFECTIVO, DEPOSITANTE: TRANSPORTE AEREO MILITAR, CONCEPTO: PAGO DE HABERES PERSONAL EVENTUAL MES NOVIEMBRE/17 DGTAM, CUENTA DE DEPOSITO: CUENTA UNICA DEL TESORO</t>
  </si>
  <si>
    <t>00020011102 DEPOSITO DE EFECTIVO, DEPOSITANTE: TRANSPORTE AEREO MILITAR, CONCEPTO: PAGO DE HABERES PERSONAL CONSULTOR MES DE NOVIEMBRE/17 DGTAM, CUENTA DE DEPOSITO: CUENTA UNICA DEL TESORO</t>
  </si>
  <si>
    <t>00099021001 DEPOSITO DE EFECTIVO, DEPOSITANTE: SOF. JAVIER YUCRA URURI CI. 5260681 CBBA., CONCEPTO: REVERSION DE PARTIDA 22110 PASAJES, CUENTA DE DEPOSITO: CUENTA UNICA DEL TESORO</t>
  </si>
  <si>
    <t>00099021001 DEPOSITO DE EFECTIVO, DEPOSITANTE: WILLIAM MALDONADO ROJAS, CONCEPTO: REV POR PASAJES Y VIATICOS, CUENTA DE DEPOSITO: CUENTA UNICA DEL TESORO</t>
  </si>
  <si>
    <t>00586019203 DEPOSITO DE EFECTIVO, DEPOSITANTE: JOSE AGUSTIN PEREZ RIOS, CONCEPTO: DEVOLUCION DE FONDOS EN AVANCE PREVENTIVO 992, CUENTA DE DEPOSITO: CUENTA UNICA DEL TESORO</t>
  </si>
  <si>
    <t>00086018043 DEPOSITO DE EFECTIVO, DEPOSITANTE: MMAYA MINISTERIO DE MEDIO AMBIENTE Y AGUA, CONCEPTO: DEVOLUCIÓN DE SALDO DE FONDOS EN AVANCE, CUENTA DE DEPOSITO: CUENTA UNICA DEL TESORO</t>
  </si>
  <si>
    <t>00099021001 DEPOSITO DE EFECTIVO, DEPOSITANTE: MDRYT - PORFIRIO CUSSY POMA, CONCEPTO: DEVOLUCION DE FONDOS DE AVANCE, CUENTA DE DEPOSITO: CUENTA UNICA DEL TESORO</t>
  </si>
  <si>
    <t>00099021001 DEPOSITO DE EFECTIVO, DEPOSITANTE: SUSANA ROJAS ALEJO, CONCEPTO: DEVOLUCION DE COMBUSTIBLE, CUENTA DE DEPOSITO: CUENTA UNICA DEL TESORO</t>
  </si>
  <si>
    <t>00099021001 DEPOSITO DE EFECTIVO, DEPOSITANTE: SUSANA MACHACA TOLA, CONCEPTO: C-16 DEVOLUCIÓN POR CONCEPTO DE COMBUSTIBLE, CUENTA DE DEPOSITO: CUENTA UNICA DEL TESORO</t>
  </si>
  <si>
    <t>00099021001 DEPOSITO DE EFECTIVO, DEPOSITANTE: MAGDA JHASMARET ROMAY CORTEZ, CONCEPTO: DEVOLUCION DE AGUINALDO, CUENTA DE DEPOSITO: CUENTA UNICA DEL TESORO</t>
  </si>
  <si>
    <t>00292012001 DEPOSITO DE EFECTIVO, DEPOSITANTE: ESTEFANY KATERIN ALIAGA HUALLPA, CONCEPTO: DEVOLUCION DE FONDOS, CUENTA DE DEPOSITO: CUENTA UNICA DEL TESORO</t>
  </si>
  <si>
    <t>00099021001 DEPOSITO DE EFECTIVO, DEPOSITANTE: DARIO CHAVEZ, CONCEPTO: DEVOLUCION DE VIATICOS PREVENTIVO N°340, CUENTA DE DEPOSITO: CUENTA UNICA DEL TESORO</t>
  </si>
  <si>
    <t>00099021001 DEPOSITO DE EFECTIVO, DEPOSITANTE: MARIA DE LOS ANGELES CORDOVA, CONCEPTO: DEVOLUCION DE VIATICOS A PREVENTIVO N° 175, CUENTA DE DEPOSITO: CUENTA UNICA DEL TESORO</t>
  </si>
  <si>
    <t>00513072001 DEPOSITO DE EFECTIVO, DEPOSITANTE: YPFB, CONCEPTO: CIERRE DEL FONDO ROTATIVO DE PASAJES Y VIATICOS AFECTANDO A LA LIBRETA N 00513072001, CUENTA DE DEPOSITO: CUENTA UNICA DEL TESORO</t>
  </si>
  <si>
    <t>00590012001 DEPOSITO DE EFECTIVO, DEPOSITANTE: ABEL MALAGA ARTEAGA, CONCEPTO: PAGO DE PENALIDAD LIBRETA N°00590012001 EMPRESA PUBLICA QUIPUS, CUENTA DE DEPOSITO: CUENTA UNICA DEL TESORO</t>
  </si>
  <si>
    <t>00099021001 DEPOSITO DE EFECTIVO, DEPOSITANTE: FREDDY ROMUALDO PAHE HUANCA, CONCEPTO: FONDO EN AVANCE, CUENTA DE DEPOSITO: CUENTA UNICA DEL TESORO</t>
  </si>
  <si>
    <t>00099021001 DEPOSITO DE EFECTIVO, DEPOSITANTE: MARISABEL ZUBIETA, CONCEPTO: DEVOLUCION DEL FONDO EN AVANCE, CUENTA DE DEPOSITO: CUENTA UNICA DEL TESORO</t>
  </si>
  <si>
    <t>00099021001 DEPOSITO DE EFECTIVO, DEPOSITANTE: MINISTERIO DE EDUCACIÓN, CONCEPTO: DEVOLUCIÓN DE PASAJES TERRESTRES ORURO - LA PAZ, CUENTA DE DEPOSITO: CUENTA UNICA DEL TESORO</t>
  </si>
  <si>
    <t>00523012001 DEP.DE CHEQ.AJENOS,RET.DE CAM.,CONCEPTO: PAGO POR SERVICIOS PRESTADOS,DEP.: ECOBOL , PROCEDENCIA: BANCO NACIONAL DE BOLIVIA S.A., CHEQUE: 878993, FECHA DE EMISION:14/12/2017</t>
  </si>
  <si>
    <t>00254014101 DEP.DE CHEQ.AJENOS,RET.DE CAM.,CONCEPTO: REVERSION: C31-1036,DEP.: INSTITUTO DEL SEGURO AGRARIO , PROCEDENCIA: BANCO UNION S.A., CHEQUE: 1170, FECHA DE EMISION:18/12/2017</t>
  </si>
  <si>
    <t>00254014101 DEP.DE CHEQ.AJENOS,RET.DE CAM.,CONCEPTO: REVERSION: C31-1035,DEP.: INSTITUTO DEL SEGURO AGRARIO , PROCEDENCIA: BANCO UNION S.A., CHEQUE: 1169, FECHA DE EMISION:18/12/2017</t>
  </si>
  <si>
    <t>00254014101 DEP.DE CHEQ.AJENOS,RET.DE CAM.,CONCEPTO: REVERSION: C31-1034,DEP.: INSTITUTO DEL SEGURO AGRARIO , PROCEDENCIA: BANCO UNION S.A., CHEQUE: 1168, FECHA DE EMISION:18/12/2017</t>
  </si>
  <si>
    <t>00254014101 DEP.DE CHEQ.AJENOS,RET.DE CAM.,CONCEPTO: REVERSION: C31-1033,DEP.: INSTITUTO DEL SEGURO AGRARIO , PROCEDENCIA: BANCO UNION S.A., CHEQUE: 1167, FECHA DE EMISION:18/12/2017</t>
  </si>
  <si>
    <t>00254014101 DEP.DE CHEQ.AJENOS,RET.DE CAM.,CONCEPTO: REVERSION: C-31 - 1032,DEP.: INSTITUTO DEL SEGURO AGRARIO , PROCEDENCIA: BANCO UNION S.A., CHEQUE: 1166, FECHA DE EMISION:18/12/2017</t>
  </si>
  <si>
    <t>00099024113 DEP.DE CHEQ.AJENOS,RET.DE CAM.,CONCEPTO: DEVOLUCION DE FONDOS A LA UNIDAD DE PROYECTOS ESPECIALES (UPRE),DEP.: GOB. AUTONOMO MUNICIPAL RIBERALTA , PROCEDENCIA: BANCO UNION S.A., CHEQUE: 12738, FECHA DE EMISION:15/12/2017</t>
  </si>
  <si>
    <t>00254014101 DEP.DE CHEQ.AJENOS,RET.DE CAM.,CONCEPTO: REVERSION: C-31 - 1030,DEP.: INSTITUTO DEL SEGURO AGRARIO , PROCEDENCIA: BANCO UNION S.A., CHEQUE: 1164, FECHA DE EMISION:18/12/2017</t>
  </si>
  <si>
    <t>00254014101 DEP.DE CHEQ.AJENOS,RET.DE CAM.,CONCEPTO: REVERSION: C-31 1029,DEP.: INSTITUTO DEL SEGURO AGRARIO , PROCEDENCIA: BANCO UNION S.A., CHEQUE: 1163, FECHA DE EMISION:18/12/2017</t>
  </si>
  <si>
    <t>00254014101 DEP.DE CHEQ.AJENOS,RET.DE CAM.,CONCEPTO: REVERSION: C-31 1029,DEP.: INSTITUTO DEL SEGURO AGRARIO , PROCEDENCIA: BANCO UNION S.A., CHEQUE: 1162, FECHA DE EMISION:18/12/2017</t>
  </si>
  <si>
    <t>00099021001 DEP.DE CHEQ.AJENOS,RET.DE CAM.,CONCEPTO: REVERSION: C-31 - 422,DEP.: INSTITUTO DEL SEGURO AGRARIO , PROCEDENCIA: BANCO UNION S.A., CHEQUE: 1161, FECHA DE EMISION:18/12/2017</t>
  </si>
  <si>
    <t>00099021001 DEP.DE CHEQ.AJENOS,RET.DE CAM.,CONCEPTO: CECILIA FERRUFINO SERRANO,DEP.: BANCO UNION S.A. , PROCEDENCIA: BANCO UNION S.A., CHEQUE: 150696, FECHA DE EMISION:18/12/2017</t>
  </si>
  <si>
    <t>00099021001 DEP.DE CHEQ.AJENOS,RET.DE CAM.,CONCEPTO: NADIR GEOVANA LOPEZ YAPURA,DEP.: BANCO UNION S.A. , PROCEDENCIA: BANCO UNION S.A., CHEQUE: 150695, FECHA DE EMISION:18/12/2017</t>
  </si>
  <si>
    <t>00523012001 DEP.DE CHEQ.AJENOS,RET.DE CAM.,CONCEPTO: PAGO POR SERVICIOS PRESTADOS,DEP.: ECOBOL , PROCEDENCIA: BANCO MERCANTIL SANTA CRUZ SA., CHEQUE: 1599, FECHA DE EMISION:12/12/2017</t>
  </si>
  <si>
    <t>00572012001 DEP.DE CHEQ.AJENOS,RET.DE CAM.,CONCEPTO: TRASPASO,DEP.: EMAPA , PROCEDENCIA: BANCO UNION S.A., CHEQUE: 23342, FECHA DE EMISION:15/12/2017</t>
  </si>
  <si>
    <t>00291012006 DEP.DE CHEQ.AJENOS,RET.DE CAM.,CONCEPTO: USO DE DERECHO DE VIAS,DEP.: FABOCE SRL , PROCEDENCIA: BANCO MERCANTIL SANTA CRUZ SA., CHEQUE: 9401, FECHA DE EMISION:15/12/2017</t>
  </si>
  <si>
    <t>00020011103 DEP.DE CHEQ.AJENOS,RET.DE CAM.,CONCEPTO: PAGO A "ROYAL FBO" POR SERVICIO DE APOYO P/EL TRASLADO DE AERONAVE AVRO RJ70 MIN.DE DEFENSA,DEP.: TRANSPORTE AEREO MILITAR , PROCEDENCIA: BANCO UNION S.A., CHEQUE: 18578, FECHA DE EMISION:11/12/2017</t>
  </si>
  <si>
    <t>00099021001 DEP.DE CHEQ.AJENOS,RET.DE CAM.,CONCEPTO: DEVOLUCION EXAMEN PREOCUPACIONAL DE CARLA MIRANDA ARAOZ POR DESVINCULACION LABORAL,DEP.: DEFENSORIA DEL PUEBLO , PROCEDENCIA: BANCO UNION S.A., CHEQUE: 941, FECHA DE EMISION:14/12/2017</t>
  </si>
  <si>
    <t>00290012001 DEP.DE CHEQ.AJENOS,RET.DE CAM.,CONCEPTO: DEP. MULTAS Y ATRASOS CONSULTORES OCT Y NOV 2017 GDQLLO,DEP.: SERVICIO DE IMPUESTOS NACIONALES , PROCEDENCIA: BANCO UNION S.A., CHEQUE: 4654, FECHA DE EMISION:14/12/2017</t>
  </si>
  <si>
    <t>00290012001 DEP.DE CHEQ.AJENOS,RET.DE CAM.,CONCEPTO: DEP. POR DESCUENTOS A CONSULTORES DE LINEA POR MULTAS Y ATRASOS DE SEP Y OCT DE LA OFICINA CENTRAL S,DEP.: SERVICIO DE IMPUESTOS NACIONALES</t>
  </si>
  <si>
    <t>00290012001 DEP.DE CHEQ.AJENOS,RET.DE CAM.,CONCEPTO: DEP. POR MULTAS Y ATRASOS A CONSULTORES DE LINEA OCTUBRE 2017 DE LA GGCBBA,DEP.: SERVICIO DE IMPUESTOS NACIONALES , PROCEDENCIA: BANCO UNION S.A., CHEQUE: 4643, FECHA DE EMISION:12/12/2017</t>
  </si>
  <si>
    <t>00290154101 DEP.DE CHEQ.AJENOS,RET.DE CAM.,CONCEPTO: DEP. PARA REVERSION DE C-31 POR CONCLUSION DE PROYECTO DE LA GDPND,DEP.: SERVICIO DE IMPUESTOS NACIONALES , PROCEDENCIA: BANCO UNION S.A., CHEQUE: 4644, FECHA DE EMISION:12/12/2017</t>
  </si>
  <si>
    <t>00290012001 DEP.DE CHEQ.AJENOS,RET.DE CAM.,CONCEPTO: DEP POR MULTAS DE 1% POR DIA CALENDARIO DE RETRASO POR COMPRA DE LA GGCBBA,DEP.: SERVICIO DE IMPUESTOS NACIONALES , PROCEDENCIA: BANCO UNION S.A., CHEQUE: 4642, FECHA DE EMISION:12/12/2017</t>
  </si>
  <si>
    <t>00253014204 DEP.DE CHEQ.AJENOS,RET.DE CAM.,CONCEPTO: DESEMBOLSO GAMEA PARA GASTOS ADMINISTRATIVOS,DEP.: GAMEA , PROCEDENCIA: BANCO UNION S.A., CHEQUE: 1173, FECHA DE EMISION:18/12/2017</t>
  </si>
  <si>
    <t>00253014204 DEP.DE CHEQ.AJENOS,RET.DE CAM.,CONCEPTO: DESEMBOLSO DEL GAMEA PARA GASTOS ADMINISTRATIVOS,DEP.: GAMEA , PROCEDENCIA: BANCO UNION S.A., CHEQUE: 1175, FECHA DE EMISION:18/12/2017</t>
  </si>
  <si>
    <t>00099021001 DEPOSITO DE EFECTIVO, DEPOSITANTE: FUNDACION BRIGADA MEDICA CUBANA, CONCEPTO: DEVOLUCION POR CONCEPTO DE TASAS (PEAJE) CORRESPONDIENTE AL MES DE NOVIEMBRE, CUENTA DE DEPOSITO: CUENTA UNICA DEL TESORO</t>
  </si>
  <si>
    <t>00099021001 DEPOSITO DE EFECTIVO, DEPOSITANTE: ANDRES GUTIERREZ FLORES, CONCEPTO: DEVOLUCION DE PASAJES, CUENTA DE DEPOSITO: CUENTA UNICA DEL TESORO</t>
  </si>
  <si>
    <t>00117012001 DEPOSITO DE EFECTIVO, DEPOSITANTE: ADHEMAR VACA LOPEZ, CONCEPTO: DEVOLUCION DE PASAJES, CUENTA DE DEPOSITO: CUENTA UNICA DEL TESORO</t>
  </si>
  <si>
    <t>00099021001 DEPOSITO DE EFECTIVO, DEPOSITANTE: ALVARO MARCO ANTONIO CABA OLIVAREZ CI 2377522LP., CONCEPTO: CITE:MEFP/VTCP/DGPOT/UAIS -CPI/N030/2016 REGULARIZACION MAYO - JUNIO 2017, CUENTA DE DEPOSITO: CUENTA UNICA DEL TESORO</t>
  </si>
  <si>
    <t>00020011103 DEPOSITO DE EFECTIVO, DEPOSITANTE: JORGE LUIS INFANTES MACUAGA, CONCEPTO: REVERSION PASAJES PREV. 6734/17 N DE CARGO DE CUENTA, CUENTA DE DEPOSITO: CUENTA UNICA DEL TESORO</t>
  </si>
  <si>
    <t>00099021001 DEPOSITO DE EFECTIVO, DEPOSITANTE: JULIAN CESAR ROMERO CONDE, CONCEPTO: DEVOLUCION DE SALDO DE CAJA CHICA NO EJECUTADO, CUENTA DE DEPOSITO: CUENTA UNICA DEL TESORO</t>
  </si>
  <si>
    <t>00099021001 DEPOSITO DE EFECTIVO, DEPOSITANTE: FERNANDO GENARO CARVAJAL VILLAFUERTE, CONCEPTO: DEVOLUCION AGUINALDO, CUENTA DE DEPOSITO: CUENTA UNICA DEL TESORO</t>
  </si>
  <si>
    <t>00099024113 DEPOSITO DE EFECTIVO, DEPOSITANTE: WILSON ALBERTO ESPEJO TOLA - G.A.M. DE NAZ DE PAC, CONCEPTO: SALDO DE CAJAS Y BANCOS DE BOLIVIA CAMBIA G.A.M. NAZACARA DE PACAJES, CUENTA DE DEPOSITO: CUENTA UNICA DEL TESORO</t>
  </si>
  <si>
    <t>00016011101 DEPOSITO DE EFECTIVO, DEPOSITANTE: MINISTERIO DE EDUCACION, CONCEPTO: DEVOLUCION DE SALDOS "ENCUENTRO NACIONAL EDUCACION ALTERNATIVA", CUENTA DE DEPOSITO: CUENTA UNICA DEL TESORO</t>
  </si>
  <si>
    <t>00086057002 DEPOSITO DE EFECTIVO, DEPOSITANTE: MMAYA UCP-PAAP DE LA OLIVA VARGAS YVETTE VIVIANA, CONCEPTO: DEV. AL TALLER EN REC DE KARACHIPAMPA Y EN LA COM DE PARANTURI SALDO DE 15,09 BS T. POTOSI 12/12/17, CUENTA DE DEPOSITO: CUENTA UNICA DEL TESORO</t>
  </si>
  <si>
    <t>00020051101 DEPOSITO DE EFECTIVO, DEPOSITANTE: AN-2 "SCZ", CONCEPTO: REVERSION, CUENTA DE DEPOSITO: CUENTA UNICA DEL TESORO</t>
  </si>
  <si>
    <t>00046024204 DEPOSITO DE EFECTIVO, DEPOSITANTE: TANIA VACAFLORES HOCHKOFLER, CONCEPTO: DEVOLUCION VIATICOS, CUENTA DE DEPOSITO: CUENTA UNICA DEL TESORO</t>
  </si>
  <si>
    <t>00099021001 DEPOSITO DE EFECTIVO, DEPOSITANTE: INES MALDONADO TARIFA, CONCEPTO: DUODECIMA DE AGUINALDO TITULAR, CUENTA DE DEPOSITO: CUENTA UNICA DEL TESORO</t>
  </si>
  <si>
    <t>00099021001 DEPOSITO DE EFECTIVO, DEPOSITANTE: INES MALDONADO TARIFA, CONCEPTO: DUODECIMA DE AGUINALDO DERECHO HABIENTE, CUENTA DE DEPOSITO: CUENTA UNICA DEL TESORO</t>
  </si>
  <si>
    <t>00099021001 DEPOSITO DE EFECTIVO, DEPOSITANTE: BATING II ROMAN, CONCEPTO: SALDO NO EJECUTADO, CUENTA DE DEPOSITO: CUENTA UNICA DEL TESORO</t>
  </si>
  <si>
    <t>00099021001 DEPOSITO DE EFECTIVO, DEPOSITANTE: MINISTERIO DE LA PRESIDENCIA, CONCEPTO: DEVOLUCION DE COMBUSTIBLE, CUENTA DE DEPOSITO: CUENTA UNICA DEL TESORO</t>
  </si>
  <si>
    <t>00099021001 DEPOSITO DE EFECTIVO, DEPOSITANTE: JUAN JAVIER QUISBERT MURILLO, CONCEPTO: DEVOLUCION DE SALARIO DE LOS MESES ENERO Y FEBRERO (DIAS) 2017, CUENTA DE DEPOSITO: CUENTA UNICA DEL TESORO</t>
  </si>
  <si>
    <t>00593019201 DEPOSITO DE EFECTIVO, DEPOSITANTE: MARCO ANTONIO MALAGA DELGADO, CONCEPTO: DESCUENTO POR ATRASO MES DE FEBRERO DE 2016, CUENTA DE DEPOSITO: CUENTA UNICA DEL TESORO</t>
  </si>
  <si>
    <t>00046024204 DEPOSITO DE EFECTIVO, DEPOSITANTE: MINISTERIO DE SALUD - NIKO ROSALES SEJAS, CONCEPTO: DEVOLUCION DE FONDOS EN AVANCE PLAN NACIONAL DE CONTINGENCIA POR RABIA PREV 5170, CPBTE CONT. 4124, CUENTA DE DEPOSITO: CUENTA UNICA DEL TESORO</t>
  </si>
  <si>
    <t>00047277002 DEPOSITO DE EFECTIVO, DEPOSITANTE: CARLOS LEIGUE SORIOCO, CONCEPTO: DEVOLUCIÓN DE SALDO DE PROYECTOS DE SANTA CRUZ, CUENTA DE DEPOSITO: CUENTA UNICA DEL TESORO</t>
  </si>
  <si>
    <t>00513012003 DEPOSITO DE EFECTIVO, DEPOSITANTE: YPFB - ALEXANDER OTTO FERNANDEZ SURCULENTO, CONCEPTO: DEVOLUCION DE VIATICOS DIFERENCIA, CUENTA DE DEPOSITO: CUENTA UNICA DEL TESORO</t>
  </si>
  <si>
    <t>00099021001 DEPOSITO DE EFECTIVO, DEPOSITANTE: JAVIER PEREZ COLQUE, CONCEPTO: REVERSIÓN PAGO DE AGUINALDO 2017 PARTIDA 114, CUENTA DE DEPOSITO: CUENTA UNICA DEL TESORO</t>
  </si>
  <si>
    <t>00099021001 DEPOSITO DE EFECTIVO, DEPOSITANTE: DIRECCION DEPARTAMENTAL DE COCHABAMBA, CONCEPTO: DEVOLUCION DE SALDO NO EJECUTADO C31 N° 2313, CUENTA DE DEPOSITO: CUENTA UNICA DEL TESORO</t>
  </si>
  <si>
    <t>00020011103 DEPOSITO DE EFECTIVO, DEPOSITANTE: CRISTHIAN ADEMIR FLORES CRUZ, CONCEPTO: DEVOLUCION POR CONCEPTO DE PASAJES PREV N° 6125.1, CUENTA DE DEPOSITO: CUENTA UNICA DEL TESORO</t>
  </si>
  <si>
    <t>00099021001 DEP.DE CHEQ.AJENOS,RET.DE CAM.,CONCEPTO: DEVOLUCION DE RECURSOS POR CUENTAS POR COBRAR,DEP.: ADEMAF-MONICA VARGAS RUIZ , PROCEDENCIA: BANCO UNION S.A., CHEQUE: 1193, FECHA DE EMISION:15/12/2017</t>
  </si>
  <si>
    <t>00099021001 DEP.DE CHEQ.AJENOS,RET.DE CAM.,CONCEPTO: DEVOLUCION POR RECUPERACION DE CUENTAS X COBRAR,DEP.: ADEMAF-MONICA VARGAS RUIZ , PROCEDENCIA: BANCO UNION S.A., CHEQUE: 1196, FECHA DE EMISION:15/12/2017</t>
  </si>
  <si>
    <t>00099021001 DEP.DE CHEQ.AJENOS,RET.DE CAM.,CONCEPTO: DEVOLUCION RECURSOS PREV 10/2016 (D.A.I) (C-11),DEP.: ADEMAF-MONICA VARGAS RUIZ , PROCEDENCIA: BANCO UNION S.A., CHEQUE: 1192, FECHA DE EMISION:15/12/2017</t>
  </si>
  <si>
    <t>00523012001 DEP.DE CHEQ.AJENOS,RET.DE CAM.,CONCEPTO: PAGO POR SERVICIOS PRESTADOS,DEP.: ECOBOL , PROCEDENCIA: BANCO BISA S.A., CHEQUE: 1919, FECHA DE EMISION:24/11/2017</t>
  </si>
  <si>
    <t>00523012001 DEP.DE CHEQ.AJENOS,RET.DE CAM.,CONCEPTO: PAGO POR SERVICIOS PRESTADOS,DEP.: ECOBOL , PROCEDENCIA: BANCO BISA S.A., CHEQUE: 5425, FECHA DE EMISION:23/11/2017</t>
  </si>
  <si>
    <t>00099024113 DEP.DE CHEQ.AJENOS,RET.DE CAM.,CONCEPTO: DEVOLUCION DE RECURSOS OTORGADOS A TRAVES DEL PROG. "BOLIVIA CAMBIA" NO EJECUTADOS AL CIERRE G/2017,DEP.: GOBIERNO AUTONOMO MUNICIPAL DE SORATA</t>
  </si>
  <si>
    <t>00660142001 DEP.DE CHEQ.AJENOS,RET.DE CAM.,CONCEPTO: DEVOLUCION CUENTAS POR COBRAR GESTIONES ANTERIORES DEL SR. WILDE TOSHIO IGLESIAS,DEP.: ORGANO JUDICIAL DAF-PANDO , PROCEDENCIA: BANCO UNION S.A., CHEQUE: 724, FECHA DE EMISION:15/12/2017</t>
  </si>
  <si>
    <t>00283042001 DEP.DE CHEQ.AJENOS,RET.DE CAM.,CONCEPTO: DESCUENTO POR VIATICOS - GR ORURO,DEP.: ADUANA NACIONAL , PROCEDENCIA: BANCO UNION S.A., CHEQUE: 2834, FECHA DE EMISION:13/12/2017</t>
  </si>
  <si>
    <t>00283012002 DEP.DE CHEQ.AJENOS,RET.DE CAM.,CONCEPTO: EXTRAVIO DE CREDENCIALES - OF CENTRAL,DEP.: ADUANA NACIONAL , PROCEDENCIA: BANCO UNION S.A., CHEQUE: 2833, FECHA DE EMISION:13/12/2017</t>
  </si>
  <si>
    <t>00283022001 DEP.DE CHEQ.AJENOS,RET.DE CAM.,CONCEPTO: DESCUENTO POR VIATICOS - GR LPZ,DEP.: ADUANA NACIONAL , PROCEDENCIA: BANCO UNION S.A., CHEQUE: 2832, FECHA DE EMISION:13/12/2017</t>
  </si>
  <si>
    <t>00099021001 DEP.DE CHEQ.AJENOS,RET.DE CAM.,CONCEPTO: REPOSICION POR 4 CREDENCIALES EXTRAVIADOS C-31 N° 1721 GESTION 2016,DEP.: SEGIP OF. NACIONAL , PROCEDENCIA: BANCO UNION S.A., CHEQUE: 11569, FECHA DE EMISION:13/12/2017</t>
  </si>
  <si>
    <t>00523012001 DEP.DE CHEQ.AJENOS,RET.DE CAM.,CONCEPTO: VENTA DE SERVICIO ECOBOL,DEP.: BENJAMIN AQUINO , PROCEDENCIA: BANCO BISA S.A., CHEQUE: 13315, FECHA DE EMISION:11/12/2017</t>
  </si>
  <si>
    <t>00523012001 DEP.DE CHEQ.AJENOS,RET.DE CAM.,CONCEPTO: VENTA DE SERVICIOS ECOBOL,DEP.: BENJAMIN AQUINO , PROCEDENCIA: BANCO BISA S.A., CHEQUE: 1922, FECHA DE EMISION:28/11/2017</t>
  </si>
  <si>
    <t>00523012001 DEP.DE CHEQ.AJENOS,RET.DE CAM.,CONCEPTO: VENTA DE SERVICIOS ECOBOL,DEP.: BENJAMIN AQUINO , PROCEDENCIA: BANCO BISA S.A., CHEQUE: 13324, FECHA DE EMISION:23/11/2017</t>
  </si>
  <si>
    <t>00523012001 DEP.DE CHEQ.AJENOS,RET.DE CAM.,CONCEPTO: VENTA DE SERVICIO ECOBOL,DEP.: BENJAMIN AQUINO , PROCEDENCIA: BANCO BISA S.A., CHEQUE: 5753, FECHA DE EMISION:22/11/2017</t>
  </si>
  <si>
    <t>00523012001 DEP.DE CHEQ.AJENOS,RET.DE CAM.,CONCEPTO: VENTA DE SERVICIO ECOBOL,DEP.: BENJAMIN AQUINO , PROCEDENCIA: BANCO BISA S.A., CHEQUE: 5421, FECHA DE EMISION:22/11/2017</t>
  </si>
  <si>
    <t>00523012001 DEP.DE CHEQ.AJENOS,RET.DE CAM.,CONCEPTO: VENTA DE SERVICIO ECOBOL,DEP.: BENJAMIN AQUINO , PROCEDENCIA: BANCO BISA S.A., CHEQUE: 1913, FECHA DE EMISION:23/11/2017</t>
  </si>
  <si>
    <t>00523012001 DEP.DE CHEQ.AJENOS,RET.DE CAM.,CONCEPTO: VENTA DE SERVICIO ECOBOL,DEP.: BENJAMIN AQUINO , PROCEDENCIA: BANCO BISA S.A., CHEQUE: 1918, FECHA DE EMISION:24/11/2017</t>
  </si>
  <si>
    <t>00523012001 DEP.DE CHEQ.AJENOS,RET.DE CAM.,CONCEPTO: VENTA DE SERVICIO ECOBOL,DEP.: BENJAMIN AQUINO , PROCEDENCIA: BANCO BISA S.A., CHEQUE: 48, FECHA DE EMISION:11/12/2017</t>
  </si>
  <si>
    <t>00523012001 DEP.DE CHEQ.AJENOS,RET.DE CAM.,CONCEPTO: VENTA DE SERVICIO ECOBOL,DEP.: BENJAMIN AQUINO , PROCEDENCIA: BANCO BISA S.A., CHEQUE: 5414, FECHA DE EMISION:12/12/2017</t>
  </si>
  <si>
    <t>00130012002 DEP.DE CHEQ.AJENOS,RET.DE CAM.,CONCEPTO: PAGO INCAPACIDAD TEMPORAL DEL PERSONAL FOFIM CORRESPONDIENTE MES NOVIEMBRE 2017,DEP.: CAJA DE SALUD DE CAMINOS Y R.A. , PROCEDENCIA: BANCO UNION S.A., CHEQUE: 8634, FECHA DE EMISION:12/12/2017</t>
  </si>
  <si>
    <t>00292012001 DEP.DE CHEQ.AJENOS,RET.DE CAM.,CONCEPTO: PAGO INCAPACIDAD TEMPORAL DEL PERSONAL VIAS BOLIVIA CORRESPONDIENTE MES OCTUBRE 2017,DEP.: CAJA DE SALUD DE CAMINOS Y R.A. , PROCEDENCIA: BANCO UNION S.A., CHEQUE: 8627, FECHA DE EMISION:11/12/2017</t>
  </si>
  <si>
    <t>00020011102 DEP.DE CHEQ.AJENOS,RET.DE CAM.,CONCEPTO: PAGO DE AGUINALDO CORRESPONDIENTE A LA GESTIÓN 2017 DGTAM,DEP.: TRANSPORTE AEREO MILITAR , PROCEDENCIA: BANCO UNION S.A., CHEQUE: 18637, FECHA DE EMISION:19/12/2017</t>
  </si>
  <si>
    <t>00015021101 DEP.DE CHEQ.AJENOS,RET.DE CAM.,CONCEPTO: DEP POLICIA NAL RECAUDACIONES,DEP.: DIRECCION NACIONAL DE SALUD Y BIENESTAR SOCIAL , PROCEDENCIA: BANCO UNION S.A., CHEQUE: 2877, FECHA DE EMISION:11/12/2017</t>
  </si>
  <si>
    <t>00015021101 DEP.DE CHEQ.AJENOS,RET.DE CAM.,CONCEPTO: DEP POLICIA NAL RECAUDACIONES,DEP.: DIRECCION NACIONAL DE SALUD Y BIENESTAR SOCIAL , PROCEDENCIA: BANCO UNION S.A., CHEQUE: 2878, FECHA DE EMISION:15/12/2017</t>
  </si>
  <si>
    <t>00099021001 DEPOSITO DE EFECTIVO, DEPOSITANTE: JUAN PABLO ALVARADO - INSA, CONCEPTO: REVERSION, CUENTA DE DEPOSITO: CUENTA UNICA DEL TESORO</t>
  </si>
  <si>
    <t>00099021001 DEPOSITO DE EFECTIVO, DEPOSITANTE: SOLEDAD MEDRANO - INSA, CONCEPTO: REVERSION, CUENTA DE DEPOSITO: CUENTA UNICA DEL TESORO</t>
  </si>
  <si>
    <t>00099021001 DEPOSITO DE EFECTIVO, DEPOSITANTE: JAIME VIDES - INSA, CONCEPTO: REVERSION, CUENTA DE DEPOSITO: CUENTA UNICA DEL TESORO</t>
  </si>
  <si>
    <t>00099021001 DEPOSITO DE EFECTIVO, DEPOSITANTE: APOLINAR SAAVEDRA - INSA, CONCEPTO: REVERSION, CUENTA DE DEPOSITO: CUENTA UNICA DEL TESORO</t>
  </si>
  <si>
    <t>00099021001 DEPOSITO DE EFECTIVO, DEPOSITANTE: INSTITUTO DEL SEGURO AGRARIO, CONCEPTO: REVERSIÓN, CUENTA DE DEPOSITO: CUENTA UNICA DEL TESORO</t>
  </si>
  <si>
    <t>00099021001 DEPOSITO DE EFECTIVO, DEPOSITANTE: SAMUEL ALEJANDRO - INSA, CONCEPTO: REVERSION, CUENTA DE DEPOSITO: CUENTA UNICA DEL TESORO</t>
  </si>
  <si>
    <t>00099021001 DEPOSITO DE EFECTIVO, DEPOSITANTE: FRANZ GONZALES - INSA, CONCEPTO: REVERSION, CUENTA DE DEPOSITO: CUENTA UNICA DEL TESORO</t>
  </si>
  <si>
    <t>00099021001 DEPOSITO DE EFECTIVO, DEPOSITANTE: ROSA LA MADRID - INSA, CONCEPTO: REVERSION, CUENTA DE DEPOSITO: CUENTA UNICA DEL TESORO</t>
  </si>
  <si>
    <t>00099021001 DEPOSITO DE EFECTIVO, DEPOSITANTE: YHESSENIA FERNANDEZ LIQUE, CONCEPTO: DEVOLUCION DE VIATICOS, CUENTA DE DEPOSITO: CUENTA UNICA DEL TESORO</t>
  </si>
  <si>
    <t>00099021001 DEPOSITO DE EFECTIVO, DEPOSITANTE: JAVIER SOLIZ, CONCEPTO: DEVOLUCION DE VIATICOS, CUENTA DE DEPOSITO: CUENTA UNICA DEL TESORO</t>
  </si>
  <si>
    <t>00099021001 DEPOSITO DE EFECTIVO, DEPOSITANTE: JUAN WILFREDO SUAREZ CALCINA, CONCEPTO: DEVOLUCION DE VIATICOS, CUENTA DE DEPOSITO: CUENTA UNICA DEL TESORO</t>
  </si>
  <si>
    <t>00373024105 DEPOSITO DE EFECTIVO, DEPOSITANTE: FONDO DE DESARROLLO INDIGENA, CONCEPTO: DEVOLUCION PROYECTO, CUENTA DE DEPOSITO: CUENTA UNICA DEL TESORO</t>
  </si>
  <si>
    <t>00046021109 DEPOSITO DE EFECTIVO, DEPOSITANTE: GABY AYOROA MANTILLA, CONCEPTO: DEVOLUCIÓN VIÁTICOS, CUENTA DE DEPOSITO: CUENTA UNICA DEL TESORO</t>
  </si>
  <si>
    <t>00099021001 DEPOSITO DE EFECTIVO, DEPOSITANTE: LUIS FERNANDO FRANCO CADARIO, CONCEPTO: PAGO FACTURACION SABSA, CUENTA DE DEPOSITO: CUENTA UNICA DEL TESORO</t>
  </si>
  <si>
    <t>00099021001 DEPOSITO DE EFECTIVO, DEPOSITANTE: PAULA MARINA LIMACHI K., CONCEPTO: CONCEPTO: DEVOLUCION DE AGUINALDO, CUENTA DE DEPOSITO: CUENTA UNICA DEL TESORO</t>
  </si>
  <si>
    <t>00016011101 DEPOSITO DE EFECTIVO, DEPOSITANTE: ALCIDES VASQUEZ BRAVO - MINISTERIO DE EDUCACION, CONCEPTO: DEVOLUCION, CUENTA DE DEPOSITO: CUENTA UNICA DEL TESORO</t>
  </si>
  <si>
    <t>00099021001 DEPOSITO DE EFECTIVO, DEPOSITANTE: BPE-II ''CNL O. MOSCOSO'', CONCEPTO: RETENCION DEL 8%, CUENTA DE DEPOSITO: CUENTA UNICA DEL TESORO</t>
  </si>
  <si>
    <t>00099021001 DEPOSITO DE EFECTIVO, DEPOSITANTE: OSCAR VLADIMIR REYES, CONCEPTO: REVERSION PASAJES PREV N° 5960, CUENTA DE DEPOSITO: CUENTA UNICA DEL TESORO</t>
  </si>
  <si>
    <t>00099021001 DEPOSITO DE EFECTIVO, DEPOSITANTE: OSCAR VLADIMIR REYES, CONCEPTO: REVERSION PASAJES PREV N° 5707/17, CUENTA DE DEPOSITO: CUENTA UNICA DEL TESORO</t>
  </si>
  <si>
    <t>00099021001 DEPOSITO DE EFECTIVO, DEPOSITANTE: JAVIER PERCY BRAVO ARROYO, CONCEPTO: DOBLE PERCEPCION, CUENTA DE DEPOSITO: CUENTA UNICA DEL TESORO</t>
  </si>
  <si>
    <t>00099021001 DEPOSITO DE EFECTIVO, DEPOSITANTE: VIVIANA MARIA VARGAS HUARITA, CONCEPTO: DEVOLUCIÓN POR PAGO DE VIÁTICOS, VIAJE A SUCRE LOS DIAS 21 AL 27 DE MAYO DE 2009, CUENTA DE DEPOSITO: CUENTA UNICA DEL TESORO</t>
  </si>
  <si>
    <t>00099021001 DEPOSITO DE EFECTIVO, DEPOSITANTE: ABEN-CARLA MARIANA CABALLERO, CONCEPTO: DEVOLUCION DE RECURSOS, CUENTA DE DEPOSITO: CUENTA UNICA DEL TESORO</t>
  </si>
  <si>
    <t>00099021001 DEPOSITO DE EFECTIVO, DEPOSITANTE: CELSO ANTERO DELGADO JURADO, CONCEPTO: DEVOLUCION DE DOBLE PERCEPCION, CUENTA DE DEPOSITO: CUENTA UNICA DEL TESORO</t>
  </si>
  <si>
    <t>00291012002 DEPOSITO DE EFECTIVO, DEPOSITANTE: DANIELA T. CONDE MENA, CONCEPTO: DEP. POR DEUDA DE TELEFONO, CUENTA DE DEPOSITO: CUENTA UNICA DEL TESORO</t>
  </si>
  <si>
    <t>00099021001 DEPOSITO DE EFECTIVO, DEPOSITANTE: MANUEL FERNANDO QUILLE FLORES, CONCEPTO: PAGO DE LA LUZ, CUENTA DE DEPOSITO: CUENTA UNICA DEL TESORO</t>
  </si>
  <si>
    <t>00099021001 DEPOSITO DE EFECTIVO, DEPOSITANTE: SOF. KRAMER AGUSTIN LOPEZ CONDARCO, CONCEPTO: REVERSION DE PASAJES 22110, CUENTA DE DEPOSITO: CUENTA UNICA DEL TESORO</t>
  </si>
  <si>
    <t>00099021001 DEPOSITO DE EFECTIVO, DEPOSITANTE: BRIGIDA MARTINEZ VDA DE TERCEROS, CONCEPTO: DUODECIMA DE AGUINALDO DEL SENASIR, CUENTA DE DEPOSITO: CUENTA UNICA DEL TESORO</t>
  </si>
  <si>
    <t>00513012003 DEPOSITO DE EFECTIVO, DEPOSITANTE: Y.P.F.B. CORPORACION LA PAZ, CONCEPTO: REVERSION SALDOS NO EJECUTADOS, CUENTA DE DEPOSITO: CUENTA UNICA DEL TESORO</t>
  </si>
  <si>
    <t>00099021001 DEPOSITO DE EFECTIVO, DEPOSITANTE: RILMAR CHURQUI QUENTA, CONCEPTO: DEVOLUCION DE PASAJES, CUENTA DE DEPOSITO: CUENTA UNICA DEL TESORO</t>
  </si>
  <si>
    <t>00099021001 DEPOSITO DE EFECTIVO, DEPOSITANTE: PEDRO TORREZ POMA, CONCEPTO: DEVOLUCION DE PASAJES, CUENTA DE DEPOSITO: CUENTA UNICA DEL TESORO</t>
  </si>
  <si>
    <t>00099021001 DEPOSITO DE EFECTIVO, DEPOSITANTE: AGENCIA BOLIVIANA DE ENERGIA NUCLEAR (ABEN), CONCEPTO: DEVOLUCIÓN DE PAGO DE PASAJES C-31 N°348, CUENTA DE DEPOSITO: CUENTA UNICA DEL TESORO</t>
  </si>
  <si>
    <t>00586019203 DEPOSITO DE EFECTIVO, DEPOSITANTE: LUIS FERNANDO TORREZ AUZA, CONCEPTO: DEVOLUCION POR PAGO DE REFRIGERIO MES DE NOVIEMBRE PREVENTIVO (1019), CUENTA DE DEPOSITO: CUENTA UNICA DEL TESORO</t>
  </si>
  <si>
    <t>00020031101 DEPOSITO DE EFECTIVO, DEPOSITANTE: PAULO HUMBERTO MURILLO BOTELLO, CONCEPTO: DEVOLUCION DE PASAJES (VIATICOS), CUENTA DE DEPOSITO: CUENTA UNICA DEL TESORO</t>
  </si>
  <si>
    <t>00099021001 DEPOSITO DE EFECTIVO, DEPOSITANTE: SENASIR-ANGEL GUTIERREZ TORREZ, CONCEPTO: DOBLE PERCEPCION, CUENTA DE DEPOSITO: CUENTA UNICA DEL TESORO</t>
  </si>
  <si>
    <t>00099021001 DEPOSITO DE EFECTIVO, DEPOSITANTE: PORFIDIA BEATRIZ HERNANI DORADO CI:3448644 LP, CONCEPTO: DEPÓSITO POR CONCEPTO DE PASAJES, DEL PREVENTIVO N°8269, CUENTA DE DEPOSITO: CUENTA UNICA DEL TESORO</t>
  </si>
  <si>
    <t>00099021001 DEPOSITO DE EFECTIVO, DEPOSITANTE: GUADALUPE ISABEL MARIN OPORTO CI:2626890 LP, CONCEPTO: DEPÓSITO POR CONCEPTO DE PASAJES, DEL PREVENTIVO N°8265, CUENTA DE DEPOSITO: CUENTA UNICA DEL TESORO</t>
  </si>
  <si>
    <t>00099021001 DEPOSITO DE EFECTIVO, DEPOSITANTE: APOLINAR SAAVEDRA - INSA, CONCEPTO: REVERSIÓN, CUENTA DE DEPOSITO: CUENTA UNICA DEL TESORO</t>
  </si>
  <si>
    <t>00099021001 DEPOSITO DE EFECTIVO, DEPOSITANTE: FRANZ GONZALES - INSA, CONCEPTO: REVERSIÓN, CUENTA DE DEPOSITO: CUENTA UNICA DEL TESORO</t>
  </si>
  <si>
    <t>00099021001 DEPOSITO DE EFECTIVO, DEPOSITANTE: SAMUEL ALEJANDRO - INSA, CONCEPTO: REVERSIÓN, CUENTA DE DEPOSITO: CUENTA UNICA DEL TESORO</t>
  </si>
  <si>
    <t>00099021001 DEPOSITO DE EFECTIVO, DEPOSITANTE: PAMELA MONTOYA - INSA, CONCEPTO: REVERSIÓN, CUENTA DE DEPOSITO: CUENTA UNICA DEL TESORO</t>
  </si>
  <si>
    <t>00099021001 DEPOSITO DE EFECTIVO, DEPOSITANTE: VICTOR ALVARADO - INSA, CONCEPTO: REVERSIÓN, CUENTA DE DEPOSITO: CUENTA UNICA DEL TESORO</t>
  </si>
  <si>
    <t>00099021001 DEPOSITO DE EFECTIVO, DEPOSITANTE: JHONNY HERRERA - INSA, CONCEPTO: REVERSIÓN, CUENTA DE DEPOSITO: CUENTA UNICA DEL TESORO</t>
  </si>
  <si>
    <t>00592012001 DEPOSITO DE EFECTIVO, DEPOSITANTE: RAIZA VILCA, CONCEPTO: ND 91822/2016 RV, CUENTA DE DEPOSITO: CUENTA UNICA DEL TESORO</t>
  </si>
  <si>
    <t>00592012001 DEPOSITO DE EFECTIVO, DEPOSITANTE: RAIZA VILCA, CONCEPTO: ND 31627/2015 RV, CUENTA DE DEPOSITO: CUENTA UNICA DEL TESORO</t>
  </si>
  <si>
    <t>00592012001 DEPOSITO DE EFECTIVO, DEPOSITANTE: RAIZA VILCA, CONCEPTO: ND 138598/2015 RV, CUENTA DE DEPOSITO: CUENTA UNICA DEL TESORO</t>
  </si>
  <si>
    <t>00020011103 DEPOSITO DE EFECTIVO, DEPOSITANTE: DIRECCION INTERESES MARITIMOS MIN DE DEFENSA, CONCEPTO: DEVOLUCION COMBUSTIBLE, LUBRICANTES Y DERIVADOS PARA CONSUMO PARTIDA 34110 PREV 8111, CUENTA DE DEPOSITO: CUENTA UNICA DEL TESORO</t>
  </si>
  <si>
    <t>00020011103 DEPOSITO DE EFECTIVO, DEPOSITANTE: DIRECCION INTERESES MARITIMOS MIN DE DEFENSA, CONCEPTO: DEVOLUCION DE TASAS PARTIDA 85100 PREV. 8123, CUENTA DE DEPOSITO: CUENTA UNICA DEL TESORO</t>
  </si>
  <si>
    <t>00052047001 DEPOSITO DE EFECTIVO, DEPOSITANTE: KEVIN CRISTHIAN IBAÑEZ CALDERON, CONCEPTO: DEVOLUCION DE PASAJE, CUENTA DE DEPOSITO: CUENTA UNICA DEL TESORO</t>
  </si>
  <si>
    <t>00099021001 DEPOSITO DE EFECTIVO, DEPOSITANTE: INSA-LIMBERTH SANGUEZA, CONCEPTO: REVERSION, CUENTA DE DEPOSITO: CUENTA UNICA DEL TESORO</t>
  </si>
  <si>
    <t>00099021001 DEPOSITO DE EFECTIVO, DEPOSITANTE: GREGORIA FERNANDEZ, CONCEPTO: DUODECIMAS DE AGUINALDO, CUENTA DE DEPOSITO: CUENTA UNICA DEL TESORO</t>
  </si>
  <si>
    <t>00099021001 DEPOSITO DE EFECTIVO, DEPOSITANTE: MINISTERIO PUBLICO, CONCEPTO: DEVOLUCION DE VIÁTICOS POR EL DR. RAMIRO JARANDILLA, CUENTA DE DEPOSITO: CUENTA UNICA DEL TESORO</t>
  </si>
  <si>
    <t>00099021001 DEPOSITO DE EFECTIVO, DEPOSITANTE: MINISTERIO PÚBLICO, CONCEPTO: DEVOLUCIÓN DE GASTOS DE INVESTIGACIÓN POR LA DRA. YOLANDA AGUILERA LIJERON, CUENTA DE DEPOSITO: CUENTA UNICA DEL TESORO</t>
  </si>
  <si>
    <t>00132062001 DEPOSITO DE EFECTIVO, DEPOSITANTE: BERNARDINO REYNALDO QUISBERT COPA, CONCEPTO: DEVOLUCION DE FONDOS EN AVANCE SIN UTILIZAR, CUENTA DE DEPOSITO: CUENTA UNICA DEL TESORO</t>
  </si>
  <si>
    <t>00523012001 DEP.DE CHEQ.AJENOS,RET.DE CAM.,CONCEPTO: PAGO POR SERVICIO PRESTADOS,DEP.: ECOBOL , PROCEDENCIA: BANCO NACIONAL DE BOLIVIA S.A., CHEQUE: 6361105, FECHA DE EMISION:11/12/2017</t>
  </si>
  <si>
    <t>00523012001 DEP.DE CHEQ.AJENOS,RET.DE CAM.,CONCEPTO: PAGO POR SERVICIOS PRESTADOS,DEP.: ECOBOL , PROCEDENCIA: BANCO UNION S.A., CHEQUE: 4050, FECHA DE EMISION:13/12/2017</t>
  </si>
  <si>
    <t>00523012001 DEP.DE CHEQ.AJENOS,RET.DE CAM.,CONCEPTO: PAGO POR SERVICIOS PRESTADOS,DEP.: ECOBOL , PROCEDENCIA: BANCO MERCANTIL SANTA CRUZ SA., CHEQUE: 1447, FECHA DE EMISION:14/12/2017</t>
  </si>
  <si>
    <t>00099021001 DEP.DE CHEQ.AJENOS,RET.DE CAM.,CONCEPTO: REEMBOLSO DE SUBSIDIOS POR INCAPACIDAD TEMPORAL MES DE OCTUBRE / 2017 BS. 27.038,15,DEP.: MINISTERIO DE ECONOMIA Y FINANZAS PUBLICAS</t>
  </si>
  <si>
    <t>00035011105 DEP.DE CHEQ.AJENOS,RET.DE CAM.,CONCEPTO: REEMBOLSO DE SUBSIDIOS POR INCAPACIDAD TEMPORAL MES DE OCTUBRE / 2017 BS. 845,60,DEP.: MINISTERIO DE ECONOMIA Y FINANZAS PUBLICAS , PROCEDENCIA: BANCO UNION S.A., CHEQUE: 25218, FECHA DE EMISION:13/12/2017</t>
  </si>
  <si>
    <t>00046034201 DEP.DE CHEQ.AJENOS,RET.DE CAM.,CONCEPTO: SALDO FONDO ROTATIVO,DEP.: INLASA , PROCEDENCIA: BANCO UNION S.A., CHEQUE: 695, FECHA DE EMISION:19/12/2017</t>
  </si>
  <si>
    <t>00046031102 DEP.DE CHEQ.AJENOS,RET.DE CAM.,CONCEPTO: SALDO FONDO ROTATIVO,DEP.: INLASA , PROCEDENCIA: BANCO UNION S.A., CHEQUE: 694, FECHA DE EMISION:19/12/2017</t>
  </si>
  <si>
    <t>00254014101 DEP.DE CHEQ.AJENOS,RET.DE CAM.,CONCEPTO: REVERSION,DEP.: INSTITUTO DEL SEGURO AGRARIO , PROCEDENCIA: BANCO UNION S.A., CHEQUE: 897, FECHA DE EMISION:12/12/2017</t>
  </si>
  <si>
    <t>00254014101 DEP.DE CHEQ.AJENOS,RET.DE CAM.,CONCEPTO: REVERSION,DEP.: INSTITUTO DEL SEGURO AGRARIO , PROCEDENCIA: BANCO UNION S.A., CHEQUE: 898, FECHA DE EMISION:12/12/2017</t>
  </si>
  <si>
    <t>00254014101 DEP.DE CHEQ.AJENOS,RET.DE CAM.,CONCEPTO: REVERSION,DEP.: INSTITUTO DEL SEGURO AGRARIO , PROCEDENCIA: BANCO UNION S.A., CHEQUE: 899, FECHA DE EMISION:12/12/2017</t>
  </si>
  <si>
    <t>00254014101 DEP.DE CHEQ.AJENOS,RET.DE CAM.,CONCEPTO: REVERSION,DEP.: INSTITUTO DEL SEGURO AGRARIO , PROCEDENCIA: BANCO UNION S.A., CHEQUE: 901, FECHA DE EMISION:12/12/2017</t>
  </si>
  <si>
    <t>00254014101 DEP.DE CHEQ.AJENOS,RET.DE CAM.,CONCEPTO: REVERSION,DEP.: INSTITUTO DEL SEGURO AGRARIO , PROCEDENCIA: BANCO UNION S.A., CHEQUE: 902, FECHA DE EMISION:12/12/2017</t>
  </si>
  <si>
    <t>00254014101 DEP.DE CHEQ.AJENOS,RET.DE CAM.,CONCEPTO: REVERSION,DEP.: INSTITUTO DEL SEGURO AGRARIO , PROCEDENCIA: BANCO UNION S.A., CHEQUE: 903, FECHA DE EMISION:12/12/2017</t>
  </si>
  <si>
    <t>00254014101 DEP.DE CHEQ.AJENOS,RET.DE CAM.,CONCEPTO: REVERSION,DEP.: INSTITUTO DEL SEGURO AGRARIO , PROCEDENCIA: BANCO UNION S.A., CHEQUE: 904, FECHA DE EMISION:12/12/2017</t>
  </si>
  <si>
    <t>00254014101 DEP.DE CHEQ.AJENOS,RET.DE CAM.,CONCEPTO: REVERSION,DEP.: INSTITUTO DEL SEGURO AGRARIO , PROCEDENCIA: BANCO UNION S.A., CHEQUE: 905, FECHA DE EMISION:12/12/2017</t>
  </si>
  <si>
    <t>00099021001 DEP.DE CHEQ.AJENOS,RET.DE CAM.,CONCEPTO: REVERSION,DEP.: INSTITUTO DEL SEGURO AGRARIO , PROCEDENCIA: BANCO UNION S.A., CHEQUE: 906, FECHA DE EMISION:12/12/2017</t>
  </si>
  <si>
    <t>00254014101 DEP.DE CHEQ.AJENOS,RET.DE CAM.,CONCEPTO: REVERSION,DEP.: INSTITUTO DEL SEGURO AGRARIO , PROCEDENCIA: BANCO UNION S.A., CHEQUE: 908, FECHA DE EMISION:12/12/2017</t>
  </si>
  <si>
    <t>00099021001 DEP.DE CHEQ.AJENOS,RET.DE CAM.,CONCEPTO: REVERSION,DEP.: INSTITUTO DEL SEGURO AGRARIO , PROCEDENCIA: BANCO UNION S.A., CHEQUE: 909, FECHA DE EMISION:12/12/2017</t>
  </si>
  <si>
    <t>00523012001 DEP.DE CHEQ.AJENOS,RET.DE CAM.,CONCEPTO: VENTA DE SERVICIOS ECOBOL,DEP.: ECOBOL , PROCEDENCIA: BANCO DE CREDITO DE BOLIVIA S.A., CHEQUE: 29, FECHA DE EMISION:13/12/2017</t>
  </si>
  <si>
    <t>00373024105 DEP.DE CHEQ.AJENOS,RET.DE CAM.,CONCEPTO: TIBURCIO COLQUE ESTALLA,DEP.: BANCO UNION S.A. , PROCEDENCIA: BANCO UNION S.A., CHEQUE: 150697, FECHA DE EMISION:20/12/2017</t>
  </si>
  <si>
    <t>00523012001 DEP.DE CHEQ.AJENOS,RET.DE CAM.,CONCEPTO: VENTA DE SERVICIOS ECOBOL,DEP.: ECOBOL , PROCEDENCIA: BANCO UNION S.A., CHEQUE: 784, FECHA DE EMISION:06/12/2017</t>
  </si>
  <si>
    <t>00523012001 DEP.DE CHEQ.AJENOS,RET.DE CAM.,CONCEPTO: VENTA DE SERVICIOS ECOBOL,DEP.: ECOBOL , PROCEDENCIA: BANCO UNION S.A., CHEQUE: 783, FECHA DE EMISION:06/12/2017</t>
  </si>
  <si>
    <t>00580012001 DEP.DE CHEQ.AJENOS,RET.DE CAM.,CONCEPTO: REPOSICION TARJETAS DE PROXIMIDAD POR PERDIDA O EXTRAVIO,DEP.: DEPOSITOS ADUANEROS BOLIVIANOS , PROCEDENCIA: BANCO UNION S.A., CHEQUE: 7285, FECHA DE EMISION:18/12/2017</t>
  </si>
  <si>
    <t>00290012001 DEP.DE CHEQ.AJENOS,RET.DE CAM.,CONCEPTO: DEPÓSITO POR MULTAS Y ATRASOS DE NOVIEMBRE/2017 DE LA GDTJ; SEGUN C-31 SIP N° 266,DEP.: SERVICION DE IMPUESTOS NACIONALES , PROCEDENCIA: BANCO UNION S.A., CHEQUE: 4670, FECHA DE EMISION:15/12/2017</t>
  </si>
  <si>
    <t>00086034202 DEP.DE CHEQ.AJENOS,RET.DE CAM.,CONCEPTO: DEP. POR DESEMBOLSO POR EL GOBIERNO AUTONOMO REGIONAL DEL GRAN CHACO,DEP.: SERNAP-AGUARAGUE , PROCEDENCIA: BANCO UNION S.A., CHEQUE: 1157, FECHA DE EMISION:19/12/2017</t>
  </si>
  <si>
    <t>00290142001 DEP.DE CHEQ.AJENOS,RET.DE CAM.,CONCEPTO: DEPÓSITO POR CANCELACION DE REFRIGERIO DE LA AGENCIA TRIBUTARIA DE RIBERALTA GDBN,DEP.: SERVICION DE IMPUESTOS NACIONALES , PROCEDENCIA: BANCO UNION S.A., CHEQUE: 4669, FECHA DE EMISION:15/12/2017</t>
  </si>
  <si>
    <t>00099021001 DEP.DE CHEQ.AJENOS,RET.DE CAM.,CONCEPTO: REVERSION DE SALDOS,DEP.: ABC SANTA CRUZ , PROCEDENCIA: BANCO UNION S.A., CHEQUE: 4549, FECHA DE EMISION:15/12/2017</t>
  </si>
  <si>
    <t>00290142001 DEP.DE CHEQ.AJENOS,RET.DE CAM.,CONCEPTO: DEP. POR CANCELACION DE REFRIGERIO DE LA AGENCIA TRIBUTARIA DE GUAYARAMERIN GDBN,DEP.: SERVICION DE IMPUESTOS NACIONALES , PROCEDENCIA: BANCO UNION S.A., CHEQUE: 4667, FECHA DE EMISION:15/12/2017</t>
  </si>
  <si>
    <t>00290142001 DEP.DE CHEQ.AJENOS,RET.DE CAM.,CONCEPTO: DEP. POR REFRIGERIO DE LA AGENCIA TRIBUTARIA DE SAN BORJA GDBN,DEP.: SERVICION DE IMPUESTOS NACIONALES , PROCEDENCIA: BANCO UNION S.A., CHEQUE: 4665, FECHA DE EMISION:15/12/2017</t>
  </si>
  <si>
    <t>00020011103 DEP.DE CHEQ.AJENOS,RET.DE CAM.,CONCEPTO: PAGO A "XS AVIATION" P/LA ADQUISION DE UN STARTER ASSY PARA EL MOTOR CFM56 DE LA AERONAVE BOEING,DEP.: TRANSPORTE AEREO MILITAR , PROCEDENCIA: BANCO UNION S.A., CHEQUE: 18649, FECHA DE EMISION:19/12/2017</t>
  </si>
  <si>
    <t>00020011103 DEP.DE CHEQ.AJENOS,RET.DE CAM.,CONCEPTO: PAGO A "THINK HOLDINGS" PRIMERA CUOTA P/LA COMPRA DE LA AERONAVE BAE AVRO RS-70,DEP.: TRANSPORTE AEREO MILITAR , PROCEDENCIA: BANCO UNION S.A., CHEQUE: 18643, FECHA DE EMISION:19/12/2017</t>
  </si>
  <si>
    <t>00020011103 DEP.DE CHEQ.AJENOS,RET.DE CAM.,CONCEPTO: PAGO A "THINK HOLDINGS" SEGUNDA CUOTA P/LA COMPRA DE LA AERONAVE BAE AVRO RS-70,DEP.: TRANSPORTE AEREO MILITAR , PROCEDENCIA: BANCO UNION S.A., CHEQUE: 18644, FECHA DE EMISION:19/12/2017</t>
  </si>
  <si>
    <t>00020011103 DEP.DE CHEQ.AJENOS,RET.DE CAM.,CONCEPTO: PAGO REEMBOLSO P/RETIFICACION EN DEVOLUCION DE PASAJE,DEP.: TRANSPORTE AEREO MILITAR , PROCEDENCIA: BANCO UNION S.A., CHEQUE: 18484, FECHA DE EMISION:09/12/2017</t>
  </si>
  <si>
    <t>00020011103 DEP.DE CHEQ.AJENOS,RET.DE CAM.,CONCEPTO: PAGO POR ADQUISICION DE LLANTAS (NLG) P/LAS AERONAVE BOEING,DEP.: TRANSPORTE AEREO MILITAR , PROCEDENCIA: BANCO UNION S.A., CHEQUE: 18636, FECHA DE EMISION:19/12/2017</t>
  </si>
  <si>
    <t>00020011103 DEP.DE CHEQ.AJENOS,RET.DE CAM.,CONCEPTO: PAGO A "CARIBE AVIATION" P/ADQUISICION DE LLANTAS NLG Y MLG PARA AERONAVE,DEP.: TRANSPORTE AEREO MILITAR , PROCEDENCIA: BANCO UNION S.A., CHEQUE: 18663, FECHA DE EMISION:19/12/2017</t>
  </si>
  <si>
    <t>00020011103 DEP.DE CHEQ.AJENOS,RET.DE CAM.,CONCEPTO: PAGO A "CARIBE" P/ADQUISICION DE TURBO OIL P/ LAS AERONAVE BOEING,DEP.: TRANSPORTE AEREO MILITAR , PROCEDENCIA: BANCO UNION S.A., CHEQUE: 18662, FECHA DE EMISION:19/12/2017</t>
  </si>
  <si>
    <t>00099021001 DEP.DE CHEQ.AJENOS,RET.DE CAM.,CONCEPTO: DEVOLUCIÓN DE SALDOS NO EJECUTADOS,DEP.: PROGRAMA NACIONAL DE POST ALFABETIZACIÓN , PROCEDENCIA: BANCO UNION S.A., CHEQUE: 5590, FECHA DE EMISION:20/12/2017</t>
  </si>
  <si>
    <t>00020011103 DEP.DE CHEQ.AJENOS,RET.DE CAM.,CONCEPTO: PAGO A "THINK HOLDINGS" TERCERA CUOTA P/LA COMPRA DE LA AERO. BAE AVRO - RJ70,DEP.: TRANSPORTE AEREO MILITAR , PROCEDENCIA: BANCO UNION S.A., CHEQUE: 18645, FECHA DE EMISION:19/12/2017</t>
  </si>
  <si>
    <t>00047257002 DEP.DE CHEQ.AJENOS,RET.DE CAM.,CONCEPTO: DEVOLUCION DE FONDOS CIC. MUNICIPIO CALAMARCA,DEP.: UNIDAD EJECUTORA DEL PROGRAMA ACCESOS-MDRYT , PROCEDENCIA: BANCO UNION S.A., CHEQUE: 2593, FECHA DE EMISION:14/12/2017</t>
  </si>
  <si>
    <t>00020011103 DEP.DE CHEQ.AJENOS,RET.DE CAM.,CONCEPTO: PAGO A "THINK HOLDINGS" QUINTA CUOTA P/LA COMPRA DE AERONAVE BAE,DEP.: TRANSPORTE AEREO MILITAR , PROCEDENCIA: BANCO UNION S.A., CHEQUE: 18647, FECHA DE EMISION:19/12/2017</t>
  </si>
  <si>
    <t>00047257002 DEP.DE CHEQ.AJENOS,RET.DE CAM.,CONCEPTO: DEVOLUCION DE FONDOS PAGO CIC CARACOLLO,DEP.: UNIDAD EJECUTORA DEL PROGRAMA ACCESOS , PROCEDENCIA: BANCO UNION S.A., CHEQUE: 2585, FECHA DE EMISION:14/12/2017</t>
  </si>
  <si>
    <t>00047257002 DEP.DE CHEQ.AJENOS,RET.DE CAM.,CONCEPTO: DEVOLUCION DE FONDOS DE 2 CIC MUNICIPIO DE UMALA,DEP.: UNIDAD EJECUTORA DEL PROGRAMA ACCESOS , PROCEDENCIA: BANCO UNION S.A., CHEQUE: 2586, FECHA DE EMISION:14/12/2017</t>
  </si>
  <si>
    <t>00020011103 DEP.DE CHEQ.AJENOS,RET.DE CAM.,CONCEPTO: PAGO A "THINK HOLDINGS" DE CUARTA CUOTA P/LA COMPRA DE LA AERONAVE BAE,DEP.: TRANSPORTE AEREO MILITAR , PROCEDENCIA: BANCO UNION S.A., CHEQUE: 18646, FECHA DE EMISION:19/12/2017</t>
  </si>
  <si>
    <t>00047257002 DEP.DE CHEQ.AJENOS,RET.DE CAM.,CONCEPTO: DEVOLUCION DE FONDOS CIC MUNICIPIO DE PATACAMAYA,DEP.: UNIDAD EJECUTORA DEL PROGRAMA ACCESOS , PROCEDENCIA: BANCO UNION S.A., CHEQUE: 2590, FECHA DE EMISION:14/12/2017</t>
  </si>
  <si>
    <t>00020011103 DEPOSITO DE EFECTIVO, DEPOSITANTE: SANDRO RUBEN CALLISAYA ALANOCA, CONCEPTO: REVERSION DE PASAJES PREV. 0000007461,1, CUENTA DE DEPOSITO: CUENTA UNICA DEL TESORO</t>
  </si>
  <si>
    <t>00344012001 DEPOSITO DE EFECTIVO, DEPOSITANTE: ANTONIO CUASACE JIMENEZ, CONCEPTO: DEVOLUCION DE SALDO POR CONCEPTO DE PASAJE Y VIATICO, CUENTA DE DEPOSITO: CUENTA UNICA DEL TESORO</t>
  </si>
  <si>
    <t>00020011103 DEPOSITO DE EFECTIVO, DEPOSITANTE: GERMAN CALLISAYA CRUZ, CONCEPTO: REVERSION DE PASAJES PREV. 0000007460,1, CUENTA DE DEPOSITO: CUENTA UNICA DEL TESORO</t>
  </si>
  <si>
    <t>00020011103 DEPOSITO DE EFECTIVO, DEPOSITANTE: GERMAN CALLISAYA CRUZ, CONCEPTO: REVERSION DE PASAJES PREV. 0000003335,1, CUENTA DE DEPOSITO: CUENTA UNICA DEL TESORO</t>
  </si>
  <si>
    <t>00020031101 DEPOSITO DE EFECTIVO, DEPOSITANTE: VIZMAR GRAGEDA IRIARTE, CONCEPTO: REVERSION POR PASAJES, CUENTA DE DEPOSITO: CUENTA UNICA DEL TESORO</t>
  </si>
  <si>
    <t>00020021102 DEPOSITO DE EFECTIVO, DEPOSITANTE: MENDIETA CLAROS FREDDY EFRAIN, CONCEPTO: DEVOLUCION SALDO PASAJES AL INTERIOR DEL PAIS, CUENTA DE DEPOSITO: CUENTA UNICA DEL TESORO</t>
  </si>
  <si>
    <t>00099021001 DEPOSITO DE EFECTIVO, DEPOSITANTE: JAIME VARGAS CONDORI, CONCEPTO: DEVOLUCION DE AGUINALDO, CUENTA DE DEPOSITO: CUENTA UNICA DEL TESORO</t>
  </si>
  <si>
    <t>00099021001 DEPOSITO DE EFECTIVO, DEPOSITANTE: SAMUEL ALEJANDRO -INSA, CONCEPTO: REVERSION, CUENTA DE DEPOSITO: CUENTA UNICA DEL TESORO</t>
  </si>
  <si>
    <t>00099021001 DEPOSITO DE EFECTIVO, DEPOSITANTE: XIMENA CINTHYA AYALA LUJAN, CONCEPTO: DEP UNA DUODECIMA DE AGUINALDO, CUENTA DE DEPOSITO: CUENTA UNICA DEL TESORO</t>
  </si>
  <si>
    <t>00020031101 DEPOSITO DE EFECTIVO, DEPOSITANTE: LUIS FERNANDO VALVERDE FERRUFINO, CONCEPTO: DEVOLUCION POR PASAJES AL EXTERIOR, VIATICOS AL EXTERIOR Y GASTOS DE REPRESENTACION, CUENTA DE DEPOSITO: CUENTA UNICA DEL TESORO</t>
  </si>
  <si>
    <t>00099021001 DEPOSITO DE EFECTIVO, DEPOSITANTE: ANGELICA PETRONILA SANTALLA TORREZ, CONCEPTO: DOS DUODECIMA DE AGUINALDO, CUENTA DE DEPOSITO: CUENTA UNICA DEL TESORO</t>
  </si>
  <si>
    <t>00099021001 DEPOSITO DE EFECTIVO, DEPOSITANTE: LEONCIO CACERES GARCIA, CONCEPTO: DOBLE PERCEPCION, CUENTA DE DEPOSITO: CUENTA UNICA DEL TESORO</t>
  </si>
  <si>
    <t>00020031101 DEPOSITO DE EFECTIVO, DEPOSITANTE: EJERCITO DE BOLIVIA-CARLOS ANTONIO HUANCA QUISPE, CONCEPTO: DEVOLUCION PASAJES Y VIATICOS, CUENTA DE DEPOSITO: CUENTA UNICA DEL TESORO</t>
  </si>
  <si>
    <t>00099021001 DEPOSITO DE EFECTIVO, DEPOSITANTE: MINISTERIO DE RELACIONES EXTERIORES, CONCEPTO: DEVOLUCION ARGENTINA, CUENTA DE DEPOSITO: CUENTA UNICA DEL TESORO</t>
  </si>
  <si>
    <t>00099021001 DEPOSITO DE EFECTIVO, DEPOSITANTE: JENRRY NELSON RIVAS, CONCEPTO: RETENCION POR CONCEPTO DE PASAJES DE COCHABAMBA SANTA CRUZ Y SANTA CRUZ A COCHABAMBA, CUENTA DE DEPOSITO: CUENTA UNICA DEL TESORO</t>
  </si>
  <si>
    <t>00523012001 DEPOSITO DE EFECTIVO, DEPOSITANTE: DAVID V. VARGAS MEDINA, CONCEPTO: PROCESO ADMINISTRATIVO RESOLUCION N° 143/2017 CONTRA DAVID V. VARGAS MEDINA, CUENTA DE DEPOSITO: CUENTA UNICA DEL TESORO</t>
  </si>
  <si>
    <t>00099021001 DEPOSITO DE EFECTIVO, DEPOSITANTE: GUSTAVO P. CONCHA MUJICA, CONCEPTO: DEVOLUCION DE PASAJES, CUENTA DE DEPOSITO: CUENTA UNICA DEL TESORO</t>
  </si>
  <si>
    <t>00099021001 DEPOSITO DE EFECTIVO, DEPOSITANTE: MILTON G. ARROYO TERRAZAS, CONCEPTO: DEVOLUCION DE PASAJES, CUENTA DE DEPOSITO: CUENTA UNICA DEL TESORO</t>
  </si>
  <si>
    <t>00070011102 DEPOSITO DE EFECTIVO, DEPOSITANTE: MTEPS, CONCEPTO: DEVOLUCIÓN DE VIÁTICOS DEL VIAJE DE CAPACITACIÓN REALIZADO EN SANTA CRUZ, CUENTA DE DEPOSITO: CUENTA UNICA DEL TESORO</t>
  </si>
  <si>
    <t>00099021001 DEPOSITO DE EFECTIVO, DEPOSITANTE: ALBERTO ALEJANDRO DE LA GALVEZ MURILLO C., CONCEPTO: DOBLE PERCEPCIÓN, CUENTA DE DEPOSITO: CUENTA UNICA DEL TESORO</t>
  </si>
  <si>
    <t>00099021001 DEPOSITO DE EFECTIVO, DEPOSITANTE: NORAH TEREZA BOHORQUEZ VDA. DE GONZALES, CONCEPTO: PAGO POR CONVENIO ENTRE LA SRA.NORAH TEREZA BOHORQUEZ VDA. DE GONZALES Y EL SENASIR, CUENTA DE DEPOSITO: CUENTA UNICA DEL TESORO</t>
  </si>
  <si>
    <t>00046024204 DEPOSITO DE EFECTIVO, DEPOSITANTE: JUANA DELMA SARAVIA LOBATON, CONCEPTO: REVERSION SALDO NO EJECUTADO, CUENTA DE DEPOSITO: CUENTA UNICA DEL TESORO</t>
  </si>
  <si>
    <t>00099021001 DEPOSITO DE EFECTIVO, DEPOSITANTE: PASTOR ROMAN CARITA ROSALES, CONCEPTO: DEPOSITÓ DE DUODECIMA DE AGUINALDO, CUENTA DE DEPOSITO: CUENTA UNICA DEL TESORO</t>
  </si>
  <si>
    <t>00020031101 DEPOSITO DE EFECTIVO, DEPOSITANTE: JHOSEF ALVARO FLORES RAMIREZ, CONCEPTO: REVERSION DE VIATICOS POR TRES DIAS, CUENTA DE DEPOSITO: CUENTA UNICA DEL TESORO</t>
  </si>
  <si>
    <t>00010011102 DEPOSITO DE EFECTIVO, DEPOSITANTE: MIRIAM EVELIN AGREDA RODRIGUEZ, CONCEPTO: PAGO DE VALORADOS SERECI DE GESTIONES PASADAS, CUENTA DE DEPOSITO: CUENTA UNICA DEL TESORO</t>
  </si>
  <si>
    <t>00099021001 DEPOSITO DE EFECTIVO, DEPOSITANTE: FREDDY VARAS SANGUEZA CI. 644761OR, CONCEPTO: DEVOLUCION SUELDO SEGUN CONVENIO, CUENTA DE DEPOSITO: CUENTA UNICA DEL TESORO</t>
  </si>
  <si>
    <t>00099021001 DEPOSITO DE EFECTIVO, DEPOSITANTE: ABEL ALFREDO VILLARROEL PEÑARANDA, CONCEPTO: REVERSION HABERES DIAS NO TRABAJADOS CORRESPONDIENTE DEL MES DE JUNIO 2017, CUENTA DE DEPOSITO: CUENTA UNICA DEL TESORO</t>
  </si>
  <si>
    <t>00099021001 DEPOSITO DE EFECTIVO, DEPOSITANTE: MARIA JESUS HOYOS CASTRO, CONCEPTO: COBRO INDEBIDO POR SEGUNDAS NUPCIAS, CUENTA DE DEPOSITO: CUENTA UNICA DEL TESORO</t>
  </si>
  <si>
    <t>00344012001 DEPOSITO DE EFECTIVO, DEPOSITANTE: INDIRA OLGUIN HINOJOSA, CONCEPTO: DEVOLUCION TALLER CHIMORE, CUENTA DE DEPOSITO: CUENTA UNICA DEL TESORO</t>
  </si>
  <si>
    <t>00344012001 DEPOSITO DE EFECTIVO, DEPOSITANTE: INDIRA OLGUIN HINOJOSA, CONCEPTO: DEVOLUCION TALLER CONCEPCION - GUARAYO, CUENTA DE DEPOSITO: CUENTA UNICA DEL TESORO</t>
  </si>
  <si>
    <t>00344012001 DEPOSITO DE EFECTIVO, DEPOSITANTE: INDIRA OLGUIN HINOJOSA, CONCEPTO: DEVOLUCION TALLER COBIJA, CUENTA DE DEPOSITO: CUENTA UNICA DEL TESORO</t>
  </si>
  <si>
    <t>00099021001 DEPOSITO DE EFECTIVO, DEPOSITANTE: AUTORIDAD DE SUPERVISIÓN DEL SISTEM FIN - ASFI, CONCEPTO: REVERSIÓN PARCIAL DE LA PLANILLA DE SUELDOS DE PERSONAL EVENTUAL N°104, CUENTA DE DEPOSITO: CUENTA UNICA DEL TESORO</t>
  </si>
  <si>
    <t>00283014101 DEPOSITO DE EFECTIVO, DEPOSITANTE: CONSULADO DEL ESTADO PLURINACIONAL DE BOLIVIA IQU, CONCEPTO: DEVOLUCION DEL SALDO PRODUCTO DEL PAGO DE MULTA DE 9 FUNCIONARIOS DE ADUANA (777,30 $US), CUENTA DE DEPOSITO: CUENTA UNICA DEL TESORO</t>
  </si>
  <si>
    <t>00099021001 DEPOSITO DE EFECTIVO, DEPOSITANTE: CECILIA HUANCA HUALLPA CI:2686888 LP, CONCEPTO: DEVOLUCIÓN SALARIO MES DE JUNIO 2017, CUENTA DE DEPOSITO: CUENTA UNICA DEL TESORO</t>
  </si>
  <si>
    <t>00099021001 DEPOSITO DE EFECTIVO, DEPOSITANTE: CECILIA HUANCA HUALLPA CI:2686888 LP, CONCEPTO: DEVOLUCIÓN SALARIO MES DE AGOSTO 2017, CUENTA DE DEPOSITO: CUENTA UNICA DEL TESORO</t>
  </si>
  <si>
    <t>00099021001 DEPOSITO DE EFECTIVO, DEPOSITANTE: CECILIA HUANCA HUALLPA CI:2686888 LP, CONCEPTO: DEVOLUCIÓN SALARIO MES DE JULIO 2017, CUENTA DE DEPOSITO: CUENTA UNICA DEL TESORO</t>
  </si>
  <si>
    <t>00099021001 DEPOSITO DE EFECTIVO, DEPOSITANTE: CECILIA HUANCA HUALLPA CI:2686888 LP, CONCEPTO: DEVOLUCIÓN SALARIO MES DE SEPTIEMBRE 2017, CUENTA DE DEPOSITO: CUENTA UNICA DEL TESORO</t>
  </si>
  <si>
    <t>00099021001 DEPOSITO DE EFECTIVO, DEPOSITANTE: CECILIA HUANCA HUALLPA CI:2686888 LP, CONCEPTO: DEVOLUCIÓN SALARIO MES DE MAYO 2017, CUENTA DE DEPOSITO: CUENTA UNICA DEL TESORO</t>
  </si>
  <si>
    <t>00099021001 DEPOSITO DE EFECTIVO, DEPOSITANTE: CECILIA HUANCA HUALLPA CI:2686888 LP, CONCEPTO: DEVOLUCIÓN SALARIO MES DE ABRIL 2017, CUENTA DE DEPOSITO: CUENTA UNICA DEL TESORO</t>
  </si>
  <si>
    <t>00099021001 DEPOSITO DE EFECTIVO, DEPOSITANTE: CECILIA HUANCA HUALLPA CI:2686888 LP, CONCEPTO: DEVOLUCIÓN SALARIO MES DE MARZO 2017, CUENTA DE DEPOSITO: CUENTA UNICA DEL TESORO</t>
  </si>
  <si>
    <t>00099021001 DEPOSITO DE EFECTIVO, DEPOSITANTE: CECILIA HUANCA HUALLPA CI:2686888 LP, CONCEPTO: DEVOLUCIÓN SALARIO MES DE FEBRERO 2017, CUENTA DE DEPOSITO: CUENTA UNICA DEL TESORO</t>
  </si>
  <si>
    <t>00099021001 DEPOSITO DE EFECTIVO, DEPOSITANTE: CECILIA HUANCA HUALLPA CI:2686888 LP, CONCEPTO: DEVOLUCIÓN SALARIO MES DE ENERO 2017, CUENTA DE DEPOSITO: CUENTA UNICA DEL TESORO</t>
  </si>
  <si>
    <t>00099021001 DEPOSITO DE EFECTIVO, DEPOSITANTE: CECILIA HUANCA HUALLPA CI:2686888 LP, CONCEPTO: DEVOLUCIÓN SALARIO MES DE DICIEMBRE 2016, CUENTA DE DEPOSITO: CUENTA UNICA DEL TESORO</t>
  </si>
  <si>
    <t>00592012001 DEPOSITO DE EFECTIVO, DEPOSITANTE: RAIZA VILCA, CONCEPTO: ND 101637-2017 AUTONOMIAS, CUENTA DE DEPOSITO: CUENTA UNICA DEL TESORO</t>
  </si>
  <si>
    <t>00592012001 DEPOSITO DE EFECTIVO, DEPOSITANTE: SANDRA GIOVANA CORTEZ MAYDANA, CONCEPTO: ND - 61242 // GESTION 2016, CUENTA DE DEPOSITO: CUENTA UNICA DEL TESORO</t>
  </si>
  <si>
    <t>00099021001 DEPOSITO DE EFECTIVO, DEPOSITANTE: CECILIA HUANCA HUALLPA CI:2686888 LP, CONCEPTO: DEVOLUCIÓN SALARIO MES DE NOVIEMBRE 2016, CUENTA DE DEPOSITO: CUENTA UNICA DEL TESORO</t>
  </si>
  <si>
    <t>00586019203 DEPOSITO DE EFECTIVO, DEPOSITANTE: EMPRESA AZUCARERA SAN BUENAVENTURA EASBA, CONCEPTO: DEVOLUCIÓN DE EXCEDENTE DE LLAMADAS TELEFONICAS DE LOS MESES DE SEPTIEMBRE, OCTUBRE Y NOVIEMBRE, CUENTA DE DEPOSITO: CUENTA UNICA DEL TESORO</t>
  </si>
  <si>
    <t>00099021001 DEPOSITO DE EFECTIVO, DEPOSITANTE: MIGUEL GERMAN HEREDIA MENDIZABAL, CONCEPTO: GASTOS NO EJECUTADOS COMBUSTIBLE IV CUMBRE FORO PAISES EXPORTADORES DE GAS, CUENTA DE DEPOSITO: CUENTA UNICA DEL TESORO</t>
  </si>
  <si>
    <t>00099021001 DEPOSITO DE EFECTIVO, DEPOSITANTE: RIM - 30 "MURILLO", CONCEPTO: RETENCION PASAJES, ELECCIONES JUDICIALES MES DE DICIEMBRE 2017, CUENTA DE DEPOSITO: CUENTA UNICA DEL TESORO</t>
  </si>
  <si>
    <t>00099021001 DEPOSITO DE EFECTIVO, DEPOSITANTE: RIM -30 "MURILLO", CONCEPTO: RETENCION SERVICIOS BASICOS AGUA MES DE DICIEMBRE 2017, CUENTA DE DEPOSITO: CUENTA UNICA DEL TESORO</t>
  </si>
  <si>
    <t>00155012001 DEPOSITO DE EFECTIVO, DEPOSITANTE: REYNALDO RODRIGO CHOQUE VICENTE, CONCEPTO: DEVOLUCION VIATICOS, CUENTA DE DEPOSITO: CUENTA UNICA DEL TESORO</t>
  </si>
  <si>
    <t>00070011102 DEPOSITO DE EFECTIVO, DEPOSITANTE: RENE CASTELLON, CONCEPTO: DEVOLUCIÓN IMPRESIÓN LIBROS, CUENTA DE DEPOSITO: CUENTA UNICA DEL TESORO</t>
  </si>
  <si>
    <t>00099021001 DEPOSITO DE EFECTIVO, DEPOSITANTE: MARIA LUISA CHAVARRIA NUÑEZ-INSA, CONCEPTO: REVERSION, CUENTA DE DEPOSITO: CUENTA UNICA DEL TESORO</t>
  </si>
  <si>
    <t>00099021001 DEPOSITO DE EFECTIVO, DEPOSITANTE: EDWIN ORTIZ VASQUEZ-INSA, CONCEPTO: REVERSION, CUENTA DE DEPOSITO: CUENTA UNICA DEL TESORO</t>
  </si>
  <si>
    <t>00099021001 DEPOSITO DE EFECTIVO, DEPOSITANTE: MINISTERIO PUBLICO, CONCEPTO: DEVOLUCION DE SALDO-FERIA INSTITUCIONAL POR EL LIC TITO VACAFLOR, CUENTA DE DEPOSITO: CUENTA UNICA DEL TESORO</t>
  </si>
  <si>
    <t>00099021001 DEPOSITO DE EFECTIVO, DEPOSITANTE: MINISTERIO PUBLICO, CONCEPTO: DEVOLUCION DE VIATICOS POR EL DR ERLAN ALMANZA DE FECHA 30 NOVIEMBRE Y 01 DE DICIEMBRE 2017, CUENTA DE DEPOSITO: CUENTA UNICA DEL TESORO</t>
  </si>
  <si>
    <t>00523012001 DEP.DE CHEQ.AJENOS,RET.DE CAM.,CONCEPTO: VENTA DE SERVICIOS ECOBOL,DEP.: ECOBOL , PROCEDENCIA: BANCO BISA S.A., CHEQUE: 5496, FECHA DE EMISION:12/12/2017</t>
  </si>
  <si>
    <t>00523012001 DEP.DE CHEQ.AJENOS,RET.DE CAM.,CONCEPTO: VENTA DE SERVICIOS ECOBOL,DEP.: ECOBOL , PROCEDENCIA: BANCO BISA S.A., CHEQUE: 1425, FECHA DE EMISION:12/12/2017</t>
  </si>
  <si>
    <t>00523012001 DEP.DE CHEQ.AJENOS,RET.DE CAM.,CONCEPTO: VENTA DE SERVICIOS ECOBOL,DEP.: ECOBOL , PROCEDENCIA: BANCO NACIONAL DE BOLIVIA S.A., CHEQUE: 926449, FECHA DE EMISION:13/12/2017</t>
  </si>
  <si>
    <t>00523012001 DEP.DE CHEQ.AJENOS,RET.DE CAM.,CONCEPTO: VENTA DE SERVICIOS ECOBOL,DEP.: ECOBOL , PROCEDENCIA: BANCO BISA S.A., CHEQUE: 1904, FECHA DE EMISION:04/12/2017</t>
  </si>
  <si>
    <t>00523012001 DEP.DE CHEQ.AJENOS,RET.DE CAM.,CONCEPTO: VENTA SERVICIOS ECOBOL,DEP.: ECOBOL , PROCEDENCIA: BANCO BISA S.A., CHEQUE: 1902, FECHA DE EMISION:04/12/2017</t>
  </si>
  <si>
    <t>00523012001 DEP.DE CHEQ.AJENOS,RET.DE CAM.,CONCEPTO: VENTA DE SERVICIOS ECOBOL,DEP.: ECOBOL , PROCEDENCIA: BANCO BISA S.A., CHEQUE: 1903, FECHA DE EMISION:04/12/2017</t>
  </si>
  <si>
    <t>00523012001 DEP.DE CHEQ.AJENOS,RET.DE CAM.,CONCEPTO: VENTA DE SERVICIOS ECOBOL,DEP.: ECOBOL , PROCEDENCIA: BANCO BISA S.A., CHEQUE: 5744, FECHA DE EMISION:06/12/2017</t>
  </si>
  <si>
    <t>00086038007 DEP.DE CHEQ.AJENOS,RET.DE CAM.,CONCEPTO: DEP. POR REVERSION DE FONDOS,DEP.: SERNAP-PILON LAJAS , PROCEDENCIA: BANCO UNION S.A., CHEQUE: 1101, FECHA DE EMISION:15/12/2017</t>
  </si>
  <si>
    <t>00099021001 DEP.DE CHEQ.AJENOS,RET.DE CAM.,CONCEPTO: DEV. SALDOS NO EJECUTADOS PROY CONSTRUCCION AULAS UNIDAD EDUCATIVA PUENTE VILLA MIUNICIPIO YANACACHI,DEP.: GOBIERNO AUTONOMO MUNICIPAL DE YANACACHI</t>
  </si>
  <si>
    <t>00046058003 DEP.DE CHEQ.AJENOS,RET.DE CAM.,CONCEPTO: PAGO DE INDEMNIZACIÓN VEHÍCULO CAMIONETA NISSAN FRONTIER,DEP.: LA BOLIVIANA CIACRUZ , PROCEDENCIA: BANCO DE CREDITO DE BOLIVIA S.A., CHEQUE: 87274, FECHA DE EMISION:20/12/2017</t>
  </si>
  <si>
    <t>00086038007 DEP.DE CHEQ.AJENOS,RET.DE CAM.,CONCEPTO: DEP. POR REVERSION DE FONDOS,DEP.: SERNAP-PILON LAJAS , PROCEDENCIA: BANCO UNION S.A., CHEQUE: 1103, FECHA DE EMISION:15/12/2017</t>
  </si>
  <si>
    <t>00086038007 DEP.DE CHEQ.AJENOS,RET.DE CAM.,CONCEPTO: DEP. POR REVERSION DE FONDOS NO UTILIZADOS,DEP.: RB TCO-PILON LAJAS-SERNAP , PROCEDENCIA: BANCO UNION S.A., CHEQUE: 1104, FECHA DE EMISION:15/12/2017</t>
  </si>
  <si>
    <t>00086038007 DEP.DE CHEQ.AJENOS,RET.DE CAM.,CONCEPTO: DEP. POR REVERSION DE FONDOS,DEP.: RB TCO PILON LAJAS-SERNAP , PROCEDENCIA: BANCO UNION S.A., CHEQUE: 1105, FECHA DE EMISION:15/12/2017</t>
  </si>
  <si>
    <t>00086038007 DEP.DE CHEQ.AJENOS,RET.DE CAM.,CONCEPTO: DEP. POR REVERSION DE FONDOS,DEP.: SERNAP-PILON LAJAS , PROCEDENCIA: BANCO UNION S.A., CHEQUE: 1102, FECHA DE EMISION:15/12/2017</t>
  </si>
  <si>
    <t>00099021001 DEP.DE CHEQ.AJENOS,RET.DE CAM.,CONCEPTO: DEVOLUCIÓN DE PASAJE GESTIÓN 2015 C/31 / 2538,DEP.: BOLIVIANA DE AVIACIÓN , PROCEDENCIA: BANCO UNION S.A., CHEQUE: 8271, FECHA DE EMISION:04/12/2017</t>
  </si>
  <si>
    <t>00523012001 DEP.DE CHEQ.AJENOS,RET.DE CAM.,CONCEPTO: PAGO POR SERVICIOS PRESTADOS,DEP.: ECOBOL , PROCEDENCIA: BANCO MERCANTIL SANTA CRUZ SA., CHEQUE: 124, FECHA DE EMISION:15/12/2017</t>
  </si>
  <si>
    <t>00086038007 DEP.DE CHEQ.AJENOS,RET.DE CAM.,CONCEPTO: DEP. POR REVERSION DE FONDOS,DEP.: MADIDI-SERNAP , PROCEDENCIA: BANCO UNION S.A., CHEQUE: 1411, FECHA DE EMISION:14/12/2017</t>
  </si>
  <si>
    <t>00287102012 DEP.DE CHEQ.AJENOS,RET.DE CAM.,CONCEPTO: PAGO DE LA FACTURA N° 82 POR EL MIN DE EDUCACION PROY U.E. JUAN JOSE TORREZ GONZALES,DEP.: FPS/CENTRAL/SUPERVISION , PROCEDENCIA: BANCO UNION S.A., CHEQUE: 710, FECHA DE EMISION:20/12/2017</t>
  </si>
  <si>
    <t>00287102012 DEP.DE CHEQ.AJENOS,RET.DE CAM.,CONCEPTO: PAGO DE LA FACTURA N° 64 MIN DE EDUCACION PROY U.E. MARIA AYMA MAMANI,DEP.: FPS/SUPERVISION/CENTRAL , PROCEDENCIA: BANCO UNION S.A., CHEQUE: 711, FECHA DE EMISION:20/12/2017</t>
  </si>
  <si>
    <t>00099021001 DEP.DE CHEQ.AJENOS,RET.DE CAM.,CONCEPTO: MOYA ARNEZ JUAN JOSE,DEP.: BANCO UNIÓN S.A. , PROCEDENCIA: BANCO UNION S.A., CHEQUE: 150698, FECHA DE EMISION:21/12/2017</t>
  </si>
  <si>
    <t>00117012001 DEP.DE CHEQ.AJENOS,RET.DE CAM.,CONCEPTO: DEVOLUCION DE VIATICOS,DEP.: ALEJANDRO ANTONIO PUENTE IBARNEGARAY , PROCEDENCIA: BANCO UNION S.A., CHEQUE: 7232, FECHA DE EMISION:18/12/2017</t>
  </si>
  <si>
    <t>00574012002 DEP.DE CHEQ.AJENOS,RET.DE CAM.,CONCEPTO: PAGO INCAPACIDAD TEMPORAL DEL PERSONAL LACTEOSBOL SEDEM CORRESPONDIENTE MES JULIO A DICIEMBRE 2016,DEP.: CAJA DE SALUD DE CAMINOS Y R.A.</t>
  </si>
  <si>
    <t>00574012003 DEP.DE CHEQ.AJENOS,RET.DE CAM.,CONCEPTO: PAGO INCAPACIDAD TEMPORAL DEL PERSONAL LACTEOSBOL SEDEM CORRESPONDIENTE MES JULIO A DICIEMBRE 2016,DEP.: CAJA DE SALUD DE CAMINOS Y R.A.</t>
  </si>
  <si>
    <t>00099021001 DEP.DE CHEQ.AJENOS,RET.DE CAM.,CONCEPTO: REVERSION SALDOS NO EJECUTADOS FTE 10 GESTION 2017 DIF UUMM,DEP.: MINISTERIO DE DEFENSA , PROCEDENCIA: BANCO UNION S.A., CHEQUE: 19267, FECHA DE EMISION:19/12/2017</t>
  </si>
  <si>
    <t>00099021001 DEP.DE CHEQ.AJENOS,RET.DE CAM.,CONCEPTO: REVERSION SALDOS NO EJECUTADOS FTE 10 GESTION 2017 ALIMENTACION FF.AA.,DEP.: MINISTERIO DE DEFENSA , PROCEDENCIA: BANCO UNION S.A., CHEQUE: 121, FECHA DE EMISION:19/12/2017</t>
  </si>
  <si>
    <t>00099021001 DEP.DE CHEQ.AJENOS,RET.DE CAM.,CONCEPTO: REVERSION SALDOS NO EJECUTADOS FTE 10 GESTION 2017 SOCORROS DIF UU. MM.,DEP.: MINISTERIO DE DEFENSA , PROCEDENCIA: BANCO UNION S.A., CHEQUE: 96, FECHA DE EMISION:19/12/2017</t>
  </si>
  <si>
    <t>00670012001 DEP.DE CHEQ.AJENOS,RET.DE CAM.,CONCEPTO: PAGO POR INFRACCIONES ELECTORALES " ELECCIONES JUDICIALES 2017",DEP.: ORGANO ELECTORAL PLURINACIONAL , PROCEDENCIA: BANCO UNION S.A., CHEQUE: 6119, FECHA DE EMISION:20/12/2017</t>
  </si>
  <si>
    <t>00290012001 DEP.DE CHEQ.AJENOS,RET.DE CAM.,CONCEPTO: DEPÓSITO PARA DAR DE BAJA DE LAS CXC CORRESPONDIENTE A LA CAJA PETROLERA DE SALUD SEP/2017,DEP.: SERVICIO DE IMPUESTOS NACIONALES , PROCEDENCIA: BANCO UNION S.A., CHEQUE: 4672, FECHA DE EMISION:18/12/2017</t>
  </si>
  <si>
    <t>00099021001 DEPOSITO DE EFECTIVO, DEPOSITANTE: FRANCISCO URIBE - MINISTERIO DE DEPORTES, CONCEPTO: DEVOLUCION MEDIO DIA DE VIATICO VIAJE A PANDO, CUENTA DE DEPOSITO: CUENTA UNICA DEL TESORO</t>
  </si>
  <si>
    <t>00099021001 DEPOSITO DE EFECTIVO, DEPOSITANTE: FRANCISCO URIBE-MINISTERIO DE DEPORTES, CONCEPTO: DEVOLUCION MEDIO DIA DE VIATICO VIAJE A POTOSI, CUENTA DE DEPOSITO: CUENTA UNICA DEL TESORO</t>
  </si>
  <si>
    <t>00099021001 DEPOSITO DE EFECTIVO, DEPOSITANTE: GROBER QUISBERT-MINISTERIO DE DEPORTES, CONCEPTO: DEVOLUCION FONDOS EN AVANCE CABLEADO ESTRUCTURADO, CUENTA DE DEPOSITO: CUENTA UNICA DEL TESORO</t>
  </si>
  <si>
    <t>00099021001 DEPOSITO DE EFECTIVO, DEPOSITANTE: SANDRO GUTIERREZ-MINISTERIO DE DEPORTES, CONCEPTO: DEVOLUCION DE UN DIA DE VIATICO VIAJE A COCHABAMBA 18-10-17, CUENTA DE DEPOSITO: CUENTA UNICA DEL TESORO</t>
  </si>
  <si>
    <t>00099021001 DEPOSITO DE EFECTIVO, DEPOSITANTE: WALTER BARRAL APAZA, CONCEPTO: DOBLE PERCEPCION, CUENTA DE DEPOSITO: CUENTA UNICA DEL TESORO</t>
  </si>
  <si>
    <t>00099021001 DEPOSITO DE EFECTIVO, DEPOSITANTE: LIZARDO CRISTIAN ALIAGA OCAÑA, CONCEPTO: REVERSION, CUENTA DE DEPOSITO: CUENTA UNICA DEL TESORO</t>
  </si>
  <si>
    <t>00099021001 DEPOSITO DE EFECTIVO, DEPOSITANTE: ALFREDO DIAZ BRACAMONTE, CONCEPTO: REVERSION, CUENTA DE DEPOSITO: CUENTA UNICA DEL TESORO</t>
  </si>
  <si>
    <t>00099021001 DEPOSITO DE EFECTIVO, DEPOSITANTE: RONALD CHUQUIMIA VILLACORTA, CONCEPTO: REVERSION, CUENTA DE DEPOSITO: CUENTA UNICA DEL TESORO</t>
  </si>
  <si>
    <t>00099021001 DEPOSITO DE EFECTIVO, DEPOSITANTE: JUAN ROJAS PEÑALOZA, CONCEPTO: REVERSION, CUENTA DE DEPOSITO: CUENTA UNICA DEL TESORO</t>
  </si>
  <si>
    <t>00099021001 DEPOSITO DE EFECTIVO, DEPOSITANTE: ANDRE MITSUTAKE CUETO, CONCEPTO: DEVOLUCIÓN MONTO ""100 BECAS"", CUENTA DE DEPOSITO: CUENTA UNICA DEL TESORO</t>
  </si>
  <si>
    <t>00099021001 DEPOSITO DE EFECTIVO, DEPOSITANTE: GROVER ADAN TAPIA DOMINGUEZ, CONCEPTO: DEVOLUCIÓN DE HABERES CORRESPONDIENTE AL MES DE MARZO 2011, CUENTA DE DEPOSITO: CUENTA UNICA DEL TESORO</t>
  </si>
  <si>
    <t>00099021001 DEPOSITO DE EFECTIVO, DEPOSITANTE: LOTTY ADRIANA SOTOMAYOR SEGALES, CONCEPTO: REVERSION PASAJES TRANSPORT URBANO OCTUBRE PREV 8195.1/17, CUENTA DE DEPOSITO: CUENTA UNICA DEL TESORO</t>
  </si>
  <si>
    <t>00099021001 DEPOSITO DE EFECTIVO, DEPOSITANTE: BARRIOS VILLA ALFONSO CI:1253043, CONCEPTO: DEVOLUCION DE SALARIOS EXCEDENTE AL PRESIDENTE EN NOVIEMBRE 2017, CUENTA DE DEPOSITO: CUENTA UNICA DEL TESORO</t>
  </si>
  <si>
    <t>00099021001 DEPOSITO DE EFECTIVO, DEPOSITANTE: GUERRA AROZAMEN ANTONIO CI 1255809, CONCEPTO: DEVOLUCION DE SALARIO EXCEDENTE AL PRESIDENTE EN NOVIEMBRE 2017, CUENTA DE DEPOSITO: CUENTA UNICA DEL TESORO</t>
  </si>
  <si>
    <t>00099021001 DEPOSITO DE EFECTIVO, DEPOSITANTE: GOYTIA MORALES JOSE CI 1271669, CONCEPTO: DEVOLUCION DE SALARIOS EXCEDENTE AL PRESIDENTE EN NOVIEMBRE 2017, CUENTA DE DEPOSITO: CUENTA UNICA DEL TESORO</t>
  </si>
  <si>
    <t>00099021001 DEPOSITO DE EFECTIVO, DEPOSITANTE: FUERTES CALLAPINO BERNARDINO CI 1283979, CONCEPTO: DEVOLUCION DE SALARIOS EXCEDENTE AL PRESIDENTE EN NOVIEMBRE 2017, CUENTA DE DEPOSITO: CUENTA UNICA DEL TESORO</t>
  </si>
  <si>
    <t>00099021001 DEPOSITO DE EFECTIVO, DEPOSITANTE: CALLE ARACENA JOSE MANUEL CI 1284098, CONCEPTO: DEVOLUCION DE SALARIOS EXCEDENTE AL DEL PRESIDENTE EN NOVIEMBRE 2017, CUENTA DE DEPOSITO: CUENTA UNICA DEL TESORO</t>
  </si>
  <si>
    <t>00099021001 DEPOSITO DE EFECTIVO, DEPOSITANTE: TIRADO ENCINAS JOSE FRANCISCO CI 1328741, CONCEPTO: DEVOLUCION DE SALARIO EXCEDENTE AL DEL PRESIDENTE EN NOVIEMBRE 2017, CUENTA DE DEPOSITO: CUENTA UNICA DEL TESORO</t>
  </si>
  <si>
    <t>00099021001 DEPOSITO DE EFECTIVO, DEPOSITANTE: SALGUERO TORREZ IVAN CI 1432389, CONCEPTO: DEVOLUCION DE SALARIO EXCEDENTE AL DEL PRESIDENTE EN NOVIEMBRE 2017, CUENTA DE DEPOSITO: CUENTA UNICA DEL TESORO</t>
  </si>
  <si>
    <t>00099021001 DEPOSITO DE EFECTIVO, DEPOSITANTE: AGUIRRE HAUG ROSA CI 1616147, CONCEPTO: DEVOLUCION DE SALARIO MAYOR AL DEL PRESIDENTE EN NOVIEMBRE 2017, CUENTA DE DEPOSITO: CUENTA UNICA DEL TESORO</t>
  </si>
  <si>
    <t>00099021001 DEPOSITO DE EFECTIVO, DEPOSITANTE: MORA FERAUDI RUBEN CI 2216655, CONCEPTO: DEVOLUCION DE SALARIO EXCEDENTE AL DEL PRESIDENTE EN NOVIEMBRE 2017, CUENTA DE DEPOSITO: CUENTA UNICA DEL TESORO</t>
  </si>
  <si>
    <t>00099021001 DEPOSITO DE EFECTIVO, DEPOSITANTE: VENEGAS RAMOS HERNAN CI 3663639, CONCEPTO: DEVOLUCION DE SALARIO EXCEDENTE AL DEL PRESIDENTE EN NOVIEMBRE 2017, CUENTA DE DEPOSITO: CUENTA UNICA DEL TESORO</t>
  </si>
  <si>
    <t>00099021001 DEPOSITO DE EFECTIVO, DEPOSITANTE: SECKO GONZALES HUGO CI 3682597, CONCEPTO: DEVOLUCION DE SALARIO EXCEDENTE AL DEL PRESIDENTE EN NOVIEMBRE 2017, CUENTA DE DEPOSITO: CUENTA UNICA DEL TESORO</t>
  </si>
  <si>
    <t>00099021001 DEPOSITO DE EFECTIVO, DEPOSITANTE: ZORKA VICTORIA ZEBALLOS TOMIANOVIC, CONCEPTO: DEVOLUCION SALDO NO EJECUTADO POR FONDOS EN AVANCE, CUENTA DE DEPOSITO: CUENTA UNICA DEL TESORO</t>
  </si>
  <si>
    <t>00099021001 DEPOSITO DE EFECTIVO, DEPOSITANTE: BRACAMONTE ALANIZ HUMBERTO CI 5567062, CONCEPTO: DEVOLUCION DE SALARIO EXCEDENTE AL DEL PRESIDENTE EN NOVIEMBRE 2017, CUENTA DE DEPOSITO: CUENTA UNICA DEL TESORO</t>
  </si>
  <si>
    <t>00099021001 DEPOSITO DE EFECTIVO, DEPOSITANTE: HERNAN DARIO CRESPO ZAMBRANA, CONCEPTO: REVERSIÓN PARTIDA 39700 UTILES MAT. ELECTRICO N° PREV. 2886 (ARMADA BOLIVIANA), CUENTA DE DEPOSITO: CUENTA UNICA DEL TESORO</t>
  </si>
  <si>
    <t>00099021001 DEPOSITO DE EFECTIVO, DEPOSITANTE: RI-26 "AZURDUY", CONCEPTO: DE RETENCION IMPUESTOS (IUE-IT) POR CONSUMO DE AGUA POTABLE CORRESPONDIENTE A NOVIEMBRE, CUENTA DE DEPOSITO: CUENTA UNICA DEL TESORO</t>
  </si>
  <si>
    <t>00020021102 DEPOSITO DE EFECTIVO, DEPOSITANTE: FREDDY EFRAIN MENDIETA CLAROS, CONCEPTO: DEVOLUCION SALDO PASAJES AL INTERIOR DEL PAIS, CUENTA DE DEPOSITO: CUENTA UNICA DEL TESORO</t>
  </si>
  <si>
    <t>00020021102 DEPOSITO DE EFECTIVO, DEPOSITANTE: NESTOR GUACHALLA SURCO CI 4878822 L.P, CONCEPTO: REVERSION PASAJES, CUENTA DE DEPOSITO: CUENTA UNICA DEL TESORO</t>
  </si>
  <si>
    <t>00234014202 DEPOSITO DE EFECTIVO, DEPOSITANTE: SERGEOMIN - PEDRO WILFREDO VALDIVIA, CONCEPTO: DEVOLUCION DE FONDOS EN AVANCE PARTIDA 24120 (MANTENIMIENTO Y REPARACION DE VEHICULOS, MAQ. Y EQUIP., CUENTA DE DEPOSITO: CUENTA UNICA DEL TESORO</t>
  </si>
  <si>
    <t>00132062001 DEPOSITO DE EFECTIVO, DEPOSITANTE: MARIO PARRA, CONCEPTO: DEVOLUCION DE FONDOS EN AVANCE PARA COMPRA DE PANALES DE ABEJA, CUENTA DE DEPOSITO: CUENTA UNICA DEL TESORO</t>
  </si>
  <si>
    <t>00086058002 DEPOSITO DE EFECTIVO, DEPOSITANTE: CITER LTDA., CONCEPTO: DEVOLUCION DE ANTICIPO, CUENTA DE DEPOSITO: CUENTA UNICA DEL TESORO</t>
  </si>
  <si>
    <t>00130012001 DEPOSITO DE EFECTIVO, DEPOSITANTE: COOP. MINERA " 16 DE JULIO " RL., CONCEPTO: PAGO CUOTA 31 , 3RA AMPLIACION COOP. MINERA " 16 DE JULIO " RL., CUENTA DE DEPOSITO: CUENTA UNICA DEL TESORO</t>
  </si>
  <si>
    <t>00047011110 DEPOSITO DE EFECTIVO, DEPOSITANTE: VICENTE MANCACHI, CONCEPTO: DEVOLUCION DE FONDOS EN AVANCE DE DIGCOIN LA PAZ DEL SR VICENTE MANCACHI, CUENTA DE DEPOSITO: CUENTA UNICA DEL TESORO</t>
  </si>
  <si>
    <t>00132052001 DEPOSITO DE EFECTIVO, DEPOSITANTE: EMPRESA ESTRATEGICA DE PRODUCCION DE SEMILLA, CONCEPTO: DEVOLUCION DE FONDOS EN AVANCE, CUENTA DE DEPOSITO: CUENTA UNICA DEL TESORO</t>
  </si>
  <si>
    <t>00020031101 DEPOSITO DE EFECTIVO, DEPOSITANTE: RS. 1 "TTE. GRAL. GERMAN BUSCH", CONCEPTO: DEVOLUCION RETENCION RC-IVA ALIMENTACION SEGURIDAD HUANUNI, CUENTA DE DEPOSITO: CUENTA UNICA DEL TESORO</t>
  </si>
  <si>
    <t>00099021001 DEPOSITO DE EFECTIVO, DEPOSITANTE: ROSA SILVESTRE DE PATANA, CONCEPTO: DUODECIMA DE AGUINALDO, CUENTA DE DEPOSITO: CUENTA UNICA DEL TESORO</t>
  </si>
  <si>
    <t>00574012002 DEPOSITO DE EFECTIVO, DEPOSITANTE: ISIS MARCELA MICHEL ILLANES, CONCEPTO: DEVOLUCION DE 13% POR LA NO DECLARACION DE FACTURA N° 192 DEL 12 DE SEPTIEMBRE DEL 2017, CUENTA DE DEPOSITO: CUENTA UNICA DEL TESORO</t>
  </si>
  <si>
    <t>00020011103 DEPOSITO DE EFECTIVO, DEPOSITANTE: REGISTRO INTERNACIONAL BOLIVIANO DE BUQUES, CONCEPTO: REVERSION PASAJES Y VIATICOS PREVENTIVO 7524.1 VIAJE LONDRES C. ALMTE SANDOVAL, CUENTA DE DEPOSITO: CUENTA UNICA DEL TESORO</t>
  </si>
  <si>
    <t>00099021001 DEPOSITO DE EFECTIVO, DEPOSITANTE: MARY HELEN VEDIA BARRON, CONCEPTO: DEPÓSITO UNA DOUDÉCIMA DE AGUINALDO, CUENTA DE DEPOSITO: CUENTA UNICA DEL TESORO</t>
  </si>
  <si>
    <t>00099021001 DEPOSITO DE EFECTIVO, DEPOSITANTE: HUMBERTO CALLE ROLDAN, CONCEPTO: UNA DUODECIMA DE AGUINALDO, CUENTA DE DEPOSITO: CUENTA UNICA DEL TESORO</t>
  </si>
  <si>
    <t>00099021001 DEPOSITO DE EFECTIVO, DEPOSITANTE: MARY HELEN VEDIA BARRÓN, CONCEPTO: DEPÓSITO UNA DOUDÉCIMA DE AGUINALDO, CUENTA DE DEPOSITO: CUENTA UNICA DEL TESORO</t>
  </si>
  <si>
    <t>00586019203 DEPOSITO DE EFECTIVO, DEPOSITANTE: IVAN CAYO MAMANI FLORES, CONCEPTO: DEVOLUCIÓN DE FONDOS AL PREVENTIVO N°280, CUENTA DE DEPOSITO: CUENTA UNICA DEL TESORO</t>
  </si>
  <si>
    <t>00016078001 DEPOSITO DE EFECTIVO, DEPOSITANTE: CINTIA LETICIA DAZA, CONCEPTO: DEVOLUCIÓN DE PASAJES TERRESTRES DEL VIAJE A BENI, CUENTA DE DEPOSITO: CUENTA UNICA DEL TESORO</t>
  </si>
  <si>
    <t>00046024204 DEPOSITO DE EFECTIVO, DEPOSITANTE: MINISTERIO DE SALUD, CONCEPTO: DEVOLUCION DE FONDOS, CUENTA DE DEPOSITO: CUENTA UNICA DEL TESORO</t>
  </si>
  <si>
    <t>00016078001 DEPOSITO DE EFECTIVO, DEPOSITANTE: MODESTA CHAVEZ YEGUANOY, CONCEPTO: DEVOLUCIÓN DE FONDOS DE AVANCE NO EJECUTADOS PASAJES Y VIÁTICOS FOTOCOPIAS A BENI, CUENTA DE DEPOSITO: CUENTA UNICA DEL TESORO</t>
  </si>
  <si>
    <t>00099021001 DEP.DE CHEQ.AJENOS,RET.DE CAM.,CONCEPTO: DEVOLUCION DE RECURSOS CAJA PETROLERA DE SALUD,DEP.: ADEMAF - MONICA VARGAS RUIZ , PROCEDENCIA: BANCO UNION S.A., CHEQUE: 1198, FECHA DE EMISION:20/12/2017</t>
  </si>
  <si>
    <t>00340012002 DEP.DE CHEQ.AJENOS,RET.DE CAM.,CONCEPTO: REVERSION CHEQUES PENDIENTES DE COBRO POR DEVOLUCIONES LICENCIAS 2017,DEP.: SEGIP PF. NACIONAL , PROCEDENCIA: BANCO UNION S.A., CHEQUE: 11657, FECHA DE EMISION:20/12/2017</t>
  </si>
  <si>
    <t>00340012001 DEP.DE CHEQ.AJENOS,RET.DE CAM.,CONCEPTO: REVERSION CHEQUES PENDIENTES DE COBRO POR DEVOLUCIONES CEDULAS 2017,DEP.: SEGIP OF. NACIONAL , PROCEDENCIA: BANCO UNION S.A., CHEQUE: 11658, FECHA DE EMISION:20/12/2017</t>
  </si>
  <si>
    <t>00340012003 DEP.DE CHEQ.AJENOS,RET.DE CAM.,CONCEPTO: REVERSION CHEQUES PENDIENTES DE COBRO POR DEVOLUCIONES EXTRANJERIA 2017,DEP.: SEGIP OF. NACIONAL , PROCEDENCIA: BANCO UNION S.A., CHEQUE: 11659, FECHA DE EMISION:20/12/2017</t>
  </si>
  <si>
    <t>00340012003 DEP.DE CHEQ.AJENOS,RET.DE CAM.,CONCEPTO: DEP. NO IDENTIFICADOS EN LA CTA DEL FONDO ROTATIVO 2017,DEP.: SEGIP OF. NACIONAL , PROCEDENCIA: BANCO UNION S.A., CHEQUE: 6183, FECHA DE EMISION:21/12/2017</t>
  </si>
  <si>
    <t>00099021001 DEP.DE CHEQ.AJENOS,RET.DE CAM.,CONCEPTO: REPOSICION DE MATERIAL ANULADO POR ERROR DEL OPERADOR ENERO A DICIEMBRE 2017,DEP.: SEGIP OF. NACIONAL , PROCEDENCIA: BANCO UNION S.A., CHEQUE: 11650, FECHA DE EMISION:20/12/2017</t>
  </si>
  <si>
    <t>00099021001 DEP.DE CHEQ.AJENOS,RET.DE CAM.,CONCEPTO: TRANSFERENCIA DE RECURSOS ECONOMICOS DE ACUERDO A CONVENIO INTERGUBERNATIVO PROY. TELESALUD PARA BOL,DEP.: GOBIERNO AUTONOMO MUNICIPAL DE PALOS BLANCOS</t>
  </si>
  <si>
    <t>00087011104 DEP.DE CHEQ.AJENOS,RET.DE CAM.,CONCEPTO: RECUPERACION DE PROCESOS COACTIVOS NOTA DE CARGO 62/2015,DEP.: MINISTERIO DE COMUNICACION , PROCEDENCIA: BANCO UNION S.A., CHEQUE: 9359, FECHA DE EMISION:21/12/2017</t>
  </si>
  <si>
    <t>00099021001 DEP.DE CHEQ.AJENOS,RET.DE CAM.,CONCEPTO: REEMBOLSO SUBSIDIO INCAPACIDAD TEMPORAL AGOST/2017 GERENCIA BENI,DEP.: CONTRALORIA GENERAL DEL ESTADO , PROCEDENCIA: BANCO UNION S.A., CHEQUE: 5458, FECHA DE EMISION:21/12/2017</t>
  </si>
  <si>
    <t>00283012001 DEP.DE CHEQ.AJENOS,RET.DE CAM.,CONCEPTO: PERDIDA TOTAL DE ACTIVO FIJO-OF CENTRAL,DEP.: ADUANA NACIONAL , PROCEDENCIA: BANCO UNION S.A., CHEQUE: 2855, FECHA DE EMISION:20/12/2017</t>
  </si>
  <si>
    <t>00283012002 DEP.DE CHEQ.AJENOS,RET.DE CAM.,CONCEPTO: DIFERENCIAS POR REDONDEO -OF CENTRAL,DEP.: ADUANA NACIONAL , PROCEDENCIA: BANCO UNION S.A., CHEQUE: 2856, FECHA DE EMISION:21/12/2017</t>
  </si>
  <si>
    <t>00099021001 DEP.DE CHEQ.AJENOS,RET.DE CAM.,CONCEPTO: SALDOS DEPOSITADOS EN EXCEDENTE,DEP.: PROGRAMA NACIONAL DE POSTALFABETIZACIÓN , PROCEDENCIA: BANCO UNION S.A., CHEQUE: 5603, FECHA DE EMISION:22/12/2017</t>
  </si>
  <si>
    <t>00523012001 DEP.DE CHEQ.AJENOS,RET.DE CAM.,CONCEPTO: PAGO POR SERVICIOS PRESTADOS,DEP.: ECOBOL , PROCEDENCIA: BANCO NACIONAL DE BOLIVIA S.A., CHEQUE: 948362, FECHA DE EMISION:12/12/2017</t>
  </si>
  <si>
    <t>00523012001 DEP.DE CHEQ.AJENOS,RET.DE CAM.,CONCEPTO: PAGO POR SERVICIOS PRESTADOS,DEP.: ECOBOL , PROCEDENCIA: BANCO NACIONAL DE BOLIVIA S.A., CHEQUE: 948363, FECHA DE EMISION:12/12/2017</t>
  </si>
  <si>
    <t>00523012001 DEP.DE CHEQ.AJENOS,RET.DE CAM.,CONCEPTO: VENTA DE SERVICIOS ECOBOL,DEP.: ECOBOL , PROCEDENCIA: BANCO BISA S.A., CHEQUE: 12845, FECHA DE EMISION:19/12/2017</t>
  </si>
  <si>
    <t>00099021001 DEP.DE CHEQ.AJENOS,RET.DE CAM.,CONCEPTO: SALDOS NO EJECUTADOS PAGO DE ESTIPENDIOS TED SANTA CRUZ,DEP.: ORGANO ELECTORAL PLURINACIONAL , PROCEDENCIA: BANCO UNION S.A., CHEQUE: 6843, FECHA DE EMISION:20/12/2017</t>
  </si>
  <si>
    <t>00099021001 DEP.DE CHEQ.AJENOS,RET.DE CAM.,CONCEPTO: DEVOLCION POR GASTOS OBSERVADOS AL SR. OSCAR CAMACHO C. SEGUN GM-DGAA UFI CF NI 350/2017,DEP.: OSCAR CAMACHO CUELLAR , PROCEDENCIA: BANCO UNION S.A., CHEQUE: 1152, FECHA DE EMISION:21/12/2017</t>
  </si>
  <si>
    <t>00099021001 DEP.DE CHEQ.AJENOS,RET.DE CAM.,CONCEPTO: SALDOS NO EJECUTADOS PAGO DE ESTIPENDIOS TED SANTA CRUZ,DEP.: ORGANO ELECTORAL PLURINACIONAL , PROCEDENCIA: BANCO UNION S.A., CHEQUE: 6844, FECHA DE EMISION:20/12/2017</t>
  </si>
  <si>
    <t>00099021001 DEP.DE CHEQ.AJENOS,RET.DE CAM.,CONCEPTO: SALDOS NO EJECUTADOS PAGO DE ESTIPENDIOS TED SANTA CRUZ,DEP.: ORGANO ELECTORAL PLURINACIONAL , PROCEDENCIA: BANCO UNION S.A., CHEQUE: 6845, FECHA DE EMISION:20/12/2017</t>
  </si>
  <si>
    <t>00099021001 DEP.DE CHEQ.AJENOS,RET.DE CAM.,CONCEPTO: SALDOS NO EJECUTADOS PAGO DE ESTIPENDIOS TED SANTA CRUZ,DEP.: ORGANO ELECTORAL PLURINACIONAL , PROCEDENCIA: BANCO UNION S.A., CHEQUE: 6846, FECHA DE EMISION:20/12/2017</t>
  </si>
  <si>
    <t>00099021001 DEP.DE CHEQ.AJENOS,RET.DE CAM.,CONCEPTO: SALDOS NO EJECUTADOS PAGO ESTIPENDIOS TED SANTA CRUZ,DEP.: ORGANO ELECTORAL PLURINACIONAL , PROCEDENCIA: BANCO UNION S.A., CHEQUE: 6847, FECHA DE EMISION:20/12/2017</t>
  </si>
  <si>
    <t>00099021001 DEP.DE CHEQ.AJENOS,RET.DE CAM.,CONCEPTO: SALDOS NO EJECUTADOS PAGO ESTIPENDIOS TED SANTA CRUZ,DEP.: ORGANO ELECTORAL PLURINACIONAL , PROCEDENCIA: BANCO UNION S.A., CHEQUE: 6848, FECHA DE EMISION:20/12/2017</t>
  </si>
  <si>
    <t>00099021001 DEP.DE CHEQ.AJENOS,RET.DE CAM.,CONCEPTO: SALDOS NO EJECUTADOS PAGO ESTIPENDIOS TED SANTA CRUZ,DEP.: ORGANO ELECTORAL PLURINACIONAL , PROCEDENCIA: BANCO UNION S.A., CHEQUE: 6849, FECHA DE EMISION:20/12/2017</t>
  </si>
  <si>
    <t>00099021001 DEP.DE CHEQ.AJENOS,RET.DE CAM.,CONCEPTO: SALDOS NO EJECUTADOS PAGO ESTIPENDIOS TED SANTA CRUZ,DEP.: ORGANO ELECTORAL PLURINACIONAL , PROCEDENCIA: BANCO UNION S.A., CHEQUE: 6850, FECHA DE EMISION:20/12/2017</t>
  </si>
  <si>
    <t>00081014101 DEP.DE CHEQ.AJENOS,RET.DE CAM.,CONCEPTO: ELÑABORACION DEL STUDIO DE DISEÑO TECNICO DE PREINVERSION CONSTRUCCION AEROPUERTO DE SA BORJA,DEP.: GOB AUTONOMO MCPAL DE SAN BORJA</t>
  </si>
  <si>
    <t>00099021001 DEP.DE CHEQ.AJENOS,RET.DE CAM.,CONCEPTO: SALDOS NO EJECUTADOS PAGO ESTIPENDIOS TED SANTA CRUZ,DEP.: ORGANO ELECTORAL PLURINACIONAL , PROCEDENCIA: BANCO UNION S.A., CHEQUE: 6851, FECHA DE EMISION:20/12/2017</t>
  </si>
  <si>
    <t>00099021001 DEP.DE CHEQ.AJENOS,RET.DE CAM.,CONCEPTO: SALDOS NO EJECUTADOS PAGO ESTIPENDIOS TED SANTA CRUZ,DEP.: ORGANO ELECTORAL PLURINACIONAL , PROCEDENCIA: BANCO UNION S.A., CHEQUE: 6853, FECHA DE EMISION:20/12/2017</t>
  </si>
  <si>
    <t>00099021001 DEP.DE CHEQ.AJENOS,RET.DE CAM.,CONCEPTO: REVERSION,DEP.: INSTITUTO DEL SEGURO AGRARIO , PROCEDENCIA: BANCO UNION S.A., CHEQUE: 813, FECHA DE EMISION:13/12/2017</t>
  </si>
  <si>
    <t>00099021001 DEP.DE CHEQ.AJENOS,RET.DE CAM.,CONCEPTO: REVERSION,DEP.: INSTITUTO DEL SEGURO AGRARIO , PROCEDENCIA: BANCO UNION S.A., CHEQUE: 812, FECHA DE EMISION:13/12/2017</t>
  </si>
  <si>
    <t>00099021001 DEP.DE CHEQ.AJENOS,RET.DE CAM.,CONCEPTO: SALDOS NO EJECUTADOS PAGO ESTIPENDIOS TED SANTA CRUZ,DEP.: ORGANO ELECTORAL PLURINACIONAL , PROCEDENCIA: BANCO UNION S.A., CHEQUE: 6854, FECHA DE EMISION:20/12/2017</t>
  </si>
  <si>
    <t>00099021001 DEP.DE CHEQ.AJENOS,RET.DE CAM.,CONCEPTO: REVERSION,DEP.: INSTITUTO DEL SEGURO AGRARIO , PROCEDENCIA: BANCO UNION S.A., CHEQUE: 1064, FECHA DE EMISION:12/12/2017</t>
  </si>
  <si>
    <t>00099021001 DEP.DE CHEQ.AJENOS,RET.DE CAM.,CONCEPTO: SALDOS NO EJECUTADOS PAGO ESTIPENDIOS TED SANTA CRUZ,DEP.: ORGANO ELECTORAL PLURINACIONAL , PROCEDENCIA: BANCO UNION S.A., CHEQUE: 6855, FECHA DE EMISION:20/12/2017</t>
  </si>
  <si>
    <t>00099021001 DEP.DE CHEQ.AJENOS,RET.DE CAM.,CONCEPTO: REVERSION,DEP.: INSTITUTO DEL SEGURO AGRARIO , PROCEDENCIA: BANCO UNION S.A., CHEQUE: 1065, FECHA DE EMISION:12/12/2017</t>
  </si>
  <si>
    <t>00099021001 DEP.DE CHEQ.AJENOS,RET.DE CAM.,CONCEPTO: REVERSION,DEP.: INSTITUTO DEL SEGURO AGRARIO , PROCEDENCIA: BANCO UNION S.A., CHEQUE: 810, FECHA DE EMISION:13/12/2017</t>
  </si>
  <si>
    <t>00099021001 DEP.DE CHEQ.AJENOS,RET.DE CAM.,CONCEPTO: SALDOS NO EJECUTADOS PAGO ESTIPENDIOS TED SANTA CRUZ,DEP.: ORGANO ELECTORAL PLURINACIONAL , PROCEDENCIA: BANCO UNION S.A., CHEQUE: 6856, FECHA DE EMISION:20/12/2017</t>
  </si>
  <si>
    <t>00254014101 DEP.DE CHEQ.AJENOS,RET.DE CAM.,CONCEPTO: REVERSION,DEP.: INSTITUTO DEL SEGURO AGRARIO , PROCEDENCIA: BANCO UNION S.A., CHEQUE: 820, FECHA DE EMISION:13/12/2017</t>
  </si>
  <si>
    <t>00254014101 DEP.DE CHEQ.AJENOS,RET.DE CAM.,CONCEPTO: REVERSION,DEP.: INSTITUTO DEL SEGURO AGRARIO , PROCEDENCIA: BANCO UNION S.A., CHEQUE: 814, FECHA DE EMISION:13/12/2017</t>
  </si>
  <si>
    <t>00099021001 DEP.DE CHEQ.AJENOS,RET.DE CAM.,CONCEPTO: SALDOS NO EJECUTADOS PAGO ESTIPENDIOS TED SANTA CRUZ,DEP.: ORGANO ELECTORAL PLURINACIONAL , PROCEDENCIA: BANCO UNION S.A., CHEQUE: 6857, FECHA DE EMISION:20/12/2017</t>
  </si>
  <si>
    <t>00254014101 DEP.DE CHEQ.AJENOS,RET.DE CAM.,CONCEPTO: REVERSION,DEP.: INSTITUTO DEL SEGURO AGRARIO , PROCEDENCIA: BANCO UNION S.A., CHEQUE: 1073, FECHA DE EMISION:12/12/2017</t>
  </si>
  <si>
    <t>00099024113 DEP.DE CHEQ.AJENOS,RET.DE CAM.,CONCEPTO: DEVOLUCION DE RECURSOS UPRE,DEP.: GAM PUERTO SUAREZ , PROCEDENCIA: BANCO UNION S.A., CHEQUE: 5850, FECHA DE EMISION:19/12/2017</t>
  </si>
  <si>
    <t>00254014101 DEP.DE CHEQ.AJENOS,RET.DE CAM.,CONCEPTO: REVERSION,DEP.: INSTITUTO DEL SEGURO AGRARIO , PROCEDENCIA: BANCO UNION S.A., CHEQUE: 815, FECHA DE EMISION:13/12/2017</t>
  </si>
  <si>
    <t>00099021001 DEP.DE CHEQ.AJENOS,RET.DE CAM.,CONCEPTO: SALDOS NO EJECUTADOS PAGO ESTIPENDIOS TED SANTA CRUZ,DEP.: ORGANO ELECTORAL PLURINACIONAL , PROCEDENCIA: BANCO UNION S.A., CHEQUE: 6858, FECHA DE EMISION:20/12/2017</t>
  </si>
  <si>
    <t>00254014101 DEP.DE CHEQ.AJENOS,RET.DE CAM.,CONCEPTO: REVERSION,DEP.: INSTITUTO DEL SEGURO AGRARIO , PROCEDENCIA: BANCO UNION S.A., CHEQUE: 821, FECHA DE EMISION:13/12/2017</t>
  </si>
  <si>
    <t>00254014101 DEP.DE CHEQ.AJENOS,RET.DE CAM.,CONCEPTO: REVERSION,DEP.: INSTITUTO DEL SEGURO AGRARIO , PROCEDENCIA: BANCO UNION S.A., CHEQUE: 1072, FECHA DE EMISION:12/12/2017</t>
  </si>
  <si>
    <t>00099021001 DEP.DE CHEQ.AJENOS,RET.DE CAM.,CONCEPTO: SALDOS NO EJECUTADOS PAGO ESTIPENDIOS TED SANTA CRUZ,DEP.: ORGANO ELECTORAL PLURINACIONAL , PROCEDENCIA: BANCO UNION S.A., CHEQUE: 6859, FECHA DE EMISION:20/12/2017</t>
  </si>
  <si>
    <t>00254014101 DEP.DE CHEQ.AJENOS,RET.DE CAM.,CONCEPTO: REVERSION,DEP.: INSTITUTO DEL SEGURO AGRARIO , PROCEDENCIA: BANCO UNION S.A., CHEQUE: 1071, FECHA DE EMISION:12/12/2017</t>
  </si>
  <si>
    <t>00099021001 DEP.DE CHEQ.AJENOS,RET.DE CAM.,CONCEPTO: SALDOS NO EJECUTADOS PAGO ESTIPENDIOS TED SANTA CRUZ,DEP.: ORGANO ELECTORAL PLURINACIONAL , PROCEDENCIA: BANCO UNION S.A., CHEQUE: 6860, FECHA DE EMISION:20/12/2017</t>
  </si>
  <si>
    <t>00254014101 DEP.DE CHEQ.AJENOS,RET.DE CAM.,CONCEPTO: REVERSION,DEP.: INSTITUTO DEL SEGURO AGRARIO , PROCEDENCIA: BANCO UNION S.A., CHEQUE: 1070, FECHA DE EMISION:12/12/2017</t>
  </si>
  <si>
    <t>00254014101 DEP.DE CHEQ.AJENOS,RET.DE CAM.,CONCEPTO: REVERSION,DEP.: INSTITUTO DEL SEGURO AGRARIO , PROCEDENCIA: BANCO UNION S.A., CHEQUE: 1068, FECHA DE EMISION:12/12/2017</t>
  </si>
  <si>
    <t>00254014101 DEP.DE CHEQ.AJENOS,RET.DE CAM.,CONCEPTO: REVERSION,DEP.: INSTITUTO DEL SEGURO AGRARIO , PROCEDENCIA: BANCO UNION S.A., CHEQUE: 1067, FECHA DE EMISION:12/12/2017</t>
  </si>
  <si>
    <t>00099021001 DEP.DE CHEQ.AJENOS,RET.DE CAM.,CONCEPTO: SALDOS NO EJECUTADOS PAGO ESTIPENDIOS TED SANTA CRUZ,DEP.: ORGANO ELECTORAL PLURINACIONAL , PROCEDENCIA: BANCO UNION S.A., CHEQUE: 6861, FECHA DE EMISION:20/12/2017</t>
  </si>
  <si>
    <t>00254014101 DEP.DE CHEQ.AJENOS,RET.DE CAM.,CONCEPTO: REVERSION,DEP.: INSTITUTO DEL SEGURO AGRARIO , PROCEDENCIA: BANCO UNION S.A., CHEQUE: 817, FECHA DE EMISION:13/12/2017</t>
  </si>
  <si>
    <t>00578012002 DEP.DE CHEQ.AJENOS,RET.DE CAM.,CONCEPTO: REVERSIÓN,DEP.: BOLIVIANA DE AVIACIÓN , PROCEDENCIA: BANCO UNION S.A., CHEQUE: 2302, FECHA DE EMISION:20/12/2017</t>
  </si>
  <si>
    <t>00099024113 DEP.DE CHEQ.AJENOS,RET.DE CAM.,CONCEPTO: MULTA PROY CONST CANCHA DE FUTBOL CESPED NATURAL SAN FRANCISCO KM 21 D-4,DEP.: MIN DE LA PRECIDENCIA - UPRE , PROCEDENCIA: BANCO UNION S.A., CHEQUE: 495, FECHA DE EMISION:19/12/2017</t>
  </si>
  <si>
    <t>00283012001 DEP.DE CHEQ.AJENOS,RET.DE CAM.,CONCEPTO: PERDIDA TOTAL DE ACTIVO FIJO OF CENTRAL,DEP.: ADUANA NACIONAL , PROCEDENCIA: BANCO UNION S.A., CHEQUE: 2858, FECHA DE EMISION:21/12/2017</t>
  </si>
  <si>
    <t>00254014101 DEP.DE CHEQ.AJENOS,RET.DE CAM.,CONCEPTO: REVERSION,DEP.: INSTITUTO DEL SEGURO AGRARIO , PROCEDENCIA: BANCO UNION S.A., CHEQUE: 1075, FECHA DE EMISION:12/12/2017</t>
  </si>
  <si>
    <t>00578012002 DEP.DE CHEQ.AJENOS,RET.DE CAM.,CONCEPTO: REVERSIÓN,DEP.: BOLIVIANA DE AVIACIÓN , PROCEDENCIA: BANCO UNION S.A., CHEQUE: 2303, FECHA DE EMISION:21/12/2017</t>
  </si>
  <si>
    <t>00099024113 DEP.DE CHEQ.AJENOS,RET.DE CAM.,CONCEPTO: MULTAS PROY CONST SEDE FEDERACION DEPTAL DE TRABAJADORES GREMIALES COMERCIANTES MINORISTAS DE PANDO,DEP.: MIN DE LA PRESIDENCIA UPRE</t>
  </si>
  <si>
    <t>00254014101 DEP.DE CHEQ.AJENOS,RET.DE CAM.,CONCEPTO: REVERSION,DEP.: INSTITUTO DEL SEGURO AGRARIO , PROCEDENCIA: BANCO UNION S.A., CHEQUE: 816, FECHA DE EMISION:13/12/2017</t>
  </si>
  <si>
    <t>00578012002 DEP.DE CHEQ.AJENOS,RET.DE CAM.,CONCEPTO: REVERSIÓN,DEP.: BOLIVIANA DE AVIACIÓN , PROCEDENCIA: BANCO UNION S.A., CHEQUE: 2304, FECHA DE EMISION:21/12/2017</t>
  </si>
  <si>
    <t>00254014101 DEP.DE CHEQ.AJENOS,RET.DE CAM.,CONCEPTO: REVERSION,DEP.: INSTITUTO DEL SEGURO AGRARIO , PROCEDENCIA: BANCO UNION S.A., CHEQUE: 822, FECHA DE EMISION:13/12/2017</t>
  </si>
  <si>
    <t>00099021001 DEP.DE CHEQ.AJENOS,RET.DE CAM.,CONCEPTO: SALDOS NO EJECUTADOS PAGO ESTIPENDIOS TED SANTA CRUZ,DEP.: ORGANO ELECTORAL PLURINACIONAL , PROCEDENCIA: BANCO UNION S.A., CHEQUE: 6865, FECHA DE EMISION:20/12/2017</t>
  </si>
  <si>
    <t>00254014101 DEP.DE CHEQ.AJENOS,RET.DE CAM.,CONCEPTO: REVERSION,DEP.: INSTITUTO DEL SEGURO AGRARIO , PROCEDENCIA: BANCO UNION S.A., CHEQUE: 1074, FECHA DE EMISION:12/12/2017</t>
  </si>
  <si>
    <t>00099021001 DEP.DE CHEQ.AJENOS,RET.DE CAM.,CONCEPTO: SALDOS NO EJECUTADOS PAGO ESTIPENDIOS TED SANTA CRUZ,DEP.: ORGANO ELECTORAL PLURINACIONAL , PROCEDENCIA: BANCO UNION S.A., CHEQUE: 6866, FECHA DE EMISION:20/12/2017</t>
  </si>
  <si>
    <t>00099021001 DEP.DE CHEQ.AJENOS,RET.DE CAM.,CONCEPTO: DEV. SALDOS NO EJECUTADOS PROY CONST AULAS UNIDAD EDUCATIVA PUENTE VILLA MUNICIPIO YANACACHI,DEP.: GOBIERNO AUTONOMO MUNICIPAL DE YANACACHI</t>
  </si>
  <si>
    <t>00578012002 DEP.DE CHEQ.AJENOS,RET.DE CAM.,CONCEPTO: REVERSIÓN,DEP.: BOLIVIANA DE AVIACIÓN , PROCEDENCIA: BANCO UNION S.A., CHEQUE: 8405, FECHA DE EMISION:22/12/2017</t>
  </si>
  <si>
    <t>00099021001 DEP.DE CHEQ.AJENOS,RET.DE CAM.,CONCEPTO: SALDOS NO EJECUTADOS PAGO ESTIPENDIOS TED SANTA CRUZ,DEP.: ORGANO ELECTORAL PLURINACIONAL , PROCEDENCIA: BANCO UNION S.A., CHEQUE: 6868, FECHA DE EMISION:20/12/2017</t>
  </si>
  <si>
    <t>00099021001 DEP.DE CHEQ.AJENOS,RET.DE CAM.,CONCEPTO: SALDOS NO EJECUTADOS PAGO ESTIPENDIOS TED SANTA CRUZ,DEP.: ORGANO ELECTORAL PLURINACIONAL , PROCEDENCIA: BANCO UNION S.A., CHEQUE: 6867, FECHA DE EMISION:20/12/2017</t>
  </si>
  <si>
    <t>00670012001 DEP.DE CHEQ.AJENOS,RET.DE CAM.,CONCEPTO: MULTAS ELECTORALES DE CIUDADANOS NO VOTANTES TED POTOSI,DEP.: ORGANO ELECTORAL PLURINACIONAL , PROCEDENCIA: BANCO UNION S.A., CHEQUE: 3888, FECHA DE EMISION:19/12/2017</t>
  </si>
  <si>
    <t>00099021001 DEP.DE CHEQ.AJENOS,RET.DE CAM.,CONCEPTO: DEVOLUCION DE PASAJES NO UTILIZADOS,DEP.: MINISTERIO DE MEDIO AMBIENTE Y AGUA , PROCEDENCIA: BANCO UNION S.A., CHEQUE: 931, FECHA DE EMISION:22/12/2017</t>
  </si>
  <si>
    <t>00099021001 DEP.DE CHEQ.AJENOS,RET.DE CAM.,CONCEPTO: DEVOLUCION DE PASAJES NO UTILIZADOS,DEP.: MINISTERIO DE MEDIO AMBIENTE Y AGUA , PROCEDENCIA: BANCO UNION S.A., CHEQUE: 929, FECHA DE EMISION:22/12/2017</t>
  </si>
  <si>
    <t>00670012003 DEP.DE CHEQ.AJENOS,RET.DE CAM.,CONCEPTO: DEP. RANDY URTADO CIERRE CUENTAS POR COBRAR SANTA CRUZ,DEP.: ORGANO ELECTORAL PLURINACIONAL , PROCEDENCIA: BANCO UNION S.A., CHEQUE: 10220, FECHA DE EMISION:20/12/2017</t>
  </si>
  <si>
    <t>00578012002 DEP.DE CHEQ.AJENOS,RET.DE CAM.,CONCEPTO: REVERSIÓN,DEP.: BOLIVIANA DE AVIACIÓN , PROCEDENCIA: BANCO UNION S.A., CHEQUE: 2284, FECHA DE EMISION:19/12/2017</t>
  </si>
  <si>
    <t>00578012002 DEP.DE CHEQ.AJENOS,RET.DE CAM.,CONCEPTO: REVERSIÓN,DEP.: BOLIVIANA DE AVIACIÓN , PROCEDENCIA: BANCO UNION S.A., CHEQUE: 2286, FECHA DE EMISION:19/12/2017</t>
  </si>
  <si>
    <t>00578012002 DEP.DE CHEQ.AJENOS,RET.DE CAM.,CONCEPTO: REVERSIÓN,DEP.: BOLIVIANA DE AVIACIÓN , PROCEDENCIA: BANCO UNION S.A., CHEQUE: 2282, FECHA DE EMISION:19/12/2017</t>
  </si>
  <si>
    <t>00578012002 DEP.DE CHEQ.AJENOS,RET.DE CAM.,CONCEPTO: REVERSIÓN,DEP.: BOLIVIANA DE AVIACIÓN , PROCEDENCIA: BANCO UNION S.A., CHEQUE: 2262, FECHA DE EMISION:07/12/2017</t>
  </si>
  <si>
    <t>00340012003 DEP.DE CHEQ.AJENOS,RET.DE CAM.,CONCEPTO: DEP REALIZADOS EN DEMASIA POR REPOSICIÓN DE MATERIAL VALORADO ANULADO 2017,DEP.: SEGIP OF. NACIONAL , PROCEDENCIA: BANCO UNION S.A., CHEQUE: 11651, FECHA DE EMISION:20/12/2017</t>
  </si>
  <si>
    <t>00070011102 DEPOSITO DE EFECTIVO, DEPOSITANTE: MARCO ANTONIO PINTO CASTELLON, CONCEPTO: DEVOLUCION DE PAGO EN EXCESO DE DOS DIAS LABORALES Y COLATERALES DE LEY (29 Y 30 DE JULIO 2017), CUENTA DE DEPOSITO: CUENTA UNICA DEL TESORO</t>
  </si>
  <si>
    <t>00660012002 DEPOSITO DE EFECTIVO, DEPOSITANTE: OSCAR SALAZAR PATZI, CONCEPTO: DEVOLUCION REVERSION AGUINALDO, CUENTA DE DEPOSITO: CUENTA UNICA DEL TESORO</t>
  </si>
  <si>
    <t>00130012002 DEPOSITO DE EFECTIVO, DEPOSITANTE: JUAN R . GUERREROS ROQUE, CONCEPTO: DEVOLUCION POR GASTOS DE GASOLINA Y PEAJES, CUENTA DE DEPOSITO: CUENTA UNICA DEL TESORO</t>
  </si>
  <si>
    <t>00086031101 DEPOSITO DE EFECTIVO, DEPOSITANTE: NOEL ARISTIDES DURAN LAURA, CONCEPTO: DEVOLUCION EN EFECTIVO NO UTILIZADO, CUENTA DE DEPOSITO: CUENTA UNICA DEL TESORO</t>
  </si>
  <si>
    <t>00099021001 DEPOSITO DE EFECTIVO, DEPOSITANTE: VICTOR HUGO PATZI, CONCEPTO: DEVOLUCION DE VIATICOS GESTION 2009, CUENTA DE DEPOSITO: CUENTA UNICA DEL TESORO</t>
  </si>
  <si>
    <t>00015011108 DEPOSITO DE EFECTIVO, DEPOSITANTE: MINISTERIO DE GOBIERNO - OTROS INGRESOS, CONCEPTO: PAGO EXCEDENTE, CUENTA DE DEPOSITO: CUENTA UNICA DEL TESORO</t>
  </si>
  <si>
    <t>00041011101 DEPOSITO DE EFECTIVO, DEPOSITANTE: MDPYEP - GERTH OMAR LEON NAVARRO, CONCEPTO: DEVOLUCION DE FONDOS EN AVANCE, CUENTA DE DEPOSITO: CUENTA UNICA DEL TESORO</t>
  </si>
  <si>
    <t>00099021001 DEPOSITO DE EFECTIVO, DEPOSITANTE: FRANCISCO QUISPE CAHUAYA, CONCEPTO: ALIMENTACION DE ANIMALES CORRESPONDIENTE AL MES DE DICIEMBRE, CUENTA DE DEPOSITO: CUENTA UNICA DEL TESORO</t>
  </si>
  <si>
    <t>00523012001 DEPOSITO DE EFECTIVO, DEPOSITANTE: UNFPA, CONCEPTO: SERVICIOS, CUENTA DE DEPOSITO: CUENTA UNICA DEL TESORO</t>
  </si>
  <si>
    <t>00099021001 DEPOSITO DE EFECTIVO, DEPOSITANTE: JORGE ANTONIO ERICK SAINZ CARDONA, CONCEPTO: DEVOLUCIÓN SALARIOS, CUENTA DE DEPOSITO: CUENTA UNICA DEL TESORO</t>
  </si>
  <si>
    <t>00015011108 DEPOSITO DE EFECTIVO, DEPOSITANTE: FREDDY CAYO, CONCEPTO: EXCESOS, CUENTA DE DEPOSITO: CUENTA UNICA DEL TESORO</t>
  </si>
  <si>
    <t>00015011108 DEPOSITO DE EFECTIVO, DEPOSITANTE: JOSE CHIRINOS VALDA, CONCEPTO: EXCESOS, CUENTA DE DEPOSITO: CUENTA UNICA DEL TESORO</t>
  </si>
  <si>
    <t>00015011108 DEPOSITO DE EFECTIVO, DEPOSITANTE: YBER WENSEY MELGAREJO OLIVA, CONCEPTO: EXCESOS, CUENTA DE DEPOSITO: CUENTA UNICA DEL TESORO</t>
  </si>
  <si>
    <t>00015011108 DEPOSITO DE EFECTIVO, DEPOSITANTE: JOSE MARIA HERBAS POSTIGO, CONCEPTO: EXCESOS, CUENTA DE DEPOSITO: CUENTA UNICA DEL TESORO</t>
  </si>
  <si>
    <t>00015011108 DEPOSITO DE EFECTIVO, DEPOSITANTE: SIVELY SILVIA ALIAGA S., CONCEPTO: EXCESOS, CUENTA DE DEPOSITO: CUENTA UNICA DEL TESORO</t>
  </si>
  <si>
    <t>00016011101 DEPOSITO DE EFECTIVO, DEPOSITANTE: GONZALO VACAFLORES MINISTERIO DE EDUCACION, CONCEPTO: DEVOLUCION DE SALDOS POR PAGO DE VIATICOS, CUENTA DE DEPOSITO: CUENTA UNICA DEL TESORO</t>
  </si>
  <si>
    <t>00015011108 DEPOSITO DE EFECTIVO, DEPOSITANTE: YBER WENSEY MELGAREJO O., CONCEPTO: EXCESOS, CUENTA DE DEPOSITO: CUENTA UNICA DEL TESORO</t>
  </si>
  <si>
    <t>00099021001 DEPOSITO DE EFECTIVO, DEPOSITANTE: EDWIN QUISPE CHOQUEHUANCA, CONCEPTO: DEVOLUCIÓN COBRO INDEBIDO, CUENTA DE DEPOSITO: CUENTA UNICA DEL TESORO</t>
  </si>
  <si>
    <t>00590012001 DEPOSITO DE EFECTIVO, DEPOSITANTE: EMPRESA PUBLICA QUIPUS, CONCEPTO: DEVOLUCION DE FONDO NO UTILIZADO, CUENTA DE DEPOSITO: CUENTA UNICA DEL TESORO</t>
  </si>
  <si>
    <t>00015011108 DEPOSITO DE EFECTIVO, DEPOSITANTE: HENRY BALDELOMAR CHAVEZ, CONCEPTO: DEVOLUCIÓN, CUENTA DE DEPOSITO: CUENTA UNICA DEL TESORO</t>
  </si>
  <si>
    <t>00052014102 DEPOSITO DE EFECTIVO, DEPOSITANTE: MINISTERIO DE CULTURAS Y TURISMO, CONCEPTO: DEVOLUCION DE RECURSOS, CUENTA DE DEPOSITO: CUENTA UNICA DEL TESORO</t>
  </si>
  <si>
    <t>00119012001 DEPOSITO DE EFECTIVO, DEPOSITANTE: JUSTINA FERNANDEZ CALLE, CONCEPTO: REPOSICION POR DESCUENTO DE COMISION BANCARIA POR RECHAZO DE CHEQUE, CUENTA DE DEPOSITO: CUENTA UNICA DEL TESORO</t>
  </si>
  <si>
    <t>00099021001 DEPOSITO DE EFECTIVO, DEPOSITANTE: MINISTERIO DE DEPORTES MAX ROUGCHER N., CONCEPTO: DEV DE SALDOS NO EJEC DE LA PREP Y CONCENT SELECC BOLIVIANAS XXIII JUEGOS SUDAMERICANOS ESC 2017, CUENTA DE DEPOSITO: CUENTA UNICA DEL TESORO</t>
  </si>
  <si>
    <t>00015011108 DEPOSITO DE EFECTIVO, DEPOSITANTE: RAMIRO ANTONIO SOTOMAYOR MURILLO, CONCEPTO: PAGO POR EXCESO EN CONSUMO DE TELEFONO CELULAR, CUENTA DE DEPOSITO: CUENTA UNICA DEL TESORO</t>
  </si>
  <si>
    <t>00099021001 DEPOSITO DE EFECTIVO, DEPOSITANTE: ROLANDO SOTO, CONCEPTO: DEPÓSITO DE DEVOLUCIÓN DE PAGO DE AGUINALDO GESTIÓN 2017 BS. 624.46, CUENTA DE DEPOSITO: CUENTA UNICA DEL TESORO</t>
  </si>
  <si>
    <t>00015011108 DEPOSITO DE EFECTIVO, DEPOSITANTE: JOSE SIGIFREDO CHIRINOS VALDA, CONCEPTO: CANCELACION POR EXCESO DE CONSUMO TELEFONICO, CUENTA DE DEPOSITO: CUENTA UNICA DEL TESORO</t>
  </si>
  <si>
    <t>00099021001 DEPOSITO DE EFECTIVO, DEPOSITANTE: JOSE MARTINEZ HUMEREZ, CONCEPTO: DEVOLUCIÓN POR CONCEPTO DE FONDOS EN AVANCE, CUENTA DE DEPOSITO: CUENTA UNICA DEL TESORO</t>
  </si>
  <si>
    <t>00099021001 DEPOSITO DE EFECTIVO, DEPOSITANTE: ANASTACIA SOTO GONZALES, CONCEPTO: POR DEVOLUCION DE PASAJES NO UTILIZADOS GESTION 2015, CUENTA DE DEPOSITO: CUENTA UNICA DEL TESORO</t>
  </si>
  <si>
    <t>00099021001 DEPOSITO DE EFECTIVO, DEPOSITANTE: HERNAN TEODORO LUJAN MEDINA, CONCEPTO: DEVOLUCIÓN DUODÉCIMA AGUINALDO DICIEMBRE / 2017, CUENTA DE DEPOSITO: CUENTA UNICA DEL TESORO</t>
  </si>
  <si>
    <t>00099021001 DEPOSITO DE EFECTIVO, DEPOSITANTE: EJERCITO DE BOLIVIA - EMTE, CONCEPTO: REVERSION POR CONCEPTO DE TELEFONIA CORRESPONDIENTE AL MES DE OCT/17, CUENTA DE DEPOSITO: CUENTA UNICA DEL TESORO</t>
  </si>
  <si>
    <t>00099021001 DEPOSITO DE EFECTIVO, DEPOSITANTE: RICHARD REGIS OSINAGA RIVERO, CONCEPTO: REVERSION RECURSOS RECIBIDOS, CUENTA DE DEPOSITO: CUENTA UNICA DEL TESORO</t>
  </si>
  <si>
    <t>00574012002 DEPOSITO DE EFECTIVO, DEPOSITANTE: ANA MARIA PEREZ SANCHEZ, CONCEPTO: POR REPOSICION 13% FACTURA 16430, CUENTA DE DEPOSITO: CUENTA UNICA DEL TESORO</t>
  </si>
  <si>
    <t>00020031101 DEPOSITO DE EFECTIVO, DEPOSITANTE: RI-3 "PEREZ", CONCEPTO: RETENCIONES POR SOBREALIMENTACION SEGURIDAD FISICA CORRESPONDIENTE A LOS MESES OCT-NOV-DIC, CUENTA DE DEPOSITO: CUENTA UNICA DEL TESORO</t>
  </si>
  <si>
    <t>00046021109 DEPOSITO DE EFECTIVO, DEPOSITANTE: MIN.DE SALUD - SANDRA ERIKA LUIZAGA LOPEZ, CONCEPTO: SALDO FONDOS EN AVANCE, CUENTA DE DEPOSITO: CUENTA UNICA DEL TESORO</t>
  </si>
  <si>
    <t>00046021109 DEPOSITO DE EFECTIVO, DEPOSITANTE: MIN.DE SALUD - SANDRA ERIKA LUIZAGA LOPEZ, CONCEPTO: DEPOSITÓ SALDO DE FONDOS EN AVANCE, CUENTA DE DEPOSITO: CUENTA UNICA DEL TESORO</t>
  </si>
  <si>
    <t>00117012001 DEPOSITO DE EFECTIVO, DEPOSITANTE: LIZETH ALICIA MOLINA FERNANDEZ, CONCEPTO: REVERSION C-31 - 3422, CUENTA DE DEPOSITO: CUENTA UNICA DEL TESORO</t>
  </si>
  <si>
    <t>00015011108 DEPOSITO DE EFECTIVO, DEPOSITANTE: OMAR CHRISTIAN MENDOZA MOLLINEDO, CONCEPTO: EXCEDENTE TELEFONIA MOVIL, CUENTA DE DEPOSITO: CUENTA UNICA DEL TESORO</t>
  </si>
  <si>
    <t>00015011108 DEPOSITO DE EFECTIVO, DEPOSITANTE: RAMIRO ERNESTO JIMENEZ GUTIERREZ, CONCEPTO: PAGO POR EXCESO EN CONSUMO DE TELEFONOS CELULARES, CUENTA DE DEPOSITO: CUENTA UNICA DEL TESORO</t>
  </si>
  <si>
    <t>00015011108 DEPOSITO DE EFECTIVO, DEPOSITANTE: MILDRED OLIVARES PALENQUE, CONCEPTO: PAGO POR EXCESO EN CONSUMO DE TELEFONOS CELULARES, CUENTA DE DEPOSITO: CUENTA UNICA DEL TESORO</t>
  </si>
  <si>
    <t>00155012001 DEPOSITO DE EFECTIVO, DEPOSITANTE: ORLANDO WILLY PEÑARRIETA PEÑARRIETA, CONCEPTO: DEVOLUCION DE 2 DIAS DE VIATICO, CUENTA DE DEPOSITO: CUENTA UNICA DEL TESORO</t>
  </si>
  <si>
    <t>00099021001 DEPOSITO DE EFECTIVO, DEPOSITANTE: ROBERTO EDWIN LOZANO CABRERA, CONCEPTO: REVERSION DE PASAJES PREV. NRO 7811, CUENTA DE DEPOSITO: CUENTA UNICA DEL TESORO</t>
  </si>
  <si>
    <t>00099021001 DEPOSITO DE EFECTIVO, DEPOSITANTE: VANESSA MARIA TORRICOS DIAZ, CONCEPTO: REVERSION DE PASAJES PREV. NRO 8264 Y RETENCION FONDO DIAS, CUENTA DE DEPOSITO: CUENTA UNICA DEL TESORO</t>
  </si>
  <si>
    <t>00099021001 DEPOSITO DE EFECTIVO, DEPOSITANTE: MARIA LUZ PATRICIA, CONCEPTO: DUODECIMAS DE AGUINALDO, CUENTA DE DEPOSITO: CUENTA UNICA DEL TESORO</t>
  </si>
  <si>
    <t>00574012002 DEPOSITO DE EFECTIVO, DEPOSITANTE: ALEJANDRA OBLITAS QUESADA, CONCEPTO: DEP. 13% POR FACTURA NO DECLARADA N°39, CUENTA DE DEPOSITO: CUENTA UNICA DEL TESORO</t>
  </si>
  <si>
    <t>00099021001 DEPOSITO DE EFECTIVO, DEPOSITANTE: CONCEPCION LITZIA MORALES MENDOZA, CONCEPTO: RETENCION DEL 15,5% DE IMPUESTO POR SERVICIOS DE PAGO COPIAS PROCESOS DE CONTRATACION, CUENTA DE DEPOSITO: CUENTA UNICA DEL TESORO</t>
  </si>
  <si>
    <t>00015011108 DEPOSITO DE EFECTIVO, DEPOSITANTE: VICTOR HUGO MEJIA SANTIESTEBAN, CONCEPTO: POR EXCESO DE CONSUMO, CUENTA DE DEPOSITO: CUENTA UNICA DEL TESORO</t>
  </si>
  <si>
    <t>00099021001 DEPOSITO DE EFECTIVO, DEPOSITANTE: MINISTERIO DE LA PRESIDENCIA, CONCEPTO: DEVOLUCION DE VIATICOS Y GASTOS DE REPRESENTACION MP, CUENTA DE DEPOSITO: CUENTA UNICA DEL TESORO</t>
  </si>
  <si>
    <t>00099021001 DEPOSITO DE EFECTIVO, DEPOSITANTE: RUBEN FLORES - MINISTERIO DE DEPORTES, CONCEPTO: DEVOLUCION PARTIDO INAUGURAL COPA ESTADO PLURINACIONAL, CUENTA DE DEPOSITO: CUENTA UNICA DEL TESORO</t>
  </si>
  <si>
    <t>00099021001 DEPOSITO DE EFECTIVO, DEPOSITANTE: LUIS OROZCO-MINISTERIO DE DEPORTES, CONCEPTO: DEVOLUCION FONDOS EN AVANCE SEMINARIO DE CAPACITACION NIVEL NACIONAL, CUENTA DE DEPOSITO: CUENTA UNICA DEL TESORO</t>
  </si>
  <si>
    <t>00099021001 DEPOSITO DE EFECTIVO, DEPOSITANTE: MINISTERIO DE DEPORTES, CONCEPTO: DEVOLUCION EXEDENTE TELEFONIA CELULAR MES DE OCTUBRE, CUENTA DE DEPOSITO: CUENTA UNICA DEL TESORO</t>
  </si>
  <si>
    <t>00099021001 DEPOSITO DE EFECTIVO, DEPOSITANTE: COOPROPIETARIOS EDIFICIO CONAVI, CONCEPTO: DEVOLUCION PAGO EPSAS MES NOVIEMBRE-2017, CUENTA DE DEPOSITO: CUENTA UNICA DEL TESORO</t>
  </si>
  <si>
    <t>00591012001 DEPOSITO DE EFECTIVO, DEPOSITANTE: EMP. ESTATAL DE TRANS. POR CABLE MI TELEFERICO, CONCEPTO: DEVOLUCION, CUENTA DE DEPOSITO: CUENTA UNICA DEL TESORO</t>
  </si>
  <si>
    <t>00016071101 DEPOSITO DE EFECTIVO, DEPOSITANTE: ALBERTO DURAN LOMAR, CONCEPTO: DEVOLUCIÓN POR FONDOS NO EJECUTADOS PRODUCTOS DE ARTES GRAFICAS, CUENTA DE DEPOSITO: CUENTA UNICA DEL TESORO</t>
  </si>
  <si>
    <t>00119012001 DEP.DE CHEQ.AJENOS,RET.DE CAM.,CONCEPTO: POR DEVOLUCION DE RECURSOS DE LA BOLETA DE GARANTIA GESTION 2016-2017,DEP.: A.D.S.I.B. , PROCEDENCIA: BANCO UNION S.A., CHEQUE: 758, FECHA DE EMISION:22/12/2017</t>
  </si>
  <si>
    <t>00253014103 DEP.DE CHEQ.AJENOS,RET.DE CAM.,CONCEPTO: DEP. DE LA GAM LA PAZ GASTOS DE INVERSION,DEP.: GAM LA PAZ , PROCEDENCIA: BANCO UNION S.A., CHEQUE: 1179, FECHA DE EMISION:22/12/2017</t>
  </si>
  <si>
    <t>00253012002 DEP.DE CHEQ.AJENOS,RET.DE CAM.,CONCEPTO: EJECUCION DE GARANTIAS RECURSOS APORTE DE EMAGUA,DEP.: EMAGUA , PROCEDENCIA: BANCO UNION S.A., CHEQUE: 1176, FECHA DE EMISION:22/12/2017</t>
  </si>
  <si>
    <t>00253014103 DEP.DE CHEQ.AJENOS,RET.DE CAM.,CONCEPTO: DEP. DE GAM INCAHUASI GASTOS DE INVERSION,DEP.: GAM INCAHUASI , PROCEDENCIA: BANCO UNION S.A., CHEQUE: 1177, FECHA DE EMISION:22/12/2017</t>
  </si>
  <si>
    <t>00660062001 DEP.DE CHEQ.AJENOS,RET.DE CAM.,CONCEPTO: DEVOLUCION POR PAGO EN DEMASIA BONO DE TE MARZO 2017,DEP.: ORGANO JUDICIAL - DISTRITO CHUQUISACA , PROCEDENCIA: BANCO UNION S.A., CHEQUE: 1073, FECHA DE EMISION:20/12/2017</t>
  </si>
  <si>
    <t>00253014207 DEP.DE CHEQ.AJENOS,RET.DE CAM.,CONCEPTO: DEP. DE GAM INCAHUASI,DEP.: GAM INCAHUASI , PROCEDENCIA: BANCO UNION S.A., CHEQUE: 1178, FECHA DE EMISION:22/12/2017</t>
  </si>
  <si>
    <t>00660062001 DEP.DE CHEQ.AJENOS,RET.DE CAM.,CONCEPTO: EXCEDENTE DE LLAMADA GESTION 2017,DEP.: ORGANO JUDICIAL - DISTRITO CHUQUISACA , PROCEDENCIA: BANCO UNION S.A., CHEQUE: 1072, FECHA DE EMISION:20/12/2017</t>
  </si>
  <si>
    <t>00523012001 DEP.DE CHEQ.AJENOS,RET.DE CAM.,CONCEPTO: PAGO POR SERVICIOS PRESTADOS,DEP.: ECOBOL , PROCEDENCIA: BANCO NACIONAL DE BOLIVIA S.A., CHEQUE: 926454, FECHA DE EMISION:19/12/2017</t>
  </si>
  <si>
    <t>00660062001 DEP.DE CHEQ.AJENOS,RET.DE CAM.,CONCEPTO: EXCEDENTE DE LLAMADAS GESTION 2017,DEP.: ORGANO JUDICIAL - DISTRITO CHUQUISACA , PROCEDENCIA: BANCO UNION S.A., CHEQUE: 1070, FECHA DE EMISION:20/12/2017</t>
  </si>
  <si>
    <t>00099021001 DEP.DE CHEQ.AJENOS,RET.DE CAM.,CONCEPTO: DEVOLUCIÓN DE UN DÍA DE HABER, POR LICENCIA SIN GOCE HABERES DE LA SRA. PRISILA ARANIBAR ZEGARRA,DEP.: DIRECCIÓN GENERAL FELCN , PROCEDENCIA: BANCO UNION S.A., CHEQUE: 4307, FECHA DE EMISION:19/12/2017</t>
  </si>
  <si>
    <t>00660012006 DEP.DE CHEQ.AJENOS,RET.DE CAM.,CONCEPTO: EXCEDENTE DE LLAMADAS GESTION 2016,DEP.: ORGANO JUDICIAL - DISTRITO CHUQUISACA , PROCEDENCIA: BANCO UNION S.A., CHEQUE: 1071, FECHA DE EMISION:20/12/2017</t>
  </si>
  <si>
    <t>00015021101 DEP.DE CHEQ.AJENOS,RET.DE CAM.,CONCEPTO: POLICIA NACIONAL RECAUDACIONES,DEP.: DIRECCION NACIONAL DE SALUD Y BIENESTAR SOCIAL , PROCEDENCIA: BANCO UNION S.A., CHEQUE: 2879, FECHA DE EMISION:21/12/2017</t>
  </si>
  <si>
    <t>00015021101 DEP.DE CHEQ.AJENOS,RET.DE CAM.,CONCEPTO: ASIGNACIONES,DEP.: UNIPOL , PROCEDENCIA: BANCO UNION S.A., CHEQUE: 1505, FECHA DE EMISION:15/12/2017</t>
  </si>
  <si>
    <t>00283012002 DEP.DE CHEQ.AJENOS,RET.DE CAM.,CONCEPTO: TRANSFERENCIA DE FONDOS DE SUBASTAS PUBLICAS ADUANA NACIONAL 2016-1; 2016-2 Y 2017,DEP.: ADUANA NACIONAL , PROCEDENCIA: BANCO UNION S.A., CHEQUE: 23, FECHA DE EMISION:22/12/2017</t>
  </si>
  <si>
    <t>00046021107 DEP.DE CHEQ.AJENOS,RET.DE CAM.,CONCEPTO: PAGO DE SUELDOS,DEP.: MINISTERIO DE SALUD , PROCEDENCIA: BANCO UNION S.A., CHEQUE: 12407, FECHA DE EMISION:20/12/2017</t>
  </si>
  <si>
    <t>00523012001 DEP.DE CHEQ.AJENOS,RET.DE CAM.,CONCEPTO: VENTA DE SERVICIOS ECOBOL,DEP.: ECOBOL , PROCEDENCIA: BANCO BISA S.A., CHEQUE: 4259, FECHA DE EMISION:18/12/2017</t>
  </si>
  <si>
    <t>00523012001 DEP.DE CHEQ.AJENOS,RET.DE CAM.,CONCEPTO: VENTA DE SERVICIOS ECOBOL,DEP.: ECOBOL , PROCEDENCIA: BANCO BISA S.A., CHEQUE: 4254, FECHA DE EMISION:12/12/2017</t>
  </si>
  <si>
    <t>00523012001 DEP.DE CHEQ.AJENOS,RET.DE CAM.,CONCEPTO: VENTA DE SERVICIOS ECOBOL,DEP.: ECOBOL , PROCEDENCIA: BANCO NACIONAL DE BOLIVIA S.A., CHEQUE: 926453, FECHA DE EMISION:18/12/2017</t>
  </si>
  <si>
    <t>00670012003 DEP.DE CHEQ.AJENOS,RET.DE CAM.,CONCEPTO: CUENTAS POR COBRAR HECTOR JERONIMO LLAVE POQUECHOQUE,DEP.: ORGANO ELECTORAL PLURINACIONAL , PROCEDENCIA: BANCO UNION S.A., CHEQUE: 4905, FECHA DE EMISION:21/12/2017</t>
  </si>
  <si>
    <t>00670012003 DEP.DE CHEQ.AJENOS,RET.DE CAM.,CONCEPTO: CUENTAS POR COBRAR JUAN MANUEL AGUILAR TORREZ,DEP.: ORGANO ELECTORAL PLURINACIONAL , PROCEDENCIA: BANCO UNION S.A., CHEQUE: 4906, FECHA DE EMISION:21/12/2017</t>
  </si>
  <si>
    <t>00099021001 DEP.DE CHEQ.AJENOS,RET.DE CAM.,CONCEPTO: AUT. IMPUG. TRIBUTARIA - DEVOL. INCAPACIDAD TEMPORAL - OCT /2017,DEP.: CAJA PETROLERA DE SALUD , PROCEDENCIA: BANCO UNION S.A., CHEQUE: 12358, FECHA DE EMISION:26/12/2017</t>
  </si>
  <si>
    <t>00670012003 DEP.DE CHEQ.AJENOS,RET.DE CAM.,CONCEPTO: CUENTAS POR COBRAR SR. NELSON SALAZR MARTINEZ,DEP.: ORGANO ELECTORAL PLURINACIONAL , PROCEDENCIA: BANCO UNION S.A., CHEQUE: 4907, FECHA DE EMISION:21/12/2017</t>
  </si>
  <si>
    <t>00099021001 DEP.DE CHEQ.AJENOS,RET.DE CAM.,CONCEPTO: MIN COMUNICACION DEVOLUCION INCAPACIDAD TEMPORAL - OCT /2017,DEP.: CAJA PETROLERA DE SALUD , PROCEDENCIA: BANCO UNION S.A., CHEQUE: 12353, FECHA DE EMISION:26/12/2017</t>
  </si>
  <si>
    <t>00670012003 DEP.DE CHEQ.AJENOS,RET.DE CAM.,CONCEPTO: CUENTAS POR COBRAR SR. FREDDY CASTRO YAÑEZ,DEP.: ORGANO ELECTORAL PLURINACIONAL , PROCEDENCIA: BANCO UNION S.A., CHEQUE: 4904, FECHA DE EMISION:21/12/2017</t>
  </si>
  <si>
    <t>00670012002 DEP.DE CHEQ.AJENOS,RET.DE CAM.,CONCEPTO: DEVOLUCION DE SALDOS GESTION 2015,DEP.: ORGANO ELECTORAL PLURINACIONAL , PROCEDENCIA: BANCO UNION S.A., CHEQUE: 10236, FECHA DE EMISION:21/12/2017</t>
  </si>
  <si>
    <t>00099021001 DEP.DE CHEQ.AJENOS,RET.DE CAM.,CONCEPTO: H.C. DIPUTADOS - DEVOL INCAPACIDAD TEMPORAL - OCT/2017,DEP.: CAJA PETROLERA DE SALUD , PROCEDENCIA: BANCO UNION S.A., CHEQUE: 12356, FECHA DE EMISION:26/12/2017</t>
  </si>
  <si>
    <t>00099021001 DEP.DE CHEQ.AJENOS,RET.DE CAM.,CONCEPTO: DEVOLUCION SALDO PASAJES COMISION BERMEJO,DEP.: CONTRALORIA GENERAL DEL ESTADO , PROCEDENCIA: BANCO UNION S.A., CHEQUE: 5461, FECHA DE EMISION:21/12/2017</t>
  </si>
  <si>
    <t>00670012003 DEP.DE CHEQ.AJENOS,RET.DE CAM.,CONCEPTO: DEVOLUCION DE PASAJES VIATICOS Y SALDOS GESTIONES ANTERIORES,DEP.: ORGANO ELECTORAL PLURINACIONAL , PROCEDENCIA: BANCO UNION S.A., CHEQUE: 10233, FECHA DE EMISION:21/12/2017</t>
  </si>
  <si>
    <t>00099021001 DEP.DE CHEQ.AJENOS,RET.DE CAM.,CONCEPTO: SOBERANIA ALIMENTARIA - DEVOL INCAPACIDAD TEMPORAL - OCT /2017,DEP.: CAJA PETROLERA DE SALUD , PROCEDENCIA: BANCO UNION S.A., CHEQUE: 12359, FECHA DE EMISION:26/12/2017</t>
  </si>
  <si>
    <t>00670012003 DEP.DE CHEQ.AJENOS,RET.DE CAM.,CONCEPTO: DEVOLUCION DE SALDOS GESTIONES ANTERIORES,DEP.: ORGANO ELECTORAL PLURINACIONAL , PROCEDENCIA: BANCO UNION S.A., CHEQUE: 10234, FECHA DE EMISION:21/12/2017</t>
  </si>
  <si>
    <t>00670012003 DEP.DE CHEQ.AJENOS,RET.DE CAM.,CONCEPTO: REVERSION DE CHEQUE NO COBRADOS GESTIONES ANTERIORES T.E.D. SANTA CRUZ,DEP.: ORGANO ELECTORAL PLURINACIONAL , PROCEDENCIA: BANCO UNION S.A., CHEQUE: 10235, FECHA DE EMISION:21/12/2017</t>
  </si>
  <si>
    <t>00099021001 DEP.DE CHEQ.AJENOS,RET.DE CAM.,CONCEPTO: H.C. SENADORES - DEVOL INCAPACIDAD TEMPORAL - OCT/2017,DEP.: CAJA PETROLERA DE SALUD , PROCEDENCIA: BANCO UNION S.A., CHEQUE: 12357, FECHA DE EMISION:26/12/2017</t>
  </si>
  <si>
    <t>00020011103 DEP.DE CHEQ.AJENOS,RET.DE CAM.,CONCEPTO: PAGO A"KHINK HOLDINGS"POR SERVICIOS DE ADECUACION DE AERO NAVE,DEP.: TRANSPORTE AEREO MILITAR , PROCEDENCIA: BANCO UNION S.A., CHEQUE: 18697, FECHA DE EMISION:21/12/2017</t>
  </si>
  <si>
    <t>00086031101 DEP.DE CHEQ.AJENOS,RET.DE CAM.,CONCEPTO: DEP. POR REVERSION DE FONDOS,DEP.: SERNAP - PALMAR , PROCEDENCIA: BANCO UNION S.A., CHEQUE: 984, FECHA DE EMISION:13/12/2017</t>
  </si>
  <si>
    <t>00020011103 DEP.DE CHEQ.AJENOS,RET.DE CAM.,CONCEPTO: PAGO A " XS AVIATION " PARA LA ADQUISICION DE MATERIAL CONSUMIBLE PARA AERO NAVES,DEP.: TRANSPORTE AEREO MILITAR , PROCEDENCIA: BANCO UNION S.A., CHEQUE: 18691, FECHA DE EMISION:20/12/2017</t>
  </si>
  <si>
    <t>00086031101 DEP.DE CHEQ.AJENOS,RET.DE CAM.,CONCEPTO: DEP. POR REVERSION DE FONDOS,DEP.: SERNAP - MADIDI , PROCEDENCIA: BANCO UNION S.A., CHEQUE: 1414, FECHA DE EMISION:14/12/2017</t>
  </si>
  <si>
    <t>00020011103 DEP.DE CHEQ.AJENOS,RET.DE CAM.,CONCEPTO: PAGO A " TEX - AIR " P/ ADQUISICION DE MATERIAL CONSUMIBLE PARA AERO NAVES,DEP.: TRANSPORTE AEREO MILITAR , PROCEDENCIA: BANCO UNION S.A., CHEQUE: 18664, FECHA DE EMISION:19/12/2017</t>
  </si>
  <si>
    <t>00086031101 DEP.DE CHEQ.AJENOS,RET.DE CAM.,CONCEPTO: DEP. POR REVERSION DE FONDOS NO UTILIZADOS,DEP.: SERNAP - AGUARAGUE , PROCEDENCIA: BANCO UNION S.A., CHEQUE: 1099, FECHA DE EMISION:14/12/2017</t>
  </si>
  <si>
    <t>00020011103 DEP.DE CHEQ.AJENOS,RET.DE CAM.,CONCEPTO: PAGO A " BAE SYSTEMS " POR LA ADQUISICION DE KIT DE OPERACION DE ALTURA PARA AERO NAVES,DEP.: TRANSPORTE AEREO MILITAR , PROCEDENCIA: BANCO UNION S.A., CHEQUE: 18692, FECHA DE EMISION:20/12/2017</t>
  </si>
  <si>
    <t>00086031101 DEP.DE CHEQ.AJENOS,RET.DE CAM.,CONCEPTO: DEP. POR REVERSION DE FONDOS,DEP.: SERNAP - AGUARAGUE , PROCEDENCIA: BANCO UNION S.A., CHEQUE: 1096, FECHA DE EMISION:14/12/2017</t>
  </si>
  <si>
    <t>00086031101 DEP.DE CHEQ.AJENOS,RET.DE CAM.,CONCEPTO: DEP. POR REVERSION DE FONDOS,DEP.: SERNAP - AGUARAGUE , PROCEDENCIA: BANCO UNION S.A., CHEQUE: 1097, FECHA DE EMISION:14/12/2017</t>
  </si>
  <si>
    <t>00086031101 DEP.DE CHEQ.AJENOS,RET.DE CAM.,CONCEPTO: DEP. POR REVERSION DE FONDOS,DEP.: SERNAP - AGUARAGUE , PROCEDENCIA: BANCO UNION S.A., CHEQUE: 1098, FECHA DE EMISION:14/12/2017</t>
  </si>
  <si>
    <t>00086031101 DEP.DE CHEQ.AJENOS,RET.DE CAM.,CONCEPTO: DEP. POR REVERSION DE FONDOS,DEP.: SERNAP - PALMAR , PROCEDENCIA: BANCO UNION S.A., CHEQUE: 980, FECHA DE EMISION:13/12/2017</t>
  </si>
  <si>
    <t>00086031101 DEP.DE CHEQ.AJENOS,RET.DE CAM.,CONCEPTO: DEP. POR REVERSION DE FONDOS,DEP.: SERNAP-PALMAR , PROCEDENCIA: BANCO UNION S.A., CHEQUE: 981, FECHA DE EMISION:13/12/2017</t>
  </si>
  <si>
    <t>00086031101 DEP.DE CHEQ.AJENOS,RET.DE CAM.,CONCEPTO: DEP. POR REVERSION DE FONDOS,DEP.: SERNAP-EBB , PROCEDENCIA: BANCO UNION S.A., CHEQUE: 734, FECHA DE EMISION:14/12/2017</t>
  </si>
  <si>
    <t>00086031101 DEP.DE CHEQ.AJENOS,RET.DE CAM.,CONCEPTO: DEP. POR REVERSION DE FONDOS,DEP.: SERNAP-TOROTORO , PROCEDENCIA: BANCO UNION S.A., CHEQUE: 889, FECHA DE EMISION:14/12/2017</t>
  </si>
  <si>
    <t>00086031101 DEP.DE CHEQ.AJENOS,RET.DE CAM.,CONCEPTO: DEP. POR REVERSION DE FONDOS,DEP.: SERNAP-TUNARI , PROCEDENCIA: BANCO UNION S.A., CHEQUE: 420, FECHA DE EMISION:15/12/2017</t>
  </si>
  <si>
    <t>00086031101 DEP.DE CHEQ.AJENOS,RET.DE CAM.,CONCEPTO: DEP. POR REVERSION DE FONDOS,DEP.: SERNAP-TOROTORO , PROCEDENCIA: BANCO UNION S.A., CHEQUE: 888, FECHA DE EMISION:14/12/2017</t>
  </si>
  <si>
    <t>00283062001 DEP.DE CHEQ.AJENOS,RET.DE CAM.,CONCEPTO: DEVOLUCIÓN DE GARANTIA,DEP.: ADUANA NACIONAL , PROCEDENCIA: BANCO UNION S.A., CHEQUE: 9964, FECHA DE EMISION:26/12/2017</t>
  </si>
  <si>
    <t>00086031101 DEP.DE CHEQ.AJENOS,RET.DE CAM.,CONCEPTO: DEP. POR REVERSION DE FONDOS,DEP.: SERNAP-TIPNIS , PROCEDENCIA: BANCO UNION S.A., CHEQUE: 969, FECHA DE EMISION:14/12/2017</t>
  </si>
  <si>
    <t>00283062001 DEP.DE CHEQ.AJENOS,RET.DE CAM.,CONCEPTO: DEVOLUCIÓN VIÁTICOS, MULTAS POR LLAMADAS, PASAJES GESTIONES ANTERIORES,DEP.: ADUANA NACIONAL , PROCEDENCIA: BANCO UNION S.A., CHEQUE: 9969, FECHA DE EMISION:26/12/2017</t>
  </si>
  <si>
    <t>00086031101 DEP.DE CHEQ.AJENOS,RET.DE CAM.,CONCEPTO: DEP. POR REVERSION DE FONDOS,DEP.: SERNAP-KAA IYA , PROCEDENCIA: BANCO UNION S.A., CHEQUE: 1573, FECHA DE EMISION:15/12/2017</t>
  </si>
  <si>
    <t>00292052001 DEP.DE CHEQ.AJENOS,RET.DE CAM.,CONCEPTO: DEVOLUCION SUBCIDIOS ORURO,DEP.: VIAS BOLIVIA , PROCEDENCIA: BANCO UNION S.A., CHEQUE: 3382, FECHA DE EMISION:26/12/2017</t>
  </si>
  <si>
    <t>00086031101 DEP.DE CHEQ.AJENOS,RET.DE CAM.,CONCEPTO: DEP. POR REVERSION DE FONDOS,DEP.: SERNAP-KAA IYA , PROCEDENCIA: BANCO UNION S.A., CHEQUE: 1574, FECHA DE EMISION:15/12/2017</t>
  </si>
  <si>
    <t>00292012001 DEP.DE CHEQ.AJENOS,RET.DE CAM.,CONCEPTO: DEVOLUCION POR PARTE DE WENDY VALLE,DEP.: VIAS BOLIVIA , PROCEDENCIA: BANCO UNION S.A., CHEQUE: 3383, FECHA DE EMISION:26/12/2017</t>
  </si>
  <si>
    <t>00086031101 DEP.DE CHEQ.AJENOS,RET.DE CAM.,CONCEPTO: DEP. POR REVERSION DE FONDOS,DEP.: SERNAP-KAA IYA , PROCEDENCIA: BANCO UNION S.A., CHEQUE: 1575, FECHA DE EMISION:15/12/2017</t>
  </si>
  <si>
    <t>00086031101 DEP.DE CHEQ.AJENOS,RET.DE CAM.,CONCEPTO: DEP. POR REVERSION DE FONDOS,DEP.: SERNAP-TIPNIS , PROCEDENCIA: BANCO UNION S.A., CHEQUE: 970, FECHA DE EMISION:14/12/2017</t>
  </si>
  <si>
    <t>00086031101 DEP.DE CHEQ.AJENOS,RET.DE CAM.,CONCEPTO: DEP. POR REVERSION DE FONDOS,DEP.: SERNAP-TIPNIS , PROCEDENCIA: BANCO UNION S.A., CHEQUE: 968, FECHA DE EMISION:14/12/2017</t>
  </si>
  <si>
    <t>00086031101 DEP.DE CHEQ.AJENOS,RET.DE CAM.,CONCEPTO: DEP. POR REVERSION DE FONDOS,DEP.: SERNAP-TIPNIS , PROCEDENCIA: BANCO UNION S.A., CHEQUE: 967, FECHA DE EMISION:14/12/2017</t>
  </si>
  <si>
    <t>00086031101 DEP.DE CHEQ.AJENOS,RET.DE CAM.,CONCEPTO: DEP. POR REVERSION DE FONDOS,DEP.: SERNAP-AMBORO , PROCEDENCIA: BANCO UNION S.A., CHEQUE: 1047, FECHA DE EMISION:14/12/2017</t>
  </si>
  <si>
    <t>00086031101 DEP.DE CHEQ.AJENOS,RET.DE CAM.,CONCEPTO: DEP. POR REVERSION DE FONDOS,DEP.: SERNAP-SAMA , PROCEDENCIA: BANCO UNION S.A., CHEQUE: 889, FECHA DE EMISION:15/12/2017</t>
  </si>
  <si>
    <t>00086031101 DEP.DE CHEQ.AJENOS,RET.DE CAM.,CONCEPTO: DEP. POR REVERSION DE FONDOS,DEP.: SERNAP-SAMA , PROCEDENCIA: BANCO UNION S.A., CHEQUE: 888, FECHA DE EMISION:15/12/2017</t>
  </si>
  <si>
    <t>00086031101 DEP.DE CHEQ.AJENOS,RET.DE CAM.,CONCEPTO: DEP. POR REVERSION DE FONDOS,DEP.: SERNAP-AMBORO , PROCEDENCIA: BANCO UNION S.A., CHEQUE: 1048, FECHA DE EMISION:14/12/2017</t>
  </si>
  <si>
    <t>00283062001 DEP.DE CHEQ.AJENOS,RET.DE CAM.,CONCEPTO: DEVOLUCIÓN DE GARANTIAS,DEP.: ADUANA NACIONAL , PROCEDENCIA: BANCO UNION S.A., CHEQUE: 9970, FECHA DE EMISION:26/12/2017</t>
  </si>
  <si>
    <t>00283062001 DEP.DE CHEQ.AJENOS,RET.DE CAM.,CONCEPTO: DEVOLUCIÓN DE GARANTIA,DEP.: ADUANA NACIONAL , PROCEDENCIA: BANCO UNION S.A., CHEQUE: 9965, FECHA DE EMISION:26/12/2017</t>
  </si>
  <si>
    <t>00086031101 DEP.DE CHEQ.AJENOS,RET.DE CAM.,CONCEPTO: DEP. POR REVERSION DE FONDOS,DEP.: SERNAP-TOROTORO , PROCEDENCIA: BANCO UNION S.A., CHEQUE: 887, FECHA DE EMISION:14/12/2017</t>
  </si>
  <si>
    <t>00086031101 DEP.DE CHEQ.AJENOS,RET.DE CAM.,CONCEPTO: DEP. POR REVERSION DE FONDOS,DEP.: SERNAP-AMBORO , PROCEDENCIA: BANCO UNION S.A., CHEQUE: 1045, FECHA DE EMISION:14/12/2017</t>
  </si>
  <si>
    <t>00086031101 DEP.DE CHEQ.AJENOS,RET.DE CAM.,CONCEPTO: DEP. POR REVERSION DE FONDOS,DEP.: SERNAP-AMBORO , PROCEDENCIA: BANCO UNION S.A., CHEQUE: 1044, FECHA DE EMISION:14/12/2017</t>
  </si>
  <si>
    <t>00578012002 DEP.DE CHEQ.AJENOS,RET.DE CAM.,CONCEPTO: REVERSION,DEP.: BOLIVIANA DE AVIACION , PROCEDENCIA: BANCO UNION S.A., CHEQUE: 8409, FECHA DE EMISION:26/12/2017</t>
  </si>
  <si>
    <t>00086031101 DEP.DE CHEQ.AJENOS,RET.DE CAM.,CONCEPTO: DEP. POR REVERSION DE FONDOS,DEP.: SERNAP-SAJAMA , PROCEDENCIA: BANCO UNION S.A., CHEQUE: 1199, FECHA DE EMISION:14/12/2017</t>
  </si>
  <si>
    <t>00523012001 DEP.DE CHEQ.AJENOS,RET.DE CAM.,CONCEPTO: PAGO POR SERVICIO PRESTADOS,DEP.: ECOBOL , PROCEDENCIA: BANCO NACIONAL DE BOLIVIA S.A., CHEQUE: 926993, FECHA DE EMISION:14/12/2017</t>
  </si>
  <si>
    <t>00578012002 DEP.DE CHEQ.AJENOS,RET.DE CAM.,CONCEPTO: REVERSION,DEP.: BOLIVIANA DE AVIACION , PROCEDENCIA: BANCO UNION S.A., CHEQUE: 8407, FECHA DE EMISION:22/12/2017</t>
  </si>
  <si>
    <t>00099024113 DEP.DE CHEQ.AJENOS,RET.DE CAM.,CONCEPTO: SALDOS DE GESTIONES ANTERIORES CONCILIADAS CON LA UPRE PROGRAMA BOLIVIA CAMBIA EVO CUMPLE,DEP.: GOBIERNO AUTONOMO MUNICIPAL DE SORACACHI</t>
  </si>
  <si>
    <t>00086031101 DEP.DE CHEQ.AJENOS,RET.DE CAM.,CONCEPTO: DEP. POR REVERSION DE FONDOS,DEP.: SERNAP-SAJAMA , PROCEDENCIA: BANCO UNION S.A., CHEQUE: 1200, FECHA DE EMISION:14/12/2017</t>
  </si>
  <si>
    <t>00523012001 DEP.DE CHEQ.AJENOS,RET.DE CAM.,CONCEPTO: PAGO POR SERVICIOS PRESTADOS,DEP.: ECOBOL , PROCEDENCIA: BANCO BISA S.A., CHEQUE: 1430, FECHA DE EMISION:20/12/2017</t>
  </si>
  <si>
    <t>00086031101 DEP.DE CHEQ.AJENOS,RET.DE CAM.,CONCEPTO: DEP. POR REVERSION DE FONDOS NO UTILIZADOS,DEP.: SERNAP-CARRASCO , PROCEDENCIA: BANCO UNION S.A., CHEQUE: 1024, FECHA DE EMISION:12/12/2017</t>
  </si>
  <si>
    <t>00523012001 DEP.DE CHEQ.AJENOS,RET.DE CAM.,CONCEPTO: PAGO POR SERCICIOS PRESTADOS,DEP.: ECOBOL , PROCEDENCIA: BANCO NACIONAL DE BOLIVIA S.A., CHEQUE: 921332, FECHA DE EMISION:19/12/2017</t>
  </si>
  <si>
    <t>00086031101 DEP.DE CHEQ.AJENOS,RET.DE CAM.,CONCEPTO: DEP. POR REVERSION DE FONDOS,DEP.: SERNAP-CARRASCO , PROCEDENCIA: BANCO UNION S.A., CHEQUE: 1023, FECHA DE EMISION:12/12/2017</t>
  </si>
  <si>
    <t>00523012001 DEP.DE CHEQ.AJENOS,RET.DE CAM.,CONCEPTO: PAGO POR SERVICIOS PRESTADOS,DEP.: ECOBOL , PROCEDENCIA: BANCO NACIONAL DE BOLIVIA S.A., CHEQUE: 921333, FECHA DE EMISION:19/12/2017</t>
  </si>
  <si>
    <t>00086031101 DEP.DE CHEQ.AJENOS,RET.DE CAM.,CONCEPTO: DEP. POR REVERSION DE FONDOS,DEP.: SERNAP-CARRASCO , PROCEDENCIA: BANCO UNION S.A., CHEQUE: 1022, FECHA DE EMISION:12/12/2017</t>
  </si>
  <si>
    <t>00523012001 DEP.DE CHEQ.AJENOS,RET.DE CAM.,CONCEPTO: PAGO POR SERVICIOS PRESTADOS,DEP.: ECOBOL , PROCEDENCIA: BANCO UNION S.A., CHEQUE: 2820, FECHA DE EMISION:19/12/2017</t>
  </si>
  <si>
    <t>00086031101 DEP.DE CHEQ.AJENOS,RET.DE CAM.,CONCEPTO: DEP. POR REVERSION DE FONDOS,DEP.: SERNAP-PALMAR , PROCEDENCIA: BANCO UNION S.A., CHEQUE: 982, FECHA DE EMISION:13/12/2017</t>
  </si>
  <si>
    <t>00523012001 DEP.DE CHEQ.AJENOS,RET.DE CAM.,CONCEPTO: PAGO POR SERVICIOS PRESTADOS,DEP.: ECOBOL , PROCEDENCIA: BANCO NACIONAL DE BOLIVIA S.A., CHEQUE: 935419, FECHA DE EMISION:06/12/2017</t>
  </si>
  <si>
    <t>00086031101 DEP.DE CHEQ.AJENOS,RET.DE CAM.,CONCEPTO: DEP. POR REVERSION DE FONDOS,DEP.: SERNAP-PALMAR , PROCEDENCIA: BANCO UNION S.A., CHEQUE: 983, FECHA DE EMISION:13/12/2017</t>
  </si>
  <si>
    <t>00523012001 DEP.DE CHEQ.AJENOS,RET.DE CAM.,CONCEPTO: PAGO POR SERVICIOS PRESTADOS,DEP.: ECOBOL , PROCEDENCIA: BANCO BISA S.A., CHEQUE: 1959, FECHA DE EMISION:22/12/2017</t>
  </si>
  <si>
    <t>00287102001 DEP.DE CHEQ.AJENOS,RET.DE CAM.,CONCEPTO: COBRO COSTO OPERATIVO POR GERENCIAMIENTO DE PROYECTOS CHUQUISACA,DEP.: FPS - OF CENTRAL , PROCEDENCIA: BANCO UNION S.A., CHEQUE: 201472, FECHA DE EMISION:22/12/2017</t>
  </si>
  <si>
    <t>00086031101 DEP.DE CHEQ.AJENOS,RET.DE CAM.,CONCEPTO: DEP. POR REVERSION DE FONDOS NO UTILIZADOS,DEP.: SERNAP-AMBORO , PROCEDENCIA: BANCO UNION S.A., CHEQUE: 1046, FECHA DE EMISION:14/12/2017</t>
  </si>
  <si>
    <t>00523012001 DEP.DE CHEQ.AJENOS,RET.DE CAM.,CONCEPTO: PAGO POR SERVICIOS PRESTADOS,DEP.: ECOBOL , PROCEDENCIA: BANCO BISA S.A., CHEQUE: 5715, FECHA DE EMISION:13/12/2017</t>
  </si>
  <si>
    <t>00086038007 DEP.DE CHEQ.AJENOS,RET.DE CAM.,CONCEPTO: DEP. POR REVERSIÓN DE FONDOS,DEP.: SERNAP - APOLOBAMBA , PROCEDENCIA: BANCO UNION S.A., CHEQUE: 1500, FECHA DE EMISION:15/12/2017</t>
  </si>
  <si>
    <t>00287102001 DEP.DE CHEQ.AJENOS,RET.DE CAM.,CONCEPTO: COBRO COSTO OPERATIVO POR GERENCIAMIENTO DE PROYECTOS CHUQUISACA,DEP.: FPS - OF CENTRAL , PROCEDENCIA: BANCO UNION S.A., CHEQUE: 201471, FECHA DE EMISION:22/12/2017</t>
  </si>
  <si>
    <t>00523012001 DEP.DE CHEQ.AJENOS,RET.DE CAM.,CONCEPTO: PAGO POR SERVICIOS PRESTADOS,DEP.: ECOBOL , PROCEDENCIA: BANCO MERCANTIL SANTA CRUZ SA., CHEQUE: 2030, FECHA DE EMISION:21/12/2017</t>
  </si>
  <si>
    <t>00086038007 DEP.DE CHEQ.AJENOS,RET.DE CAM.,CONCEPTO: DEP. POR REVERSIÓN DE FONDOS,DEP.: SERNAP - PILON LAJAS , PROCEDENCIA: BANCO UNION S.A., CHEQUE: 1108, FECHA DE EMISION:15/12/2017</t>
  </si>
  <si>
    <t>00523012001 DEP.DE CHEQ.AJENOS,RET.DE CAM.,CONCEPTO: PAGO POR SERVICIOS PRESTADOS,DEP.: ECOBOL , PROCEDENCIA: BANCO MERCANTIL SANTA CRUZ SA., CHEQUE: 1449, FECHA DE EMISION:18/12/2017</t>
  </si>
  <si>
    <t>00086031101 DEP.DE CHEQ.AJENOS,RET.DE CAM.,CONCEPTO: DEP. POR REVERSIÓN DE FONDO,DEP.: SERNAP - COTAPATA , PROCEDENCIA: BANCO UNION S.A., CHEQUE: 996, FECHA DE EMISION:15/12/2017</t>
  </si>
  <si>
    <t>00523012001 DEP.DE CHEQ.AJENOS,RET.DE CAM.,CONCEPTO: PAGO POR SERVICIOS PRESTADOS,DEP.: ECOBOL , PROCEDENCIA: BANCO BISA S.A., CHEQUE: 5497, FECHA DE EMISION:15/12/2017</t>
  </si>
  <si>
    <t>00086031101 DEP.DE CHEQ.AJENOS,RET.DE CAM.,CONCEPTO: DEP. POR REVERSIÓN DE FONDOS,DEP.: SERNAP - COTAPATA , PROCEDENCIA: BANCO UNION S.A., CHEQUE: 998, FECHA DE EMISION:15/12/2017</t>
  </si>
  <si>
    <t>00523012001 DEP.DE CHEQ.AJENOS,RET.DE CAM.,CONCEPTO: PAGO POR SERVICIOS PRESTADOS,DEP.: ECOBOL , PROCEDENCIA: BANCO UNION S.A., CHEQUE: 597, FECHA DE EMISION:20/12/2017</t>
  </si>
  <si>
    <t>00086031101 DEP.DE CHEQ.AJENOS,RET.DE CAM.,CONCEPTO: DEP. POR REVERSIÓN DE FONDOS,DEP.: SERNAP - COTAPATA , PROCEDENCIA: BANCO UNION S.A., CHEQUE: 1000, FECHA DE EMISION:15/12/2017</t>
  </si>
  <si>
    <t>00523012001 DEP.DE CHEQ.AJENOS,RET.DE CAM.,CONCEPTO: PAGO POR SERVICIOS PRESTADOS,DEP.: ECOBOL , PROCEDENCIA: BANCO UNION S.A., CHEQUE: 9879, FECHA DE EMISION:22/12/2017</t>
  </si>
  <si>
    <t>00523012001 DEP.DE CHEQ.AJENOS,RET.DE CAM.,CONCEPTO: PAGO POR SERVICIOS PRESTADOS,DEP.: ECOBOL , PROCEDENCIA: BANCO UNION S.A., CHEQUE: 9884, FECHA DE EMISION:22/12/2017</t>
  </si>
  <si>
    <t>00523012001 DEP.DE CHEQ.AJENOS,RET.DE CAM.,CONCEPTO: PAGO POR SERVICIOS PRESTADOS,DEP.: ECOBOL , PROCEDENCIA: BANCO UNION S.A., CHEQUE: 9880, FECHA DE EMISION:22/12/2017</t>
  </si>
  <si>
    <t>00086031101 DEP.DE CHEQ.AJENOS,RET.DE CAM.,CONCEPTO: DEP. POR REVERSION DE FONDOS,DEP.: SERNAP - AGUARAGUE , PROCEDENCIA: BANCO UNION S.A., CHEQUE: 1100, FECHA DE EMISION:14/12/2017</t>
  </si>
  <si>
    <t>00523012001 DEP.DE CHEQ.AJENOS,RET.DE CAM.,CONCEPTO: PAGO POR SERVICIOS PRESTADOS,DEP.: ECOBOL , PROCEDENCIA: BANCO UNION S.A., CHEQUE: 9882, FECHA DE EMISION:22/12/2017</t>
  </si>
  <si>
    <t>00523012001 DEP.DE CHEQ.AJENOS,RET.DE CAM.,CONCEPTO: PAGO POR SERVICIOS PRESTADOS,DEP.: ECOBOL , PROCEDENCIA: BANCO UNION S.A., CHEQUE: 9881, FECHA DE EMISION:22/12/2017</t>
  </si>
  <si>
    <t>00523012001 DEP.DE CHEQ.AJENOS,RET.DE CAM.,CONCEPTO: PAGO POR SERVICIOS PRESTADOS,DEP.: ECOBOL , PROCEDENCIA: BANCO UNION S.A., CHEQUE: 9883, FECHA DE EMISION:22/12/2017</t>
  </si>
  <si>
    <t>00099021001 DEPOSITO DE EFECTIVO, DEPOSITANTE: CARLOS ROBERTO SOLARES ABASTOFLOR, CONCEPTO: DEVOLUCION CURSO DE CAPACITACION, CUENTA DE DEPOSITO: CUENTA UNICA DEL TESORO</t>
  </si>
  <si>
    <t>00099021001 DEPOSITO DE EFECTIVO, DEPOSITANTE: FUNDACIÓN BRIGADA MÉDICA CUBANA, CONCEPTO: DEVOLUCION POR CONCEPTO DE TASAS (PEAJES) CORRESPONDIENTE AL MES DE DICIEMBRE, CUENTA DE DEPOSITO: CUENTA UNICA DEL TESORO</t>
  </si>
  <si>
    <t>00046031102 DEPOSITO DE EFECTIVO, DEPOSITANTE: INLASA, CONCEPTO: DEVOLUCION REFRIGERIO, CUENTA DE DEPOSITO: CUENTA UNICA DEL TESORO</t>
  </si>
  <si>
    <t>00046058009 DEPOSITO DE EFECTIVO, DEPOSITANTE: PROYECTO GAVI - FSSI SIMON VILLA YUJRA, CONCEPTO: DEP DE VIATICOS DE LOS PARTICIPANTES AL EVENTO DE CCBA DEL MUNICIPIO DE COBIJA (2 PERSONAS), CUENTA DE DEPOSITO: CUENTA UNICA DEL TESORO</t>
  </si>
  <si>
    <t>00660062001 DEPOSITO DE EFECTIVO, DEPOSITANTE: ORGANO JUDICIAL - DISTRITO CHUQUISACA, CONCEPTO: DEVOLUCION POR PAGO DE SERVICIOS BASICOS, CUENTA DE DEPOSITO: CUENTA UNICA DEL TESORO</t>
  </si>
  <si>
    <t>00015011108 DEPOSITO DE EFECTIVO, DEPOSITANTE: IGOR ALVAREZ LOYOLA, CONCEPTO: PAGO POR CONCEPTO DE LINEA TELEFONICA DEL MINISTERIO DE GOBIERNO, CUENTA DE DEPOSITO: CUENTA UNICA DEL TESORO</t>
  </si>
  <si>
    <t>00015011108 DEPOSITO DE EFECTIVO, DEPOSITANTE: NINETH CRESPO ALVAREZ, CONCEPTO: POR EXCESO DE CONSUMO LINEA TELEFONICA CORPORATIVA MAYO 2017, CUENTA DE DEPOSITO: CUENTA UNICA DEL TESORO</t>
  </si>
  <si>
    <t>00015011108 DEPOSITO DE EFECTIVO, DEPOSITANTE: NINETH CRESPO ALVAREZ, CONCEPTO: POR EXCESO DE CONSUMO LINEA TELEFONICA CORPORATIVA ABRIL 2017, CUENTA DE DEPOSITO: CUENTA UNICA DEL TESORO</t>
  </si>
  <si>
    <t>00015011108 DEPOSITO DE EFECTIVO, DEPOSITANTE: NINETH CRESPO ALVAREZ, CONCEPTO: POR EXCESO DE CONSUMO LINEA TELEFONICA CORPORATIVA MARZO 2017, CUENTA DE DEPOSITO: CUENTA UNICA DEL TESORO</t>
  </si>
  <si>
    <t>00015011108 DEPOSITO DE EFECTIVO, DEPOSITANTE: NINETH CRESPO ALVAREZ, CONCEPTO: POR EXCESO DE CONSUMO LINEA TELEFONICA CORPORATIVA FEBRERO 2017, CUENTA DE DEPOSITO: CUENTA UNICA DEL TESORO</t>
  </si>
  <si>
    <t>00015011108 DEPOSITO DE EFECTIVO, DEPOSITANTE: NINETH CRESPO ALVAREZ, CONCEPTO: POR EXCESO DE CONSUMO LINEA TELEFONICA CORPORATIVA ENERO 2017, CUENTA DE DEPOSITO: CUENTA UNICA DEL TESORO</t>
  </si>
  <si>
    <t>00099021001 DEPOSITO DE EFECTIVO, DEPOSITANTE: ADRIANA LEIDY MALDONADO RIOS C.I. 6783333 LP., CONCEPTO: DEVOLUCION MONTO BECAS, CUENTA DE DEPOSITO: CUENTA UNICA DEL TESORO</t>
  </si>
  <si>
    <t>00020031101 DEPOSITO DE EFECTIVO, DEPOSITANTE: HERNAN JESUS CONDORI MAMANI, CONCEPTO: REVERSION DE PASAJES, CUENTA DE DEPOSITO: CUENTA UNICA DEL TESORO</t>
  </si>
  <si>
    <t>00099021001 DEPOSITO DE EFECTIVO, DEPOSITANTE: JHONNY CHAMBI - INSA, CONCEPTO: REVERSIÓN, CUENTA DE DEPOSITO: CUENTA UNICA DEL TESORO</t>
  </si>
  <si>
    <t>00099021001 DEPOSITO DE EFECTIVO, DEPOSITANTE: JHONNY QUINTANILLA - INSA, CONCEPTO: REVERSIÓN, CUENTA DE DEPOSITO: CUENTA UNICA DEL TESORO</t>
  </si>
  <si>
    <t>00099021001 DEPOSITO DE EFECTIVO, DEPOSITANTE: RODOLFO HUARACHI - INSA, CONCEPTO: REVERSIÓN, CUENTA DE DEPOSITO: CUENTA UNICA DEL TESORO</t>
  </si>
  <si>
    <t>00099021001 DEPOSITO DE EFECTIVO, DEPOSITANTE: FAUSTO CINCKO - INSA, CONCEPTO: REVERSIÓN, CUENTA DE DEPOSITO: CUENTA UNICA DEL TESORO</t>
  </si>
  <si>
    <t>00099021001 DEPOSITO DE EFECTIVO, DEPOSITANTE: MAX NINA - INSA, CONCEPTO: REVERSIÓN, CUENTA DE DEPOSITO: CUENTA UNICA DEL TESORO</t>
  </si>
  <si>
    <t>00099021001 DEPOSITO DE EFECTIVO, DEPOSITANTE: ALEX GOMEZ - INSA, CONCEPTO: REVERSIÓN, CUENTA DE DEPOSITO: CUENTA UNICA DEL TESORO</t>
  </si>
  <si>
    <t>00099021001 DEPOSITO DE EFECTIVO, DEPOSITANTE: ROBER SEJAS - INSA, CONCEPTO: REVERSIÓN, CUENTA DE DEPOSITO: CUENTA UNICA DEL TESORO</t>
  </si>
  <si>
    <t>00099021001 DEPOSITO DE EFECTIVO, DEPOSITANTE: GASTON HERRERA - INSA, CONCEPTO: REVERSIÓN, CUENTA DE DEPOSITO: CUENTA UNICA DEL TESORO</t>
  </si>
  <si>
    <t>00099021001 DEPOSITO DE EFECTIVO, DEPOSITANTE: NELSON GONZALES - INSA, CONCEPTO: REVERSIÓN, CUENTA DE DEPOSITO: CUENTA UNICA DEL TESORO</t>
  </si>
  <si>
    <t>00099021001 DEPOSITO DE EFECTIVO, DEPOSITANTE: JUAN CARLOS VIDAURRE - INSA, CONCEPTO: REVERSIÓN, CUENTA DE DEPOSITO: CUENTA UNICA DEL TESORO</t>
  </si>
  <si>
    <t>00099021001 DEPOSITO DE EFECTIVO, DEPOSITANTE: GABRIELA MALDONADO - INSA, CONCEPTO: REVERSIÓN, CUENTA DE DEPOSITO: CUENTA UNICA DEL TESORO</t>
  </si>
  <si>
    <t>00099021001 DEPOSITO DE EFECTIVO, DEPOSITANTE: CARLOS ESPINOZA - INSA, CONCEPTO: REVERSIÓN, CUENTA DE DEPOSITO: CUENTA UNICA DEL TESORO</t>
  </si>
  <si>
    <t>00099021001 DEPOSITO DE EFECTIVO, DEPOSITANTE: ELISHEBA AUZA SAUNERO, CONCEPTO: POR DEVOLUCIÓN A OBSERVACIONES, CUENTA DE DEPOSITO: CUENTA UNICA DEL TESORO</t>
  </si>
  <si>
    <t>00099021001 DEPOSITO DE EFECTIVO, DEPOSITANTE: SONIA JUANA LIMA VDA. DE VERA, CONCEPTO: SENASIR - COBRO INDEBIDO N° 010/20/2017, CUENTA DE DEPOSITO: CUENTA UNICA DEL TESORO</t>
  </si>
  <si>
    <t>00099021001 DEPOSITO DE EFECTIVO, DEPOSITANTE: CARLOS MOLLO HUANCA, CONCEPTO: DEVOLUCION DE PASAJES, CUENTA DE DEPOSITO: CUENTA UNICA DEL TESORO</t>
  </si>
  <si>
    <t>00099021001 DEPOSITO DE EFECTIVO, DEPOSITANTE: MARISABEL ZUBIETA SALAS, CONCEPTO: DEVOLUCION DE FONDO EN AVANCE, CUENTA DE DEPOSITO: CUENTA UNICA DEL TESORO</t>
  </si>
  <si>
    <t>00373024105 DEPOSITO DE EFECTIVO, DEPOSITANTE: DELIA VALENCIA ARENAS, CONCEPTO: DEV.SALDO DEL PROY."APOYO AL TURISMO RURAL COMUNITARIO COMUNIDAD ORIGINARIA DE PELECHUCO PROY.FRANZ, CUENTA DE DEPOSITO: CUENTA UNICA DEL TESORO</t>
  </si>
  <si>
    <t>00099021001 DEPOSITO DE EFECTIVO, DEPOSITANTE: FREDDY ANTEQUERA BRAÑEZ - INSA, CONCEPTO: REVERSION, CUENTA DE DEPOSITO: CUENTA UNICA DEL TESORO</t>
  </si>
  <si>
    <t>00099021001 DEPOSITO DE EFECTIVO, DEPOSITANTE: REYNALDO AGUIRRE AYALA - INSA, CONCEPTO: REVERSION, CUENTA DE DEPOSITO: CUENTA UNICA DEL TESORO</t>
  </si>
  <si>
    <t>00099021001 DEPOSITO DE EFECTIVO, DEPOSITANTE: JAIME ENRIQUE WALPER CUEVAS, CONCEPTO: REVERSION VIATICOS PREV. 8604 / 17 N° DE CARGO DE CUENTA, CUENTA DE DEPOSITO: CUENTA UNICA DEL TESORO</t>
  </si>
  <si>
    <t>00099021001 DEPOSITO DE EFECTIVO, DEPOSITANTE: RI - 21 ""ILLIMANI"", CONCEPTO: DEVOLUCIÓN POR CONCEPTO DE OTROS REPUESTOS Y ACCESORIOS, CUENTA DE DEPOSITO: CUENTA UNICA DEL TESORO</t>
  </si>
  <si>
    <t>00046024204 DEPOSITO DE EFECTIVO, DEPOSITANTE: EDUARDO ERNESTO HUMEREZ FLORES, CONCEPTO: DEVOLUCION GASTO NO EJECUTADO, CUENTA DE DEPOSITO: CUENTA UNICA DEL TESORO</t>
  </si>
  <si>
    <t>00099021001 DEPOSITO DE EFECTIVO, DEPOSITANTE: RUBEN GUAMAN HUALLPA, CONCEPTO: DEVOLUCION DE ESTIPENDIOS, CUENTA DE DEPOSITO: CUENTA UNICA DEL TESORO</t>
  </si>
  <si>
    <t>00099021001 DEPOSITO DE EFECTIVO, DEPOSITANTE: SR REYNALDO LEDEZMA, CONCEPTO: DEVOLUCION DE FONDOS EN AVANCE DE LA INCINERACION DE LA HOJA DE COCA INCAUTADA EN CBBA, CUENTA DE DEPOSITO: CUENTA UNICA DEL TESORO</t>
  </si>
  <si>
    <t>00020031101 DEPOSITO DE EFECTIVO, DEPOSITANTE: DIDOCE MARCO A. DOCKAR CHUQUIMIA CI3074733OR, CONCEPTO: DEVOLUCION SERVICIO DE TE DEL MES DE NOVIEMBRE DEL 2017, CUENTA DE DEPOSITO: CUENTA UNICA DEL TESORO</t>
  </si>
  <si>
    <t>00380014201 DEPOSITO DE EFECTIVO, DEPOSITANTE: VICTOR GONZALO MENA BUSTILLOS, CONCEPTO: DEVOLUCIÓN FONDOS EN AVANCE, CUENTA DE DEPOSITO: CUENTA UNICA DEL TESORO</t>
  </si>
  <si>
    <t>00099021001 DEPOSITO DE EFECTIVO, DEPOSITANTE: MINISTERIO DE PLANIFICACION DEL DESARROLLO, CONCEPTO: REPOSICION TGN POR COMISIONES BANCARIAS TRANSFERENCIA AL PROYECTO FORT DE LAS CAP DE PLANIF. INV., CUENTA DE DEPOSITO: CUENTA UNICA DEL TESORO</t>
  </si>
  <si>
    <t>00574012002 DEPOSITO DE EFECTIVO, DEPOSITANTE: ALBA ROSA GUTIERREZ ALEJO, CONCEPTO: DEVOLUCION DE SUELDO, CUENTA DE DEPOSITO: CUENTA UNICA DEL TESORO</t>
  </si>
  <si>
    <t>00099021001 DEPOSITO DE EFECTIVO, DEPOSITANTE: ADRIANA DANIELA CUENTAS LLANQUE, CONCEPTO: REVERSION, CUENTA DE DEPOSITO: CUENTA UNICA DEL TESORO</t>
  </si>
  <si>
    <t>00099021001 DEPOSITO DE EFECTIVO, DEPOSITANTE: ERIKA ARMINDA TORRICO PANOZO - INSA, CONCEPTO: REVERSIÓN, CUENTA DE DEPOSITO: CUENTA UNICA DEL TESORO</t>
  </si>
  <si>
    <t>00513012003 DEPOSITO DE EFECTIVO, DEPOSITANTE: YPFB OSCAR FERNANDO ORTIZ POZO, CONCEPTO: DEVOLUCION, CUENTA DE DEPOSITO: CUENTA UNICA DEL TESORO</t>
  </si>
  <si>
    <t>00292012001 DEPOSITO DE EFECTIVO, DEPOSITANTE: VIAS BOLIVIA, CONCEPTO: DIFERENCIA FALTANTE, CUENTA DE DEPOSITO: CUENTA UNICA DEL TESORO</t>
  </si>
  <si>
    <t>00070011102 DEPOSITO DE EFECTIVO, DEPOSITANTE: MTEPS, CONCEPTO: DEP. POR ERROR EN PREVENTIVO Y OBJETO DE GASTO C-31 N° 396.6, CUENTA DE DEPOSITO: CUENTA UNICA DEL TESORO</t>
  </si>
  <si>
    <t>00015011108 DEPOSITO DE EFECTIVO, DEPOSITANTE: MARCELO MAURICIO GUTIERREZ QUISBERT, CONCEPTO: DEVOLUCIÓN, CUENTA DE DEPOSITO: CUENTA UNICA DEL TESORO</t>
  </si>
  <si>
    <t>00099021001 DEPOSITO DE EFECTIVO, DEPOSITANTE: JUAN CARLOS VEGA CHOQUE, CONCEPTO: SALDO NO UTILIZADO DE FONDO EN AVANCE, CUENTA DE DEPOSITO: CUENTA UNICA DEL TESORO</t>
  </si>
  <si>
    <t>00046024204 DEPOSITO DE EFECTIVO, DEPOSITANTE: ROGER BLACUTT PANIAGUA, CONCEPTO: SALDO POR FONDOS EN AVANCE ASIGNADOS A ROGER BLACUTT PANIAGUA SEGUN C-31 5826, CUENTA DE DEPOSITO: CUENTA UNICA DEL TESORO</t>
  </si>
  <si>
    <t>00283032001 DEPOSITO DE EFECTIVO, DEPOSITANTE: ADUANA NACIONAL, CONCEPTO: OTROS INGRESOS POR RETENCIÓN INCORRECTA DE REFRIGERIO A FUNCIONARIO, CUENTA DE DEPOSITO: CUENTA UNICA DEL TESORO</t>
  </si>
  <si>
    <t>00681014201 DEP.DE CHEQ.AJENOS,RET.DE CAM.,CONCEPTO: DEVOLUCION DE SALDO DE LA CUENTA 1000003478349 FONDOS EN AVANCE,DEP.: MINISTERIO PUBLICO , PROCEDENCIA: BANCO UNION S.A., CHEQUE: 21807, FECHA DE EMISION:20/12/2017</t>
  </si>
  <si>
    <t>00035031101 DEP.DE CHEQ.AJENOS,RET.DE CAM.,CONCEPTO: ARRIENDO STANDS TODO NAVIDAD EN EL CHUQUIAGO 3,DEP.: MEFP - UCPP , PROCEDENCIA: BANCO UNION S.A., CHEQUE: 1186, FECHA DE EMISION:26/12/2017</t>
  </si>
  <si>
    <t>00035031101 DEP.DE CHEQ.AJENOS,RET.DE CAM.,CONCEPTO: ARRIENDO AUDITORIO ILLIMANI GRADUACION UE HARRY PITTMAN,DEP.: MEFP - UCPP , PROCEDENCIA: BANCO UNION S.A., CHEQUE: 1184, FECHA DE EMISION:26/12/2017</t>
  </si>
  <si>
    <t>00035031101 DEP.DE CHEQ.AJENOS,RET.DE CAM.,CONCEPTO: INGRESOS GENERADOS POR EVENTO BIENAL DEL CARTEL BOLIVIA,DEP.: MEFP - UCPP , PROCEDENCIA: BANCO UNION S.A., CHEQUE: 1182, FECHA DE EMISION:26/12/2017</t>
  </si>
  <si>
    <t>00035031101 DEP.DE CHEQ.AJENOS,RET.DE CAM.,CONCEPTO: ARRIENDO SALA E2 BA OUTLET DE VIAJES 2017,DEP.: MEFP - UCPP , PROCEDENCIA: BANCO UNION S.A., CHEQUE: 1180, FECHA DE EMISION:22/12/2017</t>
  </si>
  <si>
    <t>00035031101 DEP.DE CHEQ.AJENOS,RET.DE CAM.,CONCEPTO: ARRIENDO AUDITORIO ILLIMANI GRADUACION INSTITUTO ADVENTISTA LOS ANDES,DEP.: MEFP - UCPP , PROCEDENCIA: BANCO UNION S.A., CHEQUE: 1178, FECHA DE EMISION:22/12/2017</t>
  </si>
  <si>
    <t>00224012002 DEP.DE CHEQ.AJENOS,RET.DE CAM.,CONCEPTO: TRANSFERENCIA DE FONDOS POR ERROR DE DEPOSITÓ,DEP.: INSUMOS BOLIVIA , PROCEDENCIA: BANCO UNION S.A., CHEQUE: 815, FECHA DE EMISION:26/12/2017</t>
  </si>
  <si>
    <t>00035031101 DEP.DE CHEQ.AJENOS,RET.DE CAM.,CONCEPTO: ARRIENDO AUDITORIO ILLIMANI GRADUACION COLEGIO HUMBOLDT UNI LOYOLA,DEP.: MEFP - UCPP , PROCEDENCIA: BANCO UNION S.A., CHEQUE: 1176, FECHA DE EMISION:22/12/2017</t>
  </si>
  <si>
    <t>00254014101 DEP.DE CHEQ.AJENOS,RET.DE CAM.,CONCEPTO: REVERSION,DEP.: INSTITUTO DEL SEGURO AGRARIO , PROCEDENCIA: BANCO UNION S.A., CHEQUE: 1078, FECHA DE EMISION:12/12/2017</t>
  </si>
  <si>
    <t>00035031101 DEP.DE CHEQ.AJENOS,RET.DE CAM.,CONCEPTO: ARRIENDO AUDITORIO ILLIMANI GRADUACION UE SANTA ROSA LA FLORIDA B,DEP.: MEFP - UCPP , PROCEDENCIA: BANCO UNION S.A., CHEQUE: 1174, FECHA DE EMISION:22/12/2017</t>
  </si>
  <si>
    <t>00224012004 DEP.DE CHEQ.AJENOS,RET.DE CAM.,CONCEPTO: TRANSFERENCIA DE FONDOS PARA REALIZAR PAGOS VIA SIGEP,DEP.: INSUMOS BOLIVIA , PROCEDENCIA: BANCO UNION S.A., CHEQUE: 845, FECHA DE EMISION:26/12/2017</t>
  </si>
  <si>
    <t>00035031101 DEP.DE CHEQ.AJENOS,RET.DE CAM.,CONCEPTO: ARRIENDO BR BA FERIA 5 DIAS SOBRE RUEDAS,DEP.: MEFP - UCPP , PROCEDENCIA: BANCO UNION S.A., CHEQUE: 1173, FECHA DE EMISION:22/12/2017</t>
  </si>
  <si>
    <t>00046024204 DEP.DE CHEQ.AJENOS,RET.DE CAM.,CONCEPTO: REVERSION DE FONDOS,DEP.: MINISTERIO DE SALUD , PROCEDENCIA: BANCO UNION S.A., CHEQUE: 4061, FECHA DE EMISION:19/12/2017</t>
  </si>
  <si>
    <t>00035031101 DEP.DE CHEQ.AJENOS,RET.DE CAM.,CONCEPTO: INGRESO VENTA DE ENTRADAS GRAN REMATE BIENES INCAUTADOS,DEP.: MEFP - UCPP , PROCEDENCIA: BANCO UNION S.A., CHEQUE: 1175, FECHA DE EMISION:22/12/2017</t>
  </si>
  <si>
    <t>00035031101 DEP.DE CHEQ.AJENOS,RET.DE CAM.,CONCEPTO: ALQUILER 14 SILLAS COLEGIO HUMBOLDT UNI LOYOLA,DEP.: MEFP - UCPP , PROCEDENCIA: BANCO UNION S.A., CHEQUE: 1181, FECHA DE EMISION:22/12/2017</t>
  </si>
  <si>
    <t>00035031101 DEP.DE CHEQ.AJENOS,RET.DE CAM.,CONCEPTO: ARRIENDO AUDITORIO ILLIMANI ANIVERSARIO STEREO 97,DEP.: MEFP - UCPP , PROCEDENCIA: BANCO UNION S.A., CHEQUE: 1179, FECHA DE EMISION:22/12/2017</t>
  </si>
  <si>
    <t>00035031101 DEP.DE CHEQ.AJENOS,RET.DE CAM.,CONCEPTO: ARRIENDO AUDITORIO ILLIMANI GRADUACION ITC LA PAZ,DEP.: MEFP - UCPP , PROCEDENCIA: BANCO UNION S.A., CHEQUE: 1177, FECHA DE EMISION:22/12/2017</t>
  </si>
  <si>
    <t>00099021001 DEP.DE CHEQ.AJENOS,RET.DE CAM.,CONCEPTO: DEP. POR REVERSION DE FONDOS,DEP.: SERNAP - EL PALMAR , PROCEDENCIA: BANCO UNION S.A., CHEQUE: 979, FECHA DE EMISION:13/12/2017</t>
  </si>
  <si>
    <t>00035031101 DEP.DE CHEQ.AJENOS,RET.DE CAM.,CONCEPTO: ARRIENDO PREDIO CAJERO AUTOMATICO DICIEMBRE 2017,DEP.: MEFP - UCPP , PROCEDENCIA: BANCO UNION S.A., CHEQUE: 1183, FECHA DE EMISION:26/12/2017</t>
  </si>
  <si>
    <t>00035031101 DEP.DE CHEQ.AJENOS,RET.DE CAM.,CONCEPTO: ARRIENDO AUDITORIO CONCIERTO CLAVE SOL,DEP.: MEFP - UCPP , PROCEDENCIA: BANCO UNION S.A., CHEQUE: 1185, FECHA DE EMISION:26/12/2017</t>
  </si>
  <si>
    <t>00099021001 DEP.DE CHEQ.AJENOS,RET.DE CAM.,CONCEPTO: DEP. POR REVERSION DE FONDOS,DEP.: SERNAP - TOROTORO , PROCEDENCIA: BANCO UNION S.A., CHEQUE: 886, FECHA DE EMISION:14/12/2017</t>
  </si>
  <si>
    <t>00099021001 DEP.DE CHEQ.AJENOS,RET.DE CAM.,CONCEPTO: DEP PRPS PROY MONTERO BULO BULO DEVOLUCION,DEP.: MINISTERIO DE OBRAS PUBLICAS SERVICIOS Y VIVIENDA , PROCEDENCIA: BANCO UNION S.A., CHEQUE: 2329, FECHA DE EMISION:27/12/2017</t>
  </si>
  <si>
    <t>00099021001 DEP.DE CHEQ.AJENOS,RET.DE CAM.,CONCEPTO: DEP. POR REVERSION DE FONDOS,DEP.: SERNAP - ESTACION BIOLOGICA DEL BENI , PROCEDENCIA: BANCO UNION S.A., CHEQUE: 733, FECHA DE EMISION:14/12/2017</t>
  </si>
  <si>
    <t>00099021001 DEP.DE CHEQ.AJENOS,RET.DE CAM.,CONCEPTO: DEP. POR REVERSION DE FONDOS,DEP.: SERNAP - PILON LAJAS , PROCEDENCIA: BANCO UNION S.A., CHEQUE: 1107, FECHA DE EMISION:15/12/2017</t>
  </si>
  <si>
    <t>00099021001 DEP.DE CHEQ.AJENOS,RET.DE CAM.,CONCEPTO: DEP. POR REVERSION DE FONDOS,DEP.: SERNAP - PILON LAJAS , PROCEDENCIA: BANCO UNION S.A., CHEQUE: 1106, FECHA DE EMISION:15/12/2017</t>
  </si>
  <si>
    <t>00099021001 DEP.DE CHEQ.AJENOS,RET.DE CAM.,CONCEPTO: DEP. POR REVERSION DE FONDOS,DEP.: SERNAP - PARQUE NAL. CARRASCO , PROCEDENCIA: BANCO UNION S.A., CHEQUE: 1020, FECHA DE EMISION:12/12/2017</t>
  </si>
  <si>
    <t>00099021001 DEP.DE CHEQ.AJENOS,RET.DE CAM.,CONCEPTO: DEP. POR REVERSION DE FONDOS,DEP.: SERNAP - PARQUE NAL. TUNARI , PROCEDENCIA: BANCO UNION S.A., CHEQUE: 419, FECHA DE EMISION:15/12/2017</t>
  </si>
  <si>
    <t>00099021001 DEP.DE CHEQ.AJENOS,RET.DE CAM.,CONCEPTO: DEP. POR REVERSION DE FONDOS,DEP.: SERNAP - PARQUE NAL. SAJAMA , PROCEDENCIA: BANCO UNION S.A., CHEQUE: 1198, FECHA DE EMISION:14/12/2017</t>
  </si>
  <si>
    <t>00099021001 DEP.DE CHEQ.AJENOS,RET.DE CAM.,CONCEPTO: DEP. POR REVERSION DE FONDOS,DEP.: SERNAP - PARQUE NAL. IÑAO , PROCEDENCIA: BANCO UNION S.A., CHEQUE: 773, FECHA DE EMISION:14/12/2017</t>
  </si>
  <si>
    <t>00099021001 DEP.DE CHEQ.AJENOS,RET.DE CAM.,CONCEPTO: DEP. POR REVERSION DE FONDOS,DEP.: SERNAP - AMBORO , PROCEDENCIA: BANCO UNION S.A., CHEQUE: 1050, FECHA DE EMISION:13/12/2017</t>
  </si>
  <si>
    <t>00099021001 DEP.DE CHEQ.AJENOS,RET.DE CAM.,CONCEPTO: DEP. POR REVERSION DE FONDOS,DEP.: SERNAP - CORDILLERA DE SAJAMA , PROCEDENCIA: BANCO UNION S.A., CHEQUE: 887, FECHA DE EMISION:15/12/2017</t>
  </si>
  <si>
    <t>00099021001 DEP.DE CHEQ.AJENOS,RET.DE CAM.,CONCEPTO: DEP. POR REVERSION DE FONDOS,DEP.: SERNAP - AGUARAGUE , PROCEDENCIA: BANCO UNION S.A., CHEQUE: 1095, FECHA DE EMISION:14/12/2017</t>
  </si>
  <si>
    <t>00086038003 DEP.DE CHEQ.AJENOS,RET.DE CAM.,CONCEPTO: DEP. POR REVERSION DE FONDOS,DEP.: SERNAP - SAN MATIAS , PROCEDENCIA: BANCO UNION S.A., CHEQUE: 1230, FECHA DE EMISION:14/12/2017</t>
  </si>
  <si>
    <t>00086038003 DEP.DE CHEQ.AJENOS,RET.DE CAM.,CONCEPTO: DEP. POR REVERSION DE FONDOS,DEP.: SERNAP - SAN MATIAS , PROCEDENCIA: BANCO UNION S.A., CHEQUE: 1231, FECHA DE EMISION:14/12/2017</t>
  </si>
  <si>
    <t>00086038003 DEP.DE CHEQ.AJENOS,RET.DE CAM.,CONCEPTO: DEP. POR REVERSION DE FONDOS,DEP.: SERNAP - PARQUE NACIONAL TUNARI , PROCEDENCIA: BANCO UNION S.A., CHEQUE: 414, FECHA DE EMISION:15/12/2017</t>
  </si>
  <si>
    <t>00086038003 DEP.DE CHEQ.AJENOS,RET.DE CAM.,CONCEPTO: DEP. POR REVERSION DE FONDOS,DEP.: SERNAP - PARQUE NACIONAL TUNARI , PROCEDENCIA: BANCO UNION S.A., CHEQUE: 415, FECHA DE EMISION:15/12/2017</t>
  </si>
  <si>
    <t>00086038003 DEP.DE CHEQ.AJENOS,RET.DE CAM.,CONCEPTO: DEP. POR REVERSION DE FONDOS,DEP.: SERNAP - PARQUE NACIONAL TUNARI , PROCEDENCIA: BANCO UNION S.A., CHEQUE: 416, FECHA DE EMISION:15/12/2017</t>
  </si>
  <si>
    <t>00086038003 DEP.DE CHEQ.AJENOS,RET.DE CAM.,CONCEPTO: DEP. POR REVERSION DE FONDOS,DEP.: SERNAP - CORDILLERA DE SAMA , PROCEDENCIA: BANCO UNION S.A., CHEQUE: 880, FECHA DE EMISION:15/12/2017</t>
  </si>
  <si>
    <t>00086038003 DEP.DE CHEQ.AJENOS,RET.DE CAM.,CONCEPTO: DEP. POR REVERSION DE FONDOS,DEP.: SERNAP - CORDILLERA DE SAMA , PROCEDENCIA: BANCO UNION S.A., CHEQUE: 883, FECHA DE EMISION:15/12/2017</t>
  </si>
  <si>
    <t>00086038003 DEP.DE CHEQ.AJENOS,RET.DE CAM.,CONCEPTO: DEP. POR REVERSION DE FONDOS,DEP.: SERNAP - CORDILLERA DE SAMA , PROCEDENCIA: BANCO UNION S.A., CHEQUE: 885, FECHA DE EMISION:15/12/2017</t>
  </si>
  <si>
    <t>00086038003 DEP.DE CHEQ.AJENOS,RET.DE CAM.,CONCEPTO: DEP. POR REVERSION DE FONDOS,DEP.: SERNAP - CORDILLERA DE SAMA , PROCEDENCIA: BANCO UNION S.A., CHEQUE: 882, FECHA DE EMISION:15/12/2017</t>
  </si>
  <si>
    <t>00099021001 DEP.DE CHEQ.AJENOS,RET.DE CAM.,CONCEPTO: TIKA SOLIZ DAVID,DEP.: BANCO UNION S.A. , PROCEDENCIA: BANCO UNION S.A., CHEQUE: 150703, FECHA DE EMISION:27/12/2017</t>
  </si>
  <si>
    <t>00086038003 DEP.DE CHEQ.AJENOS,RET.DE CAM.,CONCEPTO: DEP. POR REVERSION DE FONDOS,DEP.: SERNAP - CORDILLERA DE SAMA , PROCEDENCIA: BANCO UNION S.A., CHEQUE: 884, FECHA DE EMISION:15/12/2017</t>
  </si>
  <si>
    <t>00086038003 DEP.DE CHEQ.AJENOS,RET.DE CAM.,CONCEPTO: DEP. POR REVERSION DE FONDOS,DEP.: SERNAP - CORDILLERA DE SAMA , PROCEDENCIA: BANCO UNION S.A., CHEQUE: 886, FECHA DE EMISION:15/12/2017</t>
  </si>
  <si>
    <t>00086038003 DEP.DE CHEQ.AJENOS,RET.DE CAM.,CONCEPTO: DEP. POR REVERSION DE FONDOS,DEP.: SERNAP - OTUQUIS , PROCEDENCIA: BANCO UNION S.A., CHEQUE: 820, FECHA DE EMISION:15/12/2017</t>
  </si>
  <si>
    <t>00086038003 DEP.DE CHEQ.AJENOS,RET.DE CAM.,CONCEPTO: DEP. POR REVERSION DE FONDOS,DEP.: SERNAP - OTUQUIS , PROCEDENCIA: BANCO UNION S.A., CHEQUE: 822, FECHA DE EMISION:15/12/2017</t>
  </si>
  <si>
    <t>00680012001 DEP.DE CHEQ.AJENOS,RET.DE CAM.,CONCEPTO: DEVOLUCION GASOLINA,DEP.: CONTRALORIA GENERAL DEL ESTADO , PROCEDENCIA: BANCO UNION S.A., CHEQUE: 5476, FECHA DE EMISION:23/12/2017</t>
  </si>
  <si>
    <t>00086038003 DEP.DE CHEQ.AJENOS,RET.DE CAM.,CONCEPTO: DEP. POR REVERSION DE FONDOS,DEP.: SERNAP - OTUQUIS , PROCEDENCIA: BANCO UNION S.A., CHEQUE: 823, FECHA DE EMISION:15/12/2017</t>
  </si>
  <si>
    <t>00086038003 DEP.DE CHEQ.AJENOS,RET.DE CAM.,CONCEPTO: DEP. POR REVERSION DE FONDOS,DEP.: SERNAP - OTUQUIS , PROCEDENCIA: BANCO UNION S.A., CHEQUE: 821, FECHA DE EMISION:15/12/2017</t>
  </si>
  <si>
    <t>00086038003 DEP.DE CHEQ.AJENOS,RET.DE CAM.,CONCEPTO: DEP. POR REVERSION DE FONDOS,DEP.: SERNAP - PARQUE NAL. SAJAMA , PROCEDENCIA: BANCO UNION S.A., CHEQUE: 1193, FECHA DE EMISION:14/12/2017</t>
  </si>
  <si>
    <t>00086038003 DEP.DE CHEQ.AJENOS,RET.DE CAM.,CONCEPTO: DEP. POR REVERSION DE FONDOS,DEP.: SERNAP - GRAN CHACO , PROCEDENCIA: BANCO UNION S.A., CHEQUE: 1570, FECHA DE EMISION:15/12/2017</t>
  </si>
  <si>
    <t>00086038003 DEP.DE CHEQ.AJENOS,RET.DE CAM.,CONCEPTO: DEP POR REVERSION DE FONDOS,DEP.: SERNAP - PARQUE NAL. IÑAO , PROCEDENCIA: BANCO UNION S.A., CHEQUE: 774, FECHA DE EMISION:14/12/2017</t>
  </si>
  <si>
    <t>00086038003 DEP.DE CHEQ.AJENOS,RET.DE CAM.,CONCEPTO: DEP. POR REVERSION DE FONDOS,DEP.: SERNAP - PARQUE NAL. TUNARI , PROCEDENCIA: BANCO UNION S.A., CHEQUE: 417, FECHA DE EMISION:15/12/2017</t>
  </si>
  <si>
    <t>00086038003 DEP.DE CHEQ.AJENOS,RET.DE CAM.,CONCEPTO: DEP. POR REVERSION DE FONDOS,DEP.: SERNAP - ESTACION BIOLOGICA DEL BENI , PROCEDENCIA: BANCO UNION S.A., CHEQUE: 735, FECHA DE EMISION:14/12/2017</t>
  </si>
  <si>
    <t>00086038003 DEP.DE CHEQ.AJENOS,RET.DE CAM.,CONCEPTO: DEP. POR REVERSION DE FONDOS,DEP.: SERNAP - MADIDI , PROCEDENCIA: BANCO UNION S.A., CHEQUE: 1412, FECHA DE EMISION:14/12/2017</t>
  </si>
  <si>
    <t>00086038003 DEP.DE CHEQ.AJENOS,RET.DE CAM.,CONCEPTO: DEP. POR REVERSION DE FONDOS,DEP.: SERNAP- TUNARI , PROCEDENCIA: BANCO UNION S.A., CHEQUE: 418, FECHA DE EMISION:15/12/2017</t>
  </si>
  <si>
    <t>00086038003 DEP.DE CHEQ.AJENOS,RET.DE CAM.,CONCEPTO: DEP. POR REVERSION DE FONDOS,DEP.: SERNAP - OTUQUIS , PROCEDENCIA: BANCO UNION S.A., CHEQUE: 824, FECHA DE EMISION:15/12/2017</t>
  </si>
  <si>
    <t>00086038003 DEP.DE CHEQ.AJENOS,RET.DE CAM.,CONCEPTO: DEP. POR REVERSION DE FONDOS,DEP.: SERNAP - OTUQUIS , PROCEDENCIA: BANCO UNION S.A., CHEQUE: 825, FECHA DE EMISION:15/12/2017</t>
  </si>
  <si>
    <t>00086038003 DEP.DE CHEQ.AJENOS,RET.DE CAM.,CONCEPTO: DEP. POR REVERSION DE FONDOS,DEP.: SERNAP - SAJAMA , PROCEDENCIA: BANCO UNION S.A., CHEQUE: 1195, FECHA DE EMISION:14/12/2017</t>
  </si>
  <si>
    <t>00086038003 DEP.DE CHEQ.AJENOS,RET.DE CAM.,CONCEPTO: DEP. POR REVERSION DE FONDOS,DEP.: SERNAP - KAA-IYA , PROCEDENCIA: BANCO UNION S.A., CHEQUE: 1571, FECHA DE EMISION:15/12/2017</t>
  </si>
  <si>
    <t>00580012001 DEP.DE CHEQ.AJENOS,RET.DE CAM.,CONCEPTO: REEMBOLSO CONSUMO DE ENERGIA ELECTRICA RAILP MESES DE SEPT Y OCTUBRE /17,DEP.: DEPOSITOS ADAUNEROS BOLIVIANOS , PROCEDENCIA: BANCO UNION S.A., CHEQUE: 7290, FECHA DE EMISION:26/12/2017</t>
  </si>
  <si>
    <t>00592012001 DEP.DE CHEQ.AJENOS,RET.DE CAM.,CONCEPTO: TRANSFERENCIA DE RECURSOS DEL 05 AL 30 DE NOVIEMBRE,DEP.: IVAN GONZALES , PROCEDENCIA: BANCO UNION S.A., CHEQUE: 633, FECHA DE EMISION:26/12/2017</t>
  </si>
  <si>
    <t>00086038003 DEP.DE CHEQ.AJENOS,RET.DE CAM.,CONCEPTO: DEP. POR REVERSION DE FONDOS,DEP.: SERNAP - SAN MATIAS , PROCEDENCIA: BANCO UNION S.A., CHEQUE: 1233, FECHA DE EMISION:14/12/2017</t>
  </si>
  <si>
    <t>00086038003 DEP.DE CHEQ.AJENOS,RET.DE CAM.,CONCEPTO: DEP. POR REVERSION DE FONDOS,DEP.: SERNAP - SAN MATIAS , PROCEDENCIA: BANCO UNION S.A., CHEQUE: 1234, FECHA DE EMISION:14/12/2017</t>
  </si>
  <si>
    <t>00086038003 DEP.DE CHEQ.AJENOS,RET.DE CAM.,CONCEPTO: DEP. POR REVERSION DE FONDOS,DEP.: SERNAP - SAN MATIAS , PROCEDENCIA: BANCO UNION S.A., CHEQUE: 1235, FECHA DE EMISION:14/12/2017</t>
  </si>
  <si>
    <t>00086038003 DEP.DE CHEQ.AJENOS,RET.DE CAM.,CONCEPTO: DEP. POR REVERSION DE FONDOS,DEP.: SERNAP - SAN MATIAS , PROCEDENCIA: BANCO UNION S.A., CHEQUE: 1236, FECHA DE EMISION:14/12/2017</t>
  </si>
  <si>
    <t>00010011101 DEP.DE CHEQ.AJENOS,RET.DE CAM.,CONCEPTO: DEVOLUCION DE PASAJES GESTION 2015 Y 2017,DEP.: MINISTERIO DE RELACIONES EXTERIORES , PROCEDENCIA: BANCO UNION S.A., CHEQUE: 1158, FECHA DE EMISION:27/12/2017</t>
  </si>
  <si>
    <t>00523012001 DEP.DE CHEQ.AJENOS,RET.DE CAM.,CONCEPTO: PAGO POR PRESTACION DE SERVICIOS POSTALES,DEP.: ECOBOL , PROCEDENCIA: BANCO UNION S.A., CHEQUE: 17538, FECHA DE EMISION:20/12/2017</t>
  </si>
  <si>
    <t>00523012001 DEP.DE CHEQ.AJENOS,RET.DE CAM.,CONCEPTO: PAGO POR PRESTACION DE SERVICIOS POSTALES,DEP.: ECOBOL , PROCEDENCIA: BANCO UNION S.A., CHEQUE: 17290, FECHA DE EMISION:05/12/2017</t>
  </si>
  <si>
    <t>00523012001 DEP.DE CHEQ.AJENOS,RET.DE CAM.,CONCEPTO: VENTA DE SERVICIOS ECOBOL,DEP.: ECOBOL , PROCEDENCIA: BANCO BISA S.A., CHEQUE: 8784, FECHA DE EMISION:13/12/2017</t>
  </si>
  <si>
    <t>00283012003 DEP.DE CHEQ.AJENOS,RET.DE CAM.,CONCEPTO: REMATES ECOLOGICOS ADUANA NACIONAL,DEP.: ADUANA NACIONAL , PROCEDENCIA: BANCO UNION S.A., CHEQUE: 25, FECHA DE EMISION:26/12/2017</t>
  </si>
  <si>
    <t>00070011102 DEP.DE CHEQ.AJENOS,RET.DE CAM.,CONCEPTO: DESCUENTOS MES DE OCTUBRE/2017,DEP.: MTEPS , PROCEDENCIA: BANCO UNION S.A., CHEQUE: 8533, FECHA DE EMISION:26/12/2017</t>
  </si>
  <si>
    <t>00291012001 DEP.DE CHEQ.AJENOS,RET.DE CAM.,CONCEPTO: REVERSION DE SALDOS,DEP.: ABC CBBA , PROCEDENCIA: BANCO UNION S.A., CHEQUE: 4550, FECHA DE EMISION:15/12/2017</t>
  </si>
  <si>
    <t>00283052001 DEP.DE CHEQ.AJENOS,RET.DE CAM.,CONCEPTO: DEVOLUCION DE MULTA CONSULTOR GR TARIJA,DEP.: ADUANA REGIONAL TARIJA , PROCEDENCIA: BANCO UNION S.A., CHEQUE: 1798, FECHA DE EMISION:21/12/2017</t>
  </si>
  <si>
    <t>00283064101 DEP.DE CHEQ.AJENOS,RET.DE CAM.,CONCEPTO: REVERSION C31-4017,DEP.: ADUANA NACIONAL , PROCEDENCIA: BANCO UNION S.A., CHEQUE: 2861, FECHA DE EMISION:26/12/2017</t>
  </si>
  <si>
    <t>00020011103 DEP.DE CHEQ.AJENOS,RET.DE CAM.,CONCEPTO: PAGO POR SERVICIO DE OVH A LOS TRENES DE ATERRIZAJE MLG Y NLG DE LA AERONAVE AVRO 146-RJ70,DEP.: TRANSPORTE AEREO MILITAR , PROCEDENCIA: BANCO UNION S.A., CHEQUE: 18743, FECHA DE EMISION:26/12/2017</t>
  </si>
  <si>
    <t>00099021001 DEP.DE CHEQ.AJENOS,RET.DE CAM.,CONCEPTO: DEVOLCUION REALIZADO POR BOLTUR POR PASAJES AEREOS GESTION 2016,DEP.: VICEPRESIDENCIA DEL ESTADO , PROCEDENCIA: BANCO UNION S.A., CHEQUE: 14303, FECHA DE EMISION:27/12/2017</t>
  </si>
  <si>
    <t>00099021001 DEP.DE CHEQ.AJENOS,RET.DE CAM.,CONCEPTO: DEVOLUCION REALIZADA POR BOLTUR POR PASAJES AEREOS GESTION 2015,DEP.: VICEPRESIDENCIA DEL ESTADO , PROCEDENCIA: BANCO UNION S.A., CHEQUE: 14302, FECHA DE EMISION:27/12/2017</t>
  </si>
  <si>
    <t>00292012001 DEP.DE CHEQ.AJENOS,RET.DE CAM.,CONCEPTO: DEVOLUCION DE SUELDOS PERSONAL SANTA CRUZ,DEP.: VIAS BOLIVIA , PROCEDENCIA: BANCO UNION S.A., CHEQUE: 3387, FECHA DE EMISION:27/12/2017</t>
  </si>
  <si>
    <t>00292082001 DEP.DE CHEQ.AJENOS,RET.DE CAM.,CONCEPTO: DEVOLUCION DE SUELDOS REGIONAL SANTA CRUZ,DEP.: VIAS BOLIVIA , PROCEDENCIA: BANCO UNION S.A., CHEQUE: 3385, FECHA DE EMISION:27/12/2017</t>
  </si>
  <si>
    <t>00513152001 DEP.DE CHEQ.AJENOS,RET.DE CAM.,CONCEPTO: DEVOLUCION DE SALDOS NO EJECUTADOS POR CIERRE DE GESTION POR VARIOS CONCEPTOS DCC,DEP.: YPFB -DCC , PROCEDENCIA: BANCO UNION S.A., CHEQUE: 1382, FECHA DE EMISION:26/12/2017</t>
  </si>
  <si>
    <t>00099021001 DEP.DE CHEQ.AJENOS,RET.DE CAM.,CONCEPTO: DEVOLUCION COTIZACION EXCESO,DEP.: FUTURO DE BOLIVIA S.A. AFP , PROCEDENCIA: BANCO DE CREDITO DE BOLIVIA S.A., CHEQUE: 51844, FECHA DE EMISION:26/12/2017</t>
  </si>
  <si>
    <t>00099021001 DEP.DE CHEQ.AJENOS,RET.DE CAM.,CONCEPTO: DEVOLUCION RET IMPOSITIVA 13% POR DEV. DE VIATICOS PREV - 2356,DEP.: CAMARA DE SENADORES , PROCEDENCIA: BANCO UNION S.A., CHEQUE: 6780, FECHA DE EMISION:17/12/2017</t>
  </si>
  <si>
    <t>00670012001 DEP.DE CHEQ.AJENOS,RET.DE CAM.,CONCEPTO: MULTAS ELECTORALES TED POTOSI,DEP.: ORGANO ELECTORAL PLURINACIONAL , PROCEDENCIA: BANCO UNION S.A., CHEQUE: 3890, FECHA DE EMISION:21/12/2017</t>
  </si>
  <si>
    <t>00670012001 DEP.DE CHEQ.AJENOS,RET.DE CAM.,CONCEPTO: MULTAS ELECTORALES TED TARIJA,DEP.: ORGANO ELECTORAL PLURINACIONAL , PROCEDENCIA: BANCO UNION S.A., CHEQUE: 3512, FECHA DE EMISION:22/12/2017</t>
  </si>
  <si>
    <t>00290012001 DEP.DE CHEQ.AJENOS,RET.DE CAM.,CONCEPTO: DEPÖSITO POR MULTAS Y ATRASOS DE LA GERNCIA DISTRITAL SANTA CRUZ I,DEP.: SERVICIO DE IMPUESTOS NACIONALES , PROCEDENCIA: BANCO UNION S.A., CHEQUE: 4704, FECHA DE EMISION:26/12/2017</t>
  </si>
  <si>
    <t>00221012001 DEP.DE CHEQ.AJENOS,RET.DE CAM.,CONCEPTO: DEVOLUCION A C-31 N° 426/17 DESCUENTO EMITIDO,DEP.: SENARECOM , PROCEDENCIA: BANCO UNION S.A., CHEQUE: 1278, FECHA DE EMISION:22/12/2017</t>
  </si>
  <si>
    <t>00221012001 DEP.DE CHEQ.AJENOS,RET.DE CAM.,CONCEPTO: DEVOLUCION SALDO C-31 N° 847 Y 848/2016,DEP.: SENARECOM , PROCEDENCIA: BANCO UNION S.A., CHEQUE: 1277, FECHA DE EMISION:22/12/2017</t>
  </si>
  <si>
    <t>00221012001 DEP.DE CHEQ.AJENOS,RET.DE CAM.,CONCEPTO: DEVOLUCION SALDO C-31, 827,828 Y 829/2016,DEP.: SENARECOM , PROCEDENCIA: BANCO UNION S.A., CHEQUE: 1276, FECHA DE EMISION:22/12/2017</t>
  </si>
  <si>
    <t>00221012001 DEP.DE CHEQ.AJENOS,RET.DE CAM.,CONCEPTO: DEVOLUCION CREDITO FISCAL,DEP.: SENARECOM , PROCEDENCIA: BANCO UNION S.A., CHEQUE: 1275, FECHA DE EMISION:22/12/2017</t>
  </si>
  <si>
    <t>00290012001 DEP.DE CHEQ.AJENOS,RET.DE CAM.,CONCEPTO: DEPÓSITO POR MULTAS Y ATRASOS DE LA GERENCIA GRACO SANTA CRUZ,DEP.: SERVICIO DE IMPUESTOS NACIONALES , PROCEDENCIA: BANCO UNION S.A., CHEQUE: 4705, FECHA DE EMISION:26/12/2017</t>
  </si>
  <si>
    <t>00290012001 DEP.DE CHEQ.AJENOS,RET.DE CAM.,CONCEPTO: DEPÓSITO POR MULTAS Y ATRASOS DE CONSULTORES DE LA GDCBBA DE NOV/2017 S/G C-31 SIP N°281,DEP.: SERVICIO DE IMPUESTOS NACIONALES , PROCEDENCIA: BANCO UNION S.A., CHEQUE: 4679, FECHA DE EMISION:22/12/2017</t>
  </si>
  <si>
    <t>00290012001 DEP.DE CHEQ.AJENOS,RET.DE CAM.,CONCEPTO: DEPÓSITO POR MULTAS Y ATRASOS DE LA GGCBBA DEL MES DE NOVIEMBRE /2017 C-31 SIP N° 275,DEP.: SERVICIO DE IMPUESTOS NACIONALES , PROCEDENCIA: BANCO UNION S.A., CHEQUE: 4703, FECHA DE EMISION:21/12/2017</t>
  </si>
  <si>
    <t>00249012001 DEPOSITO DE EFECTIVO, DEPOSITANTE: M. LUISA LAZARTE FUENTES, CONCEPTO: DEVOLUCION PARTIDA 221, CUENTA DE DEPOSITO: CUENTA UNICA DEL TESORO</t>
  </si>
  <si>
    <t>00249012001 DEPOSITO DE EFECTIVO, DEPOSITANTE: MARIA LUISA LAZARTE FUENTES, CONCEPTO: DEVOLUCION PARTIDA 223, CUENTA DE DEPOSITO: CUENTA UNICA DEL TESORO</t>
  </si>
  <si>
    <t>00099021001 DEPOSITO DE EFECTIVO, DEPOSITANTE: GUILLERMO MAGUIÑA - INSA, CONCEPTO: REVERSION PASAJES, CUENTA DE DEPOSITO: CUENTA UNICA DEL TESORO</t>
  </si>
  <si>
    <t>00117012001 DEPOSITO DE EFECTIVO, DEPOSITANTE: RENE RIOS BENAVIDES, CONCEPTO: REVERSION VIATICOS C-31 1563, CUENTA DE DEPOSITO: CUENTA UNICA DEL TESORO</t>
  </si>
  <si>
    <t>00099021001 DEPOSITO DE EFECTIVO, DEPOSITANTE: EVER MUÑOZ-INSA, CONCEPTO: REVERSION, CUENTA DE DEPOSITO: CUENTA UNICA DEL TESORO</t>
  </si>
  <si>
    <t>00099021001 DEPOSITO DE EFECTIVO, DEPOSITANTE: ARMANDO CABA FAJARDO, CONCEPTO: RESTITUCION DE PAGOS EN DEMASIA, CUENTA DE DEPOSITO: CUENTA UNICA DEL TESORO</t>
  </si>
  <si>
    <t>00580012001 DEPOSITO DE EFECTIVO, DEPOSITANTE: DEPOSITOS ADUANEROS BOLIVIANOS, CONCEPTO: PAGO NOTA DE CARGO A LA LIBRETA, CUENTA DE DEPOSITO: CUENTA UNICA DEL TESORO</t>
  </si>
  <si>
    <t>00015011108 DEPOSITO DE EFECTIVO, DEPOSITANTE: CARLOS APARICIO VEDIA, CONCEPTO: DEVOLUCION DE PAGO DE TELEFONO, CUENTA DE DEPOSITO: CUENTA UNICA DEL TESORO</t>
  </si>
  <si>
    <t>00099021001 DEPOSITO DE EFECTIVO, DEPOSITANTE: JUAN YANIQUE CONDORI EJERCITO DE BOLIVIA, CONCEPTO: REVERSION POR PASAJES DE COMISION, CUENTA DE DEPOSITO: CUENTA UNICA DEL TESORO</t>
  </si>
  <si>
    <t>00099021001 DEPOSITO DE EFECTIVO, DEPOSITANTE: EJERCITO DE BOLIVIA, CONCEPTO: REVERSION DE TELEFONO CORRESPONDIENTE MES NOV/17, CUENTA DE DEPOSITO: CUENTA UNICA DEL TESORO</t>
  </si>
  <si>
    <t>00046104203 DEPOSITO DE EFECTIVO, DEPOSITANTE: NELSON VIRACA TITICHOCA, CONCEPTO: DEVOLUCION SALDO GESTION PASADA, CUENTA DE DEPOSITO: CUENTA UNICA DEL TESORO</t>
  </si>
  <si>
    <t>00047081101 DEPOSITO DE EFECTIVO, DEPOSITANTE: ABRAHAM MIRANDA LAYME, CONCEPTO: DEVOLUCION DE FONDOS ASIGNADOS PARA REFRIGERIO SEPTIEMBRE DEL EX FUNCIONARIO JOSE LUIS CHOQUE, CUENTA DE DEPOSITO: CUENTA UNICA DEL TESORO</t>
  </si>
  <si>
    <t>00070011102 DEPOSITO DE EFECTIVO, DEPOSITANTE: HECTOR HINOJOSA, CONCEPTO: DEVOLUCION RC - IVA, CUENTA DE DEPOSITO: CUENTA UNICA DEL TESORO</t>
  </si>
  <si>
    <t>00099021001 DEPOSITO DE EFECTIVO, DEPOSITANTE: MINISTERIO DE LA PRESIDENCIA - UEFNSE, CONCEPTO: DEVOLUCION DE SALDOS NO UTILIZADOS ENTREGA CASETAS CHUQUISACA, CUENTA DE DEPOSITO: CUENTA UNICA DEL TESORO</t>
  </si>
  <si>
    <t>00020031101 DEPOSITO DE EFECTIVO, DEPOSITANTE: R1-4 LDA, CONCEPTO: DEP POR RETENCIONES 8% SOBRE ALIMENTACION DE OCT -NOV - DIC /17 (PREVENTIVO 6260), CUENTA DE DEPOSITO: CUENTA UNICA DEL TESORO</t>
  </si>
  <si>
    <t>00099021001 DEPOSITO DE EFECTIVO, DEPOSITANTE: CARLOS ARIEL TRIGO VARGAS, CONCEPTO: DEVOLUCION DE SALDOS NO EJECUTADOS, CUENTA DE DEPOSITO: CUENTA UNICA DEL TESORO</t>
  </si>
  <si>
    <t>00020031101 DEPOSITO DE EFECTIVO, DEPOSITANTE: R1-4 LDA, CONCEPTO: DEP POR RETENCIONES 8% SOBRE ALIMENTACION DE OCT -NOV - DIC /17 (PREVENTIVO 6261), CUENTA DE DEPOSITO: CUENTA UNICA DEL TESORO</t>
  </si>
  <si>
    <t>00099021001 DEPOSITO DE EFECTIVO, DEPOSITANTE: LUIS SERAPIO MAMANI ARUQUIPA, CONCEPTO: DEVOLUCION POR PERCEPCION INDEBIDA DE HABERES DE MARZO 2014 A ABRIL 2015, CUENTA DE DEPOSITO: CUENTA UNICA DEL TESORO</t>
  </si>
  <si>
    <t>00099021001 DEPOSITO DE EFECTIVO, DEPOSITANTE: ELISEO ARIQUIPA CALLE, CONCEPTO: DEVOLUCION DE SALDOS NO EJECUTADOS, CUENTA DE DEPOSITO: CUENTA UNICA DEL TESORO</t>
  </si>
  <si>
    <t>00099021001 DEPOSITO DE EFECTIVO, DEPOSITANTE: EMILIO MAMANI MAMANI UE-FNSE, CONCEPTO: DEVOLUCION SALDOS NO UTILIZADOS PARA LA COMPRA DE COMBUSTIBLE, CUENTA DE DEPOSITO: CUENTA UNICA DEL TESORO</t>
  </si>
  <si>
    <t>00309012001 DEPOSITO DE EFECTIVO, DEPOSITANTE: AUTORIDAD DE FISCALIZACION DEL JUEGO, CONCEPTO: REVERSION PAGO CONSULTOR GIOVANI TORREJON C-31 - 502, CUENTA DE DEPOSITO: CUENTA UNICA DEL TESORO</t>
  </si>
  <si>
    <t>00309012001 DEPOSITO DE EFECTIVO, DEPOSITANTE: AUTORIDAD DE FISCALIZACION DEL JUEGO, CONCEPTO: REVERSION PAGO DE CONSULTORA ISIDORA MAMANI C-31 N° 37, CUENTA DE DEPOSITO: CUENTA UNICA DEL TESORO</t>
  </si>
  <si>
    <t>00592012001 DEPOSITO DE EFECTIVO, DEPOSITANTE: CAROLA CHAMBI, CONCEPTO: SALDO ND 88869, CUENTA DE DEPOSITO: CUENTA UNICA DEL TESORO</t>
  </si>
  <si>
    <t>00099021001 DEPOSITO DE EFECTIVO, DEPOSITANTE: HECTOR PABLO MACHICADO GUTIERREZ, CONCEPTO: REVERSION PASAJES PREV. 8780/17, CUENTA DE DEPOSITO: CUENTA UNICA DEL TESORO</t>
  </si>
  <si>
    <t>00249012001 DEPOSITO DE EFECTIVO, DEPOSITANTE: CENTRAL DE ABASTECIMIENTOS Y SUMINISTROS DE SALUD, CONCEPTO: DEVOLUCION DE FONDOS EXTRAORDINARIOS, CUENTA DE DEPOSITO: CUENTA UNICA DEL TESORO</t>
  </si>
  <si>
    <t>00041048002 DEPOSITO DE EFECTIVO, DEPOSITANTE: ELIZABETH MOLLINEDO GONZALES, CONCEPTO: DEVOLUCION DE SALDOS EN FONDOS EN AVANCE, CUENTA DE DEPOSITO: CUENTA UNICA DEL TESORO</t>
  </si>
  <si>
    <t>00099021001 DEPOSITO DE EFECTIVO, DEPOSITANTE: ELENA CARLOTA GARCIA DE PABON, CONCEPTO: CURSO NO ASISTIDO-POLITICAS PUBLICAS, CUENTA DE DEPOSITO: CUENTA UNICA DEL TESORO</t>
  </si>
  <si>
    <t>00020031101 DEPOSITO DE EFECTIVO, DEPOSITANTE: RI-27 ANTOFAGASTA, CONCEPTO: REVERSION DEL 8% POR RETENCIONES DE SOBREALIMENTACION MESES JUNIO Y JULIO 2017 POR SEGURIDAD FISICA, CUENTA DE DEPOSITO: CUENTA UNICA DEL TESORO</t>
  </si>
  <si>
    <t>00020031101 DEPOSITO DE EFECTIVO, DEPOSITANTE: RI-27 ANTOFAGASTA, CONCEPTO: REVERSION DEL 8% POR RETENCIONES DE SOBREALIMENTACION MESES AGOSTO Y SEP 2017 POR SEGURIDAD FISICA, CUENTA DE DEPOSITO: CUENTA UNICA DEL TESORO</t>
  </si>
  <si>
    <t>00099021001 DEPOSITO DE EFECTIVO, DEPOSITANTE: REVOLLO ALCOREZA MARIANELA, CONCEPTO: DEVOLUCION DE VIATICOS, CUENTA DE DEPOSITO: CUENTA UNICA DEL TESORO</t>
  </si>
  <si>
    <t>00574012002 DEPOSITO DE EFECTIVO, DEPOSITANTE: LACTEOSBOL, CONCEPTO: DEVOLUCION DE FONDOS, CUENTA DE DEPOSITO: CUENTA UNICA DEL TESORO</t>
  </si>
  <si>
    <t>00099021001 DEPOSITO DE EFECTIVO, DEPOSITANTE: PATRICIA MIRELLA ALANOCA FERNANDEZ, CONCEPTO: REVERSION DE PASAJES PREVENTIVO N° 8718, CUENTA DE DEPOSITO: CUENTA UNICA DEL TESORO</t>
  </si>
  <si>
    <t>00099021001 DEPOSITO DE EFECTIVO, DEPOSITANTE: RAUL CASTRO CUELLAR CI: 3707152, CONCEPTO: DEVOLUCION RECURSOS NO RECONOCIDOS, CUENTA DE DEPOSITO: CUENTA UNICA DEL TESORO</t>
  </si>
  <si>
    <t>00190012003 DEPOSITO DE EFECTIVO, DEPOSITANTE: MADEL VIVIEN CORDERO BLANCO, CONCEPTO: DEVOLUCION DE FONDOS EN AVANCE PARA REFRIGERIO PARA TALLER REDACCION Y ELABORACION DE INF, CUENTA DE DEPOSITO: CUENTA UNICA DEL TESORO</t>
  </si>
  <si>
    <t>00099021001 DEPOSITO DE EFECTIVO, DEPOSITANTE: FRANKLIN ALEGRIA CRUZ, CONCEPTO: DEVOLUCION DE FONDOS EN AVANCE, CUENTA DE DEPOSITO: CUENTA UNICA DEL TESORO</t>
  </si>
  <si>
    <t>00572012001 DEPOSITO DE EFECTIVO, DEPOSITANTE: EMAPA, CONCEPTO: DEVOLUCION REFRIGERIOS NO COBRADOS, CUENTA DE DEPOSITO: CUENTA UNICA DEL TESORO</t>
  </si>
  <si>
    <t>00099021001 DEPOSITO DE EFECTIVO, DEPOSITANTE: DANIEL ANGEL VARGAS RIVERO, CONCEPTO: C-7 DEVOLUCION DE ESTIPENDIOS, CUENTA DE DEPOSITO: CUENTA UNICA DEL TESORO</t>
  </si>
  <si>
    <t>00046024204 DEPOSITO DE EFECTIVO, DEPOSITANTE: ROGER DENIS BLACUTT PANIAGUA, CONCEPTO: SALDO POR FONDOS EN AVANCE ASIGNADOS A ROGER DENIS BLACUTT PANIAGUA C-31 5826, CUENTA DE DEPOSITO: CUENTA UNICA DEL TESORO</t>
  </si>
  <si>
    <t>00016011101 DEPOSITO DE EFECTIVO, DEPOSITANTE: MINISTERIO DE EDUCACION, CONCEPTO: DEVOLUCION A CUENTA 00016011101 TGN - RECURSOS PROPIOS, CUENTA DE DEPOSITO: CUENTA UNICA DEL TESORO</t>
  </si>
  <si>
    <t>00099021001 DEPOSITO DE EFECTIVO, DEPOSITANTE: MIN DE DEPORTES-EDUARDO SORIA GALVARRO MONTES, CONCEPTO: DEVOLUCION SALDO NO UTILIZADO-FONDOS EN AVANCE, CUENTA DE DEPOSITO: CUENTA UNICA DEL TESORO</t>
  </si>
  <si>
    <t>00221012001 DEPOSITO DE EFECTIVO, DEPOSITANTE: SENARECOM, CONCEPTO: DEVOLUCION PERDIDA DE CREDITO FISCAL POR FACTURA N° 3319, CUENTA DE DEPOSITO: CUENTA UNICA DEL TESORO</t>
  </si>
  <si>
    <t>00221012001 DEPOSITO DE EFECTIVO, DEPOSITANTE: SENARECOM, CONCEPTO: DEVOLUCION PERDIDA DE CREDITO FISCAL POR FACTURACION N° 3308, CUENTA DE DEPOSITO: CUENTA UNICA DEL TESORO</t>
  </si>
  <si>
    <t>00221012001 DEPOSITO DE EFECTIVO, DEPOSITANTE: SENARECOM, CONCEPTO: DEVOLUCION PERDIDA DE CREDITO FISCAL POR FACTURACION N° 3303, CUENTA DE DEPOSITO: CUENTA UNICA DEL TESORO</t>
  </si>
  <si>
    <t>00099021001 DEPOSITO DE EFECTIVO, DEPOSITANTE: LUIS ALFONSO URIARTE RODRIGUEZ, CONCEPTO: DEVOLUCION PASAJES, CUENTA DE DEPOSITO: CUENTA UNICA DEL TESORO</t>
  </si>
  <si>
    <t>00099021001 DEPOSITO DE EFECTIVO, DEPOSITANTE: JIMMY PUENTE BUSTOS, CONCEPTO: DEVOLUCION DE PASAJES, CUENTA DE DEPOSITO: CUENTA UNICA DEL TESORO</t>
  </si>
  <si>
    <t>00020031101 DEPOSITO DE EFECTIVO, DEPOSITANTE: ANDRES MAMANI POMA, CONCEPTO: DEVOLUCION DE REFRIGERIO MES NOVIEMBRE, CUENTA DE DEPOSITO: CUENTA UNICA DEL TESORO</t>
  </si>
  <si>
    <t>00020031101 DEPOSITO DE EFECTIVO, DEPOSITANTE: ANDRES MAMANI POMA, CONCEPTO: DEVOLUCION REFRIGERIO MES DICIEMBRE, CUENTA DE DEPOSITO: CUENTA UNICA DEL TESORO</t>
  </si>
  <si>
    <t>00099021001 DEPOSITO DE EFECTIVO, DEPOSITANTE: CAMARA DE DIPUTADOS, CONCEPTO: DEVOLUCION DE RECURSOS NO UTILIZADOS, CUENTA DE DEPOSITO: CUENTA UNICA DEL TESORO</t>
  </si>
  <si>
    <t>00592012001 DEPOSITO DE EFECTIVO, DEPOSITANTE: JOSE LUIS MAMANI - CAJAS, CONCEPTO: DEVOLUCION DE EFECTIVO POR PRESTAMO A CAROLINA CHAMBI - PAGO DE PENALIDADES LINEA IBERIA 04/11/2016, CUENTA DE DEPOSITO: CUENTA UNICA DEL TESORO</t>
  </si>
  <si>
    <t>00592012001 DEPOSITO DE EFECTIVO, DEPOSITANTE: JOSE LUIS MAMANI - CAJAS, CONCEPTO: DEVOLUCION DE EFECTIVO POR PAGO DE FINIQUITO A FERNANDO VALENZUELA BILLEWICZ EN FECHA 26/07/2016, CUENTA DE DEPOSITO: CUENTA UNICA DEL TESORO</t>
  </si>
  <si>
    <t>00046024204 DEPOSITO DE EFECTIVO, DEPOSITANTE: ROGER DENIS BLACUTT PANIAGUA, CONCEPTO: SALDO POR FONDOS EN AVANCE ASIGNADOS A ROGER DENIS BLACUTT PANIAGUA SEGUN C-31 5826, CUENTA DE DEPOSITO: CUENTA UNICA DEL TESORO</t>
  </si>
  <si>
    <t>00099021001 DEPOSITO DE EFECTIVO, DEPOSITANTE: JEOVANA HELEN MANRIQUEZ HELGUERO, CONCEPTO: DEVOLUCION HABERES ABRIL/2017, CUENTA DE DEPOSITO: CUENTA UNICA DEL TESORO</t>
  </si>
  <si>
    <t>00099021001 DEPOSITO DE EFECTIVO, DEPOSITANTE: AUTORIDAD DE FISCALIZACION DEL JUEGO, CONCEPTO: DEVOLUCION POR INCAPACIDAD TEMPORAL CPS- MES DE AGOSTO 2017, CUENTA DE DEPOSITO: CUENTA UNICA DEL TESORO</t>
  </si>
  <si>
    <t>00221012001 DEPOSITO DE EFECTIVO, DEPOSITANTE: SENARECOM, CONCEPTO: DEVOLUCION AL C-31 N° 642/17, CUENTA DE DEPOSITO: CUENTA UNICA DEL TESORO</t>
  </si>
  <si>
    <t>00593019201 DEPOSITO DE EFECTIVO, DEPOSITANTE: EMPRESA ESTATAL YACANA, CONCEPTO: REVERSION DE FONDOS ASIGNADOS PARA COMPRA DE FIBRA DE CAMELIDOS, CUENTA DE DEPOSITO: CUENTA UNICA DEL TESORO</t>
  </si>
  <si>
    <t>00221012001 DEPOSITO DE EFECTIVO, DEPOSITANTE: SENARECOM, CONCEPTO: DEVOLUCION A C-31 N° 462/2017, CUENTA DE DEPOSITO: CUENTA UNICA DEL TESORO</t>
  </si>
  <si>
    <t>00099021001 DEPOSITO DE EFECTIVO, DEPOSITANTE: ARIEL HEBER ROMERO VELARDE, CONCEPTO: REMISION PASAJES N PREVENTIVO 8081, CUENTA DE DEPOSITO: CUENTA UNICA DEL TESORO</t>
  </si>
  <si>
    <t>00099021001 DEPOSITO DE EFECTIVO, DEPOSITANTE: EJERCITO DE BOLIVIA RCB-1 CALAMA, CONCEPTO: REVERSION DE COMBUSTIBLE FORO PAISES EXPORTADORES DE GAS, CUENTA DE DEPOSITO: CUENTA UNICA DEL TESORO</t>
  </si>
  <si>
    <t>00593019201 DEPOSITO DE EFECTIVO, DEPOSITANTE: EMPRESA ESTATAL YACANA, CONCEPTO: REVERSION DE FONDOS ASIGNADOS PARA COMPRA DE FIBRA, CUENTA DE DEPOSITO: CUENTA UNICA DEL TESORO</t>
  </si>
  <si>
    <t>00155012001 DEPOSITO DE EFECTIVO, DEPOSITANTE: SILVIA EUGENIA LOPEZ FLORES, CONCEPTO: DEVOLUCION 4 DIAS AGUINALDO GESTION 2017, CUENTA DE DEPOSITO: CUENTA UNICA DEL TESORO</t>
  </si>
  <si>
    <t>00099021001 DEPOSITO DE EFECTIVO, DEPOSITANTE: INSA-REYNALDO RENJIFO, CONCEPTO: REVERSION, CUENTA DE DEPOSITO: CUENTA UNICA DEL TESORO</t>
  </si>
  <si>
    <t>00099021001 DEPOSITO DE EFECTIVO, DEPOSITANTE: RUBEN TORDOYA I., CONCEPTO: DEVOLUCION SALDOS NO UTILIZADOS COMBUSTIBLE, CUENTA DE DEPOSITO: CUENTA UNICA DEL TESORO</t>
  </si>
  <si>
    <t>00099021001 DEPOSITO DE EFECTIVO, DEPOSITANTE: MARCO ANTONIO FERNANDEZ SILVA, CONCEPTO: REVERSION DE PASAJES PREVENTIVO N 8720/2017, CUENTA DE DEPOSITO: CUENTA UNICA DEL TESORO</t>
  </si>
  <si>
    <t>00283042001 DEPOSITO DE EFECTIVO, DEPOSITANTE: ADUANA NACIONAL REGIONAL ORURO, CONCEPTO: MULTA DE CONSULTORES, CUENTA DE DEPOSITO: CUENTA UNICA DEL TESORO</t>
  </si>
  <si>
    <t>00099021001 DEPOSITO DE EFECTIVO, DEPOSITANTE: FABIANA ADELAIDA TORRICO PARAVICINI, CONCEPTO: REVERSION DE PASAJES PREVENTIVO N 8713/2017, CUENTA DE DEPOSITO: CUENTA UNICA DEL TESORO</t>
  </si>
  <si>
    <t>00099021001 DEPOSITO DE EFECTIVO, DEPOSITANTE: MARINA GRISELDA CONDE CAPI, CONCEPTO: REVERSION PASAJES- PREVENTIVO N 8717, CUENTA DE DEPOSITO: CUENTA UNICA DEL TESORO</t>
  </si>
  <si>
    <t>00099021001 DEPOSITO DE EFECTIVO, DEPOSITANTE: GABRIELA LOURDES RAMOS ROJAS, CONCEPTO: REVERSION DE PASAJES PREVENTIVO N 8719/2017, CUENTA DE DEPOSITO: CUENTA UNICA DEL TESORO</t>
  </si>
  <si>
    <t>00099021001 DEPOSITO DE EFECTIVO, DEPOSITANTE: ROSALIA ZULMA TERAN ROJAS, CONCEPTO: REVERSION DE PASAJES PREVENTIVO N 8715/2017, CUENTA DE DEPOSITO: CUENTA UNICA DEL TESORO</t>
  </si>
  <si>
    <t>00099021001 DEPOSITO DE EFECTIVO, DEPOSITANTE: CARLOS ROLANDO ALANEZ SORIA, CONCEPTO: REVERSION DE PASAJES PREVENTIVO N 8710/2017, CUENTA DE DEPOSITO: CUENTA UNICA DEL TESORO</t>
  </si>
  <si>
    <t>00291012006 DEPOSITO DE EFECTIVO, DEPOSITANTE: ADUANA NACIONAL REGIONAL ORURO, CONCEPTO: USO DERECHO DE VIA, CUENTA DE DEPOSITO: CUENTA UNICA DEL TESORO</t>
  </si>
  <si>
    <t>00046104203 DEPOSITO DE EFECTIVO, DEPOSITANTE: XIMENA ALEJANDRA VELASQUEZ SOLIZ, CONCEPTO: DEVOLUCION SALDO GESTION PASADA, CUENTA DE DEPOSITO: CUENTA UNICA DEL TESORO</t>
  </si>
  <si>
    <t>00099021001 DEP.DE CHEQ.AJENOS,RET.DE CAM.,CONCEPTO: DEVOLUCION RECURSOS CUENTAS X COBRAR,DEP.: ADEMAF - MONICA VARGAS RUIZ , PROCEDENCIA: BANCO UNION S.A., CHEQUE: 1215, FECHA DE EMISION:28/12/2017</t>
  </si>
  <si>
    <t>00041044201 DEP.DE CHEQ.AJENOS,RET.DE CAM.,CONCEPTO: DEP. SALDOS NO EJECUTADOS,DEP.: BARRIENTOS GARATE SUSANA , PROCEDENCIA: BANCO UNION S.A., CHEQUE: 406, FECHA DE EMISION:27/12/2017</t>
  </si>
  <si>
    <t>00130012001 DEP.DE CHEQ.AJENOS,RET.DE CAM.,CONCEPTO: PAGO CAPITAL CUOTA 95,DEP.: COMERMIN , PROCEDENCIA: BANCO MERCANTIL SANTA CRUZ SA., CHEQUE: 7826, FECHA DE EMISION:27/12/2017</t>
  </si>
  <si>
    <t>00130012001 DEP.DE CHEQ.AJENOS,RET.DE CAM.,CONCEPTO: PAGO DE INTERES ORDINARIO CUOTA 95,DEP.: COMERMIN , PROCEDENCIA: BANCO MERCANTIL SANTA CRUZ SA., CHEQUE: 7827, FECHA DE EMISION:27/12/2017</t>
  </si>
  <si>
    <t>00099021001 DEP.DE CHEQ.AJENOS,RET.DE CAM.,CONCEPTO: PREVENTIVO C-31 547,DEP.: ADMINISTRADORA BOLIVIANA DE CARRETERAS ABC , PROCEDENCIA: BANCO UNION S.A., CHEQUE: 3561, FECHA DE EMISION:26/12/2017</t>
  </si>
  <si>
    <t>00099021001 DEP.DE CHEQ.AJENOS,RET.DE CAM.,CONCEPTO: TRANSFERENCIA DE FONDOS AL TGN POR LA MONETIZACION DE DONACION MOTOCICLETAS,DEP.: INSUMOS BOLIVIA , PROCEDENCIA: BANCO UNION S.A., CHEQUE: 166, FECHA DE EMISION:27/12/2017</t>
  </si>
  <si>
    <t>00660012006 DEP.DE CHEQ.AJENOS,RET.DE CAM.,CONCEPTO: DEVOLUCION DE PAGO GESTION 2015,DEP.: ORGANO JUDICIAL - DISTRITO COCHABAMBA , PROCEDENCIA: BANCO UNION S.A., CHEQUE: 3024, FECHA DE EMISION:26/12/2017</t>
  </si>
  <si>
    <t>00660102001 DEP.DE CHEQ.AJENOS,RET.DE CAM.,CONCEPTO: DEVOLUCION DE VIATICOS 2017,DEP.: ORGANO JUDICIAL - DISTRITO POTOSI , PROCEDENCIA: BANCO UNION S.A., CHEQUE: 1138, FECHA DE EMISION:26/12/2017</t>
  </si>
  <si>
    <t>00523012001 DEP.DE CHEQ.AJENOS,RET.DE CAM.,CONCEPTO: PAGO POR SERVICIOS PRESTADOS,DEP.: ECOBOL , PROCEDENCIA: BANCO BISA S.A., CHEQUE: 13339, FECHA DE EMISION:15/12/2017</t>
  </si>
  <si>
    <t>00523012001 DEP.DE CHEQ.AJENOS,RET.DE CAM.,CONCEPTO: PAGO POR SERVICIOS PRESTADOS,DEP.: ECOBOL , PROCEDENCIA: BANCO BISA S.A., CHEQUE: 1937, FECHA DE EMISION:15/12/2017</t>
  </si>
  <si>
    <t>00523012001 DEP.DE CHEQ.AJENOS,RET.DE CAM.,CONCEPTO: PAGO POR SERVICIOS PRESTADOS,DEP.: ECOBOL , PROCEDENCIA: BANCO BISA S.A., CHEQUE: 1940, FECHA DE EMISION:19/12/2017</t>
  </si>
  <si>
    <t>00523012001 DEP.DE CHEQ.AJENOS,RET.DE CAM.,CONCEPTO: PAGO POR SERVICIOS PRESTADOS,DEP.: ECOBOL , PROCEDENCIA: BANCO BISA S.A., CHEQUE: 5770, FECHA DE EMISION:19/12/2017</t>
  </si>
  <si>
    <t>00523012001 DEP.DE CHEQ.AJENOS,RET.DE CAM.,CONCEPTO: PAGO POR SERVICIOS PRESTADOS,DEP.: ECOBOL , PROCEDENCIA: BANCO BISA S.A., CHEQUE: 1943, FECHA DE EMISION:19/12/2017</t>
  </si>
  <si>
    <t>00523012001 DEP.DE CHEQ.AJENOS,RET.DE CAM.,CONCEPTO: PAGO POR SERVICIOS PRESTADOS,DEP.: ECOBOL , PROCEDENCIA: BANCO BISA S.A., CHEQUE: 5430, FECHA DE EMISION:15/12/2017</t>
  </si>
  <si>
    <t>00523012001 DEP.DE CHEQ.AJENOS,RET.DE CAM.,CONCEPTO: PAGO POR SERVICIOS PRESTADOS,DEP.: ECOBOL , PROCEDENCIA: BANCO UNION S.A., CHEQUE: 18600, FECHA DE EMISION:21/12/2017</t>
  </si>
  <si>
    <t>00578012002 DEP.DE CHEQ.AJENOS,RET.DE CAM.,CONCEPTO: REVERSION,DEP.: BOLIVIANA DE AVIACION , PROCEDENCIA: BANCO UNION S.A., CHEQUE: 8434, FECHA DE EMISION:27/12/2017</t>
  </si>
  <si>
    <t>00523012001 DEP.DE CHEQ.AJENOS,RET.DE CAM.,CONCEPTO: PAGO POR SERVICIOS PRESTADOS,DEP.: ECOBOL , PROCEDENCIA: BANCO NACIONAL DE BOLIVIA S.A., CHEQUE: 947477, FECHA DE EMISION:12/12/2017</t>
  </si>
  <si>
    <t>00523012001 DEP.DE CHEQ.AJENOS,RET.DE CAM.,CONCEPTO: PAGO POR SERVICIOS PRESTADOS,DEP.: ECOBOL , PROCEDENCIA: BANCO NACIONAL DE BOLIVIA S.A., CHEQUE: 6538523, FECHA DE EMISION:21/12/2017</t>
  </si>
  <si>
    <t>00523012001 DEP.DE CHEQ.AJENOS,RET.DE CAM.,CONCEPTO: PAGO POR SERVICIOS PRESTADOS,DEP.: ECOBOL , PROCEDENCIA: BANCO NACIONAL DE BOLIVIA S.A., CHEQUE: 6538492, FECHA DE EMISION:15/12/2017</t>
  </si>
  <si>
    <t>00523012001 DEP.DE CHEQ.AJENOS,RET.DE CAM.,CONCEPTO: PAGO POR SERVICIOS PRESTADOS,DEP.: ECOBOL , PROCEDENCIA: BANCO NACIONAL DE BOLIVIA S.A., CHEQUE: 6538522, FECHA DE EMISION:21/12/2017</t>
  </si>
  <si>
    <t>00523012001 DEP.DE CHEQ.AJENOS,RET.DE CAM.,CONCEPTO: PAGO POR SERVICIOS PRESTADOS,DEP.: ECOBOL , PROCEDENCIA: BANCO NACIONAL DE BOLIVIA S.A., CHEQUE: 6015049, FECHA DE EMISION:07/12/2017</t>
  </si>
  <si>
    <t>00523012001 DEP.DE CHEQ.AJENOS,RET.DE CAM.,CONCEPTO: PAGO POR SERVICIOS PRESTADOS,DEP.: ECOBOL , PROCEDENCIA: BANCO NACIONAL DE BOLIVIA S.A., CHEQUE: 6015062, FECHA DE EMISION:15/12/2017</t>
  </si>
  <si>
    <t>00523012001 DEP.DE CHEQ.AJENOS,RET.DE CAM.,CONCEPTO: PAGO POR SERVICIOS PRESTADOS,DEP.: ECOBOL , PROCEDENCIA: BANCO NACIONAL DE BOLIVIA S.A., CHEQUE: 6538498, FECHA DE EMISION:19/12/2017</t>
  </si>
  <si>
    <t>00523012001 DEP.DE CHEQ.AJENOS,RET.DE CAM.,CONCEPTO: PAGO POR PRESTACION DE SERVICIOS,DEP.: ECOBOL , PROCEDENCIA: BANCO NACIONAL DE BOLIVIA S.A., CHEQUE: 6480, FECHA DE EMISION:11/12/2017</t>
  </si>
  <si>
    <t>00523012001 DEP.DE CHEQ.AJENOS,RET.DE CAM.,CONCEPTO: PAGO POR SERVICIOS PRESTADOS,DEP.: ECOBOL , PROCEDENCIA: BANCO NACIONAL DE BOLIVIA S.A., CHEQUE: 7044, FECHA DE EMISION:15/12/2017</t>
  </si>
  <si>
    <t>00523012001 DEP.DE CHEQ.AJENOS,RET.DE CAM.,CONCEPTO: PAGO POR SERVICIOS PRESTADOS,DEP.: ECOBOL , PROCEDENCIA: BANCO NACIONAL DE BOLIVIA S.A., CHEQUE: 7043, FECHA DE EMISION:15/12/2017</t>
  </si>
  <si>
    <t>00254014101 DEP.DE CHEQ.AJENOS,RET.DE CAM.,CONCEPTO: REVERSION,DEP.: INSTITUTO DEL SEGURO AGRARIO , PROCEDENCIA: BANCO UNION S.A., CHEQUE: 819, FECHA DE EMISION:13/12/2017</t>
  </si>
  <si>
    <t>00291044101 DEP.DE CHEQ.AJENOS,RET.DE CAM.,CONCEPTO: REVERSION DE SALDOS,DEP.: ABC-CBBA , PROCEDENCIA: BANCO UNION S.A., CHEQUE: 3247, FECHA DE EMISION:26/12/2017</t>
  </si>
  <si>
    <t>00254014101 DEP.DE CHEQ.AJENOS,RET.DE CAM.,CONCEPTO: REVERSION,DEP.: INSTITUTO DEL SEGURO AGRARIO , PROCEDENCIA: BANCO UNION S.A., CHEQUE: 818, FECHA DE EMISION:13/12/2017</t>
  </si>
  <si>
    <t>00099021001 DEP.DE CHEQ.AJENOS,RET.DE CAM.,CONCEPTO: REVERSION,DEP.: INSTITUTO DEL SEGURO AGRARIO , PROCEDENCIA: BANCO UNION S.A., CHEQUE: 811, FECHA DE EMISION:13/12/2017</t>
  </si>
  <si>
    <t>00342022001 DEP.DE CHEQ.AJENOS,RET.DE CAM.,CONCEPTO: TRANSFERENCIA DE FONDOS POR RECUPERACION DE CARTERA PVS,DEP.: FONDESIF , PROCEDENCIA: BANCO UNION S.A., CHEQUE: 1091, FECHA DE EMISION:28/12/2017</t>
  </si>
  <si>
    <t>00287102012 DEP.DE CHEQ.AJENOS,RET.DE CAM.,CONCEPTO: FONDO INDIGENA,DEP.: FPS - OFICINA CENTRAL , PROCEDENCIA: BANCO UNION S.A., CHEQUE: 723, FECHA DE EMISION:27/12/2017</t>
  </si>
  <si>
    <t>00290134101 DEP.DE CHEQ.AJENOS,RET.DE CAM.,CONCEPTO: DEPÓSITO PARA REVERSION DE C-31 SIP N° 439 DE LA GDYBA DE FUENTE 41-2017,DEP.: SERVICIO DE IMPUESTOS NACIONALES , PROCEDENCIA: BANCO UNION S.A., CHEQUE: 4692, FECHA DE EMISION:22/12/2017</t>
  </si>
  <si>
    <t>00287102012 DEP.DE CHEQ.AJENOS,RET.DE CAM.,CONCEPTO: INGRESOS SUPERVISION,DEP.: FPS - OFICINA CENTRAL , PROCEDENCIA: BANCO UNION S.A., CHEQUE: 720, FECHA DE EMISION:26/12/2017</t>
  </si>
  <si>
    <t>00290134101 DEP.DE CHEQ.AJENOS,RET.DE CAM.,CONCEPTO: DEPÓSITO PARA REVERSION DE C-31 SIP N° 419 DE LA GDYBA DE FUENTE 41-2017,DEP.: SERVICIO DE IMPUESTOS NACIONALES , PROCEDENCIA: BANCO UNION S.A., CHEQUE: 4691, FECHA DE EMISION:22/12/2017</t>
  </si>
  <si>
    <t>00290134101 DEP.DE CHEQ.AJENOS,RET.DE CAM.,CONCEPTO: DEPÓSITO PARA REVERSION DE C-31 SIP N° 392 DE LA GDYBA DE FUENTE 41-2017,DEP.: SERVICIO DE IMPUESTOS NACIONALES , PROCEDENCIA: BANCO UNION S.A., CHEQUE: 4690, FECHA DE EMISION:22/12/2017</t>
  </si>
  <si>
    <t>00290134101 DEP.DE CHEQ.AJENOS,RET.DE CAM.,CONCEPTO: DEPÓSITO PARA REVERSION DE C-31 SIP N° 357 DE LA GDYBA DE FUENTE 41-2017,DEP.: SERVICIO DE IMPUESTOS NACIONALES , PROCEDENCIA: BANCO UNION S.A., CHEQUE: 4689, FECHA DE EMISION:22/12/2017</t>
  </si>
  <si>
    <t>00046024204 DEP.DE CHEQ.AJENOS,RET.DE CAM.,CONCEPTO: REVERSION DE FONDOS (SALDO NO UTILIZADO - SEDES PANDO),DEP.: MINISTERIO DE SALUD , PROCEDENCIA: BANCO UNION S.A., CHEQUE: 1790, FECHA DE EMISION:19/12/2017</t>
  </si>
  <si>
    <t>00290134101 DEP.DE CHEQ.AJENOS,RET.DE CAM.,CONCEPTO: DEPÓSITO PARA REVERSION DE C-31 SIP N° 139 DE LA GDYBA DE FUENTE 41-2017,DEP.: SERVICIO DE IMPUESTOS NACIONALES , PROCEDENCIA: BANCO UNION S.A., CHEQUE: 4684, FECHA DE EMISION:22/12/2017</t>
  </si>
  <si>
    <t>00287102012 DEP.DE CHEQ.AJENOS,RET.DE CAM.,CONCEPTO: OTROS INGRESOS - SUPERVISION,DEP.: FPS - OFICINA CENTRAL , PROCEDENCIA: BANCO UNION S.A., CHEQUE: 724, FECHA DE EMISION:27/12/2017</t>
  </si>
  <si>
    <t>00290134101 DEP.DE CHEQ.AJENOS,RET.DE CAM.,CONCEPTO: DEPÓSITO PARA REVERSION DE C-31 SIP N° 167 DE LA GDYBA DE FUENTE 41-2017,DEP.: SERVICIO DE IMPUESTOS NACIONALES , PROCEDENCIA: BANCO UNION S.A., CHEQUE: 4685, FECHA DE EMISION:22/12/2017</t>
  </si>
  <si>
    <t>00290134101 DEP.DE CHEQ.AJENOS,RET.DE CAM.,CONCEPTO: DEPÓSITO PARA REVERSION DE C-31 SIP N° 11 DE LA GDYBA DE FUENTE 41-2017,DEP.: SERVICIO DE IMPUESTOS NACIONALES , PROCEDENCIA: BANCO UNION S.A., CHEQUE: 4682, FECHA DE EMISION:22/12/2017</t>
  </si>
  <si>
    <t>00290134101 DEP.DE CHEQ.AJENOS,RET.DE CAM.,CONCEPTO: DEPÓSITO PARA REVERSION DE C-31 SIP N° 324 DE LA GDYBA DE FUENTE 41-2017,DEP.: SERVICIO DE IMPUESTOS NACIONALES , PROCEDENCIA: BANCO UNION S.A., CHEQUE: 4688, FECHA DE EMISION:22/12/2017</t>
  </si>
  <si>
    <t>00513062001 DEP.DE CHEQ.AJENOS,RET.DE CAM.,CONCEPTO: DEVOLUCION DE SALDOS NO EJECUTADOS, POR DEP. DE PASAJES AEREOS DE GESTIONES ANTERIORES GOP,DEP.: YPFB-GOP , PROCEDENCIA: BANCO UNION S.A., CHEQUE: 1387, FECHA DE EMISION:27/12/2017</t>
  </si>
  <si>
    <t>00287102012 DEP.DE CHEQ.AJENOS,RET.DE CAM.,CONCEPTO: INGRESOS SUPERVISION,DEP.: FPS - OFICINA CENTRAL , PROCEDENCIA: BANCO UNION S.A., CHEQUE: 722, FECHA DE EMISION:27/12/2017</t>
  </si>
  <si>
    <t>00290134101 DEP.DE CHEQ.AJENOS,RET.DE CAM.,CONCEPTO: DEPÓSITO PARA REVERSION DE C-31 SIP N° 305 DE LA GDYBA DE FUENTE 41-2017,DEP.: SERVICIO DE IMPUESTOS NACIONALES , PROCEDENCIA: BANCO UNION S.A., CHEQUE: 4687, FECHA DE EMISION:22/12/2017</t>
  </si>
  <si>
    <t>00290134101 DEP.DE CHEQ.AJENOS,RET.DE CAM.,CONCEPTO: DEPÓSITO PARA REVERSION DE C-31 SIP N° 185 DE LA GDYBA DE FUENTE 41-2017,DEP.: SERVICIO DE IMPUESTOS NACIONALES , PROCEDENCIA: BANCO UNION S.A., CHEQUE: 4680, FECHA DE EMISION:22/12/2017</t>
  </si>
  <si>
    <t>00290134101 DEP.DE CHEQ.AJENOS,RET.DE CAM.,CONCEPTO: DEPÓSITO PARA REVERSION DE C-31 SIP N° 371 DE LA GDYBA DE FUENTE 41-2017,DEP.: SERVICIO DE IMPUESTOS NACIONALES , PROCEDENCIA: BANCO UNION S.A., CHEQUE: 4681, FECHA DE EMISION:22/12/2017</t>
  </si>
  <si>
    <t>00290134101 DEP.DE CHEQ.AJENOS,RET.DE CAM.,CONCEPTO: DEPÓSITO PARA REVERSION DE C-31 SIP N° 99 DE LA GDYBA DE FUENTE 41-2017,DEP.: SERVICIO DE IMPUESTOS NACIONALES , PROCEDENCIA: BANCO UNION S.A., CHEQUE: 4683, FECHA DE EMISION:22/12/2017</t>
  </si>
  <si>
    <t>00290134101 DEP.DE CHEQ.AJENOS,RET.DE CAM.,CONCEPTO: DEPÓSITO PARA REVERSION DE C-31 SIP N° 238 DE LA GDYBA DE FUENTE 41-2017,DEP.: SERVICIO DE IMPUESTOS NACIONALES , PROCEDENCIA: BANCO UNION S.A., CHEQUE: 4686, FECHA DE EMISION:22/12/2017</t>
  </si>
  <si>
    <t>00287102001 DEP.DE CHEQ.AJENOS,RET.DE CAM.,CONCEPTO: INGRESOS CREDIM FORM,DEP.: FPS - OFICINA CENTRAL , PROCEDENCIA: BANCO UNION S.A., CHEQUE: 721, FECHA DE EMISION:26/12/2017</t>
  </si>
  <si>
    <t>00290012001 DEP.DE CHEQ.AJENOS,RET.DE CAM.,CONCEPTO: DEP POR EL PAGO DE REFRIGERIOS MES MARZO/2017 A FUNCIONARIOS GERENCIA GRACO CBBA "GGCBBA",DEP.: SERVICIO DE IMPUESTOS NACIONALES , PROCEDENCIA: BANCO UNION S.A., CHEQUE: 4707, FECHA DE EMISION:28/12/2017</t>
  </si>
  <si>
    <t>00290012001 DEP.DE CHEQ.AJENOS,RET.DE CAM.,CONCEPTO: DEP. PO MULTAS Y ATRASOS DEL MES DE OCTUBRE Y NOVIEMBRE / 2017 DE LA GDPD S/G C-31 SIP N° 278,DEP.: SERVICIO DE IMPUESTOS NACIONALES</t>
  </si>
  <si>
    <t>00290012001 DEP.DE CHEQ.AJENOS,RET.DE CAM.,CONCEPTO: DEP POR MULTAS Y ATRASOS DE OCTUBRE Y NOVIEMBRE/2017 DE LA GDCH S/G C-31 SIP N° 277,DEP.: SERVICIO DE IMPUESTOS NACIONALES , PROCEDENCIA: BANCO UNION S.A., CHEQUE: 4699, FECHA DE EMISION:22/12/2017</t>
  </si>
  <si>
    <t>00290012001 DEP.DE CHEQ.AJENOS,RET.DE CAM.,CONCEPTO: DEP. POR MULTAS Y ATRASOS DE NOVIEMBRE - 2017 DE LA GDLPZ - I S/G C-31 SIP N° 276,DEP.: SERVICIO DE IMPUESTOS NACIONALES , PROCEDENCIA: BANCO UNION S.A., CHEQUE: 4700, FECHA DE EMISION:22/12/2017</t>
  </si>
  <si>
    <t>00290144101 DEP.DE CHEQ.AJENOS,RET.DE CAM.,CONCEPTO: DEP POR ADIQUISICION DE INSUMOS DE VEHICULOS DE GDBN-2017 C-31SIP N° 282,DEP.: SERVICIO DE IMPUESTOS NACIONALES , PROCEDENCIA: BANCO UNION S.A., CHEQUE: 4678, FECHA DE EMISION:22/12/2017</t>
  </si>
  <si>
    <t>00290142001 DEP.DE CHEQ.AJENOS,RET.DE CAM.,CONCEPTO: DEP POR CANCELACION DE REFRIGERIO DE LA AGENCIA TRIBUTARIA SANTA ANA DE GDBN-2017 S/G C-31 SIP N°282,DEP.: SERVICIO DE IMPUESTOS NACIONALES</t>
  </si>
  <si>
    <t>00574012002 DEP.DE CHEQ.AJENOS,RET.DE CAM.,CONCEPTO: LACTEOSBOL,DEP.: LACTEOSBOL , PROCEDENCIA: BANCO UNION S.A., CHEQUE: 4654, FECHA DE EMISION:27/12/2017</t>
  </si>
  <si>
    <t>00117012001 DEP.DE CHEQ.AJENOS,RET.DE CAM.,CONCEPTO: DEVOLUCION DE VIATICOS - C- 31 - 3264,DEP.: D.G.A.C. , PROCEDENCIA: BANCO UNION S.A., CHEQUE: 7256, FECHA DE EMISION:28/12/2017</t>
  </si>
  <si>
    <t>00574012003 DEP.DE CHEQ.AJENOS,RET.DE CAM.,CONCEPTO: FACTURAS NO DECLARADAS,DEP.: LACTEOSBOL , PROCEDENCIA: BANCO UNION S.A., CHEQUE: 4653, FECHA DE EMISION:27/12/2017</t>
  </si>
  <si>
    <t>00117012001 DEP.DE CHEQ.AJENOS,RET.DE CAM.,CONCEPTO: DEVOLUCION VIATICOS C-31-3295,DEP.: D.G.A.C. , PROCEDENCIA: BANCO UNION S.A., CHEQUE: 7260, FECHA DE EMISION:28/12/2017</t>
  </si>
  <si>
    <t>00574012002 DEP.DE CHEQ.AJENOS,RET.DE CAM.,CONCEPTO: FACTURAS NO DECLARADAS,DEP.: LACTEOSBOL , PROCEDENCIA: BANCO UNION S.A., CHEQUE: 4652, FECHA DE EMISION:27/12/2017</t>
  </si>
  <si>
    <t>00117012001 DEP.DE CHEQ.AJENOS,RET.DE CAM.,CONCEPTO: DEVOLUCION DE VIATICOS C-31-3042,DEP.: D.G.A.C. , PROCEDENCIA: BANCO UNION S.A., CHEQUE: 7259, FECHA DE EMISION:28/12/2017</t>
  </si>
  <si>
    <t>00117012001 DEP.DE CHEQ.AJENOS,RET.DE CAM.,CONCEPTO: DEVOLUCION VIATICOS C-31-2548,DEP.: D.G.A.C. , PROCEDENCIA: BANCO UNION S.A., CHEQUE: 7257, FECHA DE EMISION:28/12/2017</t>
  </si>
  <si>
    <t>00574012002 DEP.DE CHEQ.AJENOS,RET.DE CAM.,CONCEPTO: DEVOLUCION DE FONDOS,DEP.: LACTEOSBOL , PROCEDENCIA: BANCO UNION S.A., CHEQUE: 4651, FECHA DE EMISION:27/12/2017</t>
  </si>
  <si>
    <t>00117012001 DEP.DE CHEQ.AJENOS,RET.DE CAM.,CONCEPTO: DEVOLUCION VIATICOS C- 31- 3072,DEP.: D.G.A.C. , PROCEDENCIA: BANCO UNION S.A., CHEQUE: 7258, FECHA DE EMISION:28/12/2017</t>
  </si>
  <si>
    <t>00292012001 DEP.DE CHEQ.AJENOS,RET.DE CAM.,CONCEPTO: DEVOLUCION DE SUELDO REG. SANTA CRUZ,DEP.: VIAS BOLIVIA , PROCEDENCIA: BANCO UNION S.A., CHEQUE: 3390, FECHA DE EMISION:28/12/2017</t>
  </si>
  <si>
    <t>00046024103 DEP.DE CHEQ.AJENOS,RET.DE CAM.,CONCEPTO: DEP. A LA LIBRETA DE TELESALUD,DEP.: GOBIERNO AUTONOMO MUNICIPAL CABEZAS , PROCEDENCIA: BANCO UNION S.A., CHEQUE: 6909, FECHA DE EMISION:21/12/2017</t>
  </si>
  <si>
    <t>00099024103 DEP.DE CHEQ.AJENOS,RET.DE CAM.,CONCEPTO: DEVOLUCION DE SALDOS A LA UNIDAD DE PROYECTOS ESPECIALES UPRE,DEP.: ALTAMIRANO PACOSILLO MARIEL , PROCEDENCIA: BANCO UNION S.A., CHEQUE: 974, FECHA DE EMISION:21/12/2017</t>
  </si>
  <si>
    <t>00523012001 DEP.DE CHEQ.AJENOS,RET.DE CAM.,CONCEPTO: VENTA DE SERVICIOS ECOBOL,DEP.: ECOBOL , PROCEDENCIA: BANCO NACIONAL DE BOLIVIA S.A., CHEQUE: 6658266, FECHA DE EMISION:22/12/2017</t>
  </si>
  <si>
    <t>00523012001 DEP.DE CHEQ.AJENOS,RET.DE CAM.,CONCEPTO: PAGO POR SERVICIOS PRESTADOS,DEP.: ECOBOL , PROCEDENCIA: BANCO NACIONAL DE BOLIVIA S.A., CHEQUE: 939023, FECHA DE EMISION:27/12/2017</t>
  </si>
  <si>
    <t>00523012001 DEP.DE CHEQ.AJENOS,RET.DE CAM.,CONCEPTO: VENTA DE SERVICIOS ECOBOL,DEP.: ECOBOL , PROCEDENCIA: BANCO BISA S.A., CHEQUE: 3304, FECHA DE EMISION:13/12/2017</t>
  </si>
  <si>
    <t>00523012001 DEP.DE CHEQ.AJENOS,RET.DE CAM.,CONCEPTO: VENTA DE SERVICIOS ECOBOL,DEP.: ECOBOL , PROCEDENCIA: BANCO BISA S.A., CHEQUE: 2276, FECHA DE EMISION:21/12/2017</t>
  </si>
  <si>
    <t>00523012001 DEP.DE CHEQ.AJENOS,RET.DE CAM.,CONCEPTO: VENTA DE SERVICIOS ECOBOL,DEP.: ECOBOL , PROCEDENCIA: BANCO BISA S.A., CHEQUE: 2273, FECHA DE EMISION:20/12/2017</t>
  </si>
  <si>
    <t>00680012001 DEP.DE CHEQ.AJENOS,RET.DE CAM.,CONCEPTO: DEVOLUCION PASAJES Y GASOLINA,DEP.: CONTRALORIA GENERAL DEL ESTADO , PROCEDENCIA: BANCO UNION S.A., CHEQUE: 5511, FECHA DE EMISION:27/12/2017</t>
  </si>
  <si>
    <t>00523012001 DEP.DE CHEQ.AJENOS,RET.DE CAM.,CONCEPTO: VENTA DE SERVICIOS ECOBOL,DEP.: ECOBOL , PROCEDENCIA: BANCO BISA S.A., CHEQUE: 1431, FECHA DE EMISION:21/12/2017</t>
  </si>
  <si>
    <t>00523012001 DEP.DE CHEQ.AJENOS,RET.DE CAM.,CONCEPTO: VENTA DE SERVICIOS ECOBOL,DEP.: ECOBOL , PROCEDENCIA: BANCO DE CREDITO DE BOLIVIA S.A., CHEQUE: 4492, FECHA DE EMISION:22/12/2017</t>
  </si>
  <si>
    <t>00099021001 DEP.DE CHEQ.AJENOS,RET.DE CAM.,CONCEPTO: SUBSIDIO INCAPACIDAD TEMPORAL COCHABAMBA,DEP.: CONTRALORIA GENERAL DEL ESTADO , PROCEDENCIA: BANCO NACIONAL DE BOLIVIA S.A., CHEQUE: 6348082, FECHA DE EMISION:18/12/2017</t>
  </si>
  <si>
    <t>00099021001 DEP.DE CHEQ.AJENOS,RET.DE CAM.,CONCEPTO: SALDO NO UTILIZADO,DEP.: MINISTERIO DE EDUCACION , PROCEDENCIA: BANCO UNION S.A., CHEQUE: 21583, FECHA DE EMISION:28/12/2017</t>
  </si>
  <si>
    <t>00099021001 DEP.DE CHEQ.AJENOS,RET.DE CAM.,CONCEPTO: SALDO NO UTILIZADO,DEP.: MINISTERIO DE EDUCACION , PROCEDENCIA: BANCO UNION S.A., CHEQUE: 21584, FECHA DE EMISION:28/12/2017</t>
  </si>
  <si>
    <t>00020031101 DEP.DE CHEQ.AJENOS,RET.DE CAM.,CONCEPTO: TRANSFERENCIA DE RECURSOS DE SALDOS DE LA UNIDAD DE TRANS. DEL EJERCITO GESTION 2014,DEP.: MINISTERIO DE DEFENSA , PROCEDENCIA: BANCO UNION S.A., CHEQUE: 15692, FECHA DE EMISION:27/12/2017</t>
  </si>
  <si>
    <t>00660142001 DEP.DE CHEQ.AJENOS,RET.DE CAM.,CONCEPTO: DEVOLUCION CUENTAS POR COBRAR JUAN JOSE VILLARROEL G.,DEP.: ORGANO JUDICIAL DAF PANDO , PROCEDENCIA: BANCO UNION S.A., CHEQUE: 726, FECHA DE EMISION:26/12/2017</t>
  </si>
  <si>
    <t>00099024113 DEP.DE CHEQ.AJENOS,RET.DE CAM.,CONCEPTO: CONST SIST DE RIEGO DE LAS COMUN. DE KHULUYO,UNION, BELLA VISTA Y CHOJLLARA DE VILLA LIBERTAD LICOMA,DEP.: GAM VILLA LIBERTAD LICOMA</t>
  </si>
  <si>
    <t>00099021001 DEP.DE CHEQ.AJENOS,RET.DE CAM.,CONCEPTO: DEVOLUCION DE SALDO POR EL CIERRE DE LA CUENTA 10000003478349,DEP.: MINISTERIO PUBLICO , PROCEDENCIA: BANCO UNION S.A., CHEQUE: 21809, FECHA DE EMISION:28/12/2017</t>
  </si>
  <si>
    <t>00670012001 DEP.DE CHEQ.AJENOS,RET.DE CAM.,CONCEPTO: MULTAS ELECTORALES TED CHUQUISACA,DEP.: ORGANO ELECTORAL PLURINACIONAL , PROCEDENCIA: BANCO UNION S.A., CHEQUE: 4910, FECHA DE EMISION:26/12/2017</t>
  </si>
  <si>
    <t>00099021001 DEP.DE CHEQ.AJENOS,RET.DE CAM.,CONCEPTO: DEVOLUCION INCAPACIDAD TEMPORAL CAJA PETROLERA GESTION 2017,DEP.: PROCURADURIA GENERAL DEL ESTADO , PROCEDENCIA: BANCO UNION S.A., CHEQUE: 1794, FECHA DE EMISION:28/12/2017</t>
  </si>
  <si>
    <t>00578012002 DEP.DE CHEQ.AJENOS,RET.DE CAM.,CONCEPTO: REVERSION,DEP.: BOLIVIANA DE AVIACION , PROCEDENCIA: BANCO UNION S.A., CHEQUE: 8442, FECHA DE EMISION:28/12/2017</t>
  </si>
  <si>
    <t>00099021001 DEP.DE CHEQ.AJENOS,RET.DE CAM.,CONCEPTO: DEVOLUCION PASAJES AEREOS NO UTILIZADOS N° 1928743 Y 1928754 POR LA EMPRESA ESTATAL BOLIVIANA,DEP.: MINISTERIO DE PLANIFICACION DEL DESARROLLO</t>
  </si>
  <si>
    <t>00253014207 DEP.DE CHEQ.AJENOS,RET.DE CAM.,CONCEPTO: DEPÓSITO DE GAM OMERE QUE PARA GASTOS DE PREINVERSION,DEP.: GAM OMEREQUE , PROCEDENCIA: BANCO UNION S.A., CHEQUE: 1182, FECHA DE EMISION:28/12/2017</t>
  </si>
  <si>
    <t>00133012001 DEP.DE CHEQ.AJENOS,RET.DE CAM.,CONCEPTO: SALDO ABONOS REALIZADOS PARA PAGO DE PREMIOS MENORES SORTEOS 2017,DEP.: LOTERIA NACIONAL DE B Y S , PROCEDENCIA: BANCO UNION S.A., CHEQUE: 3495, FECHA DE EMISION:27/12/2017</t>
  </si>
  <si>
    <t>00099021001 DEP.DE CHEQ.AJENOS,RET.DE CAM.,CONCEPTO: DEVOLUCION PASAJES AEREOS NO UTILIZADOS N° 1759577 Y 1759584 POR LA EMPRESA ESTATAL BOLIVIANA,DEP.: MINISTERIO DE PLANIFICACION DEL DESARROLLO</t>
  </si>
  <si>
    <t>00133012001 DEP.DE CHEQ.AJENOS,RET.DE CAM.,CONCEPTO: PAGO DE PREMIOS MENORES GESTION 2016 PRESCRIPCION 2017,DEP.: LOTERIA NACIONAL DE B Y S , PROCEDENCIA: BANCO UNION S.A., CHEQUE: 3496, FECHA DE EMISION:27/12/2017</t>
  </si>
  <si>
    <t>00253014103 DEP.DE CHEQ.AJENOS,RET.DE CAM.,CONCEPTO: DEPÓSITO DE LA GAM OMEREQUE GASTOS PREINVERSION,DEP.: GAM OMEREQUE , PROCEDENCIA: BANCO UNION S.A., CHEQUE: 1181, FECHA DE EMISION:28/12/2017</t>
  </si>
  <si>
    <t>00133012001 DEP.DE CHEQ.AJENOS,RET.DE CAM.,CONCEPTO: SORTEO NAVIDAD PARA TODOS,DEP.: LOTERIA NACIONAL DE B Y S , PROCEDENCIA: BANCO UNION S.A., CHEQUE: 3497, FECHA DE EMISION:27/12/2017</t>
  </si>
  <si>
    <t>00099021001 DEP.DE CHEQ.AJENOS,RET.DE CAM.,CONCEPTO: DEVOLUCION DE PAS AJES AEREO,DEP.: BOA , PROCEDENCIA: BANCO UNION S.A., CHEQUE: 356, FECHA DE EMISION:27/12/2017</t>
  </si>
  <si>
    <t>00041011101 DEPOSITO DE EFECTIVO, DEPOSITANTE: MDPYEP - EVA RUFINA TACUÑA COLQUE, CONCEPTO: DEVOLUCION DE FONDOS EN AVANCE, CUENTA DE DEPOSITO: CUENTA UNICA DEL TESORO</t>
  </si>
  <si>
    <t>00133012001 DEPOSITO DE EFECTIVO, DEPOSITANTE: LOTERIA NACIONAL DE BYS, CONCEPTO: MEL SALDO SORTEO ADELA ZAMUDIO, CUENTA DE DEPOSITO: CUENTA UNICA DEL TESORO</t>
  </si>
  <si>
    <t>00099021001 DEPOSITO DE EFECTIVO, DEPOSITANTE: FLORENTINO HUANCA REBOZO, CONCEPTO: DEVOLUCION PAGO EN EXCESO DE AGUINALDO CORRESPONDIENTE A LA GESTION 2017, CUENTA DE DEPOSITO: CUENTA UNICA DEL TESORO</t>
  </si>
  <si>
    <t>00099021001 DEPOSITO DE EFECTIVO, DEPOSITANTE: FRANZ FRANKLIN CONDORI SUCA, CONCEPTO: CIRCUNSCRIPCION 15 DEVOLUCION DE ESTIPENDIOS, CUENTA DE DEPOSITO: CUENTA UNICA DEL TESORO</t>
  </si>
  <si>
    <t>00099021001 DEPOSITO DE EFECTIVO, DEPOSITANTE: ABC-OFICINA CENTRAL, CONCEPTO: DEVOLUCION DE VIATICO, CUENTA DE DEPOSITO: CUENTA UNICA DEL TESORO</t>
  </si>
  <si>
    <t>00291012006 DEPOSITO DE EFECTIVO, DEPOSITANTE: ABC-OFICINA CENTRAL, CONCEPTO: DEVOLUCION DE VIATICOS, CUENTA DE DEPOSITO: CUENTA UNICA DEL TESORO</t>
  </si>
  <si>
    <t>00099021001 DEPOSITO DE EFECTIVO, DEPOSITANTE: AAPS, CONCEPTO: DEVOLUCION POR ERROR DE ASIGNACION, CUENTA DE DEPOSITO: CUENTA UNICA DEL TESORO</t>
  </si>
  <si>
    <t>00041051101 DEPOSITO DE EFECTIVO, DEPOSITANTE: PROMUEVE BOLIVIA, CONCEPTO: DEPÓSITO CONSULTORIA PRO BOLIVIA, CUENTA DE DEPOSITO: CUENTA UNICA DEL TESORO</t>
  </si>
  <si>
    <t>00099021001 DEPOSITO DE EFECTIVO, DEPOSITANTE: ESCUELA MILITAR DE EQUITACION DEL EJERCITO, CONCEPTO: RETENCION IUE, IT COMPRA DE ALIMENTACION PARA ANIMALES DIC/17, CUENTA DE DEPOSITO: CUENTA UNICA DEL TESORO</t>
  </si>
  <si>
    <t>00099021001 DEPOSITO DE EFECTIVO, DEPOSITANTE: HARAS DEL EJERCITO, CONCEPTO: RETENCION IUE, IT COMPRA DE ALIMENTACION PARA ANIMALES NOV/17, CUENTA DE DEPOSITO: CUENTA UNICA DEL TESORO</t>
  </si>
  <si>
    <t>00046104203 DEPOSITO DE EFECTIVO, DEPOSITANTE: RODOLFO MENA SALGADO, CONCEPTO: DEVOLUCION SALDO GESTION PASADA, CUENTA DE DEPOSITO: CUENTA UNICA DEL TESORO</t>
  </si>
  <si>
    <t>00086038007 DEPOSITO DE EFECTIVO, DEPOSITANTE: COACOM SRL, CONCEPTO: DEVOLUCION POR DESEMBOLSO EN DEMASIA, CUENTA DE DEPOSITO: CUENTA UNICA DEL TESORO</t>
  </si>
  <si>
    <t>00086034202 DEPOSITO DE EFECTIVO, DEPOSITANTE: COACOM SRL, CONCEPTO: DEVOLUCION POR DESEMBOLSO EN DEMASIA, CUENTA DE DEPOSITO: CUENTA UNICA DEL TESORO</t>
  </si>
  <si>
    <t>00046024204 DEPOSITO DE EFECTIVO, DEPOSITANTE: MINISTERIO DE SALUD, CONCEPTO: REVERSION DE FONDOS (SALDO SEPTIEMBRE), CUENTA DE DEPOSITO: CUENTA UNICA DEL TESORO</t>
  </si>
  <si>
    <t>00016011101 DEPOSITO DE EFECTIVO, DEPOSITANTE: BASILIO CORDOVA ROMERO, CONCEPTO: DEVOLUCION POR CONCEPTO DE PASAJES, CUENTA DE DEPOSITO: CUENTA UNICA DEL TESORO</t>
  </si>
  <si>
    <t>00099021001 DEPOSITO DE EFECTIVO, DEPOSITANTE: RCM-5 "LANZA", CONCEPTO: DEVOLUCION ALIMENTACION CABALLOS, CUENTA DE DEPOSITO: CUENTA UNICA DEL TESORO</t>
  </si>
  <si>
    <t>00052014102 DEPOSITO DE EFECTIVO, DEPOSITANTE: JOSE MAURICIO ESPINOZA HERRERA, CONCEPTO: DEVOLUCION DE RECURSOS, CUENTA DE DEPOSITO: CUENTA UNICA DEL TESORO</t>
  </si>
  <si>
    <t>00010011101 DEPOSITO DE EFECTIVO, DEPOSITANTE: RAQUEL CUEVAS BERNAL, CONCEPTO: DEVOLUCION CARGO A CUENTA C31: 141/2017 FUENTE 11, CUENTA DE DEPOSITO: CUENTA UNICA DEL TESORO</t>
  </si>
  <si>
    <t>00099021001 DEPOSITO DE EFECTIVO, DEPOSITANTE: MILTON LARA BELTRAN, CONCEPTO: PAGO ALIMENTACION GANADO CABALLAR DICIEMBRE, CUENTA DE DEPOSITO: CUENTA UNICA DEL TESORO</t>
  </si>
  <si>
    <t>00099021001 DEPOSITO DE EFECTIVO, DEPOSITANTE: MPD OFELIA DEL CARMEN MARTINA SOTO DORADO, CONCEPTO: REGULARIZACION PAGO DE AGUINALDO 2017, CUENTA DE DEPOSITO: CUENTA UNICA DEL TESORO</t>
  </si>
  <si>
    <t>00052047001 DEPOSITO DE EFECTIVO, DEPOSITANTE: ANA MARIA XIMENA SILES CRESPO, CONCEPTO: DEVOLUCION DE FONDOS, CUENTA DE DEPOSITO: CUENTA UNICA DEL TESORO</t>
  </si>
  <si>
    <t>00380014201 DEPOSITO DE EFECTIVO, DEPOSITANTE: BENJAMIN DANILO HERRERA SOLIZ, CONCEPTO: DEVOLUCION DE SALDO POR CONCEPTO DE FONDOS EN AVANCE, CUENTA DE DEPOSITO: CUENTA UNICA DEL TESORO</t>
  </si>
  <si>
    <t>00099021001 DEPOSITO DE EFECTIVO, DEPOSITANTE: SANDRO CALLISAYA ALANOCA, CONCEPTO: REVERSION PASAJES PREV 0000007461,1, CUENTA DE DEPOSITO: CUENTA UNICA DEL TESORO</t>
  </si>
  <si>
    <t>00099021001 DEPOSITO DE EFECTIVO, DEPOSITANTE: GERMAN CALLISAYA CRUZ, CONCEPTO: REVERSION PASAJES PREV 0000003335,1, CUENTA DE DEPOSITO: CUENTA UNICA DEL TESORO</t>
  </si>
  <si>
    <t>00099021001 DEPOSITO DE EFECTIVO, DEPOSITANTE: GERMAN CALLISAYA CRUZ, CONCEPTO: REVERSION PASAJES PREV 0000007460,1, CUENTA DE DEPOSITO: CUENTA UNICA DEL TESORO</t>
  </si>
  <si>
    <t>00052014102 DEPOSITO DE EFECTIVO, DEPOSITANTE: MINISTERIO DE CULTURAS Y TURISMO JAIME MENDEZ, CONCEPTO: DEVOLUCION DE RECURSOS, CUENTA DE DEPOSITO: CUENTA UNICA DEL TESORO</t>
  </si>
  <si>
    <t>00309012001 DEPOSITO DE EFECTIVO, DEPOSITANTE: AUTORIDAD DE FISCALIZACION DEL JUEGO, CONCEPTO: REVERSION PAGO CONSULTOR ROLANDO FLORES, CUENTA DE DEPOSITO: CUENTA UNICA DEL TESORO</t>
  </si>
  <si>
    <t>00590012001 DEPOSITO DE EFECTIVO, DEPOSITANTE: EMPRESA PUBLICA QUIPUS, CONCEPTO: DEVOLUCION DE FONDOS, CUENTA DE DEPOSITO: CUENTA UNICA DEL TESORO</t>
  </si>
  <si>
    <t>00016011101 DEPOSITO DE EFECTIVO, DEPOSITANTE: LOURDES MACHICADO URQUIZO - MIN DE EDUCACION, CONCEPTO: DEVOLUCION DE SALDOS DE PASAJES Y VIATICOS, CUENTA DE DEPOSITO: CUENTA UNICA DEL TESORO</t>
  </si>
  <si>
    <t>00099021001 DEPOSITO DE EFECTIVO, DEPOSITANTE: MINISTERIO PUBLICO, CONCEPTO: DEVOLUCION DE VIATICOS POR EL DR DANIEL AYALA, CUENTA DE DEPOSITO: CUENTA UNICA DEL TESORO</t>
  </si>
  <si>
    <t>00287102001 DEPOSITO DE EFECTIVO, DEPOSITANTE: FPS - OF. CENTRAL, CONCEPTO: DEVOLUCION VIATICOS FPS - OF. CENTRAL, CUENTA DE DEPOSITO: CUENTA UNICA DEL TESORO</t>
  </si>
  <si>
    <t>00099021001 DEPOSITO DE EFECTIVO, DEPOSITANTE: MINISTERIO DE PLANIFICACION DEL DESARROLLO, CONCEPTO: REVERSION FONDOS NO UTILIZADOS, CUENTA DE DEPOSITO: CUENTA UNICA DEL TESORO</t>
  </si>
  <si>
    <t>00380014201 DEPOSITO DE EFECTIVO, DEPOSITANTE: LIDIA GLADYS BENICIA VALENCIA LOPEZ, CONCEPTO: DEVOLUCION DE SALDO NO UTILIZADO (FONDOS ASIGNADOS), CUENTA DE DEPOSITO: CUENTA UNICA DEL TESORO</t>
  </si>
  <si>
    <t>00099021001 DEPOSITO DE EFECTIVO, DEPOSITANTE: EMP. BOL DE INDUSTRIALIZACION DE HIDROCARBUROS, CONCEPTO: DEVOLUCION DE PASAJES NO VALIDOS PARA CREDITO FISCAL, CUENTA DE DEPOSITO: CUENTA UNICA DEL TESORO</t>
  </si>
  <si>
    <t>00586019203 DEPOSITO DE EFECTIVO, DEPOSITANTE: LUIS FERNADO TORREZ AUZA, CONCEPTO: DEVOLUCION DE PAGO REFRIGERIO MES DICIEMBRE SEDE LA PAZ PREVENTIVO 1047, CUENTA DE DEPOSITO: CUENTA UNICA DEL TESORO</t>
  </si>
  <si>
    <t>00099021001 DEPOSITO DE EFECTIVO, DEPOSITANTE: EMP. BOL DE INDUSTRIALIZACION DE HIDROCARBUROS, CONCEPTO: DEVOLUCION DE RECURSOS DE GASTOS DE ALIMENTACION, CUENTA DE DEPOSITO: CUENTA UNICA DEL TESORO</t>
  </si>
  <si>
    <t>00041044201 DEPOSITO DE EFECTIVO, DEPOSITANTE: JAIME MAMANI ORTEGA, CONCEPTO: DEVOLUCION DE FONDOS NO UTILIZADOS EN ENVIO DE MATERIAL PROMOCIONAL"CAMPAÑA DOS VASOS DE LECHE", CUENTA DE DEPOSITO: CUENTA UNICA DEL TESORO</t>
  </si>
  <si>
    <t>00099021001 DEPOSITO DE EFECTIVO, DEPOSITANTE: ADEMAF - ANGEL HUMBERTO POROMA CONDORENA, CONCEPTO: DEVOLUCION POR EXCEDENTE CONSUMO TELEFONIA MOVIL JULIO A NOVIEMBRE 2017, CUENTA DE DEPOSITO: CUENTA UNICA DEL TESORO</t>
  </si>
  <si>
    <t>00099021001 DEPOSITO DE EFECTIVO, DEPOSITANTE: CARLOS EDWIN VALDEZ RODRIGUEZ, CONCEPTO: DEVOLUCION DE IMPORTE POR CAPACITACION NO CURSADA, CUENTA DE DEPOSITO: CUENTA UNICA DEL TESORO</t>
  </si>
  <si>
    <t>00586019203 DEPOSITO DE EFECTIVO, DEPOSITANTE: EASBA-YOMAR LORENZO GIRONDA MALDONADO, CONCEPTO: DEVOLUCION FONDOS EN AVANCE PREVENTIVO 1008, CUENTA DE DEPOSITO: CUENTA UNICA DEL TESORO</t>
  </si>
  <si>
    <t>00086038003 DEPOSITO DE EFECTIVO, DEPOSITANTE: SERV. NAL DE AREAS PROTEGIDAS - SERNAP, CONCEPTO: DEPÓSITO POR REVERSION DE FONDO NO UTILIADOS POR EL SEÑOR JORGE QUISPE CACHI, CUENTA DE DEPOSITO: CUENTA UNICA DEL TESORO</t>
  </si>
  <si>
    <t>00513012003 DEPOSITO DE EFECTIVO, DEPOSITANTE: YPFB CORPORACION LA PAZ, CONCEPTO: REVERSION SALDO, CUENTA DE DEPOSITO: CUENTA UNICA DEL TESORO</t>
  </si>
  <si>
    <t>00574012002 DEPOSITO DE EFECTIVO, DEPOSITANTE: SANDRA CARI CHAVEZ, CONCEPTO: DEVOLUCION DE FONDOS EN AVANCE POR CONCEPTO DE AFILIACION CAJA DE CAMINOS, CUENTA DE DEPOSITO: CUENTA UNICA DEL TESORO</t>
  </si>
  <si>
    <t>00099021001 DEPOSITO DE EFECTIVO, DEPOSITANTE: MILER SANCA TINTA, CONCEPTO: REMBOLSO, CUENTA DE DEPOSITO: CUENTA UNICA DEL TESORO</t>
  </si>
  <si>
    <t>00099021001 DEPOSITO DE EFECTIVO, DEPOSITANTE: MINISTERIO PUBLICO, CONCEPTO: DEVOLUCION POR EL SOBREGIRO DE LLAMADAS POR INDIRA MIRANDA MONTOYA, CUENTA DE DEPOSITO: CUENTA UNICA DEL TESORO</t>
  </si>
  <si>
    <t>00099021001 DEPOSITO DE EFECTIVO, DEPOSITANTE: MINISTERIO PUBLICO, CONCEPTO: DEVOLUCION POR SOBREGIRO DE LLAMADAS POR MILTON MONTELLANO, CUENTA DE DEPOSITO: CUENTA UNICA DEL TESORO</t>
  </si>
  <si>
    <t>00099021001 DEPOSITO DE EFECTIVO, DEPOSITANTE: MINISTERIO PUBLICO, CONCEPTO: DEVOLUCION POR SOBREGIRO DE LLAMADAS POR VASQUEZ ESPADA HENRY, CUENTA DE DEPOSITO: CUENTA UNICA DEL TESORO</t>
  </si>
  <si>
    <t>00099021001 DEPOSITO DE EFECTIVO, DEPOSITANTE: MINISTERIO PUBLICO, CONCEPTO: DEVOLUCION DE VIATICOS POR EL LIC JULIO DALENCE MONTAÑO, CUENTA DE DEPOSITO: CUENTA UNICA DEL TESORO</t>
  </si>
  <si>
    <t>00099021001 DEPOSITO DE EFECTIVO, DEPOSITANTE: PROCURADURIA GRAL DEL ESTADO, CONCEPTO: DEVOLUCION DE AGUINALDO EN DEMASIA DE KRISTHEL ROMERO MENDOZA, CUENTA DE DEPOSITO: CUENTA UNICA DEL TESORO</t>
  </si>
  <si>
    <t>00580012001 DEPOSITO DE EFECTIVO, DEPOSITANTE: DEPOSITOS ADUANEROS BOLIVIANOS, CONCEPTO: DEVOLUCION A LIBRETA 00580012001 -ENPE DAB RECURSOS ESPECIFICOS, BONO ANTIGUEDAD JOSE BERRIOS FLORES, CUENTA DE DEPOSITO: CUENTA UNICA DEL TESORO</t>
  </si>
  <si>
    <t>00041051101 DEPOSITO DE EFECTIVO, DEPOSITANTE: RENAN IVAN TROCHE SUCOJAYO, CONCEPTO: SALDO DE FONDOS ASIGNADOS, CUENTA DE DEPOSITO: CUENTA UNICA DEL TESORO</t>
  </si>
  <si>
    <t>00099021001 DEPOSITO DE EFECTIVO, DEPOSITANTE: FELIX TITO VARGAS, CONCEPTO: COMPROMISO DE DEVOLUCION DE DEUDA (DOBLE PERCEPCION), CUENTA DE DEPOSITO: CUENTA UNICA DEL TESORO</t>
  </si>
  <si>
    <t>00290064101 DEPOSITO DE EFECTIVO, DEPOSITANTE: IMPUESTOS GRACO LA PAZ-LIDIA NELLY VALENCIA, CONCEPTO: SERVICIO DE LUZ Y AGUA, CUENTA DE DEPOSITO: CUENTA UNICA DEL TESORO</t>
  </si>
  <si>
    <t>00099021001 DEPOSITO DE EFECTIVO, DEPOSITANTE: RPM - 3 " GRAL E. ARZE ", CONCEPTO: COMBUSTIBLE ELECCIONES JUDICIALES, CUENTA DE DEPOSITO: CUENTA UNICA DEL TESORO</t>
  </si>
  <si>
    <t>00020031101 DEPOSITO DE EFECTIVO, DEPOSITANTE: RC-7 CHICHAS, CONCEPTO: RETENCION DE IMPUESTOS DE SOBRE ALIMENTACION, CUENTA DE DEPOSITO: CUENTA UNICA DEL TESORO</t>
  </si>
  <si>
    <t>00099021001 DEPOSITO DE EFECTIVO, DEPOSITANTE: RC-7 CHICHAS, CONCEPTO: RETENCION DE ALIMENTOS PARA CABALLOS, CUENTA DE DEPOSITO: CUENTA UNICA DEL TESORO</t>
  </si>
  <si>
    <t>00099021001 DEPOSITO DE EFECTIVO, DEPOSITANTE: PEDRO JAVIER SOLIZ HERBAS, CONCEPTO: DESCARGO DE SOLICITUD DE RECURSOS, CUENTA DE DEPOSITO: CUENTA UNICA DEL TESORO</t>
  </si>
  <si>
    <t>00020031101 DEPOSITO DE EFECTIVO, DEPOSITANTE: EJERCITO DE BOLIVIA, CONCEPTO: RETENCION POR CONCEPTO DE SEGURIDAD FISICA, CUENTA DE DEPOSITO: CUENTA UNICA DEL TESORO</t>
  </si>
  <si>
    <t>00046058003 DEPOSITO DE EFECTIVO, DEPOSITANTE: GOBIERNO AUTONOMO MUNICIPAL DE PALCA, CONCEPTO: DEVOLUCION DE SALDO DE LA CUENTA DESNUTRICION CERO, CUENTA DE DEPOSITO: CUENTA UNICA DEL TESORO</t>
  </si>
  <si>
    <t>00099021001 DEPOSITO DE EFECTIVO, DEPOSITANTE: DELICIA JIMENES DURAN, CONCEPTO: REVERCION DE PASAJES, CUENTA DE DEPOSITO: CUENTA UNICA DEL TESORO</t>
  </si>
  <si>
    <t>00099021001 DEPOSITO DE EFECTIVO, DEPOSITANTE: MILTON TAPIA PAREDES, CONCEPTO: REVERCION DE PASAJES, CUENTA DE DEPOSITO: CUENTA UNICA DEL TESORO</t>
  </si>
  <si>
    <t>00099021001 DEPOSITO DE EFECTIVO, DEPOSITANTE: LUCY OLIVIA CALLIZAYA ESPINOZA, CONCEPTO: DUODECIMA DE AGUINALDO, CUENTA DE DEPOSITO: CUENTA UNICA DEL TESORO</t>
  </si>
  <si>
    <t>00592012001 DEPOSITO DE EFECTIVO, DEPOSITANTE: MARIELA APAZA, CONCEPTO: NA 79591//2016, CUENTA DE DEPOSITO: CUENTA UNICA DEL TESORO</t>
  </si>
  <si>
    <t>00086031101 DEPOSITO DE EFECTIVO, DEPOSITANTE: SAUL WALDO CAMPERO LARUTA, CONCEPTO: DEP. POR REVERSION DE FONDOS, CUENTA DE DEPOSITO: CUENTA UNICA DEL TESORO</t>
  </si>
  <si>
    <t>00099021001 DEPOSITO DE EFECTIVO, DEPOSITANTE: SAUL WALDO CAMPERO LARUTA, CONCEPTO: DEP. POR REVERSION DE FONDOS, CUENTA DE DEPOSITO: CUENTA UNICA DEL TESORO</t>
  </si>
  <si>
    <t>00086034201 DEPOSITO DE EFECTIVO, DEPOSITANTE: JUAN CARLOS ECHEVERRIA, CONCEPTO: DEP. POR REVERSION DE FONDOS, CUENTA DE DEPOSITO: CUENTA UNICA DEL TESORO</t>
  </si>
  <si>
    <t>00086034201 DEPOSITO DE EFECTIVO, DEPOSITANTE: SERNAP-AGUARAGUE, CONCEPTO: DEP. POR REVERSION DE FONDOS, CUENTA DE DEPOSITO: CUENTA UNICA DEL TESORO</t>
  </si>
  <si>
    <t>00512012001 DEPOSITO DE EFECTIVO, DEPOSITANTE: AASANA, CONCEPTO: DEVOLUCION DE PASAJES, CUENTA DE DEPOSITO: CUENTA UNICA DEL TESORO</t>
  </si>
  <si>
    <t>00086031101 DEPOSITO DE EFECTIVO, DEPOSITANTE: LUCY ZELADA, CONCEPTO: DEP. POR DEVOLUCION DE FONDOS, CUENTA DE DEPOSITO: CUENTA UNICA DEL TESORO</t>
  </si>
  <si>
    <t>00086031106 DEPOSITO DE EFECTIVO, DEPOSITANTE: JUAN CARLOS ECHEVERRIA, CONCEPTO: DEP. POR DEVOLUCIONES FONDO ROTATIVO, CUENTA DE DEPOSITO: CUENTA UNICA DEL TESORO</t>
  </si>
  <si>
    <t>00086031106 DEPOSITO DE EFECTIVO, DEPOSITANTE: JUAN CARLOS ECHEVERRIA, CONCEPTO: DEP. POR DEVOLUCION FONDOS EN AVANCE, CUENTA DE DEPOSITO: CUENTA UNICA DEL TESORO</t>
  </si>
  <si>
    <t>00086034202 DEPOSITO DE EFECTIVO, DEPOSITANTE: SERNAP-AGUARAGUE, CONCEPTO: DEP. POR REVERSION DE FONDOS, CUENTA DE DEPOSITO: CUENTA UNICA DEL TESORO</t>
  </si>
  <si>
    <t>00086031101 DEPOSITO DE EFECTIVO, DEPOSITANTE: SERNAP-AGUARAGUE, CONCEPTO: DEP. POR OTROS INGRESOS, CUENTA DE DEPOSITO: CUENTA UNICA DEL TESORO</t>
  </si>
  <si>
    <t>00574012002 DEPOSITO DE EFECTIVO, DEPOSITANTE: LACTEOSBOL-ACHACACHI JAVIER CHIPANA, CONCEPTO: SALDO DE FONDOS EN AVANCE INCRUZ, CUENTA DE DEPOSITO: CUENTA UNICA DEL TESORO</t>
  </si>
  <si>
    <t>00015011108 DEPOSITO DE EFECTIVO, DEPOSITANTE: JUAN PABLO LIMACHI CUTIPA, CONCEPTO: EXCESOS, CUENTA DE DEPOSITO: CUENTA UNICA DEL TESORO</t>
  </si>
  <si>
    <t>00015011108 DEPOSITO DE EFECTIVO, DEPOSITANTE: RICARDO CABA PILLCO, CONCEPTO: EXCESOS, CUENTA DE DEPOSITO: CUENTA UNICA DEL TESORO</t>
  </si>
  <si>
    <t>00574012002 DEPOSITO DE EFECTIVO, DEPOSITANTE: LACTEOSBOL-ACHACACHI JAVIER CHIPANA, CONCEPTO: PAGO DE 13% DE FACTURA NO DECLARADA, CUENTA DE DEPOSITO: CUENTA UNICA DEL TESORO</t>
  </si>
  <si>
    <t>00015011108 DEPOSITO DE EFECTIVO, DEPOSITANTE: DAVID TOLEDO CARRASCO, CONCEPTO: EXCESOS, CUENTA DE DEPOSITO: CUENTA UNICA DEL TESORO</t>
  </si>
  <si>
    <t>00099021001 DEPOSITO DE EFECTIVO, DEPOSITANTE: SEDEM, CONCEPTO: DEVOLUCION FONDOS EN AVANCE, CUENTA DE DEPOSITO: CUENTA UNICA DEL TESORO</t>
  </si>
  <si>
    <t>00099021001 DEPOSITO DE EFECTIVO, DEPOSITANTE: SERGIO MAURICIO MENDEZ QUINTANILLA, CONCEPTO: DEVOLUCION DE VIATICOS DE SERGIO MAURICIO MENDEZ QUINTANILLA, CUENTA DE DEPOSITO: CUENTA UNICA DEL TESORO</t>
  </si>
  <si>
    <t>00119012001 DEPOSITO DE EFECTIVO, DEPOSITANTE: VALERIANA CASILLA MAMANI, CONCEPTO: REPOSICION POR RENOVACION DE DOMINIO CREANDO.COM.BO, CUENTA DE DEPOSITO: CUENTA UNICA DEL TESORO</t>
  </si>
  <si>
    <t>00099021001 DEPOSITO DE EFECTIVO, DEPOSITANTE: MARCO ANTONIO LAVAYEN TAMAYO, CONCEPTO: DEVOLUCION FONDO EN AVANCE MINISTERIO DE JUSTICIA Y TRANSPARENCIA INSTITUCIONAL, CUENTA DE DEPOSITO: CUENTA UNICA DEL TESORO</t>
  </si>
  <si>
    <t>00283042001 DEPOSITO DE EFECTIVO, DEPOSITANTE: ANGELA MARIA AGUILAR QUISPE CI8264227, CONCEPTO: DEVOLUCION DE VIATICOS, CUENTA DE DEPOSITO: CUENTA UNICA DEL TESORO</t>
  </si>
  <si>
    <t>00046057005 DEPOSITO DE EFECTIVO, DEPOSITANTE: TATIANA VILTE MARTINEZ-MINISTERIO DE SALUD, CONCEPTO: DEVOLUCION DE PAGO DE HONORARIOS MES DE SEPTIEMBRE OCTUBRE,NOVIEMBRE, CUENTA DE DEPOSITO: CUENTA UNICA DEL TESORO</t>
  </si>
  <si>
    <t>00046057005 DEPOSITO DE EFECTIVO, DEPOSITANTE: MINISTERIO DE SALUD-AGUSTIN ROCABADO, CONCEPTO: DEVOLUCION DE PAGO DE HONORARIOS MES DE AGOSTO, CUENTA DE DEPOSITO: CUENTA UNICA DEL TESORO</t>
  </si>
  <si>
    <t>00292032001 DEPOSITO DE EFECTIVO, DEPOSITANTE: REYNALDO FEDERICO MENDOZA UBANO, CONCEPTO: PAGO DE MULTA POR RETRASO DE ENTREGA, CUENTA DE DEPOSITO: CUENTA UNICA DEL TESORO</t>
  </si>
  <si>
    <t>00099021001 DEPOSITO DE EFECTIVO, DEPOSITANTE: ERNESTO MARCONI LIPA, CONCEPTO: DEVOLUCION, CUENTA DE DEPOSITO: CUENTA UNICA DEL TESORO</t>
  </si>
  <si>
    <t>00526012001 DEPOSITO DE EFECTIVO, DEPOSITANTE: ALDO COBO - BOLIVIA TV, CONCEPTO: DEVOLUCION, CUENTA DE DEPOSITO: CUENTA UNICA DEL TESORO</t>
  </si>
  <si>
    <t>00378012002 DEPOSITO DE EFECTIVO, DEPOSITANTE: SENATEX, CONCEPTO: DEVOLUCION DE DIAS NO TRABAJADOS AGUINALDO 2017-C31-630, CUENTA DE DEPOSITO: CUENTA UNICA DEL TESORO</t>
  </si>
  <si>
    <t>00526012001 DEPOSITO DE EFECTIVO, DEPOSITANTE: DAVID ANGEL CABALLERO TOLEDO, CONCEPTO: DEVOLUCION DE PASAJES, CUENTA DE DEPOSITO: CUENTA UNICA DEL TESORO</t>
  </si>
  <si>
    <t>00099021001 DEPOSITO DE EFECTIVO, DEPOSITANTE: ADRIANA DENNISE VALLE ROJAS, CONCEPTO: DEVOLUCION POR PAGO DE AGUINALDO (REGULARIZACION) GESTION 2017, CUENTA DE DEPOSITO: CUENTA UNICA DEL TESORO</t>
  </si>
  <si>
    <t>00290194101 DEPOSITO DE EFECTIVO, DEPOSITANTE: MARIÑO ZULETA SHADIA INGRID - SIN, CONCEPTO: DEVOLUCION RETROACTIVO, CUENTA DE DEPOSITO: CUENTA UNICA DEL TESORO</t>
  </si>
  <si>
    <t>00290194101 DEPOSITO DE EFECTIVO, DEPOSITANTE: BUHEZO GOMEZ PABLO ANDRES, CONCEPTO: DEVOLUCION RETROACTIVO, CUENTA DE DEPOSITO: CUENTA UNICA DEL TESORO</t>
  </si>
  <si>
    <t>00290194101 DEPOSITO DE EFECTIVO, DEPOSITANTE: FLORES MAQUERA ADELY MARIBEL - SIN, CONCEPTO: DEVOLUCION RETROACTIVO, CUENTA DE DEPOSITO: CUENTA UNICA DEL TESORO</t>
  </si>
  <si>
    <t>00592012001 DEPOSITO DE EFECTIVO, DEPOSITANTE: SUSANA MAMANI HUANACO, CONCEPTO: PAGO BOLETOS AEREOS EMITIDOS A NOMBRE DE BOLTUR-GESTION 2016, CUENTA DE DEPOSITO: CUENTA UNICA DEL TESORO</t>
  </si>
  <si>
    <t>00290194101 DEPOSITO DE EFECTIVO, DEPOSITANTE: GARCIA FLORES EDWIN HERIBERTO - SIN, CONCEPTO: DEVOLUCION RETROACTIVO, CUENTA DE DEPOSITO: CUENTA UNICA DEL TESORO</t>
  </si>
  <si>
    <t>00099021001 DEPOSITO DE EFECTIVO, DEPOSITANTE: CAMARA DE DIPUTADOS, CONCEPTO: PREV. 2084/2017 DEPOSITÓ POR CIERRE DE PREVENTIVO GESTION 2017, CUENTA DE DEPOSITO: CUENTA UNICA DEL TESORO</t>
  </si>
  <si>
    <t>00592012001 DEPOSITO DE EFECTIVO, DEPOSITANTE: SUSANA MAMANI HUANACO, CONCEPTO: PAGO BOLETOS AEREOS EMITIDOS A NOMBRE DE BOLTUR-GESTION 2017, CUENTA DE DEPOSITO: CUENTA UNICA DEL TESORO</t>
  </si>
  <si>
    <t>00290194101 DEPOSITO DE EFECTIVO, DEPOSITANTE: MARIN ZAPATA DEYSI DENIS - SIN, CONCEPTO: DEVOLUCION RETROACTIVO, CUENTA DE DEPOSITO: CUENTA UNICA DEL TESORO</t>
  </si>
  <si>
    <t>00099021001 DEPOSITO DE EFECTIVO, DEPOSITANTE: CAMARA DE DIPUTADOS, CONCEPTO: PREV. 2107/2017 DEPOSITÓ POR CIERRE DE PREVENTIVO GESTION 2017, CUENTA DE DEPOSITO: CUENTA UNICA DEL TESORO</t>
  </si>
  <si>
    <t>00099021001 DEPOSITO DE EFECTIVO, DEPOSITANTE: CAMARA DE DIPUTADOS, CONCEPTO: PREV. 1979/2017 DEPOSITÓ POR CIERRE DE PREVENTIVO GESTION 2017, CUENTA DE DEPOSITO: CUENTA UNICA DEL TESORO</t>
  </si>
  <si>
    <t>00099021001 DEPOSITO DE EFECTIVO, DEPOSITANTE: CAMARA DE DIPUTADOS, CONCEPTO: PREV. 1047/2017 DEPOSITÓ POR CIERRE DE PREVENTIVO GESTION 2017, CUENTA DE DEPOSITO: CUENTA UNICA DEL TESORO</t>
  </si>
  <si>
    <t>00099021001 DEPOSITO DE EFECTIVO, DEPOSITANTE: CAMARA DE DIPUTADOS, CONCEPTO: PREV. 1046/2017 DEPOSITÓ POR CIERRE DE PREVENTIVO GESTION 2017, CUENTA DE DEPOSITO: CUENTA UNICA DEL TESORO</t>
  </si>
  <si>
    <t>00099021001 DEPOSITO DE EFECTIVO, DEPOSITANTE: CAMARA DE DIPUTADOS, CONCEPTO: PREV. 1033/2017 DEPOSITÓ POR CIERRE DE PREVENTIVO GESTION 2017, CUENTA DE DEPOSITO: CUENTA UNICA DEL TESORO</t>
  </si>
  <si>
    <t>00099021001 DEPOSITO DE EFECTIVO, DEPOSITANTE: CAMARA DE DIPUTADOS, CONCEPTO: PREV. 1029/2017 DEPOSITÓ POR CIERRE DE PREVENTIVO GESTION 2017, CUENTA DE DEPOSITO: CUENTA UNICA DEL TESORO</t>
  </si>
  <si>
    <t>00099021001 DEPOSITO DE EFECTIVO, DEPOSITANTE: CAMARA DE DIPUTADOS, CONCEPTO: PREV. 796/2017 DEPOSITÓ POR CIERRE DE PREVENTIVO GESTION 2017, CUENTA DE DEPOSITO: CUENTA UNICA DEL TESORO</t>
  </si>
  <si>
    <t>00099021001 DEPOSITO DE EFECTIVO, DEPOSITANTE: CAMARA DE DIPUTADOS, CONCEPTO: PREV. 1936/2017 DEPOSITÓ POR CIERRE DE PREVENTIVO GESTION 2017, CUENTA DE DEPOSITO: CUENTA UNICA DEL TESORO</t>
  </si>
  <si>
    <t>00099021001 DEPOSITO DE EFECTIVO, DEPOSITANTE: CAMARA DE DIPUTADOS, CONCEPTO: PREV. 1844/2017 DEPOSITÓ POR CIERRE DE PREVENTIVO GESTION 2017, CUENTA DE DEPOSITO: CUENTA UNICA DEL TESORO</t>
  </si>
  <si>
    <t>00099021001 DEPOSITO DE EFECTIVO, DEPOSITANTE: CAMARA DE DIPUTADOS, CONCEPTO: PREV. 1633/2017 DEPOSITÓ POR CIERRE DE PREVENTIVO GESTION 2017, CUENTA DE DEPOSITO: CUENTA UNICA DEL TESORO</t>
  </si>
  <si>
    <t>00099021001 DEPOSITO DE EFECTIVO, DEPOSITANTE: CAMARA DE DIPUTADOS, CONCEPTO: PREV. 1571/2017 DEPOSITÓ POR CIERRE DE PREVENTIVO GESTION 2017, CUENTA DE DEPOSITO: CUENTA UNICA DEL TESORO</t>
  </si>
  <si>
    <t>00099021001 DEPOSITO DE EFECTIVO, DEPOSITANTE: CAMARA DE DIPUTADOS, CONCEPTO: PREV. 1526/2017 DEPOSITÓ POR CIERRE DE PREVENTIVO GESTION 2017, CUENTA DE DEPOSITO: CUENTA UNICA DEL TESORO</t>
  </si>
  <si>
    <t>00015011108 DEPOSITO DE EFECTIVO, DEPOSITANTE: JOSE MIGUEL VILLANUEVA SILVA, CONCEPTO: DEVOLUCION LO ASIGNADO, CUENTA DE DEPOSITO: CUENTA UNICA DEL TESORO</t>
  </si>
  <si>
    <t>00099021001 DEPOSITO DE EFECTIVO, DEPOSITANTE: CAMARA DE DIPUTADOS, CONCEPTO: PREV. 1473/2017 DEPOSITÓ POR CIERRE DE PREVENTIVO GESTION 2017, CUENTA DE DEPOSITO: CUENTA UNICA DEL TESORO</t>
  </si>
  <si>
    <t>00099021001 DEPOSITO DE EFECTIVO, DEPOSITANTE: CAMARA DE DIPUTADOS, CONCEPTO: PREV. 1425/2017 DEPOSITÓ POR CIERRE DE PREVENTIVO GESTION 2017, CUENTA DE DEPOSITO: CUENTA UNICA DEL TESORO</t>
  </si>
  <si>
    <t>00099021001 DEPOSITO DE EFECTIVO, DEPOSITANTE: CAMARA DE DIPUTADOS, CONCEPTO: PREV. 1376/2017 DEPOSITÓ POR CIERRE DE PREVENTIVO GESTION 2017, CUENTA DE DEPOSITO: CUENTA UNICA DEL TESORO</t>
  </si>
  <si>
    <t>00099021001 DEPOSITO DE EFECTIVO, DEPOSITANTE: CAMARA DE DIPUTADOS, CONCEPTO: PREV. 1246/2017 DEPOSITÓ POR CIERRE DE PREVENTIVO GESTION 2017, CUENTA DE DEPOSITO: CUENTA UNICA DEL TESORO</t>
  </si>
  <si>
    <t>00099021001 DEPOSITO DE EFECTIVO, DEPOSITANTE: CAMARA DE DIPUTADOS, CONCEPTO: PREV. 1072/2017 DEPOSITÓ POR CIERRE DE PREVENTIVO GESTION 2017, CUENTA DE DEPOSITO: CUENTA UNICA DEL TESORO</t>
  </si>
  <si>
    <t>00099021001 DEPOSITO DE EFECTIVO, DEPOSITANTE: CAMARA DE DIPUTADOS, CONCEPTO: PREV. 1035/2017 DEPOSITÓ POR CIERRE DE PREVENTIVO GESTION 2017, CUENTA DE DEPOSITO: CUENTA UNICA DEL TESORO</t>
  </si>
  <si>
    <t>00099021001 DEPOSITO DE EFECTIVO, DEPOSITANTE: CAMARA DE DIPUTADOS, CONCEPTO: PREV. 935/2017 DEPOSITÓ POR CIERRE DE PREVENTIVO GESTION 2017, CUENTA DE DEPOSITO: CUENTA UNICA DEL TESORO</t>
  </si>
  <si>
    <t>00099021001 DEPOSITO DE EFECTIVO, DEPOSITANTE: CAMARA DE DIPUTADOS, CONCEPTO: PREV. 932/2017 DEPOSITÓ POR CIERRE DE PREVENTIVO GESTION 2017, CUENTA DE DEPOSITO: CUENTA UNICA DEL TESORO</t>
  </si>
  <si>
    <t>00099021001 DEPOSITO DE EFECTIVO, DEPOSITANTE: CAMARA DE DIPUTADOS, CONCEPTO: PREV. 758/2017 DEPOSITÓ POR CIERRE DE PREVENTIVO GESTION 2017, CUENTA DE DEPOSITO: CUENTA UNICA DEL TESORO</t>
  </si>
  <si>
    <t>00046021109 DEPOSITO DE EFECTIVO, DEPOSITANTE: PATRICIA ESTRADA ORTIZ, CONCEPTO: DEVOLUCION DE SALDO POR CONCEPTO DE FONDOS EN AVANCE, CUENTA DE DEPOSITO: CUENTA UNICA DEL TESORO</t>
  </si>
  <si>
    <t>00099021001 DEPOSITO DE EFECTIVO, DEPOSITANTE: CAMARA DE DIPUTADOS, CONCEPTO: PREV. 752/2017 DEPOSITÓ POR CIERRE DE PREVENTIVO GESTION 2017, CUENTA DE DEPOSITO: CUENTA UNICA DEL TESORO</t>
  </si>
  <si>
    <t>00099021001 DEPOSITO DE EFECTIVO, DEPOSITANTE: CAMARA DE DIPUTADOS, CONCEPTO: PREV. 647/2017 DEPOSITÓ POR CIERRE DE PREVENTIVO GESTION 2017, CUENTA DE DEPOSITO: CUENTA UNICA DEL TESORO</t>
  </si>
  <si>
    <t>00099021001 DEPOSITO DE EFECTIVO, DEPOSITANTE: CAMARA DE DIPUTADOS, CONCEPTO: PREV. 543/2017 DEPOSITÓ POR CIERRE DE PREVENTIVO GESTION 2017, CUENTA DE DEPOSITO: CUENTA UNICA DEL TESORO</t>
  </si>
  <si>
    <t>00099021001 DEPOSITO DE EFECTIVO, DEPOSITANTE: CAMARA DE DIPUTADOS, CONCEPTO: PREV. 177/2017 DEPOSITÓ POR CIERRE DE PREVENTIVO GESTION 2017, CUENTA DE DEPOSITO: CUENTA UNICA DEL TESORO</t>
  </si>
  <si>
    <t>00660012005 DEPOSITO DE EFECTIVO, DEPOSITANTE: ORGANO JUDICIAL DAF NACIONAL, CONCEPTO: DEVOLUCION SOBRANTE PAGO DE IMPUESTOS, CUENTA DE DEPOSITO: CUENTA UNICA DEL TESORO</t>
  </si>
  <si>
    <t>00660012005 DEPOSITO DE EFECTIVO, DEPOSITANTE: ORGANO JUDICIAL DAF NACIONAL, CONCEPTO: DEVOLUCION NO ASISTENCIA CURSO CENCAP PATRICIA GIRONDA, CUENTA DE DEPOSITO: CUENTA UNICA DEL TESORO</t>
  </si>
  <si>
    <t>00309012001 DEPOSITO DE EFECTIVO, DEPOSITANTE: AUTORIDAD DE FISCALIZACION DEL JUEGO, CONCEPTO: TRANSFERENCIA A CUENTA, CUENTA DE DEPOSITO: CUENTA UNICA DEL TESORO</t>
  </si>
  <si>
    <t>00290194101 DEPOSITO DE EFECTIVO, DEPOSITANTE: LIZETH ROCIO HUANACU CARI CI 5515948 PT, CONCEPTO: DEVOLUCION POR PAGO DE INTERINATOS, CUENTA DE DEPOSITO: CUENTA UNICA DEL TESORO</t>
  </si>
  <si>
    <t>00585012002 DEP.DE CHEQ.AJENOS,RET.DE CAM.,CONCEPTO: DEVOLUCIONES REALIZADAS POR LA CAJA PETROLERA DE SALUD,DEP.: ABE , PROCEDENCIA: BANCO UNION S.A., CHEQUE: 913, FECHA DE EMISION:27/12/2017</t>
  </si>
  <si>
    <t>00099021001 DEP.DE CHEQ.AJENOS,RET.DE CAM.,CONCEPTO: DEP BAJAS TEMPORARIAS,DEP.: U.I.F. , PROCEDENCIA: BANCO UNION S.A., CHEQUE: 25216, FECHA DE EMISION:13/12/2017</t>
  </si>
  <si>
    <t>00086031106 DEP.DE CHEQ.AJENOS,RET.DE CAM.,CONCEPTO: DEP. POR REVERSION DE FONDOS,DEP.: SERNAP REA , PROCEDENCIA: BANCO UNION S.A., CHEQUE: 3033, FECHA DE EMISION:28/12/2017</t>
  </si>
  <si>
    <t>00574012002 DEP.DE CHEQ.AJENOS,RET.DE CAM.,CONCEPTO: FACTURAS NO DECLARADAS,DEP.: LACTEOSBOL , PROCEDENCIA: BANCO UNION S.A., CHEQUE: 4664, FECHA DE EMISION:28/12/2017</t>
  </si>
  <si>
    <t>00574014201 DEP.DE CHEQ.AJENOS,RET.DE CAM.,CONCEPTO: DEPOSITÓ PRO BOLIVIA,DEP.: LACTEOSBOL , PROCEDENCIA: BANCO UNION S.A., CHEQUE: 4663, FECHA DE EMISION:28/12/2017</t>
  </si>
  <si>
    <t>00086031106 DEP.DE CHEQ.AJENOS,RET.DE CAM.,CONCEPTO: DEP POR REVERSION DE FONDOS,DEP.: SERNAP REA , PROCEDENCIA: BANCO UNION S.A., CHEQUE: 3032, FECHA DE EMISION:28/12/2017</t>
  </si>
  <si>
    <t>00574014201 DEP.DE CHEQ.AJENOS,RET.DE CAM.,CONCEPTO: DEPOSITÓ DE PRO BOLIVIA,DEP.: LACTEOSBOL , PROCEDENCIA: BANCO UNION S.A., CHEQUE: 4662, FECHA DE EMISION:28/12/2017</t>
  </si>
  <si>
    <t>00574012004 DEP.DE CHEQ.AJENOS,RET.DE CAM.,CONCEPTO: DESCUENTO SUBCIDIO UNIVERSAL,DEP.: LACTEOSBOL , PROCEDENCIA: BANCO UNION S.A., CHEQUE: 4661, FECHA DE EMISION:28/12/2017</t>
  </si>
  <si>
    <t>00086031106 DEP.DE CHEQ.AJENOS,RET.DE CAM.,CONCEPTO: DEP. POR REVERSION DE FONDOS,DEP.: SERNAP REA , PROCEDENCIA: BANCO UNION S.A., CHEQUE: 3031, FECHA DE EMISION:28/12/2017</t>
  </si>
  <si>
    <t>00574012002 DEP.DE CHEQ.AJENOS,RET.DE CAM.,CONCEPTO: DEVOLUCION DE PASAJES,DEP.: LACTEOSBOL , PROCEDENCIA: BANCO UNION S.A., CHEQUE: 4660, FECHA DE EMISION:28/12/2017</t>
  </si>
  <si>
    <t>00086031106 DEP.DE CHEQ.AJENOS,RET.DE CAM.,CONCEPTO: DEP. POR REVERSION DE FONDOS,DEP.: SERNAP REA , PROCEDENCIA: BANCO UNION S.A., CHEQUE: 3027, FECHA DE EMISION:28/12/2017</t>
  </si>
  <si>
    <t>00086031106 DEP.DE CHEQ.AJENOS,RET.DE CAM.,CONCEPTO: DEP. POR REVERSION DE FONDOS,DEP.: SERNAP REA , PROCEDENCIA: BANCO UNION S.A., CHEQUE: 3030, FECHA DE EMISION:28/12/2017</t>
  </si>
  <si>
    <t>00574012002 DEP.DE CHEQ.AJENOS,RET.DE CAM.,CONCEPTO: FACTURAS NO DECLARADAS,DEP.: LACTEOSBOL , PROCEDENCIA: BANCO UNION S.A., CHEQUE: 4658, FECHA DE EMISION:28/12/2017</t>
  </si>
  <si>
    <t>00086031106 DEP.DE CHEQ.AJENOS,RET.DE CAM.,CONCEPTO: DEP POR REVERSION DE FONDOS,DEP.: SERNAP REA , PROCEDENCIA: BANCO UNION S.A., CHEQUE: 3025, FECHA DE EMISION:28/12/2017</t>
  </si>
  <si>
    <t>00574012002 DEP.DE CHEQ.AJENOS,RET.DE CAM.,CONCEPTO: DEVOLUCION DE FONDOS,DEP.: LACTEOSBOL , PROCEDENCIA: BANCO UNION S.A., CHEQUE: 4657, FECHA DE EMISION:28/12/2017</t>
  </si>
  <si>
    <t>00086031106 DEP.DE CHEQ.AJENOS,RET.DE CAM.,CONCEPTO: DEP. POR REVERSION DE FONDOS,DEP.: SERNAP REA , PROCEDENCIA: BANCO UNION S.A., CHEQUE: 3023, FECHA DE EMISION:28/12/2017</t>
  </si>
  <si>
    <t>00086031106 DEP.DE CHEQ.AJENOS,RET.DE CAM.,CONCEPTO: DEP. POR REVERSION DE FONDOS,DEP.: SERNAP REA , PROCEDENCIA: BANCO UNION S.A., CHEQUE: 3022, FECHA DE EMISION:28/12/2017</t>
  </si>
  <si>
    <t>00086031106 DEP.DE CHEQ.AJENOS,RET.DE CAM.,CONCEPTO: DEP. POR REVERSION DE FONDOS,DEP.: SERNAP REA , PROCEDENCIA: BANCO UNION S.A., CHEQUE: 3028, FECHA DE EMISION:28/12/2017</t>
  </si>
  <si>
    <t>00086031106 DEP.DE CHEQ.AJENOS,RET.DE CAM.,CONCEPTO: DEP. POR REVERSION DE FONDOS,DEP.: SERNAP REA , PROCEDENCIA: BANCO UNION S.A., CHEQUE: 3037, FECHA DE EMISION:28/12/2017</t>
  </si>
  <si>
    <t>00526012001 DEP.DE CHEQ.AJENOS,RET.DE CAM.,CONCEPTO: PARA REVERSION DE C-31 FDO. OPERATIVO STA CRUZ -BTV SR. PIÑACOBO,DEP.: BOLIVIA TV , PROCEDENCIA: BANCO UNION S.A., CHEQUE: 16078, FECHA DE EMISION:28/12/2017</t>
  </si>
  <si>
    <t>00086031106 DEP.DE CHEQ.AJENOS,RET.DE CAM.,CONCEPTO: DEP. POR REVERSION DE FONDOS ECONOMICOS,DEP.: SERNAP REA , PROCEDENCIA: BANCO UNION S.A., CHEQUE: 3040, FECHA DE EMISION:28/12/2017</t>
  </si>
  <si>
    <t>00086031106 DEP.DE CHEQ.AJENOS,RET.DE CAM.,CONCEPTO: DEP. POR REVERSION DE FONDOS ECONOMICOS,DEP.: SERNAP REA , PROCEDENCIA: BANCO UNION S.A., CHEQUE: 3041, FECHA DE EMISION:28/12/2017</t>
  </si>
  <si>
    <t>00086031106 DEP.DE CHEQ.AJENOS,RET.DE CAM.,CONCEPTO: DEP. POR REVERSION DE FONDOS ECONOMICOS,DEP.: SERNAP REA , PROCEDENCIA: BANCO UNION S.A., CHEQUE: 3042, FECHA DE EMISION:28/12/2017</t>
  </si>
  <si>
    <t>00086031106 DEP.DE CHEQ.AJENOS,RET.DE CAM.,CONCEPTO: DEP. POR REVERSION DE FONDOS ECONOMICOS,DEP.: SERNAP REA , PROCEDENCIA: BANCO UNION S.A., CHEQUE: 3034, FECHA DE EMISION:28/12/2017</t>
  </si>
  <si>
    <t>00086031106 DEP.DE CHEQ.AJENOS,RET.DE CAM.,CONCEPTO: DEP. POR REVERSION DE FONDOS ECONOMICOS,DEP.: SERNAP REA , PROCEDENCIA: BANCO UNION S.A., CHEQUE: 3038, FECHA DE EMISION:28/12/2017</t>
  </si>
  <si>
    <t>00086031106 DEP.DE CHEQ.AJENOS,RET.DE CAM.,CONCEPTO: DEP. POR REVERSION DE FONDOS,DEP.: SERNAP REA , PROCEDENCIA: BANCO UNION S.A., CHEQUE: 3029, FECHA DE EMISION:28/12/2017</t>
  </si>
  <si>
    <t>00513022001 DEP.DE CHEQ.AJENOS,RET.DE CAM.,CONCEPTO: DEVOLUCION DE SALDOS NO EJECUTADOS,DEP.: Y.P.F.B. , PROCEDENCIA: BANCO UNION S.A., CHEQUE: 5397, FECHA DE EMISION:28/12/2017</t>
  </si>
  <si>
    <t>00046024204 DEP.DE CHEQ.AJENOS,RET.DE CAM.,CONCEPTO: REVERSION DE FONDO,DEP.: SEDES SANTA CRUZ , PROCEDENCIA: BANCO UNION S.A., CHEQUE: 13162, FECHA DE EMISION:20/12/2017</t>
  </si>
  <si>
    <t>00086031106 DEP.DE CHEQ.AJENOS,RET.DE CAM.,CONCEPTO: DEP. POR REVERSION DE FONDOS ECONOMICOS,DEP.: SERNAP REA , PROCEDENCIA: BANCO UNION S.A., CHEQUE: 3039, FECHA DE EMISION:28/12/2017</t>
  </si>
  <si>
    <t>00513022001 DEP.DE CHEQ.AJENOS,RET.DE CAM.,CONCEPTO: DEVOLUCION DE SALDOS,DEP.: Y.P.F.B. , PROCEDENCIA: BANCO UNION S.A., CHEQUE: 5398, FECHA DE EMISION:28/12/2017</t>
  </si>
  <si>
    <t>00513022001 DEP.DE CHEQ.AJENOS,RET.DE CAM.,CONCEPTO: DEVOLUCION DE SALDOS,DEP.: Y.P.F.B. , PROCEDENCIA: BANCO UNION S.A., CHEQUE: 5399, FECHA DE EMISION:28/12/2017</t>
  </si>
  <si>
    <t>00513022001 DEP.DE CHEQ.AJENOS,RET.DE CAM.,CONCEPTO: DEVOLUCION DE SALDOS,DEP.: Y.P.F.B. , PROCEDENCIA: BANCO UNION S.A., CHEQUE: 5401, FECHA DE EMISION:28/12/2017</t>
  </si>
  <si>
    <t>00513022001 DEP.DE CHEQ.AJENOS,RET.DE CAM.,CONCEPTO: DEVOLUCION DE SALDOS,DEP.: Y.P.F.B. , PROCEDENCIA: BANCO UNION S.A., CHEQUE: 5402, FECHA DE EMISION:28/12/2017</t>
  </si>
  <si>
    <t>00099021001 DEP.DE CHEQ.AJENOS,RET.DE CAM.,CONCEPTO: DEV. REFRIGERIOS MES DE JUNIO,JULIO,AGOSTO,SEPT Y OCTUBRE DE 2017 C-31 N° 1644,1973,2287,2627 Y 3000,DEP.: SEGIP OF. NACIONAL , PROCEDENCIA: BANCO UNION S.A., CHEQUE: 11669, FECHA DE EMISION:27/12/2017</t>
  </si>
  <si>
    <t>00513022001 DEP.DE CHEQ.AJENOS,RET.DE CAM.,CONCEPTO: DEVOLUCION DE SALDOS,DEP.: Y.P.F.B. , PROCEDENCIA: BANCO UNION S.A., CHEQUE: 5403, FECHA DE EMISION:28/12/2017</t>
  </si>
  <si>
    <t>00513022001 DEP.DE CHEQ.AJENOS,RET.DE CAM.,CONCEPTO: DEVOLUCION DE SALDOS,DEP.: Y.P.F.B. , PROCEDENCIA: BANCO UNION S.A., CHEQUE: 5406, FECHA DE EMISION:28/12/2017</t>
  </si>
  <si>
    <t>00099021001 DEP.DE CHEQ.AJENOS,RET.DE CAM.,CONCEPTO: DEVOLUCION POR CHEQUE NO COBRADO C-31 N° 3368 FUENTE 41,DEP.: SEGIP OFICINA NACIONAL , PROCEDENCIA: BANCO UNION S.A., CHEQUE: 6184, FECHA DE EMISION:27/12/2017</t>
  </si>
  <si>
    <t>00513052001 DEP.DE CHEQ.AJENOS,RET.DE CAM.,CONCEPTO: DEVOLUCION DE SALDOS,DEP.: Y.P.F.B. , PROCEDENCIA: BANCO UNION S.A., CHEQUE: 2433, FECHA DE EMISION:28/12/2017</t>
  </si>
  <si>
    <t>00287102001 DEP.DE CHEQ.AJENOS,RET.DE CAM.,CONCEPTO: REVERSION C-31 POTOSI,DEP.: FPS-OFICINA CENTRAL , PROCEDENCIA: BANCO UNION S.A., CHEQUE: 731, FECHA DE EMISION:28/12/2017</t>
  </si>
  <si>
    <t>00035031101 DEP.DE CHEQ.AJENOS,RET.DE CAM.,CONCEPTO: ARRIENDO PARQUEO GUSTU GASTRONOMIA NOVIEMBRE 2017,DEP.: MEFP-UCPP , PROCEDENCIA: BANCO UNION S.A., CHEQUE: 1191, FECHA DE EMISION:28/12/2017</t>
  </si>
  <si>
    <t>00035031101 DEP.DE CHEQ.AJENOS,RET.DE CAM.,CONCEPTO: INGRESO POR PARQUEO VEHICULAR EN EL CAMPO FERIAL DEL 1 AL 26 DE NOVIEMBRE 2017,DEP.: MEFP-UCPP , PROCEDENCIA: BANCO UNION S.A., CHEQUE: 1190, FECHA DE EMISION:27/12/2017</t>
  </si>
  <si>
    <t>00035031101 DEP.DE CHEQ.AJENOS,RET.DE CAM.,CONCEPTO: INGRESO POR VENTA DE ENTRADAS ROCK BOL 2017,DEP.: MEFP-UCPP , PROCEDENCIA: BANCO UNION S.A., CHEQUE: 1192, FECHA DE EMISION:28/12/2017</t>
  </si>
  <si>
    <t>00035031101 DEP.DE CHEQ.AJENOS,RET.DE CAM.,CONCEPTO: INGRESO POR VENTA DE ENTRADAS MAGIA DEL INTI 2017,DEP.: MEFP-UCPP , PROCEDENCIA: BANCO UNION S.A., CHEQUE: 1193, FECHA DE EMISION:28/12/2017</t>
  </si>
  <si>
    <t>00035031101 DEP.DE CHEQ.AJENOS,RET.DE CAM.,CONCEPTO: INGRESO POR VENTA DE ENTRADAS FESTIVAL VINOS SINGANIS Y SABORES 2017,DEP.: MEFP-UCPP , PROCEDENCIA: BANCO UNION S.A., CHEQUE: 1194, FECHA DE EMISION:28/12/2017</t>
  </si>
  <si>
    <t>00035031101 DEP.DE CHEQ.AJENOS,RET.DE CAM.,CONCEPTO: INGRESO POR VENTA DE ENTRADAS OUTLET DE VIAJES BOLIVIA A TU ALCANCE 2017,DEP.: MEFP-UCPP , PROCEDENCIA: BANCO UNION S.A., CHEQUE: 1195, FECHA DE EMISION:28/12/2017</t>
  </si>
  <si>
    <t>00035031101 DEP.DE CHEQ.AJENOS,RET.DE CAM.,CONCEPTO: INGRESO POR VENTA DE ENTRADAS DRACULA EL MUSICAL 2017,DEP.: MEFP-UCPP , PROCEDENCIA: BANCO UNION S.A., CHEQUE: 1196, FECHA DE EMISION:28/12/2017</t>
  </si>
  <si>
    <t>00035031101 DEP.DE CHEQ.AJENOS,RET.DE CAM.,CONCEPTO: ARRIENDO STANDS FERIA TODO NAVIDAD EN EL CHUQUIAGO 4,DEP.: MEFP-UCPP , PROCEDENCIA: BANCO UNION S.A., CHEQUE: 1197, FECHA DE EMISION:28/12/2017</t>
  </si>
  <si>
    <t>00099024113 DEP.DE CHEQ.AJENOS,RET.DE CAM.,CONCEPTO: DEVOLUCION DE FONDOS NO EJECUTADOS GESTION 2017 PROGRAMA BOLIVIA CAMBIA,DEP.: GAM IRUPANA , PROCEDENCIA: BANCO UNION S.A., CHEQUE: 5586, FECHA DE EMISION:28/12/2017</t>
  </si>
  <si>
    <t>00283012002 DEP.DE CHEQ.AJENOS,RET.DE CAM.,CONCEPTO: INGRESOS POR DEUDAS DE LARGO PLAZO,DEP.: ADUANA NACIONAL , PROCEDENCIA: BANCO UNION S.A., CHEQUE: 2867, FECHA DE EMISION:26/12/2017</t>
  </si>
  <si>
    <t>00283012002 DEP.DE CHEQ.AJENOS,RET.DE CAM.,CONCEPTO: DEUDA DE LARGO PLAZO FELIX GOITIA,DEP.: ADUANA NACIONAL , PROCEDENCIA: BANCO UNION S.A., CHEQUE: 2868, FECHA DE EMISION:26/12/2017</t>
  </si>
  <si>
    <t>00283012002 DEP.DE CHEQ.AJENOS,RET.DE CAM.,CONCEPTO: DEUDA DE LARGO PLAZO MIGUEL ZAMBRANA,DEP.: ADUANA NACIONAL , PROCEDENCIA: BANCO UNION S.A., CHEQUE: 2866, FECHA DE EMISION:26/12/2017</t>
  </si>
  <si>
    <t>00283012002 DEP.DE CHEQ.AJENOS,RET.DE CAM.,CONCEPTO: DEUDA DE LARGO PLAZO ARAUZ REA ROBERTO,DEP.: ADUANA NACIONAL , PROCEDENCIA: BANCO UNION S.A., CHEQUE: 2864, FECHA DE EMISION:26/12/2017</t>
  </si>
  <si>
    <t>00283012002 DEP.DE CHEQ.AJENOS,RET.DE CAM.,CONCEPTO: DEUDA DE LARGO PLAZO ARAUZ REA ROBERTO,DEP.: ADUANA NACIONAL , PROCEDENCIA: BANCO UNION S.A., CHEQUE: 2865, FECHA DE EMISION:26/12/2017</t>
  </si>
  <si>
    <t>00015021101 DEP.DE CHEQ.AJENOS,RET.DE CAM.,CONCEPTO: DEVOLUCION DE RECURSOS NO EJECUTADOS COMANDOS DEPARTAMENTALES DE POLICIA 2017,DEP.: POLICIA BOLIVIANA , PROCEDENCIA: BANCO UNION S.A., CHEQUE: 7578, FECHA DE EMISION:26/12/2017</t>
  </si>
  <si>
    <t>00015021101 DEP.DE CHEQ.AJENOS,RET.DE CAM.,CONCEPTO: DEVOLUCION DE RECURSOS NO EJECUTADOS DE ALIMENTACION ANIMALES,DEP.: POLICIA BOLIVIANA , PROCEDENCIA: BANCO UNION S.A., CHEQUE: 7577, FECHA DE EMISION:26/12/2017</t>
  </si>
  <si>
    <t>00015021102 DEP.DE CHEQ.AJENOS,RET.DE CAM.,CONCEPTO: DEVOLUCION DE RECURSOS NO EJECUTADOS BATALLONES DE SEGURIDAD FISICA 2017,DEP.: POLICIA BOLIVIANA , PROCEDENCIA: BANCO UNION S.A., CHEQUE: 7579, FECHA DE EMISION:26/12/2017</t>
  </si>
  <si>
    <t>00574012002 DEP.DE CHEQ.AJENOS,RET.DE CAM.,CONCEPTO: DEVOLUCION DE FONDOS EN AVANCE,DEP.: LACTEOSBOL , PROCEDENCIA: BANCO UNION S.A., CHEQUE: 4665, FECHA DE EMISION:29/12/2017</t>
  </si>
  <si>
    <t>00574012002 DEP.DE CHEQ.AJENOS,RET.DE CAM.,CONCEPTO: FACTURAS NO DECLARADAS,DEP.: LACTEOSBOL , PROCEDENCIA: BANCO UNION S.A., CHEQUE: 4667, FECHA DE EMISION:29/12/2017</t>
  </si>
  <si>
    <t>00380014201 DEP.DE CHEQ.AJENOS,RET.DE CAM.,CONCEPTO: GIRO: RAUL GERMAN CRUZ FLORES,DEP.: BANCO UNION S.A. , PROCEDENCIA: BANCO UNION S.A., CHEQUE: 150704, FECHA DE EMISION:29/12/2017</t>
  </si>
  <si>
    <t>00523012001 DEP.DE CHEQ.AJENOS,RET.DE CAM.,CONCEPTO: VENTA DE SERVICIOS ECOBOL,DEP.: ECOBOL , PROCEDENCIA: BANCO UNION S.A., CHEQUE: 7633, FECHA DE EMISION:21/12/2017</t>
  </si>
  <si>
    <t>00523012001 DEP.DE CHEQ.AJENOS,RET.DE CAM.,CONCEPTO: PAGO POR PRESTACION DE SERVICIOS,DEP.: ECOBOL , PROCEDENCIA: BANCO UNION S.A., CHEQUE: 3453, FECHA DE EMISION:26/12/2017</t>
  </si>
  <si>
    <t>00523012001 DEP.DE CHEQ.AJENOS,RET.DE CAM.,CONCEPTO: PAGO POR PRESTACION DE SERVICIOS,DEP.: ECOBOL , PROCEDENCIA: BANCO UNION S.A., CHEQUE: 3454, FECHA DE EMISION:26/12/2017</t>
  </si>
  <si>
    <t>00523012001 DEP.DE CHEQ.AJENOS,RET.DE CAM.,CONCEPTO: PAGO POR SERVICIOS PRESTADOS,DEP.: ECOBOL , PROCEDENCIA: BANCO UNION S.A., CHEQUE: 3455, FECHA DE EMISION:26/12/2017</t>
  </si>
  <si>
    <t>00523012001 DEP.DE CHEQ.AJENOS,RET.DE CAM.,CONCEPTO: VENTA DE SERVICIOS ECOBOL,DEP.: ECOBOL , PROCEDENCIA: BANCO BISA S.A., CHEQUE: 1946, FECHA DE EMISION:19/12/2017</t>
  </si>
  <si>
    <t>00099021001 DEP.DE CHEQ.AJENOS,RET.DE CAM.,CONCEPTO: DEVOLUCION DE FONDOS SALDOS,DEP.: MINISTERIO DE LA PRECIDENCIA , PROCEDENCIA: BANCO UNION S.A., CHEQUE: 74, FECHA DE EMISION:28/12/2017</t>
  </si>
  <si>
    <t>00523012001 DEP.DE CHEQ.AJENOS,RET.DE CAM.,CONCEPTO: VENTA DE SERVICIOS ECOBOL,DEP.: ECOBOL , PROCEDENCIA: BANCO BISA S.A., CHEQUE: 1948, FECHA DE EMISION:19/12/2017</t>
  </si>
  <si>
    <t>00523012001 DEP.DE CHEQ.AJENOS,RET.DE CAM.,CONCEPTO: VENTA DE SERVICIOS ECOBOL,DEP.: ECOBOL , PROCEDENCIA: BANCO BISA S.A., CHEQUE: 5431, FECHA DE EMISION:15/12/2017</t>
  </si>
  <si>
    <t>00523012001 DEP.DE CHEQ.AJENOS,RET.DE CAM.,CONCEPTO: VENTA DE SERVICIOS ECOBOL,DEP.: ECOBOL , PROCEDENCIA: BANCO BISA S.A., CHEQUE: 5769, FECHA DE EMISION:19/12/2017</t>
  </si>
  <si>
    <t>00523012001 DEP.DE CHEQ.AJENOS,RET.DE CAM.,CONCEPTO: VENTA DE SERVICIOS ECOBOL,DEP.: ECOBOL , PROCEDENCIA: BANCO BISA S.A., CHEQUE: 13340, FECHA DE EMISION:15/12/2017</t>
  </si>
  <si>
    <t>00523012001 DEP.DE CHEQ.AJENOS,RET.DE CAM.,CONCEPTO: VENTA DE SERVICIOS ECOBOL,DEP.: ECOBOL , PROCEDENCIA: BANCO BISA S.A., CHEQUE: 1947, FECHA DE EMISION:19/12/2017</t>
  </si>
  <si>
    <t>00523012001 DEP.DE CHEQ.AJENOS,RET.DE CAM.,CONCEPTO: VENTA DE SERVICIOS ECOBOL,DEP.: ECOBOL , PROCEDENCIA: BANCO BISA S.A., CHEQUE: 1941, FECHA DE EMISION:19/12/2017</t>
  </si>
  <si>
    <t>00523012001 DEP.DE CHEQ.AJENOS,RET.DE CAM.,CONCEPTO: VENTA DE SERVICIOS ECOBOL,DEP.: ECOBOL , PROCEDENCIA: BANCO BISA S.A., CHEQUE: 1945, FECHA DE EMISION:19/12/2017</t>
  </si>
  <si>
    <t>00099021001 DEP.DE CHEQ.AJENOS,RET.DE CAM.,CONCEPTO: DEVOLUCION "CUMBRE",DEP.: UNIPOL , PROCEDENCIA: BANCO UNION S.A., CHEQUE: 7205, FECHA DE EMISION:28/12/2017</t>
  </si>
  <si>
    <t>00523012001 DEP.DE CHEQ.AJENOS,RET.DE CAM.,CONCEPTO: VENTA DE SERVICIOS ECOBOL,DEP.: ECOBOL , PROCEDENCIA: BANCO BISA S.A., CHEQUE: 1942, FECHA DE EMISION:19/12/2017</t>
  </si>
  <si>
    <t>00523012001 DEP.DE CHEQ.AJENOS,RET.DE CAM.,CONCEPTO: VENTA DE SERVICIOS ECOBOL,DEP.: ECOBOL , PROCEDENCIA: BANCO BISA S.A., CHEQUE: 5432, FECHA DE EMISION:15/12/2017</t>
  </si>
  <si>
    <t>00523012001 DEP.DE CHEQ.AJENOS,RET.DE CAM.,CONCEPTO: VENTA DE SERVICIOS ECOBOL,DEP.: ECOBOL , PROCEDENCIA: BANCO BISA S.A., CHEQUE: 5768, FECHA DE EMISION:19/12/2017</t>
  </si>
  <si>
    <t>00099021001 DEP.DE CHEQ.AJENOS,RET.DE CAM.,CONCEPTO: DEVOLUCION BECA SOCORRO,DEP.: UNIPOL , PROCEDENCIA: BANCO UNION S.A., CHEQUE: 7204, FECHA DE EMISION:28/12/2017</t>
  </si>
  <si>
    <t>00523012001 DEP.DE CHEQ.AJENOS,RET.DE CAM.,CONCEPTO: VENTA DE SERVICIOS ECOBOL,DEP.: ECOBOL , PROCEDENCIA: BANCO BISA S.A., CHEQUE: 13338, FECHA DE EMISION:15/12/2017</t>
  </si>
  <si>
    <t>00523012001 DEP.DE CHEQ.AJENOS,RET.DE CAM.,CONCEPTO: VENTA DE SERVICIOS ECOBOL,DEP.: ECOBOL , PROCEDENCIA: BANCO DE CREDITO DE BOLIVIA S.A., CHEQUE: 149382, FECHA DE EMISION:19/12/2017</t>
  </si>
  <si>
    <t>00099021001 DEP.DE CHEQ.AJENOS,RET.DE CAM.,CONCEPTO: TRIBUNAL CONSTITUCIONAL DEVOL. INCAPACIDAD TEMP.,DEP.: CAJA PETROLERA DE SALUD SUCRE , PROCEDENCIA: BANCO UNION S.A., CHEQUE: 17830, FECHA DE EMISION:21/12/2017</t>
  </si>
  <si>
    <t>00046021108 DEP.DE CHEQ.AJENOS,RET.DE CAM.,CONCEPTO: REVERSION DE FONDOS,DEP.: MINISTERIO DE SALUD , PROCEDENCIA: BANCO UNION S.A., CHEQUE: 2863, FECHA DE EMISION:15/12/2017</t>
  </si>
  <si>
    <t>00099021001 DEP.DE CHEQ.AJENOS,RET.DE CAM.,CONCEPTO: DEV. POR COMPENSACION ECONOMICA DE EQUIPOS DE CELULAR GESTION 2015,DEP.: CAMARA DE SENADORES , PROCEDENCIA: BANCO UNION S.A., CHEQUE: 6785, FECHA DE EMISION:29/12/2017</t>
  </si>
  <si>
    <t>00099021001 DEP.DE CHEQ.AJENOS,RET.DE CAM.,CONCEPTO: DEV. POR CONCEPTO DE RECUPERACION DE RECURSOS DE GESTIONES ANTERIORES 2013,2014,2004,2009,2006,2016,DEP.: CAMARA DE SENADORES , PROCEDENCIA: BANCO UNION S.A., CHEQUE: 6786, FECHA DE EMISION:29/12/2017</t>
  </si>
  <si>
    <t>00099021001 DEP.DE CHEQ.AJENOS,RET.DE CAM.,CONCEPTO: DEV. POR EXTRAVIO DE CREDENCIALES,DEP.: CAMARA DE SENADORES , PROCEDENCIA: BANCO UNION S.A., CHEQUE: 6787, FECHA DE EMISION:29/12/2017</t>
  </si>
  <si>
    <t>00099021001 DEP.DE CHEQ.AJENOS,RET.DE CAM.,CONCEPTO: REVERSION FRACCION CASOS JUBILADOS FALLECIDOS NOV- AGUI/2017,DEP.: SEGUROS PROVIDA S.A. , PROCEDENCIA: BANCO NACIONAL DE BOLIVIA S.A., CHEQUE: 4350254, FECHA DE EMISION:29/12/2017</t>
  </si>
  <si>
    <t>00290012001 DEP.DE CHEQ.AJENOS,RET.DE CAM.,CONCEPTO: DEP. MULTAS Y ATRASOS DE CONSUTORES DE LINEA DEL MES DE AGOSTO OCTUBRE Y NOVIENBRE /2017 GGLPZ,DEP.: SERVICIO DE IMPUESTOS NACIONALES</t>
  </si>
  <si>
    <t>00670062001 DEP.DE CHEQ.AJENOS,RET.DE CAM.,CONCEPTO: SALDOS NO EJECUTADOS PAGO ESTIPENDIOS TED ORURO,DEP.: ORGANO ELECTORAL PLURINACIONAL , PROCEDENCIA: BANCO UNION S.A., CHEQUE: 2970, FECHA DE EMISION:28/12/2017</t>
  </si>
  <si>
    <t>00046024204 DEP.DE CHEQ.AJENOS,RET.DE CAM.,CONCEPTO: REVERSION DE FONDOS,DEP.: SEDES STA CRUZ , PROCEDENCIA: BANCO UNION S.A., CHEQUE: 13239, FECHA DE EMISION:20/12/2017</t>
  </si>
  <si>
    <t>00086038003 DEP.DE CHEQ.AJENOS,RET.DE CAM.,CONCEPTO: DEP. POR DEVOLUCION FONDO ROTATIVO,DEP.: JUAN CARLOS ECHEVERRIA , PROCEDENCIA: BANCO UNION S.A., CHEQUE: 879, FECHA DE EMISION:28/12/2017</t>
  </si>
  <si>
    <t>00086031101 DEP.DE CHEQ.AJENOS,RET.DE CAM.,CONCEPTO: DEP POR COBRO DE MULTAS,DEP.: SERNAP SAN MATIAS , PROCEDENCIA: BANCO UNION S.A., CHEQUE: 1237, FECHA DE EMISION:26/12/2017</t>
  </si>
  <si>
    <t>00578012002 DEP.DE CHEQ.AJENOS,RET.DE CAM.,CONCEPTO: REVERSION,DEP.: BOLIVIANA DE AVIACION , PROCEDENCIA: BANCO UNION S.A., CHEQUE: 8443, FECHA DE EMISION:29/12/2017</t>
  </si>
  <si>
    <t>00086031101 DEP.DE CHEQ.AJENOS,RET.DE CAM.,CONCEPTO: DEP POR REVERCION DE FONDOS,DEP.: SERNAP SAMA , PROCEDENCIA: BANCO UNION S.A., CHEQUE: 891, FECHA DE EMISION:15/12/2017</t>
  </si>
  <si>
    <t>00099021001 DEP.DE CHEQ.AJENOS,RET.DE CAM.,CONCEPTO: DEP POR REVERSION DE FONDOS,DEP.: SERNAP KAAIYA , PROCEDENCIA: BANCO UNION S.A., CHEQUE: 1569, FECHA DE EMISION:15/12/2017</t>
  </si>
  <si>
    <t>00099024113 DEP.DE CHEQ.AJENOS,RET.DE CAM.,CONCEPTO: DEVOLUCION ANTICIPO NO EJECUTADOS 2017,DEP.: GOBIERNO AUTONOMO MUNICIPAL DE SAN AGUSTIN , PROCEDENCIA: BANCO UNION S.A., CHEQUE: 39, FECHA DE EMISION:29/12/2017</t>
  </si>
  <si>
    <t>00086031101 DEP.DE CHEQ.AJENOS,RET.DE CAM.,CONCEPTO: DEP POR DESEMBOLSO CONVENIO GTB SERNAP 2018,DEP.: SERNAP KAAIYA , PROCEDENCIA: BANCO UNION S.A., CHEQUE: 1568, FECHA DE EMISION:15/12/2017</t>
  </si>
  <si>
    <t>00086038003 DEP.DE CHEQ.AJENOS,RET.DE CAM.,CONCEPTO: DEP POR REVERSION DE FONDOS,DEP.: SERNAP APOLOBAMBA , PROCEDENCIA: BANCO UNION S.A., CHEQUE: 1501, FECHA DE EMISION:28/12/2017</t>
  </si>
  <si>
    <t>00086031101 DEP.DE CHEQ.AJENOS,RET.DE CAM.,CONCEPTO: DEP POR CONCEPTO DE COBRO POR MULTAS,DEP.: SERNAP MADIDI , PROCEDENCIA: BANCO UNION S.A., CHEQUE: 1413, FECHA DE EMISION:14/12/2017</t>
  </si>
  <si>
    <t>00099024113 DEP.DE CHEQ.AJENOS,RET.DE CAM.,CONCEPTO: DEV. FONDOS UPRE PROY CONST CEN DE SAL P. VILLA BS 121,23 PROY CONST TINGLADO UE A.ASPIAZU BS 414,01,DEP.: GOB. AUTONOMO MUNICIPAL DE YANACACHI</t>
  </si>
  <si>
    <t>00099021001 DEP.DE CHEQ.AJENOS,RET.DE CAM.,CONCEPTO: REVERSION SALDOS NO EJECUTADOS ALIMENTACION FTE 10 2017,DEP.: MINISTERIO DE DEFENSA , PROCEDENCIA: BANCO UNION S.A., CHEQUE: 122, FECHA DE EMISION:29/12/2017</t>
  </si>
  <si>
    <t>00086031101 DEP.DE CHEQ.AJENOS,RET.DE CAM.,CONCEPTO: DEP POR OTROS INGRESOS,DEP.: SERNAP EBB , PROCEDENCIA: BANCO UNION S.A., CHEQUE: 736, FECHA DE EMISION:14/12/2017</t>
  </si>
  <si>
    <t>00086031110 DEP.DE CHEQ.AJENOS,RET.DE CAM.,CONCEPTO: DEP POR INGRESOS SISCO AMBORO,DEP.: SERNAP AMBORO , PROCEDENCIA: BANCO UNION S.A., CHEQUE: 1028, FECHA DE EMISION:07/12/2017</t>
  </si>
  <si>
    <t>00099021001 DEP.DE CHEQ.AJENOS,RET.DE CAM.,CONCEPTO: REVERSION SALDOS NO EJECUTADOS SOCORROS FTE 10 2017,DEP.: MINISTERIO DE DEFENSA , PROCEDENCIA: BANCO UNION S.A., CHEQUE: 97, FECHA DE EMISION:29/12/2017</t>
  </si>
  <si>
    <t>00086031101 DEP.DE CHEQ.AJENOS,RET.DE CAM.,CONCEPTO: DEP POR REVERSION DE FONDOS,DEP.: SERNAP TUNARI , PROCEDENCIA: BANCO UNION S.A., CHEQUE: 421, FECHA DE EMISION:15/12/2017</t>
  </si>
  <si>
    <t>00046024103 DEP.DE CHEQ.AJENOS,RET.DE CAM.,CONCEPTO: DEPÓSITO A LA LIBRETA DE TELESALUD,DEP.: GOB. AUTONOMO MUNICIPAL DE CHIMORE , PROCEDENCIA: BANCO UNION S.A., CHEQUE: 9152, FECHA DE EMISION:27/12/2017</t>
  </si>
  <si>
    <t>00099021001 DEPOSITO DE EFECTIVO, DEPOSITANTE: MIN.DE DEPORTES - CIPRIAN CALLISAYA, CONCEPTO: DEVOLUCION MEDIO DIA DE VIATICO VIAJE A POTOSI JUEGOS PLURINACIONALES, CUENTA DE DEPOSITO: CUENTA UNICA DEL TESORO</t>
  </si>
  <si>
    <t>00670012002 DEPOSITO DE EFECTIVO, DEPOSITANTE: JUAN CARLOS PACO AYALA, CONCEPTO: DEP POR DEVOLUCION DE REFRIGERIO DEL SR. JUAN CARLOS PACO AYALA, CUENTA DE DEPOSITO: CUENTA UNICA DEL TESORO</t>
  </si>
  <si>
    <t>00585012002 DEPOSITO DE EFECTIVO, DEPOSITANTE: ANSEHEN COMUNICACION INTEGRAL, CONCEPTO: DEVOLUCION DE PAGO, CUENTA DE DEPOSITO: CUENTA UNICA DEL TESORO</t>
  </si>
  <si>
    <t>00224012002 DEPOSITO DE EFECTIVO, DEPOSITANTE: INGRID POPPE GONZALES, CONCEPTO: DEVOLUCION DE SALDO NO UTILIZADO EN PASAJES, CUENTA DE DEPOSITO: CUENTA UNICA DEL TESORO</t>
  </si>
  <si>
    <t>00099021001 DEPOSITO DE EFECTIVO, DEPOSITANTE: VIRGINIA PLATTERS KJAPA, CONCEPTO: DEVOLUCION DE SALDO NOEJECUTADO DEL PROC. DE COMPRA DE GANOS DE CAFE PARA FUNC. DE LA PLANTA P.B., CUENTA DE DEPOSITO: CUENTA UNICA DEL TESORO</t>
  </si>
  <si>
    <t>00099021001 DEPOSITO DE EFECTIVO, DEPOSITANTE: FRIDA CHOQUE DE CLAROS, CONCEPTO: REEMBOLSO, CUENTA DE DEPOSITO: CUENTA UNICA DEL TESORO</t>
  </si>
  <si>
    <t>00046024204 DEPOSITO DE EFECTIVO, DEPOSITANTE: MINISTERIO DE SALUD, CONCEPTO: REVERSION DE FONDOS ( SALDO DE OCTUBRE ), CUENTA DE DEPOSITO: CUENTA UNICA DEL TESORO</t>
  </si>
  <si>
    <t>00099021001 DEPOSITO DE EFECTIVO, DEPOSITANTE: EDWIN ACHU-INSA, CONCEPTO: REVERSION, CUENTA DE DEPOSITO: CUENTA UNICA DEL TESORO</t>
  </si>
  <si>
    <t>00283042001 DEPOSITO DE EFECTIVO, DEPOSITANTE: ADUANA REGIONAL ORURO, CONCEPTO: DEVOLUCION DE PAGO EN DEMASIA, CUENTA DE DEPOSITO: CUENTA UNICA DEL TESORO</t>
  </si>
  <si>
    <t>00099021001 DEPOSITO DE EFECTIVO, DEPOSITANTE: RCM - 4 " INGAVI ", CONCEPTO: REVERSION POR CONCEPTO DE COMBUSTIBLE IV FORO EXPORTADORES DE GAS, CUENTA DE DEPOSITO: CUENTA UNICA DEL TESORO</t>
  </si>
  <si>
    <t>00099021001 DEPOSITO DE EFECTIVO, DEPOSITANTE: GUILLERMO OMAR MENDOZA VALDEZ, CONCEPTO: DEVOLUCION FONDOS EN AVANCE - COMPRA MATERIAL ELECTRICO S/G C31-1967/17, CUENTA DE DEPOSITO: CUENTA UNICA DEL TESORO</t>
  </si>
  <si>
    <t>00234014202 DEPOSITO DE EFECTIVO, DEPOSITANTE: ADOLFO ORSOLINI CAMPANA, CONCEPTO: DEV. C-31 N° 1265 PARTIDA 31110 REFRIGERIOS, CUENTA DE DEPOSITO: CUENTA UNICA DEL TESORO</t>
  </si>
  <si>
    <t>00234014202 DEPOSITO DE EFECTIVO, DEPOSITANTE: RUBEN ANTONIO APAZA CHAMBI, CONCEPTO: DEV. AL C-31 N° 1556 PARTIDA 31110 REFRIGERIOS, CUENTA DE DEPOSITO: CUENTA UNICA DEL TESORO</t>
  </si>
  <si>
    <t>00283012002 DEPOSITO DE EFECTIVO, DEPOSITANTE: FABIO CABRERA, CONCEPTO: DEVOLUCION DE VIATICOS WALDO ARAMAYO, CUENTA DE DEPOSITO: CUENTA UNICA DEL TESORO</t>
  </si>
  <si>
    <t>00660072001 DEPOSITO DE EFECTIVO, DEPOSITANTE: WIAT BELZU, CONCEPTO: DEVOLUCION DE PASAJES, CUENTA DE DEPOSITO: CUENTA UNICA DEL TESORO</t>
  </si>
  <si>
    <t>00660072001 DEPOSITO DE EFECTIVO, DEPOSITANTE: WIAT BELZU, CONCEPTO: DEVOLUCION DE VIATICOS, CUENTA DE DEPOSITO: CUENTA UNICA DEL TESORO</t>
  </si>
  <si>
    <t>00099021001 DEPOSITO DE EFECTIVO, DEPOSITANTE: CAMARA DE DIPUTADOS, CONCEPTO: PREV. 1508 / 2017 DEPOSITÓ SALDO DE RECURSOS NO EJECUTADOS CIERRE DE PREVENTIVO GESTION 2017, CUENTA DE DEPOSITO: CUENTA UNICA DEL TESORO</t>
  </si>
  <si>
    <t>00373024102 DEPOSITO DE EFECTIVO, DEPOSITANTE: F.D.I. EUSEBIO MANUEL BALBOA SOLDADO, CONCEPTO: DEVOLUCION DE FONDOS EN AVANCE, CUENTA DE DEPOSITO: CUENTA UNICA DEL TESORO</t>
  </si>
  <si>
    <t>00099021001 DEPOSITO DE EFECTIVO, DEPOSITANTE: CAMARA DE DIPUTADOS, CONCEPTO: PREV. 1870 / 2017 DEPOSITÓ SALDO DE RECURSOS NO EJECUTADOS CIERRE DE PREVENTIVO GESTION 2017, CUENTA DE DEPOSITO: CUENTA UNICA DEL TESORO</t>
  </si>
  <si>
    <t>00099021001 DEPOSITO DE EFECTIVO, DEPOSITANTE: CAMARA DE DIPUTADOS, CONCEPTO: PREV. 1915 / 2017 DEPOSITÓ SALDO DE RECURSOS NO EJECUTADOS CIERRE DE PREVENTIVO GESTION 2017, CUENTA DE DEPOSITO: CUENTA UNICA DEL TESORO</t>
  </si>
  <si>
    <t>00099021001 DEPOSITO DE EFECTIVO, DEPOSITANTE: JOHN ANTONIO PARDO SALAS, CONCEPTO: PAGO POR EXEDENTES DE SERVICIOS DE LLAMADAS AL TELEFONO MOVIL, CUENTA DE DEPOSITO: CUENTA UNICA DEL TESORO</t>
  </si>
  <si>
    <t>00099021001 DEPOSITO DE EFECTIVO, DEPOSITANTE: CAMARA DE DIPUTADOS, CONCEPTO: PREV. 2066 / 2017 DEPOSITÓ SALDO DE RECURSOS NO EJECUTADOS CIERRE DE PREVENTIVO GESTION 2017, CUENTA DE DEPOSITO: CUENTA UNICA DEL TESORO</t>
  </si>
  <si>
    <t>00099021001 DEPOSITO DE EFECTIVO, DEPOSITANTE: CAMARA DE DIPUTADOS, CONCEPTO: PREV. 1982 / 2017 DEPOSITÓ SALDO DE RECURSOS NO EJECUTADOS CIERRE DE PREVENTIVO GESTION 2017, CUENTA DE DEPOSITO: CUENTA UNICA DEL TESORO</t>
  </si>
  <si>
    <t>00099021001 DEPOSITO DE EFECTIVO, DEPOSITANTE: CAMARA DE DIPUTADOS, CONCEPTO: PREV. 1034 / 2017 DEPOSITÓ SALDO DE RECURSOS NO EJECUTADOS CIERRE DE PREVENTIVO GESTION 2017, CUENTA DE DEPOSITO: CUENTA UNICA DEL TESORO</t>
  </si>
  <si>
    <t>00099021001 DEPOSITO DE EFECTIVO, DEPOSITANTE: CAMARA DE DIPUTADOS, CONCEPTO: PREV. / 2017 DEPOSITÓ SALDO DE RECURSOS NO EJECUTADOS CIERRE DE PREVENTIVO GESTION 2017, CUENTA DE DEPOSITO: CUENTA UNICA DEL TESORO</t>
  </si>
  <si>
    <t>00132042002 DEPOSITO DE EFECTIVO, DEPOSITANTE: MARVIN VARGAS VENEGAS, CONCEPTO: DEVOLUCION FONDOS EN AVANCE, CUENTA DE DEPOSITO: CUENTA UNICA DEL TESORO</t>
  </si>
  <si>
    <t>00099021001 DEPOSITO DE EFECTIVO, DEPOSITANTE: CAMARA DE DIPUTADOS, CONCEPTO: PREV. 1743 / 2017 DEPOSITÓ SALDO DE RECURSOS NO EJECUTADOS CIERRE DE PREVENTIVO GESTION 2017, CUENTA DE DEPOSITO: CUENTA UNICA DEL TESORO</t>
  </si>
  <si>
    <t>00099024113 DEPOSITO DE EFECTIVO, DEPOSITANTE: RENE RAMIRO TICONA TITO, CONCEPTO: CONSTRUCCION TINLADO U.E. CHOJÑACALA - MUNICIPIO ACHACACHI, CUENTA DE DEPOSITO: CUENTA UNICA DEL TESORO</t>
  </si>
  <si>
    <t>00099021001 DEPOSITO DE EFECTIVO, DEPOSITANTE: CAMARA DE DIPUTADOS, CONCEPTO: PREV. 2088 / 2017 DEPOSITÓ SALDO DE RECURSOS NO EJECUTADOS CIERRE DE PREVENTIVO GESTION 2017, CUENTA DE DEPOSITO: CUENTA UNICA DEL TESORO</t>
  </si>
  <si>
    <t>00099021001 DEPOSITO DE EFECTIVO, DEPOSITANTE: CAMARA DE DIPUTADOS, CONCEPTO: PREV. 2089 / 2017 DEPOSITÓ SALDO DE RECURSOS NO EJECUTADOS CIERRE DE PREVENTIVO GESTION 2017, CUENTA DE DEPOSITO: CUENTA UNICA DEL TESORO</t>
  </si>
  <si>
    <t>00594012001 DEPOSITO DE EFECTIVO, DEPOSITANTE: JOSE FELIX GONZALO OSSIO VACAFLOR CI183914LP, CONCEPTO: DEVOLUCION DE RECURSOS NO UTILIZADOS, CUENTA DE DEPOSITO: CUENTA UNICA DEL TESORO</t>
  </si>
  <si>
    <t>00099021001 DEPOSITO DE EFECTIVO, DEPOSITANTE: CAMARA DE DIPUTADOS, CONCEPTO: PREV. 2086 / 2017 DEPOSITÓ SALDO DE RECURSOS NO EJECUTADOS CIERRE DE PREVENTIVO GESTION 2017, CUENTA DE DEPOSITO: CUENTA UNICA DEL TESORO</t>
  </si>
  <si>
    <t>00046024204 DEPOSITO DE EFECTIVO, DEPOSITANTE: IMPRESIONES "FER", CONCEPTO: DEVOLUCION POR MULTAS DE ATRASO, CUENTA DE DEPOSITO: CUENTA UNICA DEL TESORO</t>
  </si>
  <si>
    <t>00099021001 DEPOSITO DE EFECTIVO, DEPOSITANTE: CAMARA DE DIPUTADOS, CONCEPTO: PREV. 2087 / 2017 DEPOSITÓ SALDO DE RECURSOS NO EJECUTADOS CIERRE DE PREVENTIVO GESTION 2017, CUENTA DE DEPOSITO: CUENTA UNICA DEL TESORO</t>
  </si>
  <si>
    <t>00099021001 DEPOSITO DE EFECTIVO, DEPOSITANTE: CAMARA DE DIPUTADOS, CONCEPTO: PREV. 2085 / 2017 DEPOSITÓ SALDO DE RECURSOS NO EJECUTADOS CIERRE DE PREVENTIVO GESTION 2017, CUENTA DE DEPOSITO: CUENTA UNICA DEL TESORO</t>
  </si>
  <si>
    <t>00670012002 DEPOSITO DE EFECTIVO, DEPOSITANTE: SILVIA DAMIANA ALANOCA FLORES, CONCEPTO: DEP. POR DEV. DE REFRIGERIO DE LA SRA SILVIA DAMIANA ALANOCA FLORES CON CI N° 6870873 LP, CUENTA DE DEPOSITO: CUENTA UNICA DEL TESORO</t>
  </si>
  <si>
    <t>00670012002 DEPOSITO DE EFECTIVO, DEPOSITANTE: CLAUDIA VERONICA FLORES KHAPA, CONCEPTO: DEP. POR DEVOLUCION DE REFRIGERIO:MARLEM ROSARIO ZEBALLOS ITAMARI CON CI 3507319, CUENTA DE DEPOSITO: CUENTA UNICA DEL TESORO</t>
  </si>
  <si>
    <t>00099021001 DEPOSITO DE EFECTIVO, DEPOSITANTE: CAMARA DE DIPUTADOS, CONCEPTO: PREV. 1767 / 2017 DEPOSITÓ SALDO DE RECURSOS NO EJECUTADOS CIERRE DE PREVENTIVO GESTION 2017, CUENTA DE DEPOSITO: CUENTA UNICA DEL TESORO</t>
  </si>
  <si>
    <t>00099021001 DEPOSITO DE EFECTIVO, DEPOSITANTE: CAMARA DE DIPUTADOS, CONCEPTO: PREV. 1931 / 2017 DEPOSITÓ SALDO DE RECURSOS NO EJECUTADOS CIERRE DE PREVENTIVO GESTION 2017, CUENTA DE DEPOSITO: CUENTA UNICA DEL TESORO</t>
  </si>
  <si>
    <t>00670012002 DEPOSITO DE EFECTIVO, DEPOSITANTE: CLAUDIA VERONICA FLORES KHAPA, CONCEPTO: DEP. POR DEVOLUCION DE REFRIGERIO DE:CLAUDIA VERONICA FLORES KHAPA CON CI 4844463, CUENTA DE DEPOSITO: CUENTA UNICA DEL TESORO</t>
  </si>
  <si>
    <t>00670012002 DEPOSITO DE EFECTIVO, DEPOSITANTE: XIMENA LOURDES ORELLANA BELLIDO, CONCEPTO: DEP. POR DEV. DE REFRIGERIO DE XIMENA LOURDES ORELLANA BELLIDO CON CI 3706765 PT, CUENTA DE DEPOSITO: CUENTA UNICA DEL TESORO</t>
  </si>
  <si>
    <t>00099021001 DEPOSITO DE EFECTIVO, DEPOSITANTE: CAMARA DE DIPUTADOS, CONCEPTO: PREV. 1720 / 2017 DEPOSITÓ SALDO DE RECURSOS NO EJECUTADOS CIERRE DE PREVENTIVO GESTION 2017, CUENTA DE DEPOSITO: CUENTA UNICA DEL TESORO</t>
  </si>
  <si>
    <t>00099021001 DEPOSITO DE EFECTIVO, DEPOSITANTE: CAMARA DE DIPUTADOS, CONCEPTO: PREV. 1941 / 2017 DEPOSITÓ SALDO DE RECURSOS NO EJECUTADOS CIERRE DE PREVENTIVO GESTION 2017, CUENTA DE DEPOSITO: CUENTA UNICA DEL TESORO</t>
  </si>
  <si>
    <t>00099021001 DEPOSITO DE EFECTIVO, DEPOSITANTE: CAMARA DE DIPUTADOS, CONCEPTO: PREV. 1911 / 2017 DEPOSITÓ SALDO DE RECURSOS NO EJECUTADOS CIERRE DE PREVENTIVO GESTION 2017, CUENTA DE DEPOSITO: CUENTA UNICA DEL TESORO</t>
  </si>
  <si>
    <t>00016011101 DEPOSITO DE EFECTIVO, DEPOSITANTE: MINISTERIO DE EDUCACION - RAMIRO CUENTA DELGADILLO, CONCEPTO: DEVOLUCION, CUENTA DE DEPOSITO: CUENTA UNICA DEL TESORO</t>
  </si>
  <si>
    <t>00099021001 DEPOSITO DE EFECTIVO, DEPOSITANTE: OSCAR ITURRALDE MIRANDA, CONCEPTO: DEVOLUCION UNA DUODECIMA DE AGUINALDO, CUENTA DE DEPOSITO: CUENTA UNICA DEL TESORO</t>
  </si>
  <si>
    <t>00099021001 DEPOSITO DE EFECTIVO, DEPOSITANTE: CAMARA DE DIPUTADOS, CONCEPTO: PREV. 1917 / 2017 DEPOSITÓ SALDO DE RECURSOS NO EJECUTADOS CIERRE DE PREVENTIVO GESTION 2017, CUENTA DE DEPOSITO: CUENTA UNICA DEL TESORO</t>
  </si>
  <si>
    <t>00099021001 DEPOSITO DE EFECTIVO, DEPOSITANTE: CAMARA DE DIPUTADOS, CONCEPTO: PREV. 1842 / 2017 DEPOSITÓ SALDO DE RECURSOS NO EJECUTADOS CIERRE DE PREVENTIVO GESTION 2017, CUENTA DE DEPOSITO: CUENTA UNICA DEL TESORO</t>
  </si>
  <si>
    <t>00099021001 DEPOSITO DE EFECTIVO, DEPOSITANTE: CAMARA DE DIPUTADOS, CONCEPTO: PREV. 1872 / 2017 DEPOSITÓ SALDO DE RECURSOS NO EJECUTADOS CIERRE DE PREVENTIVO GESTION 2017, CUENTA DE DEPOSITO: CUENTA UNICA DEL TESORO</t>
  </si>
  <si>
    <t>00099021001 DEPOSITO DE EFECTIVO, DEPOSITANTE: CAMARA DE DIPUTADOS, CONCEPTO: PREV. 1530 / 2017 DEPOSITÓ SALDO DE RECURSOS NO EJECUTADOS CIERRE DE PREVENTIVO GESTION 2017, CUENTA DE DEPOSITO: CUENTA UNICA DEL TESORO</t>
  </si>
  <si>
    <t>00099021001 DEPOSITO DE EFECTIVO, DEPOSITANTE: TOMAS RENE NINA MONASTERIOS, CONCEPTO: REVERSION DEL SENARI: PREVENTIVO 505 DOCUMENTO 838 PARTIDA 22500, CUENTA DE DEPOSITO: CUENTA UNICA DEL TESORO</t>
  </si>
  <si>
    <t>00099021001 DEPOSITO DE EFECTIVO, DEPOSITANTE: CAMARA DE DIPUTADOS, CONCEPTO: PREV. 1855 / 2017 DEPOSITÓ SALDO DE RECURSOS NO EJECUTADOS CIERRE DE PREVENTIVO GESTION 2017, CUENTA DE DEPOSITO: CUENTA UNICA DEL TESORO</t>
  </si>
  <si>
    <t>00099021001 DEPOSITO DE EFECTIVO, DEPOSITANTE: CAMARA DE DIPUTADOS, CONCEPTO: PREV. 1885 / 2017 DEPOSITÓ SALDO DE RECURSOS NO EJECUTADOS CIERRE DE PREVENTIVO GESTION 2017, CUENTA DE DEPOSITO: CUENTA UNICA DEL TESORO</t>
  </si>
  <si>
    <t>00099021001 DEPOSITO DE EFECTIVO, DEPOSITANTE: CAMARA DE DIPUTADOS, CONCEPTO: PREV. 1909 / 2017 DEPOSITÓ SALDO DE RECURSOS NO EJECUTADOS CIERRE DE PREVENTIVO GESTION 2017, CUENTA DE DEPOSITO: CUENTA UNICA DEL TESORO</t>
  </si>
  <si>
    <t>00099021001 DEPOSITO DE EFECTIVO, DEPOSITANTE: CAMARA DE DIPUTADOS, CONCEPTO: PREV. 1969 / 2017 DEPOSITÓ SALDO DE RECURSOS NO EJECUTADOS CIERRE DE PREVENTIVO GESTION 2017, CUENTA DE DEPOSITO: CUENTA UNICA DEL TESORO</t>
  </si>
  <si>
    <t>00592012001 DEPOSITO DE EFECTIVO, DEPOSITANTE: BOLTUR, CONCEPTO: SALDO EN FONDO EN AVANCE, CUENTA DE DEPOSITO: CUENTA UNICA DEL TESORO</t>
  </si>
  <si>
    <t>00099021001 DEPOSITO DE EFECTIVO, DEPOSITANTE: CAMARA DE DIPUTADOS, CONCEPTO: PREV. 1947 / 2017 DEPOSITÓ SALDO DE RECURSOS NO EJECUTADOS CIERRE DE PREVENTIVO GESTION 2017, CUENTA DE DEPOSITO: CUENTA UNICA DEL TESORO</t>
  </si>
  <si>
    <t>00099021001 DEPOSITO DE EFECTIVO, DEPOSITANTE: CAMARA DE DIPUTADOS, CONCEPTO: PREV. 1981 / 2017 DEPOSITÓ SALDO DE RECURSOS NO EJECUTADOS CIERRE DE PREVENTIVO GESTION 2017, CUENTA DE DEPOSITO: CUENTA UNICA DEL TESORO</t>
  </si>
  <si>
    <t>00099021001 DEPOSITO DE EFECTIVO, DEPOSITANTE: CAMARA DE DIPUTADOS, CONCEPTO: PREV. 1886 / 2017 DEPOSITÓ SALDO DE RECURSOS NO EJECUTADOS CIERRE DE PREVENTIVO GESTION 2017, CUENTA DE DEPOSITO: CUENTA UNICA DEL TESORO</t>
  </si>
  <si>
    <t>00526012001 DEPOSITO DE EFECTIVO, DEPOSITANTE: BOLIVIA TV, CONCEPTO: DEVOLUCION SALDO PASAJES, CUENTA DE DEPOSITO: CUENTA UNICA DEL TESORO</t>
  </si>
  <si>
    <t>00348014401 DEPOSITO DE EFECTIVO, DEPOSITANTE: CESAR ALTAMIRANO, CONCEPTO: DEVOLUCION DE VIATICOS, CUENTA DE DEPOSITO: CUENTA UNICA DEL TESORO</t>
  </si>
  <si>
    <t>00099021001 DEPOSITO DE EFECTIVO, DEPOSITANTE: CAMARA DE DIPUTADOS, CONCEPTO: PREV. 1684 / 2017 DEPOSITÓ SALDO DE RECURSOS NO EJECUTADOS CIERRE DE PREVENTIVO GESTION 2017, CUENTA DE DEPOSITO: CUENTA UNICA DEL TESORO</t>
  </si>
  <si>
    <t>00099021001 DEPOSITO DE EFECTIVO, DEPOSITANTE: JEOVANA HELEN MANRIQUEZ HELGUERO, CONCEPTO: REPOSICION-DEVOLUCION DE HABERES ABRIL, CUENTA DE DEPOSITO: CUENTA UNICA DEL TESORO</t>
  </si>
  <si>
    <t>00526012001 DEPOSITO DE EFECTIVO, DEPOSITANTE: JUAN SEBASTIAN QUISPE VELARDE, CONCEPTO: DEVOLUCION DE VIATICOS, CUENTA DE DEPOSITO: CUENTA UNICA DEL TESORO</t>
  </si>
  <si>
    <t>00099021001 DEPOSITO DE EFECTIVO, DEPOSITANTE: NELSON RAUL LOPEZ LOPEZ, CONCEPTO: DEVOLUCION PASAJE AEREO LPZ-SCZ 19-12-2017, CUENTA DE DEPOSITO: CUENTA UNICA DEL TESORO</t>
  </si>
  <si>
    <t>00109012001 DEPOSITO DE EFECTIVO, DEPOSITANTE: MARIO ELOY VASQUEZ FLORES, CONCEPTO: DEVOLUCION PAGO DEMACIA DE REFRIGERIOS, CUENTA DE DEPOSITO: CUENTA UNICA DEL TESORO</t>
  </si>
  <si>
    <t>00020011103 DEPOSITO DE EFECTIVO, DEPOSITANTE: REGISTRO INTERNACIONAL BOLIVIANO DE BUQUES, CONCEPTO: REVERSION PASAJES Y VIATICOS SEGUN PREVENTIVO 6916,1 VIAJE A BRASIL C. ALMTE SANDOVAL, CUENTA DE DEPOSITO: CUENTA UNICA DEL TESORO</t>
  </si>
  <si>
    <t>00169014101 DEPOSITO DE EFECTIVO, DEPOSITANTE: MARIA COPACABANA TABOADA, CONCEPTO: DEVOLUCION FONDOS EN AVANCE, CUENTA DE DEPOSITO: CUENTA UNICA DEL TESORO</t>
  </si>
  <si>
    <t>00169014101 DEPOSITO DE EFECTIVO, DEPOSITANTE: CARMEN VALLE, CONCEPTO: DEVOLUCION AGUINALDO, CUENTA DE DEPOSITO: CUENTA UNICA DEL TESORO</t>
  </si>
  <si>
    <t>00169014101 DEPOSITO DE EFECTIVO, DEPOSITANTE: PABLO ORDOÑEZ, CONCEPTO: DEVOLUCION REFRIGERIO, CUENTA DE DEPOSITO: CUENTA UNICA DEL TESORO</t>
  </si>
  <si>
    <t>00041014101 DEPOSITO DE EFECTIVO, DEPOSITANTE: GOBIERNO AUTONOMO MUNICIPAL DE MACHACAMARCA, CONCEPTO: PAGO POR CONVENIO INTERGOBERNATIVO PARA REVOLUCION TECNOLOGICA EN EDUCACION, CUENTA DE DEPOSITO: CUENTA UNICA DEL TESORO</t>
  </si>
  <si>
    <t>00046024204 DEPOSITO DE EFECTIVO, DEPOSITANTE: SEDES - BENI (PAI), CONCEPTO: REVERSION DE FONDOS C-31 8249/2015, CUENTA DE DEPOSITO: CUENTA UNICA DEL TESORO</t>
  </si>
  <si>
    <t>00016091101 DEPOSITO DE EFECTIVO, DEPOSITANTE: JUAN CALA SIRPA CI. 4945652 LP., CONCEPTO: DEVOLUCION POR COMPRAS DE UTENSILIOS DE COCINA, CUENTA DE DEPOSITO: CUENTA UNICA DEL TESORO</t>
  </si>
  <si>
    <t>00099021001 DEPOSITO DE EFECTIVO, DEPOSITANTE: OLGA ROJAS POMA, CONCEPTO: CIRCUNSCRIPCION 14 DEVOLUCION DE COMBUSTIBLE, CUENTA DE DEPOSITO: CUENTA UNICA DEL TESORO</t>
  </si>
  <si>
    <t>00290012001 DEPOSITO DE EFECTIVO, DEPOSITANTE: RENE ALBERTO PRADO ROSPIGLIOSI, CONCEPTO: DEVOLUCION DE PASAJE DE VUELO DE LA LINEA BOA POR ATRASO, CUENTA DE DEPOSITO: CUENTA UNICA DEL TESORO</t>
  </si>
  <si>
    <t>00099021001 DEPOSITO DE EFECTIVO, DEPOSITANTE: INE, CONCEPTO: DEP. POR DEVOLUCION DE SALDOS, CUENTA DE DEPOSITO: CUENTA UNICA DEL TESORO</t>
  </si>
  <si>
    <t>00099021001 DEPOSITO DE EFECTIVO, DEPOSITANTE: VICENTE MANCACHI M., CONCEPTO: DEVOLUCION DE FONDOS AVANCE DIGCOIN LA PAZ DEL SR. VICENTE MANCACHI M, CUENTA DE DEPOSITO: CUENTA UNICA DEL TESORO</t>
  </si>
  <si>
    <t>00099021001 DEPOSITO DE EFECTIVO, DEPOSITANTE: VICENTE MANCACHI M, CONCEPTO: DEVOLUCION FONDOS EN AVANCE DIGCOIN LA PAZ DEL SR. VICENTE MANCACHI M, CUENTA DE DEPOSITO: CUENTA UNICA DEL TESORO</t>
  </si>
  <si>
    <t>00660072001 DEPOSITO DE EFECTIVO, DEPOSITANTE: ORGANO JUDICIAL, CONCEPTO: DEVOLUCION PAGO EN DEMASIA SERVICIO DE SEGURIDAD FISICA FEBRERO / 2017, CUENTA DE DEPOSITO: CUENTA UNICA DEL TESORO</t>
  </si>
  <si>
    <t>00299014101 DEPOSITO DE EFECTIVO, DEPOSITANTE: SERVICIO DEPARTAMENTAL DE RIEGO LA PAZ, CONCEPTO: DEVOLUCION DE RECURSOS DE CONSUMO DE TELEFONO A SEDERI-LP, CUENTA DE DEPOSITO: CUENTA UNICA DEL TESORO</t>
  </si>
  <si>
    <t>00099021001 DEPOSITO DE EFECTIVO, DEPOSITANTE: VICENTE MANCACHI M, CONCEPTO: DEVOLUCION DE FONDOS EN AVANCE DIGCOIN LA PAZ DEL SR. VICENTE MANCACHI M, CUENTA DE DEPOSITO: CUENTA UNICA DEL TESORO</t>
  </si>
  <si>
    <t>00660072001 DEPOSITO DE EFECTIVO, DEPOSITANTE: ORGANO JUDICIAL, CONCEPTO: DEVOLUCION DE VIATICOS SR. TITO FERNANDEZ Y ALBERTO LLUTA, CUENTA DE DEPOSITO: CUENTA UNICA DEL TESORO</t>
  </si>
  <si>
    <t>00660072001 DEPOSITO DE EFECTIVO, DEPOSITANTE: ORGANO JUDICIAL, CONCEPTO: DEVOLUCION EXCEDENTE DE LLAMADAS TELEFONICAS COTEL LTDA. NOVIEMBRE / 2017, CUENTA DE DEPOSITO: CUENTA UNICA DEL TESORO</t>
  </si>
  <si>
    <t>00660072001 DEPOSITO DE EFECTIVO, DEPOSITANTE: ORGANO JUDICIAL, CONCEPTO: DEVOLUCION CONSUMO MENSUAL DE AGUA MES DE NOVIEMBRE / 2017 JUZG. C/INDABURO, CUENTA DE DEPOSITO: CUENTA UNICA DEL TESORO</t>
  </si>
  <si>
    <t>00099021001 DEPOSITO DE EFECTIVO, DEPOSITANTE: DAVID FRANZ NUÑEZ CADIZ, CONCEPTO: DEVOLUCION POR PASAJE DEL SR. DAVID FRANZ NUÑEZ CADIZ, CUENTA DE DEPOSITO: CUENTA UNICA DEL TESORO</t>
  </si>
  <si>
    <t>00099021001 DEPOSITO DE EFECTIVO, DEPOSITANTE: EDWIN OROSCO LIMACHI, CONCEPTO: DEVOLUCION POR PASAJES DEL SR. EDWIN OROSCO LIMACHI, CUENTA DE DEPOSITO: CUENTA UNICA DEL TESORO</t>
  </si>
  <si>
    <t>00099021001 DEPOSITO DE EFECTIVO, DEPOSITANTE: FILIMON ANCASI MOROCHI, CONCEPTO: DEVOLUCION POR PASAJES DEL SR. FILIMON ANCASI MOROCHI, CUENTA DE DEPOSITO: CUENTA UNICA DEL TESORO</t>
  </si>
  <si>
    <t>00099021001 DEPOSITO DE EFECTIVO, DEPOSITANTE: WILDER YUGAR FERNANDEZ, CONCEPTO: DEVOLUCION POR PASAJES DEL SR. WILDER YUGAR FERNANDEZ, CUENTA DE DEPOSITO: CUENTA UNICA DEL TESORO</t>
  </si>
  <si>
    <t>00099021001 DEPOSITO DE EFECTIVO, DEPOSITANTE: VICTOR MARTINEZ FLORES, CONCEPTO: DEVOLUCION POR PASAJES DEL SR. VICTOR MARTINEZ FLORES, CUENTA DE DEPOSITO: CUENTA UNICA DEL TESORO</t>
  </si>
  <si>
    <t>00099021001 DEPOSITO DE EFECTIVO, DEPOSITANTE: RC-3 "AROMA", CONCEPTO: RETENCIONES POR ALIMENTACION ANIMALES, CUENTA DE DEPOSITO: CUENTA UNICA DEL TESORO</t>
  </si>
  <si>
    <t>00099024113 DEPOSITO DE EFECTIVO, DEPOSITANTE: GOBIERNO AUTONOMO MUNICIPAL TITO YUPANQUI, CONCEPTO: DEV.DE RECURSOS OTORGADOS A TRAVES DEL PROG."BOLIVIA CAMBIA" NO EJECUTADOS AL CIERRE DE GESTION 2017, CUENTA DE DEPOSITO: CUENTA UNICA DEL TESORO</t>
  </si>
  <si>
    <t>00099021001 DEPOSITO DE EFECTIVO, DEPOSITANTE: SERNAP - MADIDI, CONCEPTO: DEPOSITÓ POR REVERSION DE FONDOS, CUENTA DE DEPOSITO: CUENTA UNICA DEL TESORO</t>
  </si>
  <si>
    <t>00099021001 DEPOSITO DE EFECTIVO, DEPOSITANTE: MDP Y EP OSCAR CHAVEZ GONZALES, CONCEPTO: PLAN DE PAGOS - CUENTAS POR COBRAR ( GESTIONES ANTERIORES ), CUENTA DE DEPOSITO: CUENTA UNICA DEL TESORO</t>
  </si>
  <si>
    <t>00660012005 DEPOSITO DE EFECTIVO, DEPOSITANTE: ORGANO JUDICIAL-DAF NACIONAL, CONCEPTO: DEVOLUCION DE EXCEDENTES TELEFONICOS CORRESPONDIENTE AL MES DE NOVIEMBRE DE 2017, CUENTA DE DEPOSITO: CUENTA UNICA DEL TESORO</t>
  </si>
  <si>
    <t>00660012005 DEPOSITO DE EFECTIVO, DEPOSITANTE: ORGANO JUDICIAL-DAF NACIONAL, CONCEPTO: DEVOLUCION DE EXCEDENTES TELEFONICOS CORRESPONDIENTE AL MES DE OCTUBRE DE 2017, CUENTA DE DEPOSITO: CUENTA UNICA DEL TESORO</t>
  </si>
  <si>
    <t>00526012001 DEPOSITO DE EFECTIVO, DEPOSITANTE: BOLIVIA TV-JORGE AGAPITO CHOQUE QUISBERT, CONCEPTO: DEVOLUCION DE VIATICOS, CUENTA DE DEPOSITO: CUENTA UNICA DEL TESORO</t>
  </si>
  <si>
    <t>00580012001 DEPOSITO DE EFECTIVO, DEPOSITANTE: CARLA QUEZADA FLORES, CONCEPTO: DEVOLUCION DE PASAJES, CUENTA DE DEPOSITO: CUENTA UNICA DEL TESORO</t>
  </si>
  <si>
    <t>00342012001 DEPOSITO DE EFECTIVO, DEPOSITANTE: AGENCIA ESTATAL DE VIVIENDA FRANKLIN CONDE M., CONCEPTO: DEVOLUCION - REEMBOLSO DE FONDOS EN AVANCE POR ACTIVIDAD NO REALIZADA, CUENTA DE DEPOSITO: CUENTA UNICA DEL TESORO</t>
  </si>
  <si>
    <t>00117012001 DEPOSITO DE EFECTIVO, DEPOSITANTE: RODRIGO MOLINA DE LA ROSA, CONCEPTO: DEVOLUCION DE PASAJES, CUENTA DE DEPOSITO: CUENTA UNICA DEL TESORO</t>
  </si>
  <si>
    <t>00117012001 DEPOSITO DE EFECTIVO, DEPOSITANTE: RODRIGO MOLINA DE LA ROSA, CONCEPTO: DEVOLUCION DE VIATICOS, CUENTA DE DEPOSITO: CUENTA UNICA DEL TESORO</t>
  </si>
  <si>
    <t>00291012002 DEPOSITO DE EFECTIVO, DEPOSITANTE: BENITO ALVARO LAURA ACUÑA, CONCEPTO: CREDENCIAL DE ADMINISTRADORA BOLIVIANA DE CARRETERAS, CUENTA DE DEPOSITO: CUENTA UNICA DEL TESORO</t>
  </si>
  <si>
    <t>00041021101 DEPOSITO DE EFECTIVO, DEPOSITANTE: SENAPI, CONCEPTO: DEVOLUCION DE FONDOS EN AVANCE, CUENTA DE DEPOSITO: CUENTA UNICA DEL TESORO</t>
  </si>
  <si>
    <t>00591012001 DEPOSITO DE EFECTIVO, DEPOSITANTE: CENFIDE SAN ANTONIO, CONCEPTO: PAGO DEL CONSUMO DE AGUA POTABLE MES SEPTIEMBRE 2017, CUENTA DE DEPOSITO: CUENTA UNICA DEL TESORO</t>
  </si>
  <si>
    <t>00591012001 DEPOSITO DE EFECTIVO, DEPOSITANTE: CENFIDE SAN ANTONIO, CONCEPTO: PAGO CONSUMO DE AGUA POTABLE DEL MES DE AGOSTO 2017, CUENTA DE DEPOSITO: CUENTA UNICA DEL TESORO</t>
  </si>
  <si>
    <t>00046024204 DEPOSITO DE EFECTIVO, DEPOSITANTE: ABRAHAM MEDINA VILLCA, CONCEPTO: DEVOLUCION DE FONDOS EN AVANCE, CUENTA DE DEPOSITO: CUENTA UNICA DEL TESORO</t>
  </si>
  <si>
    <t>00591012001 DEPOSITO DE EFECTIVO, DEPOSITANTE: CENFIDE SAN ANTONIO, CONCEPTO: PAGO DEL CONSUMO DE AGUA POTABLE MES JULIO 2017, CUENTA DE DEPOSITO: CUENTA UNICA DEL TESORO</t>
  </si>
  <si>
    <t>00099021001 DEPOSITO DE EFECTIVO, DEPOSITANTE: MARCO A. LAVAYEN TAMAYO, CONCEPTO: DEVOLUCION C31 - 3992, CUENTA DE DEPOSITO: CUENTA UNICA DEL TESORO</t>
  </si>
  <si>
    <t>||REGULARIZACIÓN DE LA OPERACIÓN G-0608393 DE F. 30/11/17 S/G. ESTADO DE CUENTA DEL DPTO. DE OPERACIONES CAMBIARIAS EN ATENCIÓN A CORREO ELECTRÓNICO DE LA DIRECCIÓN GENERAL DE AERONÁUTICA CIVIL. DEBITO DE LA LIBRETA 00117012001 DGAC, REPOSICION UTILES DE ESCRITORIO.</t>
  </si>
  <si>
    <t>||TRANSFERENCIA DE FONDOS S/G. MENSAJE SWIFT NRO. 17514 DE LA FECHA (SECTOR PUBLICO). DEBITO DE LA LIBRETA 00117012001 DGAC, REPOSICION UTILES DE ESCRITORIO.</t>
  </si>
  <si>
    <t>||TRANSFERENCIA DE FONDOS S/G. MENSAJES SWIFT NROS. 17538 Y 17533 DE LA FECHA (SECTOR PUBLICO). DEBITO DE LA LIBRETA 00117012001 DGAC, REPOSICION UTILES DE ESCRITORIO.</t>
  </si>
  <si>
    <t>COBRO COSTOS DE PAPELERIA POR REGULARIZACION DE TRANSFERENCIA DEL EXTERIOR POR ORDEN DE PERUANA DE COMBUSTIBLE S.A. REF.: FACT 177 LIB. 00513062001 YPFB-OPERACIONES PLANTA DE SEPARACION DE LIQUIDOS RIO GRANDE</t>
  </si>
  <si>
    <t>VENTA DE DIVISAS CON TRANSFERENCIA DE FONDOS A SOLICITUD DE MINISTERIO DE EDUCACION SEGUN SOLICITUD 3734 REF: TRASPASO PARA VIOLETA CARMEN ANGULO FERNANDEZ EQUIVALENTES 5.956,49 USD LIB. 00099021001 TGN-RECURSOS ORDINARIOS (3987) POR DIFERENCIAL CAMBIARIO</t>
  </si>
  <si>
    <t>VENTA DE DIVISAS CON TRANSFERENCIA DE FONDOS A SOLICITUD DE MINISTERIO DE EDUCACION SEGUN SOLICITUD 3734 REF: TRASPASO PARA VIOLETA CARMEN ANGULO FERNANDEZ EQUIVALENTES 5.956,49 USD LIB. 00099021001 TGN-RECURSOS ORDINARIOS (3987)</t>
  </si>
  <si>
    <t>VENTA DE DIVISAS CON TRANSFERENCIA DE FONDOS A SOLICITUD DE MINISTERIO DE EDUCACION SEGUN SOLICITUD 3726 REF: TRASPASO PARA KAREN DIANNE CHOQUEHUANCA QUISPE EQUIVALENTES 7.284,19 USD LIB. 00099021001 TGN-RECURSOS ORDINARIOS (3987) POR DIFERENCIAL CAMBIARIO</t>
  </si>
  <si>
    <t>VENTA DE DIVISAS CON TRANSFERENCIA DE FONDOS A SOLICITUD DE MINISTERIO DE EDUCACION SEGUN SOLICITUD 3726 REF: TRASPASO PARA KAREN DIANNE CHOQUEHUANCA QUISPE EQUIVALENTES 7.284,19 USD LIB. 00099021001 TGN-RECURSOS ORDINARIOS (3987)</t>
  </si>
  <si>
    <t>VENTA DE DIVISAS CON TRANSFERENCIA DE FONDOS A SOLICITUD DE MINISTERIO DE EDUCACION SEGUN SOLICITUD 3739 REF: TRASPASO PARA PATRICIA CRISTINA YANES EQUIVALENTES 1.819,61 USD LIB. 00099021001 TGN-RECURSOS ORDINARIOS (3987) POR DIFERENCIAL CAMBIARIO</t>
  </si>
  <si>
    <t>VENTA DE DIVISAS CON TRANSFERENCIA DE FONDOS A SOLICITUD DE MINISTERIO DE EDUCACION SEGUN SOLICITUD 3739 REF: TRASPASO PARA PATRICIA CRISTINA YANES EQUIVALENTES 1.819,61 USD LIB. 00099021001 TGN-RECURSOS ORDINARIOS (3987)</t>
  </si>
  <si>
    <t>VENTA DE DIVISAS CON TRANSFERENCIA DE FONDOS A SOLICITUD DE MINISTERIO DE EDUCACION SEGUN SOLICITUD 3735 REF: TRASPASO PARA ANA TERESA MORATO LOPEZ EQUIVALENTES 1.819,61 USD LIB. 00099021001 TGN-RECURSOS ORDINARIOS (3987) POR DIFERENCIAL CAMBIARIO</t>
  </si>
  <si>
    <t>VENTA DE DIVISAS CON TRANSFERENCIA DE FONDOS A SOLICITUD DE MINISTERIO DE EDUCACION SEGUN SOLICITUD 3735 REF: TRASPASO PARA ANA TERESA MORATO LOPEZ EQUIVALENTES 1.819,61 USD LIB. 00099021001 TGN-RECURSOS ORDINARIOS (3987)</t>
  </si>
  <si>
    <t>VENTA DE DIVISAS CON TRANSFERENCIA DE FONDOS A SOLICITUD DE MINISTERIO DE EDUCACION SEGUN SOLICITUD 3733 REF: TRASPASO PARA MARISSA CASTRO MAGNANI EQUIVALENTES 1.820,19 USD LIB. 00099021001 TGN-RECURSOS ORDINARIOS (3987) POR DIFERENCIAL CAMBIARIO</t>
  </si>
  <si>
    <t>VENTA DE DIVISAS CON TRANSFERENCIA DE FONDOS A SOLICITUD DE MINISTERIO DE EDUCACION SEGUN SOLICITUD 3733 REF: TRASPASO PARA MARISSA CASTRO MAGNANI EQUIVALENTES 1.820,19 USD LIB. 00099021001 TGN-RECURSOS ORDINARIOS (3987)</t>
  </si>
  <si>
    <t>VENTA DE DIVISAS CON TRANSFERENCIA DE FONDOS A SOLICITUD DE MINISTERIO DE EDUCACION SEGUN SOLICITUD 3731 REF: TRASPASO PARA JORGE DANIEL GROCK PEREIRA EQUIVALENTES 1.819,61 USD LIB. 00099021001 TGN-RECURSOS ORDINARIOS (3987) POR DIFERENCIAL CAMBIARIO</t>
  </si>
  <si>
    <t>VENTA DE DIVISAS CON TRANSFERENCIA DE FONDOS A SOLICITUD DE MINISTERIO DE EDUCACION SEGUN SOLICITUD 3731 REF: TRASPASO PARA JORGE DANIEL GROCK PEREIRA EQUIVALENTES 1.819,61 USD LIB. 00099021001 TGN-RECURSOS ORDINARIOS (3987)</t>
  </si>
  <si>
    <t>TRANSFERENCIA DE FONDOS AL EXTERIOR A SOLICITUD DE TESORO GENERAL DE LA NACION SEGUN SOLICITUD 3756 REF: PAGO AL FONDO DE MISIONES DE OBSERVACION ELECTORAL DE LA ORGANIZACION DE ESTADOS AMERICANOS (FMOE-OEA), POR CONCEPTO DE MEMBRESIA POR USD50.000,00, SEGUN SOLICITUD VRE-DGRM-CS-262/2017. LIB. 00099021001 TGN-RECURSOS ORDINARIOS (3987)</t>
  </si>
  <si>
    <t>VENTA DE DIVISAS CON TRANSFERENCIA DE FONDOS A SOLICITUD DE ADMINISTRACION DE SERVICIOS PORTUARIOS BOLIVIA SEGUN SOLICITUD 3762 REF: H.R. 3305 - ENVIO DE RECURSOS AL PUERTO DE ARICA POR GASTOS DE SERVICIOS DE GATE OUT, CORRESPONDIENTE A LA REPOSICION DE SEPTIEMBRE Y OCTUBRE/2017, SEGUN COMUNICACION LIB. 00594012001 ASP-B FONDO DE OPERACIONES</t>
  </si>
  <si>
    <t>VENTA DE DIVISAS CON TRANSFERENCIA DE FONDOS A SOLICITUD DE MINISTERIO DE ECONOMIA Y FINANZAS PUBLICAS SEGUN SOLICITUD 3767 REF: PAGO A THE BANK OF NEW YORK MELLON - CUENTA 8901245259, POR COMISION DE ADMINISTRACION ANUAL DE SERVICIOS ESPECIALIZADOS TRUSTEE, PERIODO DEL 29/10/2017 AL 28/10/2018, SEG LIB. 00099021001 TGN-RECURSOS ORDINARIOS (3987)</t>
  </si>
  <si>
    <t>TRANSFERENCIA DE FONDOS A SOLICITUD DE MINISTERIO DE TRABAJO, EMPLEO Y PREVISION SOCIAL SEGUN SOLICITUD 3742 REF: TRANSFERENCIA A LA (RIAL) RED INTERAMERICANA PARA LA ADMINISTRACION LABORAL COMO CUOTA DE PARTICIPACION GESTION 2017 SEGUN HR 24564/187-C0, INFORME MTEPS-URI-GCN 003/2017 ADJUNTO LIB. 00070011102 MTEPS-INGRESOS (5015034475317)</t>
  </si>
  <si>
    <t>VENTA DE DIVISAS CON TRANSFERENCIA DE FONDOS A SOLICITUD DE ADMINISTRACION DE SERVICIOS PORTUARIOS BOLIVIA SEGUN SOLICITUD 3761 REF: H.R. 1795 - PAGO DE FACTURAS AL TPA POR SERVICIOS PRESTADOS A LA CARGA EN TRANSITO A BOLIVIA, CORRESPONDIENTE A LA SEGUNDA QUINCENA DE OCTUBRE/2017 SEGUN COMUNICACION LIB. 00594012001 ASP-B FONDO DE OPERACIONES</t>
  </si>
  <si>
    <t>VENTA DE DIVISAS CON TRANSFERENCIA DE FONDOS A SOLICITUD DE ADMINISTRACION DE SERVICIOS PORTUARIOS BOLIVIA SEGUN SOLICITUD 3760 REF: HOJA DE RUTA - 1540-2311-2493-1778-1747-1612-1638 - PAGO DE FACTURAS AL TPA. POR SERVICIO DE EXPORTACIONES JULIO, AGOSTO Y SEPT. CARGA FIO Y REFRIGERACION SEGUN COMUNI LIB. 00594012001 ASP-B FONDO DE OPERACIONES</t>
  </si>
  <si>
    <t>VENTA DE DIVISAS CON TRANSFERENCIA DE FONDOS A SOLICITUD DE ADMINISTRACION DE SERVICIOS PORTUARIOS BOLIVIA SEGUN SOLICITUD 3759 REF: H.R. 1613-1074-1808-1640-1461-1641-1729-1703-1859 - PAGO DE FACTURAS AL TPA POR SERVICIO FIO, EXPORTACIONES JUNIO, SEPT. Y OCT. PESAJE VGM, REFRIGERACION DE CONTENEDOR LIB. 00594012001 ASP-B FONDO DE OPERACIONES</t>
  </si>
  <si>
    <t>COBRO COSTOS DE PAPELERIA SEGUN TRANSFERENCIA DEL EXTERIOR POR ORDEN DE VITOL SA REF.: D1946692 O/INV.P1782692 Y/INV.1 IN PARTIAL CANCELLATION OF SBLC REF 40 LI-G73965-PMDW LIB. 00513012007 YPFB - RECURSOS NACIONALIZACIÓN</t>
  </si>
  <si>
    <t>COBRO COSTOS DE PAPELERIA SEGUN TRANSFERENCIA DEL EXTERIOR POR ORDEN DE CONSULADO DE LA REP DE BOLIVIA (ARGENTINA) REF.: RECAUDACIONES GESTORIA CONSULAR LIB. 00010011102 MIN.RELACIONES EXTERIORES - GESTORIA CONSULAR LEY Nº 3108</t>
  </si>
  <si>
    <t>COBRO COSTOS DE PAPELERIA SEGUN TRANSFERENCIA DEL EXTERIOR POR ORDEN DE MINISTRY OF FOREIGN LIB. 00222018011 INIAF-DANDA DESAR.CRECIM.ECO.INCLUSIVO Y SOSTENIBLE BOL.</t>
  </si>
  <si>
    <t>REGULARIZACION DE TRANSFERENCIA DEL EXTERIOR SEGUN SWIFT 17214 DE FECHA 04/12/2017 ORDENANTE: CONSULADO GERAL DA BOLIVIA SAO PAULO BRASIL LIB. 00340012005 SEGIP - RECAUDACION EXTERIOR - CEDULAS DE IDENTIDAD</t>
  </si>
  <si>
    <t>NUMERO DE LIBRETA CUT: 00512012001 OPERACIÓN E18 TRANSFERENCIA DEL SISTEMA FINANCIERO POR CUENTA DE TERCEROS A LA CUT A SOLICITUD DEL MEFP SEGUN NOTA CITE MEFP VTCP DGPOT UAIS CPI NO 1117008 BUN 17</t>
  </si>
  <si>
    <t>NÚMERO DE LIBRETA CUT: 99031009.00 OPERACIÓN T01 TRANSFERENCIA DE FONDOS A LA CUT - TESORO DIRECTO DE BANCO UNION S.A. A CUENTA UNICA DEL TESORO CON NUMERO DE SOLICITUD = 2328353 Y NUMERO CORRELATIVO = 91320004122017012 TRANSFERENCIA POR OPERACIONES DE VENTA BONOS BTX</t>
  </si>
  <si>
    <t>||TRANSFERENCIA DE FONDOS SEGÚN NOTA DE EBIH CITE: EBIH/N° 03/2017 RECIBIDA EN LA FECHA REF: PARA REALIZAR EL PAGO DE LOS COMPONENTES: IPC Y SUPERV. DE LA IMPLEMENTACIÓN PTA DE PCC DE TUBERÍAS Y ACCESORIOS PARA REDES DE GAS NATURAL EL ALTO (TRAM-TSO-6037) ABONO EN LA LIBRETA N° 00584019201 EBIH - TUBERÍAS</t>
  </si>
  <si>
    <t>||REGULARIZACIÓN DE LA OPERACIÓN G-0608863 S/G. ESTADO DE CUENTA DEL DPTO. DE OPERACIONES CAMBIARIAS AL 04/12/2017, EN ATENCIÓN A CORREO ELECTRÓNICO DE LA DIRECCIÓN GENERAL DE AERONÁUTICA CIVIL DE F. 01/12/2017 (SECTOR PÚBLICO). DEBITO DE LA LIBRETA 00117012001 DGAC, REPOSICION UTILES DE ESCRITORIO.</t>
  </si>
  <si>
    <t>||REGISTRO COBRO COMISION AVISO ENMIENDA GARANTIA INTERNACIONAL BS220.- Y EMISION CBTE CONTABLE BS50.- REF.: N° BKD2017LG00047 BCB.: SB-R-2017-25 A/F MINISTERIO DE GOBIERNO. CGO.LIB.N°00015011108 MINISTERIO DE GOBIERNO-OTROS INGRESOS REF.:COM AVISO ENMIENDA SB-R-2017-025</t>
  </si>
  <si>
    <t>||TRANSFERENCIA DE FONDOS S/G. MENSAJE SWIFT NRO. 17560 DE LA FECHA (SECTOR PUBLICO). DEBITO DE LA LIBRETA 00117012001 DGAC, REPOSICION UTILES DE ESCRITORIO.</t>
  </si>
  <si>
    <t>'COBRO DE'||UTILES DE ESCRITORIO POR EL COMPROBANTE NRO. 0906260 DE LA FECHA S/G. NOTA DE LA EMPRESA SIDERURGICA DEL MUTUN, CITE' ESM/JPC/071/2017 DE F. 21/11/2017. DEBITO DE LA LIBRETA 0573012001 EMPRESA SIDERURGICA DEL MUTUN-RECURSOS PROPIOS.</t>
  </si>
  <si>
    <t>'COBRO DE'||UTILES DE ESCRITORIO POR EL COMPROBANTE NRO. 0906262 DE LA FECHA S/G. NOTA DE LA EMPRESA SIDERURGICA DEL MUTUN, CITE' ESM/JPC/071/2017 DE F. 21/11/2017. DEBITO DE LA LIBRETA 0573012001 EMPRESA SIDERURGICA DEL MUTUN-RECURSOS PROPIOS.</t>
  </si>
  <si>
    <t>||REGULARIZACION DE LA OPERACION NRO. G-0607045 DE F. 29/11/17 S/G. ESTADO DE CUENTA DEL DPTO. DE OPERACIONES CAMBIARIAS, EN ATENCION A CORREO ELECTRONICO DE LA DIRECCION GENERAL DE AERONAUTICA CIVIL DE LA FECHA (SECTOR PUBLICO). DEBITO DE LA LIBRETA 00117012001 DGAC, REPOSICION UTILES DE ESCRITORIO.</t>
  </si>
  <si>
    <t>COBRO COSTOS DE PAPELERIA SEGUN TRANSFERENCIA DEL EXTERIOR POR ORDEN DE CONSULADO GENERAL DE BOLIVIA EN GINEBRA - SUIZA REF.: GESTORIA CONSULAR NOVIEMBRE LIB. 00010011102 MIN.RELACIONES EXTERIORES - GESTORIA CONSULAR LEY Nº 3108</t>
  </si>
  <si>
    <t>VENTA DE DIVISAS CON TRANSFERENCIA DE FONDOS A SOLICITUD DE MINISTERIO DE EDUCACION SEGUN SOLICITUD 3738 REF: TRASPASO PARA CARLA XIMENA LITTLE EQUIVALENTES 6.519,02 USD LIB. 00099021001 TGN-RECURSOS ORDINARIOS (3987) POR DIFERENCIAL CAMBIARIO</t>
  </si>
  <si>
    <t>VENTA DE DIVISAS CON TRANSFERENCIA DE FONDOS A SOLICITUD DE MINISTERIO DE EDUCACION SEGUN SOLICITUD 3738 REF: TRASPASO PARA CARLA XIMENA LITTLE EQUIVALENTES 6.519,02 USD LIB. 00099021001 TGN-RECURSOS ORDINARIOS (3987)</t>
  </si>
  <si>
    <t>VENTA DE DIVISAS CON TRANSFERENCIA DE FONDOS A SOLICITUD DE MINISTERIO DE EDUCACION SEGUN SOLICITUD 3732 REF: TRASPASO PARALUZ NATALIA MERCADO CALLAU EQUIVALENTES 1.075,20 USD LIB. 00099021001 TGN-RECURSOS ORDINARIOS (3987) POR DIFERENCIAL CAMBIARIO</t>
  </si>
  <si>
    <t>VENTA DE DIVISAS CON TRANSFERENCIA DE FONDOS A SOLICITUD DE MINISTERIO DE EDUCACION SEGUN SOLICITUD 3732 REF: TRASPASO PARALUZ NATALIA MERCADO CALLAU EQUIVALENTES 1.075,20 USD LIB. 00099021001 TGN-RECURSOS ORDINARIOS (3987)</t>
  </si>
  <si>
    <t>TRANSFERENCIA RECIBIDA DEL EXTERIOR SEGÚN MENSAJES SWIFT Nos. 17556-17541 (REM.EXT.) DE FECHA 04-12-2017 POR DESEMBOLSO DE CAF PRÉSTAMO CFA008604 Carr.Epizana-Comarapa-El torno SOLICITUD DE DESEMBOLSO NRO. 21 LIBRETA N° 00291012002 ABC-RECURSOS PROPIOS REF.: UTILES DE ESCRITORIO</t>
  </si>
  <si>
    <t>TRANSFERENCIA RECIBIDA DEL EXTERIOR SEGÚN MENSAJES SWIFT Nos. 17558-17543 (REM.EXT.) DE FECHA 04-12-2017 POR DESEMBOLSO DE CAF PRÉSTAMO CFA008604 Carr.Epizana-Comarapa-El torno SOLICITUD DE DESEMBOLSO NRO, 22 LIBRETA N° 00291012002 ABC-RECURSOS PROPIOS REF.: UTILES DE ESCRITORIO</t>
  </si>
  <si>
    <t>VENTA DE DIVISAS CON TRANSFERENCIA DE FONDOS A SOLICITUD DE MINISTERIO DE RELACIONES EXTERIORES SEGUN SOLICITUD 3778 REF: ENVIO DE RECURSOS A FAVOR DE LOS COLIVIANS MILAN ANTOFAGASTA Y MADRID PARA REPATRIACIONES DE RESTOS MORTALES DE CONNACIONALES SEGUN NOTAS INTERNAS 161 Y 156. LIB. 00010011102 MIN.RELACIONES EXTERIORES - GESTORIA CONSULAR LEY Nº 3108</t>
  </si>
  <si>
    <t>COBRO COSTOS DE PAPELERIA SEGUN TRANSFERENCIA DEL EXTERIOR POR ORDEN DE CONSULADO DEL ESTADO PLURINACIONAL DE BOLIVIA EN COMODORO RIVADAVIA,ARGENTINA LIB. 00010011102 MIN.RELACIONES EXTERIORES - GESTORIA CONSULAR LEY Nº 3108</t>
  </si>
  <si>
    <t>COBRO COSTOS DE PAPELERIA POR REGULARIZACION DE TRANSFERENCIA DEL EXTERIOR POR ORDEN DE CONSULADO GERAL DA BOLIVIA SAO PAULO BRASIL LIB. 00340012003 RECAUDACION EXTRANJERIA - C.I. -L.C.</t>
  </si>
  <si>
    <t>TRANSFERENCIA RECIBIDA DEL EXTERIOR SEGÚN MENSAJES SWIFT Nos. 17557-17542 (REM.EXT.) DE FECHA 04-12-2017 POR DESEMBOLSO DE CAF PRÉSTAMO CFA008239 CARRETERA PADILLA-EL SALTO SOLICITUD DE DESEMBOLSO NRO. 17 LIBRETA N° 00291012002 ABC-RECURSOS PROPIOS REF.: UTILES DE ESCRITORIO</t>
  </si>
  <si>
    <t>COBRO COSTOS DE PAPELERIA SEGUN TRANSFERENCIA DEL EXTERIOR POR ORDEN DE EMBAJADA DE BOLIVIA EN COSTA RICA REF.: GESTORIA CONSULAR NOVIEMBRE 2017 LIB. 00010011102 MIN.RELACIONES EXTERIORES - GESTORIA CONSULAR LEY Nº 3108</t>
  </si>
  <si>
    <t>COBRO COSTOS DE PAPELERIA SEGUN TRANSFERENCIA DEL EXTERIOR POR ORDEN DE CONSULADO GENERAL DE BOLIVIA EN HOUSTON LIB. 00010011102 MIN.RELACIONES EXTERIORES - GESTORIA CONSULAR LEY Nº 3108</t>
  </si>
  <si>
    <t>COBRO COSTOS DE PAPELERIA SEGUN TRANSFERENCIA DEL EXTERIOR POR ORDEN DE PETROBRAS PARAGUAY GAS SRL REF.: OPE 0/367853 LIB. 00513062001 YPFB-OPERACIONES PLANTA DE SEPARACION DE LIQUIDOS RIO GRANDE</t>
  </si>
  <si>
    <t>COBRO COSTOS DE PAPELERIA SEGUN TRANSFERENCIA DEL EXTERIOR POR ORDEN DE VICECONSULADO DEL ESTADO PLURINACIONAL DE BOLIVIA EN PILAR-ARGENTINA LIB. 00010011102 MIN.RELACIONES EXTERIORES - GESTORIA CONSULAR LEY Nº 3108</t>
  </si>
  <si>
    <t>De: 00099024113 Transferencia en cumplimiento al DS N0913 de 15/06/2011 y el Convenio Intergubernativo de Financiamiento UPRE-CIF-IG/159/2016, suscrito entre la UPRE y el GAM de Villa Libertad Licoma proyecto Construccion Casa de Gobierno Villa Libertad Licoma, correspondiente al pago de la planilla</t>
  </si>
  <si>
    <t>De: 00099024113 Transferencia en cumplimiento al DS N0913 de 15/06/2011 y el Convenio Intergubernativo de Financiamiento UPRE-CIF-IG/241/2016, suscrito entre la UPRE y el GAM de Chimore proyecto Const. Tinglado Unidad Educativa San Salvador, correspondiente al pago de la retencion del 7% por cumplim</t>
  </si>
  <si>
    <t>De: 00099024113 Transferencia en cumplimiento al DS N0913 de 15/06/2011 y el Convenio Intergubernativo de Financiamiento UPRE-CIF-IG/183/2015, suscrito entre la UPRE y el GAM de San Andres de Machaca proyecto Construccion Banos y Duchas U.E. Nazacara, correspondiente a saldos no ejecutados gestion 2</t>
  </si>
  <si>
    <t>De: 00099024113 Transferencia en cumplimiento al DS N0913 de 15/06/2011 y el Convenio Interinstitucional de Financiamiento UPRE-CIF-481/2014, suscrito entre la UPRE y el GAM de Coripata proyecto Construccion Tinglado para Polifuncinal U.E. Nogalani - Coripata, correspondiente a saldos no ejecutados</t>
  </si>
  <si>
    <t>NÚMERO DE LIBRETA CUT: 99031009.00 OPERACIÓN T01 TRANSFERENCIA DE FONDOS A LA CUT - TESORO DIRECTO DE BANCO UNION S.A. A CUENTA UNICA DEL TESORO CON NUMERO DE SOLICITUD = 2332439 Y NUMERO CORRELATIVO = 91320005122017074 TRANSFERENCIA POR OPERACIONES DE VENTA BONOS BTX</t>
  </si>
  <si>
    <t>||TRANSFERENCIA DE FONDOS S/G FORMULARIO CITE: BUN0755/17 DE LA FECHA.(HRE-TSO-6047).CORRESPONDIENTE AL 20% DE INGRESOS PERCIBIDOS POR VENTA SERVICIO DE AGUA PARA RIEGO DEL PROY.MULTIPLE SAN JACINTO. A SOLICITUD GOB.AUT.DPTAL.TARIJA-CUG, LIBRETA N°00990201001, TGN RECURSOS ORDINARIOS; BUN.</t>
  </si>
  <si>
    <t>||TRANSFERENCIA DE FONDOS DEL EXTERIOR SG/ SWIFT 17470 DEL 01/12/2017 POR ORDEN DE LA UNESCO A FAVOR DE LA EMPRESA ESTATAL BOLIVIANA DE TURISMO Y SOLICITUD EN NOTA BOLTUR/GAF/NE/NO.0510/2017 REF.: REEMBOLSO PARA NOEL RICARDO AGUIRRE LEDEZMA LIB.00592012001 BOLTUR-BOLETAJE Y VENTA DE PAQUETES TURISTICOS</t>
  </si>
  <si>
    <t>De: 00099024113 Transferencia en cumplimiento al DS N0913 de 15/06/2011 y el Convenio Intergubernativo de Financiamiento UPRE-CIF-IG 1091/2017, suscrito entre la UPRE y el GAM de Villa Tunari proyecto Construccion 10 Aulas, 2 Talleres y 2 Laboratorios Prof. Elizardo Perez Tarde Central Isinuta D-7,</t>
  </si>
  <si>
    <t>De: 00099024113 Transferencia en cumplimiento al DS N0913 de 15/06/2011 y el Convenio Intergubernativo de Financiamiento UPRE-CIF-IG 1093/2017, suscrito entre la UPRE y el GAM de Villa Tunari proyecto Construccion 10 Aulas, 2 Talleres y 2 Laboratorios U.E. Padre Constante Luchsich Chipiriri D-2, cor</t>
  </si>
  <si>
    <t>De: 00099024113 Transferencia en cumplimiento al DS N0913 de 15/06/2011 y el Convenio Intergubernativo de Financiamiento UPRE-CIF-IG 1098/2017, suscrito entre la UPRE y el GAM de Coripata proyecto Construccion Cancha de Futbol con Cesped Sintetico Arapata, correspondiente al primer desembolso equiv</t>
  </si>
  <si>
    <t>De: 00099024113 Transferencia en cumplimiento al DS N0913 de 15/06/2011 y el Convenio Intergubernativo de Financiamiento UPRE-CIF-IG 1081/2017, suscrito entre la UPRE y el GAM de Papel Pampa proyecto Construccion Cancha de Cesped Sintetico con Enmallado en el Municipio de Papel Pampa, correspondient</t>
  </si>
  <si>
    <t>De: 00099024113 Transferencia en cumplimiento al DS N0913 de 15/06/2011 y el Convenio Intergubernativo de Financiamiento UPRE-CIF-IG 1104/2017, suscrito entre la UPRE y el GAM de Sorata proyecto Construccion Tinglado Polifuncional y Graderias Unidad Educativa Chuchulaya - Chuchulaya, correspondiente</t>
  </si>
  <si>
    <t>De: 00099024113 Transferencia en cumplimiento al DS N0913 de 15/06/2011 y el Convenio Intergubernativo de Financiamiento UPRE-CIF-IG/426/2016, suscrito entre la UPRE y el GAM Potosi, Proyecto Construccion Centro de Educacion Virtual Pary Orcko D-8 , correspondiente al pago de la planilla N 7, segun</t>
  </si>
  <si>
    <t>De: 00099024113 Transferencia en cumplimiento al DS N0913 de 15/06/2011 y el Convenio Intergubernativo de Financiamiento UPRE-CIF-IG/424/2016, suscrito entre la UPRE y el GAM Potosi, Proyecto Construccion Unidad Educativa Tecnico Humanistico La Chaca D-8 , correspondiente al pago de la planilla N 10</t>
  </si>
  <si>
    <t>De: 00099024113 Transferencia en cumplimiento al DS N0913 de 15/06/2011 y el Convenio Intergubernativo de Financiamiento UPRE-CIF-IG 314/2017, suscrito entre la UPRE y el GAM Caquiaviri, Proyecto Construccion de 4 Aulas U.E. Litoral de Jihuacuta, correspondiente al pago de la planilla N2, segun la U</t>
  </si>
  <si>
    <t>De: 00099024113 Transferencia en cumplimiento al DS N0913 de 15/06/2011 y el Convenio Intergubernativo de Financiamiento UPRE-CIF-IG/424/2016, suscrito entre la UPRE y el GAM Potosi, Proyecto Construccion Unidad Educativa Tecnico Humanistico La Chaca D-8 , correspondiente al pago de la planilla N 9,</t>
  </si>
  <si>
    <t>De: 00099024113 Transferencia en cumplimiento al DS N0913 de 15/06/2011 y el Convenio Intergubernativo de Financiamiento UPRE-CIF-IG 317/2017, suscrito entre la UPRE y el GAM Caquiaviri, Proyecto Construccion de 4 Aulas U.E. Nacional de Caquiaviri, correspondiente al pago de la planilla N 2, segun l</t>
  </si>
  <si>
    <t>De: 00099024113 Transferencia en cumplimiento al DS N0913 de 15/06/2011 y el Convenio Intergubernativo de Financiamiento UPRE-CIF-IG/531/2016, suscrito entre la UPRE y el GAM Tomave, Proyecto Construccion Coliseo Cerrado Yura , correspondiente al pago de la planilla N 2, segun la UPRE.</t>
  </si>
  <si>
    <t>De: 00099024113 Transferencia en cumplimiento al DS N0913 de 15/06/2011 y el Convenio Intergubernativo de Financiamiento UPRE-CIF-IG/078/2016, suscrito entre la UPRE y el GAM Portachuelo, Proyecto Construccion del Estadio Municipal de Portachuelo Barrio Obrero, correspondiente al pago de la planilla</t>
  </si>
  <si>
    <t>De: 00099024113 Transferencia en cumplimiento al DS N0913 de 15/06/2011 y el Convenio Intergubernativo de Financiamiento UPRE-CIF-IG/360/2015, suscrito entre la UPRE y el GAM Carabuco, Proyecto Construccion Puente Vehicular Wilajahuira, correspondiente al pago de la planilla N 3 de cierre, segun la</t>
  </si>
  <si>
    <t>De: 00099024113 Transferencia en cumplimiento al DS N0913 de 15/06/2011 y el Convenio Intergubernativo de Financiamiento UPRE-CIF-IG 011/2017, suscrito entre la UPRE y el GAM Pazna, Proyecto Construccion Ambientes Tecnicos y Pedagogicos U.E. Guillermo Guitierrez Vea Murguia Avicaya , correspondiente</t>
  </si>
  <si>
    <t>De: 00099024113 Transferencia en cumplimiento al DS N0913 de 15/06/2011 y el Convenio Intergubernativo de Financiamiento UPRE-CIF-IG 318/2017, suscrito entre la UPRE y el GAM Caquiaviri, Proyecto Construccion de 5 Aulas U.E. Villa Chocorosi , correspondiente al pago de la planilla N 2 , segun la UPR</t>
  </si>
  <si>
    <t>||TRANSFERENCIA DE FONDOS EN ATENCION A NOTA DEL MINISTERIO DE ECONOMIA Y FINANZAS PUBLICAS CITE: MEFP/VTCP/DGCP/UF-696/2017 RECIBIDA EN LA FECHA REF: DEBITO AUTOMATICO A LA EMPRESA PROMIEL EN FAVOR DEL FIDEICOMISO FINPRO (TRAM-TSO-6039) DE LA LIBRETA NRO. 00132062002 SEDEM-VENTAS PROMIEL MONEDA NACIONAL</t>
  </si>
  <si>
    <t>COBRO DE||COSTO UTILES DE ESCRITORIO POR LA ELABORACION DEL COMPROBANTE CONTABLE NRO. 0906334 DE LA FECHA. DE LA LIBRETA NRO. 00132062002 SEDEM VENTAS PROMIEL COBRO COSTO UTILES DE ESCRITORIO</t>
  </si>
  <si>
    <t>||TRANSFERENCIA DE FONDOS EN ATENCION A NOTA DEL MINISTERIO DE ECONOMIA Y FINANZAS PUBLICAS CITE:MEFP/VTCP/DGCP'/UF-695/2017 RECIBIDA EN LA FECHA REF:DEBITO AUTOMATICO A LA EMPRESA QUIPUS EN FAVOR DEL FIDEICOMISO FINPRO (TRAM-TSO-6038) DE LA LIBRETA NRO, 00590012001 EMPRESA PUBLICA QUIPUS-RECURSOS ESPECIFICOS</t>
  </si>
  <si>
    <t>||VENTA DE DIVISAS, DIFERENCIA CAMBIARIA POR T/C DE COMPRA 6,86 Y T/C DE VENTA 6,96 Y COSTO DE UTILES DE ESCRITORIO POR LA EMISION DEL COMPROBANTE CONTABLE NRO. 0906338 ELABORADO EN LA FECHA. DE LA LIB.N° 00590012001 EMPRESA PUBLICA QUIPUS-RECURSOS ESPECIFICOS (DIF.CAMBIARIO Y UTIL ESCRIT.)</t>
  </si>
  <si>
    <t>VENTA DE DIVISAS CON TRANSFERENCIA DE FONDOS A SOLICITUD DE MINISTERIO DE EDUCACION SEGUN SOLICITUD 3777 REF: TRANSFER OF RESOURCES TO THE UNIVERITY OF SHEFFIELD (ABRAHAN SANTOS TERRAZAS) EQUIVALENTES 27.562,71 USD LIB. 00099021001 TGN-RECURSOS ORDINARIOS (3987) POR DIFERENCIAL CAMBIARIO</t>
  </si>
  <si>
    <t>VENTA DE DIVISAS CON TRANSFERENCIA DE FONDOS A SOLICITUD DE MINISTERIO DE EDUCACION SEGUN SOLICITUD 3777 REF: TRANSFER OF RESOURCES TO THE UNIVERITY OF SHEFFIELD (ABRAHAN SANTOS TERRAZAS) EQUIVALENTES 27.562,71 USD LIB. 00099021001 TGN-RECURSOS ORDINARIOS (3987)</t>
  </si>
  <si>
    <t>PROVISION DE FONDOS A SOLICITUD DE YACIMIENTOS PETROLIFEROS FISCALES BOLIVIANOS SEGUN SOLICITUD YPFB-0332-2017 REF: PAGO SERVICIO INTERRUMPIBLE DE TRANSPORTE DE GB MIDUCTO MENOR CARRASCO BULO BULO OCTUBRE 2017 A YPFB CHACO LIB. 00513012007 YPFB - RECURSOS NACIONALIZACIÓN</t>
  </si>
  <si>
    <t>COBRO COSTOS DE PAPELERIA SEGUN TRANSFERENCIA DEL EXTERIOR POR ORDEN DE CONSULADO GENERAL DE BOLIVIA, BOGOTA-COLOMBIA LIB. 00010011102 MIN.RELACIONES EXTERIORES - GESTORIA CONSULAR LEY Nº 3108</t>
  </si>
  <si>
    <t>COBRO COSTOS DE PAPELERIA SEGUN TRANSFERENCIA DEL EXTERIOR POR ORDEN DE CONSULADO DE BOLIVIA EN VALENCIA REF.: GESTORIA CONSULAR NOV. 2017 LIB. 00010011102 MIN.RELACIONES EXTERIORES - GESTORIA CONSULAR LEY Nº 3108</t>
  </si>
  <si>
    <t>COBRO COSTOS DE PAPELERIA SEGUN TRANSFERENCIA DEL EXTERIOR POR ORDEN DE SECCION CONSULAR EMBAJADA DE BOLIVIA ITALIA REF.: GESTORIA CONSULAR NOVIEMBRE 2017 LIB. 00010011102 MIN.RELACIONES EXTERIORES - GESTORIA CONSULAR LEY Nº 3108</t>
  </si>
  <si>
    <t>VENTA DE DIVISAS CON TRANSFERENCIA DE FONDOS A SOLICITUD DE SERVICIO DESARROLLO EMPRESAS PUBLICAS PRODUCTIVAS SEGUN SOLICITUD 3786 REF: TRANSFERENCIA AL EXTERIOR A LA EMPRESA TIAMA SAS POR EL PAGO DE SERVICIO DE LOGISTICA Y TRANSPORTE DE PROVISION DE SEIS 6 MAQUINAS DE INSPECCION, POR USD 20.033 A LIB. 00132079201 SEDEM-PLANTA ENVASES DE VIDRIO CHUQUISACA - MUNICIPIO ZUDAÑEZ</t>
  </si>
  <si>
    <t>TRANSFERENCIA RECIBIDA DEL EXTERIOR SEGÚN MENSAJES SWIFT Nos. 17654-17644 (REM.EXT.) DE FECHA 05-12-2017 POR DESEMBOLSO DE CAF PRÉSTAMO CFA008340 CONST.DOBLEVIA MONTERO-CRISTAL SOLICITUD DE DESEMBOLSO NRO. 18 LIBRETA N° 00291012002 ABC-RECURSOS PROPIOS REF.: UTILES DE ESCRITORIO</t>
  </si>
  <si>
    <t>COBRO COSTOS DE PAPELERIA SEGUN TRANSFERENCIA DEL EXTERIOR POR ORDEN DE CONSULADO DE BOLIVIA EN MURCIA REF:GESTORIA CONSULAR NOVIEMBRE 2017 LIB. 00010011102 MIN.RELACIONES EXTERIORES - GESTORIA CONSULAR LEY Nº 3108</t>
  </si>
  <si>
    <t>COBRO COSTOS DE PAPELERIA SEGUN TRANSFERENCIA DEL EXTERIOR POR ORDEN DE EMBAJADA DEL ESTADO OTTAWA CANADA GESTORIA CONSULAR NOVIEMBRE 2017 LIB. 00010011102 MIN.RELACIONES EXTERIORES - GESTORIA CONSULAR LEY Nº 3108</t>
  </si>
  <si>
    <t>COBRO COSTOS DE PAPELERIA SEGUN TRANSFERENCIA DEL EXTERIOR POR ORDEN DE CORPORACION PETROLERA S.A. REF.: PAGO SEGUN PRE FACTURA NRO.489/2017 LIB. 00513062001 YPFB-OPERACIONES PLANTA DE SEPARACION DE LIQUIDOS RIO GRANDE</t>
  </si>
  <si>
    <t>||TRANSF. DE FONDOS DEL EXTERIOR SEGUN SWIFT NO.17695 DE FECHA 05/ 12/2017 A FAVOR DE TRANSPORTES AEREOS BOLIVIANOS SG SOL. EN NOTA GCIA.ADM.FIN.STRIA TAB NO.474/2017 RECIBIDA EN LA FECHA LIBRETA 00525012001 LPB TRANSPÓRTES AEREOS BOLIVIANOS</t>
  </si>
  <si>
    <t>'TRANSFERENCIA DE FONDOS||A SOL. DEL MIN,DE ECO Y FIN.PUBL. MEFP/VTCP/DGCP/UF-703/2017 DE LA FECHA HRE TSO 6070 FIDEICOMISO "ESTRUCTURACION Y PUESTA EN MARCHA DE LA GESTORA PUBLICA DE LA SEGURIDAD SOCIAL DE LARGO PLAZO" CONSTITUIDO EN EL MARCO DEL D.S. N°3123 DE 29/03/17. DEBITO DE LA LIBRETA 00099021001 RECURSOS ORDINARIOS.</t>
  </si>
  <si>
    <t>De: 00099024113 Transferencia en cumplimiento al DS N0913 de 15/06/2011 y el Convenio Intergubernativo de Financiamiento UPRE-CIF-IG 018/2017, suscrito entre la UPRE y el GAM Oruro Proyecto Construccion Unidad Educativa Mejillones 1, correspondiente al pago de la planilla N3, segun la UPRE.</t>
  </si>
  <si>
    <t>De: 00099024113 Transferencia en cumplimiento al DS N0913 de 15/06/2011 y el Convenio Intergubernativo de Financiamiento UPRE-CIF-IG 102/2017, suscrito entre la UPRE y el GAM Irupana Proyecto Construccion Tinglado Unidad Educativa Santa Rosa - Lambate, correspondiente al pago de la planilla N2, segu</t>
  </si>
  <si>
    <t>De: 00099024113 Transferencia en cumplimiento al DS N0913 de 15/06/2011 y el Convenio Intergubernativo de Financiamiento UPRE-CIF-IG 228/2017, suscrito entre la UPRE y el GAM Sapahaqui Proyecto Construccion Tinglado U.E. San Marcos - Sapahaqui, correspondiente al pago de la planilla N2, segun la UPR</t>
  </si>
  <si>
    <t>De: 00099024113 Transferencia en cumplimiento al DS N0913 de 15/06/2011 y el Convenio Intergubernativo de Financiamiento UPRE-CIF-IG/499/2016, suscrito entre la UPRE y el GAM Puerto Villarroel Proyecto Construccion Plaza Senda VI, correspondiente al pago de la planilla N3, segun la UPRE.</t>
  </si>
  <si>
    <t>De: 00099024113 Transferencia en cumplimiento al DS N0913 de 15/06/2011 y el Convenio Intergubernativo de Financiamiento UPRE-CIF-IG/573/2016, suscrito entre la UPRE y el GAM Puerto Villarroel Proyecto Construccion U.E. Tecnico Humanistico Ivirgarzama, correspondiente al pago de la planilla N3, segu</t>
  </si>
  <si>
    <t>De: 00099024113 Transferencia en cumplimiento al DS N0913 de 15/06/2011 y el Convenio Interinstitucional de Financiamiento UPRE-CIF-315/2014, suscrito entre la UPRE y el GAM Sacaba Proyecto Construccion Matadero Municipal Sacaba, correspondiente al pago de la planilla N7 de cierre, segun la UPRE.</t>
  </si>
  <si>
    <t>De: 00099024113 Transferencia en cumplimiento al DS N0913 de 15/06/2011 y el Convenio Intergubernativo de Financiamiento UPRE-CIF-IG/324/2016, suscrito entre la UPRE y el GAM Sipe Sipe Proyecto Construccion Unidad Educativa Sauce Rancho, correspondiente al pago de la planilla N5 de cierre, segun la</t>
  </si>
  <si>
    <t>De: 00099024113 Transferencia en cumplimiento al DS N0913 de 15/06/2011 y el Convenio Intergubernativo de Financiamiento UPRE-CIF-IG 429/2016, suscrito entre la UPRE y el GAM Cajuata Proyecto Construccion Unidad Educativa Asociada Canamina, correspondiente al pago de la planilla N4, segun la UPRE.</t>
  </si>
  <si>
    <t>De: 00099024113 Transferencia en cumplimiento al DS N0913 de 15/06/2011 y el Convenio Intergubernativo de Financiamiento UPRE-CIF-IG 218/2016, suscrito entre la UPRE y el GAM Chulumani Proyecto Construccion Tinglado Polifuncional U.E. Yarija - Chulumani, correspondiente al pago de la planilla N2 de</t>
  </si>
  <si>
    <t>De: 00099024113 Transferencia en cumplimiento al DS N0913 de 15/06/2011 y el Convenio Intergubernativo de Financiamiento UPRE-CIF-IG 250/2017, suscrito entre la UPRE y el GAM La Asunta, Proyecto Construccion 4 Aulas Unidad Educativa Lic. Reynaldo Calcina Luna Siguani Chico, correspondiente al pago d</t>
  </si>
  <si>
    <t>De: 00099024113 Transferencia en cumplimiento al DS N0913 de 15/06/2011 y el Convenio Intergubernativo de Financiamiento UPRE-CIF-IG/342/2016, suscrito entre la UPRE y el GAM La Asunta, Proyecto Const. 15 Aulas y Tinglado U.E. Elizardo Perez, correspondiente al pago de la planilla N5, segun la UPRE.</t>
  </si>
  <si>
    <t>De: 00099024113 Transferencia en cumplimiento al DS N0913 de 15/06/2011 y el Convenio Intergubernativo de Financiamiento UPRE-CIF-IG 316/2017, suscrito entre la UPRE y el GAM Caquiaviri, Proyecto Construccion de 4 Aulas U.E. Mcal. Sucre, correspondiente al pago de la planilla N2, segun la UPRE.</t>
  </si>
  <si>
    <t>De: 00099024113 Transferencia en cumplimiento al DS N0913 de 15/06/2011 y el Convenio Intergubernativo de Financiamiento UPRE-CIF-IG 535/2016, suscrito entre la UPRE y el GAM Entre Rios, Proyecto Construccion Mercado Central Entre Rios (Zona Canaveral), correspondiente al pago de la planilla N6, seg</t>
  </si>
  <si>
    <t>De: 00099024113 Transferencia en cumplimiento al DS N0913 de 15/06/2011 y el Convenio Interinstitucional de Financiamiento UPRE-CIF-106/2014, suscrito entre la UPRE y el GAM Bermejo, Proyecto Construccion Mercado Colonia Linares, correspondiente al pago de la planilla N10 de cierre, segun la UPRE.</t>
  </si>
  <si>
    <t>De: 00099024113 Transferencia en cumplimiento al DS N0913 de 15/06/2011 y el Convenio Intergubernativo de Financiamiento UPRE-CIF-IG/497/2015, suscrito entre la UPRE y el GAM Challapata, Proyecto Construccion Aulas Seccion Tecnica U.E. Beni Moro - Challapata, correspondiente al pago de la planilla N</t>
  </si>
  <si>
    <t>De: 00099024113 Transferencia en cumplimiento al DS N0913 de 15/06/2011 y el Convenio Intergubernativo de Financiamiento UPRE-CIF-IG/421/2016, suscrito entre la UPRE y el GAM Potosi, Proyecto Construccion Mercado Villa Banzer D-10, correspondiente al pago de la planilla N3, segun la UPRE.</t>
  </si>
  <si>
    <t>De: 00099024113 Transferencia en cumplimiento al DS N0913 de 15/06/2011 y el Convenio Intergubernativo de Financiamiento UPRE-CIF-IG 181/2017, suscrito entre la UPRE y el GAM Nueva Esperanza, Proyecto Const. Tinglado Metalico y Polifuncional con Graderia U.E. Gran Cruz - Municipio Nueva Esperanza, c</t>
  </si>
  <si>
    <t>De: 00099024113 Transferencia en cumplimiento al DS N0913 de 15/06/2011 y el Convenio Intergubernativo de Financiamiento UPRE-CIF-IG/459/2016, suscrito entre la UPRE y el GAM Tomave, Proyecto Construccion Mercado La Yurenita Yura, correspondiente al pago de la planilla N3, segun la UPRE.</t>
  </si>
  <si>
    <t>De: 00099024113 Transferencia en cumplimiento al DS N0913 de 15/06/2011 y el Convenio Intergubernativo de Financiamiento UPRE-CIF-IG/341/2016, suscrito entre la UPRE y el GAM La Asunta, Proyecto Const. 15 Aulas y Tinglado U.E. El Palmar, correspondiente al pago de la planilla N4, segun la UPRE.</t>
  </si>
  <si>
    <t>De: 00099024113 Transferencia en cumplimiento al DS N0913 de 15/06/2011 y el Convenio Intergubernativo de Financiamiento UPRE-CIF-IG/422/2015, suscrito entre la UPRE y el GAM Chipaya, Proyecto Construccion Tinglado Unidad Educativa Urus Andino Chipaya, correspondiente al pago de la planilla N1 de ci</t>
  </si>
  <si>
    <t>De: 00099024113 Transferencia en cumplimiento al DS N0913 de 15/06/2011 y el Convenio Intergubernativo de Financiamiento UPRE-CIF-IG 1092/2017, suscrito entre la UPRE y el GAM de Villa Tunari proyecto Construccion 10 Aulas y Servicio Sanitarios U.E. Cristal Mayu D-10, correspondiente al primer desem</t>
  </si>
  <si>
    <t>||REGISTRO COBRO COMISION TRANSFERENCIA PAGO AL EXTERIOR 0.10% S/USD 620.400.- REEMBOLSO GASTOS DE COMUNICACION BS220.- Y EMISION CBTE CONTABLE BS50.- EN COMPLEMENTO A CBTE S-0906441 ADJUNTO DE LA FECHA. CGO.LIB.N°00132079201 SEDEM-PLANTA ENV VIDRIO CH - MUNICIPIO ZUDAÑEZ REF.: COM PAGO LC I-2017-047.</t>
  </si>
  <si>
    <t>||COMISION TRANSFERENCIA DE FONDOS AL EXTERIOR 0.10% S/USD 291.200.- REEMBOLSO GASTOS DE COMUNICACION BS220.- Y EMISION CBTE CONTABLE BS50.- EN COMPLEMENTO A CBTE S-0906450 ADJUNTO DE LA FECHA. CGO.LIB.N°00513012004 LBP-YPFB UNICOMERCIAL REF.:COMISIONES PAGO N°6 LC I-2016-032.</t>
  </si>
  <si>
    <t>||REGISTRO COBRO COMISION TRANSFERENCIA AL EXTERIOR 0.10% S/USD 825.795.- REEMBOLSO GASTOS DE COMUNICACION BS220.- EMISION CBTE CONTABLE BS50.- EN COMPLEMENTO A CBTE S-0906453 ADJUNTO DE LA FECHA. CGO.LIB.N°00513072001 YPFB OPERACIONES GNRGD REF.: PAGO CARTA DE CREDITO I-2017-015.</t>
  </si>
  <si>
    <t>||COBRO COMISION AMPLIACION DE VALIDEZ CARTA DE CREDITO 0,15% S/USD 284335,40 POR 24 DIAS, REEMB. GTOS. DE COMUNICACION BS220.- Y EMISION DE CBTE. CTBLE. BS50.- SEGUN NOTA ADJUNTA REF.: CARTA DE CREDITO I-2017-036 CGO. LIB. 00132069201 SEDEM-PROMIEL-FINPRO-CHUQUISACA REF.: COM. AMPLIACION DE VALIDEZ LC I-2017-036</t>
  </si>
  <si>
    <t>||REGISTRO COBRO COMSION AMPLIACION DE VALIDEZ DE 0,15% S/USD 51.600.- POR 47 DIAS Y EMISION DE CBTE. CTBLE BS50.- S/G NOTA ADJUNTA REF.: I-2017-005 CGO. LIB. N°00249012001 LPB-CEASS CEN ABAST. Y SUM. DE SALUD REF.: COM. ENMIENDA LC I-2017-005</t>
  </si>
  <si>
    <t>VENTA DE DIVISAS CON TRANSFERENCIA DE FONDOS A SOLICITUD DE ORGANO JUDICIAL DAF SEGUN SOLICITUD 3779 REF: DEVOLUCION DE DINERO NO EJECUTADO POR EL PROYECTO AECID FASE X EQUIVALENTES 38.608,66 USD LIB. 00660012005 ORGANO JUDICIAL-DIRECCIÓN ADMINISTRATIVA Y FINANCIERA-SUCRE POR DIFERENCIAL CAMBIARIO</t>
  </si>
  <si>
    <t>VENTA DE DIVISAS CON TRANSFERENCIA DE FONDOS A SOLICITUD DE ORGANO JUDICIAL DAF SEGUN SOLICITUD 3779 REF: DEVOLUCION DE DINERO NO EJECUTADO POR EL PROYECTO AECID FASE X EQUIVALENTES 38.608,66 USD LIB. 00660012005 ORGANO JUDICIAL-DIRECCIÓN ADMINISTRATIVA Y FINANCIERA-SUCRE</t>
  </si>
  <si>
    <t>VENTA DE DIVISAS CON TRANSFERENCIA DE FONDOS A SOLICITUD DE YACIMIENTOS PETROLIFEROS FISCALES BOLIVIANOS SEGUN SOLICITUD 3780 REF: PRE PAGO A VITOL SA POR EL SUMINISTRO DE DIESEL OIL MEDIANTE BUQUE CUARTO EMBARQUE DEL LOTE 3 MES DE DICIEMBRE DE 2017 SEGUN PROFORMA INVOICE PI 17111485 Y DOCUMENTACION LIB. 00513012004 LBP-YPFB-UNICOMERCIAL (4030005415/1-2188907)</t>
  </si>
  <si>
    <t>COBRO COSTOS DE PAPELERIA POR REGULARIZACION DE TRANSFERENCIA DEL EXTERIOR POR ORDEN DE CONSULADO GERAL DA BOLIVIA-RIO DE JANEIRO BRASIL REF:GESTORIA CONSULAR SEPTIEMBRE A NOVIEMBRE LIB. 00010011102 MIN.RELACIONES EXTERIORES - GESTORIA CONSULAR LEY Nº 3108</t>
  </si>
  <si>
    <t>COBRO COSTOS DE PAPELERIA SEGUN TRANSFERENCIA DEL EXTERIOR POR ORDEN DE CONSULADO GENERAL DE BOLIVIA EN PARIS FR. LIB. 00010011102 MIN.RELACIONES EXTERIORES - GESTORIA CONSULAR LEY Nº 3108</t>
  </si>
  <si>
    <t>COBRO COSTOS DE PAPELERIA SEGUN TRANSFERENCIA DEL EXTERIOR POR ORDEN DE CONSULADO DE BOLIVIA EN IQUIQUE CL. LIB. 00010011102 MIN.RELACIONES EXTERIORES - GESTORIA CONSULAR LEY Nº 3108</t>
  </si>
  <si>
    <t>VENTA DE DIVISAS A SOLICITUD DE YACIMIENTOS PETROLIFEROS FISCALES BOLIVIANOS SEGUN SOLICITUD 3823 REF: PAGO A SHELL BOLIVIA CORPORATION POR RETRIBUCIONES AL TITULAR MERCADO INTERNO CORRESPONDIENTE AL MES DE ABRIL DE 2017 LIB. 00513012007 YPFB - RECURSOS NACIONALIZACIÓN</t>
  </si>
  <si>
    <t>VENTA DE DIVISAS A SOLICITUD DE YACIMIENTOS PETROLIFEROS FISCALES BOLIVIANOS SEGUN SOLICITUD 3811 REF: PAGO A PLUSPETROL BOLIVIA POR RETRIBUCIONES AL TITULAR MERCADO INTERNO CORRESPONDIENTE AL MES DE ABRIL DE 2017 LIB. 00513012007 YPFB - RECURSOS NACIONALIZACIÓN</t>
  </si>
  <si>
    <t>VENTA DE DIVISAS A SOLICITUD DE YACIMIENTOS PETROLIFEROS FISCALES BOLIVIANOS SEGUN SOLICITUD 3810 REF: PAGO A PLUSPETROL BOLIVIA POR RETRIBUCIONES AL TITULAR MERCADO INTERNO CORRESPONDIENTE AL MES DE ABRIL DE 2017 LIB. 00513012007 YPFB - RECURSOS NACIONALIZACIÓN</t>
  </si>
  <si>
    <t>VENTA DE DIVISAS CON TRANSFERENCIA DE FONDOS A SOLICITUD DE MINISTERIO DE RELACIONES EXTERIORES SEGUN SOLICITUD 3788 REF: REMESAS ADICIONALES A FAVOR DE EMBOLIVIAS Y COLIVIANS SEGUN NOTA 987. LIB. 00099021001 TGN-RECURSOS ORDINARIOS (3987)</t>
  </si>
  <si>
    <t>VENTA DE DIVISAS CON TRANSFERENCIA DE FONDOS A SOLICITUD DE MINISTERIO DE ECONOMIA Y FINANZAS PUBLICAS SEGUN SOLICITUD 3802 REF: PAGO A MOODYS INVESTORS SERVICE, POR SERVICIOS ESPECIALIZADOS DE CALIFICACION DE RIESGOS AL ESTADO PLURINACIONAL DE BOLIVIA, VINCULADOS A LA OPERACION DE DEUDA PUBLICA EN LIB. 00099021001 TGN-RECURSOS ORDINARIOS (3987)</t>
  </si>
  <si>
    <t>TRANSFERENCIA DE FONDOS AL EXTERIOR A SOLICITUD DE MINISTERIO DE PLANIFICACION DEL DESARROLLO SEGUN SOLICITUD 3799 REF: ANTICIPO DEL TREINTA POR CIENTO A OFICINA TECNICA GRUPO ALTA TENSION SL POR LA ELABORACION DEL ESTUDIO DE DISENO TECNICO DE PREINVERSION INTERCONEXION LAGUNA COLORADA, CONTRATO 119 LIB. 00066047003 MPD - BID APOYO A LA PREINVERSIÓN PARA EL DESARROLLO - 3534</t>
  </si>
  <si>
    <t>TRANSFERENCIA DE FONDOS AL EXTERIOR A SOLICITUD DE MINISTERIO DE PLANIFICACION DEL DESARROLLO SEGUN SOLICITUD 3798 REF: ANTICIPO DEL TREINTA POR CIENTO A ISASTUR INGENIERIA SA POR LA ELABORACION DEL ESTUDIO DE DISENO TECNICO DE PREINVERSION INTERCONEXION LAGUNA COLORADA, CONTRATO 11926 CON ENDE SEG LIB. 00066047003 MPD - BID APOYO A LA PREINVERSIÓN PARA EL DESARROLLO - 3534</t>
  </si>
  <si>
    <t>TRANSFERENCIA RECIBIDA DEL EXTERIOR SEGÚN MENSAJES SWIFT Nos. 17723-17722 (REM.EXT.) DE FECHA 06-12-2017 POR DESEMBOLSO DE CAF PRÉSTAMO CFA008239 CARRETERA PADILLA-EL SALTO SOLICITUD DE DESEMBOLSO NRO. 18 LIBRETA N° 00291012002 ABC-RECURSOS PROPIOS REF.: UTILES DE ESCRITORIO</t>
  </si>
  <si>
    <t>VENTA DE DIVISAS CON TRANSFERENCIA DE FONDOS A SOLICITUD DE MINISTERIO DE RELACIONES EXTERIORES SEGUN SOLICITUD 3789 REF: REMESA ADICIONAL A FAVOR DE COLIVIANS MURCIA Y CALAMA POR CONCEPTO DE REPATRIACIONES SEGUN NOTAS 166 Y 167. LIB. 00010011102 MIN.RELACIONES EXTERIORES - GESTORIA CONSULAR LEY Nº 3108</t>
  </si>
  <si>
    <t>VENTA DE DIVISAS CON TRANSFERENCIA DE FONDOS A SOLICITUD DE PROCURADURIA GENERAL DEL ESTADO SEGUN SOLICITUD 3806 REF: HR DGD1 - I-006 PAGO AL CONSORCIO JURIDICO EXTRANJERO DECHERT (PARIS) LLP, REFERIDO AL CASO CPA NRO 2016-39/AA641 GLENCORE FINANCE (BERMUDA) C. ESTADO PLURINACIONAL DE BOLIVIA, POR E LIB. 00099021001 TGN-RECURSOS ORDINARIOS (3987)</t>
  </si>
  <si>
    <t>VENTA DE DIVISAS CON TRANSFERENCIA DE FONDOS A SOLICITUD DE PROCURADURIA GENERAL DEL ESTADO SEGUN SOLICITUD 3805 REF: HR DGD1 - I-004 PAGO AL CONSORCIO JURIDICO EXTRANJERO DECHERT (PARIS) LLP, REFERIDO AL CASO CPA NRO 2016-39/AA641 GLENCORE FINANCE (BERMUDA) C. ESTADO PLURINACIONAL DE BOLIVIA, POR E LIB. 00099021001 TGN-RECURSOS ORDINARIOS (3987)</t>
  </si>
  <si>
    <t>VENTA DE DIVISAS CON TRANSFERENCIA DE FONDOS A SOLICITUD DE PROCURADURIA GENERAL DEL ESTADO SEGUN SOLICITUD 3804 REF: HR DGD1 - I-005 PAGO AL CONSORCIO JURIDICO EXTRANJERO DECHERT (PARIS) LLP, REFERIDO AL CASO CPA NRO 2016-39/AA641 GLENCORE FINANCE (BERMUDA) C. ESTADO PLURINACIONAL DE BOLIVIA, POR E LIB. 00099021001 TGN-RECURSOS ORDINARIOS (3987)</t>
  </si>
  <si>
    <t>COBRO COSTOS DE PAPELERIA POR REGULARIZACION DE TRANSFERENCIA DEL EXTERIOR POR ORDEN DE BOTSCHAFT DES PLURINATIONALEN STAATES BOLIVIEN-ALEMANIA REF:GESTORIA CONSULAR NOVIEMBRE 2017 LIB. 00010011102 MIN.RELACIONES EXTERIORES - GESTORIA CONSULAR LEY Nº 3108</t>
  </si>
  <si>
    <t>COBRO COSTOS DE PAPELERIA SEGUN TRANSFERENCIA DEL EXTERIOR POR ORDEN DE CONSULADO DE BOLIVIA EN SALTA-ARGENTINA REF:RECAUDACIONES CONSULARES NOV 2017 LIB. 00010011102 MIN.RELACIONES EXTERIORES - GESTORIA CONSULAR LEY Nº 3108</t>
  </si>
  <si>
    <t>COBRO COSTOS DE PAPELERIA SEGUN TRANSFERENCIA DEL EXTERIOR POR ORDEN DE CONSULADO GENERAL DEL ESTADO-MIAMI USA REF:GESTORIA CONSULAR NOVIEMBRE 2017 LIB. 00010011102 MIN.RELACIONES EXTERIORES - GESTORIA CONSULAR LEY Nº 3108</t>
  </si>
  <si>
    <t>COBRO COSTOS DE PAPELERIA SEGUN TRANSFERENCIA DEL EXTERIOR POR ORDEN DE CONSULADO DE BOLIVIA JUJUY-ARGENTINA REF:GESTORIA CONSULAR LIB. 00010011102 MIN.RELACIONES EXTERIORES - GESTORIA CONSULAR LEY Nº 3108</t>
  </si>
  <si>
    <t>COBRO COSTOS DE PAPELERIA SEGUN TRANSFERENCIA DEL EXTERIOR POR ORDEN DE CONSULADO GENERAL DE BOLIVIA EN BUENOS AIRES AR. LIB. 00010011102 MIN.RELACIONES EXTERIORES - GESTORIA CONSULAR LEY Nº 3108</t>
  </si>
  <si>
    <t>COBRO COSTOS DE PAPELERIA SEGUN TRANSFERENCIA DEL EXTERIOR POR ORDEN DE CORP.PARAGUAYA DISTRIBUIDORA DE DERIVADOS DE PETROLEO S.A. LIB. 00513062001 YPFB-OPERACIONES PLANTA DE SEPARACION DE LIQUIDOS RIO GRANDE</t>
  </si>
  <si>
    <t>PAGO A BID PRÉSTAMO 987-SF-BO VCTO. 07-12-2017 POR CUENTA DE FNDR SEGÚN NOTA COD.LIQ. 010235 DE FECHA 06-12-2017, VALOR 07-12-2017 CAPITAL USD 880.733,54 INTERESES USD 344.427,11 LIBRETA N° 00099021001 TGN-RECURSOS ORDINARIOS 3987-ALIVIO MDRI</t>
  </si>
  <si>
    <t>A:00099021001 DEVOLUCION RETENCION DE DESCUENTOS EFECTUADOS POR RECUPERACION DEL P.R.A. (PAGO DE REPARTO ANTICIPADO), CORRESPONDIENTE AL MES DE OCTUBRE/2017. S/G. CITE SENASIR UAF-TTES N0092/2017, DE FECHA 05/12/2017.</t>
  </si>
  <si>
    <t>A:00099021001 DEVOLUCION RETENCION DE DESCUENTOS EFECTUADOS POR COBROS Y PAGOS INDEBIDOS, CORRESPONDIENTE AL MES DE OCTUBRE/2017. S/G. CITE SENASIR UAF-TTES N0091/2017, DE FECHA 05/12/2017.</t>
  </si>
  <si>
    <t>A:00099021001 DEVOLUCION RETENCION DE DESCUENTOS EFECTUADOS POR CONVENIOS DE COMPENSACION DE COTIZACIONES CON FUTURO DE BOLIVIA AFP S.A., CORRESPONDIENTE AL MES DE SEPTIEMBRE/2017 Y AGUINALDO/2010 AL 2016. S/G. CITE SENASIR UAF-TTES N0089/2017, DE FECHA 05/12/2017</t>
  </si>
  <si>
    <t>A:00099021001 DEVOLUCION RETENCION DE DESCUENTOS EFECTUADOS POR CONVENIOS DE COMPENSACION DE COTIZACIONES CON LA VITALICIA SEGUROS Y REASEGUROS DE VIDA S.A., CORRESPONDIENTE AL MES DE SEPTIEMBRE/2017 Y AGUINALDO/2016. S/G. CITE SENASIR UAF-TTES N0088/2017, DE FECHA 05/12/2017</t>
  </si>
  <si>
    <t>A:00099021001 DEVOLUCION RETENCION DE DESCUENTOS EFECTUADOS POR CONVENIOS DE COMPENSACION DE COTIZACIONES CON SEGUROS PROVIDA S.A., CORRESPONDIENTE AL MES DE SEPTIEMBRE/2017. S/G. CITE SENASIR UAF-TTES N0087/2017, DE FECHA 05/12/2017</t>
  </si>
  <si>
    <t>A:00099021001 DEVOLUCION RETENCION DE DESCUENTOS EFECTUADOS POR CONVENIOS DE COMPENSACION DE COTIZACIONES CON BBVA PREVISION S.A. AFP, CORRESPONDIENTE AL MES DE SEPTIEMBRE/2017 Y AGUINALDO/2006 AL 2016. S/G. CITE SENASIR UAF-TTES N0090/2017, DE FECHA 05/12/2017</t>
  </si>
  <si>
    <t>A:00099021001 El concepto de la mencionada operacion corresponde a la transferencia de capital por el mes de Noviembre de 2017 del Fideicomiso Programa de Reconversion Productiva y Comercial TGN 9.</t>
  </si>
  <si>
    <t>NUMERO DE LIBRETA CUT: 00513052001 OPERACIÓN E18 TRANSFERENCIA DEL SISTEMA FINANCIERO POR CUENTA DE TERCEROS A LA CUT YPFB GERENCIA NACIONAL DE PLANTAS DE SEPARACIONCITE TS-12034 2017 B</t>
  </si>
  <si>
    <t>||TRANSFERENCIA DE FONDOS S/G. FORMULARIO, CITE' BUN0759/17 DE LA FECHA (HRE-TSO-6078). PARA GASTOS DE FUNCIONAMIENTO PARA PRESERVACION DEL PARQUE AGUARAGUE SERNAP-CARAPARI. A SOLIC. GOB.AUT.REG.GRAN CHACO-CARAPARI; LIBRETA 00860304201"SERNAP-CARAPARI-TARIJA.;BUN.</t>
  </si>
  <si>
    <t>De: 00099024113 Transferencia en cumplimiento al DS N0913 de 15/06/2011 y el Convenio Intergubernativo de Financiamiento UPRE-CIF-IG 527/2016, suscrito entre la UPRE y el GAM de Villa Tunari proyecto Construccion Dos Aulas U.E. Nueva Alianza D-7, correspondiente al pago de la planilla N 4 de cierre,</t>
  </si>
  <si>
    <t>De: 00099024113 Transferencia en cumplimiento al DS N0913 de 15/06/2011 y el Convenio Intergubernativo de Financiamiento UPRE-CIF-IG/480/2015, suscrito entre la UPRE y el GAM de Trigal proyecto Construccion Puente Vehicular Muyurina - Trigopampa, correspondiente al pago de la planilla N 3 de cierre,</t>
  </si>
  <si>
    <t>VENTA DE DIVISAS CON TRANSFERENCIA DE FONDOS A SOLICITUD DE MINISTERIO DE CULTURAS SEGUN SOLICITUD 3801 REF: PAGO AL PROGRAMA IBERESCENA POR EL INGRESO DE BOLIVIA AL FONDO DE AYUDAS PARA LAS ARTES ESCENICAS EQUIVALENTES 30.181,41 USD LIB. 00099021001 TGN-RECURSOS ORDINARIOS (3987) POR DIFERENCIAL CAMBIARIO</t>
  </si>
  <si>
    <t>VENTA DE DIVISAS CON TRANSFERENCIA DE FONDOS A SOLICITUD DE MINISTERIO DE CULTURAS SEGUN SOLICITUD 3801 REF: PAGO AL PROGRAMA IBERESCENA POR EL INGRESO DE BOLIVIA AL FONDO DE AYUDAS PARA LAS ARTES ESCENICAS EQUIVALENTES 30.181,41 USD LIB. 00099021001 TGN-RECURSOS ORDINARIOS (3987)</t>
  </si>
  <si>
    <t>COBRO COSTOS DE PAPELERIA SEGUN TRANSFERENCIA DEL EXTERIOR POR ORDEN DE CONSULATE GENL OF THE PLURINATIONAL STATE OF BOLIVIA (NEW YORK) REF.: GESTORIA CONSULAR LIB. 00010011102 MIN.RELACIONES EXTERIORES - GESTORIA CONSULAR LEY Nº 3108</t>
  </si>
  <si>
    <t>COBRO COSTOS DE PAPELERIA SEGUN TRANSFERENCIA DEL EXTERIOR POR ORDEN DE EMBASSY OF BOLIVIA (TOKYIO JAPAN) REF.: SECCION CONSULAR LIB. 00010011102 MIN.RELACIONES EXTERIORES - GESTORIA CONSULAR LEY Nº 3108</t>
  </si>
  <si>
    <t>TRANSFERENCIA DE FONDOS AL EXTERIOR A SOLICITUD DE MINISTERIO DE PLANIFICACION DEL DESARROLLO SEGUN SOLICITUD 3800 REF: ANTICIPO DEL TREINTA POR CIENTO A OFICINA TECNICA GRUPO ALTA TENSION S.L. POR LA ELABORACION DEL ESTUDIO DE DISENO TECNICO DE PREINVERSION INTERCONEXION SAN IGNACIO DE VELASCO Y S LIB. 00066047003 MPD - BID APOYO A LA PREINVERSIÓN PARA EL DESARROLLO - 3534</t>
  </si>
  <si>
    <t>COBRO COSTOS DE PAPELERIA SEGUN TRANSFERENCIA DEL EXTERIOR POR ORDEN DE CONSULADO DE BOLIVIA EN SEVILLA REF.: GESTORIA CONSULAR AGOSTO 2017 LIB. 00010011102 MIN.RELACIONES EXTERIORES - GESTORIA CONSULAR LEY Nº 3108</t>
  </si>
  <si>
    <t>VENTA DE DIVISAS CON TRANSFERENCIA DE FONDOS A SOLICITUD DE MINISTERIO DE LA PRESIDENCIA SEGUN SOLICITUD 3837 REF: DIVISAS USD 5,201.00 TRANSFERENCIA A AIRBUS HELICOPTERS CONO SUR S.A POR COMPRA DE LUBRICANTES PARA AERONAVES FAB 754, FAB 755, FAB 004 Y FAB 006, BANCO BBVA URUGUAY, CUENTA 999011879. LIB. 00099021001 TGN-RECURSOS ORDINARIOS (3987)</t>
  </si>
  <si>
    <t>VENTA DE DIVISAS CON TRANSFERENCIA DE FONDOS A SOLICITUD DE MINISTERIO DE LA PRESIDENCIA SEGUN SOLICITUD 3841 REF: DIVISAS USD 409.05 TRANSFERENCIA A GOGO BUSINESS AVIATION POR SERVICIO DE TELEFONIA SATELITAL DEL 16 AGOSTO, SEPTIEMBRE, OCTUBRE PARA AERONAVE FAB 002, US BANK, CUENTA 103690172665. LIB. 00099021001 TGN-RECURSOS ORDINARIOS (3987)</t>
  </si>
  <si>
    <t>VENTA DE DIVISAS CON TRANSFERENCIA DE FONDOS A SOLICITUD DE MINISTERIO DE EDUCACION SEGUN SOLICITUD 3839 REF: TRASPASO PARA MISAEL ALI MITA LIB. 00099021001 TGN-RECURSOS ORDINARIOS (3987)</t>
  </si>
  <si>
    <t>VENTA DE DIVISAS CON TRANSFERENCIA DE FONDOS A SOLICITUD DE MINISTERIO DE SALUD SEGUN SOLICITUD 3829 REF: PAGO A LA OFICINA SANITARIA PANAMERICANA, POR LA COMPRA VACUNAS E INSUMOS PARA EL PROGRAMA SIDA, CITIBANK, 111 WALL STREET, NEW YORK, NY 10043, CUENTA 3615-9769 SWIFT CITIUS33 ABA 021000089, PO LIB. 00046024204 MS - 5% ENTES GESTORES PROGRAMAS PREVENC. Y PROYECTOS NALES.</t>
  </si>
  <si>
    <t>TRANSFERENCIA RECIBIDA DEL EXTERIOR SEGÚN MENSAJES SWIFT Nos. 17818-17813 (REM.EXT.) DE FECHA 07-12-2017 POR DESEMBOLSO DE BID PRÉSTAMO 2498/BL-BO REQ 0039 OPS0201758992A LIBRETA N° 00291012002 ABC-RECURSOS PROPIOS REF.: UTILES DE ESCRITORIO</t>
  </si>
  <si>
    <t>TRANSFERENCIA RECIBIDA DEL EXTERIOR SEGÚN MENSAJES SWIFT Nos. 17817-17812 (REM.EXT.) DE FECHA 07-12-2017 POR DESEMBOLSO DE BID PRÉSTAMO 2498/BL-BO REQ 0039 OPS0201758992A LIBRETA N° 00291012002 ABC-RECURSOS PROPIOS REF.: UTILES DE ESCRITORIO</t>
  </si>
  <si>
    <t>VENTA DE DIVISAS A SOLICITUD DE MINISTERIO DE LA PRESIDENCIA SEGUN SOLICITUD 3836 REF: DIVISAS USD 95,000.00 PARA VIAJE OFICIAL QUE REALIZARA EL SR. PRESIDENTE DEL ESTADO PLURINACIONAL A LOS PAISES DE FRANCIA, SUIZA Y VATICANO. LOS FONDOS SERAN ENTREGADOS AL SR. OMAR ROBERTO CARY ROMANO MINISTERIO LIB. 00099021001 TGN-RECURSOS ORDINARIOS (3987)</t>
  </si>
  <si>
    <t>COBRO COSTOS DE PAPELERIA SEGUN TRANSFERENCIA DEL EXTERIOR POR ORDEN DE CONSULADO GENERAL DE BOLIVIA EN MILAN REF.: RECAUDACION GESTORIA CONSULAR NOVIEMBRE 2017 LIB. 00010011102 MIN.RELACIONES EXTERIORES - GESTORIA CONSULAR LEY Nº 3108</t>
  </si>
  <si>
    <t>COBRO COSTOS DE PAPELERIA SEGUN TRANSFERENCIA DEL EXTERIOR POR ORDEN DE CONSULADO DE BOLIVIA EN MADRID LIB. 00010011102 MIN.RELACIONES EXTERIORES - GESTORIA CONSULAR LEY Nº 3108</t>
  </si>
  <si>
    <t>TRANSFERENCIA RECIBIDA DEL EXTERIOR SEGÚN MENSAJES SWIFT Nos. 17895-17894 (REM.EXT.) DE FECHA 07-12-2017 POR DESEMBOLSO DE FONPLATA PRÉSTAMO BOL 23/2014 GAF/BOL-102/2017 LIBRETA N° 00291012002 ABC-RECURSOS PROPIOS REF.: UTILES DE ESCRITORIO</t>
  </si>
  <si>
    <t>COBRO COSTOS DE PAPELERIA SEGUN TRANSFERENCIA DEL EXTERIOR POR ORDEN DE CONSULADO DE BOLIVIA EN MENDOZA ARGENTINA REF:GESTORIA CONSULAR NOVIEMBRE 17 LIB. 00010011102 MIN.RELACIONES EXTERIORES - GESTORIA CONSULAR LEY Nº 3108</t>
  </si>
  <si>
    <t>De: 00099024113 Transferencia en cumplimiento al DS N0913 de 15/06/2011 y el Convenio Intergubernativo de Financiamiento UPRE-CIF-IG 586/2017, suscrito entre la UPRE y el GAM de La Guardia proyecto Construccion Unidad Educativa San Miguel del Rosario, correspondiente al primer desembolso equivalente</t>
  </si>
  <si>
    <t>De: 00099024113 Transferencia en cumplimiento al DS N0913 de 15/06/2011 y el Convenio Intergubernativo de Financiamiento UPRE-CIF-IG 585/2017, suscrito entre la UPRE y el GAM de La Guardia proyecto Construccion Unidad Educativa Isaac Gutierrez Cruz C. Basilio, correspondiente al primer desembolso e</t>
  </si>
  <si>
    <t>De: 00099024113 Transferencia en cumplimiento al DS N0913 de 15/06/2011 y el Convenio Intergubernativo de Financiamiento UPRE-CIF-IG 584/2017, suscrito entre la UPRE y el GAM de La Guardia proyecto Construccion Unidad Educativa 23 de Diciembre, correspondiente al primer desembolso equivalente al 20%</t>
  </si>
  <si>
    <t>De: 00099024113 Transferencia en cumplimiento al DS N0913 de 15/06/2011 y el Convenio Intergubernativo de Financiamiento UPRE-CIF-IG/481/2015, suscrito entre la UPRE y el GAM de Trigal proyecto Construccion Edificio Municipal El Trigal, correspondiente al primer desembolso equivalente al 20% del mon</t>
  </si>
  <si>
    <t>De: 00099024113 Transferencia en cumplimiento al DS N0913 de 15/06/2011 y el Convenio Intergubernativo de Financiamiento UPRE-CIF-IG 844/2017, suscrito entre la UPRE y el GAM Yapacani,Proyecto Const. de Pavimento Rigido en el Barrio Alianza Norte y Oriental del Distrito I correspondiente al pago de</t>
  </si>
  <si>
    <t>De: 00099024113 Transferencia en cumplimiento al DS N0913 de 15/06/2011 y el Convenio Intergubernativo de Financiamiento UPRE-CIF-IG-332/2015, suscrito entre la UPRE y el GAD Pando, Proyecto Construccion de Puentes en los Barrios: Evo Morales, La Amistad, Perla del Acre, 1ro. de Mayo y Paraiso del M</t>
  </si>
  <si>
    <t>De: 00099024113 Transferencia en cumplimiento al DS N0913 de 15/06/2011 y el Convenio Intergubernativo de Financiamiento UPRE-CIF-IG 180/2017, suscrito entre la UPRE y el GAM Nueva Esperanza, Proyecto Const. Tinglado Metalico y Polifuncional con Graderia U.E. General Federico Roman - Municipio Nueva</t>
  </si>
  <si>
    <t>De: 00099024113 Transferencia en cumplimiento al DS N0913 de 15/06/2011 y el Convenio Intergubernativo de Financiamiento UPRE-CIF-IG 439/2016, suscrito entre la UPRE y el GAM Puerto Villarroel, Proyecto Construccion Puente Vehicular 1de Mayo, correspondiente al pago de la planilla N5, segun la UPRE.</t>
  </si>
  <si>
    <t>De: 00099024113 Transferencia en cumplimiento al DS N0913 de 15/06/2011 y el Convenio Intergubernativo de Financiamiento UPRE-CIF-IG 248/2017, suscrito entre la UPRE y el GAM La Asunta, Proyecto Construccion 4 Aulas Unidad Educativa San Jorge, correspondiente al pago de la planilla N2, segun la UPRE</t>
  </si>
  <si>
    <t>De: 00099024113 Transferencia en cumplimiento al DS N0913 de 15/06/2011 y el Convenio Intergubernativo de Financiamiento UPRE-CIF-IG/553/2016, suscrito entre la UPRE y el GAD Beni, Proyecto Construccion U.E. El Retiro y Polifuncional - Comunidad Natividad del Retiro, correspondiente al pago de la pl</t>
  </si>
  <si>
    <t>De: 00099024113 Transferencia en cumplimiento al DS N0913 de 15/06/2011 y el Convenio Intergubernativo de Financiamiento UPRE-CIF-IG 910/2017, suscrito entre la UPRE y el GAM de Guaqui proyecto Construccion U.E. Tecnico Humanistico Tomas Katari, correspondiente al primer desembolso equivalente al 20</t>
  </si>
  <si>
    <t>REGULARIZACION DE TRANSFERENCIA DEL EXTERIOR SEGUN SWIFT 17821 DE FECHA 08/12/2017 ORDENANTE: MINISTERIO DE RELACIONES EXTERIORES DE DINAMARCA REF.: COOPERACION DANESA SEGUN PROGRAMA PAIS LIB. 00340018002 SEGIP COOPERACION DINAMARCA-PRO PAIS</t>
  </si>
  <si>
    <t>A:00099024113 Debito Automatico al Gobierno Autonomo Municipal de San Antonio de Lomerio (GAM ANL) por incumplimiento al Convenio Interinstitucional de Financiamiento UPRE-CIF-1392/2017 de fecha 14 de agosto de 2014, suscrito entre la Unidad de Proyectos Especiales y el GAM ANL proyecto Construccio</t>
  </si>
  <si>
    <t>A:00099024113 Debito Automatico al Gobierno Autonomo Municipal de Fernandez Alonzo (GAN FAL) por incumplimiento al Convenio Interinstitucional de Financiamiento UPRE-CIF-0747/13 de fecha 02 de julio de 2013, suscrito entre la Unidad de Proyectos Especiales y el GAM FAL proyecto Construccion Conclus</t>
  </si>
  <si>
    <t>NUMERO DE LIBRETA CUT: 00670018002 OPERACIÓN E18 TRANSFERENCIA DEL SISTEMA FINANCIERO POR CUENTA DE TERCEROS A LA CUT PARA ABONO EN LA CUENTA CUT N. 3987069001 LIBRETA N. 00670018002 DEL ORGANO ELECTORAL PURINACIONAL A SOLICITUD DE DEUTSCHE GESELLSCHAFT FUR INTERNATIONALE ZUSAMMENARBEIT GMBH</t>
  </si>
  <si>
    <t>NUMERO DE LIBRETA CUT: 00523012001 OPERACIÓN E18 TRANSFERENCIA DEL SISTEMA FINANCIERO POR CUENTA DE TERCEROS A LA CUT EMPRESA DE CORREOS DE BOLIVIA NUMERO DE LIBRETA 00523012001</t>
  </si>
  <si>
    <t>NUMERO DE LIBRETA CUT: 00311018004 OPERACIÓN E18 TRANSFERENCIA DEL SISTEMA FINANCIERO POR CUENTA DE TERCEROS A LA CUT PARA ABONO EN LA CUENTA CUT N. 3987069001 LIBRETA N. 00311018004 DEL AUTORIDAD DE FISCALIZACION Y CONTROL SOCIAL DE AGUA POTABLE Y SANEAMIENTO BASICO A SOLICITUD DE DEUTSCHE GESE</t>
  </si>
  <si>
    <t>||TRANSFERENCIA DE FONDOS S/G. FORMULARIO, CITE' BUN0762/17 DE LA FECHA (HRE-TSO-6300). DEVOLUCION DE RECURSOS OTORGADOS NO EJECUTADOS POR EL MUNICIPIO AL CIERRE DE LA GESTION FISCAL 2017. A SOLICITUD DEL G.A.M. COCHABAMBA; LIBRETA 00990204115 BOLIVIA CAMBIA; BUN.</t>
  </si>
  <si>
    <t>||TRANSFERENCIA DE FONDOS S/G. MENSAJE SWIFT NRO. 17916 DE LA FECHA (SECTOR PUBLICO). DEBITO DE LA LIBRETA 00117012001 DGAC, REPOSICION UTILES DE ESCRITORIO.</t>
  </si>
  <si>
    <t>||TRANSFERENCIA DE FONDOS EN ATENCION A NOTA DEL MINISTERIO DE ECONOMIA Y FINANZAS PUBLICAS CITE: MEFP/VTCP/DGCP/UF-707/2017 RECIBIDA EN LA FECHA (TRAM-TSO-6137) REF: DEBITO AUTOMATICO A LA EMPRESA LACTEOSBOL EN FAVOR DEL FIDEICOMISO FINPRO. DE LA LIBRETA NRO. 00574012001 LACTEOSBOL (4010681126)</t>
  </si>
  <si>
    <t>||VENTA DE DIVISAS DIFERENCIA CAMBIARIA POR T/C BS 6,86 Y T/C DE VENTA BS 6,96 Y COSTO UTILES DE ESCRITORIO POR LA EMISION DEL COMPROBANTE CONTABLE NRO. 0906637 ELABORADO EN LA FECHA DE LA LIB. N° 00574012001 LACTEOSBOL (4010681126) (DIFERENCIAL CAMBIARIO Y UTILES DE ESCRITORIO)</t>
  </si>
  <si>
    <t>||REGISTRO COBRO COMISION AVISO ENMIENDA CARTA DE CREDITO STANDBY BS220.- Y EMISION CBTE. CONTABLE BS50.- REF.:31133010014008 (BCB: SB-R-2017-02) A/F YPFB EN COMPLEMENTO A CBTE. ADJUNTO. LIB. 00513012007 YPFB-RECURSOS DE NACIONALIZACION REF: COM. ENMIENDA SBLC 31133010014008</t>
  </si>
  <si>
    <t>||COBRO UTILES DE ESCRITORIO POR REGULARIZACION DE COMPROBANTE S-0904989 DEL 24/11/2017 POR COBRO EFECTUADO POR EL BANK OF TOKIO-MITSUBISHI UFJ. LTD POR DESEMBOLSO EFECTUADO EL 24/11/2017 DEL JICA PTMO. BV-P5, SEGUN NOTA MEFP/VTCP/DGCP/UODP-920/2017 DE LA FECHA LIB. 00099021001 TGN - RECURSOS ORDINARIOS (3987)</t>
  </si>
  <si>
    <t>VENTA DE DIVISAS CON TRANSFERENCIA DE FONDOS A SOLICITUD DE MINISTERIO DE EDUCACION SEGUN SOLICITUD 3838 REF: TRASPASO PARA RUBEN ALDRIN ALBIS VASQUEZ QUISPE EQUIVALENTES 5.563,93 USD LIB. 00099021001 TGN-RECURSOS ORDINARIOS (3987) POR DIFERENCIAL CAMBIARIO</t>
  </si>
  <si>
    <t>VENTA DE DIVISAS CON TRANSFERENCIA DE FONDOS A SOLICITUD DE MINISTERIO DE EDUCACION SEGUN SOLICITUD 3838 REF: TRASPASO PARA RUBEN ALDRIN ALBIS VASQUEZ QUISPE EQUIVALENTES 5.563,93 USD LIB. 00099021001 TGN-RECURSOS ORDINARIOS (3987)</t>
  </si>
  <si>
    <t>COBRO COSTOS DE PAPELERIA POR REGULARIZACION DE TRANSFERENCIA DEL EXTERIOR POR ORDEN DE CONSULADO GENERAL DE BOLIVIA SANTIAGO-CHILE REF:GESTORIA CONSULAR NOV.2017 LIB. 00010011102 MIN.RELACIONES EXTERIORES - GESTORIA CONSULAR LEY Nº 3108</t>
  </si>
  <si>
    <t>COBRO COSTOS DE PAPELERIA POR REGULARIZACION DE TRANSFERENCIA DEL EXTERIOR POR ORDEN DE YPF EXPLORACION Y PRODUCCION DE HIDROCARBUROS DE BOLIVIA S.A. LIB. 00513012007 YPFB - RECURSOS NACIONALIZACIÓN</t>
  </si>
  <si>
    <t>VENTA DE DIVISAS CON TRANSFERENCIA DE FONDOS A SOLICITUD DE ADMINISTRACION DE SERVICIOS PORTUARIOS BOLIVIA SEGUN SOLICITUD 3844 REF: H.R. 3471 - PAGO AL SENOR JOSE LUIS FERNANDEZ CASTILLO POR SERVICIOS DE ALQUILER DE OFICINAS EN EL PUERTO DE ILO PERUCORRESPONDIENTE AL MES DE NOVIEMBRE/2017, SEGUN OR LIB. 00594012001 ASP-B FONDO DE OPERACIONES</t>
  </si>
  <si>
    <t>VENTA DE DIVISAS CON TRANSFERENCIA DE FONDOS A SOLICITUD DE MINISTERIO DE LA PRESIDENCIA SEGUN SOLICITUD 3845 REF: DIVISAS USD 41,674.22 TRANSFERENCIA A DASSAULT FALCON JET WILMINGTON PAGO PARCIAL POR MANTENIMIENTO DE LA AERONAVE FAB 001, PAGO A CITIBANK N.A. CUENTA 30442598. LIB. 00099021001 TGN-RECURSOS ORDINARIOS (3987)</t>
  </si>
  <si>
    <t>COBRO COSTOS DE PAPELERIA SEGUN TRANSFERENCIA DEL EXTERIOR POR ORDEN DE CONSULADO DE BOLIVIA EN ANTOFAGASTA CL. LIB. 00010011102 MIN.RELACIONES EXTERIORES - GESTORIA CONSULAR LEY Nº 3108</t>
  </si>
  <si>
    <t>COBRO COSTOS DE PAPELERIA SEGUN TRANSFERENCIA DEL EXTERIOR POR ORDEN DE CONSULADO DE BOLIVIA EN LONDRES (GB) LIB. 00010011102 MIN.RELACIONES EXTERIORES - GESTORIA CONSULAR LEY Nº 3108</t>
  </si>
  <si>
    <t>TRANSFERENCIA RECIBIDA DEL EXTERIOR SEGÚN MENSAJES SWIFT Nos. 17909-17905 (REM.EXT.) DE FECHA 08-12-2017 POR DESEMBOLSO DE CAF PRÉSTAMO CFA007142 PROGRAMA SECTORIAL TRANSPORTE SOLICITUD NRO 106 LIBRETA N° 00291012002 ABC-RECURSOS PROPIOS REF.: UTILES DE ESCRITORIO</t>
  </si>
  <si>
    <t>TRANSFERENCIA RECIBIDA DEL EXTERIOR SEGÚN MENSAJES SWIFT Nos. 17908-17904 (REM.EXT.) DE FECHA 08-12-2017 POR DESEMBOLSO DE CAF PRÉSTAMO CFA008814 CARRET. YUCUMO-SAN BORJA SOLICITUD DE DESEMBOLSO NRO. 4 LIBRETA N° 00291012002 ABC-RECURSOS PROPIOS REF.: UTILES DE ESCRITORIO</t>
  </si>
  <si>
    <t>COBRO COSTOS DE PAPELERIA POR REGULARIZACION DE TRANSFERENCIA DEL EXTERIOR POR ORDEN DE MINISTRY OF FOREIGN REF:COOPERACION GOBIERNO DE DINAMARCA LIB. 00086018041 MMAYA-BS-FORT PROM MANEJO SOST RRNN Y EJER DERECHOS</t>
  </si>
  <si>
    <t>COBRO COSTOS DE PAPELERIA POR REGULARIZACION DE TRANSFERENCIA DEL EXTERIOR POR ORDEN DE MINISTERIO DE RELACIONES EXTERIORES DE DINAMARCA REF.: COOPERACION DANESA SEGUN PROGRAMA PAIS LIB. 00340012003 RECAUDACION EXTRANJERIA - C.I. -L.C.</t>
  </si>
  <si>
    <t>De: 00099024113 Transferencia en cumplimiento al DS N0913 de 15/06/2011 y el Convenio Intergubernativo de Financiamiento UPRE-CIF-IG/443/2015 y UPRE-ADENDA-057/2017 suscrito entre la UPRE y el GAIOC de Charagua Iyambae proyecto Construccion Coliseo en la Comunidad San Isidro del Espino, correspondie</t>
  </si>
  <si>
    <t>TRANSFERENCIA DEL EXTERIOR SEGUN SWIFT NO.17976 DE FECHA 11/12/2017 ORDENANTE: MINISTRY OF FOREIGN REF.DONACION LIB. 00047018026 MDRYT-DANIDA FORTAL. GES.CAPACIDAD INST.DEL DESPACHO</t>
  </si>
  <si>
    <t>TRANSFERENCIA DEL EXTERIOR SEGUN SWIFT 17975 DE FECHA 11/12/2017 ORDENANTE: MINISTERIIO DE RELACIONES EXTERIORES DE DINAMARCA REF.: COOPERACION DANESA DESEMBOLSO 2018 PRO BOLIVIA JIWASA LIB. 00041048002 MDPYEP-PROGRAMA DE PROMOCION CRECIMIENTO ECONOMICO-JIWASA</t>
  </si>
  <si>
    <t>A:00373024105 DESEMBOLSO DE RECUROS AL FONDO DE DESARROLLO INDIGENA PARA PROGRAMAS Y/O PROYECTOS DE OBRAS DE INFRAESTRUCTURA DY/O ADQUISICION DE BIENES (PRODUCTIVOS, RIESGO, PUENTES, MAQUINARIA Y EQUIPOS DE PRODUCCION); DE LOS GOBIERNOS MUNICIPALES, GOBIERNOS DE AUTONOMIAS INDIGENA ORIGINARIO CAMPES</t>
  </si>
  <si>
    <t>NUMERO DE LIBRETA CUT: 00291012009 OPERACIÓN E18 TRANSFERENCIA DEL SISTEMA FINANCIERO POR CUENTA DE TERCEROS A LA CUT PARA ABONO EN LA CUENTA CUT N. 3987069001LIBRETA N. 00291012009 ABC OTROS RECURSOS ESPECIFICOS A SOLICITUD DE INGENIERIA POLITECNICA LATIONAMERICANA CONSULTORES SRL</t>
  </si>
  <si>
    <t>NUMERO DE LIBRETA CUT: 00099021001 OPERACIÓN E18 TRANSFERENCIA DEL SISTEMA FINANCIERO POR CUENTA DE TERCEROS A LA CUT TRANSFERENCIA DE RECURSOS DEL FIDEICOMISO CONCLUSION PROYECTO CONSTRUCCION PLANTA DE FUNDICION AUSMELT VINTO</t>
  </si>
  <si>
    <t>||TRANSFERENCIA A LA CUENTA UNICA DEL TESORO IMPORTE RETENIDO A WALTER ABRAHAM PEREZ ALANDIA POR REMUNERACION MAXIMA CORRESP. AL MES DE NOVIEMBRE/2017 - LIBRETA N° 00990201001, SEGUN COMUNICACION INTERNA BCB-DIR-CI-2017-183, DOC. ADJUNTOS Y "ROC" N° 1790/2017 DEL DCR. TRANSFERENCIA POR REMUNERACION MAXIMA - WALTER PEREZ ALANDIA - NOVIEMBRE/2017 LIBRETA N° 00990201001</t>
  </si>
  <si>
    <t>'TRANSFERENCIA DE FONDOS||S/G. NOTA CITE: MEFP/VTCP/DGPOT/UPCFTGN/TR/N°2600/2017 DE LA FECHA.(HRE-TSO-6354), REPOSICION BOLETAS DE PAGO CORRESPONDIENTE A MONTOS EXCEDENTARIOS S/G.ART.11 DEL DS.N°0430/2010 ABONO A LA LIBRETA N°00099021001 TGN-RECURSOS ORDINARIOS.</t>
  </si>
  <si>
    <t>||REGULARIZACION DE NUESTRA OPERACION 0906508 DE F. 06/12/2017 EN ATENCIÓN A CORREO ELECTRÓNICO DEL INSTITUTO NACIONAL DE INNOVACION AGROPECUARIA - INIAF DE LA FECHA. P/CTA. CENTRO INTERNACIONAL DE MEJORAMIENTO. LIBRETA N°00222018014 INIAF-CIMMYT</t>
  </si>
  <si>
    <t>||REGISTRO COBRO COMISION ENMIENDA CARTA DE CREDITO STANDBY BS220 Y EMISION DE CBTE. CTBLE. BS50.- REF.: 40GA-G43424-4DGN (BCB: SB-R-2016-071) A/F YPFB EN COMPLEMENTO A CBTE. ADJUNTO DE LA FECHA CGO. LIB. N°00513012007 YPFB - RECURSOS DE NACIONALIZACION REF.: COM. AVISO ENMIENDA SB-R-2016-71</t>
  </si>
  <si>
    <t>'TRANSFERENCIA DE FONDOS||S/G. NOTA CITE: MEFP/VTCP/DGPOT/UPCFTGN/TR/N°2600/2017 DE LA FECHA.(HRE-TSO-6354), REPOSICION BOLETAS DE PAGO CORRESPONDIENTE A MONTOS EXCEDENTARIOS S/G.ART.11 DEL DS.N°0430/2010 DEBITO DE LA LIBRETA N°00099021001, REPOSICION UTILES DE ESCRITORIO.</t>
  </si>
  <si>
    <t>||REGULARIZACION DE NUESTRA OPERACION 0906508 DE F. 06/12/2017 EN ATENCIÓN A CORREO ELECTRÓNICO DEL INSTITUTO NACIONAL DE INNOVACION AGROPECUARIA - INIAF DE LA FECHA. DEBITO DE LA LIBRETA 00222018014 INIAF-CIMMYT, COBRO UTILES DE ESCRITORIO.</t>
  </si>
  <si>
    <t>TRANSFERENCIA DE FONDOS AL EXTERIOR A SOLICITUD DE AGENCIA BOLIVIANA DE ENERGIA SEGUN SOLICITUD 3846 REF: ANTICIPO POR INGENIERIA, ADQUISICION Y CONSTRUCCIONDEL CENTRO DE DESARROLLO DE INGENIERIA LIB. 00099021001 TGN-RECURSOS ORDINARIOS (3987)</t>
  </si>
  <si>
    <t>TRANSFERENCIA DE FONDOS AL EXTERIOR A SOLICITUD DE AGENCIA BOLIVIANA DE ENERGIA SEGUN SOLICITUD 3847 REF: ANTICIPO POR INGENIERIA, ADQUISICION Y CONSTRUCCION DEL CENTRO DE DESARROLLO DE INGENIERIA LIB. 00099021001 TGN-RECURSOS ORDINARIOS (3987)</t>
  </si>
  <si>
    <t>COBRO COSTOS DE PAPELERIA SEGUN TRANSFERENCIA DEL EXTERIOR POR ORDEN DE MINISTERIO DE RELACIONES EXTERIORES DE DINAMARCA LIB. 00086018041 MMAYA-BS-FORT PROM MANEJO SOST RRNN Y EJER DERECHOS</t>
  </si>
  <si>
    <t>VENTA DE DIVISAS CON TRANSFERENCIA DE FONDOS A SOLICITUD DE MINISTERIO DE RELACIONES EXTERIORES SEGUN SOLICITUD 3852 REF: REEMBOLSO DE PASAJES A FAVOR DE LA EMBAJADA EN BRASILY PAGO DE GASTOS JUDICIALES DE COLIVIAN MADRID SEGUN INFORMES 27 Y 42. LIB. 00099021001 TGN-RECURSOS ORDINARIOS (3987)</t>
  </si>
  <si>
    <t>VENTA DE DIVISAS CON TRANSFERENCIA DE FONDOS A SOLICITUD DE MINISTERIO DE RELACIONES EXTERIORES SEGUN SOLICITUD 3853 REF: PAGO DE HABERES DEL PERSONAL DE EMIPAS WASHINGTON CORRESPONDIENTE AL MES DE NOVIEMBRE 2017 SEGUN DETALLE DE ELABORACION DE C31 Y PLANILLA DE HABERES N 111703. LIB. 00010011102 MIN.RELACIONES EXTERIORES - GESTORIA CONSULAR LEY Nº 3108</t>
  </si>
  <si>
    <t>VENTA DE DIVISAS CON TRANSFERENCIA DE FONDOS A SOLICITUD DE MINISTERIO DE RELACIONES EXTERIORES SEGUN SOLICITUD 3848 REF: PAGO DE HABERES DEL PERSONAL DE EMIPAS MADRID CORRESPONDIENTE AL MES DE NOVIEMBRE 2017 SEGUN DETALLE DE ELABORACION DE C31 Y PLANILLA DE HABERES N 111704. LIB. 00099021001 TGN-RECURSOS ORDINARIOS (3987)</t>
  </si>
  <si>
    <t>VENTA DE DIVISAS CON TRANSFERENCIA DE FONDOS A SOLICITUD DE MINISTERIO DE RELACIONES EXTERIORES SEGUN SOLICITUD 3854 REF: PAGO DE HABERES DEL PERSONAL DEL SERVICIO EXTERIOR AUXILIARES II CORRESPONDIENTE AL MES DE NOVIEMBRE 2017 SEGUN DETALLE DE ELABORACION DE C31 Y PLANILLA DE HABERES N 111702. LIB. 00010011102 MIN.RELACIONES EXTERIORES - GESTORIA CONSULAR LEY Nº 3108</t>
  </si>
  <si>
    <t>VENTA DE DIVISAS CON TRANSFERENCIA DE FONDOS A SOLICITUD DE MINISTERIO DE RELACIONES EXTERIORES SEGUN SOLICITUD 3849 REF: PAGO DE HABERES DEL PERSONAL DEL SERVICIO EXTERIOR CORRESPONDIENTE AL MES DE NOVIEMBRE 2017 SEGUN DETALLE DE ELABORACION DE C31 Y PLANILLA DE HABERES N 111701. LIB. 00099021001 TGN-RECURSOS ORDINARIOS (3987)</t>
  </si>
  <si>
    <t>VENTA DE DIVISAS CON TRANSFERENCIA DE FONDOS A SOLICITUD DE MINISTERIO DE RELACIONES EXTERIORES SEGUN SOLICITUD 3851 REF: REMESA ADICIONAL PARA EMBAJADAS Y CONSULADOS SEGUN NOTA VCEI 588. LIB. 00099021001 TGN-RECURSOS ORDINARIOS (3987)</t>
  </si>
  <si>
    <t>VENTA DE DIVISAS CON TRANSFERENCIA DE FONDOS A SOLICITUD DE MINISTERIO DE RELACIONES EXTERIORES SEGUN SOLICITUD 3855 REF: PAGO DE COSTO DE VIDA DEL PERSONAL DEL SERVICIO EXTERIOR CORRESPONDIENTE AL MES DE NOVIEMBRE 2017 SEGUN DETALLE DE ELABORACION DE C-31 Y PLANILLA DE HABERES N 101706. LIB. 00099021001 TGN-RECURSOS ORDINARIOS (3987)</t>
  </si>
  <si>
    <t>VENTA DE DIVISAS CON TRANSFERENCIA DE FONDOS A SOLICITUD DE MINISTERIO DE RELACIONES EXTERIORES SEGUN SOLICITUD 3850 REF: REMESA ADICIONAL A FAVOR DE EMBAJADAS Y CONSULADOS PARA CUBRIR GASTOS DE PASAJES Y VIATICOS PARA LA VIII REUNION DE EMBAJADORES Y CONSULADOS EN LA CIUDAD DE LA PAZ SGUN VARIAS N LIB. 00099021001 TGN-RECURSOS ORDINARIOS (3987)</t>
  </si>
  <si>
    <t>COBRO COSTOS DE PAPELERIA SEGUN TRANSFERENCIA DEL EXTERIOR POR ORDEN DE MINISTRY OF FOREIGN REF.DONACION LIB. 00047018026 MDRYT-DANIDA FORTAL. GES.CAPACIDAD INST.DEL DESPACHO</t>
  </si>
  <si>
    <t>COBRO COSTOS DE PAPELERIA POR REGULARIZACION DE TRANSFERENCIA DEL EXTERIOR POR ORDEN DE SECCION CONSULAR DE LA EMBAJADA DE BOLIVIA EN NUEVA DELHI- LA INDIA LIB. 00010011102 MIN.RELACIONES EXTERIORES - GESTORIA CONSULAR LEY Nº 3108</t>
  </si>
  <si>
    <t>COBRO COSTOS DE PAPELERIA SEGUN TRANSFERENCIA DEL EXTERIOR POR ORDEN DE CONSULADO DE BOLIVIA EN ARICA CHILE REF.: RECAUDACION GESTORIA CONSULAR LIB. 00010011102 MIN.RELACIONES EXTERIORES - GESTORIA CONSULAR LEY Nº 3108</t>
  </si>
  <si>
    <t>COBRO COSTOS DE PAPELERIA SEGUN TRANSFERENCIA DEL EXTERIOR POR ORDEN DE MINISTERIIO DE RELACIONES EXTERIORES DE DINAMARCA REF.: COOPERACION DANESA DESEMBOLSO 2018 PRO BOLIVIA JIWASA LIB. 00099021001 TGN-RECURSOS ORDINARIOS (3987)</t>
  </si>
  <si>
    <t>COBRO COSTOS DE PAPELERIA SEGUN TRANSFERENCIA DEL EXTERIOR POR ORDEN DE PETROLEO BRASILEIRO SA PETROBRAS REF.: INV GC-T-200/17 LIB. 00513012007 YPFB - RECURSOS NACIONALIZACIÓN</t>
  </si>
  <si>
    <t>De: 00099024113 Transferencia en cumplimiento al DS N0913 de 15/06/2011 y el Convenio Intergubernativo de Financiamiento UPRE-CIF-IG 417/2016, suscrito entre la UPRE y el GAM Sacaba, Proyecto Construccion Unidad Educativa Gral. Juan Jose Torres Gonzales - Nivel Secundario D-6, correspondiente al pag</t>
  </si>
  <si>
    <t>De: 00099024113 Transferencia en cumplimiento al DS N0913 de 15/06/2011 y el Convenio Intergubernativo de Financiamiento UPRE-CIF-IG/443/2015 y UPRE-ADENDA-057/2017, suscrito entre la UPRE y el GAIOC de Charagua Iyambae proyecto Construccion Coliseo en la Comunidad San Isidro del Espino, correspondi</t>
  </si>
  <si>
    <t>TRANSFERENCIA DEL EXTERIOR SEGUN SWIFT 18196 DE FECHA 12/12/2017 ORDENANTE: CONSULADO GENERAL DE BOLIVIA EN SAO PAULO BR. LIB. 00340012005 SEGIP - RECAUDACION EXTERIOR - CEDULAS DE IDENTIDAD</t>
  </si>
  <si>
    <t>NÚMERO DE LIBRETA CUT: 99031009.00 OPERACIÓN T01 TRANSFERENCIA DE FONDOS A LA CUT - TESORO DIRECTO DE BANCO UNION S.A. A CUENTA UNICA DEL TESORO CON NUMERO DE SOLICITUD = 2354324 Y NUMERO CORRELATIVO = 91320012122017407 TRANSFERENCIA POR OPERACIONES DE VENTA BONOS BTX</t>
  </si>
  <si>
    <t>||TRANSFERENCIA DE FONDOS SEGUN NOTA DE FONDESIF CITE: FSFADM044/17 RECIBIDA EN LA FECHA (TRAM-TSO-6361) REF: TRANSFERENCIA AL TGN LA AMORTIZACION DE CAPITAL DE COOP. PAULO VI DE NOVIEMBRE DE 2017 DEL PRPC TGN 9°. ABONO EN LA LIBRETA N° 00099021001 TGN RECURSOS ORDINARIOS (3987)</t>
  </si>
  <si>
    <t>||TRANSFERENCIA DE FONDOS S/G. MENSAJES SWIFT NROS. 18221 Y 18215 DE LA FECHA (SECTOR PUBLICO). DEBITO DE LA LIBRETA 00117012001 DGAC, REPOSICION UTILES DE ESCRITORIO.</t>
  </si>
  <si>
    <t>De: 00099024113 Transferencia en cumplimiento al DS N0913 de 15/06/2011 y el Convenio Intergubernativo de Financiamiento UPRE-CIF-IG 232/2017, suscrito entre la UPRE y el GAM Sapahaqui, Proyecto Construccion Tinglado U.E. Khola - Sapahaqui, correspondiente al pago de la planilla N2, segun la UPRE.</t>
  </si>
  <si>
    <t>De: 00099024113 Transferencia en cumplimiento al DS N0913 de 15/06/2011 y el Convenio Intergubernativo de Financiamiento UPRE-CIF-IG 219/2016, suscrito entre la UPRE y el GAM Chulumani, Proyecto Construccion Tinglado Polifuncional U.E. Apa Apa - Chulumani, correspondiente al pago de la planilla N3 d</t>
  </si>
  <si>
    <t>De: 00099024113 Transferencia en cumplimiento al DS N0913 de 15/06/2011 y el Convenio Intergubernativo de Financiamiento UPRE-CIF-IG/340/2016, suscrito entre la UPRE y el GAM La Asunta, Proyecto Const. 15 Aulas y Tinglado U.E. Tecnico Humanistico Alvaro Garcia Linera - Copalani, correspondiente al p</t>
  </si>
  <si>
    <t>De: 00099024113 Transferencia en cumplimiento al DS N0913 de 15/06/2011 y el Convenio Intergubernativo de Financiamiento UPRE-CIF-IG/373/2016, suscrito entre la UPRE y el GAM Huarina, Proyecto Construccion Unidad Educativa Jose Miguel Lanza - Huarina, correspondiente al pago de la planilla N3, segun</t>
  </si>
  <si>
    <t>De: 00099024113 Transferencia en cumplimiento al DS N0913 de 15/06/2011 y el Convenio Intergubernativo de Financiamiento UPRE-CIF-IG/400/2016, suscrito entre la UPRE y el GAM Alto Beni, Proyecto Construccion Modulo Educativo Caserios Nueve, en el Municipio de Alto Beni, del Departamento de La Paz, c</t>
  </si>
  <si>
    <t>De: 00099024113 Transferencia en cumplimiento al DS N0913 de 15/06/2011 y el Convenio Intergubernativo de Financiamiento UPRE-CIF-IG 385/2017, suscrito entre la UPRE y el GAM Waldo Ballivian, Proyecto Construccion Direccion en U.E. Villa Viluyo - Waldo Ballivian, correspondiente al pago de la planil</t>
  </si>
  <si>
    <t>De: 00099024113 Transferencia en cumplimiento al DS N0913 de 15/06/2011 y el Convenio Intergubernativo de Financiamiento UPRE-CIF-IG 444/2017, suscrito entre la UPRE y el GAM Chuma, Proyecto Construccion Tinglado Polifuncional Unidad Educativa Gral. Maximiliano Ortiz A - Municipio de Chuma, correspo</t>
  </si>
  <si>
    <t>De: 00099024113 Transferencia en cumplimiento al DS N0913 de 15/06/2011 y el Convenio Intergubernativo de Financiamiento UPRE-CIF-IG 501/2015, suscrito entre la UPRE y el GAD Tarija, Proyecto Construccion Puente Vehicular Tolomosa Oeste, correspondiente al pago de la planilla N9 de cierre, segun la</t>
  </si>
  <si>
    <t>De: 00099024113 Transferencia en cumplimiento al DS N0913 de 15/06/2011 y el Convenio Intergubernativo de Financiamiento UPRE-CIF-IG 009/2017, suscrito entre la UPRE y el GAM Pazna, Proyecto Construccion Cancha de Futbol con Cesped Sintetico Avicaya, correspondiente al pago de la planilla N2, segun</t>
  </si>
  <si>
    <t>De: 00099024113 Transferencia en cumplimiento al DS N0913 de 15/06/2011 y el Convenio Intergubernativo de Financiamiento UPRE-CIF-IG 008/2017, suscrito entre la UPRE y el GAM Oruro, Proyecto Construccion Tinglado Unidad Educativa Aniceto Arce Secundaria, correspondiente al pago de la planilla N2, se</t>
  </si>
  <si>
    <t>De: 00099024113 Transferencia en cumplimiento al DS N0913 de 15/06/2011 y el Convenio Intergubernativo de Financiamiento UPRE-CIF-IG 353/2016, suscrito entre la UPRE y el GAM Chulumani, Proyecto Construccion Unidad Educativa Chimasi - Chulumani, correspondiente al pago de la planilla N7, segun la UP</t>
  </si>
  <si>
    <t>||COBRO COMISION TRANSF. AL EXT. 0,10% S/USD 665.946.-REEMB. GTOS. DE COMUNICACION BS220.- Y EMISION DE CBTE. CONTABLE BA50.- EN COMPLEMENTO A CBTE. ADJUNTO DE LA FECHA CGO.LIB. N°00099021001 TGN RECURSOS ORDINARIOS REF.: COM. PAGO CARTA DE CREDITO I-2017-041</t>
  </si>
  <si>
    <t>||REGISTRO COBRO COMISION AMPLIACION DE VALIDEZ 0,015% POR 31 DIAS S/USD 948.509,60 REEMB. GTOS DE COMUNICACION BS220.- Y EMISION DE CBTE. CTBLE BS50 SEGUN NOTA ADJUNTA DE LA FECHA REF.: I-2017-033 LIB. 00078034201 MHE- EECGNV FONDO DE CONVERSION DE VEHICULOS REF.: COM. AMP. DE VALIDEZ I-2017-033</t>
  </si>
  <si>
    <t>VENTA DE DIVISAS CON TRANSFERENCIA DE FONDOS A SOLICITUD DE ORGANO JUDICIAL DAF SEGUN SOLICITUD 3862 REF: IMPORTE A DEVOLVER POR EL SALDO EN LA LIBRETA AECID 00660018005 CORRESPONDIENTE AL PROYECTO MODERNIZACION Y GESTION DE CAUSA DE LOS JUZGADOS PENALES EQUIVALENTES 12.538,35 USD LIB. 00660012005 ORGANO JUDICIAL-DIRECCIÓN ADMINISTRATIVA Y FINANCIERA-SUCRE POR DIFERENCIAL CAMBIARIO</t>
  </si>
  <si>
    <t>VENTA DE DIVISAS CON TRANSFERENCIA DE FONDOS A SOLICITUD DE ORGANO JUDICIAL DAF SEGUN SOLICITUD 3862 REF: IMPORTE A DEVOLVER POR EL SALDO EN LA LIBRETA AECID 00660018005 CORRESPONDIENTE AL PROYECTO MODERNIZACION Y GESTION DE CAUSA DE LOS JUZGADOS PENALES EQUIVALENTES 12.538,35 USD LIB. 00660012005 ORGANO JUDICIAL-DIRECCIÓN ADMINISTRATIVA Y FINANCIERA-SUCRE</t>
  </si>
  <si>
    <t>VENTA DE DIVISAS CON TRANSFERENCIA DE FONDOS A SOLICITUD DE PROCURADURIA GENERAL DEL ESTADO SEGUN SOLICITUD 3856 REF: HR DGD3 -014 PAGO AL CONSORCIO JURIDICO DECHERT (PARIS) LLP, CASO CIADI ARB-06-2 QUIBORAX Y NON METALLIC S.A. C. EL ESTADO PLURINACIONAL DE BOLIVIA, CORRESPONDIENTE AL MES DE JULIO-2 LIB. 00099021001 TGN-RECURSOS ORDINARIOS (3987)</t>
  </si>
  <si>
    <t>VENTA DE DIVISAS CON TRANSFERENCIA DE FONDOS A SOLICITUD DE PROCURADURIA GENERAL DEL ESTADO SEGUN SOLICITUD 3857 REF: HR DGD3 -013 PAGO AL CONSORCIO JURIDICO DECHERT (PARIS) LLP, CASO CIADI ARB-06-2 QUIBORAX Y NON METALLIC S.A. C. EL ESTADO PLURINACIONAL DE BOLIVIA, CORRESPONDIENTE AL MES DE JUNIO-2 LIB. 00099021001 TGN-RECURSOS ORDINARIOS (3987)</t>
  </si>
  <si>
    <t>COBRO COSTOS DE PAPELERIA SEGUN TRANSFERENCIA DEL EXTERIOR POR ORDEN DE EMBAJADA DE BOLIVIA EN SUECIA LIB. 00010011102 MIN.RELACIONES EXTERIORES - GESTORIA CONSULAR LEY Nº 3108</t>
  </si>
  <si>
    <t>TRANSFERENCIA DE FONDOS AL EXTERIOR A SOLICITUD DE MINISTERIO DE PLANIFICACION DEL DESARROLLO SEGUN SOLICITUD 3872 REF: TERCER PAGO A CONSULTRANS POR LA ELABORACION DEL SISTEMA NACIONAL DE TRANSPORTE (SINTRA) CONTRATO MPD/DGAJ/CP N 035/2016, INFORME MPD/VIPFE/DGPP/UP-000443/2017, HOJA DE RUTA HR VIP LIB. 00066047003 MPD - BID APOYO A LA PREINVERSIÓN PARA EL DESARROLLO - 3534</t>
  </si>
  <si>
    <t>VENTA DE DIVISAS CON TRANSFERENCIA DE FONDOS A SOLICITUD DE SERVICIO DESARROLLO EMPRESAS PUBLICAS PRODUCTIVAS SEGUN SOLICITUD 3867 REF: TRANSFERENCIA DE FONDOS A LA ASOCIACION 21 DE ABRIL ENVIDRIO, POR EL PAGO DEL 25 PORCIENTO DEL ENTREGABLE VIII, IDENTIFICACION Y CALIFICACION DE PROVEEDORES DE BIEN LIB. 00132079201 SEDEM-PLANTA ENVASES DE VIDRIO CHUQUISACA - MUNICIPIO ZUDAÑEZ</t>
  </si>
  <si>
    <t>TRANSFERENCIA RECIBIDA DEL EXTERIOR SEGÚN MENSAJES SWIFT Nos. 18034-18024 (REM.EXT.) DE FECHA 12-12-2017 POR DESEMBOLSO DE CAF PRÉSTAMO CFA006536 PROG.OBRAS VIALES Y COMPLEMEN. SOLICITUD DE DESEMBOLSO NRO. 50 LIBRETA N° 00291012002 ABC-RECURSOS PROPIOS REF.: UTILES DE ESCRITORIO</t>
  </si>
  <si>
    <t>COBRO COSTOS DE PAPELERIA POR REGULARIZACION DE TRANSFERENCIA DEL EXTERIOR POR ORDEN DE EMBAJADA DE BOLIVIA QUITO-ECUADOR REF:GESTORIA CONSULAR MES DE NOVIEMBRE LIB. 00010011102 MIN.RELACIONES EXTERIORES - GESTORIA CONSULAR LEY Nº 3108</t>
  </si>
  <si>
    <t>COBRO COSTOS DE PAPELERIA SEGUN TRANSFERENCIA DEL EXTERIOR POR ORDEN DE CONSULADO GERAL DA BOLIVIA CORUMBA-BOLIVIA REF:GESTORIA CONSULAR OCTUBRE Y NOVIEMBRE 17 LIB. 00010011102 MIN.RELACIONES EXTERIORES - GESTORIA CONSULAR LEY Nº 3108</t>
  </si>
  <si>
    <t>COBRO COSTOS DE PAPELERIA SEGUN TRANSFERENCIA DEL EXTERIOR POR ORDEN DE CONSULADO GERAL DA BOLIVIA CACERES-BOLIVIA REF:GESTORIA CONSULAR NOVIEMBRE 17 LIB. 00010011102 MIN.RELACIONES EXTERIORES - GESTORIA CONSULAR LEY Nº 3108</t>
  </si>
  <si>
    <t>COBRO COSTOS DE PAPELERIA SEGUN TRANSFERENCIA DEL EXTERIOR POR ORDEN DE CONSULADO GENERAL DE BOLIVIA EN SAO PAULO BR. LIB. 00340012003 RECAUDACION EXTRANJERIA - C.I. -L.C.</t>
  </si>
  <si>
    <t>De: 00099024113 Transferencia en cumplimiento al DS N0913 de 15/06/2011 y el Convenio Intergubernativo de Financiamiento UPRE-CIF-IG/486/2016, suscrito entre la UPRE y el GAM Potosi, Proyecto Construccion Unidad Educativa Litoral, correspondiente al pago de la planilla N7, segun la UPRE.</t>
  </si>
  <si>
    <t>De: 00099024113 Transferencia en cumplimiento al DS N0913 de 15/06/2011 y el Convenio Interinstitucional de Financiamiento UPRE-CIF-025/2014, suscrito entre la UPRE y el GAM Oruro, Proyecto Construccion Unidad Educativa Los Angeles de Nazaria Ignacia - Municipio de Oruro, correspondiente al pago de</t>
  </si>
  <si>
    <t>De: 00099024113 Transferencia en cumplimiento al DS N0913 de 15/06/2011 y el Convenio Intergubernativo de Financiamiento UPRE-CIF-IG/373/2015, suscrito entre la UPRE y el GAM Santuario de Quillacas, Proyecto Construccion Tinglado Unidad Educativa Antaraque (S. Quillacas), correspondiente al pago de</t>
  </si>
  <si>
    <t>De: 00099024113 Transferencia en cumplimiento al DS N0913 de 15/06/2011 y el Convenio Intergubernativo de Financiamiento UPRE-CIF-IG/049/15, suscrito entre la UPRE y el GAM Porco, Proyecto Construccion Coliseo Cerrado Agua de Castilla (Porco), correspondiente al pago de la planilla N4 de cierre, seg</t>
  </si>
  <si>
    <t>De: 00099024113 Transferencia en cumplimiento al DS N0913 de 15/06/2011 y el Convenio Intergubernativo de Financiamiento UPRE-CIF-IG 113/2017, suscrito entre la UPRE y el GAM La Asunta, Proyecto Construccion Tinglado Polifuncional Unidad Educativa Victor Esquibel Alvarez , correspondiente al pago de</t>
  </si>
  <si>
    <t>De: 00099024113 Transferencia en cumplimiento al DS N0913 de 15/06/2011 y el Convenio Intergubernativo de Financiamiento UPRE-CIF-IG 343/2017, suscrito entre la UPRE y el GAM Curva, Proyecto Construccion dos Aulas y una Direccion U.E. Quellwacota, correspondiente al pago de la planilla N 2, segun la</t>
  </si>
  <si>
    <t>De: 00099024113 Transferencia en cumplimiento al DS N0913 de 15/06/2011 y el Convenio Intergubernativo de Financiamiento UPRE-CIF-IG 239/2017, suscrito entre la UPRE y el GAM San Andres de Machaca, Proyecto Construccion Tinglado U.E. Villa Pusuma - Villa Pusuma, correspondiente al pago de la planill</t>
  </si>
  <si>
    <t>De: 00099024113 Transferencia en cumplimiento al DS N0913 de 15/06/2011 y el Convenio Intergubernativo de Financiamiento UPRE-CIF-IG 238/2017, suscrito entre la UPRE y el GAM San Andres de Machaca, Proyecto Construccion Tinglado U.E. Chuncarcota de Machaca - Comunidad Chuncarcota, correspondiente al</t>
  </si>
  <si>
    <t>De: 00099024113 Transferencia en cumplimiento al DS N0913 de 15/06/2011 y el Convenio Intergubernativo de Financiamiento UPRE-CIF-IG 266/2017, suscrito entre la UPRE y el GAM Mecapaca, Proyecto Construccion Aulas, Direccion y Tinglado U.E. Millocato, correspondiente al pago de la planilla N 2, segun</t>
  </si>
  <si>
    <t>De: 00099024113 Transferencia en cumplimiento al DS N0913 de 15/06/2011 y el Convenio Intergubernativo de Financiamiento UPRE-CIF-IG 242/2017, suscrito entre la UPRE y el GAM San Andres de Machaca, Proyecto Construccion Tinglado U.E. Batallon Colorados De Bolivia - Comunidad Centro Mauri , correspon</t>
  </si>
  <si>
    <t>De: 00099024113 Transferencia en cumplimiento al DS N0913 de 15/06/2011 y el Convenio Intergubernativo de Financiamiento UPRE-CIF-IG 034/2017, suscrito entre la UPRE y el GAM Punata, Proyecto Construccion Graderias Oeste, Norte y Sud Estadio Municipal Punata, correspondiente al pago de la planilla N</t>
  </si>
  <si>
    <t>De: 00099024113 Transferencia en cumplimiento al DS N0913 de 15/06/2011 y el Convenio Intergubernativo de Financiamiento UPRE-CIF-IG 087/2017, suscrito entre la UPRE y el GAM Vinto, Proyecto Construccion Unidad Educativa Alvaro Garcia Linera, correspondiente al pago de la planilla N 4, segun la UPRE</t>
  </si>
  <si>
    <t>De: 00099024113 Transferencia en cumplimiento al DS N0913 de 15/06/2011 y el Convenio Intergubernativo de Financiamiento UPRE-CIF-IG 309/2017, suscrito entre la UPRE y el GAM Achacachi, Proyecto Construccion Tinglado Unidad Educativa Japuraya Baja, correspondiente al pago de la planilla N 2, segun l</t>
  </si>
  <si>
    <t>De: 00099024113 Transferencia en cumplimiento al DS N0913 de 15/06/2011 y el Convenio Intergubernativo de Financiamiento UPRE-CIF-IG 501/2017, suscrito entre la UPRE y el GAM Guanay, Proyecto Construccion Tres Aulas U.E Villa Florida , correspondiente al pago de la planilla N 2, segun la UPRE.</t>
  </si>
  <si>
    <t>De: 00099024113 Transferencia en cumplimiento al DS N0913 de 15/06/2011 y el Convenio Intergubernativo de Financiamiento UPRE-CIF-IG 098/2017, suscrito entre la UPRE y el GAM Coripata, Proyecto Construccion Tinglado Polifuncional Unidad Educativa Inca Pucara, correspondiente al pago de la planilla N</t>
  </si>
  <si>
    <t>De: 00099024113 Transferencia en cumplimiento al DS N0913 de 15/06/2011 y el Convenio Intergubernativo de Financiamiento UPRE-CIF-IG 097/2017, suscrito entre la UPRE y el GAM Coripata, Proyecto Construccion Tinglado Polifuncional Unidad Educativa Marquirivi, correspondiente al pago de la planilla N3</t>
  </si>
  <si>
    <t>De: 00099024113 Transferencia en cumplimiento al DS N0913 de 15/06/2011 y el Convenio Interinstitucional de Financiamiento UPRE-CIF-106/2015, suscrito entre la UPRE y el GAM Chimore, Proyecto Const. Tinglado con Graderias U.E. California - Central Progreso, correspondiente al pago de la devolucion d</t>
  </si>
  <si>
    <t>De: 00099024113 Transferencia en cumplimiento al DS N0913 de 15/06/2011 y el Convenio Intergubernativo de Financiamiento UPRE-CIF-IG 233/2017, suscrito entre la UPRE y el GAM Sapahaqui, Proyecto Construccion Bloque de Aulas U.E. Tupac Katari, correspondiente al pago de la planilla N1, segun la UPRE.</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</si>
  <si>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N3,</t>
  </si>
  <si>
    <t>De: 00099024113 Transferencia en cumplimiento al DS N0913 de 15/06/2011 y el Convenio Intergubernativo de Financiamiento UPRE-CIF IG/072/2016 y UPRE-ADENDA-056/2017 , suscrito entre la UPRE y el GAIOC Charagua Iyambae, Proyecto Const. Graderias para Estadio Municipal Charagua - Centro Urbano Charag</t>
  </si>
  <si>
    <t>De: 00099024113 Transferencia en cumplimiento al DS N0913 de 15/06/2011 y el Convenio Intergubernativo de Financiamiento UPRE-CIF-IG 003/2017, suscrito entre la UPRE y el GAM Yacuiba, Proyecto Construccion U.E. Tierras Nuevas, correspondiente al pago de la planilla N5, segun la UPRE.</t>
  </si>
  <si>
    <t>De: 00099024113 Transferencia en cumplimiento al DS N0913 de 15/06/2011 y el Convenio Intergubernativo de Financiamiento UPRE-CIF-IG 514/2016, suscrito entre la UPRE y el GAM Villa Tunari, Proyecto Construccion Tinglado y Graderias U.E. Moleto D-8, correspondiente al pago de la planilla N3 de cierre</t>
  </si>
  <si>
    <t>De: 00099024113 Transferencia en cumplimiento al DS N0913 de 15/06/2011 y el Convenio Intergubernativo de Financiamiento UPRE-CIF-IG 002/2017, suscrito entre la UPRE y el GAM Yacuiba, Proyecto Construccion U.E. Ferroviaria, correspondiente al pago de la planilla N4, segun la UPRE.</t>
  </si>
  <si>
    <t>De: 00099024113 Transferencia en cumplimiento al DS N0913 de 15/06/2011 y el Convenio Intergubernativo de Financiamiento UPRE-CIF-IG 229/2017, suscrito entre la UPRE y el GAM Sapahaqui, Proyecto Construccion Tinglado U.E. Tacobamba - Sapahaqui, correspondiente al pago de la planilla N2, segun la UPR</t>
  </si>
  <si>
    <t>De: 00099024113 Transferencia en cumplimiento al DS N0913 de 15/06/2011 y el Convenio Intergubernativo de Financiamiento UPRE-CIF-IG 467/2017, suscrito entre la UPRE y el GAM San Pedro de Curahuara, Proyecto Construccion 4 Aulas U.E. Simon Bolivar, correspondiente al pago de la planilla N2, segun la</t>
  </si>
  <si>
    <t>TRANSFERENCIA DEL EXTERIOR SEGUN SWIFT 18248 DE FECHA 13/12/2017 ORDENANTE: CONSULADO DE BOLIVIA EN CALAMA CL LIB. 00340012005 SEGIP - RECAUDACION EXTERIOR - CEDULAS DE IDENTIDAD</t>
  </si>
  <si>
    <t>TRANSFERENCIA DEL EXTERIOR SEGUN SWIFT 18242 DE FECHA 13/12/2017 ORDENANTE: CONSULADO GENERAL DE BOLIVIA EN WASHINGTON D.C. LIB. 00099021001 TGN-RECURSOS ORDINARIOS (3987)</t>
  </si>
  <si>
    <t>NUMERO DE LIBRETA CUT: 00099021001 OPERACIÓN E18 TRANSFERENCIA DEL SISTEMA FINANCIERO POR CUENTA DE TERCEROS A LA CUT TARNSFERENCIA EFECTUADA POR PAGO INDEBIDO RP NOVIEMBRE 2017</t>
  </si>
  <si>
    <t>NUMERO DE LIBRETA CUT: 00099021001 OPERACIÓN E18 TRANSFERENCIA DEL SISTEMA FINANCIERO POR CUENTA DE TERCEROS A LA CUT TARNSFERENCIA EFECTUADA POR PAGO PRA-RP NOVIEMBRE 2017</t>
  </si>
  <si>
    <t>NUMERO DE LIBRETA CUT: 00099021001 OPERACIÓN E18 TRANSFERENCIA DEL SISTEMA FINANCIERO POR CUENTA DE TERCEROS A LA CUT TRANSFERENCIA POR PAGO DE MULTAS DEL MES DE NOVIEMBRE 2017 SERVICIO RECAUDACION SEGIP</t>
  </si>
  <si>
    <t>NÚMERO DE LIBRETA CUT: 99031009.00 OPERACIÓN T01 TRANSFERENCIA DE FONDOS A LA CUT - TESORO DIRECTO DE BANCO UNION S.A. A CUENTA UNICA DEL TESORO CON NUMERO DE SOLICITUD = 2359086 Y NUMERO CORRELATIVO = 91320013122017476 TRANSFERENCIA POR OPERACIONES DE VENTA BONOS BTX</t>
  </si>
  <si>
    <t>||RESPUESTA DEBITO DEL BANQUERO SG/ SWIFT 18287 DE LA FECHA REF: COBRO COMISION POR TRANSFERENCIA DE EUR 2.880,00 DEL 24/11/2017 SG/ SOLICITUD DEL MIN. DE EDUCACION, PAGO A/F WALTER AGUSTIN PARADA VILLARROEL LIB. NO. 00099021001 TGN-RECURSOS ORDINARIOS, COBRO UTILES DE ESCRITORIO</t>
  </si>
  <si>
    <t>||RESPUESTA DEBITO DEL BANQUERO SG/ SWIFT 18283 DE LA FECHA REF: COBRO COMISION POR TRANSFERENCIA DE EUR 152.845,70 DEL 24/11/2017 SG/ SOLICITUD DE DIREMAR, PAGO A/F DHI LIB. NO. 00099021001 TGN-RECURSOS ORDINARIOS, COMIS. DEL BANQUERO EQUIV. EUR 6,72</t>
  </si>
  <si>
    <t>||RESPUESTA DEBITO DEL BANQUERO SG/ SWIFT 18283 DE LA FECHA REF: COBRO COMISION POR TRANSFERENCIA DE EUR 152.845,70 DEL 24/11/2017 SG/ SOLICITUD DE DIREMAR, PAGO A/F DHI LIB. NO. 00099021001 TGN-RECURSOS ORDINARIOS, COBRO UTILES DE ESCRITORIO</t>
  </si>
  <si>
    <t>||RESPUESTA DEBITO DEL BANQUERO SG/ SWIFT 18286 DE LA FECHA REF: COBRO COMISION POR TRANSFERENCIA DE EUR 26.932,00 DEL 22/11/2017 SG/ SOLICITUD DEL TGN, PAGO A/F ORG. INTERNACIONAL DE ENERGIA ATOMICA LIB. NO. 00099021001 TGN-RECURSOS ORDINARIOS, COMIS. DEL BANQUERO EQUIV. EUR 35,00</t>
  </si>
  <si>
    <t>||RESPUESTA DEBITO DEL BANQUERO SG/ SWIFT 18286 DE LA FECHA REF: COBRO COMISION POR TRANSFERENCIA DE EUR 26.932,00 DEL 22/11/2017 SG/ SOLICITUD DEL TGN, PAGO A/F ORG. INTERNACIONAL DE ENERGIA ATOMICA LIB. NO. 00099021001 TGN-RECURSOS ORDINARIOS, COBRO UTILES DE ESCRITORIO</t>
  </si>
  <si>
    <t>'COBRO DE'||UTILES DE ESCRITORIO POR EL COMPROBANTE CONTABLE NO.0907349 DE LA FECHA , S/G. NOTA CITE: ESM/JPC/071/2017 DE F.21-11-2017, DE LA EMPRESA SIDERURGICA DEL MUTUN. DEBITO DE LA LIBRETA 0573012001 EMPRESA SIDERURGICA DEL MUTUN-RECURSOS PROPIOS.</t>
  </si>
  <si>
    <t>De: 00099024113 Transferencia en cumplimiento al DS N0913 de 15/06/2011 y el Convenio Intergubernativo de Financiamiento UPRE-CIF-IG 583/2017, suscrito entre la UPRE y el GAM Bella Flor, Proyecto Const. U.E. Simon Bolivar Comunidad San Pedro - Municipio de Bella Flor, correspondiente al pago de la p</t>
  </si>
  <si>
    <t>De: 00099024113 Transferencia en cumplimiento al DS N0913 de 15/06/2011 y el Convenio Intergubernativo de Financiamiento UPRE-CIF-IG 231/2017, suscrito entre la UPRE y el GAM Sapahaqui, Proyecto Construccion Tinglado U.E. Cacha - Sapahaqui, correspondiente al pago de la planilla N2, segun la UPRE.</t>
  </si>
  <si>
    <t>De: 00099024113 Transferencia en cumplimiento al DS N0913 de 15/06/2011 y el Convenio Intergubernativo de Financiamiento UPRE-CIF-IG/307/2015, suscrito entre la UPRE y el GAM Padcaya, Proyecto Construccion Coliseo Polideportivo Canas, correspondiente al pago de la planilla N4, segun la UPRE.</t>
  </si>
  <si>
    <t>De: 00099024113 Transferencia en cumplimiento al DS N0913 de 15/06/2011 y el Convenio Intergubernativo de Financiamiento UPRE-CIF-IG 464/2017, suscrito entre la UPRE y el GAM San Pedro de Curahuara, Proyecto Construccion Tinglado Polifuncional U.E. Callipampa, correspondiente al pago de la planilla</t>
  </si>
  <si>
    <t>De: 00099024113 Transferencia en cumplimiento al DS N0913 de 15/06/2011 y el Convenio Intergubernativo de Financiamiento UPRE-CIF-IG 345/2017, suscrito entre la UPRE y el GAM Curva, Proyecto Construccion Dos Aulas y Una Direccion U.E. Upinhuaya, correspondiente al pago de la planilla N2, segun la UP</t>
  </si>
  <si>
    <t>De: 00099024113 Transferencia en cumplimiento al DS N0913 de 15/06/2011 y el Convenio Intergubernativo de Financiamiento UPRE-CIF-IG 230/2017, suscrito entre la UPRE y el GAM Sapahaqui, Proyecto Construccion Tinglado U.E. Rene Barrientos Ortuno Sapahaqui, correspondiente al pago de la planilla N2, s</t>
  </si>
  <si>
    <t>De: 00099024113 Transferencia en cumplimiento al DS N0913 de 15/06/2011 y el Convenio Interinstitucional de Financiamiento UPRE-CIF-679/2014, suscrito entre la UPRE y el GAM Pelechuco, Proyecto Construccion Coliseo Cerrado Ulla Ulla - Pelechuco, correspondiente al pago de la planilla N4 de cierre, s</t>
  </si>
  <si>
    <t>De: 00099024113 Transferencia en cumplimiento al DS N0913 de 15/06/2011 y el Convenio Intergubernativo de Financiamiento UPRE-CIF-IG 022/2017, suscrito entre la UPRE y el GAM Palca, Proyecto Construccion Cancha de Cesped Sintetico Comunidad Chinchaya, correspondiente al pago de la planilla N1 de cie</t>
  </si>
  <si>
    <t>De: 00099024113 Transferencia en cumplimiento al DS N0913 de 15/06/2011 y el Convenio Intergubernativo de Financiamiento UPRE-CIF-IG 466/2017, suscrito entre la UPRE y el GAM San Pedro de Curahuara, Proyecto Construccion de Una Aula U.E. Tika Belen, correspondiente al pago de la planilla N2, segun l</t>
  </si>
  <si>
    <t>De: 00099024113 Transferencia en cumplimiento al DS N0913 de 15/06/2011 y el Convenio Intergubernativo de Financiamiento UPRE-CIF-IG/451/2016, suscrito entre la UPRE y el GAM San Pedro de Tiquina, Proyecto Const. Plaza Turistica 23 de Marzo San Pablo de Tiquina, correspondiente al pago de la planill</t>
  </si>
  <si>
    <t>De: 00099024113 Transferencia en cumplimiento al DS N0913 de 15/06/2011 y el Convenio Intergubernativo de Financiamiento UPRE-CIF-IG 033/2017, suscrito entre la UPRE y el GAM Vinto, Proyecto Construccion Internado U.E. La Llave, correspondiente al pago de la planilla N4, segun la UPRE.</t>
  </si>
  <si>
    <t>De: 00099024113 Transferencia en cumplimiento al DS N0913 de 15/06/2011 y el Convenio Intergubernativo de Financiamiento UPRE-CIF-IG/339/2016, suscrito entre la UPRE y el GAM La Asunta, Proyecto Const. 15 Aulas y Tinglado U.E. Charia, correspondiente al pago de la planilla N4, segun la UPRE.</t>
  </si>
  <si>
    <t>De: 00099024113 Transferencia en cumplimiento al DS N0913 de 15/06/2011 y el Convenio Intergubernativo de Financiamiento UPRE-CIF-IG/487/2015, suscrito entre la UPRE y el GAM Huachacalla, Proyecto Construccion Tinglado y Cancha Polifuncional 25 de Julio, correspondiente al pago de la planilla N3 de</t>
  </si>
  <si>
    <t>De: 00099024113 Transferencia en cumplimiento al DS N0913 de 15/06/2011 y el Convenio Intergubernativo de Financiamiento UPRE-CIF-IG 086/2017, suscrito entre la UPRE y el GAM Villa Tunari, Proyecto Construccion Coliseo Isinuta Distrito N7, correspondiente al pago de la planilla N3, segun la UPRE.</t>
  </si>
  <si>
    <t>De: 00099024113 Transferencia en cumplimiento al DS N0913 de 15/06/2011 y el Convenio Interinstitucional de Financiamiento UPRE-CIF-570/2014, suscrito entre la UPRE y el GAM Puerto Gonzalo Moreno, Proyecto Construccion Edificio Municipal Puerto Gonzalo Moreno, correspondiente al pago de la planilla</t>
  </si>
  <si>
    <t>De: 00099024113 Transferencia en cumplimiento al DS N0913 de 15/06/2011 y el Convenio Intergubernativo de Financiamiento UPRE-CIF-IG 131/2017, suscrito entre la UPRE y el GAM Ingavi (Humaita), Proyecto Const. Vivienda Para Maestro Unidad Educativa San Luis - Comunidad Campesina San Luis, correspondi</t>
  </si>
  <si>
    <t>De: 00099024113 Transferencia en cumplimiento al DS N0913 de 15/06/2011 y el Convenio Intergubernativo de Financiamiento UPRE-CIF-IG 493/2017, suscrito entre la UPRE y el GAM Mapiri, Proyecto Construccion Bloque de 4 Aulas U.E. Juan Jose Torrez, correspondiente al pago de la planilla N1, segun la UP</t>
  </si>
  <si>
    <t>De: 00099024113 Transferencia en cumplimiento al DS N0913 de 15/06/2011 y el Convenio Intergubernativo de Financiamiento UPRE-CIF-IG 473/2015, suscrito entre la UPRE y el GAM Padcaya, Proyecto Construccion Centro de Salud San Telmo Rio Bermejo, correspondiente al pago de la planilla N3 de cierre, se</t>
  </si>
  <si>
    <t>De: 00099024113 Transferencia en cumplimiento al DS N0913 de 15/06/2011 y el Convenio Intergubernativo de Financiamiento UPRE-CIF-IG 076/2017, suscrito entre la UPRE y el GAM Entre Rios, Proyecto Construccion tinglado Unidad Educativa Gareca, correspondiente al pago de la planilla N3, segun la UPRE.</t>
  </si>
  <si>
    <t>De: 00099024113 Transferencia en cumplimiento al DS N0913 de 15/06/2011 y el Convenio Intergubernativo de Financiamiento UPRE-CIF-IG 007/2017, suscrito entre la UPRE y el GAM Gutierrez, Proyecto Const. Centro Municipal de Apoyo a la produccion para Los Pueblos Guaranies, correspondiente al pago de l</t>
  </si>
  <si>
    <t>De: 00099024113 Transferencia en cumplimiento al DS N0913 de 15/06/2011 y el Convenio Intergubernativo de Financiamiento UPRE-CIF-IG 468/2017, suscrito entre la UPRE y el GAM San Pedro de Curahuara, Proyecto Construccion De una Aula U.E. Nacional Eduardo Abaroa, correspondiente al pago de la planill</t>
  </si>
  <si>
    <t>De: 00099024113 Transferencia en cumplimiento al DS N0913 de 15/06/2011 y el Convenio Intergubernativo de Financiamiento UPRE-CIF-IG 275/12, suscrito entre la UPRE y el GAM Potosi, Proyecto Construccion Reconversion Integral Pasaje Boulevard y Recuperacion Plaza 6 de Agosto, correspondiente al pago</t>
  </si>
  <si>
    <t>De: 00099024113 Transferencia en cumplimiento al DS N0913 de 15/06/2011 y el Convenio Intergubernativo de Financiamiento UPRE-CIF-IG 355/2017, suscrito entre la UPRE y el GAM Papel Pampa, Proyecto Construccion Enmallado, Graderias y Cancha Cesped Sintetico Unupata, correspondiente al pago de la plan</t>
  </si>
  <si>
    <t>De: 00099024113 Transferencia en cumplimiento al DS N0913 de 15/06/2011 y el Convenio Intergubernativo de Financiamiento UPRE-CIF-IG/511/2015, suscrito entre la UPRE y el GAM Pelechuco, Proyecto Construccion Bloque de Aulas U.E. Antaquilla, correspondiente al pago de la planilla N3 de cierre, segun</t>
  </si>
  <si>
    <t>||RESPUESTA A DEBITO DEL BANQUERO SG MJE.SWIFT NO.18285 DE LA FECHA REF:COBRO COMIS.POR TRANSFERENCIA EUR 5000.- DEL 01/12/2017 SG SOLICITUD DE MIN.DE EDUCACION. LIBRETA 00099021001 TGN-RECURSOS ORDINARIOS</t>
  </si>
  <si>
    <t>||RESPUESTA A DEBITO DEL BANQUERO SG MJE.SWIFT NO.18285 DE LA FECHA REF:COBRO COMIS.POR TRANSFERENCIA EUR 5000.- DEL 01/12/2017 SG SOLICITUD DE MIN.DE EDUCACION. CGO. LIBRETA 00099021001 TGN-RECURSOS ORDINARIOS (UTILES DE ESCRITORIO)</t>
  </si>
  <si>
    <t>||RESPUESTA DEBITO DEL BANQUERO SG/ SWIFT 18289 DE LA FECHA REF: COBRO COMISION POR TRANSFERENCIA DE EUR 672,10 DEL 17/11/2017 SG/ SOLICITUD DEL MIN. DE EDUCACION, PAGO A/F HELEN COARITA FERNANDEZ LIB. NO. 00099021001 TGN-RECURSOS ORDINARIOS COMIS. DEL BANQUERO EQUIV. EUR 10,00</t>
  </si>
  <si>
    <t>||RESPUESTA DEBITO DEL BANQUERO SG/ SWIFT 18289 DE LA FECHA REF: COBRO COMISION POR TRANSFERENCIA DE EUR 672,10 DEL 17/11/2017 SG/ SOLICITUD DEL MIN. DE EDUCACION, PAGO A/F HELEN COARITA FERNANDEZ LIB. NO. 00099021001 TGN-RECURSOS ORDINARIOS, COBRO UTILES DE ESCRITORIO</t>
  </si>
  <si>
    <t>||RESPUESTA DEBITO DEL BANQUERO SG/ SWIFT 18284 DE LA FECHA REF: COBRO COMISION POR TRANSFERENCIA DE EUR 3.866,68 DEL 29/11/2017 SG/ SOLICITUD DEL MIN. DE EDUCACION, PAGO A/F SILVANA INES QUITON TAPIA LIB. NO. 00099021001 TGN-RECURSOS ORDINARIOS, COMIS. DEL BANQUERO EQUIV. EUR 12,50</t>
  </si>
  <si>
    <t>||RESPUESTA DEBITO DEL BANQUERO SG/ SWIFT 18284 DE LA FECHA REF: COBRO COMISION POR TRANSFERENCIA DE EUR 3.866,68 DEL 29/11/2017 SG/ SOLICITUD DEL MIN. DE EDUCACION, PAGO A/F SILVANA INES QUITON TAPIA LIB. NO. 00099021001 TGN-RECURSOS ORDINARIOS, COBRO UTILES DE ESCRITORIO</t>
  </si>
  <si>
    <t>||COBRO UTILES DE ESCRITORIO POR COMISIONES COBRADAS AL TGN POR EL BANCO DE ESPAÑA REF.: PAGO PTMO. FIDA E-7-BO, NTI. 010038, VCTO. 15-11-2017 VALOR 16-11-2017 LIBRETA N° 00099021001 TGN RECURSOS ORDINARIOS (UTILES DE ESCRITORIO)</t>
  </si>
  <si>
    <t>||RESPUESTA A DEBITO DEL BANQUERO SEG. SWIFT 18288 DE LA FECHA. REF.: COBRO COMISION EUR 10.- POR TRANSFERENCIA DE EUR 4.800.- FECHA VALOR 28/11/2017 SEG.SOLICITUD 008562-3684 DEL MIN. DE EDUCACION LIB. 00099021001 TGN-RECURSOS ORDINARIOS</t>
  </si>
  <si>
    <t>||RESPUESTA A DEBITO DEL BANQUERO SEG. SWIFT 18288 DE LA FECHA. REF.: COBRO COMISION EUR 10.- POR TRANSFERENCIA DE EUR 4.800.- FECHA VALOR 28/11/2017 SEG.SOLICITUD 008562-3684 DEL MIN. DE EDUCACION LIB. 00099021001 TGN-RECURSOS ORDINARIOS - UTILES DE ESCRITORIO</t>
  </si>
  <si>
    <t>||RESPUESTA DEBITO DEL BANQUERO SG/ SWIFT 18287 DE LA FECHA REF: COBRO COMISION POR TRANSFERENCIA DE EUR 2.880,00 DEL 24/11/2017 SG/ SOLICITUD DEL MIN. DE EDUCACION, PAGO A/F WALTER AGUSTIN PARADA VILLARROEL LIB. NO. 00099021001 TGN-RECURSOS ORDINARIOS, COMIS. DEL BANQUERO EQUIV. EUR 5,00</t>
  </si>
  <si>
    <t>COBRO COSTOS DE PAPELERIA SEGUN TRANSFERENCIA DEL EXTERIOR POR ORDEN DE EMBAJADA DE BOLIVIA EN EGIPTO LIB. 00010011102 MIN.RELACIONES EXTERIORES - GESTORIA CONSULAR LEY Nº 3108</t>
  </si>
  <si>
    <t>COBRO COSTOS DE PAPELERIA SEGUN TRANSFERENCIA DEL EXTERIOR POR ORDEN DE CONSULADO DE BOLIVIA EN CALAMA CL LIB. 00340012003 RECAUDACION EXTRANJERIA - C.I. -L.C.</t>
  </si>
  <si>
    <t>COBRO COSTOS DE PAPELERIA SEGUN TRANSFERENCIA DEL EXTERIOR POR ORDEN DE LLAMA GAS S.A. REF.: CANCELACION DOCUMENTOS LIB. 00513062001 YPFB-OPERACIONES PLANTA DE SEPARACION DE LIQUIDOS RIO GRANDE</t>
  </si>
  <si>
    <t>COBRO COSTOS DE PAPELERIA SEGUN TRANSFERENCIA DEL EXTERIOR POR ORDEN DE CONSULADO DE BOLIVIA EN CALAMA CL REF.: RECAUDACIONES NOV/2017 GESTORIA CONSULAR LIB. 00010011102 MIN.RELACIONES EXTERIORES - GESTORIA CONSULAR LEY Nº 3108</t>
  </si>
  <si>
    <t>VENTA DE DIVISAS CON TRANSFERENCIA DE FONDOS A SOLICITUD DE YACIMIENTOS PETROLIFEROS FISCALES BOLIVIANOS SEGUN SOLICITUD 3864 REF: PAGO A INTERTEK CALEB BRETT CHILE SA POR SERVICIO DE INSPECCION DE CALIDAD Y CANTIDAD POR LA IMPORTACION DE HIDROCARBUROS EN LAS PLANTAS DE ALMACENAJE EN CHILE EN EL ME LIB. 00513012004 LBP-YPFB-UNICOMERCIAL (4030005415/1-2188907)</t>
  </si>
  <si>
    <t>VENTA DE DIVISAS CON TRANSFERENCIA DE FONDOS A SOLICITUD DE YACIMIENTOS PETROLIFEROS FISCALES BOLIVIANOS SEGUN SOLICITUD 3865 REF: PAGO A EMPREA GEOSERVE SAC, POR EL SERVICIO DE APOYO TECNICO ADQUISICION INTEGRAL MAGNETOTELURICA SUBANDINO SUR, SEGUN CONTRATO ULG-SCZ-010-2017, MES OCTUBRE-2017. LIB. 00513022001 YPFB - "OPERACIONES"</t>
  </si>
  <si>
    <t>VENTA DE DIVISAS CON TRANSFERENCIA DE FONDOS A SOLICITUD DE YACIMIENTOS PETROLIFEROS FISCALES BOLIVIANOS SEGUN SOLICITUD 3835 REF: PAGO A VITOL SA SEGUN FACTURAS FINALES POR SUMINISTRO DE DIESEL MEDIANTE BUQUE JUPITER CORRESPONDIENTE AL MES DE OCTUBRE DE 2017 SEGUN DOCUMENTACION ADJUNTA LIB. 00513012004 LBP-YPFB-UNICOMERCIAL (4030005415/1-2188907)</t>
  </si>
  <si>
    <t>VENTA DE DIVISAS CON TRANSFERENCIA DE FONDOS A SOLICITUD DE YACIMIENTOS PETROLIFEROS FISCALES BOLIVIANOS SEGUN SOLICITUD 3834 REF: PRE PAGO A VITOL SA SEGUN PROFORMA INVOICE N PI 17111455 DE FECHA 14 DE NOVIEMBRE DE 2017 POR SUMINISTRO SUR DE DIESEL OIL E INSUMOS Y ADITIVOS PARA EL MES DE DICIEMBRE LIB. 00513012004 LBP-YPFB-UNICOMERCIAL (4030005415/1-2188907)</t>
  </si>
  <si>
    <t>VENTA DE DIVISAS CON TRANSFERENCIA DE FONDOS A SOLICITUD DE YACIMIENTOS PETROLIFEROS FISCALES BOLIVIANOS SEGUN SOLICITUD 3832 REF: PREPAGO A TRAFIGURA PTE LTD SEGUN PROFORMAS INVOICE N 972590 Y 972591 DE FECHA 13 DE OCTUBRE DE 2017 POR SUMINISTRO SUR DE DIESEL OIL MES DE NOVIEMBRE DE 2017 SEGUN DOC LIB. 00513012004 LBP-YPFB-UNICOMERCIAL (4030005415/1-2188907)</t>
  </si>
  <si>
    <t>VENTA DE DIVISAS CON TRANSFERENCIA DE FONDOS A SOLICITUD DE YACIMIENTOS PETROLIFEROS FISCALES BOLIVIANOS SEGUN SOLICITUD 3840 REF: TRANSFERENCIA DE FONDOS A REPRESENTACIONES ARGENTINA PARA CUBRIR GASTOS ADMINISTRATIVOS Y OPERATIVOS CORRESPONDIENTE AL CUARTO TRIMESTRE DE LA GESTION 2017 SEGUN DOCUME LIB. 00513012003 LBP-YPFB (2011349681373)</t>
  </si>
  <si>
    <t>VENTA DE DIVISAS CON TRANSFERENCIA DE FONDOS A SOLICITUD DE YACIMIENTOS PETROLIFEROS FISCALES BOLIVIANOS SEGUN SOLICITUD 3833 REF: PREPAGO A TRAFIGURA PTE LTD SEGUN PROFORMAS INVOICE N 972590 Y 972591 DE FECHA 13 DE OCTUBRE DE 2017 POR SUMINISTRO SUR DE DIESEL OIL MES DE NOVIEMBRE DE 2017 SEGUN DOCU LIB. 00513012004 LBP-YPFB-UNICOMERCIAL (4030005415/1-2188907)</t>
  </si>
  <si>
    <t>TRANSFERENCIA RECIBIDA DEL EXTERIOR SEGÚN MENSAJES SWIFT Nos. 18250-18237 (REM.EXT.) DE FECHA 13-12-2017 POR DESEMBOLSO DE CAF PRÉSTAMO CFA009272 PROY.CARR.DOBLE VÍA SC-WARNES SOLICITUD DE DESEMBOLSO NRO. 10 LIBRETA N° 00291012002 ABC-RECURSOS PROPIOS REF.: UTILES DE ESCRITORIO</t>
  </si>
  <si>
    <t>COBRO COSTOS DE PAPELERIA SEGUN TRANSFERENCIA DEL EXTERIOR POR ORDEN DE CONSULADO GENERAL DE BOLIVIA EN WASHINGTON D.C. LIB. 00099021001 TGN-RECURSOS ORDINARIOS (3987)</t>
  </si>
  <si>
    <t>De: 00099024113 Transferencia en cumplimiento al DS N0913 de 15/06/2011 y el Convenio Intergubernativo de Financiamiento UPRE-CIF-IG 466/2016, suscrito entre la UPRE y el GAM Huanuni, Proyecto Construccion Terminal de Buses - Huanuni , correspondiente al pago de la planilla N 2, segun la UPRE.</t>
  </si>
  <si>
    <t>De: 00099024113 Transferencia en cumplimiento al DS N0913 de 15/06/2011 y el Convenio Intergubernativo de Financiamiento UPRE-CIF-268/12, suscrito entre la UPRE y el GAM Chimore Proyecto Construccion Modulo Unidad Educativa Comunidad El Remanso, correspondiente al pago de la planilla N1 de cierre, s</t>
  </si>
  <si>
    <t>De: 00099024113 Transferencia en cumplimiento al DS N0913 de 15/06/2011 y el Convenio Intergubernativo de Financiamiento UPRE-CIF-IG 235/2017, suscrito entre la UPRE y el GAM Pucarani Proyecto Construccion 6 Aulas U.E. Eduardo Avaroa (Pucarani), correspondiente al pago de la planilla N2, segun la UP</t>
  </si>
  <si>
    <t>De: 00099024113 Transferencia en cumplimiento al DS N0913 de 15/06/2011 y el Convenio Intergubernativo de Financiamiento UPRE-CIF-IG 307/2017, suscrito entre la UPRE y el GAM Achacachi Proyecto Construccion Tinglado Unidad Educativa Chahuira Pampa, correspondiente al pago de la planilla N2, segun la</t>
  </si>
  <si>
    <t>De: 00099024113 Transferencia en cumplimiento al DS N0913 de 15/06/2011 y el Convenio Intergubernativo de Financiamiento UPRE-CIF-IG/311/2015, suscrito entre la UPRE y el GAM Machareti Proyecto Construccion Centro de Salud de Internacion Carandayti, correspondiente al pago de la planilla N6 de cierr</t>
  </si>
  <si>
    <t>De: 00099024113 Transferencia en cumplimiento al DS N0913 de 15/06/2011 y el Convenio Intergubernativo de Financiamiento UPRE-CIF-IG 023/2017, suscrito entre la UPRE y el GAM San Lorenzo Proyecto Construccion Unidad Educativa Cnel. Lino Morales Comunidad Lajas La Merced, correspondiente al pago de l</t>
  </si>
  <si>
    <t>De: 00099024113 Transferencia en cumplimiento al DS N0913 de 15/06/2011 y el Convenio Intergubernativo de Financiamiento UPRE-CIF-IG 198/2017, suscrito entre la UPRE y el GAM Calamarca Proyecto Construccion Bloque de Aulas U.E. German Busch de Caluyo, correspondiente al pago de la planilla N2, segun</t>
  </si>
  <si>
    <t>De: 00099024113 Transferencia en cumplimiento al DS N0913 de 15/06/2011 y el Convenio Intergubernativo de Financiamiento UPRE-CIF-IG 010/2017, suscrito entre la UPRE y el GAM Challapata Proyecto Construccion Aulas Unidad Educativa Eduardo Abaroa - Challapata, correspondiente al pago de la planilla N</t>
  </si>
  <si>
    <t>De: 00099024113 Transferencia en cumplimiento al DS N0913 de 15/06/2011 y el Convenio Intergubernativo de Financiamiento UPRE-CIF-IG 031/2017, suscrito entre la UPRE y el GAM Vinto Proyecto Construccion Unidad Educativa Evo Morales Ayma, correspondiente al pago de la planilla N5, segun la UPRE.</t>
  </si>
  <si>
    <t>De: 00099024113 Transferencia en cumplimiento al DS N0913 de 15/06/2011 y el Convenio Intergubernativo de Financiamiento UPRE-CIF-IG 506/2016, suscrito entre la UPRE y el GAM Villa Tunari Proyecto Construccion Tinglado, Graderia y Cancha Multiple U.E. Francisco Vignaud - Villa Tunari Distrito I, cor</t>
  </si>
  <si>
    <t>De: 00287100050 GF/JGCB/TRL/463/2017 TRANSF. DE RECURSOS POR PLANILLA DE AJUSTE DEL PROY FPS-07- 00003774 C-FPS-07-003117 CONV MI AGUA 3</t>
  </si>
  <si>
    <t>De: 00287100050 GF/JGCB/TRL/462/2017 TRANSF. DE RECURSOS POR PLANILLA DE AJUSTE DEL PROY FPS-07- 00003775 C-FPS-07-003118 CONV MI AGUA 3</t>
  </si>
  <si>
    <t>De: 00287100050 GF/JGCB/TRL/461/2017 TRANSF. DE RECURSOS POR PLANILLA DE AJUSTE DEL PROY FPS-07- 00003772 C-FPS-07-003116 CONV MI AGUA 3</t>
  </si>
  <si>
    <t>De: 00287100050 GF/JGCB/TRL/458/2017 TRANSF. DE RECURSOS POR PLANILLA DE AJUSTE DEL PROY FPS-03- 00004068 C-FPS-03-003911 CONV MI AGUA 3</t>
  </si>
  <si>
    <t>NUMERO DE LIBRETA CUT: Cuenta Unica del Tesoro OPERACIÓN E18 TRANSFERENCIA DEL SISTEMA FINANCIERO POR CUENTA DE TERCEROS A LA CUT Pago correspondiente a Noviembre 2017</t>
  </si>
  <si>
    <t>NUMERO DE LIBRETA CUT: 00081094401 OPERACIÓN E18 TRANSFERENCIA DEL SISTEMA FINANCIERO POR CUENTA DE TERCEROS A LA CUT EJECUCION BG-76430 GEOSYSTEMS SRL</t>
  </si>
  <si>
    <t>De: 00572012001 Transferencia que realizamos a solicitud de la Empresa de Apoyo a la Produccion de Alimentos mediante nota CITE: EMAPA/GAF/UF/No. 187/2017 para la devolucion del deposito erroneo y en virtud a la nota CITE: MEFP/VPCF/DGCF/UCCF No 1267/2017 de la Direccion General de Contabilidad Fisc</t>
  </si>
  <si>
    <t>De: 00340012003 Transferencia que efectuamos a solicitud del Servicio General de Identificacion Personal mediante nota CITE: SEGIP/DGE/863/2017 para la devolucion de depositos erroneos efectuados por varios ciudadanos y en virtud a la nota CITE: MEFP/VPCF/DGCF/UCCF No 1271/2017 de la Direccion Gener</t>
  </si>
  <si>
    <t>De: 00290014102 DEVOLUCION DE RECURSOS AL SERVICIO DE IMPUESTOS NACIONALES DE LA GESTION 2016 S/G NOTA SIN/GAF/DRF/NOT/02320/2017 E INFORME MEFP/VTCP/DGPOT/UPCFTGN N2255/2017.</t>
  </si>
  <si>
    <t>'COBRO DE'||UTILES DE ESCRITORIO POR EL COMPROBANTE NRO. 0907378 DE LA FECHA, S/G. NOTA DE SENATEX, CITE' SENATEX/DGE/CAR/0306/2017 DE F. 21/07/2017. DEBITO DE LA LIBRETA 00378012002 SENATEX ADMINISTRACION CENTRAL, REPOSICION UTILES DE ESCRITORIO.</t>
  </si>
  <si>
    <t>||REGISTRO COBRO COMISION TRANS AL EXTERIOR 0.10% S/USD 2.162.274.- REEMBOLSO GASTOS DE COMUNICACION BS220.- Y EMISION CBTE CONTABLE BS50.- EN COMPLEMENTO A CBTE S-0907385 ADJ DE LA FECHA. CGO.LIB.N°001320792001 SEDEM - PLANTA ENVASES DE VIDRIO CH MUN ZUDAÑEZ REF.: PAGO LC I-2017-019</t>
  </si>
  <si>
    <t>||COBRO COMISION AMPLIACION DE VALIDEZ 0.15% S/USD 19.742,34 REEMBOLSO GASTOS DE COMUNICACION BS220.- Y EMISION CBTE CONTABLE BS50.- SEGUN NOTA CEASS/DIR/N°6902017 ADJUNTO DE LA FECHA REF.: CARTA DE CREDITO BCB-IMP-2014-033. CGO.LIB.N°0249012001 CTRAL DE ABAST Y SUM DE SALUD MIN DE SALUD REF.:COM AMP VAL BCB-IMP-2014-033</t>
  </si>
  <si>
    <t>||TRANSFERENCIA DE FONDOS S/G. MENSAJES SWIFT NROS. 18323 Y 18313 DE LA FECHA (SECTOR PUBLICO). DEBITO DE LA LIBRETA 00117012001 DGAC, REPOSICION UTILES DE ESCRITORIO.</t>
  </si>
  <si>
    <t>VENTA DE DIVISAS CON TRANSFERENCIA DE FONDOS A SOLICITUD DE INSTITUTO NACIONAL DE INNOVACION AGROPECUARIA Y FORESTAL (INIAF) SEGUN SOLICITUD 3860 REF: 80201010300 52 07 COMPROBANTE DE PAGO POR CONCEPTO DE ACREDITACION A LA ISTA CORRESPONDIENTE A LA GESTION 2018 POR UN MONTO DE 9.438,00 SWISS FRANCS, LIB. 00222018010 INIAF-COSUDE-APOYO AL SIS.DEINNOV.AGROP.Y.FOREST. EN BOLIVIA POR DIFERENCIAL CAMBIARIO</t>
  </si>
  <si>
    <t>VENTA DE DIVISAS CON TRANSFERENCIA DE FONDOS A SOLICITUD DE INSTITUTO NACIONAL DE INNOVACION AGROPECUARIA Y FORESTAL (INIAF) SEGUN SOLICITUD 3860 REF: 80201010300 52 07 COMPROBANTE DE PAGO POR CONCEPTO DE ACREDITACION A LA ISTA CORRESPONDIENTE A LA GESTION 2018 POR UN MONTO DE 9.438,00 SWISS FRANCS, LIB. 00222018010 INIAF-COSUDE-APOYO AL SIS.DEINNOV.AGROP.Y.FOREST. EN BOLIVIA</t>
  </si>
  <si>
    <t>VENTA DE DIVISAS A SOLICITUD DE YACIMIENTOS PETROLIFEROS FISCALES BOLIVIANOS SEGUN SOLICITUD 3889 REF: PAGO A YPFB TRANSPORTE SA POR SERVICIO DE ALMACENAJE DIESEL OIL EN TERMINAL ARICA Y SERVICIO DE TERMINAL EN EL MES DE SEPTIEMBRE DE 2017 SEGUN FACTURAS N 50 Y 51 Y DEMAS DOCUMENTACION ADJUNTA LIB. 00513012004 LBP-YPFB-UNICOMERCIAL (4030005415/1-2188907)</t>
  </si>
  <si>
    <t>VENTA DE DIVISAS CON TRANSFERENCIA DE FONDOS A SOLICITUD DE YACIMIENTOS PETROLIFEROS FISCALES BOLIVIANOS SEGUN SOLICITUD 3892 REF: DEVOLUCION DE LA GARANTIA DE CUMPLIMENTO DE CONTRATO 7 PORCIENTO A TRANSPORTES BORGO LTDA POR SERVICIO DE TRANSPORTE INTERNACIONAL DE COMBUSTIBLES LIQUIDOS POR CAMION CI LIB. 00513012004 LBP-YPFB-UNICOMERCIAL (4030005415/1-2188907)</t>
  </si>
  <si>
    <t>VENTA DE DIVISAS CON TRANSFERENCIA DE FONDOS A SOLICITUD DE PROCURADURIA GENERAL DEL ESTADO SEGUN SOLICITUD 3893 REF: HR DGD1 - I-025 PAGO A LA EMPRESA INTERNACIONAL ESPECIALIZADA EN PERITAJES ECONOMICOS ECON ONE RESEARH, INC, REFERIDO AL CASO CPA NRO 2016-39/AA641 GLENCORE FINANCE (BERMUDA) C.ESTAD LIB. 00099021001 TGN-RECURSOS ORDINARIOS (3987)</t>
  </si>
  <si>
    <t>VENTA DE DIVISAS CON TRANSFERENCIA DE FONDOS A SOLICITUD DE YACIMIENTOS PETROLIFEROS FISCALES BOLIVIANOS SEGUN SOLICITUD 3894 REF: PAGO A INTERTEK TESTING SERVICES PERU SA POR SERVICIO DE INSPECCION PLANTA DE ALMACENAJE PERU CORRESPONDIENTE AL MES DE SEPTIEMBRE DE 2017 SEGUN FACTURA ELECTRONICA N F0 LIB. 00513012004 LBP-YPFB-UNICOMERCIAL (4030005415/1-2188907)</t>
  </si>
  <si>
    <t>VENTA DE DIVISAS CON TRANSFERENCIA DE FONDOS A SOLICITUD DE MINISTERIO DE ECONOMIA Y FINANZAS PUBLICAS SEGUN SOLICITUD 3899 REF: PAGO A FAVOR DE BLOOMBERG FINANCE LP FACTURA 5604137461, MES DE DICIEMBRE/2017, POR SERVICIOS ESPECIALES BLOOMBERG TERMINALES DE OPERACIONES DEUDA PUBLICA EN MERCADOS DE LIB. 00099021001 TGN-RECURSOS ORDINARIOS (3987)</t>
  </si>
  <si>
    <t>VENTA DE DIVISAS CON TRANSFERENCIA DE FONDOS A SOLICITUD DE PROCURADURIA GENERAL DEL ESTADO SEGUN SOLICITUD 3900 REF: HR DGD1 - I-023 PAGO A LA EMPRESA ESPECIALIZADA EN PERITAJES MINERO METALURGICOS SRK CONSULTING (U.S.) INC, CASO CPA NRO 2016-39/AA641 GLENCORE FINANCE (BERMUDA) C.ESTADO PLURINACION LIB. 00099021001 TGN-RECURSOS ORDINARIOS (3987)</t>
  </si>
  <si>
    <t>VENTA DE DIVISAS CON TRANSFERENCIA DE FONDOS A SOLICITUD DE BOLIVIANA DE AVIACION SEGUN SOLICITUD 3885 REF: BRIDGESTONE AIRCRAFT TIRE, COMPRA DE 50 GOMAS SEGUN INVOICE 352435RI, 352436RI, PO-3951 LIB. 00578012002 BOA-BOLIVIANA DE AVIACION-INGRESOS</t>
  </si>
  <si>
    <t>VENTA DE DIVISAS CON TRANSFERENCIA DE FONDOS A SOLICITUD DE PROCURADURIA GENERAL DEL ESTADO SEGUN SOLICITUD 3888 REF: HR DGD1 - I-028 PAGO AL CONSORCIO JURIDICO EXTRANJERO DECHERT (PARIS) LLP, REFERIDO AL CASO CPA NRO 2016-39/AA641 GLENCORE FINANCE (BERMUDA) C. ESTADO PLURINACIONAL DE BOLIVIA, POR E LIB. 00099021001 TGN-RECURSOS ORDINARIOS (3987)</t>
  </si>
  <si>
    <t>VENTA DE DIVISAS CON TRANSFERENCIA DE FONDOS A SOLICITUD DE YACIMIENTOS PETROLIFEROS FISCALES BOLIVIANOS SEGUN SOLICITUD 3891 REF: PAGO A OIL TEST INTERNACIONAL DE CHILE OTI POR SERVICIOS DE INSPECCION DE CANTIDAD Y CALIDAD CORRESPONDIENTE A LOS MESES DE JUNIO AGOSTO SEPTIEMBRE Y OCTUBRE DE 2017 SEG LIB. 00513012004 LBP-YPFB-UNICOMERCIAL (4030005415/1-2188907)</t>
  </si>
  <si>
    <t>VENTA DE DIVISAS CON TRANSFERENCIA DE FONDOS A SOLICITUD DE YACIMIENTOS PETROLIFEROS FISCALES BOLIVIANOS SEGUN SOLICITUD 3890 REF: DEVOLUCION DE LA GARANTIA DE CUMPLIMIENTO DE CONTRATO 7 PORCIENTO POR PAGO A SENERINI TRANSPORTES LTDA EPP POR SERVICIOS DE TRANSPORTE DE COMBUSTIBLES LIQUIDOS EN LOS ME LIB. 00513012004 LBP-YPFB-UNICOMERCIAL (4030005415/1-2188907)</t>
  </si>
  <si>
    <t>VENTA DE DIVISAS CON TRANSFERENCIA DE FONDOS A SOLICITUD DE YACIMIENTOS PETROLIFEROS FISCALES BOLIVIANOS SEGUN SOLICITUD 3887 REF: PAGO A COMPANIA DE PETROLEOS DE CHILE COPEC SA POR SUMINISTRO DE PRODUCTO FACTURAS FINALES CARGAS DEL 26 DE OCTUBRE AL 08 DE NOVIEMBRE DE 2017 SEGUN FACTURAS N 14027 AL LIB. 00513012004 LBP-YPFB-UNICOMERCIAL (4030005415/1-2188907)</t>
  </si>
  <si>
    <t>VENTA DE DIVISAS CON TRANSFERENCIA DE FONDOS A SOLICITUD DE MINISTERIO DE SALUD SEGUN SOLICITUD 3882 REF: PAGO A LA OFICINA SANITARIA PANAMERICANA, POR LA COMPRA VACUNAS E INSUMOS PARA EL PROGRAMA AMPLIADO DE INMUNIZACIONES PAI, CITIBANK, 111 WALL STREET, NEW YORK, NY 10043, CUENTA 3615-9769 SWIFT LIB. 00046024204 MS - 5% ENTES GESTORES PROGRAMAS PREVENC. Y PROYECTOS NALES.</t>
  </si>
  <si>
    <t>VENTA DE DIVISAS CON TRANSFERENCIA DE FONDOS A SOLICITUD DE MINISTERIO DE SALUD SEGUN SOLICITUD 3875 REF: PAGO A LA OFICINA SANITARIA PANAMERICANA, POR LA COMPRA DE VACUNA ANTIRRABICA E INSUMOS EN EL MARCO DEL CONVENIO FONDO ROTATIVO REGIONAL PARA LA ADQUISICION DE PRODUCTOS ESTRATEGICOS DE LA ASAL LIB. 00046024204 MS - 5% ENTES GESTORES PROGRAMAS PREVENC. Y PROYECTOS NALES.</t>
  </si>
  <si>
    <t>TRANSFERENCIA DEL EXTERIOR SEGUN SWIFT NO.18444 DE FECHA 15/12/2017 ORDENANTE: CONSULADO DE BOLIVIA EN MADRID LIB. 00340012004 SEGIP-RECAUDACION EXTERIOR-LICENCIAS DE CONDUCIR</t>
  </si>
  <si>
    <t>TRANSFERENCIA DEL EXTERIOR SEGUN SWIFT NO.18445 DE FECHA 15/12/2017 ORDENANTE: CONSULADO DE BOLIVIA EN MADRID REF:RECAUDACIONES LIB. 00340012005 SEGIP - RECAUDACION EXTERIOR - CEDULAS DE IDENTIDAD</t>
  </si>
  <si>
    <t>NUMERO DE LIBRETA CUT: Cuenta Unica del Tesoro OPERACIÓN E18 TRANSFERENCIA DEL SISTEMA FINANCIERO POR CUENTA DE TERCEROS A LA CUT Devolucion al TGN pago de CC</t>
  </si>
  <si>
    <t>NUMERO DE LIBRETA CUT: 00041018002 OPERACIÓN E18 TRANSFERENCIA DEL SISTEMA FINANCIERO POR CUENTA DE TERCEROS A LA CUT A SOL ESCRITA DE COSUDE</t>
  </si>
  <si>
    <t>||TRANSFERENCIA DE FONDOS S/G. FORMULARIO, CITE' BUN/CF537/17 DE LA FECHA (HRE-TSO-6456). DEVOLUCION DE RECURSOS NO EJECUTADOS AL CIERRE DE LA GESTION 2016. A SOLICITUD DEL G.A.M. DE COLQUIRI; LIBRETA 00099024113 BOLIVIA CAMBIA; BUN.</t>
  </si>
  <si>
    <t>||TRANSFERENCIA DE FONDOS S/G. FORMULARIO, CITE' BUN0774/17 DE LA FECHA (HRE-TSO-6465). DEVOLUCION DE RECURSOS NO EJECUTADOS OTORGADOS A TRAVES DEL PROGRAMA BOLIVIA CAMBIA DE VARIOS PROYECTOS. A SOLICITUD DEL G.A.M. CHAQUI; LIBRETA 00099024113 BOLIVIA CAMBIA; BUN.</t>
  </si>
  <si>
    <t>||TRANSFERENCIA DE FONDOS S/G. FORMULARIO, CITE' BUN771/17 DE LA FECHA (HRE-TSO-6466). DEVOLUCION DE RECURSOS NO EJECUTADOS AL 14/12/17 CON EL PROGRAMA BOLIVIA CAMBIA. A SOLICITUD DEL G.A.M. DE COCAPATA; LIBRETA 00099024113 BOLIVIA CAMBIA; BUN.</t>
  </si>
  <si>
    <t>||TRANSFERENCIA DE FONDOS S/G. FORMULARIO, CITE' BUN0772/17 DE LA FECHA (HRE-TSO-6468). DEVOLUCION DE RECURSOS NO EJECUTADOS DE PROYECTOS FINANCIADOS POR LA UPRE DURANTE LA GESTION 2017. A SOLICITUD DEL G.A.M. DE TINGUIPAYA; LIBRETA 00099024113 BOLIVIA CAMBIA; BUN.</t>
  </si>
  <si>
    <t>||TRANSFERENCIA DE FONDOS S/G. FORMULARIO BUN0773/17 DE LA FECHA.(HRE-TSO-6464), DEVOLUCION DE SALDOS DEL PROYECTO CONTRUC.U.E. SAN FRANCIS CO DE ASIS. A SOLIC.GOB.AT.MCPAL.SAN PEDRO DE BUENA VISTA, LIBRETA N°00099024113 BOLIVIA CAMBIA; BUN.</t>
  </si>
  <si>
    <t>||COM TRANS DE FDOS AL EXTERIOR 0.10% S/USD 89.828,54 REEM GTOS DE COMUNICACION BS220.- EMISION CBTE CONTABLE BS50.- REF.: PAGO N°4 LC I-2016-038 EN COMPLEMENTO A CBTE S-0907506 ADJUNTO. CGO.LIB.N°00132019202 SEDEM-PLANTA ENV DE VIDRIO CH-MUN ZUDAÑEZ REF.: COM PAGO LC I-2016-038</t>
  </si>
  <si>
    <t>'TRANSFERENCIA DE FONDOS||A SOL. DEL MIN,DE ECO Y FIN.PUBL. MEFP/VTCP/DGAFT/UOIET/TES/N°5371/17 DE LA FECHA HRE TSO 6460. A FAVOR DEL G.A.D. DE COCHABAMBA, EN EL MARCO DEL ART. 5 DE LA LEY N°840, LEY DE MODIFICACIONES AL PRESUPUESTO GENERAL DEL ESTADO-GESTION 2016. DEBITO DE LA LIBRETA 00099021001 TGN - RECURSOS ORDINARIOS.</t>
  </si>
  <si>
    <t>TRANSFERENCIA DE FONDOS AL EXTERIOR A SOLICITUD DE MINISTERIO DE ENERGIAS SEGUN SOLICITUD 3902 REF: PROGRAMA DE ELECTRIFICACION RURAL,DEVOLUCION PARCIAL DE RECURSOS NO EJECUTADOS DEL CONTRATO DE PRESTAMO 2460 BL BO USD 274.472,95. LIB. 00099021001 TGN-RECURSOS ORDINARIOS (3987)</t>
  </si>
  <si>
    <t>TRANSFERENCIA DE FONDOS AL EXTERIOR A SOLICITUD DE MINISTERIO DE ENERGIAS SEGUN SOLICITUD 3903 REF: PROGRAMA DE ELECTRIFICACION RURAL DEVOLUCION PARCIAL DE RECURSOS NO EJECUTADOS DEL CONTRATO DE PRESTAMO 2460 BL BO, USD 45.419,67. LIB. 00099021001 TGN-RECURSOS ORDINARIOS (3987)</t>
  </si>
  <si>
    <t>PAGO A IDA PRÉSTAMO 3541-BO VCTO. 15-dic-2017 POR CUENTA DE TGN , NTI. 010110 VALOR 15-dic-2017 CAPITAL USD 319.420,52 INTERESES USD 112.685,96 CTA. 3987 CUENTA UNICA DEL TESORO-3987 LIB. 00099021001 REF.: COMISIONES BANCARIAS</t>
  </si>
  <si>
    <t>PAGO A IDA PRÉSTAMO 3471-BO VCTO. 15-dic-2017 POR CUENTA DE TGN , NTI. 010109 VALOR 15-dic-2017 CAPITAL USD 14.749,50 INTERESES USD 5.147,92 CTA. 3987 CUENTA UNICA DEL TESORO-3987 LIB. 00099021001 REF.: COMISIONES BANCARIAS</t>
  </si>
  <si>
    <t>VENTA DE DIVISAS CON TRANSFERENCIA DE FONDOS A SOLICITUD DE VICEPRESIDENCIA DEL ESTADO SEGUN SOLICITUD 3896 REF: PAGO A THERESE ANNE MARIE BOUYSSE CASSAGNE, POR LA PRESENTACION DE SU UNICO PRODUCTO DE ESTUDIO INTRODUCTORIO PARA LA OBRA NO 64 DE LA BIBLIOTECA DEL BICENTENARIO DE BOLIVIA, ICONOGRAFIA LIB. 00099021001 TGN-RECURSOS ORDINARIOS (3987) POR DIFERENCIAL CAMBIARIO</t>
  </si>
  <si>
    <t>VENTA DE DIVISAS CON TRANSFERENCIA DE FONDOS A SOLICITUD DE VICEPRESIDENCIA DEL ESTADO SEGUN SOLICITUD 3896 REF: PAGO A THERESE ANNE MARIE BOUYSSE CASSAGNE, POR LA PRESENTACION DE SU UNICO PRODUCTO DE ESTUDIO INTRODUCTORIO PARA LA OBRA NO 64 DE LA BIBLIOTECA DEL BICENTENARIO DE BOLIVIA, ICONOGRAFIA LIB. 00099021001 TGN-RECURSOS ORDINARIOS (3987)</t>
  </si>
  <si>
    <t>PAGO A OPEP PRÉSTAMO 604-P VCTO. 15-dic-2017 POR CUENTA DE TGN , NTI. 010187 VALOR 15-dic-2017 CAPITAL USD 84.450,00 INTERESES USD 7.608,34 CTA. 3987 CUENTA UNICA DEL TESORO-3987 LIB. 00099021001 REF.: COMISIONES BANCARIAS</t>
  </si>
  <si>
    <t>VENTA DE DIVISAS CON TRANSFERENCIA DE FONDOS A SOLICITUD DE MINISTERIO DE LA PRESIDENCIA SEGUN SOLICITUD 3909 REF: DIVISAS USD 27,077.36 TRANSFERENCIA A AIRBUS HELICOPTERS CONO SUR, POR COMPRA DE REPUESTOS PARA AERONAVE FAB 003, SEGUN FACTURAS 269, 287, 320, 441, PAGO A BANCO BBVA URUGUAY S.A CUENTA LIB. 00099021001 TGN-RECURSOS ORDINARIOS (3987)</t>
  </si>
  <si>
    <t>VENTA DE DIVISAS CON TRANSFERENCIA DE FONDOS A SOLICITUD DE MINISTERIO DE LA PRESIDENCIA SEGUN SOLICITUD 3911 REF: DIVISAS USD 12,857.26 TRANSFERENCIA A DASSAULT FACON JET POR COMPRA DE LLANTAS Y REPUESTOS PARA AERONAVE FAB 001, PAGO A BANK OF AMERICA, CUENTA 381023401350. LIB. 00099021001 TGN-RECURSOS ORDINARIOS (3987)</t>
  </si>
  <si>
    <t>VENTA DE DIVISAS CON TRANSFERENCIA DE FONDOS A SOLICITUD DE MINISTERIO DE LA PRESIDENCIA SEGUN SOLICITUD 3910 REF: DIVIDAS USD 26,377.53 TRANSFERENCIA A HONEYWELL POR SERVICIO MANTENIMIENTO MSP NOVIEMBRE PARA AERONAVE FAB 002, PAGO A JPMORGAN CHASE BANK, CUENTA 9102597771. LIB. 00099021001 TGN-RECURSOS ORDINARIOS (3987)</t>
  </si>
  <si>
    <t>VENTA DE DIVISAS CON TRANSFERENCIA DE FONDOS A SOLICITUD DE DIRECCION ESTRATEGICA DE REIVINDICACION MARITIMA DIREMAR SEGUN SOLICITUD 3904 REF: PARA ASISTENCIA EN ACTIVIDADES DE SUPERVISION RELACIONADAS A LA PERFORACION DE POZOS, CONSTRUCCION DE PIEZOMETROS, OBTENCION DE DE PRUEBAS HIDROGEOLOGICAS , LIB. 00099021001 TGN-RECURSOS ORDINARIOS (3987)</t>
  </si>
  <si>
    <t>VENTA DE DIVISAS CON TRANSFERENCIA DE FONDOS A SOLICITUD DE MINISTERIO DE LA PRESIDENCIA SEGUN SOLICITUD 3908 REF: DIVISAS USD 13,759.20 TRANSFERENCIA A AIRBUS HELICOPTERS CONO SUR S.A POR COMPRA DE REPUESTOS PARA AERONAVE FAB 754 Y FAB 755, SEGUN FACTURA 442, PAGO A BANCO BBVA URUGUAY S.A CUENTA 99 LIB. 00099021001 TGN-RECURSOS ORDINARIOS (3987)</t>
  </si>
  <si>
    <t>VENTA DE DIVISAS CON TRANSFERENCIA DE FONDOS A SOLICITUD DE DIRECCION ESTRATEGICA DE REIVINDICACION MARITIMA DIREMAR SEGUN SOLICITUD 3886 REF: SUMMARY OF THE TRANSACTION PRODUCT BASED PAYMENT CORRESPONDING TO INTERNATIONAL COUNSEL PAYAM AKHAVAN FOR COUNSELLING SERVICES IN PUBLIC INTERNATIONAL LAW PR LIB. 00099021001 TGN-RECURSOS ORDINARIOS (3987) POR DIFERENCIAL CAMBIARIO</t>
  </si>
  <si>
    <t>VENTA DE DIVISAS CON TRANSFERENCIA DE FONDOS A SOLICITUD DE DIRECCION ESTRATEGICA DE REIVINDICACION MARITIMA DIREMAR SEGUN SOLICITUD 3886 REF: SUMMARY OF THE TRANSACTION PRODUCT BASED PAYMENT CORRESPONDING TO INTERNATIONAL COUNSEL PAYAM AKHAVAN FOR COUNSELLING SERVICES IN PUBLIC INTERNATIONAL LAW PR LIB. 00099021001 TGN-RECURSOS ORDINARIOS (3987)</t>
  </si>
  <si>
    <t>PAGO A BID PRÉSTAMO 1075-SF-BO-6 VCTO. 15-dic-2017 POR CUENTA DE TGN , NTI. 010115 VALOR 15-dic-2017 CAPITAL USD 237.894,16 INTERESES USD 100.189,29 CTA. 3987 CUENTA UNICA DEL TESORO-3987 LIB. 00099021001 REF.: COMISIONES BANCARIAS</t>
  </si>
  <si>
    <t>PAGO A BID PRÉSTAMO 1075-SF-BO-10 VCTO. 15-dic-2017 POR CUENTA DE TGN , NTI. 010117 VALOR 15-dic-2017 CAPITAL USD 331.952,63 INTERESES USD 173.088,29 CTA. 3987 CUENTA UNICA DEL TESORO-3987 LIB. 00099021001 REF.: COMISIONES BANCARIAS</t>
  </si>
  <si>
    <t>PAGO A BID PRÉSTAMO 1126-SF-BO VCTO. 15-dic-2017 POR CUENTA DE TGN , NTI. 010139 VALOR 15-dic-2017 CAPITAL USD 50.276,55 INTERESES USD 26.215,43 CTA. 3987 CUENTA UNICA DEL TESORO-3987 LIB. 00099021001 REF.: COMISIONES BANCARIAS</t>
  </si>
  <si>
    <t>PAGO A BID PRÉSTAMO 2981/BL-BO VCTO. 15-dic-2017 POR CUENTA DE TGN , NTI. 010174 VALOR 15-dic-2017 INTERESES USD 181.268,82 COMISIONES USD 46.421,94 CTA. 3987 CUENTA UNICA DEL TESORO-3987 LIB. 00099021001 REF.: COMISIONES BANCARIAS</t>
  </si>
  <si>
    <t>PAGO A BID PRÉSTAMO 2981/BL-BO VCTO. 15-dic-2017 POR CUENTA DE TGN , NTI. 010134 VALOR 15-dic-2017 INTERESES USD 2.971,23 CTA. 3987 CUENTA UNICA DEL TESORO-3987 LIB. 00099021001 REF.: COMISIONES BANCARIAS</t>
  </si>
  <si>
    <t>PAGO A BID PRÉSTAMO 3534/BL-BO VCTO. 15-dic-2017 POR CUENTA DE TGN , NTI. 010137 VALOR 15-dic-2017 INTERESES USD 450,80 CTA. 3987 CUENTA UNICA DEL TESORO-3987 LIB. 00099021001 REF.: COMISIONES BANCARIAS</t>
  </si>
  <si>
    <t>PAGO A BID PRÉSTAMO 3534/BL-BO VCTO. 15-dic-2017 POR CUENTA DE TGN , NTI. 010138 VALOR 15-dic-2017 INTERESES USD 16.364,42 COMISIONES USD 56.557,97 CTA. 3987 CUENTA UNICA DEL TESORO-3987 LIB. 00099021001 REF.: COMISIONES BANCARIAS</t>
  </si>
  <si>
    <t>COBRO COSTOS DE PAPELERIA SEGUN TRANSFERENCIA DEL EXTERIOR POR ORDEN DE CONSULADO DE BOLIVIA EN MADRID REF:RECAUDACIONES LIB. 00340012003 RECAUDACION EXTRANJERIA - C.I. -L.C.</t>
  </si>
  <si>
    <t>COBRO COSTOS DE PAPELERIA POR REGULARIZACION DE TRANSFERENCIA DEL EXTERIOR POR ORDEN DE CONSULADO GENERAL DE BOLIVIA EN LIMA,PERU LIB. 00010011102 MIN.RELACIONES EXTERIORES - GESTORIA CONSULAR LEY Nº 3108</t>
  </si>
  <si>
    <t>PAGO A AFD PRÉSTAMO CBO-1014-01-E VCTO. 15-dic-2017 POR CUENTA DE TGN , NTI. 010276 VALOR 15-dic-2017 COMISIONES EUR 510.000,00 CTA. 3987 CUENTA UNICA DEL TESORO-3987 LIB. 00099021001 REF.: COMISIONES BANCARIAS</t>
  </si>
  <si>
    <t>COBRO COSTOS DE PAPELERIA SEGUN TRANSFERENCIA DEL EXTERIOR POR ORDEN DE CONSULADO GENERAL DE BOLIVIA EN LOS ANGELES CA. LIB. 00010011102 MIN.RELACIONES EXTERIORES - GESTORIA CONSULAR LEY Nº 3108</t>
  </si>
  <si>
    <t>NUMERO DE LIBRETA CUT: 00129028001 OPERACIÓN E18 TRANSFERENCIA DEL SISTEMA FINANCIERO POR CUENTA DE TERCEROS A LA CUT SOL. ESC. DE EMBAJADA DE SUIZA COSUDE</t>
  </si>
  <si>
    <t>||TRANSFERENCIA DE FONDOS S/G. FORMULARIO, CITE' BUN780/17 DE LA FECHA (HRE-TSO-6487). DEVOLUCIÓN DE RECURSOS OTORGADOS A TRAVÉS DEL PROGRAMA BOLIVIA CAMBIA NO EJECUTADOS AL CIERRE DE GESTION 2017. A SOLICITUD DEL G.A.M. PADCAYA; LIBRETA 00099024113; BUN.</t>
  </si>
  <si>
    <t>||TRANSFERENCIA DE FONDOS S/G. FORMULARIO, CITE' BUN785/17 DE LA FECHA (HRE-TSO-6488). DEVOLUCIÓN DE RECURSOS OTORGADOS A TRAVÉS DEL PROGRAMA BOLIVIA CAMBIA NO EJECUTADOS AL CIERRE DE LA GESTIÓN 2017. A SOLICITUD DEL G.A.M. DE ARANI; LIBRETA 00099024113 "BOLIVIA CAMBIA"; BUN.</t>
  </si>
  <si>
    <t>||TRANSFERENCIA DE FONDOS S/G. FORMULARIO, CITE' BUN784/17 DE LA FECHA (HRE-TSO-6489). DEVOLUCIÓN DE RECURSOS DEL PROGRAMA BOLIVIA CAMBIA NO EJECUTADOS AL CIERRE DE LA GESTIÓN 2017. A SOLICITUD DEL G.A.M. RAVELO; LIBRETA 00099024113 BOLIVIA CAMBIA; BUN.</t>
  </si>
  <si>
    <t>||TRANSFERENCIA DE FONDOS S/G. FORMULARIO, CITE' BUN783/17 DE LA FECHA (HRE-TSO-6490). DEVOLUCIÓN DE RECURSOS OTORGADOS A TRAVÉS DEL PROGRAMA BOLIVIA CAMBIA NO EJECUTADOS AL CIERRE DE LA GESTIÓN 2017. A SOLICITUD DEL G.A.M. DE MOROCHATA; LIBRETA 00099024113 BOLIVIA CAMBIA; BUN.</t>
  </si>
  <si>
    <t>||TRANSFERENCIA DE FONDOS S/G. FORMULARIO, CITE' BUN786/17 DE LA FECHA (HRE-TSO-6492). DEVOLUCIÓN DE SALDOS NO EJECUTADOS GESTIÓN 2017. A SOLICITUD DEL G.A.D. DE TARIJA; LIBRETA 00099024113 BOLIVIA CAMBIA; BUN.</t>
  </si>
  <si>
    <t>||TRANSFERENCIA DE FONDOS S/G. FORMULARIO S/G. CITE: BUN779/17 DE LA FECHA.(HRE-TSO-6483), DEVOLUCION RECURSOS OTORGADOS A TRAVES DEL PROGRAMA BOLIVIA CAMBIA NO EJECUTADOS AL CIERRE DE LA GESTION/2017. A SOLICITUD GOB.AUT.MCPAL.MIZQUE, LIBRETA N°00099024113 BOLIVIA CAMBIA; BUN.</t>
  </si>
  <si>
    <t>||TRANSFERENCIA DE FONDOS S/G. FORMULARIO S/G. CITE: BUN777/17 DE LA FECHA.(HRE-TSO-6485), DEVOLUCION RECURSOS NO EJECUTADOS DEL PROYECTO MANEJO INTEGRAL SUB.CUENCA WALLIA. A SOLICITUD GOB.AUT.MCPAL. ARQUE, LIBRETA N°00086014407 MMAYA-BS PLAN NAL.DE CUENCAS PROYECTOS; BUN.</t>
  </si>
  <si>
    <t>||REGISTRO POR EL DEPOSITO DEL SALDO NO UTILIZADO DE COMISIONES RECIBIDAS DEL EXTERIOR SEGUN NOTA GRGD 1888 UGAF 1580 AAFI 429/2017 ADJUNTA. LIB.N°00513072001 YPFB OPERACIONES GNRGD</t>
  </si>
  <si>
    <t>PAGO A CAF PRÉSTAMO CFA008789 VCTO. 18-dic-2017 POR CUENTA DE TGN , NTI. 010092 VALOR 18-dic-2017 INTERESES USD 652.583,78 COMISIONES USD 67.957,67 CTA. 3987 CUENTA UNICA DEL TESORO-3987 LIB. 00099021001 REF.: COMISIONES BANCARIAS</t>
  </si>
  <si>
    <t>TRANSFERENCIA RECIBIDA DEL EXTERIOR SEGÚN MENSAJES SWIFT Nos. 18480-18474 (REM.EXT.) DE FECHA 18-12-2017 POR DESEMBOLSO DE CAF PRÉSTAMO CFA008340 CONST.DOBLEVIA MONTERO-CRISTAL SOLICITUD DE DESEMBOLSO NRO.19 LIBRETA N° 00291012002 ABC-RECURSOS PROPIOS REF.: UTILES DE ESCRITORIO</t>
  </si>
  <si>
    <t>TRANSFERENCIA RECIBIDA DEL EXTERIOR SEGÚN MENSAJES SWIFT Nos. 18481-18475 (REM.EXT.) DE FECHA 18-12-2017 POR DESEMBOLSO DE CAF PRÉSTAMO CFA008340 CONST.DOBLEVIA MONTERO-CRISTAL SOLICITUD DE DESEMBOLSO NRO.20 LIBRETA N° 00291012002 ABC-RECURSOS PROPIOS REF.: UTILES DE ESCRITORIO</t>
  </si>
  <si>
    <t>TRANSFERENCIA RECIBIDA DEL EXTERIOR SEGÚN MENSAJES SWIFT Nos. 18482-18476 (REM.EXT.) DE FECHA 18-12-2017 POR DESEMBOLSO DE CAF PRÉSTAMO CFA008785 PROGRAMA MI RIEGO LIBRETA N° 00287102001 FPS-RECURSOS PROPIOS REF.: UTILES DE ESCRITORIO</t>
  </si>
  <si>
    <t>TRANSFERENCIA RECIBIDA DEL EXTERIOR SEGÚN MENSAJES SWIFT Nos. 18485-18479 (REM.EXT.) DE FECHA 18-12-2017 POR DESEMBOLSO DE BID PRÉSTAMO 2981/BL-BO REQ 0010 OPS0201762204A LIBRETA N° 00291012002 ABC-RECURSOS PROPIOS REF.: UTILES DE ESCRITORIO</t>
  </si>
  <si>
    <t>TRANSFERENCIA RECIBIDA DEL EXTERIOR SEGÚN MENSAJES SWIFT Nos. 18484-18478 (REM.EXT.) DE FECHA 18-12-2017 POR DESEMBOLSO DE BID PRÉSTAMO 2981/BL-BO REQ 0010 OPS0201762204A LIBRETA N° 00291012002 ABC-RECURSOS PROPIOS REF.: UTILES DE ESCRITORIO</t>
  </si>
  <si>
    <t>COBRO COSTOS DE PAPELERIA SEGUN TRANSFERENCIA DEL EXTERIOR POR ORDEN DE MINISTRY OF FOREIGN REF:PRIMER DESEMBOLSO 2018 - DONACION LIB. 00152018002 SEPDEP - PROPAIS DINAMARCA</t>
  </si>
  <si>
    <t>COBRO COSTOS DE PAPELERIA SEGUN TRANSFERENCIA DEL EXTERIOR POR ORDEN DE COPAPE PRODUCTO DE PETROLEO LTDA. REF.: INV/509/2017 LIB. 00513062001 YPFB-OPERACIONES PLANTA DE SEPARACION DE LIQUIDOS RIO GRANDE</t>
  </si>
  <si>
    <t>COBRO COSTOS DE PAPELERIA SEGUN TRANSFERENCIA DEL EXTERIOR POR ORDEN DE MINISTERIO DE RELACIONBES EXTERIORES DE DINAMARCA LIB. 00681018004 MINISTERIO PUBLICO-DINAMARCA-PROGRAMA PAIS</t>
  </si>
  <si>
    <t>||REGISTRO COBRO COMISION TRANSFERENCIA AL EXTERIOR 0.10% S/USD 654.952,80 REEMBOLSO GASTOS DE COMUNICACION BS220.- EMISION CBTE CONTABLE BS50.- EN COMPLEMENTO A COMPROBANTE S-0907614 ADJUNTO DE LA FECHA. CGO.LIB.N°00099021001 TGN-RECURSOS ORDINARIOS REF.:COM PAGO CARTA DE CREDITO I-2017-043</t>
  </si>
  <si>
    <t>||REGULARIZACIÓN DE LA OPERACIÓN NRO. G-0621244 DE F. 15/12/2017 S/G. ESTADO DE CUENTA DEL DPTO. DE OPERACIONES CAMBIARIAS, EN ATENCION A CORREO ELECTRÓNICO DE LA DIRECCION GENERAL DE AERONAUTICA CIVIL DE F. 15/12/17. DEBITO DE LA LIBRETA 00117012001 DGAC, REPOSICION UTILES DE ESCRITORIO.</t>
  </si>
  <si>
    <t>||TRANSFERENCIA DE FONDOS S/G. MENSAJES SWIFT NROS.18487 Y 18473 DE LA FECHA.(SECTOR PUBLICO). DEBITO LIBRETA NO.00117012001 DGAC, COBRO EMISION COMPROBANTE CONTABLE DE LA FECHA.</t>
  </si>
  <si>
    <t>||REGISTRO COBRO COMISION TRANSFERENCIA AL EXTERIOR 0,10% S/USD 2.100.000.- REEMB. GTOS DE COMUNICACION BS220.- Y EMISION DE CBTE. CTBLE. BS50.- EN COMPLEMENTO A CBTE. S-09007707 ADJUNTO DE LA FECHA CGO.LIB.N°00513012004LBP-YPFBUNICOMERCIAL REF: COM. PAGO CARTA DE CREDITO I-2017-013</t>
  </si>
  <si>
    <t>||TRANSF.DE FONDOS SEGUN NOTA DEL MEFP. CITE: MEFP VTCP DGCP UODP-956/17, RECIBIDA EN LA FECHA REF: PAGO VCTOS. 16 Y 18-12-17 CLAVE PIZARRA TGNU1E03 Y TGNU1E04 RESPECTIVAMENTE (TRAM-TSO-6499) EQUIV. A UFV. 52.500.000,00 (T/C 2,23454 ) Y UFV. 2.500.000,00 (T/C 2,23486) DE LA LIBRETA 00099021001 TGN RECURSOS ORDINARIOS MONEDA NACIONAL</t>
  </si>
  <si>
    <t>COBRO DE||UTILES DE ESCRITORIO POR ELABORACION DE LA OPERACION CONTABLE N°907721 DE LA FECHA DE LA LIBRETA 00099021001 TGN RECURSOS ORDINARIOS MONEDA NACIONAL, COSTO UTILES DE ESCRITORIO</t>
  </si>
  <si>
    <t>||TRANSFERENCIA DE FONDOS S/G. MENSAJES SWIFT NROS. 18555 Y 18545 DE LA FECHA (SECTOR PUBLICO). DEBITO DE LA LIBRETA 00117012001 DGAC, REPOSICION UTILES DE ESCRITORIO.</t>
  </si>
  <si>
    <t>||REGISTRO COBRO COMISION AVISO EMISION CARTA DE CREDITO STANDBY BKD2017LG00280 REF.: SB-R-2017-053 A FAVOR DE LA ABC. CGO.LIB.N°00291012002 ABC-RECURSOS PROPIOS REF.: COMISION AVISO SB-R-2017-053.</t>
  </si>
  <si>
    <t>TRANSFERENCIA DEL EXTERIOR SEGUN SWIFT 18578 DE FECHA 19/12/2017 ORDENANTE: CONSULADO GENERAL DE BOLIVIA EN WASHINGTON LIB. 00340012005 SEGIP - RECAUDACION EXTERIOR - CEDULAS DE IDENTIDAD</t>
  </si>
  <si>
    <t>REGULARIZACION DE TRANSFERENCIA DEL EXTERIOR SEGUN SWIFT 18492 DE FECHA 19/12/2017 ORDENANTE: MINISTERIO DE ASUNTOS EXTERIORES DE DINAMARCA LIB. 00660018004 OJ-DAF-DINAMARCA PROGRAMA "PAIS"</t>
  </si>
  <si>
    <t>A:00099021001 Transferencia que efectuamos a requerimiento de la Direccion Departamental de Educacion de Tarija, con nota CITE:DDE/DIR/METC/wbg/No.0245/17, informe Tecnico DDE/UAA/WBG/cgbp/N206/17 Inf. Legal UAJ/CCT/eam-N056/17, por concepto de reembolso de subsidios por incapacidad temporal y en vi</t>
  </si>
  <si>
    <t>||TRANSFERENCIA DE FONDOS PARA LA EMPRESA SEDEM PARA ECEBOL "IMPLEMENTACIÓN DE UNA PLANTA DE CEMENTO EN EL DEPTO DE POTOSI"- ABONO EN LA CUT LIBRETA N° 00132039202, POR CONCEPTO DE SEGUNDO DESEMBOLSO S/G NOTA CITE: BDP/GOP/CART/5052/2017 DE 15/12/2017 LIBRETA N° 00132039202 - SEDEM ECEBOL"IMPLEMENTACIÓN DE UNA PLANTA DE CEMENTO EN EL DEPTO DE POTOSI"</t>
  </si>
  <si>
    <t>||REGULARIZACION DEL COMPROBANTE CONTABLE N°907472 Y SWIFT N°18360 DE FECHA 14-12-17 SG.NOTA DEL MJTI-DGAA N°511/2017 RECIBIDA EN LA FECHA REF: REGULARIZAR FDOS. LA AGENCIA ESPAÑOLA DE COOPERACION INTERNACIONAL PARA EL DESARROLLO (AECID) (TRAM TGL 19169) ABONO A LA LIB.N°00030018016 MJ-EMPODERANDO A LAS MUJERES-AECID MN</t>
  </si>
  <si>
    <t>||TRANSFERENCIA DE FONDOS S/G. FORMULARIO, CITE' BUN/CF548/17 DE LA FECHA (HRE-TSO-6534). EN CUMPLIM. AL CONVENIO MARCO INTERGUBERNATIVO PARA LA EJECUCIÓN DEL PROGRAMA DE ELECTRIFICACIÓN RURAL BO-L 1050 (ENMARCANDO EN EL CONTRATO DE PRESTAMO N°2460/BL-BO) APORTE LOCAL. A SOLICITUD DEL G.A.D. DE LA PAZ; LIBRETA 00085024101 ME-BS-CONTRAPARTE LPZ-PROG.ELECT.RURAL; BUN.</t>
  </si>
  <si>
    <t>||TRANSFERENCIA DE FONDOS S/G. FORMULARIO CITE: BUN780/17 DE LA FECHA.(HRE-TSO-6540), DEVOLUCION RECURSOS OTORGADOS GESTION/2017 CANCELACION PROYECTO CONTRUCCION UNIDAD EDUCATIVA 8 DE SEPTIEMBRE-TOTORA. A SOLICITUD GOB.AUT.MCPAL.TOTORA, LIBRETA N°00099024113 BOLIVIA CAMBIA; BUN.</t>
  </si>
  <si>
    <t>||TRANSFERENCIA DE FONDOS S/G. FORMULARIO CITE: BUN0783/17 DE LA FECHA.(HRE-TSO-6541), DEVOLUCION RECURSOS OTORGADOS POR EL PROGRAMA BOLIVIA CAMBIA NO EJECUTADOS AL CIERRE DE LA GESTION/17 Y PARA SER REPROGRAMADOS EN LA GESTION/2018. A SOLICITUD GOB.AUT.MCPAL.CHALLAPATA, LIBRETA N°00099024113 BOLIVIA CAMBIA; BUN.</t>
  </si>
  <si>
    <t>||TRANSFERENCIA DE FONDOS S/G. FORMULARIO CITE: BUN/CF549/17 DE LA FECHA.(HRE-TSO-6545),RECURSOS A FAVOR DEL MINISTERIO DE ENERGIAS S/G. CONVENIO INTERGUB. EJECUCION DEL PROGRAMA DE ELECTRIFICACION RURAL BO-L-1050,S/G.CONTRATO DE PRESTAMO N°2460/BL-BO, APORTE LOCAL. A SOLIC. GOB.AUT.DPTAL. LA PAZ, LIBRETA N°00085024401 ME-BS CONTRAPARTE LPZ-PROG.ELECTRIF.RURAL;BUN</t>
  </si>
  <si>
    <t>COBRO COSTOS DE PAPELERIA POR REGULARIZACION DE TRANSFERENCIA DEL EXTERIOR POR ORDEN DE VICECONSULADO DE BOLIVIA EN LA MATANZA-ARGENTINA REF:GESTORIA CONSULAR NOV/17 LIB. 00010011102 MIN.RELACIONES EXTERIORES - GESTORIA CONSULAR LEY Nº 3108</t>
  </si>
  <si>
    <t>COBRO COSTOS DE PAPELERIA SEGUN TRANSFERENCIA DEL EXTERIOR POR ORDEN DE CONSULADO GENERAL DE BOLIVIA EN WASHINGTON LIB. 00340012003 RECAUDACION EXTRANJERIA - C.I. -L.C.</t>
  </si>
  <si>
    <t>VENTA DE DIVISAS CON TRANSFERENCIA DE FONDOS A SOLICITUD DE MINISTERIO DE EDUCACION SEGUN SOLICITUD 3919 REF: TRASPASO PARA LA UNIVERSITY OF FLORIDA, STUDENT FINANCIAL ACCOUNT (MARLIZ ARTEAGA GOMEZ GARCIA) LIB. 00099021001 TGN-RECURSOS ORDINARIOS (3987)</t>
  </si>
  <si>
    <t>TRANSFERENCIA RECIBIDA DEL EXTERIOR SEGÚN MENSAJES SWIFT Nos. 18567-18562 (REM.EXT.) DE FECHA 19-12-2017 POR DESEMBOLSO DE CAF PRÉSTAMO CFA008239 CARRETERA PADILLA-EL SALTO SOLICITUD DE DESEMBOLSO NRO. 19 LIBRETA N° 00291012002 ABC-RECURSOS PROPIOS REF.: UTILES DE ESCRITORIO</t>
  </si>
  <si>
    <t>TRANSFERENCIA RECIBIDA DEL EXTERIOR SEGÚN MENSAJES SWIFT Nos. 18569-18564 (REM.EXT.) DE FECHA 19-12-2017 POR DESEMBOLSO DE CAF PRÉSTAMO CFA008604 CARR.EPIZANA-COMARAPA-EL TORNO SOLICITUD DE DESEMBOLSO NRO. 23 LIBRETA N° 00291012002 ABC-RECURSOS PROPIOS REF.: UTILES DE ESCRITORIO</t>
  </si>
  <si>
    <t>TRANSFERENCIA RECIBIDA DEL EXTERIOR SEGÚN MENSAJES SWIFT Nos. 18566-18561 (REM.EXT.) DE FECHA 19-12-2017 POR DESEMBOLSO DE CAF PRÉSTAMO CFA008789 CARR.MONTEAGUDO-MUYU-IPA SOLICITUD DE DESEMBOLSO NRO.27 LIBRETA N° 00291012002 ABC-RECURSOS PROPIOS REF.: UTILES DE ESCRITORIO</t>
  </si>
  <si>
    <t>TRANSFERENCIA RECIBIDA DEL EXTERIOR SEGÚN MENSAJES SWIFT Nos. 18568-18563 (REM.EXT.) DE FECHA 19-12-2017 POR DESEMBOLSO DE CAF PRÉSTAMO CFA009344 PROG.MAS INV.P/ RIEGO FASE IV FONDO ROTATORIO NRO. 9 LIBRETA N° 00287102001 FPS-RECURSOS PROPIOS REF.: UTILES DE ESCRITORIO</t>
  </si>
  <si>
    <t>TRANSFERENCIA RECIBIDA DEL EXTERIOR SEGÚN MENSAJES SWIFT Nos. 18570-18565 (REM.EXT.) DE FECHA 19-12-2017 POR DESEMBOLSO DE CAF PRÉSTAMO CFA009660 PAV KM25TARATA-ANZALDO-R.CAINE SOLICITUD DE DESEMBOLSO NRO. 3 LIBRETA N° 00291012002 ABC-RECURSOS PROPIOS REF.: UTILES DE ESCRITORIO</t>
  </si>
  <si>
    <t>VENTA DE DIVISAS CON TRANSFERENCIA DE FONDOS A SOLICITUD DE MINISTERIO DE RELACIONES EXTERIORES SEGUN SOLICITUD 3915 REF: REMESA ADICIONAL PARA LAS EMBAJADAS DE AUSTRIA Y DINAMARCA SEGUN NOTAS 641 Y 253. LIB. 00099021001 TGN-RECURSOS ORDINARIOS (3987)</t>
  </si>
  <si>
    <t>VENTA DE DIVISAS CON TRANSFERENCIA DE FONDOS A SOLICITUD DE MINISTERIO DE RELACIONES EXTERIORES SEGUN SOLICITUD 3916 REF: REEMBOLSO A EMBAJADAS POR REPATRIACIONES SEGUN NOTAS1370 272 Y 87. LIB. 00099021001 TGN-RECURSOS ORDINARIOS (3987)</t>
  </si>
  <si>
    <t>VENTA DE DIVISAS A SOLICITUD DE YACIMIENTOS PETROLIFEROS FISCALES BOLIVIANOS SEGUN SOLICITUD 3920 REF: PAGO A YPFB TRANSPORTE SA POR SERVICIOS DE TRANSPORTE POR POLIDUCTOS EN SEPTIEMBRE DE 2017 SEGUN FACTURAS N 35 36 Y 37 DE ACUERDO A DOCUMENTACION ADJUNTA LIB. 00513012004 LBP-YPFB-UNICOMERCIAL (4030005415/1-2188907)</t>
  </si>
  <si>
    <t>VENTA DE DIVISAS A SOLICITUD DE YACIMIENTOS PETROLIFEROS FISCALES BOLIVIANOS SEGUN SOLICITUD 3921 REF: PAGO A YPFB TRANSPORTE SA POR SERVICIOS DE TRANSPORTE POR POLIDUCTOS EN OCTUBRE DE 2017 SEGUN FACTURAS N 57 58 59 DE ACUERDO A DOCUMENTACION ADJUNTA LIB. 00513012004 LBP-YPFB-UNICOMERCIAL (4030005415/1-2188907)</t>
  </si>
  <si>
    <t>De: 00099024113 Transferencia en cumplimiento al DS N0913 de 15/06/2011 y el Convenio Intergubernativo de Financiamiento UPRE-CIF-IG 131/2017, suscrito entre la UPRE y el GAM Filadelfia, Proyecto Const. Tres Aulas U.E. Juancito Pinto Comunidad Soberania, correspondiente al pago de la planilla N2 de</t>
  </si>
  <si>
    <t>De: 00099024113 Transferencia en cumplimiento al DS N0913 de 15/06/2011 y el Convenio Intergubernativo de Financiamiento UPRE-CIF-0636/13, suscrito entre la UPRE y el GAM Colquechaca, Proyecto Construccion Cancha Polifuncional Comunidad Salinas, correspondiente al pago de la devolucion de retencion</t>
  </si>
  <si>
    <t>De: 00099024113 Transferencia en cumplimiento al DS N0913 de 15/06/2011 y el Convenio Interinstitucional de Financiamiento UPRE-CIF-IG 237/2017, suscrito entre la UPRE y el GAM Pucarani, Proyecto Construccion 6 Aulas U.E. 16 de Julio (Pucarani), correspondiente al pago de la planilla N2, segun la U</t>
  </si>
  <si>
    <t>De: 00099024113 Transferencia en cumplimiento al DS N0913 de 15/06/2011 y el Convenio Intergubernativo de Financiamiento UPRE-CIF-IG 367/2017, suscrito entre la UPRE y el GAM Sapahaqui, Proyecto Construccion Tinglado U.E. Chivisivi - Sapahaqui, correspondiente al pago de la planilla N 2, segun la UP</t>
  </si>
  <si>
    <t>De: 00099024113 Transferencia en cumplimiento al DS N0913 de 15/06/2011 y el Convenio Intergubernativo de Financiamiento UPRE-CIF-IG/403/2016, suscrito entre la UPRE y el GAM Samaipata, Proyecto Construccion Unidad Educativa Florida - Municipio de Samaipata, correspondiente al pago de la planilla N6</t>
  </si>
  <si>
    <t>A:00099021001 Pago de capital e interes corriente a favor del TGN, adeudado por el GAD Oruro, correspondientes a los Convenios Subsidiarios CAF 2324, Proyectos de Electrificacion: Ampliacion Qaqachaca, Belen de Choquecota, Cochipampa Carbuyo y Vilcani.</t>
  </si>
  <si>
    <t>NÚMERO DE LIBRETA CUT: 99031009.00 OPERACIÓN T01 TRANSFERENCIA DE FONDOS A LA CUT - TESORO DIRECTO DE BANCO UNION S.A. A CUENTA UNICA DEL TESORO CON NUMERO DE SOLICITUD = 2378709 Y NUMERO CORRELATIVO = 91320020122017842 TRANSFERENCIA POR OPERACIONES DE VENTA BONOS BTX</t>
  </si>
  <si>
    <t>||TRANSFERENCIA DE FONDOS S/G. FORMULARIO, CITE' BUN791/17 DE LA FECHA (HRE-TSO-6557). DEVOLUCIÓN DE SALDOS NO EJECUTADOS DE LOS PROYECTOS UPRE FINANCIADOS A TRAVÉS DEL PROGRAMA BOLIVIA CAMBIA DE LA GESTION 2017. A SOLICITUD DEL G.A.M. DE TAPACARI; LIBRETA 00099024113 BOLIVIA CAMBIA; BUN.</t>
  </si>
  <si>
    <t>||TRANSFERENCIA DE FONDOS S/G. FORMULARIO CITE: BUN792/17 DE LA FECHA.(HRE-TSO-6558), DEVOLUCION RECURSOS OTORGADOS NO EJECUTADOS POR EL MUNICIPIO DE AIQUILE DE LOS PROYECTOS FINANCIADOS POR LA UPRE. A SOLIC.GOB.AUT.MCPAL.AIQUILE, LIBRETA N°00099024113 BOLIVIA CAMBIA; BUN.</t>
  </si>
  <si>
    <t>||TRANSFERENCIA DE FONDOS S/G. FORMULARIO CITE: BUN789/17 DE LA FECHA.(HRE-TSO-6559), CUMPLIMIENTO CONTRAPARTE GAM CLIZA S/G. CONVENIO DEL PROYECTO TELE SALUD PARA BOLIVIA. A SOLICITUD GOB.AUT.MCPAL.CLIZA, LIBRETA N°00046024103 MS-TELESALUD; BUN.</t>
  </si>
  <si>
    <t>||TRANSFERENCIA DE FONDOS S/G. FORMULARIO, CITE' BUN/CF554/17 DE LA FECHA (HRE-TSO-6565). DEVOLUCIÓN DE RECURSOS NO EJECUTADOS A TRAVÉS DEL PROGRAMA BOLIVIA CAMBIA DEL MUNICIPIO DE ALTO BENI. A SOLICITUD DEL G.A.M. DE ALTO BENI; LIBRETA 00099024113 BOLIVIA CAMBIA; BUN.</t>
  </si>
  <si>
    <t>||TRANSFERENCIA DE FONDOS S/G. FORMULARIO CITE: BUN0793/17 DE LA FECHA.(HRE-TSO-6560), DEVOLUCION RECURSOS DE LOS PROYECTOS FINANCIADOS POR LA UPRE, PARA LA REPROGRAMACION DEL PROYECTO CONTRUCCION UNIDAD EDUCATIVA NUEVA ESPERANZA DE POLULOS COMUNIDAD POLULOS. A SOLICITUD GOB.AUT.MCPAL.SAN PABLO DE LIPEZ, LIBRETA N°00099024113 BOLIVIA CAMBIA; BUN.</t>
  </si>
  <si>
    <t>||TRANSFERENCIA DE FONDOS AL EXTERIOR SG NOTA DGAA DIR FINN SECC TSRA NO.449/17 Y SOLICITUD 009090 3913 REGISTRADA EL 15/12/2017 REF:PAGO A/F THALES AIR SYSTEMS SAS EQUIV.EUR 13.767.602,52 (MENOS COMISIONES POR TRANSFERENCIA) LIB.00099021001 TGN-RECURSOS ORDINARIOS (COBRO UTILES DE ESCRITORIO BS50.-MJE.SWIFT BS220.-</t>
  </si>
  <si>
    <t>'COBRO DE UTILES DE ESCRITORIO POR´||COMPLEMENTO AL COMPROBANTE S-0907924 DE LA FECHA LIBRETA 00513072001 YPFB-OPERACIONES GNRGD</t>
  </si>
  <si>
    <t>'TRANSFERENCIA'||RECIBIDA DEL EXTERIOR SEGÚN MENSAJES SWIFT NOS. 18623-18622 (REM. EXT.) DE FECHA 20-12-2017 POR DESEMBOLSO DE CAF PRESTAMO CFA008422 CARRETERA PORVENIR PUERTO RICO SOLICITUD DE DESEMBOLSO NRO.9 LIBRETA N°00291012002 ABC-RECURSOS PROPIOS REF.: UTILES DE ESCRITORIO</t>
  </si>
  <si>
    <t>De: 00099024113 Transferencia en cumplimiento al DS N0913 de 15/06/2011 y el Convenio Intergubernativo de Financiamiento UPRE-CIF-IG 128/2017, suscrito entre la UPRE y el GAM Villa Tunari, Proyecto Construccion U.E. Tecnico Humanistico Carlos Villegas Villa Tunari D-1, correspondiente al pago de la</t>
  </si>
  <si>
    <t>De: 00099024113 Transferencia en cumplimiento al DS N0913 de 15/06/2011 y el Convenio Intergubernativo de Financiamiento UPRE-CIF-IG 511/2016, suscrito entre la UPRE y el GAM Villa Tunari, Proyecto Construccion Tinglado Unidad Educativa Puerto Trinitario Central 6 De Agosto, correspondiente al pago</t>
  </si>
  <si>
    <t>De: 00099024113 Transferencia en cumplimiento al DS N0913 de 15/06/2011 y el Convenio Intergubernativo de Financiamiento UPRE-CIF-IG 506/2016, suscrito entre la UPRE y el GAM Villa Tunari, Proyecto Construccion Tinglado, Graderia y Cancha Multiple U.E. Francisco Vignaud - Villa Tunari Distrito I, co</t>
  </si>
  <si>
    <t>De: 00099024113 Transferencia en cumplimiento al DS N0913 de 15/06/2011 y el Convenio Intergubernativo de Financiamiento UPRE-CIF-IG 125/2017, suscrito entre la UPRE y el GAM Villa Tunari Proyecto Construccion U.E. Tecnico Humanistico Avelino Sinani Villa 14 de Sept. D-3, correspondiente al pago de</t>
  </si>
  <si>
    <t>De: 00099024113 Transferencia en cumplimiento al DS N0913 de 15/06/2011 y el Convenio Intergubernativo de Financiamiento UPRE-CIF-IG 470/2017, suscrito entre la UPRE y el GAM San Pedro de Curahuara, Proyecto Construccion Tinglado Polifuncional U.E. Gualberto Villarroel de Chapicollo, correspondiente</t>
  </si>
  <si>
    <t>De: 00099024113 Transferencia en cumplimiento al DS N0913 de 15/06/2011 y el Convenio Intergubernativo de Financiamiento UPRE-CIF-IG/533/2016, suscrito entre la UPRE y el GAM Yapacani, Proyecto Construccion de Estadio Municipal Integracion Bolivia, correspondiente al pago de la planilla N6, segun la</t>
  </si>
  <si>
    <t>De: 00099024113 Transferencia en cumplimiento al DS N0913 de 15/06/2011 y el Convenio Intergubernativo de Financiamiento UPRE-CIF-IG 061/2017, suscrito entre la UPRE y el GAM Carapari, Proyecto Construccion Cancha de Futbol Nazareno, correspondiente al pago de la planilla N2, segun la UPRE.</t>
  </si>
  <si>
    <t>De: 00099024113 Transferencia en cumplimiento al DS N0913 de 15/06/2011 y el Convenio Intergubernativo de Financiamiento UPRE-CIF-IG/390/2016, suscrito entre la UPRE y el GAM Colquiri, Proyecto Const. Internado Municipal Colquiri, correspondiente al pago de la planilla N3, segun la UPRE.</t>
  </si>
  <si>
    <t>De: 00099024113 Transferencia en cumplimiento al DS N0913 de 15/06/2011 y el Convenio Intergubernativo de Financiamiento UPRE-CIF-IG 416/2016, suscrito entre la UPRE y el GAM Sacaba, Proyecto Construccion Graderias y Camerinos Campo Deportivo Chullpamogo D-4, correspondiente al pago de la planilla N</t>
  </si>
  <si>
    <t>De: 00099024113 Transferencia en cumplimiento al DS N0913 de 15/06/2011 y el Convenio Intergubernativo de Financiamiento UPRE-CIF-IG 502/2017, suscrito entre la UPRE y el GAM Guanay, Proyecto Construccion Tinglado Unidad Educativa Carlos Crespo, correspondiente al pago de la planilla N2, segun la UP</t>
  </si>
  <si>
    <t>De: 00099024113 Transferencia en cumplimiento al DS N0913 de 15/06/2011 y el Convenio Intergubernativo de Financiamiento UPRE-CIF-IG 137/2017, suscrito entre la UPRE y el GAM Filadelfia, Proyecto Const. Bateria de Banos U.E. Espiritu - Comunidad Espiritu, correspondiente al pago de la planilla N3 de</t>
  </si>
  <si>
    <t>De: 00099024113 Transferencia en cumplimiento al DS N0913 de 15/06/2011 y el Convenio Intergubernativo de Financiamiento UPRE-CIF-IG 028/2017, suscrito entre la UPRE y el GAM Puerto Villarroel, Proyecto Construccion Infraestructura U.E. Esmeralda, correspondiente al pago de la planilla N4, segun la</t>
  </si>
  <si>
    <t>De: 00099024113 Transferencia en cumplimiento al DS N0913 de 15/06/2011 y el Convenio Intergubernativo de Financiamiento UPRE-CIF-IG 138/2017, suscrito entre la UPRE y el GAM Filadelfia, Proyecto Const. Dos Aulas U.E. Felix Roca Comunidad Villa Sacrificio, correspondiente al pago de la planilla N3</t>
  </si>
  <si>
    <t>De: 00099024113 Transferencia en cumplimiento al DS N0913 de 15/06/2011 y el Convenio Intergubernativo de Financiamiento UPRE-CIF-IG 342/2017, suscrito entre la UPRE y el GAM Curva, Proyecto Construccion Dos Aulas y Una Direccion U.E. Puli Pata, correspondiente al pago de la planilla N2, segun la UP</t>
  </si>
  <si>
    <t>De: 00099024113 Transferencia en cumplimiento al DS N0913 de 15/06/2011 y el Convenio Intergubernativo de Financiamiento UPRE-CIF-IG 368/2016, suscrito entre la UPRE y el GAM Carapari, Proyecto Construccion Reorganizacion Mercado Municipal Carapari, correspondiente al pago de la planilla N6, segun l</t>
  </si>
  <si>
    <t>De: 00099024113 Transferencia en cumplimiento al DS N0913 de 15/06/2011 y el Convenio Intergubernativo de Financiamiento UPRE-CIF-IG/396/2015, suscrito entre la UPRE y el GAM Todo Santos, Proyecto Construccion Graderias Cancha 8 de Septiembre Todo Santos, correspondiente al pago de la planilla N4 de</t>
  </si>
  <si>
    <t>De: 00099024113 Transferencia en cumplimiento al DS N0913 de 15/06/2011 y el Convenio Intergubernativo de Financiamiento UPRE-CIF-IG 249/2017, suscrito entre la UPRE y el GAM La Asunta, Proyecto Construccion 8 Aulas Unidad Educativa Cuarta Bolivar, correspondiente al pago de la planilla N2, segun la</t>
  </si>
  <si>
    <t>De: 00099024113 Transferencia en cumplimiento al DS N0913 de 15/06/2011 y el Convenio Interinstitucional de Financiamiento UPRE-CIF-024/2014, suscrito entre la UPRE y el GAM Oruro, Proyecto Construccion Coliseo Asociacion Municipal de Voleibol Oruro, correspondiente al pago de la planilla N3 de cier</t>
  </si>
  <si>
    <t>De: 00099024113 Transferencia en cumplimiento al DS N0913 de 15/06/2011 y el Convenio Intergubernativo de Financiamiento UPRE-CIF-IG 1105/2017, suscrito entre la UPRE y el GAM de Shinahota proyecto Construccion Instituto Tecnologico Alvaro Garcia Linera, correspondiente al primer desembolso equivale</t>
  </si>
  <si>
    <t>De: 00099024113 Transferencia en cumplimiento al DS N0913 de 15/06/2011 y el Convenio Intergubernativo de Financiamiento UPRE-CIF-IG 1119/2017, suscrito entre la UPRE y el GAM de Shinahota proyecto Construccion Cancha de Futbol y Graderias Lauca Ene, correspondiente al primer desembolso equivalente</t>
  </si>
  <si>
    <t>De: 00099024113 Transferencia en cumplimiento al DS N0913 de 15/06/2011 y el Convenio Intergubernativo de Financiamiento UPRE-CIF-IG 1113/2017, suscrito entre la UPRE y el GAM Irupana, Proyecto Construccion Graderias de Cancha Deportiva Poblacion de Irupana - Irupana, correspondiente al pago del 20%</t>
  </si>
  <si>
    <t>De: 00099024113 Transferencia en cumplimiento al DS N0913 de 15/06/2011 y el Convenio Intergubernativo de Financiamiento UPRE-CIF-IG 1110/2017, suscrito entre la UPRE y el GAD Chuquisaca, Proyecto Construccion Unidad Educativa Evo Morales Ayma D-5, correspondiente al pago del 20% de anticipo del mon</t>
  </si>
  <si>
    <t>De: 00099024113 Transferencia en cumplimiento al DS N0913 de 15/06/2011 y el Convenio Intergubernativo de Financiamiento UPRE-CIF-IG 0350/2017, suscrito entre la UPRE y el GAM Curva, Proyecto Construccion Dos Aulas y Una Direccion U.E. Medallani, correspondiente al pago de la planilla N 2, segun la</t>
  </si>
  <si>
    <t>De: 00099024113 Transferencia en cumplimiento al DS N0913 de 15/06/2011 y el Convenio Intergubernativo de Financiamiento UPRE-CIF-IG/296/2015, suscrito entre la UPRE y el GAM Exaltacion, Proyecto Construccion Consultorio Odontologico y Laboratorios Centro de Salud Exaltacion, correspondiente al pago</t>
  </si>
  <si>
    <t>De: 00099024113 Transferencia en cumplimiento al DS N0913 de 15/06/2011 y el Convenio Intergubernativo de Financiamiento UPRE-CIF-IG 494/2017, suscrito entre la UPRE y el GAM Mapiri, Proyecto Construccion Bloque de 4 Aulas U.E. Chimate, correspondiente al pago de la planilla N 1, segun la UPRE.</t>
  </si>
  <si>
    <t>De: 00099024113 Transferencia en cumplimiento al DS N0913 de 15/06/2011 y el Convenio Intergubernativo de Financiamiento UPRE-CIF-IG 495/2017, suscrito entre la UPRE y el GAM Mapiri, Proyecto Construccion Bloque de 4 Aulas U.E. Santa Rosa de Lima, correspondiente al pago de la planilla N 1, segun la</t>
  </si>
  <si>
    <t>De: 00099024113 Transferencia en cumplimiento al DS N0913 de 15/06/2011 y el Convenio Intergubernativo de Financiamiento UPRE-CIF-IG 473/2016, suscrito entre la UPRE y el GAM Vinto, Proyecto Construccion Mercado Central Vinto, correspondiente al pago de la planilla N 6, segun la UPRE.</t>
  </si>
  <si>
    <t>De: 00099024113 Transferencia en cumplimiento al DS N0913 de 15/06/2011 y el Convenio Intergubernativo de Financiamiento UPRE-CIF-IG 032/2017, suscrito entre la UPRE y el GAM Vinto, Proyecto Construccion Internado U.E. Elizardo Perez, correspondiente al pago de la planilla N 4, segun la UPRE.</t>
  </si>
  <si>
    <t>De: 00099024113 Transferencia en cumplimiento al DS N0913 de 15/06/2011 y el Convenio Intergubernativo de Financiamiento UPRE-CIF-IG 395/2016, suscrito entre la UPRE y el GAM Colcapirhua, Proyecto Construccion Campo Deportivo Graderias San Jose Kami, correspondiente al pago de la planilla N 5 de cie</t>
  </si>
  <si>
    <t>De: 00099024113 Transferencia en cumplimiento al DS N0913 de 15/06/2011 y el Convenio Interinstitucional de Financiamiento UPRE-CIF-IG 414/2016, suscrito entre la UPRE y el GAM Sacaba, Proyecto Construccion Unidad Educativa Franz Tamayo - Nivel Secundario D-Chinata, correspondiente al pago de la pl</t>
  </si>
  <si>
    <t>De: 00099024113 Transferencia en cumplimiento al DS N0913 de 15/06/2011 y el Convenio Intergubernativo de Financiamiento UPRE-CIF-IG 072/2017, suscrito entre la UPRE y el GAM Yacuiba, Proyecto Construccion U.E. 6 de Abril Quebrachal Nuevo, correspondiente al pago de la planilla N 3, segun la UPRE.</t>
  </si>
  <si>
    <t>De: 00099024113 Transferencia en cumplimiento al DS N0913 de 15/06/2011 y el Convenio Intergubernativo de Financiamiento UPRE-CIF-IG 570/2016, suscrito entre la UPRE y el GAM Yunchara, Proyecto Construccion del Centro de Salud Integral Yunchara- Municipio de Yunchara, correspondiente al pago de la p</t>
  </si>
  <si>
    <t>De: 00099024113 Transferencia en cumplimiento al DS N0913 de 15/06/2011 y el Convenio Intergubernativo de Financiamiento UPRE-CIF-IG/135/2016, suscrito entre la UPRE y el GAM Challapata , Proyecto Construccion Unidad Educativa Tecnico Humanistico Juan Evo Morales Ayma - Challapata, correspondiente a</t>
  </si>
  <si>
    <t>De: 00099024113 Transferencia en cumplimiento al DS N0913 de 15/06/2011 y el Convenio Intergubernativo de Financiamiento UPRE-CIF-IG 354/2016, suscrito entre la UPRE y el GAM Chulumani (Villa de la Libertad), Proyecto Construccion Unidad Educativa Cutusuma - Chulumani, correspondiente al pago de la</t>
  </si>
  <si>
    <t>De: 00099024113 Transferencia en cumplimiento al DS N0913 de 15/06/2011 y el Convenio Intergubernativo de Financiamiento UPRE-CIF-IG 382/2017, suscrito entre la UPRE y el GAM Waldo Ballivian, Proyecto Construccion Vivienda Para Profesor en U.E. Poke - Waldo Ballivian, correspondiente al pago de la p</t>
  </si>
  <si>
    <t>De: 00099024113 Transferencia en cumplimiento al DS N0913 de 15/06/2011 y el Convenio Intergubernativo de Financiamiento UPRE-CIF-IG/321/2015, suscrito entre la UPRE y el GAM Potosi, Proyecto Construccion Bloque Aulas, Direcciones Salon Multifuncional U.E. San Clemente A Y B, correspondiente al pago</t>
  </si>
  <si>
    <t>De: 00099024113 Transferencia en cumplimiento al DS N0913 de 15/06/2011 y el Convenio Intergubernativo de Financiamiento UPRE-CIF-IG 304/2017, suscrito entre la UPRE y el GAM Palca, Proyecto Construccion 6 Aulas U.E. Mutuhuaya, correspondiente al pago de la planilla N 2, segun la UPRE.</t>
  </si>
  <si>
    <t>De: 00099024113 Transferencia en cumplimiento al DS N0913 de 15/06/2011 y el Convenio Intergubernativo de Financiamiento UPRE-CIF-IG 384/2017, suscrito entre la UPRE y el GAM Waldo Ballivian, Proyecto Construccion Aula en U.E. Taypuma Centro - Waldo Ballivian, correspondiente al pago de la planilla</t>
  </si>
  <si>
    <t>De: 00099024113 Transferencia en cumplimiento al DS N0913 de 15/06/2011 y el Convenio Intergubernativo de Financiamiento UPRE-CIF-IG 349/2017, suscrito entre la UPRE y el GAM Curva, Proyecto Construccion dos Aulas y una Direccion U.E. San Juan de Caalaya, correspondiente al pago de la planilla N 2,</t>
  </si>
  <si>
    <t>De: 00099024113 Transferencia en cumplimiento al DS N0913 de 15/06/2011 y el Convenio Intergubernativo de Financiamiento UPRE-CIF-IG/008/2015, suscrito entre la UPRE y el GAM Cobija, Proyecto Construccion Unidad Educativa Marcelo Quiroga Santa Cruz Barrio Garcia Linera, correspondiente al pago de la</t>
  </si>
  <si>
    <t>De: 00099024113 Transferencia en cumplimiento al DS N0913 de 15/06/2011 y el Convenio Interinstitucional de Financiamiento UPRE-CIF-104/2015, suscrito entre la UPRE y el GAM Chimore, Proyecto Const. Tinglado con Graderias Unidad Educativa Senda E, correspondiente al pago de la planilla N 2 de cierr</t>
  </si>
  <si>
    <t>PROVISION DE FONDOS A SOLICITUD DE YACIMIENTOS PETROLIFEROS FISCALES BOLIVIANOS SEGUN SOLICITUD YPFB-0335-2017 REF: PAGO SERVICIO INTERRUMPIBLE TRANS DE GN ME Y MI POR EL MES DE NOVIEMBRE 2017 A GAS TRANSBOLIVIANO LIB. 00513012007 YPFB - RECURSOS NACIONALIZACIÓN</t>
  </si>
  <si>
    <t>PROVISION DE FONDOS A SOLICITUD DE YACIMIENTOS PETROLIFEROS FISCALES BOLIVIANOS SEGUN SOLICITUD YPFB-0334-2017 REF: PAGO SERVICIO INTERRUMPIBLE DE TRANSPORTE DE GN ME Y FIRME E INTERRUMPIBLE MI NOV 17 GASORIENTE BOLIVIANO LIB. 00513012007 YPFB - RECURSOS NACIONALIZACIÓN</t>
  </si>
  <si>
    <t>VENTA DE DIVISAS CON TRANSFERENCIA DE FONDOS A SOLICITUD DE MINISTERIO DE EDUCACION SEGUN SOLICITUD 3917 REF: TRASPASO PARA CARLA TATTIANA GONZALES GEMIO EQUIVALENTES 641,35 USD LIB. 00099021001 TGN-RECURSOS ORDINARIOS (3987) POR DIFERENCIAL CAMBIARIO</t>
  </si>
  <si>
    <t>VENTA DE DIVISAS CON TRANSFERENCIA DE FONDOS A SOLICITUD DE MINISTERIO DE EDUCACION SEGUN SOLICITUD 3917 REF: TRASPASO PARA CARLA TATTIANA GONZALES GEMIO EQUIVALENTES 641,35 USD LIB. 00099021001 TGN-RECURSOS ORDINARIOS (3987)</t>
  </si>
  <si>
    <t>VENTA DE DIVISAS CON TRANSFERENCIA DE FONDOS A SOLICITUD DE MINISTERIO DE EDUCACION SEGUN SOLICITUD 3918 REF: TRASPASO PARA LA UNIVERSITAT DE BARCELONA (CARLA TATTIANA GONZALES GEMIO) EQUIVALENTES 1.658,43 USD LIB. 00099021001 TGN-RECURSOS ORDINARIOS (3987) POR DIFERENCIAL CAMBIARIO</t>
  </si>
  <si>
    <t>VENTA DE DIVISAS CON TRANSFERENCIA DE FONDOS A SOLICITUD DE MINISTERIO DE EDUCACION SEGUN SOLICITUD 3918 REF: TRASPASO PARA LA UNIVERSITAT DE BARCELONA (CARLA TATTIANA GONZALES GEMIO) EQUIVALENTES 1.658,43 USD LIB. 00099021001 TGN-RECURSOS ORDINARIOS (3987)</t>
  </si>
  <si>
    <t>COMISIONES BANCARIAS POR PAGO PRÉSTAMO JBIC BV-C1 VCTO. 20-12-2017 POR CUENTA DEL TGN SEGÚN NOTA MEFP/VTCP/DGCP/UODP-957/2017 DE FECHA 19-12-2017, VALOR 20-12-2017. LIBRETA N°00099021001 TGN-RECURSOS ORDINARIOS 3987 REF.: COMISIONES BANCARIAS</t>
  </si>
  <si>
    <t>PAGO PRÉSTAMO JBIC BV-C1 VCTO. 20-12-2017 POR CUENTA DE TGN SEGÚN NOTA MEFP/VTCP/DGCP/UODP-957/2017 DE FECHA 19-12-2017, VALOR 20-12-2017 CAPITAL UFV 8.912.336,93 INTERESES UFV 511.866,16 LIBRETA N°00099021001 TGN-RECURSOS ORDINARIOS 3987</t>
  </si>
  <si>
    <t>VENTA DE DIVISAS CON TRANSFERENCIA DE FONDOS A SOLICITUD DE ORGANO JUDICIAL DAF SEGUN SOLICITUD 3925 REF: TRANSFERENCIA DIVISA AL EXTERIOR POR LA CANCELACION DEL CONSULTOR POR PRODUCTO OSCAR HERNAN MARIN MARTINEZ POR EL SERVICIO DE CONSULTORIA DEL SEMINARIO INTERNACIONAL DESAFIOS Y PERSPECTIVAS DE L LIB. 00660012005 ORGANO JUDICIAL-DIRECCIÓN ADMINISTRATIVA Y FINANCIERA-SUCRE</t>
  </si>
  <si>
    <t>VENTA DE DIVISAS CON TRANSFERENCIA DE FONDOS A SOLICITUD DE ORGANO JUDICIAL DAF SEGUN SOLICITUD 3927 REF: TRANSFERENCIA DIVISA AL EXTERIOR POR LA CANCELACION DE LA CONSULTORA POR PRODUCTO ALICIA LORENA SORRENTINO POR EL SERVICIO DE CONSULTORIA DEL SEMINARIO INTERNACIONAL DESAFIOS Y PERSPECTIVAS DE L LIB. 00660012005 ORGANO JUDICIAL-DIRECCIÓN ADMINISTRATIVA Y FINANCIERA-SUCRE</t>
  </si>
  <si>
    <t>VENTA DE DIVISAS CON TRANSFERENCIA DE FONDOS A SOLICITUD DE ORGANO JUDICIAL DAF SEGUN SOLICITUD 3926 REF: TRANSFERENCIA DIVISA AL EXTERIOR POR LA CANCELACION DE LA CONSULTORA POR PRODUCTO SILVIA PATRICIA CAVUTO POR EL SERVICIO DE CONSULTORIA DEL SEMINARIO INTERNACIONAL DESAFIOS Y PERSPECTIVAS DE LA LIB. 00660012005 ORGANO JUDICIAL-DIRECCIÓN ADMINISTRATIVA Y FINANCIERA-SUCRE</t>
  </si>
  <si>
    <t>COBRO DE COMISIONES AL MEFP LIBRETA 00099021001 TGN RECURSOS ORDINARIOS (3987) POR PAGO PRESTAMO JBIC BV-C1 CRE.IMPOR.REAC.VCTO.20-12-2017 YPFB TRANSPORTE S.A.</t>
  </si>
  <si>
    <t>COBRO COSTOS DE PAPELERIA SEGUN TRANSFERENCIA DEL EXTERIOR POR ORDEN DE EMBAJADA DE BOLIVIA EN DINAMARCA LIB. 00513012003 LBP-YPFB (2011349681373)</t>
  </si>
  <si>
    <t>COBRO COSTOS DE PAPELERIA SEGUN TRANSFERENCIA DEL EXTERIOR POR ORDEN DE CONSULADO GENERAL DE BOLIVIA EN WASHINGTON REF:GESTION CONSULAR LIB. 00010011102 MIN.RELACIONES EXTERIORES - GESTORIA CONSULAR LEY Nº 3108</t>
  </si>
  <si>
    <t>VENTA DE DIVISAS A SOLICITUD DE YACIMIENTOS PETROLIFEROS FISCALES BOLIVIANOS SEGUN SOLICITUD 3938 REF: PAGO A EMPRESA SAMSUNG ENGINEERING CO.LTD. CERTIFICADO 12, TERCERA ADENDA, POR REALIZACION DE PDP, FEED, INGENIERIA DE DETALLE, PROCURA, CONSTRUCCION, PUESTA EN MARCHA, OPERACION Y MANTENIMI LIB. 00513052001 YPFB_GERENCIA NACIONAL DE PLANTAS DE SEPARACIÓN</t>
  </si>
  <si>
    <t>De: 00099024113 Transferencia en cumplimiento al DS N0913 de 15/06/2011 y el Convenio Intergubernativo de Financiamiento UPRE-CIF-IG/072/2016 y UPRE - ADENDA - 056/2017, suscrito entre la UPRE y el GAIOC Charagua Iyambae, Proyecto Const. Graderias Para Estadio Municipal Charagua Centro Urbano Chara</t>
  </si>
  <si>
    <t>De: 00099024113 Transferencia en cumplimiento al DS N0913 de 15/06/2011 y el Convenio Intergubernativo de Financiamiento UPRE-CIF-154/2015, suscrito entre la UPRE y el GAM de Yacuiba, Proyecto Const. Cancha de Futbol B San Jose Obrero, correspondiente al pago de la planilla N4, segun la UPRE.</t>
  </si>
  <si>
    <t>De: 00099024113 Transferencia en cumplimiento al DS N0913 de 15/06/2011 y el Convenio Intergubernativo de Financiamiento UPRE-CIF-IG 1014/2017, suscrito entre la UPRE y el GAM de Villa Tunari proyecto Construccion U.E. Tecnico Humanistico Anzaldo D-9, correspondiente al primer desembolso equivalente</t>
  </si>
  <si>
    <t>De: 00099024113 Transferencia en cumplimiento al DS N0913 de 15/06/2011 y el Convenio Intergubernativo de Financiamiento UPRE-CIF-IG 1021/2017, suscrito entre la UPRE y el GAM de Villa Tunari proyecto Construccion Centro de Salud con Internacion 1 de Mayo D - 2, correspondiente al primer desembolso</t>
  </si>
  <si>
    <t>TRANSFERENCIA DEL EXTERIOR SEGUN SWIFT NO.18687 DE FECHA 21/12/2017 ORDENANTE: CONSULADO DE BOLIVIA CUSCO-PERU REF.GESTORIA CONSULAR LIB. 00010011102 MIN.RELACIONES EXTERIORES - GESTORIA CONSULAR LEY Nº 3108</t>
  </si>
  <si>
    <t>A:00099021001 DEVOLUCION RETENCION DE DESCUENTOS EFECTUADOS POR RECUPERACION DEL P.R.A. (PAGO DE REPARTO ANTICIPADO), CORRESPONDIENTE SL MES DE NOVIEMBRE/2017. S/G. CITE SENASIR UAF-TTES N0100/2017, DE FECHA 15/12/2017.</t>
  </si>
  <si>
    <t>A:00099021001 DEVOLUCION RETENCION DE DESCUENTOS EFECTUADOS POR COBROS Y PAGOS INDEBIDOS , CORRESPONDIENTE SL MES DE NOVIEMBRE/2017. S/G. CITE SENASIR UAF-TTES N0099/2017, DE FECHA 15/12/2017.</t>
  </si>
  <si>
    <t>A:00099021001 DEVOLUCION RETENCION DE DESCUENTOS EFECTUADOS POR CONVENIOS DE COMPENSACION DE COTIZACIONES CON BBVA PREVISION S.A. AFP, CORRESPONDIENTE AL MES DE OCTUBRE/2017, AGUINALDO 2007, 2010, 2012 AL 2016. S/G. CITE SENASIR UAF-TTES N0098/2017, DE FECHA 15/12/2017</t>
  </si>
  <si>
    <t>A:00099021001 DEVOLUCION RETENCION DE DESCUENTOS EFECTUADOS POR CONVENIOS DE COMPENSACION DE COTIZACIONES CON FUTURO DE BOLIVIA AFP S.A., CORRESPONDIENTE AL MES DE OCTUBRE/2017 Y AGUINALDO 2009, 2015 AL 2016. S/G. CITE SENASIR UAF-TTES N0097/2017, DE FECHA 15/12/2017.</t>
  </si>
  <si>
    <t>A:00099021001 DEVOLUCION RETENCION DE DESCUENTOS EFECTUADOS POR CONVENIOS DE COMPENSACION DE COTIZACIONES CON LA VITALICIA SEGUROS Y REASEGUROS DE VIDA S.A., CORRESPONDIENTE AL MES DE OCTUBRE/2017. S/G. CITE SENASIR UAF-TTES N0096/2017, DE FECHA 15/12/2017</t>
  </si>
  <si>
    <t>A:00099021001 DEVOLUCION RETENCION DE DESCUENTOS EFECTUADOS POR CONVENIOS DE COMPENSACION DE COTIZACIONES CON SEGUROS PROVIDA S.A., CORRESPONDIENTE AL MES DE OCTUBRE/2017. S/G. CITE SENASIR UAF-TTES N0095/2017, DE FECHA 15/12/2017</t>
  </si>
  <si>
    <t>A:00373024104 TRANSFERENCIA DE RECURSOS FDI A FAVOR DE LAS UNIBOL CORRESPONDIENTE AL MES DE NOVIEMBRE DE 2017, S/G INFORME MEFP/VTCP/DGPOT/UPCFTGN/N2627/2017.</t>
  </si>
  <si>
    <t>A:00373024101 TRANSFERENCIA DE RECURSOS PARA GASTOS DE FUNCIONAMIENTO CORRESPONDIENTE AL MES DE NOVIEMBRE DE 2017, S/G INFORME MEFP/VTCP/DGPOT/UPCFTGN/N2628/2017.</t>
  </si>
  <si>
    <t>A:00373024105 DESEMBOLSO DE RECURSOS AL FONDO DE DESARROLLO INDIGENA PARA PROGRAMAS Y/O PROYECTOS DE LOS GOBIERNOS AUTONOMOS MUNICIPALES DEL DEPARTAMENTO DE POTOSI S/G NOTA FDI/DGE/EXT/N307/2017 MEFP/VTCP/DGPOT/UPCFTGN/N2662/2017.</t>
  </si>
  <si>
    <t>A:00373024105 DESEMBOLSO DE RECURSOS AL FONDO DE DESARROLLO INDIGENA PARA PROGRAMAS Y/O PROYECTOS DE LOS GOBIERNOS AUTONOMOS MUNICIPALES DEL DEPARTAMENTO DE PANDO S/G NOTA FDI/DGE/EXT/N313/2017 MEFP/VTCP/DGPOT/UPCFTGN/N2589/2017.</t>
  </si>
  <si>
    <t>NUMERO DE LIBRETA CUT: Cuenta Unica del Tesoro OPERACIÓN E18 TRANSFERENCIA DEL SISTEMA FINANCIERO POR CUENTA DE TERCEROS A LA CUT Devolucion de pagos CC no cobrados por afiliados Civiles y Militares correspondiente al periodo de agosto 2017</t>
  </si>
  <si>
    <t>||REGULARIZACIÓN DE NUESTRA OPERACIÓN NRO. 0907592 DE F. 15/12/2017 EN ATENCIÓN A CORREO ELECTRÓNICO DEL INSTITUTO NACIONAL DE INNOVACIÓN AGROPECUARIA-INIAF. P/CTA. CENTRO INTERNACIONAL DE MEJORAMIENTO CIMMYT; LIBRETA 00222018014 INIAF-CIMMYT.</t>
  </si>
  <si>
    <t>||TRANSFERENCIA DE FONDOS S/G. FORMULARIO, CITE' BUN0797/17 DE LA FECHA (HRE-TSO-6648). DEVOLUCIÓN DE RECURSOS NO EJECUTADOS POR EL MUNICIPIO EL PUENTE DE LOS PROYECTOS FINANCIADOS POR LA UPRE PARA LA REPROGRAMACIÓN DE PRESUPUESTO DE LA GESTIÓN 2018. A SOLICITUD DEL G.A.M. EL PUENTE; LIBRETA 00099024113 BOLIVIA CAMBIA; BUN.</t>
  </si>
  <si>
    <t>||TRANSFERENCIA DE FONDOS S/G. FORMULARIO, CITE' BUN0799/17 DE LA FECHA (HRE-TSO-6647). DEVOLUCIÓN DE RECURSOS OTORGADOS A TRAVÉS DEL PROGRAMA BOLIVIA CAMBIA NO EJECUTADOS AL CIERRE DE LA GESTIÓN 2017. A SOLICITUD DEL G.A.M. ATOCHA; LIBRETA 00099024113 BOLIVIA CAMBIA; BUN.</t>
  </si>
  <si>
    <t>||TRANSFERENCIA DE FONDOS S/G. FORMULARIO, CITE' BUN/CF558/17 DE LA FECHA (HRE-TSO-6654). DEVOLUCIÓN DE RECURSOS OTORGADOS A TRAVÉS DEL PROGRAMA BOLIVIA CAMBIA PARA FINANCIAR PROYECTOS DEL MUNICIPIO DE HUARINA Y NO EJECUTADOS AL CIERRE DE LA GESTIÓN 2017. A SOLICITUD DEL G.A.M. DE HUARINA; LIBRETA 00099024113 BOLIVIA CAMBIA; BUN.</t>
  </si>
  <si>
    <t>||VENTA DE DIVISAS SEGUN NOTA DGCP-05-016 D.D.E. OF NO.1091/2005 MIN.DE ECONOMIA, PAGO CUSTODIO DE VALORES REF:FACTURA 917740 LIB.00099021001 TGN RECURSOS ORDINARIOS</t>
  </si>
  <si>
    <t>||VENTA DE DIVISAS SEGUN NOTA DGCP-05-016 D.D.E. OF NO.1091/2005 MIN.DE ECONOMIA, PAGO CUSTODIO DE VALORES REF:FACTURA 917740 LIB.00099021001 TGN RECURSOS ORDINARIOS COMIS.0.10% S/USD 87.95 SWIFT BS220.-UTILES BS50.-</t>
  </si>
  <si>
    <t>VENTA DE DIVISAS CON TRANSFERENCIA DE FONDOS A SOLICITUD DE ADMINISTRACION DE SERVICIOS PORTUARIOS BOLIVIA SEGUN SOLICITUD 3929 REF: H.R. 1822 - PAGO DE FACTURAS AL TPA POR SERVICIO DE FIO - HOOK EN EL PUERTO DE ARICA SALDO BS. 464.294, SEGUN COMUNICACION INTRNA ASP-B/DOP/UAP/CI-490/2017 Y DEMAS DOC LIB. 00594012001 ASP-B FONDO DE OPERACIONES</t>
  </si>
  <si>
    <t>VENTA DE DIVISAS CON TRANSFERENCIA DE FONDOS A SOLICITUD DE ADMINISTRACION DE SERVICIOS PORTUARIOS BOLIVIA SEGUN SOLICITUD 3930 REF: H.R. 1822 - PAGO A CUENTA FACTURAS TPA POR SERVICIO FIO - HOOK EN EL PUERTO DE ARICA PREVENTIVO 1146 SALDO 429.059, SEGUN COMUNICACION INTRNA ASP-B/DOP/UAP/CI-490/2017 LIB. 00594012001 ASP-B FONDO DE OPERACIONES</t>
  </si>
  <si>
    <t>VENTA DE DIVISAS CON TRANSFERENCIA DE FONDOS A SOLICITUD DE ADMINISTRACION DE SERVICIOS PORTUARIOS BOLIVIA SEGUN SOLICITUD 3931 REF: H.R. 1822 - PAGO A CUENTA FACTURAS TPA POR SERVICIOS FIO - HOOK EN EL PUERTO DE ARICA PREVENCTIVO 1146-1153, SEGUN COMUNICACION INTRNA ASP-B/DOP/UAP/CI-490/2017 Y DEMA LIB. 00594012001 ASP-B FONDO DE OPERACIONES</t>
  </si>
  <si>
    <t>VENTA DE DIVISAS CON TRANSFERENCIA DE FONDOS A SOLICITUD DE YACIMIENTOS PETROLIFEROS FISCALES BOLIVIANOS SEGUN SOLICITUD 3936 REF: PRE PAGO A PETROLEOS DEL PERU PETROPERU SA POR EL SUMINISTRO SUR DE DIESEL OIL MES DE DICIEMBRE DE 2017 DE ACUERDO A FACTURA PROFORMA DE 21 DE NOVIEMBRE DE 2017 SEGUN DO LIB. 00513012004 LBP-YPFB-UNICOMERCIAL (4030005415/1-2188907)</t>
  </si>
  <si>
    <t>VENTA DE DIVISAS CON TRANSFERENCIA DE FONDOS A SOLICITUD DE ADMINISTRACION DE SERVICIOS PORTUARIOS BOLIVIA SEGUN SOLICITUD 3933 REF: H.R. 1704-1959 - PAGO DE FACTURAS AL TPA POR SERVICIOS EXPORTACIONES DE SEP. Y OCT. /2017 POR PESAJE VGM CARGA EN TRANSITO SEGUNDA QUINCENA DE NOV./2017 SEGUN COMUNICA LIB. 00594012001 ASP-B FONDO DE OPERACIONES</t>
  </si>
  <si>
    <t>VENTA DE DIVISAS CON TRANSFERENCIA DE FONDOS A SOLICITUD DE ADMINISTRACION DE SERVICIOS PORTUARIOS BOLIVIA SEGUN SOLICITUD 3932 REF: H.R. 1850-1820-1807 - PAGO DE FACTURAS AL TPA POR SERVICIOS DE REFRIGERACION, CARGA FIO, EXPORTACIONES OCTUBRE, SEGUN COMUNICACION INTERNA ASP-B/DOP/UAP/CI-487-485-492 LIB. 00594012001 ASP-B FONDO DE OPERACIONES</t>
  </si>
  <si>
    <t>COBRO COSTOS DE PAPELERIA SEGUN TRANSFERENCIA DEL EXTERIOR POR ORDEN DE CONSULADO DE BOLIVIA CUSCO-PERU REF.GESTORIA CONSULAR LIB. 00010011102 MIN.RELACIONES EXTERIORES - GESTORIA CONSULAR LEY Nº 3108</t>
  </si>
  <si>
    <t>VENTA DE DIVISAS CON TRANSFERENCIA DE FONDOS A SOLICITUD DE YACIMIENTOS PETROLIFEROS FISCALES BOLIVIANOS SEGUN SOLICITUD 3935 REF: PAGO A TRAFIGURA PTE LTD SEGUN PROFORMA INVOICE N 972597 Y 972598 DE FECHA 20 DE NOVIEMBRE DE 2017 POR SUMINISTRO DE GASOLINA Y DIESEL OIL MES DE DICIEMBRE DE 2017 SEGUN LIB. 00513012004 LBP-YPFB-UNICOMERCIAL (4030005415/1-2188907)</t>
  </si>
  <si>
    <t>COBRO COSTOS DE PAPELERIA SEGUN TRANSFERENCIA DEL EXTERIOR POR ORDEN DE MINISTRY OF FOREIGN REF:DONACION LIB. 00047228001 EMPODERAR DETI</t>
  </si>
  <si>
    <t>COBRO COSTOS DE PAPELERIA SEGUN TRANSFERENCIA DEL EXTERIOR POR ORDEN DE ENERGIA ARGENTINA S.A. - ENARSA LIB. 00513012007 YPFB - RECURSOS NACIONALIZACIÓN</t>
  </si>
  <si>
    <t>||REGULARIZACIÓN DE NUESTRA OPERACIÓN NRO. 0907592 DE F. 15/12/2017 EN ATENCIÓN A CORREO ELECTRÓNICO DEL INSTITUTO NACIONAL DE INNOVACIÓN AGROPECUARIA-INIAF. DEBITO DE LA LIBRETA 00222018014 INIAF-CIMMYT, COBRO UTILES DE ESCRITORIO.</t>
  </si>
  <si>
    <t>'COBRO POR´||COMISION TRANSFERENCIA DE FONDOS AL EXT. 0,10% S/USD 948.509,60 REEMB. GTOS DE COMUNICACION BS220.- Y EMISION DE CBTE. CTBLE BS50.- REF.: PAGO N°4 LC I-2017-033 EN COMPLEMENTO A CBTE. ADJUNTO DE LA FECHA CGO.LIB. 00078034201 MH EEC-GNV FDO CONVERSION DE VEHICULOS REF.: COM. PAGO N°4 LC I-2017-033</t>
  </si>
  <si>
    <t>||REGISTRO COBRO COMISION AVISO GARANTIA INTERNACIONAL BS220.- Y EMISION CBTE CONTABLE BS50.- REF.: 25/00370/6002496 (BCB:SB-R-2017-55) A/F ENVIBOL EN COMPLEMENTO A CBTE S-0908015 ADJ. DE LA FECHA. CGO.LIB.N°00132019202 SEDEM PLANTA ENV DE VIDRIO CH MUN ZUDAÑEZ REF.:COM AVISO SB-R-2017-055</t>
  </si>
  <si>
    <t>||TRANSFERENCIA DE FONDOS S/G. MENSAJE SWIFT NRO. 18695 DE LA FECHA (SECTOR PÚBLICO). DEBITO DE LA LIBRETA 00117012001 DGAC, REPOSICION UTILES DE ESCRITORIO.</t>
  </si>
  <si>
    <t>'TRANSFERENCIA DE FONDOS||S/G. NOTA CITE: MEFP/VTCP/DGCP/UF-728/2017, DEL MIN.DE ECONOMIA Y FINANZAS PUBLICAS.(HRE-TSO-6595), RECURSOS FIFEICOMISO "ACCESOS SEGUROS PARA VIVIR BIEN". DEBITO DE LA LIBRETA N°00099021001 RECURSOS ORDINARIOS.</t>
  </si>
  <si>
    <t>'TRANSFERENCIA DE FONDOS||S/G. NOTA CITE: MEFP/VTCP/DGCP/UF-728/2017, DEL MIN.DE ECONOMIA Y FINANZAS PUBLICAS.(HRE-TSO-6595), RECURSOS FIFEICOMISO "ACCESOS SEGUROS PARA VIVIR BIEN". DEBITO DE LA LIBRETA N° 00099021001, REPOSICION UTILES DE ESCRITORIO.</t>
  </si>
  <si>
    <t>||REGULARIZACIÓN DE LA OPERACIÓN NRO. G-0623857 DE F. 20/12/2017 S/G. ESTADO DE CUENTA DEL DPTO. DE OPERACIONES CAMBIARIAS EN ATENCIÓN A CORREO ELECTRÓNICO DE LA DIRECCIÓN GENERAL DE AERONÁUTICA CIVIL. DEBITO DE LA LIBRETA 00117012001 DGAC, REPOSICION UTILES DE ESCRITORIO.</t>
  </si>
  <si>
    <t>||REGISTRO COBRO COMISION AVISO CARTA DE CREDITO STANDBY BS220.-Y EMISION COMP.CONTABLE BS50.-REF.:11.9017308.5 (BCB:SB-R-2017-52) A/F Y.P.F.B.,EN COMPL.A COMP.908136 ADJ.DE LA FECHA. LIB. 00513012007 YPFB RECURSOS NACIONALIZACION</t>
  </si>
  <si>
    <t>'TRANSFERENCIA'||RECIBIDA DEL EXTERIOR SEGÚN MENSAJE SWIFT N° 18768 (REM.EXT.) DE FECHA 21-12-2017 POR DESEMBOLSO DE AFD PRÉSTAMO CBO-1014-01-E APOYO PRESUP POL PUB SECT AGUA LIBRETA N° 00099021001 (3987) TGN- RECURSOS ORDINARIOS REF.: UTILES DE ESCRITORIO</t>
  </si>
  <si>
    <t>||TRANSFERENCIA DE FONDOS S/G. MENSAJE SWIFT NRO. 18738 DE LA FECHA (SECTOR PÚBLICO). DEBITO DE LA LIBRETA 00117012001 DGAC, REPOSICION UTILES DE ESCRITORIO.</t>
  </si>
  <si>
    <t>A:00099021001 Pago de capital e interes corriente a favor del TGN, adeudado por el GAD Potosi, correspondientes a los Convenios Subsidiarios CAF 2324, Proyectos de Electrificacion Rural: Chayanta Panacachi; Distrito 1 Tupiza Talina; Distrito 6 Tupiza Chuquiago; Nazareno Sagnasti; San Pedro de Op</t>
  </si>
  <si>
    <t>||TRANSFERENCIA DE FONDOS PARA LA EMPRESA SEDEM - PARA EMPRESA PUBLICA EDITORIAL DEL ESTADO PLURINACIONAL- ABONO EN LA CUT LIBRETA N° 00598019201, POR CONCEPTO DE PRIMER DESEMBOLSO S/G NOTA CITE: BDP/GOP/CART/5128/2017 DE 20/12/2017 LIBRETA N° 00598019201 - SEDEM: EMPRESA PUBLICA EDITORIAL DEL ESTADO PLURINACIONAL</t>
  </si>
  <si>
    <t>'TRANSFERENCIA DE FONDOS DE DPTOS.DE ENCAJE LEGAL DEL SISTEMA FINANCIERO A DPTOS.CTES.DEL SECTOR PUBLICO S/G CITE' BUN.CA/P.CORP/675||2017; DE LA FECHA (HRE-TSO-6665). PARA CUBRIR GASTOS OPERATIVOS. A SOLIC. BDP SAM-FIDEICOMISO BONO JUANCITO PINTO GESTIÓN 2017; LIBR.00099021001 REC.ORDINARIOS; BUN.</t>
  </si>
  <si>
    <t>||TRANSFERENCIA DE FONDOS S/G. FORMULARIO, CITE' BUN0805/17 DE LA FECHA (HRE-TSO-6676). DEVOLUCIÓN DE RECURSOS OTORGADOS POR EL PROGRAMA BOLIVIA CAMBIA Y NO EJECUTADOS AL CIERRE DE LA GESTION FISCAL 2017, PROY. CONST. U.E. MANUEL JOSE CORTEZ. A SOLICITUD DEL G.A.M. COTAGAITA; LIBRETA 00099024113 BOLIVIA CAMBIA; BUN.</t>
  </si>
  <si>
    <t>De: 00099024113 Transferencia en cumplimiento al DS N0913 de 15/06/2011 y el Convenio Intergubernativo de Financiamiento UPRE-CIF-IG/402/2015, suscrito entre la UPRE y el GAM Chipaya, Proyecto Construccion Casa de Gobierno Autonomo Municipal Nacion Indigena Originaria Uru Chipaya, correspondiente al</t>
  </si>
  <si>
    <t>De: 00099024113 Transferencia en cumplimiento al DS N0913 de 15/06/2011 y el Convenio Intergubernativo de Financiamiento UPRE-CIF-IG 007/2016 y UPRE-ADENDA-077/2017, suscrito entre la UPRE y el GAR Gran Chaco Proyecto Construccion Instituto Tecnologico Industrial Agropecuario Yacuiba, correspondient</t>
  </si>
  <si>
    <t>De: 00099024113 Transferencia en cumplimiento al DS N0913 de 15/06/2011 y el Convenio Interinstitucional de Financiamiento UPRE-CIF-325/2014, suscrito entre la UPRE y el GAD La Paz Proyecto Construccion Puente Vehicular Colqueamaya, correspondiente al pago de la planilla N12, segun la UPRE.</t>
  </si>
  <si>
    <t>De: 00099024113 Transferencia en cumplimiento al DS N0913 de 15/06/2011 y el Convenio Interinstitucional de Financiamiento UPRE-CIF-557/2014, suscrito entre la UPRE y el GAM Sacaba Proyecto Construccion Hospital de Segundo Nivel Solomon Klein - Distrito 2, correspondiente al pago de la planilla N11,</t>
  </si>
  <si>
    <t>De: 00099024113 Transferencia en cumplimiento al DS N0913 de 15/06/2011 y el Convenio Intergubernativo de Financiamiento UPRE-CIF-IG/539/2016, suscrito entre la UPRE y el GAM Arampampa Proyecto Const. Internado U.E. Jatun Kasa, correspondiente al pago de la planilla N3 de cierre, segun la UPRE</t>
  </si>
  <si>
    <t>De: 00099024113 Transferencia en cumplimiento al DS N0913 de 15/06/2011 y el Convenio Intergubernativo de Financiamiento UPRE-CIF-IG 070/2017, suscrito entre la UPRE y el GAM Tarija Proyecto Construccion Centro de Salud Ambulatorio Barrio 15 de Noviembre Ciudad de Tarija, correspondiente al pago de</t>
  </si>
  <si>
    <t>De: 00099024113 Transferencia en cumplimiento al DS N0913 de 15/06/2011 y el Convenio Intergubernativo de Financiamiento UPRE-CIF-IG 324/2017, suscrito entre la UPRE y el GAM Ayo Ayo Proyecto Construccion Tinglado y Cancha Polifuncional U.E. Simon Bolivar Comunidad Llalagua, correspondiente al pago</t>
  </si>
  <si>
    <t>De: 00099024113 Transferencia en cumplimiento al DS N0913 de 15/06/2011 y el Convenio Intergubernativo de Financiamiento UPRE-CIF-IG 491/2016, suscrito entre la UPRE y el GAM Cliza Proyecto Construccion Unidad Educativa Mcal. Sucre, correspondiente al pago de la planilla N6 de cierre, segun la UPRE.</t>
  </si>
  <si>
    <t>De: 00099024113 Transferencia en cumplimiento al DS N0913 de 15/06/2011 y el Convenio Intergubernativo de Financiamiento UPRE-CIF-IG 310/2017, suscrito entre la UPRE y el GAM Achacachi, Proyecto Construccion Tinglado Unidad Educativa Villa Lipe, correspondiente al pago de la planilla N 2, segun la U</t>
  </si>
  <si>
    <t>De: 00099024113 Transferencia en cumplimiento al DS N0913 de 15/06/2011 y el Convenio Intergubernativo de Financiamiento UPRE-CIF-IG/551/2016, suscrito entre la UPRE y el GAD Beni, Proyecto Const. Piscina Olimpica Dptal. 18 de Noviembre Trinidad correspondiente al pago de la planilla N 5, segun la</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</si>
  <si>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 7,</t>
  </si>
  <si>
    <t>De: 00099024113 Transferencia en cumplimiento al DS N0913 de 15/06/2011 y el Convenio Intergubernativo de Financiamiento UPRE-CIF-0787/2013, suscrito entre la UPRE y el GAM El Alto, Proyecto Construccion de 6 Aulas Unidad Educativa Libertad en las Americas, correspondiente al pago de la planilla N 2</t>
  </si>
  <si>
    <t>De: 00099024113 Transferencia en cumplimiento al DS N0913 de 15/06/2011 y el Convenio Interinstitucional de Financiamiento UPRE-CIF-665/2014, suscrito entre la UPRE y el GAM Atocha, Proyecto Construccion Coliseo Cerrado Municipal Ferecominsur, correspondiente al pago de la planilla N 4 de cierre, se</t>
  </si>
  <si>
    <t>De: 00099024113 Transferencia en cumplimiento al DS N0913 de 15/06/2011 y el Convenio Intergubernativo de Financiamiento UPRE-CIF-IG 313/2017, suscrito entre la UPRE y el GAM Achacachi, Proyecto Construccion Laboratorio Fisica y Quimica Unidad Educativa Challuyo Secundario, correspondiente al pago d</t>
  </si>
  <si>
    <t>De: 00099024113 Transferencia en cumplimiento al DS N0913 de 15/06/2011 y el Convenio Intergubernativo de Financiamiento UPRE-CIF-IG/356/2016, suscrito entre la UPRE y el GAM Sacabamba , Proyecto Const. Comedor y Biblioteca en Internado U.E. Jesus Maria de Sacabamba, correspondiente al pago de la pl</t>
  </si>
  <si>
    <t>De: 00099024113 Transferencia en cumplimiento al DS N0913 de 15/06/2011 y el Convenio Interinstitucional de Financiamiento UPRE-CIF-274/12, suscrito entre la UPRE y el GAM Potosi Proyecto Construccion Puente Vehicular y Accesos Villa Nazaret - Ciudad Satelite, correspondiente al pago de la planilla</t>
  </si>
  <si>
    <t>De: 00099024113 Transferencia en cumplimiento al DS N0913 de 15/06/2011 y el Convenio Intergubernativo de Financiamiento UPRE-CIF-IG/554/2016, suscrito entre la UPRE y el GAD Beni Proyecto Construccion U.E. El Pallar y Polifuncional Comunidad San Antonio El Pallar, correspondiente al pago de la pla</t>
  </si>
  <si>
    <t>De: 00099024113 Transferencia en cumplimiento al DS N0913 de 15/06/2011 y el Convenio Interinstitucional de Financiamiento UPRE-CIF-137/2015, suscrito entre la UPRE y el GAM Potosi Proyecto Construccion Coliseo Liceo Sucre, correspondiente al pago de la planilla N7, segun la UPRE.</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</si>
  <si>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N8, s</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</si>
  <si>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N6, s</t>
  </si>
  <si>
    <t>De: 00099024113 Transferencia en cumplimiento al DS N0913 de 15/06/2011 y el Convenio Intergubernativo de Financiamiento UPRE-CIF-IG 353/2017, suscrito entre la UPRE y el GAM Papel Pampa, Proyecto Construccion de Dos Aulas en la Unidad Educativa Unupata, correspondiente al pago de la planilla N 2, s</t>
  </si>
  <si>
    <t>De: 00099024113 Transferencia en cumplimiento al DS N0913 de 15/06/2011 y el Convenio Intergubernativo de Financiamiento UPRE-CIF-IG 152/2015, suscrito entre la UPRE y el GAM Tinguipaya, Proyecto Construccion Centro De Salud Con Internacion Jahuacaya, correspondiente al pago de la planilla N 5 de ci</t>
  </si>
  <si>
    <t>De: 00099024113 Transferencia en cumplimiento al DS N0913 de 15/06/2011 y el Convenio Intergubernativo de Financiamiento UPRE-CIF-IG 323/2017, suscrito entre la UPRE y el GAM Colquencha, Proyecto Construccion Centro de Salud Con Internacion Marquirivi, correspondiente al pago de la planilla N 1, seg</t>
  </si>
  <si>
    <t>De: 00099024113 Transferencia en cumplimiento al DS N0913 de 15/06/2011 y el Convenio Interinstitucional de Financiamiento UPRE-CIF-588/2014, suscrito entre la UPRE y el GAM Viacha, Proyecto Construccion Complejo Educativo 14 de Noviembre Paz y Unidad Viacha, correspondiente al pago de la planilla</t>
  </si>
  <si>
    <t>De: 00099024113 Transferencia en cumplimiento al DS N0913 de 15/06/2011 y el Convenio Intergubernativo de Financiamiento UPRE-CIF-IG/054/2015, suscrito entre la UPRE y el GAM Colquechaca, Proyecto Construccion Bloque de Aulas y Laboratorio Unidad Educativa Roberto Hinojosa Colquechaca, correspondien</t>
  </si>
  <si>
    <t>De: 00099024113 Transferencia en cumplimiento al DS N0913 de 15/06/2011 y el Convenio Intergubernativo de Financiamiento UPRE-CIF-IG 099/2017, suscrito entre la UPRE y el GAM Irupana, Proyecto Construccion Tinglado Unidad Educativa Santiago de Taca - Lambate, correspondiente al pago de la planilla N</t>
  </si>
  <si>
    <t>De: 00099024113 Transferencia en cumplimiento al DS N0913 de 15/06/2011 y el Convenio Intergubernativo de Financiamiento UPRE-CIF-IG 135/2017, suscrito entre la UPRE y el GAM Ingavi, Proyecto Const. Dos Aulas Unidad Educativa 23 de Marzo - Comunidad Campesina 23 de Marzo,, correspondiente al pago de</t>
  </si>
  <si>
    <t>De: 00099024113 Transferencia en cumplimiento al DS N0913 de 15/06/2011 y el Convenio Intergubernativo de Financiamiento UPRE-CIF-IG 1100/2017, suscrito entre la UPRE y el GAM Warnes, Proyecto Const. de Centro Integral de Rehabilitacion Infantil Warnes, correspondiente al pago del 20% de anticipo de</t>
  </si>
  <si>
    <t>||REGISTRO COBRO COMISION AVISO CARTA DE CREDITO STANDBY BS220.-Y EMISION COMP.CONTABLE BS50.-REF.:BKD2017LG00285 (BCB:SB-R-2017-56) A/F ADMINISTRADORA BOLIVIANA DE CARRETERAS - ABC,EN COMPL.A COMP.908298,22/12/17. LIB.00291012002 ABC-RECURSOS PROPIOS REF.:COMISIONES AVISO SBLC BKD2017LG00285</t>
  </si>
  <si>
    <t>||TRANSFERENCIA DE FONDOS S/G. MENSAJES SWIFT NROS.18831 Y 18813 DE LA FECHA.(SECTOR PUBLICO). DEBITO LIBRETA NO.00117012001 DGAC, COBRO EMISION COMPROBANTE CONTABLE DE LA FECHA.</t>
  </si>
  <si>
    <t>||TRANSFERENCIA DE FONDOS S/G. MENSAJES SWIFT NROS. 18854 Y 18843 DE LA FECHA (SECTOR PUBLICO). DEBITO DE LA LIBRETA 00117012001 DGAC, REPOSICION UTILES DE ESCRITORIO.</t>
  </si>
  <si>
    <t>||TRANSFERENCIA DE FONDOS S/G. MENSAJES SWIFT NROS. 18853 Y 18842 DE LA FECHA (SECTOR PUBLICO). DEBITO DE LA LIBRETA 00117012001 DGAC, REPOSICION UTILES DE ESCRITORIO.</t>
  </si>
  <si>
    <t>'TRANSFERENCIA DE FONDOS S/G CITE Nº' MEFP/VTCP/DGAFT/UOET||TES/5449/17 DE LA FECHA A SOLICITID DEL MEFP (HRE-TSO-6691). A LOS GOBIERNOS AUTONOMOS MUNICIPALES BENEFICIARIOS Y AL G.A.I.O.C. CHARAGUA IYAMBAE POR PATENTES PETROLERAS CORRESP. A LA GESTIÓN 2017 EN CUMPLIM. AL ART. 51 LEY 3058 DEBITO DE LA LIBRETA 00990201001 RECURSOS ORDINARIOS; COBRO UTILES DE ESCRITORIO.</t>
  </si>
  <si>
    <t>De: 00099024113 Transferencia en cumplimiento al DS N0913 de 15/06/2011 y el Convenio Intergubernativo de Financiamiento UPRE-CIF-IG/139/2016, suscrito entre la UPRE y el GAM de Irupana proyecto Construccion Unidad Educativa Union Huiri, correspondiente al pago de la Planilla N4 de cierre, segun la</t>
  </si>
  <si>
    <t>De: 00099024113 Transferencia en cumplimiento al DS N0913 de 15/06/2011 y el Convenio Intergubernativo de Financiamiento UPRE-CIF-IG 191/2017, suscrito entre la UPRE y el GAM de Sacaba proyecto Construccion Mercado Zonal Canal Pata, correspondiente al pago de la Planilla N 2, segun la UPRE.</t>
  </si>
  <si>
    <t>De: 00099024113 Transferencia en cumplimiento al DS N0913 de 15/06/2011 y el Convenio Intergubernativo de Financiamiento UPRE-CIF-IG 308/2017, suscrito entre la UPRE y el GAM de Achacachi proyecto Construccion Tinglado Unidad Educativa Frasquia, correspondiente al pago de la Planilla N 2, segun la U</t>
  </si>
  <si>
    <t>De: 00099024113 Transferencia en cumplimiento al DS N0913 de 15/06/2011 y el Convenio Intergubernativo de Financiamiento UPRE-CIF-IG 311/2017, suscrito entre la UPRE y el GAM de Achacachi proyecto Construccion Bloque de Aulas Unidad Educativa Casamaya, correspondiente al pago de la Planilla N 2, seg</t>
  </si>
  <si>
    <t>De: 00099024113 Transferencia en cumplimiento al DS N0913 de 15/06/2011 y el Convenio Intergubernativo de Financiamiento UPRE-CIF-IG/420/2016, suscrito entre la UPRE y el GAM de Potosi proyecto Construccion Centro de Educacion Tecnico Alternativa Huayna Capac D-20, correspondiente al pago de la Plan</t>
  </si>
  <si>
    <t>De: 00099024113 Transferencia en cumplimiento al DS N0913 de 15/06/2011 y el Convenio Intergubernativo de Financiamiento UPRE-CIF-IG/423/2016, suscrito entre la UPRE y el GAM Potosi, Proyecto Construccion Mercado Calvario D-4, correspondiente al pago de la planilla N3, segun la UPRE.</t>
  </si>
  <si>
    <t>De: 00099024113 Transferencia en cumplimiento al DS N0913 de 15/06/2011 y el Convenio Intergubernativo de Financiamiento UPRE-CIF-IG/350/2016, suscrito entre la UPRE y el GAM Irupana, Proyecto Const. Unidad Educativa Agustin Aspiazu Irupana, correspondiente al pago de la planilla N6, de cierre segu</t>
  </si>
  <si>
    <t>VENTA DE DIVISAS A SOLICITUD DE YACIMIENTOS PETROLIFEROS FISCALES BOLIVIANOS SEGUN SOLICITUD 3975 REF: PAGO A YPFB TRANSPORTE SA POR SERVICIO DE ALMACENAJE DIESEL OIL EN TERMINAL ARICA Y SERVICIO DE TERMINAL EN EL MES DE OCTUBRE DE 2017 SEGUN FACTURAS N 78 Y 79 Y DOCUMENTACION ADJUNTA LIB. 00513012004 LBP-YPFB-UNICOMERCIAL (4030005415/1-2188907)</t>
  </si>
  <si>
    <t>VENTA DE DIVISAS CON TRANSFERENCIA DE FONDOS A SOLICITUD DE BOLIVIA TV SEGUN SOLICITUD 3959 REF: INTELSAT: PAGO SERVICIO SATELITAL BANDA KU CORRESPONDIENTE AL MES DE SEPTIEMBRE 2017, SEGUN INFORME CITE: CONTABILIDAD 895/2017, COMUNICACION INTERNA BTV/GT 973/2017, ACTA DE CONFORMIDAD BTV - GT CITE: 1 LIB. 00526012001 BOLIVIA TV - RECAUDACIONES</t>
  </si>
  <si>
    <t>VENTA DE DIVISAS CON TRANSFERENCIA DE FONDOS A SOLICITUD DE BOLIVIA TV SEGUN SOLICITUD 3955 REF: INTELSAT: PAGO SERVICIO SATELITAL BANDA KU IS-14 CORRESPONDIENTE AL MES DE OCTUBRE 2017, SEGUN INFORME CITE: CONTABILIDAD 901/2017, COMUNICACION INTERNA BTV/GT 1069/2017, ACTA DE CONFORMIDAD BTV - GT CIT LIB. 00526012001 BOLIVIA TV - RECAUDACIONES</t>
  </si>
  <si>
    <t>VENTA DE DIVISAS CON TRANSFERENCIA DE FONDOS A SOLICITUD DE MINISTERIO DE DESARROLLO RURAL Y TIERRAS SEGUN SOLICITUD 3951 REF: COMPRA POR EXCEPCION DE KITS PRUEBA TAMIZ 3 ABC CONFIRMATORIO EITB BOVINO GESTION 2017, PARA DIAGNOSTICO DE ENFERMEDADES VESICULARES LIB. 00047081101 LBP-SENASAG-RECURSOS PROPIOS (4125-03L384-2015005142322)</t>
  </si>
  <si>
    <t>VENTA DE DIVISAS CON TRANSFERENCIA DE FONDOS A SOLICITUD DE BOLIVIA TV SEGUN SOLICITUD 3960 REF: INTELSAT: PAGO SERVICIO SATELITAL BANDA C CORRESPONDIENTE AL MES DE OCTUBRE 2017, SEGUN INFORME CITE: CONTABILIDAD 900/2017, COMUNICACION INTERNA BTV/GT 1024/2017, ACTA DE CONFORMIDAD BTV - GT CITE: 136/ LIB. 00526012001 BOLIVIA TV - RECAUDACIONES</t>
  </si>
  <si>
    <t>VENTA DE DIVISAS CON TRANSFERENCIA DE FONDOS A SOLICITUD DE BOLIVIA TV SEGUN SOLICITUD 3961 REF: INTELSAT: PAGO SERVICIO SATELITAL BANDA C CORRESPONDIENTE AL MES DE AGOSTO 2017, SEGUN INFORME CITE: CONTABILIDAD 654/2017, COMUNICACION INTERNA BTV/GT 868/2017, ACTA DE CONFORMIDAD BTV - GT CITE: 106/20 LIB. 00526012001 BOLIVIA TV - RECAUDACIONES</t>
  </si>
  <si>
    <t>VENTA DE DIVISAS CON TRANSFERENCIA DE FONDOS A SOLICITUD DE BOLIVIA TV SEGUN SOLICITUD 3958 REF: INTELSAT: PAGO SERVICIO SATELITAL BANDA C CORRESPONDIENTE AL MES DE SEPTIEMBRE 2017, SEGUN INFORME CITE: CONTABILIDAD 734/2017, COMUNICACION INTERNA BTV/GT 946/2017, ACTA DE CONFORMIDAD BTV - GT CITE: 11 LIB. 00526012001 BOLIVIA TV - RECAUDACIONES</t>
  </si>
  <si>
    <t>VENTA DE DIVISAS CON TRANSFERENCIA DE FONDOS A SOLICITUD DE BOLIVIA TV SEGUN SOLICITUD 3954 REF: INTELSAT: PAGO SERVICIO SATELITAL BANDA C CORRESPONDIENTE AL MES DE NOVIEMBRE 2017, SEGUN INFORME CITE: CONTABILIDAD 940/2017, COMUNICACION INTERNA BTV/GT 1142/2017, ACTA DE CONFORMIDAD BTV - GT CITE: 15 LIB. 00526012001 BOLIVIA TV - RECAUDACIONES</t>
  </si>
  <si>
    <t>VENTA DE DIVISAS CON TRANSFERENCIA DE FONDOS A SOLICITUD DE BOLIVIA TV SEGUN SOLICITUD 3957 REF: INTELSAT: PAGO SERVICIO SATELITAL BANDA KU IS-14 CORRESPONDIENTE AL MES DE NOVIEMBRE 2017, SEGUN INFORME CITE: CONTABILIDAD 941/2017, COMUNICACION INTERNA BTV/GT 1143/2017, ACTA DE CONFORMIDAD BTV - GT C LIB. 00526012001 BOLIVIA TV - RECAUDACIONES</t>
  </si>
  <si>
    <t>VENTA DE DIVISAS CON TRANSFERENCIA DE FONDOS A SOLICITUD DE MINISTERIO DE LA PRESIDENCIA SEGUN SOLICITUD 3972 REF: DIVISAS USD 32,384.27 TRANSFERENCIA A ROYAL FBO SERVICE S.A POR SERVICIOS PRESTADOS A AEREONAVE FAB 001 VIAJE A WILMINGTON DE 3 AL 10 DICIEMBRE 2017, PAGO A BANCO BBVA PARAGUAY S.A, CUE LIB. 00099021001 TGN-RECURSOS ORDINARIOS (3987)</t>
  </si>
  <si>
    <t>VENTA DE DIVISAS CON TRANSFERENCIA DE FONDOS A SOLICITUD DE MINISTERIO DE LA PRESIDENCIA SEGUN SOLICITUD 3971 REF: DIVISAS USD 14,733.46 TRANSFERENCIA A ROYAL FBO SERVICE S.A POR SERVICIOS PRESTADOS A AERONAVE FAB 002 EN VIAJE A LITTLE ROCK USA, PAGO BANCO BBVA PARAGUAY, CUENTA 0102351465. LIB. 00099021001 TGN-RECURSOS ORDINARIOS (3987)</t>
  </si>
  <si>
    <t>VENTA DE DIVISAS CON TRANSFERENCIA DE FONDOS A SOLICITUD DE MINISTERIO DE RELACIONES EXTERIORES SEGUN SOLICITUD 3963 REF: REMESA ADICIONAL A FAVOR DE EMBAJADAS Y CONSULADOS PARA CUBRIR GASTOS DE PASAJES Y VIATICOS SEGUN NOTA 309. LIB. 00099021001 TGN-RECURSOS ORDINARIOS (3987)</t>
  </si>
  <si>
    <t>VENTA DE DIVISAS CON TRANSFERENCIA DE FONDOS A SOLICITUD DE MINISTERIO DE RELACIONES EXTERIORES SEGUN SOLICITUD 3962 REF: REMESA ADICIONAL A FAVOR DE CONSULADOS PARA ASISTIR A LA VIII REUNION DE EMBAJADORES Y CONSULES A LLEVARSE A CABO EN LA CIUDAD DE LA PAZ SEGUN NOTA 152. LIB. 00099021001 TGN-RECURSOS ORDINARIOS (3987)</t>
  </si>
  <si>
    <t>VENTA DE DIVISAS CON TRANSFERENCIA DE FONDOS A SOLICITUD DE MINISTERIO DE DESARROLLO RURAL Y TIERRAS SEGUN SOLICITUD 3950 REF: COMPRA POR EXCEPCION DE 4 KITS DE PSE-111 NC PRUEBA TAMIZ (3 ABC) CONFIRMATORIA (3 ABC) BOVINO PARA EL SENASAG CHUQUISACA LIB. 00047081101 LBP-SENASAG-RECURSOS PROPIOS (4125-03L384-2015005142322)</t>
  </si>
  <si>
    <t>COBRO COSTOS DE PAPELERIA SEGUN TRANSFERENCIA DEL EXTERIOR POR ORDEN DE ENERGIA ARGENTINA SOCIEDAD ANOMINA LIB. 00513012007 YPFB - RECURSOS NACIONALIZACIÓN</t>
  </si>
  <si>
    <t>COBRO COSTOS DE PAPELERIA SEGUN TRANSFERENCIA DEL EXTERIOR POR ORDEN DE ENERGIA ARGENTINA SOCIEDAD ANONIMA LIB. 00513012007 YPFB - RECURSOS NACIONALIZACIÓN</t>
  </si>
  <si>
    <t>De: 00099024113 Transferencia en cumplimiento al DS N0913 de 15/06/2011 y el Convenio Intergubernativo de Financiamiento UPRE-CIF-IG 508/2017, suscrito entre la UPRE y el GAM Ichoca, Proyecto Construccion Unidad Educativa Collpa Comunidad Collpa, correspondiente al pago de la planilla N2, segun la U</t>
  </si>
  <si>
    <t>De: 00099024113 Transferencia en cumplimiento al DS N0913 de 15/06/2011 y el Convenio Intergubernativo de Financiamiento UPRE-CIF-IG 316/2016, suscrito entre la UPRE y el GAM Independencia, Proyecto Construccion Internado U.E. Charahuayto D-8, correspondiente al pago de la planilla N5 de cierre, seg</t>
  </si>
  <si>
    <t>De: 00099024113 Transferencia en cumplimiento al DS N0913 de 15/06/2011 y el Convenio Interinstitucional de Financiamiento UPRE-CIF-0781/2013, suscrito entre la UPRE y el GAM El Alto Proyecto Construccion de 4 Aulas Unidad Educativa Juan Pablo II Don Bosco, correspondiente al pago de la planilla N2</t>
  </si>
  <si>
    <t>De: 00099024113 Transferencia en cumplimiento al DS N0913 de 15/06/2011 y el Convenio Intergubernativo de Financiamiento UPRE-CIF-IG/291/2015, suscrito entre la UPRE y el GAM Exaltacion Proyecto Construccion Centro Medico Comunidad Cooperativa, correspondiente al pago de la planilla N1, segun la UPR</t>
  </si>
  <si>
    <t>De: 00099024113 Transferencia en cumplimiento al DS N0913 de 15/06/2011 y el Convenio Intergubernativo de Financiamiento UPRE-CIF-IG 348/2017, suscrito entre la UPRE y el GAM Curva Proyecto Construccion Dos Aulas y Una Direccion U.E. Taypi Canuhuma, correspondiente al pago de la planilla N2, segun l</t>
  </si>
  <si>
    <t>De: 00099024113 Transferencia en cumplimiento al DS N0913 de 15/06/2011 y el Convenio Intergubernativo de Financiamiento UPRE-CIF-IG 197/2017, suscrito entre la UPRE y el GAM Calamarca Proyecto Construccion Bloque de Aulas U.E. Choritotora, correspondiente al pago de la planilla N2, segun la UPRE.</t>
  </si>
  <si>
    <t>De: 00099024113 Transferencia en cumplimiento al DS N0913 de 15/06/2011 y el Convenio Intergubernativo de Financiamiento UPRE-CIF-IG 352/2017, suscrito entre la UPRE y el GAM Papel Pampa Proyecto Construccion de Dos Aulas en la Unidad Educativa Waldo Ballivian - Escalona, correspondiente al pago de</t>
  </si>
  <si>
    <t>De: 00099024113 Transferencia en cumplimiento al DS N0913 de 15/06/2011 y el Convenio Interinstitucional de Financiamiento UPRE-CIF-105/2015, suscrito entre la UPRE y el GAM Chimore Proyecto Const. Edificio Municipal Chimore, correspondiente al pago de la planilla N5 de cierre, segun la UPRE.</t>
  </si>
  <si>
    <t>De: 00099024113 Transferencia en cumplimiento al DS N0913 de 15/06/2011 y el Convenio Intergubernativo de Financiamiento UPRE-CIF-IG/325/2015, suscrito entre la UPRE y el GAM Viacha, Proyecto Construccion Unidad Educativa Achica Arriba Distrito - 3, correspondiente al pago de la planilla N 4 de cier</t>
  </si>
  <si>
    <t>De: 00099024113 Transferencia en cumplimiento al DS N0913 de 15/06/2011 y el Convenio Intergubernativo de Financiamiento UPRE-CIF-IG 430/2016, suscrito entre la UPRE y el GAM Huanuni, Proyecto Construccion Unidad Educativa 12 de Abril Huanuni, correspondiente al pago de la planilla N6, segun la UPRE</t>
  </si>
  <si>
    <t>De: 00163012002 TRANSFERENCIA A SOLICITUD DE ANH S/G NOTA ANH 18861 DAF 4298/2017, EN CUMPLIMIENTO A LA LEY N 3058 ART. 142 (Fondo de Ayuda Interna al Desarrollo Nacional) y D.S 1996 ART. 73 (Crea FONGAS)</t>
  </si>
  <si>
    <t>A:00099024113 Debito Automatico al Gobierno Autonomo Municipal de Urubicha (GAM URU) por incumplimiento al Convenio Interinstitucional de Financiamiento UPRE-CIF-1112/2013 de fecha 07 de octubre de 2013, suscrito entre la Unidad de Proyectos Especiales y el GAM MUY proyecto Construccion y Fomento a</t>
  </si>
  <si>
    <t>A:00099021001 Pago de capital e interes corriente a favor del TGN, adeudado por el GAD Santa Cruz, correspondiente al Prestamo Convenio Subsidiario CAF 2324, Proyecto de Electrificacion Naciones Unidas Nuevo Palmar Villanueva.</t>
  </si>
  <si>
    <t>A:00041014201 Transferencia que efectuamos a requerimiento de Zona Franca Cobija, segun nota CITE:ZFC-DGE-UAF-ACPyT-644/2017, por concepto de desembolso del 2% en favor del Ministerio de Desarrollo Productivo y Economia Plural, correspondiente al mes de noviembre de 2017, en cumplimiento al Decreto</t>
  </si>
  <si>
    <t>NUMERO DE LIBRETA CUT: 00099021001 OPERACIÓN E18 TRANSFERENCIA DEL SISTEMA FINANCIERO POR CUENTA DE TERCEROS A LA CUT A SOLICITUD DEL MEFP SEGUN NOTA CITE MEFP VTCP DGPOT UAIS CPI NO 1217003 BUN 17</t>
  </si>
  <si>
    <t>NÚMERO DE LIBRETA CUT: 99031009.00 OPERACIÓN T01 TRANSFERENCIA DE FONDOS A LA CUT - TESORO DIRECTO DE BANCO UNION S.A. A CUENTA UNICA DEL TESORO CON NUMERO DE SOLICITUD = 2391638 Y NUMERO CORRELATIVO = 91320026122017064 TRANSFERENCIA POR OPERACIONES DE VENTA BONOS BCB</t>
  </si>
  <si>
    <t>||TRANSFERENCIA DE FONDOS S/G. FORMULARIO, CITE' BUN811/17 DE LA FECHA (HRE-TSO-6879). DEVOLUCIÓN DE RECURSOS OTORGADOS POR FINANCIAMIENTO DEL PROY. IMPLEM. HUERTOS FAMILIARES MUNICIPIO ALALAY PMDC NO EJECUTADOS, CUYA VIGENCIA FENECIO EN LA GESTION 2015. SOLIC. GAM ALALAY; LIBRETA 00046058003 MIN. SALUD Y DEPORTES BS-FDO.CANASTA DESNUTRICION CERO; BUN.</t>
  </si>
  <si>
    <t>||TRANSFERENCIA DE FONDOS S/G. MENSAJE SWIFT NRO. 18937 DE LA FECHA (SECTOR PUBLICO). DEBITO DE LA LIBRETA 00117012001 DGAC, REPOSICION UTILES DE ESCRITORIO.</t>
  </si>
  <si>
    <t>'COBRO DE UTILES DE ESCRITORIO POR´||COMPLEMENTO EN COMPROBANTE S-908616 REF.TRASPASO DE CUENTA SG SOL.MINISTERIO DE ECONOMIA. LIB.00099021001 TGN-RECURSOS ORDINARIOS</t>
  </si>
  <si>
    <t>'TRANSFERENCIA DE FONDOS||A SOL. DEL MIN,DE ECO Y FIN.PUBL. MEFP/VTCP/DGAFT/UOIET/TES/N°5514/17 DE LA FECHA HRE TSO 6945 AL GOB.AUT.DPTAL. BENI, EN EL MARCO DEL ART. 12 LEY N°975, MODIFICACIONES AL PRESUPUESTO GENERAL DEL ESTADO-GESTION 2017 DE F. 13/09/2017,RESERVA PRESUPUESTARIA N°2405. DEBITO DE LA LIBRETA 00099021001 TGN-RECURSOS ORDINARIOS.</t>
  </si>
  <si>
    <t>'TRANSFERENCIA DE FONDOS||A SOL. DEL MIN,DE ECO Y FIN.PUBL. MEFP/VTCP/DGAFT/UOIET/TES/N°5514/17 DE LA FECHA HRE TSO 6945 AL GOB.AUT.DPTAL. BENI, EN EL MARCO DEL ART. 12 LEY N°975, MODIFICACIONES AL PRESUPUESTO GENERAL DEL ESTADO-GESTION 2017 DE F. 13/09/2017,RESERVA PRESUPUESTARIA N°2405. DEBITO DE LA LIBRETA 00099021001 TGN RECURSOS ORDINARIOS, COBRO UTILES DE ESCRITORIO.</t>
  </si>
  <si>
    <t>VENTA DE DIVISAS CON TRANSFERENCIA DE FONDOS A SOLICITUD DE MINISTERIO DE DESARROLLO PRODUCTIVO Y ECONOMIA PLURAL SEGUN SOLICITUD 3982 REF: CONTRIBUTIONS FROM BOLIVIA TO THE INTERNATIONAL COFFEE ORGANIZATION PERIOD 2016 2017 EQUIVALENTES 4.577,56 USD LIB. 00041071101 SERVICIO NACIONAL DE VERIFICACION DE EXPORTACIONES</t>
  </si>
  <si>
    <t>De: 00099024113 Transferencia en cumplimiento al DS N0913 de 15/06/2011 y el Convenio Intergubernativo de Financiamiento UPRE-CIF-IG 1026/2017, suscrito entre la UPRE y el GAM Belen de Andamarca, Proyecto Construccion Palacio Consistorial Belen de Andamarca, correspondiente al pago del 20% de antici</t>
  </si>
  <si>
    <t>De: 00099024113 Transferencia en cumplimiento al DS N0913 de 15/06/2011 y el Convenio Intergubernativo de Financiamiento UPRE-CIF-IG 1027/2017, suscrito entre la UPRE y el GAM Belen de Andamarca, Proyecto Construccion Enlosetado Calles Oruro, Corque, Teodoro Lamas, Circunvalacion y Bolivar Mun Belen</t>
  </si>
  <si>
    <t>De: 00099024113 Transferencia en cumplimiento al DS N0913 de 15/06/2011 y el Convenio Intergubernativo de Financiamiento UPRE-CIF-IG 907/2017, suscrito entre la UPRE y el GAD Beni, Proyecto Const. U.E.6 de Septiembre y Polifuncional - Comunidad San Francisco de Moxos, correspondiente al pago del 20%</t>
  </si>
  <si>
    <t>De: 00099024113 Transferencia en cumplimiento al DS N0913 de 15/06/2011 y el Convenio Intergubernativo de Financiamiento UPRE-CIF-IG 595/2017, suscrito entre la UPRE y el GAD Beni, Proyecto Const. Complejo Deportivo de Raquet - Ball Patuju Trinidad - Beni, correspondiente al pago del 20% de anticipo</t>
  </si>
  <si>
    <t>De: 00099024113 Transferencia en cumplimiento al DS N0913 de 15/06/2011 y el Convenio Intergubernativo de Financiamiento UPRE-CIF-IG 705/2017, suscrito entre la UPRE y el GAM Poopo, Proyecto Construccion Tinglado Unidad Educativa Uru Murato Comunidad de Punaca Municipio de Poopo, correspondiente al</t>
  </si>
  <si>
    <t>De: 00099024113 Transferencia en cumplimiento al DS N0913 de 15/06/2011 y el Convenio Intergubernativo de Financiamiento UPRE-CIF-IG 1101/2017, suscrito entre la UPRE y el GAM Warnes, Proyecto Const. Guarderia Municipal Julia Katan de Said Warnes, correspondiente al pago del 20% de anticipo del mont</t>
  </si>
  <si>
    <t>De: 00099024113 Transferencia en cumplimiento al DS N0913 de 15/06/2011 y el Convenio Intergubernativo de Financiamiento UPRE-CIF-IG 640/2017, suscrito entre la UPRE y el GAM Tolata, Proyecto Construccion Centro de Salud Ambulatorio Carcaje (Tolata), correspondiente al pago del 20% de anticipo del m</t>
  </si>
  <si>
    <t>De: 00099024113 Transferencia en cumplimiento al DS N0913 de 15/06/2011 y el Convenio Intergubernativo de Financiamiento UPRE-CIF-IG/418/2016, suscrito entre la UPRE y el GAM de Potosi proyecto Construccion Centro de Educacion Tecnico Alternativa Potosi D-7, correspondiente al pago de la Planilla N</t>
  </si>
  <si>
    <t>De: 00099024113 Transferencia en cumplimiento al DS N0913 de 15/06/2011 y el Convenio Intergubernativo de Financiamiento UPRE-CIF-IG/572/2016, suscrito entre la UPRE y el GAD de Potosi proyecto Construccion Instituto Tecnologico Superior Vitichi, correspondiente al pago de la planilla N 1, segun la</t>
  </si>
  <si>
    <t>De: 00099024113 Transferencia en cumplimiento al DS N0913 de 15/06/2011 y el Convenio Interinstitucional de Financiamiento UPRE-CIF-010/11, suscrito entre la UPRE y el GAM de Cochabamba proyecto Construccion de Coliseo para la Unidad Educativa Adela Zamudio Francisco Prada, correspondiente al pago</t>
  </si>
  <si>
    <t>De: 00099024113 Transferencia en cumplimiento al DS N0913 de 15/06/2011 y el Convenio Intergubernativo de Financiamiento UPRE-CIF-IG/525/2016, suscrito entre la UPRE y el GAM Robore, Proyecto Const. Unidad Educativa Luis Maria Oefner, correspondiente al pago de la planilla N3, segun la UPRE.</t>
  </si>
  <si>
    <t>De: 00099024113 Transferencia en cumplimiento al DS N0913 de 15/06/2011 y el Convenio Intergubernativo de Financiamiento UPRE-CIF-IG/538/2016, suscrito entre la UPRE y el GAM Arapampa, Proyecto Const. Internado U.E. Calachua, correspondiente al pago de la planilla N2 de cierre, segun la UPRE.</t>
  </si>
  <si>
    <t>De: 00099024113 Transferencia en cumplimiento al DS N0913 de 15/06/2011 y el Convenio Intergubernativo de Financiamiento UPRE-CIF-IG 354/2017, suscrito entre la UPRE y el GAM Papel Pampa, Proyecto Construccion de Dos Aulas en la Unidad Educativa Papel Pampa, correspondiente al pago de la planilla N2</t>
  </si>
  <si>
    <t>De: 00099024113 Transferencia en cumplimiento al DS N0913 de 15/06/2011 y el Convenio Intergubernativo de Financiamiento UPRE-CIF-IG 351/2017, suscrito entre la UPRE y el GAM Papel Pampa, Proyecto Construccion de Dos Aulas en la Unidad Educativa Gualberto Villarroel, correspondiente al pago de la pl</t>
  </si>
  <si>
    <t>De: 00099024113 Transferencia en cumplimiento al DS N0913 de 15/06/2011 y el Convenio Intergubernativo de Financiamiento UPRE-CIF-IG 478/2017, suscrito entre la UPRE y el GAM Mizque, Proyecto Const. Unidad Educativa Martin Cardenas, correspondiente al pago de la planilla N4, segun la UPRE.</t>
  </si>
  <si>
    <t>De: 00099024113 Transferencia en cumplimiento al DS N0913 de 15/06/2011 y el Convenio Intergubernativo de Financiamiento UPRE-CIF-IG/074/2015, suscrito entre la UPRE y el GAM Ckochas, Proyecto Construccion Ocho Aulas Cancha Polifuncional U.E. Media Luna, correspondiente al pago de la planilla N4 de</t>
  </si>
  <si>
    <t>De: 00099024113 Transferencia en cumplimiento al DS N0913 de 15/06/2011 y el Convenio Interinstitucional de Financiamiento UPRE-CIF-134/2014, suscrito entre la UPRE y el GAM Bella Flor, Proyecto Construccion Unidad Educativa Evo Morales Ayma Comunidad Puerto Evo, correspondiente al pago de la planil</t>
  </si>
  <si>
    <t>De: 00099024113 Transferencia en cumplimiento al DS N0913 de 15/06/2011 y el Convenio Intergubernativo de Financiamiento UPRE-CIF-IG 409/2016, suscrito entre la UPRE y el GAM Sacaba, Proyecto Construccion Infraestructura Deportiva Pelota Vasca Distrito 3, correspondiente al pago de la planilla N4 de</t>
  </si>
  <si>
    <t>De: 00099024113 Transferencia en cumplimiento al DS N0913 de 15/06/2011 y el Convenio Intergubernativo de Financiamiento UPRE-CIF-IG 025/2017, suscrito entre la UPRE y el GAM Uyuni, Proyecto Construccion Coliseo Cerrado Comunidad Huancarani A, correspondiente al pago de la planilla N2, segun la UPRE</t>
  </si>
  <si>
    <t>De: 00099024113 Transferencia en cumplimiento al DS N0913 de 15/06/2011 y el Convenio Intergubernativo de Financiamiento UPRE-CIF-IG 434/2016, suscrito entre la UPRE y el GAM Padcaya, Proyecto Construccion Unidad Educativa San Antonio de Mecoya, correspondiente al pago de la planilla N5, segun la UP</t>
  </si>
  <si>
    <t>De: 00099024113 Transferencia en cumplimiento al DS N0913 de 15/06/2011 y el Convenio Intergubernativo de Financiamiento UPRE-CIF-IG/455/2016, suscrito entre la UPRE y el GAM Caiza D, Proyecto Implem. Cancha con Cesped Sintetico (103 x 66) Cantuyo, correspondiente al pago de la planilla N 3 de cierr</t>
  </si>
  <si>
    <t>De: 00099024113 Transferencia en cumplimiento al DS N0913 de 15/06/2011 y el Convenio Intergubernativo de Financiamiento UPRE-CIF-IG 074/2017, suscrito entre la UPRE y el GAM El Puente, Proyecto Construccion Terminal Iscayachi, correspondiente al pago de la planilla N3, segun la UPRE.</t>
  </si>
  <si>
    <t>De: 00099024113 Transferencia en cumplimiento al DS N0913 de 15/06/2011 y el Convenio Intergubernativo de Financiamiento UPRE-CIF-IG 111/2017, suscrito entre la UPRE y el GAM La Asunta, Proyecto Construccion 15 Aulas y Tinglado Unidad Educativa San Jose, correspondiente al pago de la planilla N2, se</t>
  </si>
  <si>
    <t>VENTA DE DIVISAS CON TRANSFERENCIA DE FONDOS A SOLICITUD DE MINISTERIO DE RELACIONES EXTERIORES SEGUN SOLICITUD 3964 REF: AGUINALDOS 2017 DE EMBAJADAS Y CONSULADOS DEL SERVICIO EXTERIOR SEGUN PLANILLA 111707. LIB. 00099021001 TGN-RECURSOS ORDINARIOS (3987)</t>
  </si>
  <si>
    <t>TRANSFERENCIA DE FONDOS AL EXTERIOR A SOLICITUD DE AGENCIA BOLIVIANA DE ENERGIA SEGUN SOLICITUD 3974 REF: PAGO A IQ POR EL SERVICIO DE ELABORACION DE TERMINOS DE REFERENCIA CON RELACION AL PROYECTO DE CONSTRUCCION, MONTAJE, EQUIPAMIENTO Y PUESTA EN OPERACION DEL CENTRO DE INVESTIGACION Y DESARROLLO LIB. 00099021001 TGN-RECURSOS ORDINARIOS (3987)</t>
  </si>
  <si>
    <t>TRANSFERENCIA DE FONDOS AL EXTERIOR A SOLICITUD DE AGENCIA BOLIVIANA DE ENERGIA SEGUN SOLICITUD 3973 REF: PAGO A IQ POR LA ELABORACION DE TERMINOS DE REFERNCIA CON RELACION AL PROYECTO DE CONSTRUCCION, MONTAJE,EQUIPAMIENTO Y PUESTA EN OPERACIONES DEL CENTRO DE DESARROLLO Y TECNOLOGIA COMPONENTE 7 C LIB. 00099021001 TGN-RECURSOS ORDINARIOS (3987)</t>
  </si>
  <si>
    <t>VENTA DE DIVISAS CON TRANSFERENCIA DE FONDOS A SOLICITUD DE MINISTERIO DE RELACIONES EXTERIORES SEGUN SOLICITUD 3965 REF: REMESA ADICIONAL A FAVOR DE CONSULADOS MADRID CALAMA CACERES POR REPATRIACIONES Y OTROS SEGUN NOTA 177. LIB. 00099021001 TGN-RECURSOS ORDINARIOS (3987)</t>
  </si>
  <si>
    <t>VENTA DE DIVISAS CON TRANSFERENCIA DE FONDOS A SOLICITUD DE MINISTERIO DE RELACIONES EXTERIORES SEGUN SOLICITUD 3966 REF: AGUINALDOS 2017 EMBAJADAS Y CONSULADOS AUXILIARES II SEGUN PLANILLA 111708. LIB. 00010011102 MIN.RELACIONES EXTERIORES - GESTORIA CONSULAR LEY Nº 3108</t>
  </si>
  <si>
    <t>VENTA DE DIVISAS CON TRANSFERENCIA DE FONDOS A SOLICITUD DE MINISTERIO DE RELACIONES EXTERIORES SEGUN SOLICITUD 3967 REF: AGUINALDOS 2017 EMIPAS WASHINGTON SEGUN PLANILLA 111710. LIB. 00010011102 MIN.RELACIONES EXTERIORES - GESTORIA CONSULAR LEY Nº 3108</t>
  </si>
  <si>
    <t>VENTA DE DIVISAS CON TRANSFERENCIA DE FONDOS A SOLICITUD DE MINISTERIO DE RELACIONES EXTERIORES SEGUN SOLICITUD 3968 REF: AGUINALDOS 2017 EMIPAS MADRID SEGUN PLANILLA 111709. LIB. 00099021001 TGN-RECURSOS ORDINARIOS (3987)</t>
  </si>
  <si>
    <t>VENTA DE DIVISAS CON TRANSFERENCIA DE FONDOS A SOLICITUD DE PROCURADURIA GENERAL DEL ESTADO SEGUN SOLICITUD 3976 REF: HR I-7001 SEGUNDO PAGO A LA EMPRESA ESPECIALIZADA EN PERITAJES SRK CONSULTING (U.S.) INC, REFERIDO AL CASO CPA NRO 2016-39/AA641 GLENCORE FINANCE (BERMUDA) C.ESTADO PLURINACIONAL DE LIB. 00099021001 TGN-RECURSOS ORDINARIOS (3987)</t>
  </si>
  <si>
    <t>VENTA DE DIVISAS CON TRANSFERENCIA DE FONDOS A SOLICITUD DE PROCURADURIA GENERAL DEL ESTADO SEGUN SOLICITUD 3977 REF: HR I-029 PAGO AL CONSORCIO JURIDICO DECHERT LLP (PARIS), CASO CPA NRO. 2013-15 SOUTH AMERICAN SILVER LIMITED, POR EL MES DE AGOSTO-2017, S/G NOTA INTERNA PGE-SPDRLE-NI NRO.228/2017, LIB. 00099021001 TGN-RECURSOS ORDINARIOS (3987)</t>
  </si>
  <si>
    <t>TRANSFERENCIA DE FONDOS AL EXTERIOR A SOLICITUD DE TESORO GENERAL DE LA NACION SEGUN SOLICITUD 4010 REF: PAGO A CENTRO SUR (CENTRO SUR), POR CONCEPTO DE MEMBRESIA POR USD20.000,00, SEGUN SOLICITUD VRE-DGRM-CS-285/2017. LIB. 00099021001 TGN-RECURSOS ORDINARIOS (3987)</t>
  </si>
  <si>
    <t>TRANSFERENCIA DE FONDOS AL EXTERIOR A SOLICITUD DE TESORO GENERAL DE LA NACION SEGUN SOLICITUD 4009 REF: REF. 40BGL BOL, PAGO AL PROTOCOLO SOBRE SEGURIDAD DE LA BIOTECNOLOGIA DEL CONVENIO SOBRE LA DIVERSIDAD BIOLOGICA (PSB-CDB), POR CONCEPTO DE MEMBRESIA POR USD352,00, SEGUN SOLICITUD VRE-DGRM-CS-29 LIB. 00099021001 TGN-RECURSOS ORDINARIOS (3987)</t>
  </si>
  <si>
    <t>TRANSFERENCIA DE FONDOS AL EXTERIOR A SOLICITUD DE AGENCIA BOLIVIANA DE ENERGIA SEGUN SOLICITUD 4008 REF: PAGO A IDOM POR TERCER PRODUCTO SEGUN CONSULTORIA DE ASESORAMIENTO ESPECIALIZADO PARA LA REVISION DEL CONTRATO EPC POR LA APLICACION DEL CIDTN LIB. 00099021001 TGN-RECURSOS ORDINARIOS (3987)</t>
  </si>
  <si>
    <t>TRANSFERENCIA DE FONDOS AL EXTERIOR A SOLICITUD DE MINISTERIO DE SALUD SEGUN SOLICITUD 4007 REF: PAGO AL CONSORCIO PGI-ANTARES-CASA SOLO FV17230093 POR CONCEPTO DEL PRODUCTO MODULO DE CAPACITACION SOBRE PUESTA EN MARCHA DE HOSPITALES Y RECEPSION E INSTALACION DE EQUIPAMIENTO MEDICO E INSTRUMENTAL H LIB. 00046054208 CPL. IN. SALUD-IMPLEMENTACION PMASSEA BID 3151 Bs.</t>
  </si>
  <si>
    <t>TRANSFERENCIA DE FONDOS AL EXTERIOR A SOLICITUD DE TESORO GENERAL DE LA NACION SEGUN SOLICITUD 3985 REF: PAGO AL GRUPO DE LOS 77 (G-77), POR CONCEPTO DE MEMBRESIA POR USD5.000,00, SEGUN SOLICITUD VRE-DGRM-CS-279/2017 LIB. 00099021001 TGN-RECURSOS ORDINARIOS (3987)</t>
  </si>
  <si>
    <t>TRANSFERENCIA DE FONDOS AL EXTERIOR A SOLICITUD DE TESORO GENERAL DE LA NACION SEGUN SOLICITUD 3999 REF: PAGO AL ORGANISMO INTERNACIONAL DE LA JUVENTUD PARA IBEROAMERICA (OIJ), POR CONCEPTO DE MEMBRESIA POR USD2.000,00, SEGUN SOLICITUD VRE-DGRM-CS-283/2017. LIB. 00099021001 TGN-RECURSOS ORDINARIOS (3987)</t>
  </si>
  <si>
    <t>TRANSFERENCIA DE FONDOS AL EXTERIOR A SOLICITUD DE TESORO GENERAL DE LA NACION SEGUN SOLICITUD 3983 REF: PAGO AL CENTRO REGIONAL DE SISMOLOGIA PARA AMERICA DEL SUR (CERESIS), POR CONCEPTO DE MEMBRESIA POR USD1.000,00, SEGUN SOLICITUD VRE-DGRM-CS-272/2017. LIB. 00099021001 TGN-RECURSOS ORDINARIOS (3987)</t>
  </si>
  <si>
    <t>TRANSFERENCIA DE FONDOS AL EXTERIOR A SOLICITUD DE TESORO GENERAL DE LA NACION SEGUN SOLICITUD 3984 REF: REF. CONTRIBUCIONES - OMS, PAGO A LA ORGANIZACION MUNDIAL DE LA SALUD (OMS), POR CONCEPTO DE MEMBRESIA POR USD41.810,00, SEGUN SOLICITUD VRE-DGRM-CS-228/2017. LIB. 00099021001 TGN-RECURSOS ORDINARIOS (3987)</t>
  </si>
  <si>
    <t>TRANSFERENCIA DE FONDOS AL EXTERIOR A SOLICITUD DE TESORO GENERAL DE LA NACION SEGUN SOLICITUD 3987 REF: REF. 40BCL BOL, PAGO AL CONVENIO DE BASILEA SOBRE EL CONTROL DE LOS MOVIMIENTOS TRANSFRONTERIZOS DE LOS DESECHOS PELIGROSOS Y SU ELIMINACION (BASILEA) POR CONCEPTO DE MEMBRESIA POR USD538,00, SEG LIB. 00099021001 TGN-RECURSOS ORDINARIOS (3987)</t>
  </si>
  <si>
    <t>TRANSFERENCIA DE FONDOS AL EXTERIOR A SOLICITUD DE TESORO GENERAL DE LA NACION SEGUN SOLICITUD 3993 REF: PAGO AL ORGANISMO INTERNACIONAL PARA LA IGUALDAD DE GENERO Y EL EMPODERAMIENTO DE LAS MUJERES DE LAS NACIONES UNIDAS (ONU MUJER), POR CONCEPTO DE MEMBRESIA POR USD6.000,00, SEGUN SOLICITUD VRE-DG LIB. 00099021001 TGN-RECURSOS ORDINARIOS (3987)</t>
  </si>
  <si>
    <t>TRANSFERENCIA DE FONDOS AL EXTERIOR A SOLICITUD DE TESORO GENERAL DE LA NACION SEGUN SOLICITUD 3994 REF: PAGO AL CENTRO REGIONAL PARA EL FOMENTO DEL LIBRO EN AMERICA LATINA Y EL CARIBE (CERLALC), POR CONCEPTO DE MEMBRESIA POR USD15.600,00, SEGUN SOLICITUD VRE-DGRM-CS-273/2017. LIB. 00099021001 TGN-RECURSOS ORDINARIOS (3987)</t>
  </si>
  <si>
    <t>TRANSFERENCIA DE FONDOS AL EXTERIOR A SOLICITUD DE TESORO GENERAL DE LA NACION SEGUN SOLICITUD 3996 REF: PAGO AL PROGRAMA IBEROAMERICANO DE CIENCIA Y TECNOLOGIA PARA EL DESARROLLO (CYTED), POR CONCEPTO DE MEMBRESIA POR USD15.000,00, SEGUN SOLICITUD VRE-DGRM-CS-281/2017. LIB. 00099021001 TGN-RECURSOS ORDINARIOS (3987)</t>
  </si>
  <si>
    <t>TRANSFERENCIA DE FONDOS AL EXTERIOR A SOLICITUD DE TESORO GENERAL DE LA NACION SEGUN SOLICITUD 3998 REF: PAGO A LA AUTORIDAD INTERNACIONAL SOBRE ASUNTOS MARITIMOS (SEABED), POR CONCEPTO DE MEMBRESIA POR USD652,00, SEGUN SOLICITUD VRE-DGRM-CS-291/2017. LIB. 00099021001 TGN-RECURSOS ORDINARIOS (3987)</t>
  </si>
  <si>
    <t>TRANSFERENCIA DE FONDOS AL EXTERIOR A SOLICITUD DE TESORO GENERAL DE LA NACION SEGUN SOLICITUD 3997 REF: REF. BOLIVIA NATIONAL OFFICE OPERATIONS, PAGO AL ACUERDO SEDE OFICINA ESTADOS MIEMBROS OEA (FONDO 118-OEA), POR CONCEPTO DE MEMBRESIA POR USD6.000,00, SEGUN SOLICITUD VRE-DGRM-CS-287/2017. LIB. 00099021001 TGN-RECURSOS ORDINARIOS (3987)</t>
  </si>
  <si>
    <t>TRANSFERENCIA DE FONDOS AL EXTERIOR A SOLICITUD DE TESORO GENERAL DE LA NACION SEGUN SOLICITUD 3995 REF: PAGO AL COMITE VETERINARIO PERMANENTE (CVP), POR CONCEPTO DE MEMBRESIA POR USD30.000,00, SEGUN SOLICITUD VRE-DGRM-CS-286/2017. LIB. 00099021001 TGN-RECURSOS ORDINARIOS (3987)</t>
  </si>
  <si>
    <t>VENTA DE DIVISAS CON TRANSFERENCIA DE FONDOS A SOLICITUD DE PROCURADURIA GENERAL DEL ESTADO SEGUN SOLICITUD 4029 REF: HR I-7051 PAGO AL CONSORCIO JURIDICO DECHERT (PARIS) LLP, CASO CIADI ARB-06-2 QUIBORAX Y NON METALLIC S.A. C. EL ESTADO PLURINACIONAL DE BOLIVIA, CORRESPONDIENTE AL MES DE DICIEMBRE- LIB. 00099021001 TGN-RECURSOS ORDINARIOS (3987)</t>
  </si>
  <si>
    <t>VENTA DE DIVISAS CON TRANSFERENCIA DE FONDOS A SOLICITUD DE PROCURADURIA GENERAL DEL ESTADO SEGUN SOLICITUD 4030 REF: HR I-7048 PAGO AL CONSORCIO JURIDICO EXTRANJERO DECHERT (PARIS) LLP, REFERIDO AL CASO CPA NRO 2016-39/AA641 GLENCORE FINANCE (BERMUDA) C. ESTADO PLURINACIONAL DE BOLIVIA, POR EL MES LIB. 00099021001 TGN-RECURSOS ORDINARIOS (3987)</t>
  </si>
  <si>
    <t>VENTA DE DIVISAS CON TRANSFERENCIA DE FONDOS A SOLICITUD DE PROCURADURIA GENERAL DEL ESTADO SEGUN SOLICITUD 4031 REF: HR I-7018 TERCER PAGO Y DEVOLUCION DE GARANTIA A LA EMPRESA ESPECIALIZADA EN PERITAJES SRK CONSULTING (U.S.) INC, REFERIDO AL CASO CPA NRO 2016-39/AA641 GLENCORE FINANCE (BERMUDA) C. LIB. 00099021001 TGN-RECURSOS ORDINARIOS (3987)</t>
  </si>
  <si>
    <t>VENTA DE DIVISAS CON TRANSFERENCIA DE FONDOS A SOLICITUD DE ADMINISTRACION DE SERVICIOS PORTUARIOS BOLIVIA SEGUN SOLICITUD 4032 REF: H.R. 3953 - DEVOLUCION DE RETENCION POR CONSULTORIA POR PRODUCTO PARA LA CONTRATACION DE UN ORGANISMO ACREDITADO PARA LA CERTIFICACION DEL SISTEMA DE GESTION DE CALIDA LIB. 00594012001 ASP-B FONDO DE OPERACIONES</t>
  </si>
  <si>
    <t>VENTA DE DIVISAS CON TRANSFERENCIA DE FONDOS A SOLICITUD DE VICEPRESIDENCIA DEL ESTADO SEGUN SOLICITUD 4018 REF: PAGO A ROYAL FBO SERVICE S.A. POR EL ABASTECIMIENTO DE COMBUSTIBLE, TRIP SUPPORT Y HANDLING DEL VIAJE OFICIAL REALIZADO POR EL SR VICEPRESIDENTE DEL ESTADO A LA CIUDAD DE MONTEVIDEO URUGU LIB. 00099021001 TGN-RECURSOS ORDINARIOS (3987)</t>
  </si>
  <si>
    <t>VENTA DE DIVISAS CON TRANSFERENCIA DE FONDOS A SOLICITUD DE PROCURADURIA GENERAL DEL ESTADO SEGUN SOLICITUD 4028 REF: HR I-7031 SEGUNDO PAGO Y DEVOLUCION DE GARANTIA A LA EMPRESA ESPECIALIZADA EN INVESTIGACIONES TD INTERNATIONAL, REFERIDO AL CASO CPA NRO 2016-39/AA641 GLENCORE FINANCE (BERMUDA) C. E LIB. 00099021001 TGN-RECURSOS ORDINARIOS (3987)</t>
  </si>
  <si>
    <t>VENTA DE DIVISAS CON TRANSFERENCIA DE FONDOS A SOLICITUD DE PROCURADURIA GENERAL DEL ESTADO SEGUN SOLICITUD 4026 REF: HR I-7019 SEGUNDO PAGO Y DEVOLUCION DE GARANTIA A LA EMPRESA INTERNACIONAL ESPECIALIZADA EN PERITAJES ECONOMICOS ECON ONE RESEARH, INC, REFERIDO AL CASO CPA NRO 2016-39/AA641 GLENCOR LIB. 00099021001 TGN-RECURSOS ORDINARIOS (3987)</t>
  </si>
  <si>
    <t>VENTA DE DIVISAS CON TRANSFERENCIA DE FONDOS A SOLICITUD DE YACIMIENTOS PETROLIFEROS FISCALES BOLIVIANOS SEGUN SOLICITUD 4025 REF: PAGO A FLUVIALBA SA POR SERVICIO DE TRANSPORTE FLUVIAL INTERNACIONAL CORRESPONDIENTE A CARGAS EFECTUADAS DURANTE LOS MESES DE JULIO Y AGOSTO DE 2017 SEGUN DOCUMENTACION LIB. 00513012004 LBP-YPFB-UNICOMERCIAL (4030005415/1-2188907)</t>
  </si>
  <si>
    <t>VENTA DE DIVISAS CON TRANSFERENCIA DE FONDOS A SOLICITUD DE VICEPRESIDENCIA DEL ESTADO SEGUN SOLICITUD 4019 REF: PAGO A SALVADOR ROMERO BALLIVIAN, POR LA PRESENTACION DE SU UNICO PRODUCTO DE JURADO ACADEMICO REVISION E INFORME DE TESIS DE LICENCIATURA CIS 17 AREA POLITICA, SEGUN CONTRATO DE SERVICIO LIB. 00099021001 TGN-RECURSOS ORDINARIOS (3987)</t>
  </si>
  <si>
    <t>VENTA DE DIVISAS CON TRANSFERENCIA DE FONDOS A SOLICITUD DE MINISTERIO DE RELACIONES EXTERIORES SEGUN SOLICITUD 4020 REF: REMESAS ADICIONALES A FAVOR DEL COLIVIAN NUEVA YORK EMBOLIVIAS AUSTRIA DINAMARCA FRANCIA PANAMA SEGUN INFORME 472 Y NOTAS 645 249 218 223. LIB. 00099021001 TGN-RECURSOS ORDINARIOS (3987)</t>
  </si>
  <si>
    <t>TRANSFERENCIA DE FONDOS AL EXTERIOR A SOLICITUD DE TESORO GENERAL DE LA NACION SEGUN SOLICITUD 4021 REF: PAGO A LA ORGANIZACION DE ESTADOS IBEROAMERICANOS (OEI), POR CONCEPTO DE MEMBRESIA POR USD69.510,00, SEGUN SOLICITUD VRE-DGRM-CS-292/2017. LIB. 00099021001 TGN-RECURSOS ORDINARIOS (3987)</t>
  </si>
  <si>
    <t>TRANSFERENCIA DE FONDOS AL EXTERIOR A SOLICITUD DE TESORO GENERAL DE LA NACION SEGUN SOLICITUD 4023 REF: PAGO AL CENTRO LATINOAMERICANO DE ADMINISTRACION PARA EL DESARROLLO (CLAD), POR CONCEPTO DE MEMBRESIA POR USD18.900,00, SEGUN SOLICITUD VRE-DGRM-CS-277/2017. LIB. 00099021001 TGN-RECURSOS ORDINARIOS (3987)</t>
  </si>
  <si>
    <t>VENTA DE DIVISAS CON TRANSFERENCIA DE FONDOS A SOLICITUD DE PROCURADURIA GENERAL DEL ESTADO SEGUN SOLICITUD 4027 REF: HR DGD1 I-031 PRIMER PAGO A LA EMPRESA ESPECIALIZADA EN INVESTIGACIONES TD INTERNATIONAL, REFERIDO AL CASO CPA NRO 2016-39/AA641 GLENCORE FINANCE (BERMUDA) C. ESTADO PLURINACIONAL DE LIB. 00099021001 TGN-RECURSOS ORDINARIOS (3987)</t>
  </si>
  <si>
    <t>PROVISION DE FONDOS A SOLICITUD DE YACIMIENTOS PETROLIFEROS FISCALES BOLIVIANOS SEGUN SOLICITUD YPFB-0337-2017 REF: PAGO SERV FIRME E INTERRUMPIBLE DE TRANSPORTE DE GN NOVIEMBRE A YPFB TRANSIERRA LIB. 00513012007 YPFB - RECURSOS NACIONALIZACIÓN</t>
  </si>
  <si>
    <t>PROVISION DE FONDOS A SOLICITUD DE YACIMIENTOS PETROLIFEROS FISCALES BOLIVIANOS SEGUN SOLICITUD YPFB-0341-2017 REF: PAGO SERVICIO DE TRANSPORTE DE GN POR EL MES DE NOVIEMBRE 2017 A YPFB TRANSPORTE SA LIB. 00513012007 YPFB - RECURSOS NACIONALIZACIÓN</t>
  </si>
  <si>
    <t>PROVISION DE FONDOS A SOLICITUD DE YACIMIENTOS PETROLIFEROS FISCALES BOLIVIANOS SEGUN SOLICITUD YPFB-0345-2017 REF: PAGO SERV INTERRUMPIBLE DE TRANSPORTE DE GN MI DUCTO MENOR CHACO BULO BULO NOV 17 A YPFB CHACO LIB. 00513012007 YPFB - RECURSOS NACIONALIZACIÓN</t>
  </si>
  <si>
    <t>VENTA DE DIVISAS CON TRANSFERENCIA DE FONDOS A SOLICITUD DE MINISTERIO DE DESARROLLO PRODUCTIVO Y ECONOMIA PLURAL SEGUN SOLICITUD 3982 REF: CONTRIBUTIONS FROM BOLIVIA TO THE INTERNATIONAL COFFEE ORGANIZATION PERIOD 2016 2017 EQUIVALENTES 4.577,56 USD LIB. 00041071101 SERVICIO NACIONAL DE VERIFICACION DE EXPORTACIONES POR DIFERENCIAL CAMBIARIO</t>
  </si>
  <si>
    <t>A:00099021001 A: 00099021001 DEVOLUCION SALDO CUENTA DE ACREEDORES CORRESONDIENTE A LA GESTION 2016. S/G. NOTA SENASIR UAF-TTES 0105/2017, DE FECHA 27/12/2017</t>
  </si>
  <si>
    <t>NÚMERO DE LIBRETA CUT: 99031009.00 OPERACIÓN T01 TRANSFERENCIA DE FONDOS A LA CUT - TESORO DIRECTO DE BANCO UNION S.A. A CUENTA UNICA DEL TESORO CON NUMERO DE SOLICITUD = 2395644 Y NUMERO CORRELATIVO = 91320027122017118 TRANSFERENCIA POR OPERACIONES DE VENTA BONOS BTX</t>
  </si>
  <si>
    <t>TRANSFERENCIA DE FONDOS S/G CITE N°||916 DEL MMAYA RECIBIDA EN LA FECHA (TRAM-TSO-6948) REF: TRANSFERENCIA DE FONDOS PARA EL DESARROLLO DEL REINO DE LOS PAISES BAJOS EN EL MARCO DEL ACUERDO DE DONACION ORIO ABONO EN LA LIB. N° 00086014408 MMAYA-BS-ORIO CHUQUIAGUILLO INVERSION</t>
  </si>
  <si>
    <t>||TRANSFERENCIA DE FONDOS S/G. FORMULARIO CITE: BUN0817/17 DE LA FECHA.(HRE-TSO-6957), CONV.DE FINANC.ENTRE GAM SUCRE,DPTAL.CHUQUISACA Y EL MMAYA CONTRUCCION CAPTACION AGUA POTABLE FISCULCO-SUCRE. A SOLICITUD GOB.AUT.MCPAL.SUCRE, LIBRETA N°00086054103 ; BUN.</t>
  </si>
  <si>
    <t>||TRANSFERENCIA DE FONDOS S/G. FORMULARIO CITE: BUN0818/17 DE LA FECHA.(HRE-TSO-6958), CONV.DE FINANC.ENTRE GAM SUCRE,DPTAL.CHUQUISACA Y EL MMAYA CONTRUCCION CAPTACION AGUA POTABLE FISCULCO-SUCRE. A SOLICITUD GOB.AUT.MCPAL.SUCRE, LIBRETA N° 00086054201; BUN.</t>
  </si>
  <si>
    <t>||TRANSFERENCIA DE FONDOS S/G. FORMULARIO CITE: BUN0819/17 DE LA FECHA.(HRE-TSO-6959), CONV.DE FINANC.ENTRE GAM SUCRE Y EL MIN.DESARR.PROD., PROY. EQUIPO COMPUTADORAS PORTATILES KUASS PARA ESTABLECIMIENTOS SECUNDARIOS-MCIPIO. SUCRE. A SOLICITUD GOB.AUT.MCPAL.SUCRE, LIBRETA N° 00041014401; BUN.</t>
  </si>
  <si>
    <t>||TRANSFER. DE FDOS. SG. CITE:NRO. 917 DEL MMAYA, RECIBIDA EN LA FECHA (TRAM-TSO-6953) REF:TRANSF.FDOS.PARA LA FASE IMPLEMENT.,OPERACION Y MANT. PROY. APOYO EN EXPERTICIA, ESTUDIOS Y ASISTENCIA TECNICA SECT. AGUA Y MEDIO AMB.PAERE, COMISIONES PAGADAS EN EFECTIVO ABONO EN LA LIB. N°00086018051 MMAYA-BS FORT INST APOYO EXPERTICIA ASISTENCIA,SG GLOSA DE REFERENCIA</t>
  </si>
  <si>
    <t>||TRANSFER. DE FDOS. SG. CITE:NRO. 917 DEL MMAYA, RECIBIDA EN LA FECHA (TRAM-TSO-6954) REF:TRANSF.FDOS.PARA LA FASE IMPLEMENT.,OPERACION Y MANT. PROY. APOYO EN EXPERTICIA, ESTUDIOS Y ASISTENCIA TECNICA SECT. AGUA Y MEDIO AMB.PAERE, COMISIONES PAGADAS EN EFECTIVO. ABONO EN LA LIB. N°00086018051 MMAYA-BS FORT INST. APOYO EXPERTICIA ASISTENCIA SG.GLOSA DEREFERENCIA</t>
  </si>
  <si>
    <t>||AMPLIACION DE VALIDEZ 0,15% S/USD37.887,10.-POR 31 DIAS,REEMB.GSTS.COMUNICACION BS220.-Y EMISION COMP.CONTABLE BS50.-,S/G NOTA EASBA-NE-GG-Nº638/2017,26/12/17 REF.:I-2017-040 P/C EASBA A/F BRN INTERNACIONAL INDUSTRIA E COMERCION LTDA. LIB.00586019202 EASBA REF.:COMIS.AMPL.VAL.LC I-2017-040</t>
  </si>
  <si>
    <t>||TRANSFERENCIA DE FONDOS S/G. MENSAJE SWIFT NRO. 19072 DE LA FECHA (SECTOR PUBLICO). DEBITO DE LA LIBRETA 00117012001 DGAC, REPOSICION UTILES DE ESCRITORIO.</t>
  </si>
  <si>
    <t>||TRANSFERENCIA DE FONDOS S/G. MENSAJE SWIFT NRO. 19159 DE LA FECHA (SECTOR PUBLICO). DEBITO DE LA LIBRETA 00117012001 DGAC, REPOSICION UTILES DE ESCRITORIO.</t>
  </si>
  <si>
    <t>||TRANSFERENCIA DE FONDOS S/G. MENSAJE SWIFT NRO 19067 Y CORREO ELECTRÓNICO DE LA DIRECCIÓN GENERAL DE AERONÁUTICA CIVIL DE LA FECHA. DEBITO DE LA LIBRETA 00117012001 DGAC, REPOSICION UTILES DE ESCRITORIO.</t>
  </si>
  <si>
    <t>VENTA DE DIVISAS CON TRANSFERENCIA DE FONDOS A SOLICITUD DE DIRECCION ESTRATEGICA DE REIVINDICACION MARITIMA DIREMAR SEGUN SOLICITUD 4004 REF: PARA PAGO AL ASESOR ANTONIO REMIRO BROTONS PARA PAGO DE HONORARIOS DE ASESORAMIENTO POR EL MES DE 19 DE SEPTIEMBRE Y 17 DE NOVIEMBRE 2017 SOLICITADO POR LA C LIB. 00099021001 TGN-RECURSOS ORDINARIOS (3987)</t>
  </si>
  <si>
    <t>VENTA DE DIVISAS CON TRANSFERENCIA DE FONDOS A SOLICITUD DE MINISTERIO DE EDUCACION SEGUN SOLICITUD 4011 REF: TRASPASO PARA MARISSA CASTRO MAGNANI EQUIVALENTES 5.546,22 USD LIB. 00099021001 TGN-RECURSOS ORDINARIOS (3987) POR DIFERENCIAL CAMBIARIO</t>
  </si>
  <si>
    <t>VENTA DE DIVISAS CON TRANSFERENCIA DE FONDOS A SOLICITUD DE MINISTERIO DE EDUCACION SEGUN SOLICITUD 4011 REF: TRASPASO PARA MARISSA CASTRO MAGNANI EQUIVALENTES 5.546,22 USD LIB. 00099021001 TGN-RECURSOS ORDINARIOS (3987)</t>
  </si>
  <si>
    <t>VENTA DE DIVISAS CON TRANSFERENCIA DE FONDOS A SOLICITUD DE MINISTERIO DE EDUCACION SEGUN SOLICITUD 4012 REF: TRASPASO PARAPATRICIA CRISTINA QUIROGA YANEZ EQUIVALENTES 5.545,77 USD LIB. 00099021001 TGN-RECURSOS ORDINARIOS (3987) POR DIFERENCIAL CAMBIARIO</t>
  </si>
  <si>
    <t>VENTA DE DIVISAS CON TRANSFERENCIA DE FONDOS A SOLICITUD DE MINISTERIO DE EDUCACION SEGUN SOLICITUD 4012 REF: TRASPASO PARAPATRICIA CRISTINA QUIROGA YANEZ EQUIVALENTES 5.545,77 USD LIB. 00099021001 TGN-RECURSOS ORDINARIOS (3987)</t>
  </si>
  <si>
    <t>VENTA DE DIVISAS CON TRANSFERENCIA DE FONDOS A SOLICITUD DE MINISTERIO DE EDUCACION SEGUN SOLICITUD 4013 REF: TRASPASO PARA JORGE DANIEL GROCK PEREIRA EQUIVALENTES 5.546,22 USD LIB. 00099021001 TGN-RECURSOS ORDINARIOS (3987) POR DIFERENCIAL CAMBIARIO</t>
  </si>
  <si>
    <t>VENTA DE DIVISAS CON TRANSFERENCIA DE FONDOS A SOLICITUD DE MINISTERIO DE EDUCACION SEGUN SOLICITUD 4013 REF: TRASPASO PARA JORGE DANIEL GROCK PEREIRA EQUIVALENTES 5.546,22 USD LIB. 00099021001 TGN-RECURSOS ORDINARIOS (3987)</t>
  </si>
  <si>
    <t>VENTA DE DIVISAS CON TRANSFERENCIA DE FONDOS A SOLICITUD DE MINISTERIO DE EDUCACION SEGUN SOLICITUD 4014 REF: TRASPASO PARA ANA TERESA MORATO LOPEZ EQUIVALENTES 5.545,77 USD LIB. 00099021001 TGN-RECURSOS ORDINARIOS (3987) POR DIFERENCIAL CAMBIARIO</t>
  </si>
  <si>
    <t>VENTA DE DIVISAS CON TRANSFERENCIA DE FONDOS A SOLICITUD DE MINISTERIO DE EDUCACION SEGUN SOLICITUD 4014 REF: TRASPASO PARA ANA TERESA MORATO LOPEZ EQUIVALENTES 5.545,77 USD LIB. 00099021001 TGN-RECURSOS ORDINARIOS (3987)</t>
  </si>
  <si>
    <t>TRANSFERENCIA DE FONDOS AL EXTERIOR A SOLICITUD DE TESORO GENERAL DE LA NACION SEGUN SOLICITUD 3986 REF: PAGO A LA CONFERENCIA DE MINISTROS DE JUSTICIA DE LOS PAISES IBEROAMERICANOS (COMJIB), POR CONCEPTO DE MEMBRESIA POR EUR5.256,79, SEGUN SOLICITUD VRE-DGRM-CS-278/2017. EQUIVALENTES 6.236,11 USD LIB. 00099021001 TGN-RECURSOS ORDINARIOS (3987)</t>
  </si>
  <si>
    <t>De: 00287100050 GF/JGCB/TRL/464/2017 TRANSF. DE RECURSOS POR PLANILLA DE AJUSTE DEL PROY FPS-07- 00003771 C-FPS-07-003115 CONV MI AGUA 3</t>
  </si>
  <si>
    <t>De: 00099024113 Transferencia en cumplimiento al DS N0913 de 15/06/2011 y el Convenio Interinstitucional de Financiamiento UPRE-CIF-150/2015, suscrito entre la UPRE y el GAM Entre Rios, Proyecto Construccion Centro Cultural y Museo Entre Rios, correspondiente al pago de la planilla N 14 de cierre,</t>
  </si>
  <si>
    <t>De: 00099024113 Transferencia complementaria a la TBC 3355 debido a omision en el monto, Convenio Intergubernativo de Financiamiento UPRE-CIF-IG 1100/2017, suscrito entre la UPRE y el GAM Warnes, Proyecto Const. de Centro Integral de Rehabilitacion Infantil Warnes, correspondiente al pago del 20% de</t>
  </si>
  <si>
    <t>REGULARIZACION DE LOS COMPROBANTES 1581346, 1581083, 1581081 Y 1581352 DEL 27.12.2017 POR ERROR EN EL PROCESAMIENTO DE LA CAMARA DE COMPENSACION DE CHEQUES EN EL STES SIN EL REGISTRO DEL RECHAZO DE LOS CHEQUES N° 911, 1106, 1107 Y 1384 DEL BANCO UNION S.A. SEGUN INFORMACION REMITIDA POR LA GEF. &lt;&gt;</t>
  </si>
  <si>
    <t>'TRANSFERENCIA DE FONDOS||A SOL. DEL MIN,DE ECO Y FIN.PUBL. MEFP/VTCP/DGCP/UODP-980/2017 DE LA FECHA HRE TSO 6947 A FAVOR DEL GOBIERNO AUTONOMO MUNICIPAL DE LA PAZ. DE CONFORMIDAD A LO ESTABLECIDO EN LA DISPOSICIÓN SEGUNDA DE LA R.M. N° 282 DE 27/06/2008. DEBITO DE LA LIBRETA 00099037017 "BID 3812/BL-BO-GAMLP-BS-DRENAJE PLUVIAL MUNIC. LA PAZ III".</t>
  </si>
  <si>
    <t>'TRANSFERENCIA DE FONDOS||A SOL. DEL MIN,DE ECO Y FIN.PUBL. MEFP/VTCP/DGCP/UODP-980/2017 DE LA FECHA HRE TSO 6947 A FAVOR DEL GOBIERNO AUTONOMO MUNICIPAL DE LA PAZ. DE CONFORMIDAD A LO ESTABLECIDO EN LA DISPOSICIÓN SEGUNDA DE LA R.M. N° 282 DE 27/06/2008. DEBITO DE LA LIBRETA 00099021001 COBRO UTILES DE ESCRITORIO.</t>
  </si>
  <si>
    <t>'TRANSFERENCIA DE FONDOS||A SOL. DEL MIN,DE ECO Y FIN.PUBL. MEFP/VTCP/DGCP/UODP-977/2017 DE LA FECHA HRE TSO 6946 A FAVOR DEL GOBIERNO AUTONOMO DEPARTAMENTAL DE SANTA CRUZ. DE CONFORMIDAD A LO ESTABLECIDO EN LA DISPOSICIÓN SEGUNDA DE LA R.M. N° 282 DE 27/06/2008. DEBITO DE LA LIBRETA 00099037013 "PAR-CAF8237-BS-PROG. INFRAESTRUCTURA RURAL - GADSC".</t>
  </si>
  <si>
    <t>'TRANSFERENCIA DE FONDOS||A SOL. DEL MIN,DE ECO Y FIN.PUBL. MEFP/VTCP/DGCP/UODP-977/2017 DE LA FECHA HRE TSO 6946 A FAVOR DEL GOBIERNO AUTONOMO DEPARTAMENTAL DE SANTA CRUZ. DE CONFORMIDAD A LO ESTABLECIDO EN LA DISPOSICIÓN SEGUNDA DE LA R.M. N° 282 DE 27/06/2008. DEBITO DE LA LIBRETA 00099021001 COBRO UTILES DE ESCRITORIO.</t>
  </si>
  <si>
    <t>TRANSFERENCIA DE FONDOS S/G CITE N°||916 DEL MMAYA RECIBIDA EN LA FECHA (TRAM-TSO-6948) REF: TRANSFERENCIA DE FONDOS PARA EL DESARROLLO DEL REINO DE LOS PAISES BAJOS EN EL MARCO DEL ACUERDO DE DONACION ORIO DE LA LIB. N° 00086014408 MMAYA-BS-ORIO-CHUQUIAGUILLO INVERSION COSTO UTILES DE ESCRITORIO</t>
  </si>
  <si>
    <t>||REGULARIZACIÓN DE NUESTRA OPERACIÓN 0908640 DE F. 26/12/2017 EN ATENCIÓN A CORREO ELECTRÓNICO DE LA DIRECCIÓN GENERAL DE AERONAÚTICA CIVIL DE LA FECHA. DEBITO DE LA LIBRETA 00117012001 DGAC, REPOSICION UTILES DE ESCRITORIO.</t>
  </si>
  <si>
    <t>VENTA DE DIVISAS A SOLICITUD DE YACIMIENTOS PETROLIFEROS FISCALES BOLIVIANOS SEGUN SOLICITUD 4081 REF: EMPRESA SAMSUNG ENGINEERING CO.LTD. PAGO CERTIFICADO NUMERO 3 QUINTA ADENDA AL CONTRATO DLG-0304-2012 - OMA LIB. 00513052001 YPFB_GERENCIA NACIONAL DE PLANTAS DE SEPARACIÓN</t>
  </si>
  <si>
    <t>VENTA DE DIVISAS A SOLICITUD DE YACIMIENTOS PETROLIFEROS FISCALES BOLIVIANOS SEGUN SOLICITUD 4064 REF: PAGO A SHELL BOLIVIA CORPORATION POR RETRIBUCIONES AL TITULAR MERCADO INTERNO CORRESPONDIENTE AL MES DE SEPTIEMBRE DE 2017 LIB. 00513012007 YPFB - RECURSOS NACIONALIZACIÓN</t>
  </si>
  <si>
    <t>VENTA DE DIVISAS CON TRANSFERENCIA DE FONDOS A SOLICITUD DE SERVICIO GENERAL DE IDENTIFICACION PERSONAL - SEGIP SEGUN SOLICITUD 4110 REF: ENTREGA DE FONDOS A LA OFICINA DE MADRID - ESPANA PARA PAGO DE PLANILLA DE COMPENSACION COSTO DE VIDA, CORRESPONDIENTE AL MES DE DICIEMBRE/2017, SEGUN INF. TEC. 4 LIB. 00340012003 RECAUDACION EXTRANJERIA - C.I. -L.C.</t>
  </si>
  <si>
    <t>VENTA DE DIVISAS CON TRANSFERENCIA DE FONDOS A SOLICITUD DE INSUMOS BOLIVIA SEGUN SOLICITUD 4127 REF: PAGO A LA EMPRESA TUV RHEINLAND ARGENTINA SA POR SERVICIO DE AUDITORIA DE CERTIFICACION ISO 9001:2015 FASE 1 DE LAS PLANTAS PROCESADORAS DE PALMITO SHINAHOTA E IVIRGARZAMA, SEGUN FACTURAS COMERCIALE LIB. 00224012002 INSUMOS BOL.ADMIN.CENTRAL. FUNCION. EXP PALMITO CULT.A VENEZ</t>
  </si>
  <si>
    <t>VENTA DE DIVISAS CON TRANSFERENCIA DE FONDOS A SOLICITUD DE SERVICIO GENERAL DE IDENTIFICACION PERSONAL - SEGIP SEGUN SOLICITUD 4109 REF: ENTREGA DE FONDOS A LA OFICINA DE SAO PAULO - BRASIL PARA PAGO DE PLANILLA DE COMPENSACION COSTO DE VIDA, CORRESPONDIENTE AL MES DE DICIEMBRE/2017, SEGUN INF. TEC LIB. 00340012003 RECAUDACION EXTRANJERIA - C.I. -L.C.</t>
  </si>
  <si>
    <t>VENTA DE DIVISAS CON TRANSFERENCIA DE FONDOS A SOLICITUD DE SERVICIO GENERAL DE IDENTIFICACION PERSONAL - SEGIP SEGUN SOLICITUD 4108 REF: ENTREGA DE FONDOS A LA OFICINA DE BUENOS AIRES - ARGENTINA PARA PAGO DE PLANILLA DE COMPENSACION COSTO DE VIDA, CORRESPONDIENTE AL MES DE DICIEMBRE/2017, SEGUN IN LIB. 00340012003 RECAUDACION EXTRANJERIA - C.I. -L.C.</t>
  </si>
  <si>
    <t>VENTA DE DIVISAS A SOLICITUD DE YACIMIENTOS PETROLIFEROS FISCALES BOLIVIANOS SEGUN SOLICITUD 4050 REF: PAGO CERTIFICADO 7 QUINTA ADENDA, EMPRESA SAMSUNG ENGINEERING CO.LTD. CONTRATO DLG-0304-2012 - OMA LIB. 00513052001 YPFB_GERENCIA NACIONAL DE PLANTAS DE SEPARACIÓN</t>
  </si>
  <si>
    <t>VENTA DE DIVISAS A SOLICITUD DE YACIMIENTOS PETROLIFEROS FISCALES BOLIVIANOS SEGUN SOLICITUD 4041 REF: PAGO A YPFB TRANSPORTE SA POR SERVICIO DE ALMACENAJE DE DIESEL OIL EN TERMINAL ARICA Y SERVICIOS DE TERMINAL CORRESPONDIENTE NOVIEMBRE DE 2017 SEGUN FACTURAS N 101 Y 102 Y DOCUMENTACION ADJUNTA LIB. 00513012004 LBP-YPFB-UNICOMERCIAL (4030005415/1-2188907)</t>
  </si>
  <si>
    <t>VENTA DE DIVISAS A SOLICITUD DE YACIMIENTOS PETROLIFEROS FISCALES BOLIVIANOS SEGUN SOLICITUD 4042 REF: PAGO A YPFB TRANSPORTE SA POR SERVICIOS DE TRANSPORTE POR POLIDUCTOS EN NOVIEMBRE DE 2017 SEGUN FACTURAS N 96 97 Y 98 Y DOCUMENTACION ADJUNTA LIB. 00513012004 LBP-YPFB-UNICOMERCIAL (4030005415/1-2188907)</t>
  </si>
  <si>
    <t>VENTA DE DIVISAS CON TRANSFERENCIA DE FONDOS A SOLICITUD DE SERVICIO GENERAL DE IDENTIFICACION PERSONAL - SEGIP SEGUN SOLICITUD 4107 REF: ENTREGA DE FONDOS A LA OFICINA DE WASHINGTON - EEUU PARA PAGO DE PLANILLA DE COMPENSACION COSTO DE VIDA, CORRESPONDIENTE AL MES DE DICIEMBRE/2017, SEGUN INF. TEC. LIB. 00340012003 RECAUDACION EXTRANJERIA - C.I. -L.C.</t>
  </si>
  <si>
    <t>VENTA DE DIVISAS A SOLICITUD DE YACIMIENTOS PETROLIFEROS FISCALES BOLIVIANOS SEGUN SOLICITUD 4044 REF: PAGO A BUREAU VERITAS ARGENTINA SA, PAGO CERTIFICADO 13 OCT 2017, POR SERVICIO DE FISCALIZACION DE PRECOMISIONADO, COMISIONADO, ARRANQUE Y PRUEBA DE DESEMPENO DE LAS PLANTAS DE AMONIACO Y UREA DE LIB. 00513052001 YPFB_GERENCIA NACIONAL DE PLANTAS DE SEPARACIÓN</t>
  </si>
  <si>
    <t>VENTA DE DIVISAS CON TRANSFERENCIA DE FONDOS A SOLICITUD DE SERVICIO GENERAL DE IDENTIFICACION PERSONAL - SEGIP SEGUN SOLICITUD 4106 REF: ENTREGA DE FONDOS A LA OFICINA DE CALAMA - CHILE PARA PAGO DE PLANILLA DE COMPENSACION COSTO DE VIDA, CORRESPONDIENTE AL MES DE DICIEMBRE/2017, SEGUN INF. TEC. 42 LIB. 00340012003 RECAUDACION EXTRANJERIA - C.I. -L.C.</t>
  </si>
  <si>
    <t>VENTA DE DIVISAS A SOLICITUD DE YACIMIENTOS PETROLIFEROS FISCALES BOLIVIANOS SEGUN SOLICITUD 4048 REF: PAGO A EMPRESA BUREAU VERITAS ARGENTINA SA PAGO CERTIFICADO 12 SEP 17, POR SERVICIO DE PRECOMISIONADO, COMISIONADO, ARRANQUE Y PRUEBA DE DESEMPENO DE LAS PLANTAS DE AMONIACO Y UREA DE CARRASCO, F LIB. 00513052001 YPFB_GERENCIA NACIONAL DE PLANTAS DE SEPARACIÓN</t>
  </si>
  <si>
    <t>TRANSFERENCIA DE FONDOS AL EXTERIOR A SOLICITUD DE MINISTERIO DE PLANIFICACION DEL DESARROLLO SEGUN SOLICITUD 4125 REF: CUARTO PAGO A CONSULTRANS POR LA ELABORACION DEL SISTEMA NACIONAL DE TRANSPORTE (SINTRA) CONTRATO MPD/DGAJ/CP N 035/2016, INFORME MPD/VIPFE/DGPP/UP-000462/2017, HOJA DE RUTA HR VIP LIB. 00066047003 MPD - BID APOYO A LA PREINVERSIÓN PARA EL DESARROLLO - 3534</t>
  </si>
  <si>
    <t>VENTA DE DIVISAS CON TRANSFERENCIA DE FONDOS A SOLICITUD DE DIRECCION ESTRATEGICA DE REIVINDICACION MARITIMA DIREMAR SEGUN SOLICITUD 4103 REF: PAGO POR LA CONSULTORIA INTERNACIONAL POR PRODUCTO PARA ASISTENCIA EN ACTIVIDADES DE SUPERVISION RELACIONADAS A LA PERFORACION DE POZOS, CONSTRUCCION DE PIEZ LIB. 00099021001 TGN-RECURSOS ORDINARIOS (3987)</t>
  </si>
  <si>
    <t>VENTA DE DIVISAS CON TRANSFERENCIA DE FONDOS A SOLICITUD DE DIRECCION ESTRATEGICA DE REIVINDICACION MARITIMA DIREMAR SEGUN SOLICITUD 4099 REF: PAGO POR LAS ACTIVIDADES DE SUPERVISION RELACIONADAS A LA PERFORACION DE POZOS, CONSTRUCCION DE PIEZOMETROS, OBTENCION DE DE PRUEBAS HIDROGEOLOGICAS. LIB. 00099021001 TGN-RECURSOS ORDINARIOS (3987)</t>
  </si>
  <si>
    <t>VENTA DE DIVISAS CON TRANSFERENCIA DE FONDOS A SOLICITUD DE DIRECCION ESTRATEGICA DE REIVINDICACION MARITIMA DIREMAR SEGUN SOLICITUD 4095 REF: PARA PAGO A LA CONSULTORA POR PRODUCTO A LA ASESORA MONIQUE CHEMILLIER POR ASESORAMIENTO EN MATERIA DE DERECHO INTERNACIONAL PUBLICO PARA SUSTENTACION DE LA LIB. 00099021001 TGN-RECURSOS ORDINARIOS (3987)</t>
  </si>
  <si>
    <t>VENTA DE DIVISAS CON TRANSFERENCIA DE FONDOS A SOLICITUD DE DIRECCION ESTRATEGICA DE REIVINDICACION MARITIMA DIREMAR SEGUN SOLICITUD 4094 REF: PAGO POR LA CONSULTORIA INTERNACIONAL POR PRODUCTO PARA ASISTENCIA EN ACTIVIDADES DE SUPERVISION RELACIONADAS A LA PERFORACION DE POZOS, CONSTRUCCION DE PIEZ LIB. 00099021001 TGN-RECURSOS ORDINARIOS (3987)</t>
  </si>
  <si>
    <t>VENTA DE DIVISAS CON TRANSFERENCIA DE FONDOS A SOLICITUD DE ADMINISTRACION DE SERVICIOS PORTUARIOS BOLIVIA SEGUN SOLICITUD 4121 REF: H.R. 1892 - 1903 - 1938 - 1971 - 1972 - PAGO DE FACTUAS AL TPA POR SERVICIOS DE IMPORTACIONES BULTOS, FIO -HOOK, AFORO DE CONTENEDORES, EXPORTACIONES NOV./2017, PESAJE LIB. 00594012001 ASP-B FONDO DE OPERACIONES</t>
  </si>
  <si>
    <t>VENTA DE DIVISAS CON TRANSFERENCIA DE FONDOS A SOLICITUD DE INSUMOS BOLIVIA SEGUN SOLICITUD 4122 REF: TRANSFERENCIA AL EXTERIOR POR EL PAGO A TUV REINHLAND ARGENTINA S.A. POR SERVICIO DE AUDITORIA DE CERTIFICACION ISO 9001 2015, SEGUN FACTURA EXTERIOR N 1200002095, CONTRATO INBOL C2 II N 609/2017, C LIB. 00099021001 TGN-RECURSOS ORDINARIOS (3987)</t>
  </si>
  <si>
    <t>VENTA DE DIVISAS CON TRANSFERENCIA DE FONDOS A SOLICITUD DE ADMINISTRACION DE SERVICIOS PORTUARIOS BOLIVIA SEGUN SOLICITUD 4034 REF: H.R. 3981 - PAGO AL SENOR ALEJANDRO TARA URQUIETA - SERVICIOS E.I.R.L. POR LIMPIEZA EN EL PUERTO DE ARICA CORRESPONDIENTE A NOVIEMBRE/2017, SEGUN ORDEN DE PAGO ASP-B/D LIB. 00594012001 ASP-B FONDO DE OPERACIONES</t>
  </si>
  <si>
    <t>VENTA DE DIVISAS A SOLICITUD DE YACIMIENTOS PETROLIFEROS FISCALES BOLIVIANOS SEGUN SOLICITUD 4077 REF: PAGO A PLUSPETROL BOLIVIA POR RETRIBUCIONES AL TITULAR MERCADO INTERNO CORRESPONDIENTE AL MES DE SEPTIEMBRE DE 2017 LIB. 00513012007 YPFB - RECURSOS NACIONALIZACIÓN</t>
  </si>
  <si>
    <t>VENTA DE DIVISAS A SOLICITUD DE YACIMIENTOS PETROLIFEROS FISCALES BOLIVIANOS SEGUN SOLICITUD 4073 REF: PAGO CERTIFICADO 5 QUINTA ADENDA, EMPRESA SAMSUNG ENGINEERING CO.LTD. CONTRATO DLG-0304-2012 - OMA LIB. 00513052001 YPFB_GERENCIA NACIONAL DE PLANTAS DE SEPARACIÓN</t>
  </si>
  <si>
    <t>COBRO COSTOS DE PAPELERIA SEGUN TRANSFERENCIA DEL EXTERIOR POR ORDEN DE PETROLEO BRASILEIRO S/A PETROBRAS REF.: INV ND-GAS-21717 LIB. 00513012007 YPFB - RECURSOS NACIONALIZACIÓN</t>
  </si>
  <si>
    <t>TRANSFERENCIA DE FONDOS AL EXTERIOR A SOLICITUD DE TESORO GENERAL DE LA NACION SEGUN SOLICITUD 3992 REF: REF. UNCCD, PRESUPUESTO BASICO, PAGO A LA CONVENCION DE LUCHA CONTRA LA DESERTIFICACION Y LA SEQUIA (UNCCD), POR CONCEPTO DE MEMBRESIA POR EUR683,00, SEGUN SOLICITUD VRE-DGRM-CS-276/2017. EQUIVAL LIB. 00099021001 TGN-RECURSOS ORDINARIOS (3987)</t>
  </si>
  <si>
    <t>VENTA DE DIVISAS CON TRANSFERENCIA DE FONDOS A SOLICITUD DE MINISTERIO DE EDUCACION SEGUN SOLICITUD 3981 REF: TRASPASO PARA VIOLETA CARMEN ANGULO FERNANDEZ EQUIVALENTES 31.599,96 USD LIB. 00099021001 TGN-RECURSOS ORDINARIOS (3987) POR DIFERENCIAL CAMBIARIO</t>
  </si>
  <si>
    <t>VENTA DE DIVISAS CON TRANSFERENCIA DE FONDOS A SOLICITUD DE MINISTERIO DE EDUCACION SEGUN SOLICITUD 3981 REF: TRASPASO PARA VIOLETA CARMEN ANGULO FERNANDEZ EQUIVALENTES 31.599,96 USD LIB. 00099021001 TGN-RECURSOS ORDINARIOS (3987)</t>
  </si>
  <si>
    <t>TRANSFERENCIA DE FONDOS AL EXTERIOR A SOLICITUD DE TESORO GENERAL DE LA NACION SEGUN SOLICITUD 3988 REF: PAGO A LA CTBTO-OTPCEN, POR CONCEPTO DE MEMBRESIA POR EUR8.821,00, SEGUN SOLICITUD VRE-DGRM-CS-289/2017. EQUIVALENTES 10.464,32 USD LIB. 00099021001 TGN-RECURSOS ORDINARIOS (3987)</t>
  </si>
  <si>
    <t>TRANSFERENCIA DE FONDOS AL EXTERIOR A SOLICITUD DE TESORO GENERAL DE LA NACION SEGUN SOLICITUD 3991 REF: PAGO AL CENTRO INTERNACIONAL DE ESTUDIOS PARA LA CONSERVACION Y RESTAURACION DE LOS BIENES CULTURALES (ICCROM), POR CONCEPTO DE MEMBRESIA POR EUR369,00, SEGUN SOLICITUD VRE-DGRM-CS-274/2017. EQUI LIB. 00099021001 TGN-RECURSOS ORDINARIOS (3987)</t>
  </si>
  <si>
    <t>VENTA DE DIVISAS CON TRANSFERENCIA DE FONDOS A SOLICITUD DE DIRECCION ESTRATEGICA DE REIVINDICACION MARITIMA DIREMAR SEGUN SOLICITUD 4004 REF: PARA PAGO AL ASESOR ANTONIO REMIRO BROTONS PARA PAGO DE HONORARIOS DE ASESORAMIENTO POR EL MES DE 19 DE SEPTIEMBRE Y 17 DE NOVIEMBRE 2017 SOLICITADO POR LA C LIB. 00099021001 TGN-RECURSOS ORDINARIOS (3987) POR DIFERENCIAL CAMBIARIO</t>
  </si>
  <si>
    <t>VENTA DE DIVISAS CON TRANSFERENCIA DE FONDOS A SOLICITUD DE ADMINISTRACION DE SERVICIOS PORTUARIOS BOLIVIA SEGUN SOLICITUD 4036 REF: H.R. 3956 - PAGO A JOSE LUIS PEDRO FERNANDEZ CASTILLO POR PAGO ALQUILER OFICINA PUERTO DE ILO PERU, CORRESPONDIENTE A DICIEMBRE/2017 SEGUN ORDEN DE PAGO ASP-B/DAF/UAD/ LIB. 00594012001 ASP-B FONDO DE OPERACIONES</t>
  </si>
  <si>
    <t>TRANSFERENCIA DE FONDOS AL EXTERIOR A SOLICITUD DE TESORO GENERAL DE LA NACION SEGUN SOLICITUD 4022 REF: PAGO PARCIAL 1RA CUOTA DE APORTE DE CAPITAL USD100.000,00.- A FAVOR DEL BANCO DEL SUR (BANSUR), SEGUN LEY N 148 DE 5 DE JULIO DE 2011 Y NOTA MEFP-VPSF-DGSF-N 485-2017 LIB. 00099021001 TGN-RECURSOS ORDINARIOS (3987)</t>
  </si>
  <si>
    <t>VENTA DE DIVISAS CON TRANSFERENCIA DE FONDOS A SOLICITUD DE ADMINISTRACION DE SERVICIOS PORTUARIOS BOLIVIA SEGUN SOLICITUD 4035 REF: H.R. 1822 - PAGO TOTAL DE FACTURAS AL TPA REF. CBTS. 1154-1153-1146 POR SERVICIOS FIOS -HOOK EN EL PUERTO DE ARICA, SEGUN COMUNICACION INTERNA ASP-B/DOP/UAP/CI-490/201 LIB. 00594012001 ASP-B FONDO DE OPERACIONES</t>
  </si>
  <si>
    <t>PROVISION DE FONDOS A SOLICITUD DE YACIMIENTOS PETROLIFEROS FISCALES BOLIVIANOS SEGUN SOLICITUD YPFB-0347-2017 REF: PAGO IDH SEPTIEMBRE 2017 LIB. 00513012007 YPFB - RECURSOS NACIONALIZACIÓN</t>
  </si>
  <si>
    <t>VENTA DE DIVISAS CON TRANSFERENCIA DE FONDOS A SOLICITUD DE ADMINISTRACION DE SERVICIOS PORTUARIOS BOLIVIA SEGUN SOLICITUD 4033 REF: H.R. 3583 - PAGO DE FACTURAS A EMPRESAS NAVIERAS ATI Y JUAN ANTONIO BARRIENTOS POR FAENAS REALIZADAS EN EL PUERTO DE ANTOFAGASTA, SEGUN INFORME ASP-B/DOP/UAP/INF - 102 LIB. 00594012001 ASP-B FONDO DE OPERACIONES</t>
  </si>
  <si>
    <t>PROVISION DE FONDOS A SOLICITUD DE YACIMIENTOS PETROLIFEROS FISCALES BOLIVIANOS SEGUN SOLICITUD YPFB-0355-2017 REF: PAGO REGALIAS SEPTIEMBRE 2017 A TGN LIB. 00099021001 TGN YPFB PARTICIPACION 6% PRODUCCIÓN BRUTA DE HIDROCARBUROS BOCA DE POZO</t>
  </si>
  <si>
    <t>VENTA DE DIVISAS A SOLICITUD DE YACIMIENTOS PETROLIFEROS FISCALES BOLIVIANOS SEGUN SOLICITUD 4086 REF: PAGO CERTIFICADO 14 TERCERA ADENDA, EMPRESA SAMSUNG ENGINEERING CO.LTD. CONTRATO DLG-0304-201 LIB. 00513052001 YPFB_GERENCIA NACIONAL DE PLANTAS DE SEPARACIÓN</t>
  </si>
  <si>
    <t>VENTA DE DIVISAS A SOLICITUD DE YACIMIENTOS PETROLIFEROS FISCALES BOLIVIANOS SEGUN SOLICITUD 4085 REF: PAGO CERTIFICADO 8 QUINTA ADENDA, EMPRESA SAMSUNG ENGINEERING CO.LTD.CONTRATO DLG-0304-2012-OMA LIB. 00513052001 YPFB_GERENCIA NACIONAL DE PLANTAS DE SEPARACIÓN</t>
  </si>
  <si>
    <t>VENTA DE DIVISAS A SOLICITUD DE YACIMIENTOS PETROLIFEROS FISCALES BOLIVIANOS SEGUN SOLICITUD 4076 REF: PAGO A PLUSPETROL BOLIVIA POR RETRIBUCIONES AL TITULAR MERCADO INTERNO CORRESPONDIENTE AL MES DE SEPTIEMBRE DE 2017 LIB. 00513012007 YPFB - RECURSOS NACIONALIZACIÓN</t>
  </si>
  <si>
    <t>VENTA DE DIVISAS A SOLICITUD DE YACIMIENTOS PETROLIFEROS FISCALES BOLIVIANOS SEGUN SOLICITUD 4071 REF: PAGO CERTIFICADO 6 QUINTA ADENDA, EMPRESA SAMSUNG ENGINEERING CO.LTD. CONTRATO DLG-0304-2012 - OMA LIB. 00513052001 YPFB_GERENCIA NACIONAL DE PLANTAS DE SEPARACIÓN</t>
  </si>
  <si>
    <t>VENTA DE DIVISAS A SOLICITUD DE YACIMIENTOS PETROLIFEROS FISCALES BOLIVIANOS SEGUN SOLICITUD 4074 REF: PAGO CERTIFICADO 4 QUINTA ADENDA, EMPRESA SAMSUNG ENGINEERING CO.LTD. CONTRATO DLG-0304-2012 - OMA. LIB. 00513052001 YPFB_GERENCIA NACIONAL DE PLANTAS DE SEPARACIÓN</t>
  </si>
  <si>
    <t>COBRO COSTOS DE PAPELERIA POR REGULARIZACION DE TRANSFERENCIA DEL EXTERIOR POR ORDEN DE LIMA GAS S.A. (CALLAO PERU) LIB. 00513062001 YPFB-OPERACIONES PLANTA DE SEPARACION DE LIQUIDOS RIO GRANDE</t>
  </si>
  <si>
    <t>COBRO COSTOS DE PAPELERIA POR REGULARIZACION DE TRANSFERENCIA DEL EXTERIOR POR ORDEN DE PERUANA DE COMBUSTIBLE S.A. (LIMA PERU) LIB. 00513062001 YPFB-OPERACIONES PLANTA DE SEPARACION DE LIQUIDOS RIO GRANDE</t>
  </si>
  <si>
    <t>NÚMERO DE LIBRETA CUT: 99031009.00 OPERACIÓN T01 TRANSFERENCIA DE FONDOS A LA CUT - TESORO DIRECTO DE BANCO UNION S.A. A CUENTA UNICA DEL TESORO CON NUMERO DE SOLICITUD = 2400770 Y NUMERO CORRELATIVO = 91320028122017180 TRANSFERENCIA POR OPERACIONES DE VENTA BONOS BTX</t>
  </si>
  <si>
    <t>||TRANSFERENCIA DE FONDOS S/G. FORMULARIO, CITE' BUN/CF569/17 DE LA FECHA (HRE-TSO-6976). DEVOLUCIÓN DE RECURSOS OTORGADOS A TRAVES DEL PROGRAMA "BOLIVIA CAMBIA" NO EJECUTADOS AL CIERRE DE GESTIÓN FISCAL 2017. A SOLICITUD DEL G.A.M. DE MOCOMOCO; LIBRETA 00099024113 BOLIVIA CAMBIA; BUN.</t>
  </si>
  <si>
    <t>||TRANSFERENCIA DE FONDOS S/G. FORMULARIO, CITE' BUN/CF570/17 DE LA FECHA (HRE-TSO-6977). SALDOS DE RECURSOS EN LOS PROYECTOS FINANCIADOS A TRAVÉS DE LA UNIDAD DE PROYECTOS ESPECIALES "UPRE". A SOLICITUD DEL G.A.M. CHULUMANI; LIBRETA 00099024113 BOLIVIA CAMBIA; BUN.</t>
  </si>
  <si>
    <t>||TRANSFERENCIA DE FONDOS S/G. FORMULARIO, CITE' BUN/CF571/17 DE LA FECHA (HRE-TSO-6978). CONST.CANCHA DE CESPED SINTETICO CON ENMALLADA Y CONST.DE DOS AULAS U.E. PAPEL PAMPA. A SOLICITUD DEL G.A.M. DE PAPEL PAMPA; LIBRETA 00990204113 BOLIVIA CAMBIA; BUN.</t>
  </si>
  <si>
    <t>||TRANSFERENCIA DE FONDOS S/G. FORMULARIO CITE: BUN/CF568/17 DE LA FECHA.(HRE-TSO-6975), DEVOLUCION RECURSOS OTORGADOS A TRAVES DEL PROGRAMA BOLIVIA CAMBIA NO EJECUTADOS AL CIERRE DE LA GESTION/2017. A SOLICITUD GOB.AUT.MCPAL.MOCOMOCO, LIBRETA 00099024113 BOLIVIA CAMBIA, BUN.</t>
  </si>
  <si>
    <t>||TRANSFERENCIA DE FONDOS S/G. FORMULARIO, CITE' BUN/CF572/17 DE LA FECHA (HRE-TSO-6979). RECURSOS NO EJECUTADOS. A SOLICITUD DEL G.A.M. DE ANCORAIMES; LIBRETA 00099024113 BOLIVIA CAMBIA; BUN.</t>
  </si>
  <si>
    <t>||TRANSFERENCIA DE FONDOS S/G FORMULARIO CITE: BUN/CF574/17 DE LA FECHA.(HRE-TSO-6981), POR CONCEPTO DEVOLUCION DE RECURSOS OTORGADOS A TRAVES DEL PROGRAMA BOLIVIA CAMBIA NO EJECUTADOS AL CIERRE DE GESTION 2017. A SOL.GOB. AUT.MCPAL.SANTIAGO DE MACHACA, LIB. N°00099024113 BOLIVIA CAMBIA-RECURS.NO EJECUT.; BUN.</t>
  </si>
  <si>
    <t>||TRANSFERENCIA DE FONDOS S/G NOTA CITE: BUN0825/17 DE LA FECHA (HRE-TSO-6994), DEVOLUCION SALDOS NO EJECUTADOS AL CIERRE GESTION 2017 PROGRAMA BOLIVIA CAMBIA. A SOLICITUD GOB.AUT.MCPAL.PAMPAGRANDE, LIBRETA N°00990204113 BOLIVIA CAMBIA-RECURS.NO EJECUT.; BUN.</t>
  </si>
  <si>
    <t>||TRANSFERENCIA DE FONDOS S/G FORMULARIO CITE: BUN0826/17 DE LA FECHA (HRE-TSO-6995), PROY.CONTRUCCION DIQUES PROTECCION Y DRAGADO BRAZO IZQUIERDO RIO DESAGUADERO FASE II-COMPONENTE DRAGADO CONEXION LAGO URU URU. A SOLIC.GOB.AUT.DPTAL.ORURO, LIBRETA N°00990201001 TGN-RECURSOS ORDINARIOS; BUN.</t>
  </si>
  <si>
    <t>||TRANSFERENCIA DE FONDOS S/G NOTA CITE: BUN0827/17 DE LA FECHA (HRE-TSO-6996), DEVOLUCION SALDOS NO UTILIZADOS AL CIERRE GESTION 2016 PROGRAMA BOLIVIA CAMBIA. A SOLICITUD GOB. AUT.MCPAL.CORQUE, LIBRETA N°00099024113 BOLIVIA CAMBIA-RECURS.NO EJECUT.; BUN.</t>
  </si>
  <si>
    <t>||TRANSFERENCIA DE FONDOS S/G. FORMULARIO CITE: BUN821/17 DE LA FECHA.(HRE-TSO-6990), DEVOLUCION RECURSOS NO EJECUTADOS PARA SER REPROGRAMADOS EN VARIOS PROYECTOS. A SOLICITUD GOB.AUT.MCPAL.VILA VILA, LIBRETA N°00099024113 BOLIVIA CAMBIA; BUN.</t>
  </si>
  <si>
    <t>||TRANSFERENCIA DE FONDOS S/G NOTA CITE: BUN0828/17 DE LA FECHA (HRE-TSO-6997), DEVOLUCION DE RECURSOS DE LOS PROYECTOS FINANCIADOS POR LA UPRE, PARA QUE LOS RECURSOS SE ENCUENTREN GARANTIZADOS PARA SU REPROGRAMACION. A SOLIC.GOB.AUT.MCPAL.SAN PABLO DE LIPEZ, LIBRETA N°00099024113 BOLIVIA CAMBIA; BUN.</t>
  </si>
  <si>
    <t>||TRANSFERENCIA DE FONDOS S/G. FORMULARIO CITE: BUN0822/17 DE LA FECHA.(HRE-TSO-6991), DEVOLUCION RECURSOS DE PROYECTOS FINANCIADOS CON EL PROGRAMA BOLIVIA CAMBIA. A SOLICITUD GOB.AUT.DPTAL.CHUQUISACA, LIBRETA N° 00099024113 BOLIVIA CAMBIA; BUN.</t>
  </si>
  <si>
    <t>||TRANSFERENCIA DE FONDOS S/G FORMULARIO CITE: BUN0829/17 DE LA FECHA (HRE-TSO-6998), EJECUCION PROGRAMA MEJORA GESTION MUNICIPAL CII. A SOLICITUD GOB.AUT.MCPAL.POTOSI, LIBRETA N°00081094201 MOPSV-BC-PROG.MEJORA GESTION MCPAL.; BUN.</t>
  </si>
  <si>
    <t>||TRANSFERENCIA DE FONDOS S/G. FORMULARIO CITE: BUN0823/2017 DE LA FECHA.(HRE-TSO-6992), SALDOS DE PROYECTOS NO EJECUTADOS AL CIERRE DE LA GESTION 2017. A SOLICITUD GOB.AUT.MCPAL. PUCARA, LIBRETA N° 00099024113 BOLIVIA CAMBIA; BUN.</t>
  </si>
  <si>
    <t>||TRANSFERENCIA DE FONDOS S/G NOTA CITE: BUN0830/17 DE LA FECHA (HRE-TSO-6999), DEVOLUCION SALDOS NO EJECUTADOS GESTION 2017. A SOLIC.GOB.AUT.DPTAL.POTOSI, LIBRETA N°00099024113; BUN.</t>
  </si>
  <si>
    <t>||TRANSFERENCIA DE FONDOS S/G FORMULARIO CITE: BUN/831/17 DE LA FECHA (HRE-TSO-7000), PROY. CONTRUCCION TERMINAL DE PASAJEROS ARPTO.COBIJA-FNDR. A SOLIC.GOB.AUT.DPTAL.PANDO, LIBRETA N°05120104501 AASANA-PAGO PLANILLA N°31; BUN.</t>
  </si>
  <si>
    <t>||TRANSFERENCIA DE FONDOS S/G. FORMULARIO CITE: BUN0824/2017 DE LA FECHA.(HRE-TSO-6993), PAGO 1RA.CUOTA CONV.INTERGUB.ENTRE EL MIN .DE DESARR.PROD.Y EL MCPIO.SAN JUAN, APORTE CONTRAPARTE 50% EN TRES CUOTAS. A SOLICITUD GOB.AUT.MCPAL. SAN JUAN, LIBRETA N°00041014101 MDPYEP-REV.TECNOLOG.EN EDUC.; BUN.</t>
  </si>
  <si>
    <t>||TRANSFERENCIA DE FONDOS S/G NOTA CITE: BUN0833/17 DE LA FECHA (HRE-TSO-7002), DEVOLUCION DE SALDOS NO EJECUTADOS DE RECURSOS PROVENIENTES DEL TGN PARA ESCUELA DE NO VIDENTES WENCESLAO ALBA. A SOLIC.GOB.AUT.DPTAL.POTOSI, LIBRETA N°00099021001 TGN-RECURSOS ORDINARIOS; BUN.</t>
  </si>
  <si>
    <t>||TRANSFERENCIA DE FONDOS S/G NOTA CITE: BUN0834/17 DE LA FECHA (HRE-TSO-7003), DEVOLUCION DE RECURSOS NO EJECUTADOS DE LOS PROYECTOS FINANCIADOS POR LA UPRE, PARA QUE LOS RECURSOS SE ENCUENTREN GARANTIZADOS PARA LA REPROGRAMACION PRESUPUESTO 2018. A SOLICITUD GOB. AUT.MCPAL.CAIZA D, LIBRETA N°00099024113 BOLIVIA CAMBIA-RECURS.NO EJECUT.; BUN.</t>
  </si>
  <si>
    <t>||REGISTRO COBRO COMISION AVISO CARTA DE CREDITO STANDBY BS220.- Y EMISION CBTE CONTABLE BS50.- REF.: BKD2017LG00303 (BCB:SB-R-2017-57) A/F ADMINISTRADORA BOLIVIANA DE CARRETERAS - ABC EN COMPLEMENTO A CBTE S-0909169 ADJ. CGO.LIB.N°00291012002 ABC-RECURSOS PROPIOS REF: COMISION AVISO SBLC BKD2017LG00303</t>
  </si>
  <si>
    <t>'COBRO POR´||COMISION TRANSFERENCIA AL EXTERIOR 0.10% S/USD 16.329,98 REEMBOLSO GASTOS DE COMUNICACION BS220.- EMISION CBTE CONTABLE BS50.- EN COMPLEMENTO A CBTE S-0909226 ADJUNTO DE LA FECHA. CGO.LIB.N°00586019202 EASBA REF.: COMISION PAGO CARTA DE CREDITO I-2017-040</t>
  </si>
  <si>
    <t>||TRANSFERENCIA DE FONDOS S/G. MENSAJE SWIFT NO.19181 DE LA FECHA.(SECTOR PUBLICO). DEBITO LIBRETA NO.00117012001 DGAC, COBRO EMISION COMPROBANTE CONTABLE DE LA FECHA.</t>
  </si>
  <si>
    <t>||TRANSFERENCIA DE FONDOS S/G. MENSAJE SWIFT NO.19183 DE LA FECHA.(SECTOR PUBLICO). DEBITO LIBRETA NO.00117012001 DGAC, COBRO EMISION COMPROBANTE CONTABLE DE LA FECHA.</t>
  </si>
  <si>
    <t>||TRANSFERENCIA DE FONDOS S/G. MENSAJE SWIFT NRO. 19246 DE LA FECHA (SECTOR PUBLICO). DEBITO DE LA LIBRETA 00117012001 DGAC, REPOSICION UTILES DE ESCRITORIO.</t>
  </si>
  <si>
    <t>De: 00163012002 TRANSFERENCIA A SOLICITUD DE ANH S/G NOTA ANH 19667 DAF 4440/2017, EN CUMPLIMIENTO A LA LEY N 3058 ART. 112 y 142 (Fondo de Ayuda Interna al Desarrollo Nacional) y D.S 1996 ART. 73 (Crea FONGAS)</t>
  </si>
  <si>
    <t>VENTA DE DIVISAS A SOLICITUD DE YACIMIENTOS PETROLIFEROS FISCALES BOLIVIANOS SEGUN SOLICITUD 4087 REF: PAGO CERTIFICADO 13 TERCERA ADENDA, EMPRESA SAMSUNG ENGINEERING CO.LTD. CONTRATO DLG-0304-2012 LIB. 00513052001 YPFB_GERENCIA NACIONAL DE PLANTAS DE SEPARACIÓN</t>
  </si>
  <si>
    <t>VENTA DE DIVISAS A SOLICITUD DE YACIMIENTOS PETROLIFEROS FISCALES BOLIVIANOS SEGUN SOLICITUD 4084 REF: PAGO A BUREAU VERITAS ARGENTINA SA, PAGO CERTIFICADO DE LIQUIDACION FINAL PRIMERA ETAPA POR SERVICIO DE FISCALIZACION DE PRECOMISIONADO, COMISIONADO, ARRANQUE Y PRUEBA DE DESEMPENO DE LAS PLANTAS LIB. 00513052001 YPFB_GERENCIA NACIONAL DE PLANTAS DE SEPARACIÓN</t>
  </si>
  <si>
    <t>VENTA DE DIVISAS CON TRANSFERENCIA DE FONDOS A SOLICITUD DE YACIMIENTOS PETROLIFEROS FISCALES BOLIVIANOS SEGUN SOLICITUD 4045 REF: PAGO A OIL TEST INTERNACIONAL DE CHILE OTI POR SERVICIO DE INSPECCION DE CANTIDAD Y CALIDAD DEL 20 AL 22 DE AGOSTO DE 2017 Y 24 AL 26 DE OCTUBRE DE 2017 SEGUN DOCUMENTAC LIB. 00513012004 LBP-YPFB-UNICOMERCIAL (4030005415/1-2188907)</t>
  </si>
  <si>
    <t>VENTA DE DIVISAS CON TRANSFERENCIA DE FONDOS A SOLICITUD DE YACIMIENTOS PETROLIFEROS FISCALES BOLIVIANOS SEGUN SOLICITUD 4083 REF: PAGO A OIL TEST INTERNACIONAL DE CHILE OTI POR SERVICIOS DE INSPECCION DE CANTIDAD Y CALIDAD CORRESPONDIENTE DEL 14 A 17 DE NOVIEMBRE DE 2017 SEGUN FACTURA DE EXPORTACIO LIB. 00513012004 LBP-YPFB-UNICOMERCIAL (4030005415/1-2188907)</t>
  </si>
  <si>
    <t>VENTA DE DIVISAS CON TRANSFERENCIA DE FONDOS A SOLICITUD DE YACIMIENTOS PETROLIFEROS FISCALES BOLIVIANOS SEGUN SOLICITUD 4082 REF: PAGO A EMPRESA ARGUS MEDIA INC. SERVICIO DE INFORMACION ESPECIALIZADA DE PRECIOS DE UREA. LIB. 00513022001 YPFB - "OPERACIONES"</t>
  </si>
  <si>
    <t>VENTA DE DIVISAS CON TRANSFERENCIA DE FONDOS A SOLICITUD DE YACIMIENTOS PETROLIFEROS FISCALES BOLIVIANOS SEGUN SOLICITUD 4133 REF: DEVOLUCION DE LA GARANTIA DE CUMPLIMENTO DE CONTRATO 7 PORCIENTO A TRANSPORTADORA SANTA IZABEL LTDA ME POR SERVICIO DE TRANSPORTE INTERNACIONAL DE COMBUSTIBLES LIQUIDOS LIB. 00513012004 LBP-YPFB-UNICOMERCIAL (4030005415/1-2188907)</t>
  </si>
  <si>
    <t>VENTA DE DIVISAS CON TRANSFERENCIA DE FONDOS A SOLICITUD DE YACIMIENTOS PETROLIFEROS FISCALES BOLIVIANOS SEGUN SOLICITUD 4039 REF: DEVOLUCION DE LA GARANTIA DE CUMPLIMENTO DE CONTRATO 7 PORCIENTO A TRANSPORTADORA TORNADO LTDA POR SERVICIO DE TRANSPORTE INTERNACIONAL DE COMBUSTIBLES LIQUIDOS POR CA LIB. 00513012004 LBP-YPFB-UNICOMERCIAL (4030005415/1-2188907)</t>
  </si>
  <si>
    <t>VENTA DE DIVISAS CON TRANSFERENCIA DE FONDOS A SOLICITUD DE YACIMIENTOS PETROLIFEROS FISCALES BOLIVIANOS SEGUN SOLICITUD 4058 REF: PAGO A GEOSERVE SAC POR SERVICIO DE APOYO TECNICO ADQUISICION INTEGRAL MAGNETOTELURICA SUBANDINO SUR, SEGUN CONTRATO ULG SCZ 010 2017, FACTURA OFFSHORE N 4 131 NOV 2017 LIB. 00513022001 YPFB - "OPERACIONES"</t>
  </si>
  <si>
    <t>VENTA DE DIVISAS CON TRANSFERENCIA DE FONDOS A SOLICITUD DE YACIMIENTOS PETROLIFEROS FISCALES BOLIVIANOS SEGUN SOLICITUD 4052 REF: PAGO A TRAFIGURA PTE LTD SEGUN PROFORMAS INVOICE N 972600 Y 972601 DE FECHA 11 DE DICIEMBRE DE 2017 POR SUMINISTRO SUR DE DIESEL OIL MES DE DICIEMBRE DE 2017 SEGUN DOCU LIB. 00513012004 LBP-YPFB-UNICOMERCIAL (4030005415/1-2188907)</t>
  </si>
  <si>
    <t>VENTA DE DIVISAS CON TRANSFERENCIA DE FONDOS A SOLICITUD DE YACIMIENTOS PETROLIFEROS FISCALES BOLIVIANOS SEGUN SOLICITUD 4054 REF: PAGO A OIL TEST INTERNACIONAL DE ARGENTINA SA POR SERVICIOS DE INSPECCION DE CANTIDAD Y CALIDAD CORRESPONDIENTE A LOS MESES DE SEPTIEMBRE Y OCTUBRE DE 2017 SEGUN DOCUMEN LIB. 00513012004 LBP-YPFB-UNICOMERCIAL (4030005415/1-2188907)</t>
  </si>
  <si>
    <t>VENTA DE DIVISAS CON TRANSFERENCIA DE FONDOS A SOLICITUD DE YACIMIENTOS PETROLIFEROS FISCALES BOLIVIANOS SEGUN SOLICITUD 4056 REF: PAGO A COMPANIA DE PETROLEOS DE CHILE COPEC SA POR SUMINISTRO DE PRODUCTO FACTURAS FINALES CARGAS DEL 09 AL 30 DE NOVIEMBRE DE 2017 SEGUN DOCUMENTACION ADJUNTA LIB. 00513012004 LBP-YPFB-UNICOMERCIAL (4030005415/1-2188907)</t>
  </si>
  <si>
    <t>VENTA DE DIVISAS CON TRANSFERENCIA DE FONDOS A SOLICITUD DE YACIMIENTOS PETROLIFEROS FISCALES BOLIVIANOS SEGUN SOLICITUD 4059 REF: PAGO A INTERTEK TESTING SERVICES PERU SA POR SERVICIO DE INSPECCION EN PERU DE OCTUBRE NOVIEMBRE 2017 SEGUN DOCUMENTACION ADJUNTA LIB. 00513012004 LBP-YPFB-UNICOMERCIAL (4030005415/1-2188907)</t>
  </si>
  <si>
    <t>VENTA DE DIVISAS CON TRANSFERENCIA DE FONDOS A SOLICITUD DE YACIMIENTOS PETROLIFEROS FISCALES BOLIVIANOS SEGUN SOLICITUD 4055 REF: PAGO A COMPANIA DE PETROLEOS DE CHILE COPEC SA POR SUMINISTRO DE PRODUCTO FACTURAS FINALES CARGAS DEL 09 AL 30 DE NOVIEMBRE 2017 SEGUN DOCUMENTACION ADJUNTA LIB. 00513012004 LBP-YPFB-UNICOMERCIAL (4030005415/1-2188907)</t>
  </si>
  <si>
    <t>VENTA DE DIVISAS CON TRANSFERENCIA DE FONDOS A SOLICITUD DE YACIMIENTOS PETROLIFEROS FISCALES BOLIVIANOS SEGUN SOLICITUD 4060 REF: PAGO A GEOSERVE SAC POR SERVICIO DE APOYO TECNICO ADQUISICION INTEGRAL MAGNETOTELURICA SUBANDINO NORTE, SEGUN CONTRATO ULG SCZ 041 2017, FACTURA OFFSHORE N 0004 129 OCT LIB. 00513022001 YPFB - "OPERACIONES"</t>
  </si>
  <si>
    <t>VENTA DE DIVISAS CON TRANSFERENCIA DE FONDOS A SOLICITUD DE YACIMIENTOS PETROLIFEROS FISCALES BOLIVIANOS SEGUN SOLICITUD 4043 REF: PAGO A OIL TEST INTERNACIONAL ARGENTINA OTI POR SERVICIO DE INSPECCION DE CANTIDAD Y CALIDAD DE SEPTIEMBRE Y OCTUBRE 2017 SEGUN DOCUMENTACION ADJUNTA LIB. 00513012004 LBP-YPFB-UNICOMERCIAL (4030005415/1-2188907)</t>
  </si>
  <si>
    <t>VENTA DE DIVISAS CON TRANSFERENCIA DE FONDOS A SOLICITUD DE YACIMIENTOS PETROLIFEROS FISCALES BOLIVIANOS SEGUN SOLICITUD 4046 REF: PAGO A OIL TEST INTERNACIONAL OTI POR SERVICIOS DE INSPECCION DE RECON CRUDE OIL TERMINAL ARICA CHILE DEL 12 A 14 DE JUNIO DE 2017 SEGUN FACTURAS INVOICE N AB2017 0355 Y LIB. 00513012004 LBP-YPFB-UNICOMERCIAL (4030005415/1-2188907)</t>
  </si>
  <si>
    <t>VENTA DE DIVISAS CON TRANSFERENCIA DE FONDOS A SOLICITUD DE YACIMIENTOS PETROLIFEROS FISCALES BOLIVIANOS SEGUN SOLICITUD 4053 REF: PAGO A VITOL SA SEGUN PROFORMA INVOICE N PI 17121101 POR SUMINISTRO SUR DE DIESEL OIL E INSUMOS Y ADITIVOS PARA EL MES DE DICIEMBRE ADICIONAL 2017 SEGUN DOCUMENTACION AD LIB. 00513012004 LBP-YPFB-UNICOMERCIAL (4030005415/1-2188907)</t>
  </si>
  <si>
    <t>VENTA DE DIVISAS CON TRANSFERENCIA DE FONDOS A SOLICITUD DE ADMINISTRACION DE SERVICIOS PORTUARIOS BOLIVIA SEGUN SOLICITUD 4135 REF: H.R. 2034 - 1893- 1939 -PAGO DE FACTURAS AL TPA POR SERVICIOS PRESTADOS EN LA CARGA EN TRANSITO A BOLIVIA CORRESPONDIENTE A LA PRIMERA QUINCENA DE DICIEMBRE/2017, REF LIB. 00594012001 ASP-B FONDO DE OPERACIONES</t>
  </si>
  <si>
    <t>VENTA DE DIVISAS CON TRANSFERENCIA DE FONDOS A SOLICITUD DE DIRECCION ESTRATEGICA DE REIVINDICACION MARITIMA DIREMAR SEGUN SOLICITUD 4136 REF: PAGO AL CONSULTOR GABRIEL ECKSTEIN POR EL TRABAJO REALIZADO EN LA CONSULTORIA, SOLICITADO POR EL ABOG. ALBARO GONZALES QUINT. LIB. 00099021001 TGN-RECURSOS ORDINARIOS (3987)</t>
  </si>
  <si>
    <t>VENTA DE DIVISAS CON TRANSFERENCIA DE FONDOS A SOLICITUD DE MINISTERIO DE EDUCACION SEGUN SOLICITUD 4140 REF: TRASPASO PARA UNESCO LIB. 00016011101 MEC-MIN.EDUCACION Y CULTURA (0676-03J300)</t>
  </si>
  <si>
    <t>VENTA DE DIVISAS CON TRANSFERENCIA DE FONDOS A SOLICITUD DE MINISTERIO DE LA PRESIDENCIA SEGUN SOLICITUD 4146 REF: DIVISAS USD 6,995.00 TRANSFERENCIA A HONEYWELL POR SUSCRIPCION ANUAL DE SERVICIO GODIRECT PARA AERONAVE FAB 002, PAGO A JP MORGAN CHASE BANK, CUENTA 658554399. LIB. 00099021001 TGN-RECURSOS ORDINARIOS (3987)</t>
  </si>
  <si>
    <t>VENTA DE DIVISAS CON TRANSFERENCIA DE FONDOS A SOLICITUD DE DIRECCION ESTRATEGICA DE REIVINDICACION MARITIMA DIREMAR SEGUN SOLICITUD 4145 REF: PAGO AL ASESOR WILLIAM TOOD JARVIS POR ASESORAMIENTO INTERNACIONAL EN MATERIA GEOLOGICA E HIDROLOGICA. LIB. 00099021001 TGN-RECURSOS ORDINARIOS (3987)</t>
  </si>
  <si>
    <t>VENTA DE DIVISAS CON TRANSFERENCIA DE FONDOS A SOLICITUD DE DIRECCION ESTRATEGICA DE REIVINDICACION MARITIMA DIREMAR SEGUN SOLICITUD 4144 REF: PAGO CONSULTORIA POR PRODUCTO AL PROF. GABRIEL E. ECKSTEIN PARA ASESORAMIENTO EN MATERIA DE DERECHO INTERNACIONAL PUBLICO- SILALA (ANGLOFONO). LIB. 00099021001 TGN-RECURSOS ORDINARIOS (3987)</t>
  </si>
  <si>
    <t>VENTA DE DIVISAS CON TRANSFERENCIA DE FONDOS A SOLICITUD DE YACIMIENTOS PETROLIFEROS FISCALES BOLIVIANOS SEGUN SOLICITUD 4057 REF: PAGO A JAGUAR EXPLORATION SEGUN FACTURA NUMERO 16 0140 CORRESPONDIENTE AL NOVENO Y ULTIMO PAGO POR EL APOYO TECNICO PARA LA ADQUISICION SISMICA 2D EN EL ALTIPLANO NORTE LIB. 00513042001 YPFB - OPERACIONES G N E E</t>
  </si>
  <si>
    <t>TRANSFERENCIA DE FONDOS AL EXTERIOR A SOLICITUD DE AGENCIA BOLIVIANA DE ENERGIA SEGUN SOLICITUD 4119 REF: PAGO FINAL A LA CONSULTORIA POR PRODUCTO ELABORACION DE TERMINOS DE REFERENCIA PARA EL COMPLEJO CICLOTRON RADIOFARMACIA PRECLINICA DE ACUERDO A DOCUMENTACION ADJUNTA LIB. 00099021001 TGN-RECURSOS ORDINARIOS (3987)</t>
  </si>
  <si>
    <t>TRANSFERENCIA DE FONDOS AL EXTERIOR A SOLICITUD DE MINISTERIO DE DEFENSA SEGUN SOLICITUD 4137 REF: TRANSFERENCIA VIA BCB A LA EMPRESA HELICOPTER EQUIPMENT SPECIALISTS IMS NEW ZEALAND LTD., PARA LA ADQUISICION DE SISTEMAS DE CONTROL DE INCENDIOS FORESTALES, PARA LAS AERONAVES DE LA FUERZA AEREA, SOLI LIB. 00099021001 TGN-RECURSOS ORDINARIOS (3987)</t>
  </si>
  <si>
    <t>VENTA DE DIVISAS CON TRANSFERENCIA DE FONDOS A SOLICITUD DE MINISTERIO DE LA PRESIDENCIA SEGUN SOLICITUD 4138 REF: DIVISAS USD 840.00 PAGO A SAFRAN HELICOPTER ENGINES POR LA COMPRA DE UNA HERRAMIENTA DE CONTROL DE EROSION PARA AERONAVES FAB 003 Y FAB 006, BANCO CITIBANK CUENTA 30879802. LIB. 00099021001 TGN-RECURSOS ORDINARIOS (3987)</t>
  </si>
  <si>
    <t>VENTA DE DIVISAS CON TRANSFERENCIA DE FONDOS A SOLICITUD DE MINISTERIO DE EDUCACION SEGUN SOLICITUD 4139 REF: TRASPASO PARA UNESCO LIB. 00016011101 MEC-MIN.EDUCACION Y CULTURA (0676-03J300)</t>
  </si>
  <si>
    <t>VENTA DE DIVISAS CON TRANSFERENCIA DE FONDOS A SOLICITUD DE DIRECCION ESTRATEGICA DE REIVINDICACION MARITIMA DIREMAR SEGUN SOLICITUD 4143 REF: PAGO AL CIUDADANO DE ACUERDO A INFORME JURIDICO EMITIDO POR EL ABOG. JULIO HUMEREZ CALLE, EN LA QUE MANIFIESTA QUE DIREMAR DEBE HONRAR LAS OBLIGACIONES ASUMI LIB. 00099021001 TGN-RECURSOS ORDINARIOS (3987)</t>
  </si>
  <si>
    <t>TRANSFERENCIA DE FONDOS AL EXTERIOR A SOLICITUD DE AGENCIA BOLIVIANA DE ENERGIA SEGUN SOLICITUD 4120 REF: PAGO TERCER COMPONETE DE LA CONSULTORIA POR PRODUCTO ELEBORACION DE TERMINOS DE REFERENCIA PARA EL COMPLEJO CICLOTRON RADIOFARMACIA PRECLINICA LIB. 00099021001 TGN-RECURSOS ORDINARIOS (3987)</t>
  </si>
  <si>
    <t>TRANSFERENCIA DE FONDOS AL EXTERIOR A SOLICITUD DE TESORO GENERAL DE LA NACION SEGUN SOLICITUD 3989 REF: PAGO A LA UNION INTERNACIONAL PARA LA PROTECCION DE LAS OBTENCIONES VEGETALES (UPOV), POR CONCEPTO DE MEMBRESIA POR CHF10.728,00, SEGUN SOLICITUD VRE-DGRM-CS-275/2017. EQUIVALENTES 11.004,21 USD LIB. 00099021001 TGN-RECURSOS ORDINARIOS (3987)</t>
  </si>
  <si>
    <t>TRANSFERENCIA DE FONDOS AL EXTERIOR A SOLICITUD DE TESORO GENERAL DE LA NACION SEGUN SOLICITUD 3990 REF: PAGO A LA ORGANIZACION MUNDIAL DE LA PROPIEDAD INTELECTUAL (OMPI), POR CONCEPTO DE MEMBRESIA POR CHF5.698,00, SEGUN SOLICITUD VRE-DGRM-CS-280/2017. EQUIVALENTES 5.844,70 USD LIB. 00099021001 TGN-RECURSOS ORDINARIOS (3987)</t>
  </si>
  <si>
    <t>COBRO COSTOS DE PAPELERIA SEGUN TRANSFERENCIA DEL EXTERIOR POR ORDEN DE BG BOLIVIA CORPORATION LIB. 00513012003 LBP-YPFB (2011349681373)</t>
  </si>
  <si>
    <t>PAGO A NATIXIS FRANCIA PRÉSTAMO 931-OA1 VCTO. 31-12-2017 POR CUENTA DE GMSCZ , VALOR 29-12-2017 CAPITAL EUR 116.923,00 INTERESES EUR 22.391,44 LIB. 00099031002 RECUP.DIFERENCIALES CAPITAL E INTERES-CRED.EXT.</t>
  </si>
  <si>
    <t>PAGO A NATIXIS FRANCIA PRÉSTAMO 931-OB1 VCTO. 31-12-2017 POR CUENTA DE SEMAPA , VALOR 29-12-2017 CAPITAL EUR 43.698,00 INTERESES EUR 4.915,27 LIB. 00099031002 RECUP.DIFERENCIALES CAPITAL E INTERES-CRED.EXT.</t>
  </si>
  <si>
    <t>PAGO A KFW ALEMANIA PRÉSTAMO KfW 199565359 VCTO. 30-12-2017 POR CUENTA DE GOB.AUT.DEPT.STCRUZ , VALOR 29-12-2017 CAPITAL EUR 42.000,00 INTERESES EUR 29.458,82 LIB. 00099031002 RECUP.DIFERENCIALES CAPITAL E INTERES-CRED.EXT.</t>
  </si>
  <si>
    <t>DIFERENCIAL POR PAGO PRÉSTAMO KFW ALEMANIA 9265711 VCTO. 30-12-2017 POR CUENTA DE ENDE GUARACACHI S.A. SEGÚN NOTA COD. LIQ. 010200 DE FECHA 06-12-2017, VALOR 30-12-2017 CAPITAL EUR 20.805,65 INTERESES EUR 23.576,99 LIBRETA 00099031002 RECUP.DIFERENCIALES E INTERESES-CRED.EXT.</t>
  </si>
  <si>
    <t>DIFERENCIAL POR PAGO PRÉSTAMO KFW ALEMANIA 9365263 VCTO. 31-12-2017 POR CUENTA DE EMPRESA CORANI SA SEGÚN NOTA COD.LIQ.010196 DE FECHA 26-12-2017, VALOR 31-12-2017 CAPITAL EUR 21.514,46 INTERESES EUR 30.254,71 LIBRETA 00099031002 RECUP.DIFERENCIALES E INTERESES-CRED.EXT.</t>
  </si>
  <si>
    <t>DIFERENCIAL POR PAGO PRÉSTAMO KFW ALEMANIA 9065947 VCTO. 30-12-2017 POR CUENTA DE EMPRESA CORANI SA SEGÚN COD. LIQUIDACION 010192 DE FECHA 23-12-2017, VALOR 30-12-2017 CAPITAL EUR 42.528,08 INTERESES 30.332,95 LIBRETA 00099031002 RECUP.DIFERENCIALES E INTERESES-CRED.EXT.</t>
  </si>
  <si>
    <t>DIFERENCIAL POR PAGO PRÉSTAMO KFW ALEMANIA 8765166 VCTO. 31-12-2017 POR CUENTA DE ENDE GUARACACHI S.A. SEGÚN COD.LIQ.010237 DE FECHA 06-12-2017, VALOR 29-12-2017 CAPITAL EUR 133.148,82 159.033,07 INTERESES EUR 840,94 LIBRETA 00099031002 RECUP.DIFERENCIALES E INTERESES-CRED.EXT.</t>
  </si>
  <si>
    <t>DIFERENCIAL POR PAGO PRÉSTAMO KFW ALEMANIA 8766453 VCTO. 31-12-2017 POR CUENTA DE GOB.AUT.DEPT.CHUQUIS SEGÚN COD.LIQ.010165 DE FECHA 26-12-2017, VALOR 29-12-2017 INTERESES UFV 85.442,57 LIBRETA 00099031002 RECUP.DIFERENCIALES E INTERESES-CRED.EXT.</t>
  </si>
  <si>
    <t>DIFERENCIAL POR PAGO PRÉSTAMO KFW ALEMANIA 9565359 VCTO. 30-12-2017 POR CUENTA DE GOB.AUT.DEPT.STCRUZ SEGÚN OD.LIQ.010256 DE FECHA 19-12-2017, VALOR 29-12-2017 INTERESES UFV 524.378,95 LIBRETA 00099031002 RECUP.DIFERENCIALES E INTERESES-CRED.EXT.</t>
  </si>
  <si>
    <t>DIFERENCIAL POR PAGO PRÉSTAMO KFW ALEMANIA 9665928 VCTO. 30-12-2017 POR CUENTA DE GOB.AUT.DEPT.CBBA SEGÚN COD.LIQ.010167 DE FECHA 28-12-2017, VALOR 29-12-2017 INTERESES UFV 156.910,03 LIBRETA 00099031002 RECUP.DIFERENCIALES E INTERESES-CRED.EXT.</t>
  </si>
  <si>
    <t>DIFERENCIAL POR PAGO PRÉSTAMO KFW ALEMANIA 9865734 VCTO. 30-12-2017 POR CUENTA DE GOB.AUT.DEPT.CHUQUIS SEGÚN COD.LIQ.010168 DE FECHA 26-12-2017, VALOR 29-12-2017 INTERESES UFV 222.190,43 LIBRETA 00099031002 RECUP.DIFERENCIALES E INTERESES-CRED.EXT.</t>
  </si>
  <si>
    <t>A:00373024105 DESEMBOLSO DE RECURSOS AL FONDO DE DESARROLLO INDIGENA PARA PROGRAMAS Y/O PROYECTOS DE DIFERENTES GOBIERNOS AUTONOMOS MUNICIPALES DEL DEPARTAMENTO DE BENI S/G NOTA FDI/DGE/EXT/N333/2017 E INFORME MEFP/VTCP/DGPOT/UPCFTGN/INF/N2811/2017.</t>
  </si>
  <si>
    <t>A:00373024105 DESEMBOLSO DE RECURSOS AL FONDO DE DESARROLLO INDIGENA PARA PROGRAMAS Y/O PROYECTOS DE DIFERENTES GOBIERNOS AUTONOMOS MUNICIPALES S/G NOTA FDI/DGE/EXT/N334/2017 E INFORME MEFP/VTCP/DGPOT/UPCFTGN/N2823/2017.</t>
  </si>
  <si>
    <t>NUMERO DE LIBRETA CUT: 00291012009 OPERACIÓN E18 TRANSFERENCIA DEL SISTEMA FINANCIERO POR CUENTA DE TERCEROS A LA CUT PAGO AL BENEFICIARIO ABC DE ACUERDO A SOLICITUD DE EJECUCION DE FECHA 28 DE DICIEMBRE DE 2017, CON CITE ABC-GNA-SAF-ATE-2017-1172.</t>
  </si>
  <si>
    <t>NUMERO DE LIBRETA CUT: 00099021001 OPERACIÓN E18 TRANSFERENCIA DEL SISTEMA FINANCIERO POR CUENTA DE TERCEROS A LA CUT PAGO DE MULTAS DEL MES DE DICIEMBRE 2017 SERVICIO RECAUDACION SEGIP</t>
  </si>
  <si>
    <t>NÚMERO DE LIBRETA CUT: 99031009.00 OPERACIÓN T01 TRANSFERENCIA DE FONDOS A LA CUT - TESORO DIRECTO DE BANCO UNION S.A. A CUENTA UNICA DEL TESORO CON NUMERO DE SOLICITUD = 2405830 Y NUMERO CORRELATIVO = 91320029122017307 TRANSFERENCIA POR OPERACIONES DE VENTA BONOS BTX</t>
  </si>
  <si>
    <t>||TRANSFERENCIA DE FONDOS S/G. FORMULARIO, CITE' BUN/CF577/17 DE LA FECHA (HRE-TSO-7013). DEVOLUCIÓN DE FONDOS POR CONCLUSIÓN DEL CONVENIO DE RECURSOS NO EJECUTADOS A FAVOR DEL VICEMINISTERIO DE INVERSIÓN PÚBLICA Y FINANCIAMIENTO EXTERNO. A SOLICITUD DEL G.A.M. CORIPATA; LIBRETA 00066021001; BUN.</t>
  </si>
  <si>
    <t>||TRANSFERENCIA DE FONDOS S/G FORMULARIO CITE:BUN0849/17 DE LA FECHA (HRE-TSO-7033). DEVOLUCION SALDOS NO EJECUTADOS PROYECTO, CONST.SISTEMA MICRORIEGO MOLLE MOLLE-TOMATA DSTO. MICANI. A SOLIC.GOB.AUT.MCPAL.SAN PEDRO DE BUENA VISTA, LIB. N°00099024113 TGN-RECURSOS ORDINARIOS; BUN.</t>
  </si>
  <si>
    <t>||TRANSFERENCIA DE FONDOS S/G. FORMULARIO, CITE' BUN842/17 DE LA FECHA (HRE-TSO-7026). DEVOLUCIÓN DEL CONVENIO INTERINSTITUCIONAL CON LA CONALTID DEPENDIENTE DEL MINISTERIO DE GOBIERNO. A SOLIC. G.A.M. DE QUILLACOLLO; LIBRETA 00015068001 INSTITUCIONALIZACIÓN CONALTID FONDOS UE; BUN.</t>
  </si>
  <si>
    <t>||TRANSFERENCIA DE FONDOS S/G. FORMULARIO, CITE' BUN841/2017 DE LA FECHA (HRE-TSO-7025). DEVOLUCIÓN DE RECURSOS NO EJECUTADOS DEL ANTICIPO DEL PROY. CONST. U.E. SAN MIGUEL DEL ROSARIO. A SOLICITUD DEL G.A.M. DE LA GUARDIA; LIBRETA 00099024113 BOLIVIA CAMBIA; BUN.</t>
  </si>
  <si>
    <t>||TRANSFERENCIA DE FONDOS S/G. FORMULARIO, CITE' BUN840/17 DE LA FECHA (HRE-TSO-7024). EN CUMPLIMIENTO AL CONVENIO INTERINSTITUCIONAL SUSCRITO ENTRE GAM ENTRE RIOS Y UPRE SALDO DE LA GESTIÓN 2017. A SOLICITUD DEL G.A.M. DE ENTRE RIOS; LIBRETA 00099024113 BOLIVIA CAMBIA; BUN.</t>
  </si>
  <si>
    <t>||TRANSFERENCIA DE FONDOS S/G. FORMULARIO, CITE' BUN837/17 DE LA FECHA (HRE-TSO-7022). DEVOLUCIÓN DE RECURSOS OTORGADOS A TRAVÉS DEL PROGRAMA BOLIVIA CAMBIA NO EJECUTADOS AL CIERRE DE LA GESTIÓN 2017. A SOLICITUD DEL G.A.M. DE COLCAPIRHUA; LIBRETA 00099024113 BOLIVIA CAMBIA; BUN.</t>
  </si>
  <si>
    <t>||TRANSFERENCIA DE FONDOS S/G. FORMULARIO, CITE' BUN836/17 DE LA FECHA (HRE-TSO-7021). POR EL CONVENIO FIRMADO ENTRE MINISTERIO DE SALUD Y EL GOB.AUT.MCPAL. VACAS, PROGRAMA TELESALUD. A SOLICITUD DEL G.A.M. DE VACAS; LIBRETA 00046024103 PROY.TELESALUD PARA BOLIVIA; BUN.</t>
  </si>
  <si>
    <t>||TRANSFERENCIA DE FONDOS S/G. FORMULARIO, CITE' BUN835/17 DE LA FECHA (HRE-TSO-7020). POR EL CONVENIO FIRMADO ENTRE MINISTERIO DE SALUD Y EL G.A.M. VACAS, PROGRAMA MULTISECTORIAL DE DESNUTRICIÓN CERO. A SOLICITUD DEL G.A.M. VACAS; LIBRETA 00046058003 DESNUTRICIÓN CERO; BUN.</t>
  </si>
  <si>
    <t>||TRANSFERENCIA DE FONDOS S/G. FORMULARIO, CITE' BUN/0853/17 DE LA FECHA (HRE-TSO-7019). RECURSOS NO EJECUTADOS DE LOS PROYECTOS FINANCIADOS POR LA UPRE PARA SU REPROGRAMACIÓN. A SOLICITUD DEL G.A.M. TORO TORO; LIBRETA 00099024113 BOLIVIA CAMBIA; BUN.</t>
  </si>
  <si>
    <t>||TRANSFERENCIA DE FONDOS S/G NOTA CITE: BUN0850/17 DE LA FECHA (HRE-TSO-7034), DEVOLUCION DE RECURSOS NO EJECUTADOS DE LOS PROYECTOS FINANCIADOS POR LA UPRE AL CIERRE DE GESTION 2016. A SOLICITUD GOB.AUT.MCPAL.BELEN DE ANDAMARCA, LIBRETA N°00099024113 BOLIVIA CAMBIA; BUN.</t>
  </si>
  <si>
    <t>||TRANSFERENCIA DE FONDOS S/G FORMULARIO CITE: BUN/852/17 DE LA FECHA (HRE-TSO-7036), PROY. CONTRUCCION TERMINAL DE PASAJEROS ARPTO.COBIJA-FNDR. A SOLIC.GOB.AUT.DPTAL.PANDO, LIBRETA N°05120104501 AASANA-PAGO PLANILLA N°32; BUN.</t>
  </si>
  <si>
    <t>||TRANSFERENCIA DE FONDOS S/G. FORMULARIO CITE: BUN848/2017 DE LA FECHA.(HRE-TSO-7032), DEVOLUCION POLIZAS DE OBRAS NO EJECUTADAS EN LA GESTION/2017. A SOLICITUD GOB.AUT.MCPAL.SAN RAFAEL DE VELASCO, LIBRETA N° 00099024113 BOLIVIA CAMBIA; BUN.</t>
  </si>
  <si>
    <t>||TRANSFERENCIA DE FONDOS S/G. FORMULARIO CITE: BUN847/2017 DE LA FECHA.(HRE-TSO-7031), DEVOLUCION POLIZAS DE OBRAS NO EJECUTADAS EN LA GESTION/2017. A SOLICITUD GOB.AUT.MCPALSAN RAFAEL DE VELASCO, LIBRETA N° 00099024113 BOLIVIA CAMBIA; BUN.</t>
  </si>
  <si>
    <t>||TRANSFERENCIA DE FONDOS S/G. FORMULARIO CITE: BUN846/2017 DE LA FECHA.(HRE-TSO-7030), DEVOLUCION RECURSOS OTORGADOS POR FONADIN PARA LA CONTRUC.PROY.30 ATAJADAS EN LA SUB CEBTRAL 1RO.DE MAYO D-1.MCIPIO INDEPENDENCIA. A SOLICITUD GOB.AUT.MCPAL.INDEPENDENCIA, LIBRETA N° 00099021001 TGN-RECURSOS ORDINARIOS; BUN</t>
  </si>
  <si>
    <t>||TRANSFERENCIA DE FONDOS S/G. FORMULARIO CITE: BUN845/2017 DE LA FECHA.(HRE-TSO-7029), DEVOLUCION RECURSOS OTORGADOS ATRAVES DEL PROGRAMA BOLIVIA CAMBIA NO EJECUTADOS AL CIERRE DE LA GESTION/2017. A SOLICITUD GOB.AUT.MCPAL.OMEREQUE, LIBRETA N° 00099024113 BOLIVIA CAMBIA; BUN.</t>
  </si>
  <si>
    <t>||TRANSFERENCIA DE FONDOS S/G. FORMULARIO CITE: BUN844/2017 DE LA FECHA.(HRE-TSO-7028), DEVOLUCION CURSOS OTORGADOS ATRAVES DEL PROGRAMA BOLIVIA CAMBIA NO EJECUTADOS AL CIERRE DE LA GESTION 2017. A SOLICITUD GOB.AUT.CMPAL.COLCAPIRHUA, LIBRETA N°00099024113 BOLIVIA CAMBIA; BUN.</t>
  </si>
  <si>
    <t>||TRANSFERENCIA DE FONDOS S/G. FORMULARIO CITE: BUN843/2017 DE LA FECHA.(HRE-TSO-7027), CONVENIO INTERGUBERNATIVO ENTRE GAM OMEREQUE Y MIN SALUD, PROYECTO TELESALUD PARA BOLIVIA. A SOLICITUD GOB.AUT.CMPAL.OMEREQUE, LIBRETA N° 00046024208 MS/TELESALUD; BUN.</t>
  </si>
  <si>
    <t>||TRANSFERENCIA DE FONDOS S/G. FORMULARIO CITE: BUN0854/17 DE LA FECHA.(HRE-TSO-7042), DEVOLUCION RECURSOS OTORGADOS PARA 2 PROYECTOS ATRAVES DEL PROGRAMA BOLIVIA CAMBIA, NO EJECUTADOS AL CIERRE DE LA GESTION/2017. A SOLICITUD GOB.AUT.MCPAL.SAN ANDRES, LIBRETA N° 00099024113; BUN.</t>
  </si>
  <si>
    <t>||REGULARIZACIÓN DE LA OPERACIÓN NRO. G-0630237 DE F. 28/12/2017 S/G. ESTADO DE CUENTA DEL DEPARTAMENTO DE OPERACIONES CAMBIARIAS EN ATENCIÓN A CORREO ELECTRÓNICO DE LA DIRECCIÓN GENERAL DE AERONÁTICA CIVIL DE LA FECHA. (SECTOR PÚBLICO). DEBITO DE LA LIBRETA 00117012001 DGAC, REPOSICION UTILES DE ESCRITORIO.</t>
  </si>
  <si>
    <t>||TRANSFERENCIA DE FONDOS S/G. MENSAJES SWIFT NROS. 19384 Y 19370 DE LA FECHA (SECTOR PUBLICO). DEBITO DE LA LIBRETA 00117012001 DGAC, REPOSICION UTILES DE ESCRITORIO.</t>
  </si>
  <si>
    <t>||COMISIONES POR TRANSFERENCIA DE FONDOS AL EXTERIOR 0,10% S/USD 51.600.- REEMB. GTOS DE COMUNICACION BS220.- Y EMISION DE CBTE. CONTABLE BS50.- EN COMPLEMENTO A CBTE. ADJUNTO DE LA FECHA CGO. LIB. 00249012001 CENTRAL DE ABASTECIMIENTO Y SUMINISTROS DE SALUD CEASS</t>
  </si>
  <si>
    <t>||COMPLEMENTO AL PAGO DEL PRESTAMO BI-H-043 POR CUENTA DEL TGN CAPITAL BS 102.104,25 E INTERESES BS 126.828,72 SEGUN NOTA MEFP/VTCP/DGCP/UODP-957/2017 DE FECHA 19-12-2017 DEL MEFP LIBRETA N° 00099021001 "TGN RECURSOS ORDINARIOS (3987)</t>
  </si>
  <si>
    <t>||COMPLEMENTO AL PAGO PRESTAMO BI-H-043 POR CUENTA DEL TGN SEGUN NOTA MEFP/VTCP/DGCP/UODP-957/2017 DE FECHA 19-12-2017 DEL MEFP LIBRETA N° 000990201001 "TGN-RECURSOS ORDINARIOS (3987"</t>
  </si>
  <si>
    <t>||TRANSFERENCIA DE FONDOS S/G. MENSAJES SWIFT NROS. 19322 Y 19311 DE LA FECHA (HRE-TSO-19322). DEBITO DE LA LIBRETA 00117012001 DGAC, REPOSICION UTILES DE ESCRITORIO.</t>
  </si>
  <si>
    <t>||TRANSFERENCIA DE FONDOS S/G. MENSAJE SWIFT NRO. 19320 DE LA FECHA (SECTOR PUBLICO). DEBITO DE LA LIBRETA 00117012001 DGAC, REPOSICION UTILES DE ESCRITORIO.</t>
  </si>
  <si>
    <t>||REGULARIZACIÓN DE NUESTRA OPERACIÓN NRO. 0909257 DE F.28/12/2017 EN ATENCIÓN A CORREO ELECTRÓNICO DE LA DIRECCIÓN GENERAL DE AERONAUTICA CIVIL. DEBITO DE LA LIBRETA 00117012001 DGAC, REPOSICION UTILES DE ESCRITORIO.</t>
  </si>
  <si>
    <t>'TRANSFERENCIA DE FONDOS||A SOL. DEL MIN,DE ECO Y FIN.PUBL. MEFP/VTCP/DGCP/UODP-1001/2017 DE LA FECHA HRE TSO 7011 PAGO BTS EXTRABURSATIL - VENCIMIENTO 1 Y 2 DE ENERO DE 2018 D.S. N° 1121 DE 11 DE ENERO DE 2012. DEBITO DE LA LIBRETA 00099021001 TGN-RECURSOS ORDINARIOS-MONEDA NACIONAL.</t>
  </si>
  <si>
    <t>'TRANSFERENCIA DE FONDOS||A SOL. DEL MIN,DE ECO Y FIN.PUBL. MEFP/VTCP/DGCP/UODP-1001/2017 DE LA FECHA HRE TSO 7011 PAGO BTS EXTRABURSATIL - VENCIMIENTO 1 Y 2 DE ENERO DE 2018 D.S. N° 1121 DE 11 DE ENERO DE 2012. DEBITO DE LA LIBRETA 00099021001, COBRO UTILES DE ESCRITORIO.</t>
  </si>
  <si>
    <t>||REGISTRO COBRO COMISION AVISO ENMIENDA CARTA DE CREDITO STANDBY BS220.- Y EMISION CBTE CONTABLE BS50.- REF.: G451649 (BCB:SB-R-2016-31)A/F EMPRESA PUBLICA PRODUCTIVA ENVASES DE VIDRIO DE BOLIVIA - ENVIBOL. CGO.LIB.N°00132019202 SEDEM-PLANTA ENVASES DE VIDRIO CHUQUISACA-MUNICIPIO SUDAÑEZ REF.:G451649</t>
  </si>
  <si>
    <t>VENTA DE DIVISAS CON TRANSFERENCIA DE FONDOS A SOLICITUD DE AGENCIA NACIONAL DE HIDROCARBUROS SEGUN SOLICITUD 4126 REF: ARIAE TRANSFERENCIA DE FONDOS A LA ARIAE, POR CUOTA CORRESPONDIENTE A LA GESTION 2017, SEGUN NOTA INTERNA NI-DPDI-UP 0251/2017, R.A. ANH DJ 0294/2013, II REUNION EXTRAORDINARIA DE LIB. 00099021001 TGN-RECURSOS ORDINARIOS (3987) POR DIFERENCIAL CAMBIARIO</t>
  </si>
  <si>
    <t>VENTA DE DIVISAS CON TRANSFERENCIA DE FONDOS A SOLICITUD DE AGENCIA NACIONAL DE HIDROCARBUROS SEGUN SOLICITUD 4126 REF: ARIAE TRANSFERENCIA DE FONDOS A LA ARIAE, POR CUOTA CORRESPONDIENTE A LA GESTION 2017, SEGUN NOTA INTERNA NI-DPDI-UP 0251/2017, R.A. ANH DJ 0294/2013, II REUNION EXTRAORDINARIA DE LIB. 00099021001 TGN-RECURSOS ORDINARIOS (3987)</t>
  </si>
  <si>
    <t>VENTA DE DIVISAS CON TRANSFERENCIA DE FONDOS A SOLICITUD DE AUTORIDAD DE FISCALIZACION Y CONTROL SOCIAL DE ELECTRICIDAD SEGUN SOLICITUD 4128 REF: TRANSFERENCIA A LA ASOCIACION IBEROAMERICANA DE ENTIDADES REGULADORAS DE LA ENERGIA-ARIAE POR LA CUOTA ANUAL GESTION 2017 (EUR 256.81-T.C.8.13) EQUIVALENT LIB. 00099021001 TGN-RECURSOS ORDINARIOS (3987) POR DIFERENCIAL CAMBIARIO</t>
  </si>
  <si>
    <t>VENTA DE DIVISAS CON TRANSFERENCIA DE FONDOS A SOLICITUD DE AUTORIDAD DE FISCALIZACION Y CONTROL SOCIAL DE ELECTRICIDAD SEGUN SOLICITUD 4128 REF: TRANSFERENCIA A LA ASOCIACION IBEROAMERICANA DE ENTIDADES REGULADORAS DE LA ENERGIA-ARIAE POR LA CUOTA ANUAL GESTION 2017 (EUR 256.81-T.C.8.13) EQUIVALENT LIB. 00099021001 TGN-RECURSOS ORDINARIOS (3987)</t>
  </si>
  <si>
    <t>VENTA DE DIVISAS CON TRANSFERENCIA DE FONDOS A SOLICITUD DE DIRECCION ESTRATEGICA DE REIVINDICACION MARITIMA DIREMAR SEGUN SOLICITUD 4102 REF: PAGO POR EL ESTUDIO DE LOS FLUJOS DEL SISTEMA DE AGUA DE LOS MANANTIALES DEL SILALA, CUANTIFICANDO LOS CAUDALES SUPERFICIALES Y SUBTERRANEOS EN LAS CONDICION LIB. 00099021001 TGN-RECURSOS ORDINARIOS (3987) POR DIFERENCIAL CAMBIARIO</t>
  </si>
  <si>
    <t>VENTA DE DIVISAS CON TRANSFERENCIA DE FONDOS A SOLICITUD DE DIRECCION ESTRATEGICA DE REIVINDICACION MARITIMA DIREMAR SEGUN SOLICITUD 4102 REF: PAGO POR EL ESTUDIO DE LOS FLUJOS DEL SISTEMA DE AGUA DE LOS MANANTIALES DEL SILALA, CUANTIFICANDO LOS CAUDALES SUPERFICIALES Y SUBTERRANEOS EN LAS CONDICION LIB. 00099021001 TGN-RECURSOS ORDINARIOS (3987)</t>
  </si>
  <si>
    <t>VENTA DE DIVISAS CON TRANSFERENCIA DE FONDOS A SOLICITUD DE DIRECCION ESTRATEGICA DE REIVINDICACION MARITIMA DIREMAR SEGUN SOLICITUD 4100 REF: PAGO A LA CONSULTORA INTERNACIONAL LAURA MOVILLA POR ASESORAMIENTO EN MATERIA DE DERECHO INTERNACIONAL PUBLICO PARA LA DEFENSA DE LAS AGUAS DEL SILALA. EQUI LIB. 00099021001 TGN-RECURSOS ORDINARIOS (3987) POR DIFERENCIAL CAMBIARIO</t>
  </si>
  <si>
    <t>VENTA DE DIVISAS CON TRANSFERENCIA DE FONDOS A SOLICITUD DE DIRECCION ESTRATEGICA DE REIVINDICACION MARITIMA DIREMAR SEGUN SOLICITUD 4100 REF: PAGO A LA CONSULTORA INTERNACIONAL LAURA MOVILLA POR ASESORAMIENTO EN MATERIA DE DERECHO INTERNACIONAL PUBLICO PARA LA DEFENSA DE LAS AGUAS DEL SILALA. EQUI LIB. 00099021001 TGN-RECURSOS ORDINARIOS (3987)</t>
  </si>
  <si>
    <t>VENTA DE DIVISAS CON TRANSFERENCIA DE FONDOS A SOLICITUD DE DIRECCION ESTRATEGICA DE REIVINDICACION MARITIMA DIREMAR SEGUN SOLICITUD 4097 REF: PARA EL PAGO DE LA CONSULTORA INTERNACIONAL LAURA MOVILLA PARA ASESORAMIENTO EN MATERIA DE DERECHO INTERNACIONAL PUBLICO PARA LA DEFENSA DE LAS AGUAS DEL SI LIB. 00099021001 TGN-RECURSOS ORDINARIOS (3987) POR DIFERENCIAL CAMBIARIO</t>
  </si>
  <si>
    <t>VENTA DE DIVISAS CON TRANSFERENCIA DE FONDOS A SOLICITUD DE DIRECCION ESTRATEGICA DE REIVINDICACION MARITIMA DIREMAR SEGUN SOLICITUD 4097 REF: PARA EL PAGO DE LA CONSULTORA INTERNACIONAL LAURA MOVILLA PARA ASESORAMIENTO EN MATERIA DE DERECHO INTERNACIONAL PUBLICO PARA LA DEFENSA DE LAS AGUAS DEL SI LIB. 00099021001 TGN-RECURSOS ORDINARIOS (3987)</t>
  </si>
  <si>
    <t>VENTA DE DIVISAS CON TRANSFERENCIA DE FONDOS A SOLICITUD DE DIRECCION ESTRATEGICA DE REIVINDICACION MARITIMA DIREMAR SEGUN SOLICITUD 4101 REF: PAGO POR EL ESTUDIO DE LOS FLUJOS DEL SISTEMA DE AGUA DE LOS MANANTIALES DEL SILALA, CUANTIFICANDO LOS CAUDALES SUPERFICIALES Y SUBTERRANEOS EN LAS CONDICION LIB. 00099021001 TGN-RECURSOS ORDINARIOS (3987) POR DIFERENCIAL CAMBIARIO</t>
  </si>
  <si>
    <t>VENTA DE DIVISAS CON TRANSFERENCIA DE FONDOS A SOLICITUD DE DIRECCION ESTRATEGICA DE REIVINDICACION MARITIMA DIREMAR SEGUN SOLICITUD 4101 REF: PAGO POR EL ESTUDIO DE LOS FLUJOS DEL SISTEMA DE AGUA DE LOS MANANTIALES DEL SILALA, CUANTIFICANDO LOS CAUDALES SUPERFICIALES Y SUBTERRANEOS EN LAS CONDICION LIB. 00099021001 TGN-RECURSOS ORDINARIOS (3987)</t>
  </si>
  <si>
    <t>VENTA DE DIVISAS CON TRANSFERENCIA DE FONDOS A SOLICITUD DE DIRECCION ESTRATEGICA DE REIVINDICACION MARITIMA DIREMAR SEGUN SOLICITUD 4104 REF: PAGO POR SUPERVISION NRO 4 POR EL ESTUDIO TECNICO CIENTIFICO DE LOS FLUJOS DEL SISTEMA DE AGUAS DE LOS MANANTIALES DEL SILALA, SEGUN INFORME IF/DIREMAR/UTS N LIB. 00099021001 TGN-RECURSOS ORDINARIOS (3987) POR DIFERENCIAL CAMBIARIO</t>
  </si>
  <si>
    <t>VENTA DE DIVISAS CON TRANSFERENCIA DE FONDOS A SOLICITUD DE DIRECCION ESTRATEGICA DE REIVINDICACION MARITIMA DIREMAR SEGUN SOLICITUD 4104 REF: PAGO POR SUPERVISION NRO 4 POR EL ESTUDIO TECNICO CIENTIFICO DE LOS FLUJOS DEL SISTEMA DE AGUAS DE LOS MANANTIALES DEL SILALA, SEGUN INFORME IF/DIREMAR/UTS N LIB. 00099021001 TGN-RECURSOS ORDINARIOS (3987)</t>
  </si>
  <si>
    <t>VENTA DE DIVISAS CON TRANSFERENCIA DE FONDOS A SOLICITUD DE DIRECCION ESTRATEGICA DE REIVINDICACION MARITIMA DIREMAR SEGUN SOLICITUD 4105 REF: PAGO POR EL ESTUDIO DE LOS FLUJOS DEL SISTEMA DE AGUA DE LOS MANANTIALES DEL SILALA, CUANTIFICANDO LOS CAUDALES SUPERFICIALES Y SUBTERRANEOS EN LAS CONDICION LIB. 00099021001 TGN-RECURSOS ORDINARIOS (3987) POR DIFERENCIAL CAMBIARIO</t>
  </si>
  <si>
    <t>VENTA DE DIVISAS CON TRANSFERENCIA DE FONDOS A SOLICITUD DE DIRECCION ESTRATEGICA DE REIVINDICACION MARITIMA DIREMAR SEGUN SOLICITUD 4105 REF: PAGO POR EL ESTUDIO DE LOS FLUJOS DEL SISTEMA DE AGUA DE LOS MANANTIALES DEL SILALA, CUANTIFICANDO LOS CAUDALES SUPERFICIALES Y SUBTERRANEOS EN LAS CONDICION LIB. 00099021001 TGN-RECURSOS ORDINARIOS (3987)</t>
  </si>
  <si>
    <t>VENTA DE DIVISAS CON TRANSFERENCIA DE FONDOS A SOLICITUD DE MINISTERIO DE EDUCACION SEGUN SOLICITUD 4123 REF: TRANSFER OF RESOURCES FOR MARIO PAREDES URIONA EQUIVALENTES 4.093,07 USD LIB. 00099021001 TGN-RECURSOS ORDINARIOS (3987) POR DIFERENCIAL CAMBIARIO</t>
  </si>
  <si>
    <t>VENTA DE DIVISAS CON TRANSFERENCIA DE FONDOS A SOLICITUD DE MINISTERIO DE EDUCACION SEGUN SOLICITUD 4123 REF: TRANSFER OF RESOURCES FOR MARIO PAREDES URIONA EQUIVALENTES 4.093,07 USD LIB. 00099021001 TGN-RECURSOS ORDINARIOS (3987)</t>
  </si>
  <si>
    <t>VENTA DE DIVISAS CON TRANSFERENCIA DE FONDOS A SOLICITUD DE DIRECCION ESTRATEGICA DE REIVINDICACION MARITIMA DIREMAR SEGUN SOLICITUD 4098 REF: PAGO AL CONSULTOR POR PRODUCTO AL ASESOR MATHIAS FORTEAU POR ASESORAMIENTO EN MATERIA DE DERECHO INTERNACIONAL PUBLICO PARA SUSTENTACION DE LA DEMANDA MARIT LIB. 00099021001 TGN-RECURSOS ORDINARIOS (3987) POR DIFERENCIAL CAMBIARIO</t>
  </si>
  <si>
    <t>VENTA DE DIVISAS CON TRANSFERENCIA DE FONDOS A SOLICITUD DE DIRECCION ESTRATEGICA DE REIVINDICACION MARITIMA DIREMAR SEGUN SOLICITUD 4098 REF: PAGO AL CONSULTOR POR PRODUCTO AL ASESOR MATHIAS FORTEAU POR ASESORAMIENTO EN MATERIA DE DERECHO INTERNACIONAL PUBLICO PARA SUSTENTACION DE LA DEMANDA MARIT LIB. 00099021001 TGN-RECURSOS ORDINARIOS (3987)</t>
  </si>
  <si>
    <t>VENTA DE DIVISAS CON TRANSFERENCIA DE FONDOS A SOLICITUD DE MINISTERIO DE COMUNICACION SEGUN SOLICITUD 3952 REF: TERCER PAGO NEURONA SERVICIO DE PIEZAS COMUNICACIONALES SEGUN ORDEN DE SERVICIO MC OS CE CD N 03/2017 INFORME DE CONFORMIDAD MC VPC DGE UPRO INF 0190/2017 LIB. 00099021001 TGN-RECURSOS ORDINARIOS (3987)</t>
  </si>
  <si>
    <t>COMISIONES BANCARIAS POR PAGO PRÉSTAMO KFW ALEMANIA 9365263 VCTO. 30-12-2017 POR CUENTA DE TGN SEGÚN NOTA MEFP/VTCP/DGCP/UODP-957/2017 DE FECHA 19-12-2017, VALOR 30-12-2017 CAPITAL EUR 60.857,12 INTERESES EUR 7.531,07 LIBRETA N° 00099021001 "TGN RECURSOS ORDINARIOS" (3987) REF.: COMISIONES BANCARIAS</t>
  </si>
  <si>
    <t>PAGO PRÉSTAMO KFW ALEMANIA 9365263 VCTO. 30-12-2017 POR CUENTA DE TGN SEGÚN NOTA MEFP/VTCP/DGCP/UODP-957/2017 DE FECHA 19-12-2017, VALOR 30-12-2017 CAPITAL EUR 60.857,12 INTERESES EUR 7.531,07</t>
  </si>
  <si>
    <t>VENTA DE DIVISAS CON TRANSFERENCIA DE FONDOS A SOLICITUD DE DIRECCION ESTRATEGICA DE REIVINDICACION MARITIMA DIREMAR SEGUN SOLICITUD 4096 REF: SUMMARY OF THE TRANSACTION PAYMENT FOR MR. FRANCESCO SINDICO FOR PUBLIC INTERNATIONAL LAW COUNSELLING SERVICES, AS PER REPORT IF/DIREMAR/DDS NRO 034/2017 AN LIB. 00099021001 TGN-RECURSOS ORDINARIOS (3987) POR DIFERENCIAL CAMBIARIO</t>
  </si>
  <si>
    <t>VENTA DE DIVISAS CON TRANSFERENCIA DE FONDOS A SOLICITUD DE DIRECCION ESTRATEGICA DE REIVINDICACION MARITIMA DIREMAR SEGUN SOLICITUD 4096 REF: SUMMARY OF THE TRANSACTION PAYMENT FOR MR. FRANCESCO SINDICO FOR PUBLIC INTERNATIONAL LAW COUNSELLING SERVICES, AS PER REPORT IF/DIREMAR/DDS NRO 034/2017 AN LIB. 00099021001 TGN-RECURSOS ORDINARIOS (3987)</t>
  </si>
  <si>
    <t>PAGO A AFD PRÉSTAMO CBO-1011-02-C VCTO. 03-01-2018 POR CUENTA DE TGN , NTI. 010310 VALOR 29-12-2017 COMISIONES EUR 208.211,88 LIBRETA N° 00099021001 "TGN RECURSOS ORDINARIOS" (3987)</t>
  </si>
  <si>
    <t>COMISIONES BANCARIAS POR PAGO PRÉSTAMO KFW ALEMANIA I-H-035 VCTO. 30-12-2017 POR CUENTA DE TGN SEGÚN NOTA MEFP/VTCP/DGCP/UODP-957/2017 DE FECHA 19-12-2017, VALOR 29-12-2017 CAPITAL UFV 1.239.910,76 INTERESES UFV 21.124,69 LIBRETA N° 00099021001 "TGN RECURSOS ORDINARIOS" (3987) REF.: COMISIONES BANCARIAS</t>
  </si>
  <si>
    <t>PAGO PRÉSTAMO KFW ALEMANIA I-H-035 VCTO. 30-12-2017 POR CUENTA DE TGN SEGÚN NOTA MEFP/VTCP/DGCP/UODP-957/2017 DE FECHA 19-12-2017, VALOR 29-12-2017 CAPITAL UFV 1.239.910,76 INTERESES UFV 21.124,69 LIBRETA N° 00099021001 "TGN RECURSOS ORDINARIOS" (3987)</t>
  </si>
  <si>
    <t>COMISIONES BANCARIAS POR PAGO PRÉSTAMO KFW ALEMANIA I-H-047 VCTO. 31-12-2017 POR CUENTA DE TGN SEGÚN NOTA MEFP/VTCP/DGCP/UODP-957/2017 DE FECHA 19-12-2017, VALOR 31-12-2017 LIBRETA N° 00099021001 "TGN RECURSOS ORDINARIOS" (3987) REF.: COMISIONES BANCARIAS</t>
  </si>
  <si>
    <t>PAGO PRÉSTAMO KFW ALEMANIA I-H-047 VCTO. 31-12-2017 POR CUENTA DE TGN SEGÚN NOTA MEFP/VTCP/DGCP/UODP-957/2017 DE FECHA 19-12-2017, VALOR 31-12-2017 CAPITAL UFV 943.562,09 INTERESES UFV 106.448,78 LIBRETA N° 00099021001 "TGN RECURSOS ORDINARIOS" (3987)</t>
  </si>
  <si>
    <t>COMISIONES BANCARIAS POR PAGO PRÉSTAMO KFW ALEMANIA I-H-051 VCTO. 30-12-2017 POR CUENTA DE TGN SEGÚN NOTA MEFP/VTCP/DGCP/UODP-957/2017 DE FECHA 19-12-2017, VALOR 29-12-2017 LIBRETA N° 00099021001 "TGN RECURSOS ORDINARIOS" (3987) REF.: COMISIONES BANCARIAS</t>
  </si>
  <si>
    <t>PAGO PRÉSTAMO KFW ALEMANIA I-H-051 VCTO. 30-12-2017 POR CUENTA DE TGN SEGÚN NOTA MEFP/VTCP/DGCP/UODP-957/2017 DE FECHA 19-12-2017, VALOR 29-12-2017 CAPITAL UFV 663.953,72 INTERESES UFV 82.164,28 LIBRETA N° 00099021001 "TGN RECURSOS ORDINARIOS" (3987)</t>
  </si>
  <si>
    <t>COBRO DE COMISIONES AL MEFP LIBRETA 00099021001 TGN RECURSOS ORDINARIOS M/N CUT (3987) POR PAGO PRESTAMO KFW 9165986 IMPORTACIONES BIENES Y SERVICIOS VCTO. 30-12-2017 EMPRESA METALURGICA VINTO</t>
  </si>
  <si>
    <t>COBRO DE COMISIONES AL MEFP LIBRETA 00099001001 TGN RECURSOS ORDINARIOS M/N CUT (3987) POR PAGO PRESTAMO KFW 9165986 IMPORTACIONES BIENES Y SERVICIOS VCTO. 30-12-2017 EXCORDEPAZ</t>
  </si>
  <si>
    <t>COBRO DE COMISIONES AL MEFP LIBRETA 00099001001 TGN RECURSOS ORDINARIOS M/N CUT (3987) POR PAGO PRESTAMO KFW 9165986 IMPORTACIONES BIENES Y SERVICIOS VCTO. 30-12-2017 AAPOS</t>
  </si>
  <si>
    <t>De: 00661014201 Devolucion de recursos por pasajes pagados no utilizados gestion 2015 y 2016, por parte de los funcionarios del Tribunal Constitucional Plurinacional, a la fuente 41-111, por aspectos de control interno emergente de auditoria especial de pasajes y viaticos de la gestion 2015 y 2016,</t>
  </si>
  <si>
    <t>DESCONCILIADO</t>
  </si>
  <si>
    <t>||RECUPERACION DEL PRESTAMO GCL NO. (2007) 13 (184), VCTO. 21/09/2017 DEL EXIMBANK CHINA POR CAPITAL USD 172.406,61 SEGUN NOTAS MEFP/VTCP/DGCP/UODP-719/2017 Y MEFP/VTCP/DGCP/UODP-791/2017 DE FECHAS 25/09/2017 Y 19/10/2017 DEL MEFP. LIBRETA N° 00099021001 TGN RECURSOS ORDINARIOS - DOLARES AMERICANOS</t>
  </si>
  <si>
    <t>TRANSFERENCIA RECIBIDA DEL EXTERIOR SEGÚN MENSAJES SWIFT Nos. 17557-17542 (REM.EXT.) DE FECHA 04-12-2017 POR DESEMBOLSO DE CAF PRÉSTAMO CFA008239 CARRETERA PADILLA-EL SALTO SOLICITUD DE DESEMBOLSO NRO. 17 LIBRETA N° 00291014341 ABC-USD-CAF 8239 CARRETERA PADILLA EL SALTO</t>
  </si>
  <si>
    <t>TRANSFERENCIA RECIBIDA DEL EXTERIOR SEGÚN MENSAJES SWIFT Nos. 17559-17460 (REM.EXT.) DE FECHA 04-12-2017 Y 01-12-2017 RESPECTIVAMENTE, POR DESEMBOLSO DE FIDA PRÉSTAMO 2000000784 3RD ADVANCE TO THE DA RFB BU001/083624 LIBRETA N° 00047297001 MDRYT-(PRO-CAMELIDOS)$US PROG.FORT.INT.COMPLEJO CAMELIDOS ALTIPLANO</t>
  </si>
  <si>
    <t>TRANSFERENCIA RECIBIDA DEL EXTERIOR SEGÚN MENSAJES SWIFT Nos. 17558-17543 (REM.EXT.) DE FECHA 04-12-2017 POR DESEMBOLSO DE CAF PRÉSTAMO CFA008604 Carr.Epizana-Comarapa-El torno SOLICITUD DE DESEMBOLSO NRO, 22 LIBRETA N° 00291014346 ABC-USD-CAF8604 PROY.REHAB F07- EPIZANA-COMARAPA PTE EL TORNO</t>
  </si>
  <si>
    <t>TRANSFERENCIA RECIBIDA DEL EXTERIOR SEGÚN MENSAJES SWIFT Nos. 17556-17541 (REM.EXT.) DE FECHA 04-12-2017 POR DESEMBOLSO DE CAF PRÉSTAMO CFA008604 Carr.Epizana-Comarapa-El torno SOLICITUD DE DESEMBOLSO NRO. 21 LIBRETA N° 00291014346 ABC-USD-CAF8604 PROY.REHAB F07- EPIZANA-COMARAPA PTE EL TORNO</t>
  </si>
  <si>
    <t>AJUSTE COMPLEMENTARIO POR REVALORIZACION SALDOS DE ACTIVOS DE RESERVA Y OBLIGACIONES MONEDA EXTRANJERA (DOLARES) Saldo MO = -1293220470.21 ;Bs/Mo: 6.86000000000 ;Saldo Bs: -8871492425.65</t>
  </si>
  <si>
    <t>TRANSFERENCIA RECIBIDA DEL EXTERIOR SEGÚN MENSAJES SWIFT Nos. 17559-17460 (REM.EXT.) DE FECHA 04-12-2017 Y 01-12-2017 RESPECTIVAMENTE, POR DESEMBOLSO DE FIDA PRÉSTAMO 2000000784 3RD ADVANCE TO THE DA RFB BU001/083624 LIBRETA N° 00047297001 MDRYT-(PRO-CAMELIDOS)$US PROG.FORT.INT.COMPLEJO CAMELIDOS ALTIPLANO REF.: UTILES DE ESCRITORIO</t>
  </si>
  <si>
    <t>00291012001 DEP.DE CHEQ.AJENOS,RET.DE CAM.,CONCEPTO: EJECUCIÓN GARANTÍAS SERIEDAD DE PROPUESTA,DEP.: ABC - OF NACIONAL , PROCEDENCIA: BANCO NACIONAL DE BOLIVIA S.A., CHEQUE: 37128, FECHA DE EMISION:30/11/2017</t>
  </si>
  <si>
    <t>TRANSFERENCIA RECIBIDA DEL EXTERIOR SEGÚN MENSAJES SWIFT Nos. 17654-17644 (REM.EXT.) DE FECHA 05-12-2017 POR DESEMBOLSO DE CAF PRÉSTAMO CFA008340 CONST.DOBLEVIA MONTERO-CRISTAL SOLICITUD DE DESEMBOLSO NRO. 18 LIBRETA N° 00291014342 ABC-US-CAF 8340 PROY MONTERO TR II PTE YAPACANI PTE ICHILO</t>
  </si>
  <si>
    <t>AJUSTE COMPLEMENTARIO POR REVALORIZACION SALDOS DE ACTIVOS DE RESERVA Y OBLIGACIONES MONEDA EXTRANJERA (DOLARES) Saldo MO = -1293611410.27 ;Bs/Mo: 6.86000000000 ;Saldo Bs: -8874174274.46</t>
  </si>
  <si>
    <t>TRANSFERENCIA RECIBIDA DEL EXTERIOR SEGÚN MENSAJES SWIFT Nos. 17723-17722 (REM.EXT.) DE FECHA 06-12-2017 POR DESEMBOLSO DE CAF PRÉSTAMO CFA008239 CARRETERA PADILLA-EL SALTO SOLICITUD DE DESEMBOLSO NRO. 18 LIBRETA N° 00291014341 ABC-USD-CAF 8239 CARRETERA PADILLA EL SALTO</t>
  </si>
  <si>
    <t>TRANSFERENCIA RECIBIDA DEL EXTERIOR SEGÚN MENSAJES SWIFT Nos. 17816-17811 (REM.EXT.) DE FECHA 07-12-2017 POR DESEMBOLSO DE BID PRÉSTAMO 2664/BL-BO REQ 0020 OPS0201759475A LIBRETA N° 00081094301 MOPSV-VMVU-PMGM-USD-PROG.MEJORA DE LA GESTION MUNICIPAL-BID</t>
  </si>
  <si>
    <t>TRANSFERENCIA RECIBIDA DEL EXTERIOR SEGÚN MENSAJES SWIFT Nos. 17817-17812 (REM.EXT.) DE FECHA 07-12-2017 POR DESEMBOLSO DE BID PRÉSTAMO 2498/BL-BO REQ 0039 OPS0201758992A LIBRETA N° 00291014332 US-ABC-BID 2498/BL-BO PROG.PREINVERSIÓN PROY.EST.TRA.</t>
  </si>
  <si>
    <t>TRANSFERENCIA RECIBIDA DEL EXTERIOR SEGÚN MENSAJES SWIFT Nos. 17818-17813 (REM.EXT.) DE FECHA 07-12-2017 POR DESEMBOLSO DE BID PRÉSTAMO 2498/BL-BO REQ 0039 OPS0201758992A LIBRETA N° 00291014332 US-ABC-BID 2498/BL-BO PROG.PREINVERSIÓN PROY.EST.TRA.</t>
  </si>
  <si>
    <t>AJUSTE COMPLEMENTARIO POR REVALORIZACION SALDOS DE ACTIVOS DE RESERVA Y OBLIGACIONES MONEDA EXTRANJERA (DOLARES) Saldo MO = -1199628916.63 ;Bs/Mo: 6.86000000000 ;Saldo Bs: -8229454368.07</t>
  </si>
  <si>
    <t>TRANSFERENCIA RECIBIDA DEL EXTERIOR SEGÚN MENSAJES SWIFT Nos. 17815-17810 (REM.EXT.) DE FECHA 07-12-2017 POR DESEMBOLSO DE BID PRÉSTAMO 2664/BL-BO REQ 0020 OPS0201759475A LIBRETA N° 00081094301 MOPSV-VMVU-PMGM-USD-PROG.MEJORA DE LA GESTION MUNICIPAL-BID</t>
  </si>
  <si>
    <t>TRANSFERENCIA RECIBIDA DEL EXTERIOR SEGÚN MENSAJES SWIFT Nos. 17895-17894 (REM.EXT.) DE FECHA 07-12-2017 POR DESEMBOLSO DE FONPLATA PRÉSTAMO BOL 23/2014 GAF/BOL-102/2017 LIBRETA N° 00291014348 ABC-US-BOL23/2014 CONST CARR NAZACARA HITO IV SN ANDRES MACH</t>
  </si>
  <si>
    <t>TRANSFERENCIA RECIBIDA DEL EXTERIOR SEGÚN MENSAJES SWIFT Nos. 17815-17810 (REM.EXT.) DE FECHA 07-12-2017 POR DESEMBOLSO DE BID PRÉSTAMO 2664/BL-BO REQ 0020 OPS0201759475A LIBRETA N° 00081094301 MOPSV-VMVU-PMGM-USD-PROG.MEJORA DE LA GESTION MUNICIPAL-BID REF.: UTILES DE ESCRITORIO</t>
  </si>
  <si>
    <t>TRANSFERENCIA RECIBIDA DEL EXTERIOR SEGÚN MENSAJES SWIFT Nos. 17816-17811 (REM.EXT.) DE FECHA 07-12-2017 POR DESEMBOLSO DE BID PRÉSTAMO 2664/BL-BO REQ 0020 OPS0201759475A LIBRETA N° 00081094301 MOPSV-VMVU-PMGM-USD-PROG.MEJORA DE LA GESTION MUNICIPAL-BID REF.: UTILES DE ESCRITORIO</t>
  </si>
  <si>
    <t>||RECUPERACION DEL PRESTAMO GCL NO. (2007) 13 (184), VCTO. 21/09/2017 DEL EXIMBANK CHINA POR CAPITAL USD229877,87 SEGUN NOTAS MEFP/VTCP/DGCP/UODP-719/2017 Y MEFP/VTCP/DGCP/UODP-791/2017 DE FECHAS 25/09/2017 Y 19/10/2017 DEL MEFP. LIBRETA N° 00099021001 TGN RECURSOS ORDINARIOS - DOLARES AMERICANOS</t>
  </si>
  <si>
    <t>TRANSFERENCIA RECIBIDA DEL EXTERIOR SEGÚN MENSAJES SWIFT Nos. 17907-17903 (REM.EXT.) DE FECHA 08-12-2017 POR DESEMBOLSO DE IDA PRÉSTAMO 5712-BO 001 PICAR12-04 LIBRETA N° 00047137002 MDRyT-PROY. INVERSION COM. AR</t>
  </si>
  <si>
    <t>TRANSFERENCIA RECIBIDA DEL EXTERIOR SEGÚN MENSAJES SWIFT Nos. 17906-17902 (REM.EXT.) DE FECHA 08-12-2017 POR DESEMBOLSO DE IDA PRÉSTAMO 5712-BO 001 PICAR12-03 LIBRETA N° 00047137002 MDRyT-PROY. INVERSION COM. AR</t>
  </si>
  <si>
    <t>TRANSFERENCIA RECIBIDA DEL EXTERIOR SEGÚN MENSAJES SWIFT Nos. 17908-17904 (REM.EXT.) DE FECHA 08-12-2017 POR DESEMBOLSO DE CAF PRÉSTAMO CFA008814 CARRET. YUCUMO-SAN BORJA SOLICITUD DE DESEMBOLSO NRO. 4 LIBRETA N° 00291014356 ABC-USD-CAF 8814 CONSTRUCCION CARRETERA YUCUMO SAN BORJA</t>
  </si>
  <si>
    <t>TRANSFERENCIA RECIBIDA DEL EXTERIOR SEGÚN MENSAJES SWIFT Nos. 17909-17905 (REM.EXT.) DE FECHA 08-12-2017 POR DESEMBOLSO DE CAF PRÉSTAMO CFA007142 PROGRAMA SECTORIAL TRANSPORTE SOLICITUD NRO 106 LIBRETA N° 00291014331 US-ABC-PROGRAMA SECTORIAL DE TRANSPORTE CFA 7142</t>
  </si>
  <si>
    <t>TRANSFERENCIA RECIBIDA DEL EXTERIOR SEGÚN MENSAJES SWIFT Nos. 17906-17902 (REM.EXT.) DE FECHA 08-12-2017 POR DESEMBOLSO DE IDA PRÉSTAMO 5712-BO 001 PICAR12-03 LIBRETA N° 00047137002 MDRyT-PROY. INVERSION COM. AR REF.: UTILES DE ESCRITORIO</t>
  </si>
  <si>
    <t>TRANSFERENCIA RECIBIDA DEL EXTERIOR SEGÚN MENSAJES SWIFT Nos. 17907-17903 (REM.EXT.) DE FECHA 08-12-2017 POR DESEMBOLSO DE IDA PRÉSTAMO 5712-BO 001 PICAR12-04 LIBRETA N° 00047137002 MDRyT-PROY. INVERSION COM. AR REF.: UTILES DE ESCRITORIO</t>
  </si>
  <si>
    <t>||REGULARIZACION DE NUESTRO COMPROBANTE S-0904989 DEL 24/11/2017 POR COBRO DE COMISIONES EFECTUADO POR EL BANK OF TOKYO-MITSUBISHI UFJ. LTD POR DESEMBOLSO DE FECHA 24/11/2017 DEL PTMO. BV-P5, SEGUN NOTA MEFP/VTCP/DGCP/UODP-920/2017 DE LA FECHA LIBRETA N° 00099021001 TGN RECURSOS ORDINARIOS - DOLARES AMERICANOS</t>
  </si>
  <si>
    <t>TRANSFERENCIA RECIBIDA DEL EXTERIOR SEGÚN MENSAJES SWIFT Nos. 17964-17962 (REM.EXT.) DE FECHA 11-12-2017 POR DESEMBOLSO DE IDA PRÉSTAMO 5170-BO 001 PAR II 37 LIBRETA N° 00047247002 MDRYT-PARII U$$ PROYECTO DE ALIANZAS RURALES II (AIF-5170BO)</t>
  </si>
  <si>
    <t>AJUSTE COMPLEMENTARIO POR REVALORIZACION SALDOS DE ACTIVOS DE RESERVA Y OBLIGACIONES MONEDA EXTRANJERA (DOLARES) Saldo MO = -1142251341.64 ;Bs/Mo: 6.86000000000 ;Saldo Bs: -7835844203.64</t>
  </si>
  <si>
    <t>TRANSFERENCIA RECIBIDA DEL EXTERIOR SEGÚN MENSAJES SWIFT Nos. 17964-17962 (REM.EXT.) DE FECHA 11-12-2017 POR DESEMBOLSO DE IDA PRÉSTAMO 5170-BO 001 PAR II 37 LIBRETA N° 00047247002 MDRYT-PARII U$$ PROYECTO DE ALIANZAS RURALES II (AIF-5170BO) REF.: UTILES DE ESCRITORIO</t>
  </si>
  <si>
    <t>AJUSTE COMPLEMENTARIO POR REVALORIZACION SALDOS DE ACTIVOS DE RESERVA Y OBLIGACIONES MONEDA EXTRANJERA (DOLARES) Saldo MO = -1153361292.88 ;Bs/Mo: 6.86000000000 ;Saldo Bs: -7912058469.15</t>
  </si>
  <si>
    <t>TRANSFERENCIA RECIBIDA DEL EXTERIOR SEGÚN MENSAJES SWIFT Nos. 18034-18024 (REM.EXT.) DE FECHA 12-12-2017 POR DESEMBOLSO DE CAF PRÉSTAMO CFA006536 PROG.OBRAS VIALES Y COMPLEMEN. SOLICITUD DE DESEMBOLSO NRO. 50 LIBRETA N° 00291014326 U$-ABC_CAF 6536 PROGRAMA DE OBRAS VIALES Y COMPLEMENTARIAS</t>
  </si>
  <si>
    <t>TRANSFERENCIA RECIBIDA DEL EXTERIOR SEGÚN MENSAJES SWIFT Nos. 18036 - 18026 (REM.EXT.) DE FECHA 12-12-2017 POR DESEMBOLSO DE BID PRÉSTAMO 3536/BL-BO REF.: 3635-BL-BO REQ 0006 OPS0201759773A LIBRETA N° 00047347001 MDRYT-IPD-SA CRIAR II, CONTRATO DE PRESTAMO 3536 BL/BO DOLARES</t>
  </si>
  <si>
    <t>TRANSFERENCIA RECIBIDA DEL EXTERIOR SEGÚN MENSAJES SWIFT Nos. 18035 - 18025 (REM.EXT.) DE FECHA 12-12-2017 POR DESEMBOLSO DE BID PRÉSTAMO 3536/BL-BO REF.: 3536-BL-BO REQ 0006 OPS0201759773A LIBRETA N° 00047347001 MDRYT-IPD-SA CRIAR II, CONTRATO DE PRESTAMO 3536 BL/BO DOLARES</t>
  </si>
  <si>
    <t>TRANSFERENCIA RECIBIDA DEL EXTERIOR SEGÚN MENSAJES SWIFT Nos. 18036 - 18026 (REM.EXT.) DE FECHA 12-12-2017 POR DESEMBOLSO DE BID PRÉSTAMO 3536/BL-BO REF.: 3635-BL-BO REQ 0006 OPS0201759773A LIBRETA N° 00047347001 MDRYT-IPD-SA CRIAR II, CONTRATO DE PRESTAMO 3536 BL/BO DOLARES REF.: UTILES DE ESCRITORIO</t>
  </si>
  <si>
    <t>TRANSFERENCIA RECIBIDA DEL EXTERIOR SEGÚN MENSAJES SWIFT Nos. 18035 - 18025 (REM.EXT.) DE FECHA 12-12-2017 POR DESEMBOLSO DE BID PRÉSTAMO 3536/BL-BO REF.: 3536-BL-BO REQ 0006 OPS0201759773A LIBRETA N° 00047347001 MDRYT-IPD-SA CRIAR II, CONTRATO DE PRESTAMO 3536 BL/BO DOLARES REF.: UTILES DE ESCRITORIO</t>
  </si>
  <si>
    <t>TRANSFERENCIA RECIBIDA DEL EXTERIOR SEGÚN MENSAJES SWIFT Nos. 18250-18237 (REM.EXT.) DE FECHA 13-12-2017 POR DESEMBOLSO DE CAF PRÉSTAMO CFA009272 PROY.CARR.DOBLE VÍA SC-WARNES SOLICITUD DE DESEMBOLSO NRO. 10 LIBRETA N° 00291014358 ABC-USD-CAF 9272 CONSTRUCCION DOBLE VIA SANTA CRUZ WARNES (LADO ESTE)</t>
  </si>
  <si>
    <t>TRANSFERENCIA RECIBIDA DEL EXTERIOR SEGÚN MENSAJES SWIFT Nos. 18251-18238 (REM.EXT.) DE FECHA 13-12-2017 POR DESEMBOLSO DE BID PRÉSTAMO 3534/BL-BO REQ 0003 OPS0201760640A LIBRETA N° 00066047001 MPD - USD - BID APOYO A LA PREINVERSION PARA EL DESARROLLO - 3534</t>
  </si>
  <si>
    <t>TRANSFERENCIA RECIBIDA DEL EXTERIOR SEGÚN MENSAJES SWIFT Nos. 18252-18239 (REM.EXT.) DE FECHA 13-12-2017 POR DESEMBOLSO DE BID PRÉSTAMO 3534/BL-BO REQ 0003 OPS0201760640A LIBRETA N° 00066047001 MPD - USD - BID APOYO A LA PREINVERSION PARA EL DESARROLLO - 3534</t>
  </si>
  <si>
    <t>TRANSFERENCIA RECIBIDA DEL EXTERIOR SEGÚN MENSAJES SWIFT Nos. 18252-18239 (REM.EXT.) DE FECHA 13-12-2017 POR DESEMBOLSO DE BID PRÉSTAMO 3534/BL-BO REQ 0003 OPS0201760640A LIBRETA N° 00066047001 MPD - USD - BID APOYO A LA PREINVERSION PARA EL DESARROLLO - 3534 REF.: UTILES DE ESCRITORIO</t>
  </si>
  <si>
    <t>TRANSFERENCIA RECIBIDA DEL EXTERIOR SEGÚN MENSAJES SWIFT Nos. 18251-18238 (REM.EXT.) DE FECHA 13-12-2017 POR DESEMBOLSO DE BID PRÉSTAMO 3534/BL-BO REQ 0003 OPS0201760640A LIBRETA N° 00066047001 MPD - USD - BID APOYO A LA PREINVERSION PARA EL DESARROLLO - 3534 REF.: UTILES DE ESCRITORIO</t>
  </si>
  <si>
    <t>||COBRO DE COMISIONES POR EL BANCO DE ESPAÑA, REF: PAGO PTMO. FIDA E-7-BO, NTI. 010038, VCTO. 15-11-2017 VALOR 16-11-2017 POR CUENTA DEL MEFP LIBRETA N° 00099021001 TGN RECURSOS ORDINARIOS  DOLARES AMERICANOS</t>
  </si>
  <si>
    <t>AJUSTE COMPLEMENTARIO POR REVALORIZACION SALDOS DE ACTIVOS DE RESERVA Y OBLIGACIONES MONEDA EXTRANJERA (DOLARES) Saldo MO = -1127968967.76 ;Bs/Mo: 6.86000000000 ;Saldo Bs: -7737867118.82</t>
  </si>
  <si>
    <t>TRANSFERENCIA DEL EXTERIOR SEGUN SWIFT 18326-18315 DE FECHA 14/12/2017 ORDENANTE: MINISTERIO DE ASUNTOS EXTERIORES DE DINAMARCA (DONACION) LIB. 00514018003 ENDE-USD DONACION DANESA CONST.PLANTA SOLAR EL SENA</t>
  </si>
  <si>
    <t>TRANSFERENCIA RECIBIDA DEL EXTERIOR SEGÚN MENSAJES SWIFT Nos. 18356-18348 (REM.EXT.) DE FECHA 14-12-2017 POR DESEMBOLSO DE BID PRÉSTAMO 3812/BL-BO REQ 0001 OPS0201760748A LIBRETA N° 00099037019 GAMLP DRENAJE PLUV MUN LA PAZ III</t>
  </si>
  <si>
    <t>TRANSFERENCIA RECIBIDA DEL EXTERIOR SEGÚN MENSAJES SWIFT Nos. 18357-18349 (REM.EXT.) DE FECHA 14-12-2017 POR DESEMBOLSO DE BID PRÉSTAMO 3812/BL-BO REQ 0001 OPS0201760748A LIBRETA N° 00099037019 GAMLP DRENAJE PLUV MUN LA PAZ III</t>
  </si>
  <si>
    <t>TRANSFERENCIA RECIBIDA DEL EXTERIOR SEGÚN MENSAJES SWIFT Nos. 18357-18349 (REM.EXT.) DE FECHA 14-12-2017 POR DESEMBOLSO DE BID PRÉSTAMO 3812/BL-BO REQ 0001 OPS0201760748A LIBRETA N° 00099037019 GAMLP DRENAJE PLUV MUN LA PAZ III REF.: UTILES DE ESCRITORIO</t>
  </si>
  <si>
    <t>TRANSFERENCIA RECIBIDA DEL EXTERIOR SEGÚN MENSAJES SWIFT Nos. 18356-18348 (REM.EXT.) DE FECHA 14-12-2017 POR DESEMBOLSO DE BID PRÉSTAMO 3812/BL-BO REQ 0001 OPS0201760748A LIBRETA N° 00099037019 GAMLP DRENAJE PLUV MUN LA PAZ III REF.: UTILES DE ESCRITORIO</t>
  </si>
  <si>
    <t>COBRO COSTOS DE PAPELERIA SEGUN TRANSFERENCIA DEL EXTERIOR POR ORDEN DE MINISTERIO DE ASUNTOS EXTERIORES DE DINAMARCA (DONACION) LIB. 00514018003 ENDE-USD DONACION DANESA CONST.PLANTA SOLAR EL SENA</t>
  </si>
  <si>
    <t>||RECUPERACION TOTAL DEL PRESTAMO GCL NO. (2007) 13 (184), VCTO. 21/09/2017 DEL EXIMBANK CHINA POR CAPITAL USD 652,664,58 SEGUN NOTAS MEFP/VTCP/DGCP/UODP-719/2017 Y MEFP/VTCP/DGCP/UODP-791/2017 DE FECHAS 25/09/2017 Y 19/10/2017 DEL MEFP. LIBRETA N° 00099021001 TGN RECURSOS ORDINARIOS - DOLARES AMERICANOS</t>
  </si>
  <si>
    <t>PAGO A BID PRÉSTAMO 2981/BL-BO VCTO. 15-dic-2017 POR CUENTA DE TGN , NTI. 010174 VALOR 15-dic-2017 INTERESES USD 181.268,82 COMISIONES USD 46.421,94 CTA. 5970 CUENTA UNICA DEL TESORO DOLARES AMERICANOS LIB. 00099021001</t>
  </si>
  <si>
    <t>PAGO A BID PRÉSTAMO 2981/BL-BO VCTO. 15-dic-2017 POR CUENTA DE TGN , NTI. 010134 VALOR 15-dic-2017 INTERESES USD 2.971,23 CTA. 5970 CUENTA UNICA DEL TESORO DOLARES AMERICANOS LIB. 00099021001</t>
  </si>
  <si>
    <t>PAGO A BID PRÉSTAMO 3534/BL-BO VCTO. 15-dic-2017 POR CUENTA DE TGN , NTI. 010137 VALOR 15-dic-2017 INTERESES USD 450,80 CTA. 5970 CUENTA UNICA DEL TESORO DOLARES AMERICANOS LIB. 00099021001</t>
  </si>
  <si>
    <t>PAGO A BID PRÉSTAMO 3534/BL-BO VCTO. 15-dic-2017 POR CUENTA DE TGN , NTI. 010138 VALOR 15-dic-2017 INTERESES USD 16.364,42 COMISIONES USD 56.557,97 CTA. 5970 CUENTA UNICA DEL TESORO DOLARES AMERICANOS LIB. 00099021001</t>
  </si>
  <si>
    <t>PAGO A AFD PRÉSTAMO CBO-1014-01-E VCTO. 15-dic-2017 POR CUENTA DE TGN , NTI. 010276 VALOR 15-dic-2017 COMISIONES EUR 510.000,00 CTA. 5970 CUENTA UNICA DEL TESORO DOLARES AMERICANOS LIB. 00099021001</t>
  </si>
  <si>
    <t>PAGO A BID PRÉSTAMO 1126-SF-BO VCTO. 15-dic-2017 POR CUENTA DE TGN , NTI. 010139 VALOR 15-dic-2017 CAPITAL USD 50.276,55 INTERESES USD 26.215,43 CTA. 5970 CUENTA UNICA DEL TESORO DOLARES AMERICANOS LIB. 00099021001</t>
  </si>
  <si>
    <t>PAGO A BID PRÉSTAMO 1075-SF-BO-10 VCTO. 15-dic-2017 POR CUENTA DE TGN , NTI. 010117 VALOR 15-dic-2017 CAPITAL USD 331.952,63 INTERESES USD 173.088,29 CTA. 5970 CUENTA UNICA DEL TESORO DOLARES AMERICANOS LIB. 00099021001</t>
  </si>
  <si>
    <t>PAGO A BID PRÉSTAMO 1075-SF-BO-6 VCTO. 15-dic-2017 POR CUENTA DE TGN , NTI. 010115 VALOR 15-dic-2017 CAPITAL USD 237.894,16 INTERESES USD 100.189,29 CTA. 5970 CUENTA UNICA DEL TESORO DOLARES AMERICANOS LIB. 00099021001</t>
  </si>
  <si>
    <t>PAGO A OPEP PRÉSTAMO 604-P VCTO. 15-dic-2017 POR CUENTA DE TGN , NTI. 010187 VALOR 15-dic-2017 CAPITAL USD 84.450,00 INTERESES USD 7.608,34 CTA. 5970 CUENTA UNICA DEL TESORO DOLARES AMERICANOS LIB. 00099021001</t>
  </si>
  <si>
    <t>PAGO A IDA PRÉSTAMO 3541-BO VCTO. 15-dic-2017 POR CUENTA DE TGN , NTI. 010110 VALOR 15-dic-2017 CAPITAL USD 319.420,52 INTERESES USD 112.685,96 CTA. 5970 CUENTA UNICA DEL TESORO DOLARES AMERICANOS LIB. 00099021001</t>
  </si>
  <si>
    <t>AJUSTE COMPLEMENTARIO POR REVALORIZACION SALDOS DE ACTIVOS DE RESERVA Y OBLIGACIONES MONEDA EXTRANJERA (DOLARES) Saldo MO = -1109109834.13 ;Bs/Mo: 6.86000000000 ;Saldo Bs: -7608493462.14</t>
  </si>
  <si>
    <t>PAGO A IDA PRÉSTAMO 3471-BO VCTO. 15-dic-2017 POR CUENTA DE TGN , NTI. 010109 VALOR 15-dic-2017 CAPITAL USD 14.749,50 INTERESES USD 5.147,92 CTA. 5970 CUENTA UNICA DEL TESORO DOLARES AMERICANOS LIB. 00099021001</t>
  </si>
  <si>
    <t>AJUSTE COMPLEMENTARIO POR REVALORIZACION SALDOS DE ACTIVOS DE RESERVA Y OBLIGACIONES MONEDA EXTRANJERA (DOLARES) Saldo MO = -1115581165.81 ;Bs/Mo: 6.86000000000 ;Saldo Bs: -7652886797.45</t>
  </si>
  <si>
    <t>TRANSFERENCIA RECIBIDA DEL EXTERIOR SEGÚN MENSAJES SWIFT Nos. 18480-18474 (REM.EXT.) DE FECHA 18-12-2017 POR DESEMBOLSO DE CAF PRÉSTAMO CFA008340 CONST.DOBLEVIA MONTERO-CRISTAL SOLICITUD DE DESEMBOLSO NRO.19 LIBRETA N° 00291014342 ABC-US-CAF 8340 PROY MONTERO TR II PTE YAPACANI PTE ICHILO</t>
  </si>
  <si>
    <t>NUMERO DE LIBRETACUT: 00291012001 OPERACIÓN E46 TRANSFERENCIA DEL SISTEMA FINANCIERO POR CUENTA DE TERCEROS A LA CUT EN DOLARES AMERICANOS PARA ABONO A LA CTA US-ABC OTROS RECURSO</t>
  </si>
  <si>
    <t>TRANSFERENCIA RECIBIDA DEL EXTERIOR SEGÚN MENSAJES SWIFT Nos. 18484-18478 (REM.EXT.) DE FECHA 18-12-2017 POR DESEMBOLSO DE BID PRÉSTAMO 2981/BL-BO REQ 0010 OPS0201762204A LIBRETA N° 00291014343 ABC-US-BID 2981/BL-BO PROY. REHAB. AUTOPISTA LA PAZ EL ALTO</t>
  </si>
  <si>
    <t>TRANSFERENCIA RECIBIDA DEL EXTERIOR SEGÚN MENSAJES SWIFT Nos. 18485-18479 (REM.EXT.) DE FECHA 18-12-2017 POR DESEMBOLSO DE BID PRÉSTAMO 2981/BL-BO REQ 0010 OPS0201762204A LIBRETA N° 00291014343 ABC-US-BID 2981/BL-BO PROY. REHAB. AUTOPISTA LA PAZ EL ALTO</t>
  </si>
  <si>
    <t>TRANSFERENCIA RECIBIDA DEL EXTERIOR SEGÚN MENSAJES SWIFT Nos. 18482-18476 (REM.EXT.) DE FECHA 18-12-2017 POR DESEMBOLSO DE CAF PRÉSTAMO CFA008785 PROGRAMA MI RIEGO LIBRETA N° 00287104314 FPS - U$ - MI RIEGO CAF</t>
  </si>
  <si>
    <t>TRANSFERENCIA RECIBIDA DEL EXTERIOR SEGÚN MENSAJES SWIFT Nos. 18481-18475 (REM.EXT.) DE FECHA 18-12-2017 POR DESEMBOLSO DE CAF PRÉSTAMO CFA008340 CONST.DOBLEVIA MONTERO-CRISTAL SOLICITUD DE DESEMBOLSO NRO.20 LIBRETA N° 00291014342 ABC-US-CAF 8340 PROY MONTERO TR II PTE YAPACANI PTE ICHILO</t>
  </si>
  <si>
    <t>PAGO A CAF PRÉSTAMO CFA008789 VCTO. 18-dic-2017 POR CUENTA DE TGN , NTI. 010092 VALOR 18-dic-2017 INTERESES USD 652.583,78 COMISIONES USD 67.957,67 CTA. 5970 CUENTA UNICA DEL TESORO DOLARES AMERICANOS LIB. 00099021001</t>
  </si>
  <si>
    <t>00099021001 DEP.DE CHEQ.AJENOS,RET.DE CAM.,CONCEPTO: DEVOLUCION ASISTENCIA TECNICA-FONDESIF,DEP.: FUNDACION SARTAWI , PROCEDENCIA: BANCO UNION S.A., CHEQUE: 188, FECHA DE EMISION:18/12/2017</t>
  </si>
  <si>
    <t>TRANSFERENCIA RECIBIDA DEL EXTERIOR SEGÚN MENSAJES SWIFT Nos. 18567-18562 (REM.EXT.) DE FECHA 19-12-2017 POR DESEMBOLSO DE CAF PRÉSTAMO CFA008239 CARRETERA PADILLA-EL SALTO SOLICITUD DE DESEMBOLSO NRO. 19 LIBRETA N° 00291014341 ABC-USD-CAF 8239 CARRETERA PADILLA EL SALTO</t>
  </si>
  <si>
    <t>||REGULARIZACION DEL COMPROBANTE CONTABLE N°906964 Y SWIFT N°17972 DE FECHA 11-12-17 SG.NOTA DEL MMAYA/DGAA N°899/2017 RECIBIDA EN LA FECHA REF: SOLICITUD DE TRANSF. DE FONDOS A LA LIBRETA MINISTERIO DE MEDIO AMBIENTE Y AGUA (TRAM TSO 6546) PARA ABONO EN LIB.N°00086018020 MMAYA-$US-PNUMA-EVALUACION CONVENIO MINAMATA</t>
  </si>
  <si>
    <t>TRANSFERENCIA RECIBIDA DEL EXTERIOR SEGÚN MENSAJES SWIFT Nos. 18570-18565 (REM.EXT.) DE FECHA 19-12-2017 POR DESEMBOLSO DE CAF PRÉSTAMO CFA009660 PAV KM25TARATA-ANZALDO-R.CAINE SOLICITUD DE DESEMBOLSO NRO. 3 LIBRETA N° 00291014367 ABC-USD-CAF 9660 CONST.CARRETERA 25KM-TARATA-ANZALDO-RIOCAINE</t>
  </si>
  <si>
    <t>TRANSFERENCIA RECIBIDA DEL EXTERIOR SEGÚN MENSAJES SWIFT Nos. 18568-18563 (REM.EXT.) DE FECHA 19-12-2017 POR DESEMBOLSO DE CAF PRÉSTAMO CFA009344 PROG.MAS INV.P/ RIEGO FASE IV FONDO ROTATORIO NRO. 9 LIBRETA N° 00287104316 FPS-USD-MIAGUA CAF FASE IV</t>
  </si>
  <si>
    <t>TRANSFERENCIA RECIBIDA DEL EXTERIOR SEGÚN MENSAJES SWIFT Nos. 18566-18561 (REM.EXT.) DE FECHA 19-12-2017 POR DESEMBOLSO DE CAF PRÉSTAMO CFA008789 CARR.MONTEAGUDO-MUYU-IPA SOLICITUD DE DESEMBOLSO NRO.27 LIBRETA N° 00291014360 ABC-USD-CAF 8789 PORY MONTE IPATI, TUNEL INCAHUASI Y PTE FISCULCO</t>
  </si>
  <si>
    <t>TRANSFERENCIA RECIBIDA DEL EXTERIOR SEGÚN MENSAJES SWIFT Nos. 18569-18564 (REM.EXT.) DE FECHA 19-12-2017 POR DESEMBOLSO DE CAF PRÉSTAMO CFA008604 CARR.EPIZANA-COMARAPA-EL TORNO SOLICITUD DE DESEMBOLSO NRO. 23 LIBRETA N° 00291014346 ABC-USD-CAF8604 PROY.REHAB F07- EPIZANA-COMARAPA PTE EL TORNO</t>
  </si>
  <si>
    <t>AJUSTE COMPLEMENTARIO POR REVALORIZACION SALDOS DE ACTIVOS DE RESERVA Y OBLIGACIONES MONEDA EXTRANJERA (DOLARES) Saldo MO = -1119164417.83 ;Bs/Mo: 6.86000000000 ;Saldo Bs: -7677467906.33</t>
  </si>
  <si>
    <t>||DEVOLUCION IMPORTE S/G NOTA DGAA DIR FINN SECC TSRA NO.449/17 Y EN COMPLEMENTO AL COMPROBANTE S-907876 DE LA FECHA REF.TRANSF. DE FONDOS A/F THALES AIR SYSTEMS SAS EQUIV. EUR 13.753.848,67 (MENOS COMISIONES POR TRANSFERENCIA) LIB.00099021001 TGN-RECURSOS ORDINARIOS.</t>
  </si>
  <si>
    <t>||TRANSFERENCIA DE FONDOS AL EXTERIOR SEGUN SOLICITUD EN NOTA MEFP/VTCP´/DGCP/UODP-814/2017 DEL MEFP REF:PAGO FACTURA 264811 SERVICIO AGENTE COLATERAL AL CITIBANK N.A. NEW YORK LIB.00099021001 TGN-RECURSOS ORDINARIOS</t>
  </si>
  <si>
    <t>TRANSFERENCIA RECIBIDA DEL EXTERIOR SEGÚN MENSAJES SWIFT Nos. 18737-18729 (REM.EXT.) DE FECHA 21-12-2017 POR DESEMBOLSO DE CAF PRÉSTAMO CFA008237 PROG.INFRAEST.RURAL SANTA CRUZ SOLICITUD DE DESEMBOLSO NRO. 8 LIBRETA N° 00990307020 PAR-CAF 8237-USD-PROG.INFRAESTRUCTURA RURAL - GADSC</t>
  </si>
  <si>
    <t>TRANSFERENCIA RECIBIDA DEL EXTERIOR SEGÚN MENSAJES SWIFT Nos. 18692-18680 (REM.EXT.) DE FECHA 21-12-2017 POR DESEMBOLSO DE BID PRÉSTAMO 2880/BL-BO REQ 0021 OPS0201763928A LIBRETA N° 00086057002 MMAYA-USD-PROG. GEST. INTEGRAL RESIDUOS SOLIDOS EN BOLIVIA</t>
  </si>
  <si>
    <t>TRANSFERENCIA RECIBIDA DEL EXTERIOR SEGÚN MENSAJES SWIFT Nos. 18693-18681 (REM.EXT.) DE FECHA 21-12-2017 POR DESEMBOLSO DE BID PRÉSTAMO 2880/BL-BO REQ 0021 OPS0201763928A LIBRETA N° 00086057002 MMAYA-USD-PROG. GEST. INTEGRAL RESIDUOS SOLIDOS EN BOLIVIA</t>
  </si>
  <si>
    <t>TRANSFERENCIA RECIBIDA DEL EXTERIOR SEGÚN MENSAJES SWIFT Nos. 18690 - 18678 (REM.EXT.) DE FECHA 21-12-2017 POR DESEMBOLSO DE BID PRÉSTAMO 3151/BL-BO REF.: 3151-BL-BO REQ 0015 OPS0201763230A LIBRETA N° 00046057006 PAR MIN.SALUD-IMPLEMENTACION PMASSEA BID 3151 $US</t>
  </si>
  <si>
    <t>TRANSFERENCIA RECIBIDA DEL EXTERIOR SEGÚN MENSAJES SWIFT Nos. 18691 - 18679 (REM.EXT.) DE FECHA 21-12-2017 POR DESEMBOLSO DE BID PRÉSTAMO 3151/BL-BO REF.: 3151-BL-BO REQ 0015 OPS0201763230A LIBRETA N° 00046057006 PAR MIN.SALUD-IMPLEMENTACION PMASSEA BID 3151 $US</t>
  </si>
  <si>
    <t>AJUSTE COMPLEMENTARIO POR REVALORIZACION SALDOS DE ACTIVOS DE RESERVA Y OBLIGACIONES MONEDA EXTRANJERA (DOLARES) Saldo MO = -1243104303.15 ;Bs/Mo: 6.86000000000 ;Saldo Bs: -8527695519.60</t>
  </si>
  <si>
    <t>'TRANSFERENCIA'||RECIBIDA DEL EXTERIOR SEGÚN MENSAJE SWIFT N° 18768 (REM.EXT.) DE FECHA 21-12-2017 POR DESEMBOLSO DE AFD PRÉSTAMO CBO-1014-01-E APOYO PRESUP POL PUB SECT AGUA LIBRETA N° LIB.-00099021001 RECURSOS ORDINARIOS DOLARES AMERICANOS -5970</t>
  </si>
  <si>
    <t>TRANSFERENCIA RECIBIDA DEL EXTERIOR SEGÚN MENSAJES SWIFT Nos. 18692-18680 (REM.EXT.) DE FECHA 21-12-2017 POR DESEMBOLSO DE BID PRÉSTAMO 2880/BL-BO REQ 0021 OPS0201763928A LIBRETA N° 00086057002 MMAYA-USD-PROG. GEST. INTEGRAL RESIDUOS SOLIDOS EN BOLIVIA REF.: UTILES DE ESCRITORIO</t>
  </si>
  <si>
    <t>TRANSFERENCIA RECIBIDA DEL EXTERIOR SEGÚN MENSAJES SWIFT Nos. 18693-18681 (REM.EXT.) DE FECHA 21-12-2017 POR DESEMBOLSO DE BID PRÉSTAMO 2880/BL-BO REQ 0021 OPS0201763928A LIBRETA N° 00086057002 MMAYA-USD-PROG. GEST. INTEGRAL RESIDUOS SOLIDOS EN BOLIVIA REF.: UTILES DE ESCRITORIO</t>
  </si>
  <si>
    <t>TRANSFERENCIA RECIBIDA DEL EXTERIOR SEGÚN MENSAJES SWIFT Nos. 18690 - 18678 (REM.EXT.) DE FECHA 21-12-2017 POR DESEMBOLSO DE BID PRÉSTAMO 3151/BL-BO REF.: 3151-BL-BO REQ 0015 OPS0201763230A LIBRETA N° 00046057006 PAR MIN.SALUD-IMPLEMENTACION PMASSEA BID 3151 $US REF.: UTILES DE ESCRITORIO</t>
  </si>
  <si>
    <t>TRANSFERENCIA RECIBIDA DEL EXTERIOR SEGÚN MENSAJES SWIFT Nos. 18691 - 18679 (REM.EXT.) DE FECHA 21-12-2017 POR DESEMBOLSO DE BID PRÉSTAMO 3151/BL-BO REF.: 3151-BL-BO REQ 0015 OPS0201763230A LIBRETA N° 00046057006 PAR MIN.SALUD-IMPLEMENTACION PMASSEA BID 3151 $US REF.: UTILES DE ESCRITORIO</t>
  </si>
  <si>
    <t>00066047001 DEPOSITO DE EFECTIVO, DEPOSITANTE: MINISTERIO DE PLANIFICACIÓN DEL DESARROLLO (0066), CONCEPTO: PAGO POR COMISIONES POR TRANSFERENCIAS RECIBIDAS BID 3534, CUENTA DE DEPOSITO: CUENTA UNICA DEL TESORO EN DOLARES AMERICANOS</t>
  </si>
  <si>
    <t>NUMERO DE LIBRETACUT: 05850102001 OPERACIÓN E46 TRANSFERENCIA DEL SISTEMA FINANCIERO POR CUENTA DE TERCEROS A LA CUT EN DOLARES AMERICANOS PAGO POR GASTOS DE SERVICIOS Y O MATERIALES RELACIONADOS A LA EMPRESA YPFB TRANSPORTE</t>
  </si>
  <si>
    <t>00066044301 DEPOSITO DE EFECTIVO, DEPOSITANTE: MINISTERIO DE PLANIFICACIÓN DEL DESARROLLO (0066), CONCEPTO: PAGO COMISIONES POR TRANSFERENCIAS RECIBIDAS CFA 8296, CUENTA DE DEPOSITO: CUENTA UNICA DEL TESORO EN DOLARES AMERICANOS</t>
  </si>
  <si>
    <t>00066044301 DEPOSITO DE EFECTIVO, DEPOSITANTE: MINISTERIO DE PLANIFICACIÓN DEL DESARROLLO (0066), CONCEPTO: PAGO POR COMISIONES POR TRANSFERENCIAS CFA 8296, CUENTA DE DEPOSITO: CUENTA UNICA DEL TESORO EN DOLARES AMERICANOS</t>
  </si>
  <si>
    <t>'TRANSFERENCIA'||DEL EXTERIOR DEL BID A FAVOR DEL MINISTERIO DE MEDIO AMBIENTE Y AGUA SEGÚN MENSAJE SWIFT NROS. 18823 Y 18814 DE LA FECHA REF.:GRT-WS-11830-BO REQ 0058 OPS0201763951A (REM.EXT.) LIB. 00086058001 MMAYA-US-PROGRAMA DE AGUA PERUBIANO - ESPAÑA (UTILES DE ESCRITORIO)</t>
  </si>
  <si>
    <t>AJUSTE COMPLEMENTARIO POR REVALORIZACION SALDOS DE ACTIVOS DE RESERVA Y OBLIGACIONES MONEDA EXTRANJERA (DOLARES) Saldo MO = -1236834651.97 ;Bs/Mo: 6.86000000000 ;Saldo Bs: -8484685712.53</t>
  </si>
  <si>
    <t>TRANSFERENCIA RECIBIDA DEL EXTERIOR SEGÚN MENSAJES SWIFT Nos. 18870-18779 (REM.EXT.) DE FECHA 22-12-2017 POR DESEMBOLSO DE FIDA PRÉSTAMO I-858-BO REPL SPA EX P 16 SEP TO 15 NOV 2017 RFB BU001/084581 LIBRETA N° 00047257001 MDRYT - USD - PROGRAMA ACCESOS - FIDA</t>
  </si>
  <si>
    <t>AJUSTE COMPLEMENTARIO POR REVALORIZACION SALDOS DE ACTIVOS DE RESERVA Y OBLIGACIONES MONEDA EXTRANJERA (DOLARES) Saldo MO = -1215515080.11 ;Bs/Mo: 6.86000000000 ;Saldo Bs: -8338433449.54</t>
  </si>
  <si>
    <t>||TRANSF.DE FONDOS SEGUN SOLICITUD EN NOTA MEFP/VTCP/DGCP/UODP-978/2017 RECIBIDA EN LA FECHA REF:APORTE DEL 5% DE LA 1RA CUOTA DE APORTE DE CAPITAL CORRESP. AL ESTADO PLURINACIONAL DE BOLIVIA LIB.00099021001 TGN-RECURSOS ORDINARIOS</t>
  </si>
  <si>
    <t>'TRANSFERENCIA'||TRANSFERENCIA RECIBIDA DEL EXTERIOR SEGÚN MENSAJES SWIFT NOS. 18868-18860 (REM.EXT.) DE FECHA 26-12-2017, VALOR 26-12-2017 CONVENIO DE DONACIÓN LN 2000000391 WA 7, REPL SPA EXP 16 SEP TO 15 NOV 2017 RFB BU091/000119 LIBRETA N° 00047258001 PAR U$_MDRYT PROGRAMA ACCESOS ASAP FIDA</t>
  </si>
  <si>
    <t>'TRANSFERENCIA'||DEL EXTERIOR DEL BID A FAVOR DE LA ENTIDAD EJECUTORA DEL MEDIO AMBIENTE Y AGUA - EMAGUA SEGÚN MENSAJE SWIFT NROS. 18869 Y 18861 DE LA FECHA REF.: GRT-SX-15362-BO REQ 0001 OPS0201764592A (REM.EXT.) LIB. 00253018001 EMAGUA - DONACION BID</t>
  </si>
  <si>
    <t>'TRANSFERENCIA'||DEL EXTERIOR DEL BID A FAVOR DE LA ENTIDAD EJECUTORA DEL MEDIO AMBIENTE Y AGUA - EMAGUA SEGÚN MENSAJE SWIFT NROS. 18869 Y 18861 DE LA FECHA REF.: GRT-SX-15362-BO REQ 0001 OPS0201764592A (REM.EXT.) LIB. 00253018001 EMAGUA - DONACION BID (UTILES DE ESCRITORIO)</t>
  </si>
  <si>
    <t>'TRANSFERENCIA'||TRANSFERENCIA RECIBIDA DEL EXTERIOR SEGÚN MENSAJES SWIFT NOS. 18868-18860 (REM.EXT.) DE FECHA 26-12-2017, VALOR 26-12-2017 CONVENIO DE DONACIÓN LN 2000000391 WA 7, REPL SPA EXP 16 SEP TO 15 NOV 2017 RFB BU091/000119 LIBRETA N° 00047258001 PAR U$_MDRYT PROGRAMA ACCESOS ASAP FIDA REF.: UTILES DE ESCRITORIO</t>
  </si>
  <si>
    <t>TRANSFERENCIA RECIBIDA DEL EXTERIOR SEGÚN MENSAJES SWIFT Nos. 18870-18779 (REM.EXT.) DE FECHA 22-12-2017 POR DESEMBOLSO DE FIDA PRÉSTAMO I-858-BO REPL SPA EX P 16 SEP TO 15 NOV 2017 RFB BU001/084581 LIBRETA N° 00047257001 MDRYT - USD - PROGRAMA ACCESOS - FIDA REF.: UTILES DE ESCRITORIO</t>
  </si>
  <si>
    <t>||RECEPCION DE FONDOS DEL EXTERIOR,SEGUN SWIFT NROS. 19064 Y 19063 DE LA FECHA REF: SG. CORREO ELECTRONICO ENVIADO POR EL SR. JUAN CARLOS GONZALES MATIENZO DEL MIN .DE EDUCACION. ABONO EN LA LIB. N° 00016078001 MIN EDU-USD PROYECTO LED UNIVERSIDAD PEDAGOGICA</t>
  </si>
  <si>
    <t>TRANSFERENCIA DE FONDOS AL EXTERIOR A SOLICITUD DE TESORO GENERAL DE LA NACION SEGUN SOLICITUD 3991 REF: PAGO AL CENTRO INTERNACIONAL DE ESTUDIOS PARA LA CONSERVACION Y RESTAURACION DE LOS BIENES CULTURALES (ICCROM), POR CONCEPTO DE MEMBRESIA POR EUR369,00, SEGUN SOLICITUD VRE-DGRM-CS-274/2017. EQUI LIB. 00099021001 TGN-RECURSOS ORDINARIOS (3987) POR DIFERENCIAL CAMBIARIO</t>
  </si>
  <si>
    <t>TRANSFERENCIA DE FONDOS AL EXTERIOR A SOLICITUD DE TESORO GENERAL DE LA NACION SEGUN SOLICITUD 3986 REF: PAGO A LA CONFERENCIA DE MINISTROS DE JUSTICIA DE LOS PAISES IBEROAMERICANOS (COMJIB), POR CONCEPTO DE MEMBRESIA POR EUR5.256,79, SEGUN SOLICITUD VRE-DGRM-CS-278/2017. EQUIVALENTES 6.236,11 USD LIB. 00099021001 TGN-RECURSOS ORDINARIOS (3987) POR DIFERENCIAL CAMBIARIO</t>
  </si>
  <si>
    <t>'TRANSFERENCIA'||DE FONDOS DEL EXTERIOR POR DESEMBOLSO DEL BID REF.: ATN-FM-15060-BO REQ.0007 OPS0201760900A LIB.00086048002 MMAYA-US.ACTUAL.DE LA ESTRATEGIA DE BIODIVERSIDAD (REM.EXT) SWIFT 19131 DE HOY</t>
  </si>
  <si>
    <t>'TRANSFERENCIA'||DEL EXTERIOR DEL BID A FAVOR DE MINISTERIO DE MEDIO AMBIENTE Y AGUA SEGUN MENSAJ SWIFT NROS. 19137 Y 19129 DE LA FECHA REF.: GRT-WS-12956-BO-1 REQ 0017 OPS0201764008A (REM.EXT.) LIB. 00086058002 MMAYA-US PROG.AGUA POT.SAMTO.P/ PEQ.LOCAL.COMUN.RURALES BOL.</t>
  </si>
  <si>
    <t>TRANSFERENCIA DE FONDOS AL EXTERIOR A SOLICITUD DE TESORO GENERAL DE LA NACION SEGUN SOLICITUD 3992 REF: REF. UNCCD, PRESUPUESTO BASICO, PAGO A LA CONVENCION DE LUCHA CONTRA LA DESERTIFICACION Y LA SEQUIA (UNCCD), POR CONCEPTO DE MEMBRESIA POR EUR683,00, SEGUN SOLICITUD VRE-DGRM-CS-276/2017. EQUIVAL LIB. 00099021001 TGN-RECURSOS ORDINARIOS (3987) POR DIFERENCIAL CAMBIARIO</t>
  </si>
  <si>
    <t>'TRANSFERENCIA'||DEL EXTERIOR DEL BID A FAVOR DE MINISTERIO DE MEDIO AMBIENTE Y AGUA SEGUN MENSAJ SWIFT NROS. 19137 Y 19129 DE LA FECHA REF.: GRT-WS-12956-BO-1 REQ 0017 OPS0201764008A (REM.EXT.) LIB. 00086058002 MMAYA-US PROG.AGUA POT.SAMTO.P/ PEQ.LOCAL.COMUN.RURALES BOL. (UTILES DE ESCRITORIO)</t>
  </si>
  <si>
    <t>'TRANSFERENCIA'||DE FONDOS DEL EXTERIOR POR DESEMBOLSO DEL BID REF.: ATN-FM-15060-BO REQ.0007 OPS0201760900A LIB.00086048002 MMAYA-US.ACTUAL.DE LA ESTRATEGIA DE BIODIVERSIDAD REF: UTILES DE ESCRITORIO</t>
  </si>
  <si>
    <t>AJUSTE COMPLEMENTARIO POR REVALORIZACION SALDOS DE ACTIVOS DE RESERVA Y OBLIGACIONES MONEDA EXTRANJERA (DOLARES) Saldo MO = -1210712539.37 ;Bs/Mo: 6.86000000000 ;Saldo Bs: -8305488020.09</t>
  </si>
  <si>
    <t>TRANSFERENCIA DE FONDOS AL EXTERIOR A SOLICITUD DE TESORO GENERAL DE LA NACION SEGUN SOLICITUD 3988 REF: PAGO A LA CTBTO-OTPCEN, POR CONCEPTO DE MEMBRESIA POR EUR8.821,00, SEGUN SOLICITUD VRE-DGRM-CS-289/2017. EQUIVALENTES 10.464,32 USD LIB. 00099021001 TGN-RECURSOS ORDINARIOS (3987) POR DIFERENCIAL CAMBIARIO</t>
  </si>
  <si>
    <t>00086057002 DEPOSITO DE EFECTIVO, DEPOSITANTE: OMAR W. CONDORI SEA, CONCEPTO: COMISIONES BANCARIAS GENERADAS EN DESEMBOLSO ORG FIN RS, CUENTA DE DEPOSITO: CUENTA UNICA DEL TESORO EN DOLARES AMERICANOS</t>
  </si>
  <si>
    <t>00086058001 DEPOSITO DE EFECTIVO, DEPOSITANTE: OMAR W. CONDORI SEA, CONCEPTO: COMISIONES BANCARIAS GENERADAS EN DESEMBOLSO ORG FIN PAAP I, CUENTA DE DEPOSITO: CUENTA UNICA DEL TESORO EN DOLARES AMERICANOS</t>
  </si>
  <si>
    <t>00081094301 DEPOSITO DE EFECTIVO, DEPOSITANTE: PMGM C II, CONCEPTO: DEVOLUCION COBRO COMISIONES BANCARIAS, CUENTA DE DEPOSITO: CUENTA UNICA DEL TESORO EN DOLARES AMERICANOS</t>
  </si>
  <si>
    <t>00086058002 DEPOSITO DE EFECTIVO, DEPOSITANTE: OMAR W. CONDORI SEA, CONCEPTO: COMISIONES BANCARIAS GENERADAS EN DESEMBOLSO ORG FIN. PC, CUENTA DE DEPOSITO: CUENTA UNICA DEL TESORO EN DOLARES AMERICANOS</t>
  </si>
  <si>
    <t>00086057002 DEPOSITO DE EFECTIVO, DEPOSITANTE: OMAR W. CONDORI SEA, CONCEPTO: COMISIONES BANCARIAS GENERADAS EN DESEMBOLSO ORG FINANCIADOR RS, CUENTA DE DEPOSITO: CUENTA UNICA DEL TESORO EN DOLARES AMERICANOS</t>
  </si>
  <si>
    <t>TRANSFERENCIA DE FONDOS AL EXTERIOR A SOLICITUD DE TESORO GENERAL DE LA NACION SEGUN SOLICITUD 3989 REF: PAGO A LA UNION INTERNACIONAL PARA LA PROTECCION DE LAS OBTENCIONES VEGETALES (UPOV), POR CONCEPTO DE MEMBRESIA POR CHF10.728,00, SEGUN SOLICITUD VRE-DGRM-CS-275/2017. EQUIVALENTES 11.004,21 USD LIB. 00099021001 TGN-RECURSOS ORDINARIOS (3987) POR DIFERENCIAL CAMBIARIO</t>
  </si>
  <si>
    <t>AJUSTE COMPLEMENTARIO POR REVALORIZACION SALDOS DE ACTIVOS DE RESERVA Y OBLIGACIONES MONEDA EXTRANJERA (DOLARES) Saldo MO = -1006922352.11 ;Bs/Mo: 6.86000000000 ;Saldo Bs: -6907487335.49</t>
  </si>
  <si>
    <t>TRANSFERENCIA DE FONDOS AL EXTERIOR A SOLICITUD DE TESORO GENERAL DE LA NACION SEGUN SOLICITUD 3990 REF: PAGO A LA ORGANIZACION MUNDIAL DE LA PROPIEDAD INTELECTUAL (OMPI), POR CONCEPTO DE MEMBRESIA POR CHF5.698,00, SEGUN SOLICITUD VRE-DGRM-CS-280/2017. EQUIVALENTES 5.844,70 USD LIB. 00099021001 TGN-RECURSOS ORDINARIOS (3987) POR DIFERENCIAL CAMBIARIO</t>
  </si>
  <si>
    <t>TRANSFERENCIA RECIBIDA DEL EXTERIOR SEGÚN MENSAJES SWIFT Nos. 19317-19312 (REM.EXT.) DE FECHA 29-12-2017 POR DESEMBOLSO DE FIDA PRÉSTAMO E-7-BO WA 14, REPL SPA EXP16 SEP TO 15 NOV 2017 LIBRETA N° 00047257002 MDRYT UEP USD - ACCESOS FDO.FIDUCIARIO ESPAÑA</t>
  </si>
  <si>
    <t>AJUSTE COMPLEMENTARIO POR REVALORIZACION SALDOS DE ACTIVOS DE RESERVA Y OBLIGACIONES MONEDA EXTRANJERA (DOLARES) Saldo MO = -1003608742.05 ;Bs/Mo: 6.86000000000 ;Saldo Bs: -6884755970.44</t>
  </si>
  <si>
    <t>||PAGO POR CUENTA DEL BISA, PRESTAMO KFW 8766115, VCTO. 31-12-2017, CAPITAL USD 3.275,52 E INTERESES USD 32,76 COD.LIQ. 010189 DE FECHA 26-12-2017 LIBRETA N° 00099021001 "TGN RECURSOS ORDINARIOS DOLARES AMERICANOS (5970) DIF.CAMB.A FAVOR DEL TGN</t>
  </si>
  <si>
    <t>||TRASPASO DE SALDOS AL TGN POR CIERRE DE CREDITO FAD IV-GOB.AUT.DPTAL.CBBA-HOSPITAL VIEDMA SGN.INFORME BCB-GOI-SOEXT-DDEX-INF-2017-110 DEL28/12/2017 LIBRETA 009902001 TGN RECURSOS ORDINARIOS DOLARES AMERICANOS-5970</t>
  </si>
  <si>
    <t>||TRASPASO DE SALDOS AL TGN POR CIERRE DE CREDITO FAD IV-HAM.STA. CRUZ-LUMINARIAS SGN.INFORME BCB-GOI-SOEXT-DDEX-INF-2017-111 DEL 29-12-2017 LIBRETA 00099021001 TGN RECURSOS ORDINARIOS DOLARES AMERICANOS - 5970</t>
  </si>
  <si>
    <t>||REGISTRO PROVISION DE FDOS PARA LA EMISION DE CARTA DE CREDITO, COMISION EMISION CARTA DE CREDITO 0.15% S/USD 1.674.088.- POR 365 DIAS, REEM GASTOS DE COM BS220.- Y EMISION CBTE CONTABLE BS50.- SEGUN NOTA CEX-FONPLATA/0081/2017 Y 0078/2017 REF:I-2017-056. LIB.N° 00512014302 EQUIP AEROPUERTO ALCANTARI. REF.: PROVISION FDOS EMISION LC I-2017-056</t>
  </si>
  <si>
    <t>TRANSFERENCIA RECIBIDA DEL EXTERIOR SEGÚN MENSAJES SWIFT Nos. 19317-19312 (REM.EXT.) DE FECHA 29-12-2017 POR DESEMBOLSO DE FIDA PRÉSTAMO E-7-BO WA 14, REPL SPA EXP16 SEP TO 15 NOV 2017 LIBRETA N° 00047257002 MDRYT UEP USD - ACCESOS FDO.FIDUCIARIO ESPAÑA REF.: UTILES DE ESCRITORIO</t>
  </si>
  <si>
    <t>PAGO A AFD PRÉSTAMO CBO-1011-02-C VCTO. 03-01-2018 POR CUENTA DE TGN , NTI. 010310 VALOR 29-12-2017 COMISIONES EUR 208.211,88 LIBRETA N° 00099021001 "TGN RECURSOS ORDINARIOS-DOLARES AMERICANOS (5970)</t>
  </si>
  <si>
    <t>6/12/2017</t>
  </si>
  <si>
    <t>7624</t>
  </si>
  <si>
    <t>De: 00099021001 A:00253018007 Transferencia a solicitud de la Entidad Ejecutora de Medio Ambiente y Agua con nota CITE: EMAGUA/GAF-0568-CAR/17 - "SOLICITUD TRASPASO RECURSOS DE LA CUENTA EFECTUADO EN DÓLARES A BOLIVIANOS" Transferencia dir</t>
  </si>
  <si>
    <t>22/12/2017</t>
  </si>
  <si>
    <t>8048</t>
  </si>
  <si>
    <t>De: 00099021001 A:00169014101 TRANSFERENCIA DE RECURSOS A SOLICITUD DE LA AUTORIDAD GENERAL DE IMPUGNACION TRIBUTARIA (AGIT) S/G NOTAS AGIT-GAF-0410/2016 Y AGIT-GAF-0432/2017 Y PROCEDIMIENTO MEFP/VPCF/DGCF/UCCF Nº1203/2017 EN LA QUE SE IDE</t>
  </si>
  <si>
    <t>26/12/2017</t>
  </si>
  <si>
    <t>8167</t>
  </si>
  <si>
    <t>00291012009</t>
  </si>
  <si>
    <t>De: 00291012009 A:00099021001 TRANSFERENCIA DE RECURSOS A SOLICITUD DE LA ADMINISTRADORA BOLIVIANA DE CARRETERAS S/G NOTA CON CITE:ABC/GNA/SAF/ATE/2017-1003 RECURSOS PROVENIENTES DE LA EJECUCION DE GARANTIAS DE ACUERDO A PROCEDIMIENTO MEFP</t>
  </si>
  <si>
    <t>28/12/2017</t>
  </si>
  <si>
    <t>8239</t>
  </si>
  <si>
    <t>00132012006</t>
  </si>
  <si>
    <t>De: 00132012006 A:00574012004 TRANSFERENCIA DE RECURSOS A SOLICITUD DEL SEDEM MEDIANTE NOTA CITE:SEDEM/GAF/2017-0181 Y 0189; INFORME INF/GAF/UF/2017-0179, EN EL MARCO DEL D.S. 590 DE 04/08/2010.</t>
  </si>
  <si>
    <t>8240</t>
  </si>
  <si>
    <t>De: 00132012006 A:00582012003 TRANSFERENCIA DE RECURSOS A SOLICITUD DEL SEDEM MEDIANTE NOTA CITE:SEDEM/GAF/2017-0181 Y 0189; INFORME INF/GAF/UF/2017-0179, EN EL MARCO DEL D.S. 590 DE 04/08/2010.</t>
  </si>
  <si>
    <t>8246</t>
  </si>
  <si>
    <t>00099014102</t>
  </si>
  <si>
    <t>De: 00099014102 A:00287102001 DEVOLUCIÓN DE RECUPERACIONES DE RECLAMOS DE ACREEDORES A FAVOR DEL FPS GESTIÓN 2014 SEGÚN NOTA DEL FONDO NACIONAL DE INVERSIÓN PRODUCTIVA Y SOCIAL CITE:FPS/GFJGFI/230/2017 y PROCEDIMIENTO MEFP/VPCF/DGCF/UCCF N</t>
  </si>
  <si>
    <t>29/12/2017</t>
  </si>
  <si>
    <t>8288</t>
  </si>
  <si>
    <t>00253018008</t>
  </si>
  <si>
    <t>De: 00253018008 A:00099018038 REVERSIÓN DE SALDOS DE LIBRETAS DE PROYECTOS FINANCIADOS CON RECURSOS DE CONTRAVALOR EN EL MARCO DEL INSTRUCTIVO DE CIERRE PRESUPUESTARIO, CONTABLE Y DE TESORERIA GESTION 2017, APROBADO MEDIANTE R.M. Nº136 DE</t>
  </si>
  <si>
    <t>8302</t>
  </si>
  <si>
    <t>De: 00099021001 A:00291014101 TRANSFERENCIA DE RECURSOS A SOLICITUD DE ABC S/G NOTA ABC/GNA/SAF/ATE/2017-1013 POR ERROR DE APROPIACIÓN DE LIBRETA EN EL COMPROBANTE C-31 CIP Nº62.</t>
  </si>
  <si>
    <t>8303</t>
  </si>
  <si>
    <t>De: 00099014102 A:00292012001 DEVOLUCIÓN DE RECUPERACIÓN DE RECLAMOS DE ACREEDORES A FAVOR DE VÍAS BOLIVIA GESTIÓN 2016, S/G NOTA VB/DAF/2017-0768; MEFP/VPCF/DGCF/UCCF Nº1283/2017 Y MEFP/VTCP/DGPOT/UAIS/Nº7171/2017.</t>
  </si>
  <si>
    <t>8304</t>
  </si>
  <si>
    <t>De: 00099014102 A:00582012001 DEVOLUCIÓN DE RECUPERACIÓN DE RECLAMOS DE ACREEDORES A FAVOR DE EBA GESTIÓN 2009 Y 2010, S/G NOTA SEDEM/GG/EBA/RAF/2017-0259; MEFP/VPCF/DGCF/UCCF Nº1272/2017 Y MEFP/VTCP/DGPOT/UAIS/Nº7079/2017.</t>
  </si>
  <si>
    <t>8305</t>
  </si>
  <si>
    <t>De: 00099021001 A:00582012001 DEVOLUCIÓN DE RECUPERACIÓN DE RECLAMOS DE ACREEDORES A FAVOR DE EBA GESTIÓN 2009 Y 2010, S/G NOTA SEDEM/GG/EBA/RAF/2017-0259; MEFP/VPCF/DGCF/UCCF Nº1272/2017 Y MEFP/VTCP/DGPOT/UAIS/Nº7079/2017.</t>
  </si>
  <si>
    <t>8308</t>
  </si>
  <si>
    <t>00372014101</t>
  </si>
  <si>
    <t>De: 00372014101 A:00373024105 TRANSFERENCIA EFECTUADA POR SOLICITUD DE LA DGCF CON NOTA MEFP/VPCF/DGCF/UCCF Nº1335/2017 Y NOTA FDI/DGE/EXT/Nº342/2017 DEL FONDO DE DESARROLLO INDIGENA.</t>
  </si>
  <si>
    <t>8309</t>
  </si>
  <si>
    <t>00372010003</t>
  </si>
  <si>
    <t>De: 00372010003 A:00373024105 TRANSFERENCIA EFECTUADA POR SOLICITUD DE LA DGCF CON NOTA MEFP/VPCF/DGCF/UCCF Nº1335/2017 Y NOTA FDI/DGE/EXT/Nº342/2017 DEL FONDO DE DESARROLLO INDIGENA.</t>
  </si>
  <si>
    <t>8310</t>
  </si>
  <si>
    <t>00372010001</t>
  </si>
  <si>
    <t>De: 00372010001 A:00373024105 TRANSFERENCIA EFECTUADA POR SOLICITUD DE LA DGCF CON NOTA MEFP/VPCF/DGCF/UCCF Nº1335/2017 Y NOTA FDI/DGE/EXT/Nº342/2017 DEL FONDO DE DESARROLLO INDIGENA.</t>
  </si>
  <si>
    <t>00253018007</t>
  </si>
  <si>
    <t>00169014101</t>
  </si>
  <si>
    <t>00099018038</t>
  </si>
  <si>
    <t>00291014101</t>
  </si>
  <si>
    <t>00582012001</t>
  </si>
  <si>
    <t>8306</t>
  </si>
  <si>
    <t>De: 00099014102 A:00582012001 DEVOLUCIÓN DE RECUPERACIÓN DE RECLAMOS DE ACREEDORES A FAVOR DE EBA GESTIÓN 2014 Y 2016, S/G NOTA SEDEM/GG/EBA/RAF/2017-0264; MEFP/VPCF/DGCF/UCCF Nº1265/2017 Y MEFP/VTCP/DGPOT/UAIS/Nº7082/2017.</t>
  </si>
  <si>
    <t>00373024105</t>
  </si>
  <si>
    <t>13/12/2017</t>
  </si>
  <si>
    <t>7831</t>
  </si>
  <si>
    <t>De: 00085027002 A:00099021001 TRANSFERENCIA A SOLICITUD DEL MINISTERIO DE ENERGIAS S/G NOTA MEN17/VMEEA/PEVD/UL-PER N°316 S/G CONTRATO DE PRESTAMO N°2460/BL-BO PARA DEVOLUCION DE SALDOS NO EJECUTADOS DEL CREDITO $US 45.419,67 PARA EL BID.</t>
  </si>
  <si>
    <t>19/12/2017</t>
  </si>
  <si>
    <t>7900</t>
  </si>
  <si>
    <t>00087014201</t>
  </si>
  <si>
    <t>De: 00087014201 A:00081014202 DEVOLUCION DE RECURSOS A SOLICITUD DEL MINISTERIO DE COMUNICACION S/G NOTA CON CITE: MINCOM-MC-DGAA-UFIN-NE-609/2017 EN LE MARCO DEL MADATO DE LA LEY Nº975 LEY DE MODIFICACIONES AL PRESUPUESTO GENERAL DEL ESTA</t>
  </si>
  <si>
    <t>20/12/2017</t>
  </si>
  <si>
    <t>8007</t>
  </si>
  <si>
    <t>De: 00099018025 A:00016018007 TRANSFERENCIA DE RECURSOS A SOLICITUD DEL MINISTERIO DE PLANIFICACIÓN DEL DESARROLLO S/G CITE: MPD/VIPFE/DGGFE/UAP-003783/2017 DESEMBOLSO UAP/034/2017 - CIF UAP/ESP/1253/2013 CON CARGO AL CONVENIO INTERINSTITU</t>
  </si>
  <si>
    <t>27/12/2017</t>
  </si>
  <si>
    <t>8185</t>
  </si>
  <si>
    <t>De: 00085027002 A:00099021001 TRANSFERENCIA DE RECURSOS A SOLICITUD DEL MINISTERIO DE ENERGIAS S/G NOTA MEN 17/12179 VMEEA 1337 Y NOTA MEFP/VTCP/DGCP/UODP-973/2017, EN CUMPLIMIENTO A LO ESTABLECIDO POR LA DISPOSICION ADICIONAL PRIMERA DE L</t>
  </si>
  <si>
    <t>8186</t>
  </si>
  <si>
    <t>De: 00070011102 A:00099021001 TRANSFERENCIA DE RECURSOS A SOLICITUD DEL MINISTERIO DE TRABAJO, EMPLEO Y PREVISION SOCIAL S/G NOTA MTEPS/DGAA/Nº503/2017 Y NOTA MEFP/VTCP/DGCP/UODP-974/2017, EN CUMPLIMIENTO A LO ESTABLECIDO POR LA DISPOSICIO</t>
  </si>
  <si>
    <t>8187</t>
  </si>
  <si>
    <t>De: 00081077001 A:00099021001 TRANSFERENCIA DE RECURSOS A SOLICITUD DEL MINISTERIO DE OBRAS PUBLICAS, SERVICIOS Y VIVIENDA S/G NOTA CAR/MOPSV/VMT/DGTTFL/UTF Nº248/2017 Y NOTA MEFP/VTCP/DGCP/UODP-972/2017, EN CUMPLIMIENTO A LO ESTABLECIDO P</t>
  </si>
  <si>
    <t>8247</t>
  </si>
  <si>
    <t>00046058003</t>
  </si>
  <si>
    <t>De: 00046058003 A:00041048005 TRANSFERENCIA DE RECURSOS A SOLICITUD DEL MINISTERIO DE SALUD S/G NOTA MS/CTCONAN/CE/722 Y 735/2017 EN EL MARCO DEL CONVENIO INTERINSTITUCIONAL Nº039 DE 22/09/2017, SE REALIZA EL PRIMER DESEMBOLSO DE RECURSOS.</t>
  </si>
  <si>
    <t>8289</t>
  </si>
  <si>
    <t>De: 00047277002 A:00099017002 REVERSIÓN DE SALDOS DE LIBRETAS DE PROYECTOS FINANCIADOS CON RECURSOS DE CONTRAVALOR EN EL MARCO DEL INSTRUCTIVO DE CIERRE PRESUPUESTARIO, CONTABLE Y DE TESORERIA GESTION 2017, APROBADO MEDIANTE R.M. Nº136 DE</t>
  </si>
  <si>
    <t>8290</t>
  </si>
  <si>
    <t>00016018007</t>
  </si>
  <si>
    <t>De: 00016018007 A:00099018025 REVERSIÓN DE SALDOS DE LIBRETAS DE PROYECTOS FINANCIADOS CON RECURSOS DE CONTRAVALOR EN EL MARCO DEL INSTRUCTIVO DE CIERRE PRESUPUESTARIO, CONTABLE Y DE TESORERIA GESTION 2017, APROBADO MEDIANTE R.M. Nº136 DE</t>
  </si>
  <si>
    <t>8298</t>
  </si>
  <si>
    <t>De: 00016018010 A:00099018025 REVERSIÓN DE SALDOS DE LIBRETAS DE PROYECTOS FINANCIADOS CON RECURSOS DE CONTRAVALOR EN EL MARCO DEL INSTRUCTIVO DE CIERRE PRESUPUESTARIO, CONTABLE Y DE TESORERIA GESTION 2017, APROBADO MEDIANTE R.M. Nº136 DE</t>
  </si>
  <si>
    <t>00081014202</t>
  </si>
  <si>
    <t>00041048005</t>
  </si>
  <si>
    <t>8161</t>
  </si>
  <si>
    <t>00291012001</t>
  </si>
  <si>
    <t>De: 00291012001 A:00099021001 TRANSFERENCIA DE RECURSOS A SOLICITUD DE LA ADMINISTRADORA BOLIVIANA DE CARRETERAS S/G NOTA CON CITE:ABC/GNA/SAF/ATE/2017-1003 RECURSOS PROVENIENTES DE LA EJECUCION DE GARANTIAS DE ACUERDO A PROCEDIMIENTO MEFP</t>
  </si>
  <si>
    <t>7830</t>
  </si>
  <si>
    <t>De: 00099021001 A:00085027002 TRANSFERENCIA A SOLICITUD DEL MINISTERIO DE ENERGIAS S/G NOTA MEN17/VMEEA/PEVD/UL-PER N°316 S/G CONTRATO DE PRESTAMO N°2460/BL-BO PARA DEVOLUCION DE SALDOS NO EJECUTADOS DEL CREDITO $US 45.419,67 PARA EL BID.</t>
  </si>
  <si>
    <t>Empresa Pública Nacional Estratégica Lácteos de Bolivia</t>
  </si>
  <si>
    <r>
      <t>Estas operaciones deben ser registradas en el SIGEP hasta el</t>
    </r>
    <r>
      <rPr>
        <b/>
        <u/>
        <sz val="10"/>
        <rFont val="Arial"/>
        <family val="2"/>
      </rPr>
      <t xml:space="preserve"> 19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</si>
  <si>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t>Nº Correlativo: 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</si>
</sst>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42"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38">
    <xf numFmtId="0" fontId="0" fillId="0" borderId="0" xfId="0"/>
    <xf numFmtId="0" fontId="34" fillId="0" borderId="23" xfId="152" applyNumberFormat="1" applyFont="1" applyFill="1" applyBorder="1" applyAlignment="1" applyProtection="1">
      <alignment horizontal="center"/>
    </xf>
    <xf numFmtId="0" fontId="34" fillId="0" borderId="23" xfId="152" applyNumberFormat="1" applyFont="1" applyFill="1" applyBorder="1" applyAlignment="1" applyProtection="1"/>
    <xf numFmtId="0" fontId="34" fillId="0" borderId="24" xfId="152" applyNumberFormat="1" applyFont="1" applyFill="1" applyBorder="1" applyAlignment="1" applyProtection="1">
      <alignment horizontal="center"/>
    </xf>
    <xf numFmtId="0" fontId="34" fillId="0" borderId="24" xfId="152" applyNumberFormat="1" applyFont="1" applyFill="1" applyBorder="1" applyAlignment="1" applyProtection="1"/>
    <xf numFmtId="0" fontId="34" fillId="0" borderId="25" xfId="152" applyNumberFormat="1" applyFont="1" applyFill="1" applyBorder="1" applyAlignment="1" applyProtection="1">
      <alignment horizontal="center"/>
    </xf>
    <xf numFmtId="0" fontId="34" fillId="0" borderId="26" xfId="152" applyNumberFormat="1" applyFont="1" applyFill="1" applyBorder="1" applyAlignment="1" applyProtection="1"/>
    <xf numFmtId="0" fontId="34" fillId="0" borderId="24" xfId="152" applyNumberFormat="1" applyFont="1" applyFill="1" applyBorder="1" applyAlignment="1" applyProtection="1">
      <alignment horizontal="left"/>
    </xf>
    <xf numFmtId="0" fontId="40" fillId="40" borderId="13" xfId="157" applyNumberFormat="1" applyFont="1" applyFill="1" applyBorder="1" applyAlignment="1" applyProtection="1">
      <alignment vertical="center" wrapText="1"/>
    </xf>
    <xf numFmtId="0" fontId="40" fillId="40" borderId="21" xfId="157" applyNumberFormat="1" applyFont="1" applyFill="1" applyBorder="1" applyAlignment="1" applyProtection="1">
      <alignment vertical="center" wrapText="1"/>
    </xf>
    <xf numFmtId="0" fontId="45" fillId="0" borderId="0" xfId="0" applyFont="1" applyProtection="1">
      <protection locked="0"/>
    </xf>
    <xf numFmtId="0" fontId="47" fillId="0" borderId="0" xfId="0" applyFont="1" applyProtection="1">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39"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36" fillId="0" borderId="0" xfId="81" applyFont="1" applyAlignment="1" applyProtection="1">
      <alignment vertical="center"/>
      <protection locked="0"/>
    </xf>
    <xf numFmtId="4" fontId="36"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37" fillId="0" borderId="0" xfId="81" applyFont="1" applyAlignment="1" applyProtection="1">
      <alignment vertical="center" wrapText="1"/>
    </xf>
    <xf numFmtId="0" fontId="37"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4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48" fillId="0" borderId="0" xfId="0" applyFont="1" applyAlignment="1" applyProtection="1">
      <alignment horizontal="center" vertical="center"/>
    </xf>
    <xf numFmtId="0" fontId="41" fillId="0" borderId="0" xfId="0" applyFont="1" applyAlignment="1" applyProtection="1">
      <alignment horizontal="justify" vertical="center"/>
    </xf>
    <xf numFmtId="0" fontId="50" fillId="0" borderId="27"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2" fillId="0" borderId="29" xfId="0" applyFont="1" applyBorder="1" applyAlignment="1" applyProtection="1">
      <alignment horizontal="justify" vertical="center" wrapText="1"/>
    </xf>
    <xf numFmtId="0" fontId="50" fillId="0" borderId="28" xfId="0" applyFont="1" applyBorder="1" applyAlignment="1" applyProtection="1">
      <alignment horizontal="justify" vertical="center" wrapText="1"/>
    </xf>
    <xf numFmtId="0" fontId="53" fillId="0" borderId="0" xfId="0" applyFont="1" applyProtection="1"/>
    <xf numFmtId="0" fontId="9" fillId="0" borderId="0" xfId="1" applyFont="1" applyFill="1" applyAlignment="1" applyProtection="1">
      <alignment horizontal="center" vertical="top" wrapText="1"/>
    </xf>
    <xf numFmtId="0" fontId="37" fillId="0" borderId="0" xfId="81" applyFont="1" applyAlignment="1" applyProtection="1">
      <alignment horizontal="center" vertical="center"/>
    </xf>
    <xf numFmtId="0" fontId="38" fillId="38" borderId="13" xfId="81" applyFont="1" applyFill="1" applyBorder="1" applyAlignment="1" applyProtection="1">
      <alignment horizontal="center" vertical="center"/>
    </xf>
    <xf numFmtId="0" fontId="38" fillId="38" borderId="13" xfId="81" applyFont="1" applyFill="1" applyBorder="1" applyAlignment="1" applyProtection="1">
      <alignment vertical="center" wrapText="1"/>
    </xf>
    <xf numFmtId="0" fontId="38"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6" fontId="4" fillId="0" borderId="13" xfId="81" applyNumberFormat="1" applyFont="1" applyBorder="1" applyAlignment="1" applyProtection="1">
      <alignment vertical="center"/>
    </xf>
    <xf numFmtId="166" fontId="4" fillId="0" borderId="13" xfId="81" applyNumberFormat="1" applyFont="1" applyBorder="1" applyProtection="1"/>
    <xf numFmtId="0" fontId="0" fillId="0" borderId="13" xfId="81" applyFont="1" applyBorder="1" applyAlignment="1" applyProtection="1">
      <alignment horizontal="center" vertical="center" wrapText="1"/>
    </xf>
    <xf numFmtId="166" fontId="4" fillId="0" borderId="21" xfId="81" applyNumberFormat="1" applyFont="1" applyBorder="1" applyAlignment="1" applyProtection="1">
      <alignment vertical="center"/>
    </xf>
    <xf numFmtId="166" fontId="4" fillId="0" borderId="0" xfId="81" applyNumberFormat="1" applyFont="1" applyBorder="1" applyProtection="1"/>
    <xf numFmtId="0" fontId="36" fillId="0" borderId="13" xfId="81" applyFont="1" applyBorder="1" applyAlignment="1" applyProtection="1">
      <alignment vertical="center" wrapText="1"/>
    </xf>
    <xf numFmtId="0" fontId="36" fillId="0" borderId="13" xfId="81" applyFont="1" applyBorder="1" applyAlignment="1" applyProtection="1">
      <alignment horizontal="center" vertical="center" wrapText="1"/>
    </xf>
    <xf numFmtId="166"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3" fillId="0" borderId="13" xfId="0" applyNumberFormat="1" applyFont="1" applyFill="1" applyBorder="1" applyAlignment="1" applyProtection="1">
      <alignment horizontal="center" vertical="center"/>
    </xf>
    <xf numFmtId="0" fontId="37" fillId="0" borderId="0" xfId="81" applyFont="1" applyAlignment="1" applyProtection="1">
      <alignment horizontal="center" vertical="center"/>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6" fontId="4" fillId="36" borderId="13" xfId="81" applyNumberFormat="1" applyFont="1" applyFill="1" applyBorder="1" applyAlignment="1" applyProtection="1">
      <alignment vertical="center"/>
    </xf>
    <xf numFmtId="166"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vertical="center" wrapText="1"/>
    </xf>
    <xf numFmtId="43" fontId="4" fillId="0" borderId="0" xfId="435" applyFont="1" applyAlignment="1" applyProtection="1">
      <alignment vertical="center"/>
    </xf>
    <xf numFmtId="43" fontId="4" fillId="0" borderId="0" xfId="435" applyFont="1" applyProtection="1"/>
    <xf numFmtId="43" fontId="38" fillId="38" borderId="13" xfId="435" applyFont="1" applyFill="1" applyBorder="1" applyAlignment="1" applyProtection="1">
      <alignment horizontal="center" vertical="center" wrapText="1"/>
    </xf>
    <xf numFmtId="43" fontId="38" fillId="38" borderId="13" xfId="435" applyFont="1" applyFill="1" applyBorder="1" applyAlignment="1" applyProtection="1">
      <alignment horizontal="center" vertical="center"/>
    </xf>
    <xf numFmtId="43" fontId="4" fillId="0" borderId="21" xfId="435" applyFont="1" applyBorder="1" applyAlignment="1" applyProtection="1">
      <alignment vertical="center"/>
    </xf>
    <xf numFmtId="43" fontId="4" fillId="0" borderId="0" xfId="435" applyFont="1" applyBorder="1" applyProtection="1"/>
    <xf numFmtId="43" fontId="4" fillId="0" borderId="0" xfId="435" applyFont="1" applyAlignment="1" applyProtection="1">
      <alignment vertical="center"/>
      <protection locked="0"/>
    </xf>
    <xf numFmtId="43" fontId="4" fillId="0" borderId="0" xfId="435" applyFont="1" applyProtection="1">
      <protection locked="0"/>
    </xf>
    <xf numFmtId="43" fontId="36" fillId="0" borderId="20" xfId="435" applyFont="1" applyBorder="1" applyAlignment="1" applyProtection="1">
      <alignment vertical="center"/>
      <protection locked="0"/>
    </xf>
    <xf numFmtId="0" fontId="34" fillId="0" borderId="24" xfId="152" applyNumberFormat="1" applyFont="1" applyFill="1" applyBorder="1" applyAlignment="1" applyProtection="1">
      <alignment wrapText="1"/>
    </xf>
    <xf numFmtId="0" fontId="52" fillId="41" borderId="0" xfId="0" applyFont="1" applyFill="1"/>
    <xf numFmtId="0" fontId="67"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2" fillId="41" borderId="0" xfId="0" applyFont="1" applyFill="1" applyAlignment="1" applyProtection="1">
      <alignment horizontal="justify" vertical="center"/>
    </xf>
    <xf numFmtId="0" fontId="53" fillId="41" borderId="27"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2" fillId="41" borderId="29" xfId="0" applyFont="1" applyFill="1" applyBorder="1" applyAlignment="1" applyProtection="1">
      <alignment horizontal="justify" vertical="center" wrapText="1"/>
    </xf>
    <xf numFmtId="0" fontId="53" fillId="41" borderId="2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0" fontId="64" fillId="41" borderId="38" xfId="0" applyFont="1" applyFill="1" applyBorder="1" applyAlignment="1" applyProtection="1">
      <alignment horizontal="justify" vertical="center" wrapText="1"/>
    </xf>
    <xf numFmtId="0" fontId="53" fillId="41" borderId="38" xfId="0" applyFont="1" applyFill="1" applyBorder="1" applyAlignment="1" applyProtection="1">
      <alignment horizontal="justify" vertical="center" wrapText="1"/>
    </xf>
    <xf numFmtId="2" fontId="53" fillId="41" borderId="0" xfId="0" applyNumberFormat="1" applyFont="1" applyFill="1" applyAlignment="1" applyProtection="1">
      <alignment horizontal="justify" vertical="justify" wrapText="1"/>
    </xf>
    <xf numFmtId="0" fontId="60" fillId="41" borderId="0" xfId="429" applyFont="1" applyFill="1" applyAlignment="1" applyProtection="1">
      <alignment horizontal="left" vertical="center"/>
    </xf>
    <xf numFmtId="167" fontId="68" fillId="0" borderId="0" xfId="0" applyNumberFormat="1" applyFont="1" applyProtection="1"/>
    <xf numFmtId="166" fontId="4" fillId="0" borderId="13" xfId="81" applyNumberFormat="1" applyFont="1" applyFill="1" applyBorder="1" applyAlignment="1">
      <alignment vertical="center"/>
    </xf>
    <xf numFmtId="166" fontId="4"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69" fillId="41" borderId="0" xfId="427" applyNumberFormat="1" applyFont="1" applyFill="1" applyBorder="1" applyAlignment="1" applyProtection="1">
      <alignment horizontal="left" vertical="center" wrapText="1"/>
    </xf>
    <xf numFmtId="43" fontId="69" fillId="41" borderId="0" xfId="435" applyFont="1" applyFill="1" applyBorder="1" applyAlignment="1" applyProtection="1">
      <alignment horizontal="left" vertical="center"/>
    </xf>
    <xf numFmtId="0" fontId="71" fillId="0" borderId="0" xfId="0" applyFont="1"/>
    <xf numFmtId="14" fontId="73" fillId="0" borderId="13" xfId="0" applyNumberFormat="1" applyFont="1" applyBorder="1" applyAlignment="1">
      <alignment horizontal="center" vertical="center"/>
    </xf>
    <xf numFmtId="0" fontId="73" fillId="0" borderId="13" xfId="0" applyFont="1" applyBorder="1" applyAlignment="1">
      <alignment horizontal="center" vertical="center"/>
    </xf>
    <xf numFmtId="0" fontId="74" fillId="41" borderId="0" xfId="427" applyFont="1" applyFill="1" applyBorder="1" applyAlignment="1" applyProtection="1">
      <alignment horizontal="left" vertical="center"/>
    </xf>
    <xf numFmtId="0" fontId="71" fillId="0" borderId="0" xfId="0" applyFont="1" applyAlignment="1">
      <alignment horizontal="center" vertical="center"/>
    </xf>
    <xf numFmtId="0" fontId="71" fillId="41" borderId="0" xfId="0" applyFont="1" applyFill="1" applyAlignment="1">
      <alignment horizontal="center" vertical="center"/>
    </xf>
    <xf numFmtId="0" fontId="71" fillId="0" borderId="13" xfId="0" applyFont="1" applyBorder="1" applyAlignment="1">
      <alignment horizontal="center" vertical="center"/>
    </xf>
    <xf numFmtId="0" fontId="71" fillId="0" borderId="13" xfId="0" applyFont="1" applyBorder="1" applyAlignment="1">
      <alignment horizontal="center" vertical="center" wrapText="1"/>
    </xf>
    <xf numFmtId="43" fontId="69" fillId="41" borderId="0" xfId="435" applyFont="1" applyFill="1" applyBorder="1" applyAlignment="1" applyProtection="1">
      <alignment horizontal="left" vertical="center" wrapText="1"/>
    </xf>
    <xf numFmtId="0" fontId="71" fillId="41" borderId="0" xfId="0" applyFont="1" applyFill="1" applyAlignment="1">
      <alignment horizontal="left" vertical="center" wrapText="1"/>
    </xf>
    <xf numFmtId="0" fontId="71" fillId="0" borderId="13" xfId="0" applyFont="1" applyBorder="1" applyAlignment="1">
      <alignment horizontal="left" vertical="center" wrapText="1"/>
    </xf>
    <xf numFmtId="0" fontId="71" fillId="0" borderId="0" xfId="0" applyFont="1" applyAlignment="1">
      <alignment horizontal="left" vertical="center" wrapText="1"/>
    </xf>
    <xf numFmtId="43" fontId="71" fillId="0" borderId="13" xfId="435" applyFont="1" applyBorder="1" applyAlignment="1">
      <alignment horizontal="right" vertical="center"/>
    </xf>
    <xf numFmtId="0" fontId="71" fillId="41" borderId="0" xfId="0" applyFont="1" applyFill="1" applyAlignment="1">
      <alignment horizontal="left" vertical="center"/>
    </xf>
    <xf numFmtId="0" fontId="71" fillId="0" borderId="0" xfId="0" applyFont="1" applyAlignment="1">
      <alignment horizontal="left"/>
    </xf>
    <xf numFmtId="14" fontId="69" fillId="41" borderId="0" xfId="427" applyNumberFormat="1" applyFont="1" applyFill="1" applyBorder="1" applyAlignment="1" applyProtection="1">
      <alignment horizontal="left" vertical="center" wrapText="1"/>
    </xf>
    <xf numFmtId="0" fontId="70" fillId="35" borderId="13" xfId="0" applyFont="1" applyFill="1" applyBorder="1" applyAlignment="1">
      <alignment horizontal="center" vertical="center"/>
    </xf>
    <xf numFmtId="0" fontId="70" fillId="0" borderId="0" xfId="0" applyFont="1" applyFill="1" applyBorder="1" applyAlignment="1">
      <alignment horizontal="center" vertical="center"/>
    </xf>
    <xf numFmtId="0" fontId="71" fillId="0" borderId="0" xfId="0" applyFont="1" applyBorder="1"/>
    <xf numFmtId="0" fontId="71" fillId="41" borderId="0" xfId="429" applyFont="1" applyFill="1" applyAlignment="1" applyProtection="1">
      <alignment vertical="center"/>
    </xf>
    <xf numFmtId="0" fontId="70" fillId="41" borderId="0" xfId="429" applyFont="1" applyFill="1" applyAlignment="1" applyProtection="1">
      <alignment horizontal="center" vertical="center"/>
    </xf>
    <xf numFmtId="14" fontId="70" fillId="41" borderId="0" xfId="429" applyNumberFormat="1" applyFont="1" applyFill="1" applyAlignment="1" applyProtection="1">
      <alignment horizontal="center" vertical="center"/>
    </xf>
    <xf numFmtId="0" fontId="70" fillId="41" borderId="0" xfId="429" applyFont="1" applyFill="1" applyAlignment="1" applyProtection="1">
      <alignment horizontal="center"/>
    </xf>
    <xf numFmtId="43" fontId="70" fillId="41" borderId="0" xfId="435" applyFont="1" applyFill="1" applyAlignment="1" applyProtection="1">
      <alignment horizontal="center" vertical="center"/>
    </xf>
    <xf numFmtId="43" fontId="70" fillId="41" borderId="0" xfId="435" applyFont="1" applyFill="1" applyAlignment="1" applyProtection="1">
      <alignment horizontal="center" wrapText="1"/>
    </xf>
    <xf numFmtId="0" fontId="71" fillId="41" borderId="0" xfId="429" applyFont="1" applyFill="1" applyAlignment="1" applyProtection="1">
      <alignment horizontal="center" vertical="center"/>
    </xf>
    <xf numFmtId="14" fontId="71" fillId="41" borderId="0" xfId="429" applyNumberFormat="1" applyFont="1" applyFill="1" applyAlignment="1" applyProtection="1">
      <alignment horizontal="center" vertical="center"/>
    </xf>
    <xf numFmtId="0" fontId="71" fillId="41" borderId="0" xfId="429" applyFont="1" applyFill="1" applyProtection="1"/>
    <xf numFmtId="43" fontId="71" fillId="41" borderId="0" xfId="435" applyFont="1" applyFill="1" applyAlignment="1" applyProtection="1">
      <alignment vertical="center"/>
    </xf>
    <xf numFmtId="43" fontId="71" fillId="41" borderId="0" xfId="435" applyFont="1" applyFill="1" applyAlignment="1" applyProtection="1">
      <alignment horizontal="center" wrapText="1"/>
    </xf>
    <xf numFmtId="0" fontId="69" fillId="34" borderId="13" xfId="1" applyNumberFormat="1" applyFont="1" applyFill="1" applyBorder="1" applyAlignment="1" applyProtection="1">
      <alignment horizontal="center" vertical="center" wrapText="1"/>
    </xf>
    <xf numFmtId="14" fontId="69" fillId="34" borderId="13" xfId="1" applyNumberFormat="1" applyFont="1" applyFill="1" applyBorder="1" applyAlignment="1" applyProtection="1">
      <alignment horizontal="center" vertical="center"/>
    </xf>
    <xf numFmtId="43" fontId="69" fillId="34" borderId="13" xfId="435" applyFont="1" applyFill="1" applyBorder="1" applyAlignment="1" applyProtection="1">
      <alignment horizontal="center" vertical="center" wrapText="1"/>
    </xf>
    <xf numFmtId="1" fontId="73" fillId="0" borderId="13" xfId="435" applyNumberFormat="1" applyFont="1" applyFill="1" applyBorder="1" applyAlignment="1">
      <alignment horizontal="center" vertical="center"/>
    </xf>
    <xf numFmtId="14" fontId="73" fillId="0" borderId="13" xfId="435" applyNumberFormat="1" applyFont="1" applyFill="1" applyBorder="1" applyAlignment="1">
      <alignment horizontal="center" vertical="center"/>
    </xf>
    <xf numFmtId="1" fontId="73" fillId="0" borderId="13" xfId="435" applyNumberFormat="1" applyFont="1" applyFill="1" applyBorder="1" applyAlignment="1">
      <alignment horizontal="left" vertical="center" wrapText="1"/>
    </xf>
    <xf numFmtId="0" fontId="71" fillId="0" borderId="0" xfId="0" applyFont="1" applyAlignment="1">
      <alignment vertical="center"/>
    </xf>
    <xf numFmtId="43" fontId="70" fillId="39" borderId="13" xfId="435" applyFont="1" applyFill="1" applyBorder="1"/>
    <xf numFmtId="0" fontId="71" fillId="41" borderId="0" xfId="429" applyFont="1" applyFill="1" applyAlignment="1" applyProtection="1">
      <alignment horizontal="center"/>
    </xf>
    <xf numFmtId="0" fontId="71" fillId="0" borderId="0" xfId="429" applyFont="1" applyProtection="1">
      <protection locked="0"/>
    </xf>
    <xf numFmtId="0" fontId="70" fillId="0" borderId="0" xfId="0" applyFont="1" applyFill="1" applyBorder="1" applyAlignment="1">
      <alignment vertical="center" wrapText="1"/>
    </xf>
    <xf numFmtId="43" fontId="69" fillId="0" borderId="0" xfId="435" applyFont="1" applyFill="1" applyBorder="1" applyAlignment="1" applyProtection="1">
      <alignment horizontal="center" vertical="center" wrapText="1"/>
    </xf>
    <xf numFmtId="0" fontId="70" fillId="0" borderId="13" xfId="0" applyFont="1" applyFill="1" applyBorder="1" applyAlignment="1">
      <alignment horizontal="center" vertical="center"/>
    </xf>
    <xf numFmtId="0" fontId="69" fillId="0" borderId="0" xfId="1" applyNumberFormat="1" applyFont="1" applyFill="1" applyBorder="1" applyAlignment="1" applyProtection="1">
      <alignment horizontal="center" vertical="center"/>
    </xf>
    <xf numFmtId="14" fontId="69" fillId="0" borderId="0" xfId="1" applyNumberFormat="1" applyFont="1" applyFill="1" applyBorder="1" applyAlignment="1" applyProtection="1">
      <alignment horizontal="center" vertical="center"/>
    </xf>
    <xf numFmtId="0" fontId="69" fillId="0" borderId="0" xfId="1" applyNumberFormat="1" applyFont="1" applyFill="1" applyBorder="1" applyAlignment="1" applyProtection="1">
      <alignment horizontal="center" vertical="center" wrapText="1"/>
    </xf>
    <xf numFmtId="43" fontId="70" fillId="0" borderId="0" xfId="435" applyFont="1" applyFill="1" applyBorder="1" applyAlignment="1">
      <alignment vertical="center" wrapText="1"/>
    </xf>
    <xf numFmtId="0" fontId="71" fillId="0" borderId="0" xfId="0" applyFont="1" applyFill="1" applyBorder="1"/>
    <xf numFmtId="0" fontId="70" fillId="0" borderId="15" xfId="429" applyFont="1" applyFill="1" applyBorder="1" applyAlignment="1" applyProtection="1">
      <protection locked="0"/>
    </xf>
    <xf numFmtId="0" fontId="71" fillId="0" borderId="0" xfId="429" applyFont="1" applyFill="1" applyAlignment="1" applyProtection="1">
      <alignment horizontal="center"/>
      <protection locked="0"/>
    </xf>
    <xf numFmtId="0" fontId="70" fillId="0" borderId="0" xfId="429" applyFont="1" applyFill="1" applyBorder="1" applyAlignment="1" applyProtection="1">
      <protection locked="0"/>
    </xf>
    <xf numFmtId="0" fontId="71" fillId="0" borderId="0" xfId="429" applyFont="1" applyFill="1" applyBorder="1" applyAlignment="1" applyProtection="1">
      <alignment horizontal="center"/>
      <protection locked="0"/>
    </xf>
    <xf numFmtId="0" fontId="71" fillId="0" borderId="0" xfId="433" applyFont="1" applyProtection="1"/>
    <xf numFmtId="0" fontId="35" fillId="0" borderId="0" xfId="433" applyFont="1" applyFill="1" applyAlignment="1" applyProtection="1">
      <alignment horizontal="left"/>
    </xf>
    <xf numFmtId="0" fontId="70" fillId="0" borderId="0" xfId="433" applyFont="1" applyFill="1" applyAlignment="1" applyProtection="1">
      <alignment horizontal="left"/>
    </xf>
    <xf numFmtId="0" fontId="70" fillId="0" borderId="0" xfId="433" applyFont="1" applyFill="1" applyAlignment="1" applyProtection="1">
      <alignment horizontal="center" wrapText="1"/>
    </xf>
    <xf numFmtId="0" fontId="71" fillId="0" borderId="0" xfId="433" applyFont="1" applyAlignment="1" applyProtection="1">
      <alignment wrapText="1"/>
    </xf>
    <xf numFmtId="0" fontId="69" fillId="35" borderId="13" xfId="434" applyNumberFormat="1" applyFont="1" applyFill="1" applyBorder="1" applyAlignment="1" applyProtection="1">
      <alignment horizontal="center" vertical="center" wrapText="1"/>
      <protection locked="0"/>
    </xf>
    <xf numFmtId="0" fontId="69" fillId="34" borderId="13" xfId="433" applyFont="1" applyFill="1" applyBorder="1" applyAlignment="1" applyProtection="1">
      <alignment horizontal="center" vertical="center" wrapText="1"/>
      <protection locked="0"/>
    </xf>
    <xf numFmtId="0" fontId="69" fillId="35" borderId="13" xfId="433" applyFont="1" applyFill="1" applyBorder="1" applyAlignment="1" applyProtection="1">
      <alignment horizontal="center" vertical="center"/>
      <protection locked="0"/>
    </xf>
    <xf numFmtId="0" fontId="71" fillId="0" borderId="0" xfId="433" applyFont="1" applyProtection="1">
      <protection locked="0"/>
    </xf>
    <xf numFmtId="0" fontId="73" fillId="0" borderId="13" xfId="0" applyFont="1" applyFill="1" applyBorder="1" applyAlignment="1">
      <alignment horizontal="center" vertical="center" wrapText="1"/>
    </xf>
    <xf numFmtId="0" fontId="73" fillId="0" borderId="13" xfId="0" applyFont="1" applyFill="1" applyBorder="1" applyAlignment="1">
      <alignment vertical="center" wrapText="1"/>
    </xf>
    <xf numFmtId="43" fontId="73" fillId="0" borderId="13" xfId="435" applyFont="1" applyFill="1" applyBorder="1" applyAlignment="1">
      <alignment wrapText="1"/>
    </xf>
    <xf numFmtId="43" fontId="73" fillId="0" borderId="13" xfId="435" applyFont="1" applyFill="1" applyBorder="1" applyAlignment="1">
      <alignment horizontal="center" vertical="center" wrapText="1"/>
    </xf>
    <xf numFmtId="0" fontId="71" fillId="0" borderId="0" xfId="433" applyFont="1" applyAlignment="1" applyProtection="1">
      <alignment wrapText="1"/>
      <protection locked="0"/>
    </xf>
    <xf numFmtId="0" fontId="39" fillId="0" borderId="0" xfId="81" applyFont="1" applyAlignment="1" applyProtection="1">
      <alignment horizontal="center"/>
      <protection locked="0"/>
    </xf>
    <xf numFmtId="43" fontId="36" fillId="39" borderId="22" xfId="435" applyFont="1" applyFill="1" applyBorder="1" applyAlignment="1" applyProtection="1">
      <alignment vertical="center"/>
    </xf>
    <xf numFmtId="0" fontId="36" fillId="39" borderId="13" xfId="81" applyFont="1" applyFill="1" applyBorder="1" applyAlignment="1" applyProtection="1">
      <alignment horizontal="center" vertical="center" wrapText="1"/>
    </xf>
    <xf numFmtId="0" fontId="70" fillId="34" borderId="21" xfId="0" applyFont="1" applyFill="1" applyBorder="1" applyAlignment="1">
      <alignment horizontal="center" vertical="center"/>
    </xf>
    <xf numFmtId="0" fontId="73" fillId="0" borderId="13" xfId="0" applyFont="1" applyFill="1" applyBorder="1" applyAlignment="1">
      <alignment horizontal="center" vertical="center"/>
    </xf>
    <xf numFmtId="0" fontId="73" fillId="0" borderId="13" xfId="0" applyFont="1" applyFill="1" applyBorder="1" applyAlignment="1">
      <alignment vertical="center"/>
    </xf>
    <xf numFmtId="43" fontId="73" fillId="0" borderId="13" xfId="435" applyFont="1" applyFill="1" applyBorder="1" applyAlignment="1"/>
    <xf numFmtId="0" fontId="71" fillId="0" borderId="0" xfId="433" applyFont="1" applyAlignment="1" applyProtection="1">
      <protection locked="0"/>
    </xf>
    <xf numFmtId="0" fontId="70" fillId="34" borderId="13" xfId="0" applyFont="1" applyFill="1" applyBorder="1" applyAlignment="1">
      <alignment horizontal="center" vertical="center" wrapText="1"/>
    </xf>
    <xf numFmtId="43" fontId="70" fillId="34" borderId="13" xfId="435" applyFont="1" applyFill="1" applyBorder="1" applyAlignment="1">
      <alignment horizontal="center" vertical="center" wrapText="1"/>
    </xf>
    <xf numFmtId="0" fontId="71" fillId="41" borderId="0" xfId="0" applyFont="1" applyFill="1" applyAlignment="1">
      <alignment horizontal="center" vertical="center" wrapText="1"/>
    </xf>
    <xf numFmtId="0" fontId="71" fillId="0" borderId="0" xfId="0" applyFont="1" applyAlignment="1">
      <alignment horizontal="center" vertical="center" wrapText="1"/>
    </xf>
    <xf numFmtId="14" fontId="79" fillId="0" borderId="13" xfId="0" applyNumberFormat="1" applyFont="1" applyFill="1" applyBorder="1" applyAlignment="1">
      <alignment horizontal="center" vertical="center"/>
    </xf>
    <xf numFmtId="0" fontId="71" fillId="0" borderId="13" xfId="0" applyFont="1" applyBorder="1"/>
    <xf numFmtId="0" fontId="70" fillId="41" borderId="0" xfId="429" applyFont="1" applyFill="1" applyAlignment="1" applyProtection="1">
      <alignment horizontal="center" wrapText="1"/>
    </xf>
    <xf numFmtId="0" fontId="71" fillId="41" borderId="0" xfId="429" applyFont="1" applyFill="1" applyAlignment="1" applyProtection="1">
      <alignment wrapText="1"/>
    </xf>
    <xf numFmtId="0" fontId="71" fillId="0" borderId="13" xfId="0" applyFont="1" applyBorder="1" applyAlignment="1">
      <alignment wrapText="1"/>
    </xf>
    <xf numFmtId="0" fontId="71" fillId="0" borderId="0" xfId="0" applyFont="1" applyAlignment="1">
      <alignment wrapText="1"/>
    </xf>
    <xf numFmtId="14" fontId="71" fillId="0" borderId="13" xfId="0" applyNumberFormat="1" applyFont="1" applyBorder="1" applyAlignment="1">
      <alignment horizontal="center" vertical="center"/>
    </xf>
    <xf numFmtId="43" fontId="71" fillId="41" borderId="0" xfId="435" applyFont="1" applyFill="1" applyAlignment="1" applyProtection="1">
      <alignment horizontal="center" vertical="center"/>
    </xf>
    <xf numFmtId="43" fontId="71" fillId="0" borderId="13" xfId="435" applyFont="1" applyBorder="1" applyAlignment="1">
      <alignment horizontal="center" vertical="center"/>
    </xf>
    <xf numFmtId="43" fontId="71" fillId="0" borderId="0" xfId="435" applyFont="1" applyAlignment="1">
      <alignment horizontal="center" vertical="center"/>
    </xf>
    <xf numFmtId="43" fontId="70" fillId="41" borderId="0" xfId="435" applyFont="1" applyFill="1" applyAlignment="1" applyProtection="1">
      <alignment horizontal="center" vertical="center" wrapText="1"/>
    </xf>
    <xf numFmtId="43" fontId="71" fillId="41" borderId="0" xfId="435" applyFont="1" applyFill="1" applyAlignment="1" applyProtection="1">
      <alignment horizontal="center" vertical="center" wrapText="1"/>
    </xf>
    <xf numFmtId="43" fontId="71" fillId="41" borderId="0" xfId="435" applyFont="1" applyFill="1" applyAlignment="1">
      <alignment horizontal="center" vertical="center"/>
    </xf>
    <xf numFmtId="43" fontId="70" fillId="39" borderId="11" xfId="435" applyFont="1" applyFill="1" applyBorder="1" applyAlignment="1">
      <alignment horizontal="center" vertical="center"/>
    </xf>
    <xf numFmtId="0" fontId="71" fillId="41" borderId="0" xfId="0" applyFont="1" applyFill="1"/>
    <xf numFmtId="0" fontId="70" fillId="0" borderId="0" xfId="0" applyFont="1" applyFill="1" applyBorder="1" applyAlignment="1">
      <alignment horizontal="center" vertical="center"/>
    </xf>
    <xf numFmtId="0" fontId="70" fillId="39" borderId="12" xfId="0" applyFont="1" applyFill="1" applyBorder="1" applyAlignment="1">
      <alignment horizontal="center" wrapText="1"/>
    </xf>
    <xf numFmtId="0" fontId="69" fillId="41" borderId="0" xfId="427" applyNumberFormat="1" applyFont="1" applyFill="1" applyBorder="1" applyAlignment="1" applyProtection="1">
      <alignment vertical="center"/>
    </xf>
    <xf numFmtId="0" fontId="70" fillId="35" borderId="13" xfId="0" applyFont="1" applyFill="1" applyBorder="1" applyAlignment="1">
      <alignment horizontal="center" vertical="center" wrapText="1"/>
    </xf>
    <xf numFmtId="0" fontId="70" fillId="0" borderId="0" xfId="0" applyFont="1" applyFill="1" applyBorder="1" applyAlignment="1">
      <alignment vertical="center"/>
    </xf>
    <xf numFmtId="0" fontId="4" fillId="0" borderId="13" xfId="81" applyFont="1" applyBorder="1" applyAlignment="1">
      <alignment horizontal="center" vertical="center"/>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0" fontId="69" fillId="41" borderId="0" xfId="427" applyNumberFormat="1" applyFont="1" applyFill="1" applyBorder="1" applyAlignment="1" applyProtection="1">
      <alignment horizontal="left" vertical="center"/>
    </xf>
    <xf numFmtId="0" fontId="70" fillId="41" borderId="0" xfId="429" applyFont="1" applyFill="1" applyAlignment="1" applyProtection="1">
      <alignment horizontal="left"/>
    </xf>
    <xf numFmtId="43" fontId="73" fillId="0" borderId="13" xfId="435" applyFont="1" applyFill="1" applyBorder="1" applyAlignment="1">
      <alignment vertical="center"/>
    </xf>
    <xf numFmtId="43" fontId="73" fillId="0" borderId="13" xfId="435" applyFont="1" applyFill="1" applyBorder="1" applyAlignment="1">
      <alignment vertical="center" wrapText="1"/>
    </xf>
    <xf numFmtId="43" fontId="73" fillId="0" borderId="13" xfId="435" applyFont="1" applyFill="1" applyBorder="1" applyAlignment="1">
      <alignment horizontal="right" vertical="center"/>
    </xf>
    <xf numFmtId="43" fontId="73" fillId="0" borderId="13" xfId="435" applyFont="1" applyBorder="1" applyAlignment="1">
      <alignment horizontal="right" vertical="center"/>
    </xf>
    <xf numFmtId="43" fontId="71" fillId="0" borderId="13" xfId="435" applyFont="1" applyBorder="1" applyAlignment="1">
      <alignment vertical="center"/>
    </xf>
    <xf numFmtId="14" fontId="69" fillId="41" borderId="0" xfId="427" applyNumberFormat="1" applyFont="1" applyFill="1" applyBorder="1" applyAlignment="1" applyProtection="1">
      <alignment vertical="center"/>
    </xf>
    <xf numFmtId="14" fontId="74" fillId="41" borderId="0" xfId="427" applyNumberFormat="1" applyFont="1" applyFill="1" applyBorder="1" applyAlignment="1" applyProtection="1">
      <alignment horizontal="left" vertical="center"/>
    </xf>
    <xf numFmtId="14" fontId="71" fillId="41" borderId="0" xfId="0" applyNumberFormat="1" applyFont="1" applyFill="1" applyAlignment="1">
      <alignment horizontal="center" vertical="center"/>
    </xf>
    <xf numFmtId="14" fontId="71" fillId="0" borderId="0" xfId="0" applyNumberFormat="1" applyFont="1" applyAlignment="1">
      <alignment horizontal="center" vertical="center"/>
    </xf>
    <xf numFmtId="40" fontId="69" fillId="41" borderId="0" xfId="427" applyNumberFormat="1" applyFont="1" applyFill="1" applyBorder="1" applyAlignment="1" applyProtection="1">
      <alignment vertical="center"/>
    </xf>
    <xf numFmtId="0" fontId="70" fillId="41" borderId="0" xfId="429" applyFont="1" applyFill="1" applyAlignment="1" applyProtection="1"/>
    <xf numFmtId="0" fontId="71" fillId="0" borderId="13" xfId="433" applyFont="1" applyBorder="1" applyProtection="1">
      <protection locked="0"/>
    </xf>
    <xf numFmtId="0" fontId="71" fillId="0" borderId="13" xfId="433" applyFont="1" applyBorder="1" applyAlignment="1" applyProtection="1">
      <alignment wrapText="1"/>
      <protection locked="0"/>
    </xf>
    <xf numFmtId="43" fontId="69" fillId="41" borderId="0" xfId="435" applyFont="1" applyFill="1" applyBorder="1" applyAlignment="1" applyProtection="1">
      <alignment vertical="center"/>
    </xf>
    <xf numFmtId="43" fontId="70" fillId="41" borderId="0" xfId="435" applyFont="1" applyFill="1" applyAlignment="1" applyProtection="1"/>
    <xf numFmtId="43" fontId="70" fillId="41" borderId="0" xfId="435" applyFont="1" applyFill="1" applyAlignment="1" applyProtection="1">
      <alignment horizontal="left" vertical="center"/>
    </xf>
    <xf numFmtId="43" fontId="70" fillId="41" borderId="0" xfId="435" applyFont="1" applyFill="1" applyAlignment="1" applyProtection="1">
      <alignment horizontal="center"/>
    </xf>
    <xf numFmtId="43" fontId="35" fillId="0" borderId="0" xfId="435" applyFont="1" applyFill="1" applyAlignment="1" applyProtection="1">
      <alignment horizontal="center" vertical="center"/>
    </xf>
    <xf numFmtId="43" fontId="69" fillId="35" borderId="13" xfId="435" applyFont="1" applyFill="1" applyBorder="1" applyAlignment="1" applyProtection="1">
      <alignment horizontal="center" vertical="center"/>
      <protection locked="0"/>
    </xf>
    <xf numFmtId="43" fontId="71" fillId="0" borderId="13" xfId="435" applyFont="1" applyBorder="1" applyAlignment="1" applyProtection="1">
      <alignment vertical="center"/>
      <protection locked="0"/>
    </xf>
    <xf numFmtId="43" fontId="71" fillId="0" borderId="0" xfId="435" applyFont="1" applyAlignment="1" applyProtection="1">
      <alignment vertical="center"/>
      <protection locked="0"/>
    </xf>
    <xf numFmtId="43" fontId="0" fillId="0" borderId="0" xfId="435" applyFont="1" applyAlignment="1" applyProtection="1">
      <alignment vertical="center"/>
      <protection locked="0"/>
    </xf>
    <xf numFmtId="43" fontId="70" fillId="34" borderId="13" xfId="435" applyFont="1" applyFill="1" applyBorder="1" applyAlignment="1">
      <alignment horizontal="center" vertical="center" wrapText="1"/>
    </xf>
    <xf numFmtId="43" fontId="4" fillId="0" borderId="13" xfId="435" applyFont="1" applyBorder="1" applyAlignment="1" applyProtection="1">
      <alignment vertical="center"/>
    </xf>
    <xf numFmtId="0" fontId="70" fillId="39" borderId="10" xfId="0" applyFont="1" applyFill="1" applyBorder="1" applyAlignment="1">
      <alignment horizontal="center" vertical="center" wrapText="1"/>
    </xf>
    <xf numFmtId="0" fontId="69" fillId="41" borderId="0" xfId="427" applyNumberFormat="1" applyFont="1" applyFill="1" applyBorder="1" applyAlignment="1" applyProtection="1">
      <alignment horizontal="center" vertical="center"/>
    </xf>
    <xf numFmtId="0" fontId="74" fillId="41" borderId="0" xfId="427" applyFont="1" applyFill="1" applyBorder="1" applyAlignment="1" applyProtection="1">
      <alignment horizontal="center" vertical="center"/>
    </xf>
    <xf numFmtId="0" fontId="70" fillId="0" borderId="15" xfId="429" applyFont="1" applyFill="1" applyBorder="1" applyAlignment="1" applyProtection="1">
      <alignment horizontal="center" vertical="center"/>
      <protection locked="0"/>
    </xf>
    <xf numFmtId="0" fontId="71" fillId="0" borderId="0" xfId="429" applyFont="1" applyFill="1" applyAlignment="1" applyProtection="1">
      <alignment horizontal="center" vertical="center"/>
      <protection locked="0"/>
    </xf>
    <xf numFmtId="43" fontId="71" fillId="0" borderId="13" xfId="435" applyFont="1" applyFill="1" applyBorder="1" applyAlignment="1">
      <alignment vertical="center" wrapText="1"/>
    </xf>
    <xf numFmtId="43" fontId="70" fillId="0" borderId="0" xfId="435" applyFont="1" applyFill="1" applyAlignment="1" applyProtection="1">
      <alignment horizontal="center" vertical="center"/>
    </xf>
    <xf numFmtId="43" fontId="71" fillId="0" borderId="0" xfId="435" applyFont="1" applyAlignment="1" applyProtection="1">
      <alignment vertical="center"/>
    </xf>
    <xf numFmtId="43" fontId="69" fillId="34" borderId="13" xfId="435" applyFont="1" applyFill="1" applyBorder="1" applyAlignment="1" applyProtection="1">
      <alignment horizontal="center" vertical="center"/>
      <protection locked="0"/>
    </xf>
    <xf numFmtId="43" fontId="74" fillId="41" borderId="0" xfId="435" applyFont="1" applyFill="1" applyBorder="1" applyAlignment="1" applyProtection="1">
      <alignment horizontal="left" vertical="center"/>
    </xf>
    <xf numFmtId="43" fontId="73" fillId="0" borderId="13" xfId="435" applyFont="1" applyFill="1" applyBorder="1" applyAlignment="1" applyProtection="1">
      <alignment horizontal="right" vertical="center"/>
    </xf>
    <xf numFmtId="43" fontId="73" fillId="0" borderId="13" xfId="435" applyFont="1" applyFill="1" applyBorder="1" applyAlignment="1" applyProtection="1">
      <alignment horizontal="center" vertical="center"/>
    </xf>
    <xf numFmtId="43" fontId="73" fillId="0" borderId="13" xfId="435" applyFont="1" applyFill="1" applyBorder="1" applyAlignment="1" applyProtection="1">
      <alignment horizontal="center" vertical="center" wrapText="1"/>
    </xf>
    <xf numFmtId="0" fontId="69" fillId="41" borderId="0" xfId="427" applyNumberFormat="1" applyFont="1" applyFill="1" applyBorder="1" applyAlignment="1" applyProtection="1">
      <alignment vertical="center" wrapText="1"/>
    </xf>
    <xf numFmtId="0" fontId="74" fillId="41" borderId="0" xfId="427" applyFont="1" applyFill="1" applyBorder="1" applyAlignment="1" applyProtection="1">
      <alignment horizontal="left" vertical="center" wrapText="1"/>
    </xf>
    <xf numFmtId="0" fontId="71" fillId="0" borderId="0" xfId="429" applyFont="1" applyAlignment="1" applyProtection="1">
      <alignment wrapText="1"/>
      <protection locked="0"/>
    </xf>
    <xf numFmtId="43" fontId="80" fillId="0" borderId="0" xfId="435" applyFont="1" applyBorder="1" applyAlignment="1" applyProtection="1">
      <alignment vertical="center"/>
    </xf>
    <xf numFmtId="43" fontId="80" fillId="0" borderId="0" xfId="435" applyFont="1" applyBorder="1" applyProtection="1">
      <protection locked="0"/>
    </xf>
    <xf numFmtId="167" fontId="46" fillId="0" borderId="10" xfId="430" applyNumberFormat="1" applyFont="1" applyFill="1" applyBorder="1" applyAlignment="1" applyProtection="1">
      <alignment horizontal="right" vertical="center"/>
    </xf>
    <xf numFmtId="167" fontId="46" fillId="0" borderId="11" xfId="430" applyNumberFormat="1" applyFont="1" applyFill="1" applyBorder="1" applyAlignment="1" applyProtection="1">
      <alignment horizontal="right" vertical="center"/>
    </xf>
    <xf numFmtId="167" fontId="46" fillId="0" borderId="12" xfId="430" applyNumberFormat="1" applyFont="1" applyFill="1" applyBorder="1" applyAlignment="1" applyProtection="1">
      <alignment horizontal="right" vertical="center"/>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3"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32" fillId="0" borderId="0" xfId="1" applyFont="1" applyFill="1" applyAlignment="1" applyProtection="1">
      <alignment horizontal="left" vertical="top" wrapText="1"/>
      <protection locked="0"/>
    </xf>
    <xf numFmtId="0" fontId="58"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0" xfId="1" applyFont="1" applyFill="1" applyAlignment="1" applyProtection="1">
      <alignment horizontal="center"/>
    </xf>
    <xf numFmtId="0" fontId="57" fillId="0" borderId="0" xfId="1" applyFont="1" applyFill="1" applyAlignment="1" applyProtection="1">
      <alignment horizontal="center"/>
    </xf>
    <xf numFmtId="0" fontId="5" fillId="0" borderId="0" xfId="1" applyFont="1" applyFill="1" applyAlignment="1" applyProtection="1">
      <alignment horizontal="justify" vertical="top" wrapText="1"/>
      <protection locked="0"/>
    </xf>
    <xf numFmtId="0" fontId="37" fillId="0" borderId="0" xfId="81" applyFont="1" applyAlignment="1" applyProtection="1">
      <alignment horizontal="center" vertical="center"/>
    </xf>
    <xf numFmtId="43" fontId="37" fillId="36" borderId="10" xfId="435" applyFont="1" applyFill="1" applyBorder="1" applyAlignment="1" applyProtection="1">
      <alignment horizontal="center" vertical="center"/>
    </xf>
    <xf numFmtId="43" fontId="37" fillId="36" borderId="11" xfId="435" applyFont="1" applyFill="1" applyBorder="1" applyAlignment="1" applyProtection="1">
      <alignment horizontal="center" vertical="center"/>
    </xf>
    <xf numFmtId="43" fontId="37" fillId="36" borderId="12" xfId="435" applyFont="1" applyFill="1" applyBorder="1" applyAlignment="1" applyProtection="1">
      <alignment horizontal="center" vertical="center"/>
    </xf>
    <xf numFmtId="43" fontId="37" fillId="37" borderId="15" xfId="435" applyFont="1" applyFill="1" applyBorder="1" applyAlignment="1" applyProtection="1">
      <alignment horizontal="center" vertical="center"/>
    </xf>
    <xf numFmtId="43" fontId="37" fillId="37" borderId="14" xfId="435" applyFont="1" applyFill="1" applyBorder="1" applyAlignment="1" applyProtection="1">
      <alignment horizontal="center" vertical="center"/>
    </xf>
    <xf numFmtId="0" fontId="70" fillId="39" borderId="11" xfId="0" applyFont="1" applyFill="1" applyBorder="1" applyAlignment="1">
      <alignment horizontal="center" wrapText="1"/>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43" fontId="70" fillId="34" borderId="13" xfId="435" applyFont="1" applyFill="1" applyBorder="1" applyAlignment="1">
      <alignment horizontal="center" vertical="center" wrapText="1"/>
    </xf>
    <xf numFmtId="0" fontId="70" fillId="35" borderId="10" xfId="0" applyFont="1" applyFill="1" applyBorder="1" applyAlignment="1">
      <alignment horizontal="center" vertical="center"/>
    </xf>
    <xf numFmtId="0" fontId="70" fillId="35" borderId="12" xfId="0" applyFont="1" applyFill="1" applyBorder="1" applyAlignment="1">
      <alignment horizontal="center" vertical="center"/>
    </xf>
    <xf numFmtId="43" fontId="70" fillId="0" borderId="0" xfId="435" applyFont="1" applyFill="1" applyBorder="1" applyAlignment="1">
      <alignment horizontal="center" vertical="center"/>
    </xf>
    <xf numFmtId="14" fontId="70" fillId="34" borderId="13" xfId="0" applyNumberFormat="1" applyFont="1" applyFill="1" applyBorder="1" applyAlignment="1">
      <alignment horizontal="center" vertical="center" wrapText="1"/>
    </xf>
    <xf numFmtId="0" fontId="70" fillId="35" borderId="21" xfId="0" applyFont="1" applyFill="1" applyBorder="1" applyAlignment="1">
      <alignment horizontal="center" vertical="center"/>
    </xf>
    <xf numFmtId="0" fontId="70" fillId="0" borderId="0" xfId="0" applyFont="1" applyFill="1" applyBorder="1" applyAlignment="1">
      <alignment horizontal="center" vertical="center"/>
    </xf>
    <xf numFmtId="0" fontId="70" fillId="39" borderId="12" xfId="0" applyFont="1" applyFill="1" applyBorder="1" applyAlignment="1">
      <alignment horizontal="center" wrapText="1"/>
    </xf>
    <xf numFmtId="0" fontId="70" fillId="39" borderId="10" xfId="0" applyFont="1" applyFill="1" applyBorder="1" applyAlignment="1">
      <alignment horizontal="center" wrapText="1"/>
    </xf>
    <xf numFmtId="43" fontId="69" fillId="35" borderId="13" xfId="435" applyFont="1" applyFill="1" applyBorder="1" applyAlignment="1" applyProtection="1">
      <alignment horizontal="center" vertical="center" wrapText="1"/>
      <protection locked="0"/>
    </xf>
    <xf numFmtId="0" fontId="37" fillId="37" borderId="15" xfId="81" applyFont="1" applyFill="1" applyBorder="1" applyAlignment="1" applyProtection="1">
      <alignment horizontal="center" vertical="center"/>
    </xf>
    <xf numFmtId="0" fontId="37" fillId="37" borderId="14" xfId="81" applyFont="1" applyFill="1" applyBorder="1" applyAlignment="1" applyProtection="1">
      <alignment horizontal="center" vertical="center"/>
    </xf>
    <xf numFmtId="0" fontId="37" fillId="36" borderId="10" xfId="81" applyFont="1" applyFill="1" applyBorder="1" applyAlignment="1" applyProtection="1">
      <alignment horizontal="center" vertical="center"/>
    </xf>
    <xf numFmtId="0" fontId="37" fillId="36" borderId="11" xfId="81" applyFont="1" applyFill="1" applyBorder="1" applyAlignment="1" applyProtection="1">
      <alignment horizontal="center" vertical="center"/>
    </xf>
    <xf numFmtId="0" fontId="37" fillId="36" borderId="12" xfId="81" applyFont="1" applyFill="1" applyBorder="1" applyAlignment="1" applyProtection="1">
      <alignment horizontal="center" vertic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zoomScale="115" zoomScaleNormal="115" zoomScaleSheetLayoutView="115" workbookViewId="0">
      <selection activeCell="X4" sqref="X4:AE4"/>
    </sheetView>
  </sheetViews>
  <sheetFormatPr baseColWidth="10" defaultRowHeight="15"/>
  <cols>
    <col min="1" max="30" width="3.7109375" style="10" customWidth="1"/>
    <col min="31" max="31" width="7.7109375"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4" t="e">
        <f>SUM(C21:H39)</f>
        <v>#N/A</v>
      </c>
    </row>
    <row r="2" spans="1:34" ht="15.75">
      <c r="A2" s="32"/>
      <c r="B2" s="32"/>
      <c r="C2" s="32"/>
      <c r="D2" s="32"/>
      <c r="E2" s="32"/>
      <c r="F2" s="32"/>
      <c r="G2" s="32"/>
      <c r="H2" s="32"/>
      <c r="I2" s="32"/>
      <c r="J2" s="32"/>
      <c r="K2" s="32"/>
      <c r="L2" s="32"/>
      <c r="M2" s="32"/>
      <c r="N2" s="32"/>
      <c r="O2" s="32"/>
      <c r="P2" s="32"/>
      <c r="Q2" s="32"/>
      <c r="R2" s="32"/>
      <c r="S2" s="32"/>
      <c r="T2" s="32"/>
      <c r="U2" s="32"/>
      <c r="V2" s="32"/>
      <c r="W2" s="32"/>
      <c r="X2" s="268" t="s">
        <v>35</v>
      </c>
      <c r="Y2" s="269"/>
      <c r="Z2" s="269"/>
      <c r="AA2" s="269"/>
      <c r="AB2" s="269"/>
      <c r="AC2" s="269"/>
      <c r="AD2" s="269"/>
      <c r="AE2" s="270"/>
      <c r="AF2" s="32"/>
    </row>
    <row r="3" spans="1:34" ht="15.75">
      <c r="A3" s="32"/>
      <c r="B3" s="32"/>
      <c r="C3" s="33"/>
      <c r="D3" s="33"/>
      <c r="E3" s="33"/>
      <c r="F3" s="32"/>
      <c r="G3" s="32"/>
      <c r="H3" s="32"/>
      <c r="I3" s="32"/>
      <c r="J3" s="32"/>
      <c r="K3" s="32"/>
      <c r="L3" s="32"/>
      <c r="M3" s="32"/>
      <c r="N3" s="32"/>
      <c r="O3" s="32"/>
      <c r="P3" s="32"/>
      <c r="Q3" s="32"/>
      <c r="R3" s="32"/>
      <c r="S3" s="32"/>
      <c r="T3" s="32"/>
      <c r="U3" s="32"/>
      <c r="V3" s="32"/>
      <c r="W3" s="32"/>
      <c r="X3" s="271" t="s">
        <v>18719</v>
      </c>
      <c r="Y3" s="272"/>
      <c r="Z3" s="272"/>
      <c r="AA3" s="272"/>
      <c r="AB3" s="272"/>
      <c r="AC3" s="272"/>
      <c r="AD3" s="272"/>
      <c r="AE3" s="273"/>
      <c r="AF3" s="32"/>
    </row>
    <row r="4" spans="1:34" ht="15.75">
      <c r="A4" s="32"/>
      <c r="B4" s="32"/>
      <c r="C4" s="33"/>
      <c r="D4" s="33"/>
      <c r="E4" s="33"/>
      <c r="F4" s="32"/>
      <c r="G4" s="32"/>
      <c r="H4" s="32"/>
      <c r="I4" s="32"/>
      <c r="J4" s="32"/>
      <c r="K4" s="32"/>
      <c r="L4" s="32"/>
      <c r="M4" s="32"/>
      <c r="N4" s="32"/>
      <c r="O4" s="32"/>
      <c r="P4" s="32"/>
      <c r="Q4" s="32"/>
      <c r="R4" s="32"/>
      <c r="S4" s="32"/>
      <c r="T4" s="32"/>
      <c r="U4" s="32"/>
      <c r="V4" s="32"/>
      <c r="W4" s="32"/>
      <c r="X4" s="271" t="s">
        <v>12724</v>
      </c>
      <c r="Y4" s="272"/>
      <c r="Z4" s="272"/>
      <c r="AA4" s="272"/>
      <c r="AB4" s="272"/>
      <c r="AC4" s="272"/>
      <c r="AD4" s="272"/>
      <c r="AE4" s="273"/>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274" t="s">
        <v>34</v>
      </c>
      <c r="B6" s="274"/>
      <c r="C6" s="274"/>
      <c r="D6" s="274"/>
      <c r="E6" s="274"/>
      <c r="F6" s="274"/>
      <c r="G6" s="274"/>
      <c r="H6" s="274"/>
      <c r="I6" s="274"/>
      <c r="J6" s="274"/>
      <c r="K6" s="274"/>
      <c r="L6" s="274"/>
      <c r="M6" s="274"/>
      <c r="N6" s="274"/>
      <c r="O6" s="274"/>
      <c r="P6" s="274"/>
      <c r="Q6" s="274"/>
      <c r="R6" s="274"/>
      <c r="S6" s="274"/>
      <c r="T6" s="274"/>
      <c r="U6" s="274"/>
      <c r="V6" s="274"/>
      <c r="W6" s="274"/>
      <c r="X6" s="274"/>
      <c r="Y6" s="274"/>
      <c r="Z6" s="274"/>
      <c r="AA6" s="274"/>
      <c r="AB6" s="274"/>
      <c r="AC6" s="274"/>
      <c r="AD6" s="274"/>
      <c r="AE6" s="274"/>
      <c r="AF6" s="274"/>
    </row>
    <row r="7" spans="1:34" ht="16.5">
      <c r="A7" s="275" t="s">
        <v>1244</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284">
        <v>42736</v>
      </c>
      <c r="Q9" s="285"/>
      <c r="R9" s="285"/>
      <c r="S9" s="286"/>
      <c r="T9" s="38"/>
      <c r="U9" s="38" t="s">
        <v>0</v>
      </c>
      <c r="V9" s="284">
        <v>43100</v>
      </c>
      <c r="W9" s="285"/>
      <c r="X9" s="285"/>
      <c r="Y9" s="286"/>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 r="A12" s="37"/>
      <c r="B12" s="38"/>
      <c r="C12" s="31"/>
      <c r="D12" s="31"/>
      <c r="E12" s="84"/>
      <c r="F12" s="300" t="e">
        <f>VLOOKUP(H14,bd_lista!A3:B608,2,FALSE)</f>
        <v>#N/A</v>
      </c>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79"/>
      <c r="AF12" s="79"/>
    </row>
    <row r="13" spans="1:34" ht="12.75" customHeight="1">
      <c r="A13" s="37"/>
      <c r="B13" s="37"/>
      <c r="C13" s="31"/>
      <c r="D13" s="31"/>
      <c r="E13" s="31"/>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7"/>
      <c r="AF13" s="37"/>
    </row>
    <row r="14" spans="1:34" ht="15.75" customHeight="1">
      <c r="A14" s="37"/>
      <c r="B14" s="42" t="s">
        <v>1243</v>
      </c>
      <c r="C14" s="37"/>
      <c r="D14" s="37"/>
      <c r="E14" s="37"/>
      <c r="F14" s="37"/>
      <c r="G14" s="37"/>
      <c r="H14" s="289" t="s">
        <v>1304</v>
      </c>
      <c r="I14" s="289"/>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290"/>
      <c r="I15" s="290"/>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276" t="s">
        <v>33</v>
      </c>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37"/>
    </row>
    <row r="17" spans="1:32" ht="15.75">
      <c r="A17" s="37"/>
      <c r="B17" s="276"/>
      <c r="C17" s="276"/>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287" t="s">
        <v>1245</v>
      </c>
      <c r="D19" s="287"/>
      <c r="E19" s="287"/>
      <c r="F19" s="287"/>
      <c r="G19" s="287"/>
      <c r="H19" s="287"/>
      <c r="I19" s="277" t="s">
        <v>32</v>
      </c>
      <c r="J19" s="277"/>
      <c r="K19" s="277"/>
      <c r="L19" s="277"/>
      <c r="M19" s="278" t="s">
        <v>2</v>
      </c>
      <c r="N19" s="279"/>
      <c r="O19" s="279"/>
      <c r="P19" s="279"/>
      <c r="Q19" s="279"/>
      <c r="R19" s="279"/>
      <c r="S19" s="279"/>
      <c r="T19" s="279"/>
      <c r="U19" s="279"/>
      <c r="V19" s="279"/>
      <c r="W19" s="279"/>
      <c r="X19" s="279"/>
      <c r="Y19" s="280"/>
      <c r="Z19" s="277" t="s">
        <v>1303</v>
      </c>
      <c r="AA19" s="277"/>
      <c r="AB19" s="277"/>
      <c r="AC19" s="277"/>
      <c r="AD19" s="277"/>
      <c r="AE19" s="43"/>
      <c r="AF19" s="37"/>
    </row>
    <row r="20" spans="1:32" ht="24" customHeight="1">
      <c r="A20" s="37"/>
      <c r="B20" s="43"/>
      <c r="C20" s="288" t="s">
        <v>31</v>
      </c>
      <c r="D20" s="288"/>
      <c r="E20" s="288"/>
      <c r="F20" s="288" t="s">
        <v>1246</v>
      </c>
      <c r="G20" s="288"/>
      <c r="H20" s="288"/>
      <c r="I20" s="277"/>
      <c r="J20" s="277"/>
      <c r="K20" s="277"/>
      <c r="L20" s="277"/>
      <c r="M20" s="281"/>
      <c r="N20" s="282"/>
      <c r="O20" s="282"/>
      <c r="P20" s="282"/>
      <c r="Q20" s="282"/>
      <c r="R20" s="282"/>
      <c r="S20" s="282"/>
      <c r="T20" s="282"/>
      <c r="U20" s="282"/>
      <c r="V20" s="282"/>
      <c r="W20" s="282"/>
      <c r="X20" s="282"/>
      <c r="Y20" s="283"/>
      <c r="Z20" s="277"/>
      <c r="AA20" s="277"/>
      <c r="AB20" s="277"/>
      <c r="AC20" s="277"/>
      <c r="AD20" s="277"/>
      <c r="AE20" s="43"/>
      <c r="AF20" s="37"/>
    </row>
    <row r="21" spans="1:32" ht="17.100000000000001" customHeight="1">
      <c r="A21" s="37"/>
      <c r="B21" s="43"/>
      <c r="C21" s="265" t="e">
        <f>VLOOKUP(H14,RESUMEN!$A$11:$AK$615,7,FALSE)</f>
        <v>#N/A</v>
      </c>
      <c r="D21" s="266"/>
      <c r="E21" s="267"/>
      <c r="F21" s="265" t="e">
        <f>VLOOKUP(H14,RESUMEN!$A$11:$AK$615,25,FALSE)</f>
        <v>#N/A</v>
      </c>
      <c r="G21" s="266"/>
      <c r="H21" s="267"/>
      <c r="I21" s="297" t="s">
        <v>3</v>
      </c>
      <c r="J21" s="298"/>
      <c r="K21" s="298"/>
      <c r="L21" s="299"/>
      <c r="M21" s="294" t="s">
        <v>4</v>
      </c>
      <c r="N21" s="295"/>
      <c r="O21" s="295"/>
      <c r="P21" s="295"/>
      <c r="Q21" s="295"/>
      <c r="R21" s="295"/>
      <c r="S21" s="295"/>
      <c r="T21" s="295"/>
      <c r="U21" s="295"/>
      <c r="V21" s="295"/>
      <c r="W21" s="295"/>
      <c r="X21" s="295"/>
      <c r="Y21" s="296"/>
      <c r="Z21" s="291" t="s">
        <v>5</v>
      </c>
      <c r="AA21" s="292"/>
      <c r="AB21" s="292"/>
      <c r="AC21" s="292"/>
      <c r="AD21" s="293"/>
      <c r="AE21" s="43"/>
      <c r="AF21" s="37"/>
    </row>
    <row r="22" spans="1:32" ht="17.100000000000001" customHeight="1">
      <c r="A22" s="37"/>
      <c r="B22" s="43"/>
      <c r="C22" s="265" t="e">
        <f>VLOOKUP(H14,RESUMEN!$A$11:$AK$615,8,FALSE)</f>
        <v>#N/A</v>
      </c>
      <c r="D22" s="266"/>
      <c r="E22" s="267"/>
      <c r="F22" s="265">
        <v>0</v>
      </c>
      <c r="G22" s="266"/>
      <c r="H22" s="267"/>
      <c r="I22" s="297" t="s">
        <v>1259</v>
      </c>
      <c r="J22" s="298"/>
      <c r="K22" s="298"/>
      <c r="L22" s="299"/>
      <c r="M22" s="294" t="s">
        <v>1267</v>
      </c>
      <c r="N22" s="295"/>
      <c r="O22" s="295"/>
      <c r="P22" s="295"/>
      <c r="Q22" s="295"/>
      <c r="R22" s="295"/>
      <c r="S22" s="295"/>
      <c r="T22" s="295"/>
      <c r="U22" s="295"/>
      <c r="V22" s="295"/>
      <c r="W22" s="295"/>
      <c r="X22" s="295"/>
      <c r="Y22" s="296"/>
      <c r="Z22" s="291" t="s">
        <v>10</v>
      </c>
      <c r="AA22" s="292"/>
      <c r="AB22" s="292"/>
      <c r="AC22" s="292"/>
      <c r="AD22" s="293"/>
      <c r="AE22" s="43"/>
      <c r="AF22" s="37"/>
    </row>
    <row r="23" spans="1:32" ht="17.100000000000001" customHeight="1">
      <c r="A23" s="37"/>
      <c r="B23" s="43"/>
      <c r="C23" s="265">
        <v>0</v>
      </c>
      <c r="D23" s="266"/>
      <c r="E23" s="267"/>
      <c r="F23" s="265" t="e">
        <f>VLOOKUP(H14,RESUMEN!$A$11:$AK$615,26,FALSE)</f>
        <v>#N/A</v>
      </c>
      <c r="G23" s="266"/>
      <c r="H23" s="267"/>
      <c r="I23" s="297" t="s">
        <v>632</v>
      </c>
      <c r="J23" s="298"/>
      <c r="K23" s="298"/>
      <c r="L23" s="299"/>
      <c r="M23" s="294" t="s">
        <v>1308</v>
      </c>
      <c r="N23" s="295"/>
      <c r="O23" s="295"/>
      <c r="P23" s="295"/>
      <c r="Q23" s="295"/>
      <c r="R23" s="295"/>
      <c r="S23" s="295"/>
      <c r="T23" s="295"/>
      <c r="U23" s="295"/>
      <c r="V23" s="295"/>
      <c r="W23" s="295"/>
      <c r="X23" s="295"/>
      <c r="Y23" s="296"/>
      <c r="Z23" s="291" t="s">
        <v>10</v>
      </c>
      <c r="AA23" s="292"/>
      <c r="AB23" s="292"/>
      <c r="AC23" s="292"/>
      <c r="AD23" s="293"/>
      <c r="AE23" s="43"/>
      <c r="AF23" s="37"/>
    </row>
    <row r="24" spans="1:32" ht="17.100000000000001" customHeight="1">
      <c r="A24" s="37"/>
      <c r="B24" s="43"/>
      <c r="C24" s="265" t="e">
        <f>VLOOKUP(H14,RESUMEN!$A$11:$AK$615,9,FALSE)</f>
        <v>#N/A</v>
      </c>
      <c r="D24" s="266"/>
      <c r="E24" s="267"/>
      <c r="F24" s="265" t="e">
        <f>VLOOKUP(H14,RESUMEN!$A$11:$AK$615,27,FALSE)</f>
        <v>#N/A</v>
      </c>
      <c r="G24" s="266"/>
      <c r="H24" s="267"/>
      <c r="I24" s="297" t="s">
        <v>11</v>
      </c>
      <c r="J24" s="298"/>
      <c r="K24" s="298"/>
      <c r="L24" s="299"/>
      <c r="M24" s="294" t="s">
        <v>1265</v>
      </c>
      <c r="N24" s="295"/>
      <c r="O24" s="295"/>
      <c r="P24" s="295"/>
      <c r="Q24" s="295"/>
      <c r="R24" s="295"/>
      <c r="S24" s="295"/>
      <c r="T24" s="295"/>
      <c r="U24" s="295"/>
      <c r="V24" s="295"/>
      <c r="W24" s="295"/>
      <c r="X24" s="295"/>
      <c r="Y24" s="296"/>
      <c r="Z24" s="291" t="s">
        <v>12</v>
      </c>
      <c r="AA24" s="292"/>
      <c r="AB24" s="292"/>
      <c r="AC24" s="292"/>
      <c r="AD24" s="293"/>
      <c r="AE24" s="43"/>
      <c r="AF24" s="37"/>
    </row>
    <row r="25" spans="1:32" ht="17.100000000000001" customHeight="1">
      <c r="A25" s="37"/>
      <c r="B25" s="43"/>
      <c r="C25" s="265" t="e">
        <f>VLOOKUP(H14,RESUMEN!$A$11:$AK$615,10,FALSE)</f>
        <v>#N/A</v>
      </c>
      <c r="D25" s="266"/>
      <c r="E25" s="267"/>
      <c r="F25" s="265" t="e">
        <f>VLOOKUP(H14,RESUMEN!$A$11:$AK$615,28,FALSE)</f>
        <v>#N/A</v>
      </c>
      <c r="G25" s="266"/>
      <c r="H25" s="267"/>
      <c r="I25" s="297" t="s">
        <v>6</v>
      </c>
      <c r="J25" s="298"/>
      <c r="K25" s="298"/>
      <c r="L25" s="299"/>
      <c r="M25" s="294" t="s">
        <v>7</v>
      </c>
      <c r="N25" s="295"/>
      <c r="O25" s="295"/>
      <c r="P25" s="295"/>
      <c r="Q25" s="295"/>
      <c r="R25" s="295"/>
      <c r="S25" s="295"/>
      <c r="T25" s="295"/>
      <c r="U25" s="295"/>
      <c r="V25" s="295"/>
      <c r="W25" s="295"/>
      <c r="X25" s="295"/>
      <c r="Y25" s="296"/>
      <c r="Z25" s="291" t="s">
        <v>5</v>
      </c>
      <c r="AA25" s="292"/>
      <c r="AB25" s="292"/>
      <c r="AC25" s="292"/>
      <c r="AD25" s="293"/>
      <c r="AE25" s="43"/>
      <c r="AF25" s="37"/>
    </row>
    <row r="26" spans="1:32" ht="17.100000000000001" customHeight="1">
      <c r="A26" s="37"/>
      <c r="B26" s="43"/>
      <c r="C26" s="265" t="e">
        <f>VLOOKUP(H14,RESUMEN!$A$11:$AK$615,12,FALSE)</f>
        <v>#N/A</v>
      </c>
      <c r="D26" s="266"/>
      <c r="E26" s="267"/>
      <c r="F26" s="265">
        <v>0</v>
      </c>
      <c r="G26" s="266"/>
      <c r="H26" s="267"/>
      <c r="I26" s="297" t="s">
        <v>15</v>
      </c>
      <c r="J26" s="298"/>
      <c r="K26" s="298"/>
      <c r="L26" s="299"/>
      <c r="M26" s="294" t="s">
        <v>16</v>
      </c>
      <c r="N26" s="295"/>
      <c r="O26" s="295"/>
      <c r="P26" s="295"/>
      <c r="Q26" s="295"/>
      <c r="R26" s="295"/>
      <c r="S26" s="295"/>
      <c r="T26" s="295"/>
      <c r="U26" s="295"/>
      <c r="V26" s="295"/>
      <c r="W26" s="295"/>
      <c r="X26" s="295"/>
      <c r="Y26" s="296"/>
      <c r="Z26" s="291" t="s">
        <v>12</v>
      </c>
      <c r="AA26" s="292"/>
      <c r="AB26" s="292"/>
      <c r="AC26" s="292"/>
      <c r="AD26" s="293"/>
      <c r="AE26" s="43"/>
      <c r="AF26" s="37"/>
    </row>
    <row r="27" spans="1:32" ht="17.100000000000001" customHeight="1">
      <c r="A27" s="37"/>
      <c r="B27" s="43"/>
      <c r="C27" s="265" t="e">
        <f>VLOOKUP(H14,RESUMEN!$A$11:$AK$615,13,FALSE)</f>
        <v>#N/A</v>
      </c>
      <c r="D27" s="266"/>
      <c r="E27" s="267"/>
      <c r="F27" s="265">
        <v>0</v>
      </c>
      <c r="G27" s="266"/>
      <c r="H27" s="267"/>
      <c r="I27" s="297" t="s">
        <v>1260</v>
      </c>
      <c r="J27" s="298"/>
      <c r="K27" s="298"/>
      <c r="L27" s="299"/>
      <c r="M27" s="294" t="s">
        <v>1268</v>
      </c>
      <c r="N27" s="295"/>
      <c r="O27" s="295"/>
      <c r="P27" s="295"/>
      <c r="Q27" s="295"/>
      <c r="R27" s="295"/>
      <c r="S27" s="295"/>
      <c r="T27" s="295"/>
      <c r="U27" s="295"/>
      <c r="V27" s="295"/>
      <c r="W27" s="295"/>
      <c r="X27" s="295"/>
      <c r="Y27" s="296"/>
      <c r="Z27" s="291" t="s">
        <v>19</v>
      </c>
      <c r="AA27" s="292"/>
      <c r="AB27" s="292"/>
      <c r="AC27" s="292"/>
      <c r="AD27" s="293"/>
      <c r="AE27" s="43"/>
      <c r="AF27" s="37"/>
    </row>
    <row r="28" spans="1:32" ht="17.100000000000001" customHeight="1">
      <c r="A28" s="37"/>
      <c r="B28" s="43"/>
      <c r="C28" s="265" t="e">
        <f>VLOOKUP(H14,RESUMEN!$A$11:$AK$615,14,FALSE)</f>
        <v>#N/A</v>
      </c>
      <c r="D28" s="266"/>
      <c r="E28" s="267"/>
      <c r="F28" s="265" t="e">
        <f>VLOOKUP(H14,RESUMEN!$A$11:$AK$615,29,FALSE)</f>
        <v>#N/A</v>
      </c>
      <c r="G28" s="266"/>
      <c r="H28" s="267"/>
      <c r="I28" s="297" t="s">
        <v>17</v>
      </c>
      <c r="J28" s="298"/>
      <c r="K28" s="298"/>
      <c r="L28" s="299"/>
      <c r="M28" s="294" t="s">
        <v>18</v>
      </c>
      <c r="N28" s="295"/>
      <c r="O28" s="295"/>
      <c r="P28" s="295"/>
      <c r="Q28" s="295"/>
      <c r="R28" s="295"/>
      <c r="S28" s="295"/>
      <c r="T28" s="295"/>
      <c r="U28" s="295"/>
      <c r="V28" s="295"/>
      <c r="W28" s="295"/>
      <c r="X28" s="295"/>
      <c r="Y28" s="296"/>
      <c r="Z28" s="291" t="s">
        <v>19</v>
      </c>
      <c r="AA28" s="292"/>
      <c r="AB28" s="292"/>
      <c r="AC28" s="292"/>
      <c r="AD28" s="293"/>
      <c r="AE28" s="43"/>
      <c r="AF28" s="37"/>
    </row>
    <row r="29" spans="1:32" ht="17.100000000000001" customHeight="1">
      <c r="A29" s="37"/>
      <c r="B29" s="43"/>
      <c r="C29" s="265" t="e">
        <f>VLOOKUP(H14,RESUMEN!$A$11:$AK$615,15,FALSE)</f>
        <v>#N/A</v>
      </c>
      <c r="D29" s="266"/>
      <c r="E29" s="267"/>
      <c r="F29" s="265" t="e">
        <f>VLOOKUP(H14,RESUMEN!$A$11:$AK$615,30,FALSE)</f>
        <v>#N/A</v>
      </c>
      <c r="G29" s="266"/>
      <c r="H29" s="267"/>
      <c r="I29" s="297" t="s">
        <v>13</v>
      </c>
      <c r="J29" s="298"/>
      <c r="K29" s="298"/>
      <c r="L29" s="299"/>
      <c r="M29" s="294" t="s">
        <v>14</v>
      </c>
      <c r="N29" s="295"/>
      <c r="O29" s="295"/>
      <c r="P29" s="295"/>
      <c r="Q29" s="295"/>
      <c r="R29" s="295"/>
      <c r="S29" s="295"/>
      <c r="T29" s="295"/>
      <c r="U29" s="295"/>
      <c r="V29" s="295"/>
      <c r="W29" s="295"/>
      <c r="X29" s="295"/>
      <c r="Y29" s="296"/>
      <c r="Z29" s="291" t="s">
        <v>12</v>
      </c>
      <c r="AA29" s="292"/>
      <c r="AB29" s="292"/>
      <c r="AC29" s="292"/>
      <c r="AD29" s="293"/>
      <c r="AE29" s="43"/>
      <c r="AF29" s="37"/>
    </row>
    <row r="30" spans="1:32" ht="17.100000000000001" customHeight="1">
      <c r="A30" s="37"/>
      <c r="B30" s="43"/>
      <c r="C30" s="265" t="e">
        <f>VLOOKUP(H14,RESUMEN!$A$11:$AK$615,16,FALSE)</f>
        <v>#N/A</v>
      </c>
      <c r="D30" s="266"/>
      <c r="E30" s="267"/>
      <c r="F30" s="265" t="e">
        <f>VLOOKUP(H14,RESUMEN!$A$11:$AK$615,31,FALSE)</f>
        <v>#N/A</v>
      </c>
      <c r="G30" s="266"/>
      <c r="H30" s="267"/>
      <c r="I30" s="297" t="s">
        <v>1261</v>
      </c>
      <c r="J30" s="298"/>
      <c r="K30" s="298"/>
      <c r="L30" s="299"/>
      <c r="M30" s="294" t="s">
        <v>1264</v>
      </c>
      <c r="N30" s="295"/>
      <c r="O30" s="295"/>
      <c r="P30" s="295"/>
      <c r="Q30" s="295"/>
      <c r="R30" s="295"/>
      <c r="S30" s="295"/>
      <c r="T30" s="295"/>
      <c r="U30" s="295"/>
      <c r="V30" s="295"/>
      <c r="W30" s="295"/>
      <c r="X30" s="295"/>
      <c r="Y30" s="296"/>
      <c r="Z30" s="291" t="s">
        <v>19</v>
      </c>
      <c r="AA30" s="292"/>
      <c r="AB30" s="292"/>
      <c r="AC30" s="292"/>
      <c r="AD30" s="293"/>
      <c r="AE30" s="43"/>
      <c r="AF30" s="37"/>
    </row>
    <row r="31" spans="1:32" ht="17.100000000000001" customHeight="1">
      <c r="A31" s="37"/>
      <c r="B31" s="43"/>
      <c r="C31" s="265" t="e">
        <f>VLOOKUP(H14,RESUMEN!$A$11:$AK$615,17,FALSE)</f>
        <v>#N/A</v>
      </c>
      <c r="D31" s="266"/>
      <c r="E31" s="267"/>
      <c r="F31" s="265" t="e">
        <f>VLOOKUP(H14,RESUMEN!$A$11:$AK$615,32,FALSE)</f>
        <v>#N/A</v>
      </c>
      <c r="G31" s="266"/>
      <c r="H31" s="267"/>
      <c r="I31" s="297" t="s">
        <v>1368</v>
      </c>
      <c r="J31" s="298"/>
      <c r="K31" s="298"/>
      <c r="L31" s="299"/>
      <c r="M31" s="294" t="s">
        <v>1393</v>
      </c>
      <c r="N31" s="295"/>
      <c r="O31" s="295"/>
      <c r="P31" s="295"/>
      <c r="Q31" s="295"/>
      <c r="R31" s="295"/>
      <c r="S31" s="295"/>
      <c r="T31" s="295"/>
      <c r="U31" s="295"/>
      <c r="V31" s="295"/>
      <c r="W31" s="295"/>
      <c r="X31" s="295"/>
      <c r="Y31" s="296"/>
      <c r="Z31" s="291" t="s">
        <v>19</v>
      </c>
      <c r="AA31" s="292"/>
      <c r="AB31" s="292"/>
      <c r="AC31" s="292"/>
      <c r="AD31" s="293"/>
      <c r="AE31" s="43"/>
      <c r="AF31" s="37"/>
    </row>
    <row r="32" spans="1:32" ht="17.100000000000001" customHeight="1">
      <c r="A32" s="37"/>
      <c r="B32" s="43"/>
      <c r="C32" s="265" t="e">
        <f>VLOOKUP(H14,RESUMEN!$A$11:$AK$615,18,FALSE)</f>
        <v>#N/A</v>
      </c>
      <c r="D32" s="266"/>
      <c r="E32" s="267"/>
      <c r="F32" s="265" t="e">
        <f>VLOOKUP(H14,RESUMEN!$A$11:$AK$615,33,FALSE)</f>
        <v>#N/A</v>
      </c>
      <c r="G32" s="266"/>
      <c r="H32" s="267"/>
      <c r="I32" s="297" t="s">
        <v>20</v>
      </c>
      <c r="J32" s="298"/>
      <c r="K32" s="298"/>
      <c r="L32" s="299"/>
      <c r="M32" s="294" t="s">
        <v>1266</v>
      </c>
      <c r="N32" s="295"/>
      <c r="O32" s="295"/>
      <c r="P32" s="295"/>
      <c r="Q32" s="295"/>
      <c r="R32" s="295"/>
      <c r="S32" s="295"/>
      <c r="T32" s="295"/>
      <c r="U32" s="295"/>
      <c r="V32" s="295"/>
      <c r="W32" s="295"/>
      <c r="X32" s="295"/>
      <c r="Y32" s="296"/>
      <c r="Z32" s="291" t="s">
        <v>12</v>
      </c>
      <c r="AA32" s="292"/>
      <c r="AB32" s="292"/>
      <c r="AC32" s="292"/>
      <c r="AD32" s="293"/>
      <c r="AE32" s="43"/>
      <c r="AF32" s="37"/>
    </row>
    <row r="33" spans="1:32" ht="17.100000000000001" customHeight="1">
      <c r="A33" s="37"/>
      <c r="B33" s="43"/>
      <c r="C33" s="265" t="e">
        <f>VLOOKUP(H14,RESUMEN!$A$11:$AK$615,19,FALSE)</f>
        <v>#N/A</v>
      </c>
      <c r="D33" s="266"/>
      <c r="E33" s="267"/>
      <c r="F33" s="265" t="e">
        <f>VLOOKUP(H14,RESUMEN!$A$11:$AK$615,34,FALSE)</f>
        <v>#N/A</v>
      </c>
      <c r="G33" s="266"/>
      <c r="H33" s="267"/>
      <c r="I33" s="297" t="s">
        <v>21</v>
      </c>
      <c r="J33" s="298"/>
      <c r="K33" s="298"/>
      <c r="L33" s="299"/>
      <c r="M33" s="294" t="s">
        <v>22</v>
      </c>
      <c r="N33" s="295"/>
      <c r="O33" s="295"/>
      <c r="P33" s="295"/>
      <c r="Q33" s="295"/>
      <c r="R33" s="295"/>
      <c r="S33" s="295"/>
      <c r="T33" s="295"/>
      <c r="U33" s="295"/>
      <c r="V33" s="295"/>
      <c r="W33" s="295"/>
      <c r="X33" s="295"/>
      <c r="Y33" s="296"/>
      <c r="Z33" s="291" t="s">
        <v>12</v>
      </c>
      <c r="AA33" s="292"/>
      <c r="AB33" s="292"/>
      <c r="AC33" s="292"/>
      <c r="AD33" s="293"/>
      <c r="AE33" s="43"/>
      <c r="AF33" s="37"/>
    </row>
    <row r="34" spans="1:32" ht="17.100000000000001" customHeight="1">
      <c r="A34" s="37"/>
      <c r="B34" s="43"/>
      <c r="C34" s="265">
        <v>0</v>
      </c>
      <c r="D34" s="266"/>
      <c r="E34" s="267"/>
      <c r="F34" s="265" t="e">
        <f>VLOOKUP(H14,RESUMEN!$A$11:$AK$615,35,FALSE)</f>
        <v>#N/A</v>
      </c>
      <c r="G34" s="266"/>
      <c r="H34" s="267"/>
      <c r="I34" s="297" t="s">
        <v>23</v>
      </c>
      <c r="J34" s="298"/>
      <c r="K34" s="298"/>
      <c r="L34" s="299"/>
      <c r="M34" s="294" t="s">
        <v>24</v>
      </c>
      <c r="N34" s="295"/>
      <c r="O34" s="295"/>
      <c r="P34" s="295"/>
      <c r="Q34" s="295"/>
      <c r="R34" s="295"/>
      <c r="S34" s="295"/>
      <c r="T34" s="295"/>
      <c r="U34" s="295"/>
      <c r="V34" s="295"/>
      <c r="W34" s="295"/>
      <c r="X34" s="295"/>
      <c r="Y34" s="296"/>
      <c r="Z34" s="291" t="s">
        <v>19</v>
      </c>
      <c r="AA34" s="292"/>
      <c r="AB34" s="292"/>
      <c r="AC34" s="292"/>
      <c r="AD34" s="293"/>
      <c r="AE34" s="43"/>
      <c r="AF34" s="37"/>
    </row>
    <row r="35" spans="1:32" ht="17.100000000000001" customHeight="1">
      <c r="A35" s="37"/>
      <c r="B35" s="43"/>
      <c r="C35" s="265" t="e">
        <f>VLOOKUP(H14,RESUMEN!$A$11:$AK$615,20,FALSE)</f>
        <v>#N/A</v>
      </c>
      <c r="D35" s="266"/>
      <c r="E35" s="267"/>
      <c r="F35" s="265">
        <v>0</v>
      </c>
      <c r="G35" s="266"/>
      <c r="H35" s="267"/>
      <c r="I35" s="297" t="s">
        <v>8</v>
      </c>
      <c r="J35" s="298"/>
      <c r="K35" s="298"/>
      <c r="L35" s="299"/>
      <c r="M35" s="294" t="s">
        <v>9</v>
      </c>
      <c r="N35" s="295"/>
      <c r="O35" s="295"/>
      <c r="P35" s="295"/>
      <c r="Q35" s="295"/>
      <c r="R35" s="295"/>
      <c r="S35" s="295"/>
      <c r="T35" s="295"/>
      <c r="U35" s="295"/>
      <c r="V35" s="295"/>
      <c r="W35" s="295"/>
      <c r="X35" s="295"/>
      <c r="Y35" s="296"/>
      <c r="Z35" s="291" t="s">
        <v>10</v>
      </c>
      <c r="AA35" s="292"/>
      <c r="AB35" s="292"/>
      <c r="AC35" s="292"/>
      <c r="AD35" s="293"/>
      <c r="AE35" s="43"/>
      <c r="AF35" s="37"/>
    </row>
    <row r="36" spans="1:32" ht="17.100000000000001" customHeight="1">
      <c r="A36" s="37"/>
      <c r="B36" s="43"/>
      <c r="C36" s="265" t="e">
        <f>VLOOKUP(H14,RESUMEN!$A$11:$AK$615,21,FALSE)</f>
        <v>#N/A</v>
      </c>
      <c r="D36" s="266"/>
      <c r="E36" s="267"/>
      <c r="F36" s="265" t="e">
        <f>VLOOKUP(H14,RESUMEN!$A$11:$AK$615,36,FALSE)</f>
        <v>#N/A</v>
      </c>
      <c r="G36" s="266"/>
      <c r="H36" s="267"/>
      <c r="I36" s="297" t="s">
        <v>1248</v>
      </c>
      <c r="J36" s="298"/>
      <c r="K36" s="298"/>
      <c r="L36" s="299"/>
      <c r="M36" s="294" t="s">
        <v>1263</v>
      </c>
      <c r="N36" s="295"/>
      <c r="O36" s="295"/>
      <c r="P36" s="295"/>
      <c r="Q36" s="295"/>
      <c r="R36" s="295"/>
      <c r="S36" s="295"/>
      <c r="T36" s="295"/>
      <c r="U36" s="295"/>
      <c r="V36" s="295"/>
      <c r="W36" s="295"/>
      <c r="X36" s="295"/>
      <c r="Y36" s="296"/>
      <c r="Z36" s="291" t="s">
        <v>1248</v>
      </c>
      <c r="AA36" s="292"/>
      <c r="AB36" s="292"/>
      <c r="AC36" s="292"/>
      <c r="AD36" s="293"/>
      <c r="AE36" s="43"/>
      <c r="AF36" s="37"/>
    </row>
    <row r="37" spans="1:32" ht="17.100000000000001" customHeight="1">
      <c r="A37" s="37"/>
      <c r="B37" s="43"/>
      <c r="C37" s="265" t="e">
        <f>VLOOKUP(H14,RESUMEN!$A$11:$AK$615,22,FALSE)</f>
        <v>#N/A</v>
      </c>
      <c r="D37" s="266"/>
      <c r="E37" s="267"/>
      <c r="F37" s="265" t="e">
        <f>VLOOKUP(H14,RESUMEN!$A$11:$AK$615,37,FALSE)</f>
        <v>#N/A</v>
      </c>
      <c r="G37" s="266"/>
      <c r="H37" s="267"/>
      <c r="I37" s="297" t="s">
        <v>1271</v>
      </c>
      <c r="J37" s="298"/>
      <c r="K37" s="298"/>
      <c r="L37" s="299"/>
      <c r="M37" s="294" t="s">
        <v>1281</v>
      </c>
      <c r="N37" s="295"/>
      <c r="O37" s="295"/>
      <c r="P37" s="295"/>
      <c r="Q37" s="295"/>
      <c r="R37" s="295"/>
      <c r="S37" s="295"/>
      <c r="T37" s="295"/>
      <c r="U37" s="295"/>
      <c r="V37" s="295"/>
      <c r="W37" s="295"/>
      <c r="X37" s="295"/>
      <c r="Y37" s="296"/>
      <c r="Z37" s="291" t="s">
        <v>19</v>
      </c>
      <c r="AA37" s="292"/>
      <c r="AB37" s="292"/>
      <c r="AC37" s="292"/>
      <c r="AD37" s="293"/>
      <c r="AE37" s="43"/>
      <c r="AF37" s="37"/>
    </row>
    <row r="38" spans="1:32" ht="17.100000000000001" customHeight="1">
      <c r="A38" s="37"/>
      <c r="B38" s="43"/>
      <c r="C38" s="265" t="e">
        <f>VLOOKUP(H14,RESUMEN!$A$11:$AK$615,6,FALSE)</f>
        <v>#N/A</v>
      </c>
      <c r="D38" s="266"/>
      <c r="E38" s="267"/>
      <c r="F38" s="265">
        <v>0</v>
      </c>
      <c r="G38" s="266"/>
      <c r="H38" s="267"/>
      <c r="I38" s="297" t="s">
        <v>27</v>
      </c>
      <c r="J38" s="298"/>
      <c r="K38" s="298"/>
      <c r="L38" s="299"/>
      <c r="M38" s="294" t="s">
        <v>29</v>
      </c>
      <c r="N38" s="295"/>
      <c r="O38" s="295"/>
      <c r="P38" s="295"/>
      <c r="Q38" s="295"/>
      <c r="R38" s="295"/>
      <c r="S38" s="295"/>
      <c r="T38" s="295"/>
      <c r="U38" s="295"/>
      <c r="V38" s="295"/>
      <c r="W38" s="295"/>
      <c r="X38" s="295"/>
      <c r="Y38" s="296"/>
      <c r="Z38" s="291" t="s">
        <v>19</v>
      </c>
      <c r="AA38" s="292"/>
      <c r="AB38" s="292"/>
      <c r="AC38" s="292"/>
      <c r="AD38" s="293"/>
      <c r="AE38" s="43"/>
      <c r="AF38" s="37"/>
    </row>
    <row r="39" spans="1:32" ht="17.100000000000001" customHeight="1">
      <c r="A39" s="37"/>
      <c r="B39" s="43"/>
      <c r="C39" s="265" t="e">
        <f>VLOOKUP(H14,RESUMEN!$A$11:$AK$615,4,FALSE)+VLOOKUP(H14,RESUMEN!$A$11:$AK$615,5,FALSE)</f>
        <v>#N/A</v>
      </c>
      <c r="D39" s="266"/>
      <c r="E39" s="267"/>
      <c r="F39" s="265" t="e">
        <f>VLOOKUP(H14,RESUMEN!$A$11:$AK$615,23,FALSE)+VLOOKUP(H14,RESUMEN!$A$11:$AK$615,24,FALSE)</f>
        <v>#N/A</v>
      </c>
      <c r="G39" s="266"/>
      <c r="H39" s="267"/>
      <c r="I39" s="297" t="s">
        <v>28</v>
      </c>
      <c r="J39" s="298"/>
      <c r="K39" s="298"/>
      <c r="L39" s="299"/>
      <c r="M39" s="294" t="s">
        <v>30</v>
      </c>
      <c r="N39" s="295"/>
      <c r="O39" s="295"/>
      <c r="P39" s="295"/>
      <c r="Q39" s="295"/>
      <c r="R39" s="295"/>
      <c r="S39" s="295"/>
      <c r="T39" s="295"/>
      <c r="U39" s="295"/>
      <c r="V39" s="295"/>
      <c r="W39" s="295"/>
      <c r="X39" s="295"/>
      <c r="Y39" s="296"/>
      <c r="Z39" s="291" t="s">
        <v>19</v>
      </c>
      <c r="AA39" s="292"/>
      <c r="AB39" s="292"/>
      <c r="AC39" s="292"/>
      <c r="AD39" s="293"/>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313" t="s">
        <v>18718</v>
      </c>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79"/>
    </row>
    <row r="42" spans="1:32" ht="15.75">
      <c r="A42" s="79"/>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79"/>
    </row>
    <row r="43" spans="1:32" ht="15.75">
      <c r="A43" s="79"/>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302" t="s">
        <v>1392</v>
      </c>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4"/>
      <c r="AF45" s="79"/>
    </row>
    <row r="46" spans="1:32" ht="15.75" customHeight="1">
      <c r="A46" s="79"/>
      <c r="B46" s="305"/>
      <c r="C46" s="306"/>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7"/>
      <c r="AF46" s="79"/>
    </row>
    <row r="47" spans="1:32" ht="16.5" thickBot="1">
      <c r="A47" s="79"/>
      <c r="B47" s="308"/>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10"/>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311" t="s">
        <v>25</v>
      </c>
      <c r="C52" s="311"/>
      <c r="D52" s="311"/>
      <c r="E52" s="311"/>
      <c r="F52" s="311"/>
      <c r="G52" s="311"/>
      <c r="H52" s="311"/>
      <c r="I52" s="311"/>
      <c r="J52" s="311"/>
      <c r="K52" s="311"/>
      <c r="L52" s="311" t="s">
        <v>25</v>
      </c>
      <c r="M52" s="311"/>
      <c r="N52" s="311"/>
      <c r="O52" s="311"/>
      <c r="P52" s="311"/>
      <c r="Q52" s="311"/>
      <c r="R52" s="311"/>
      <c r="S52" s="311"/>
      <c r="T52" s="311"/>
      <c r="U52" s="311"/>
      <c r="V52" s="311" t="s">
        <v>25</v>
      </c>
      <c r="W52" s="311"/>
      <c r="X52" s="311"/>
      <c r="Y52" s="311"/>
      <c r="Z52" s="311"/>
      <c r="AA52" s="311"/>
      <c r="AB52" s="311"/>
      <c r="AC52" s="311"/>
      <c r="AD52" s="311"/>
      <c r="AE52" s="311"/>
      <c r="AF52" s="37"/>
    </row>
    <row r="53" spans="1:32" ht="16.5">
      <c r="A53" s="37"/>
      <c r="B53" s="312" t="s">
        <v>1584</v>
      </c>
      <c r="C53" s="312"/>
      <c r="D53" s="312"/>
      <c r="E53" s="312"/>
      <c r="F53" s="312"/>
      <c r="G53" s="312"/>
      <c r="H53" s="312"/>
      <c r="I53" s="312"/>
      <c r="J53" s="312"/>
      <c r="K53" s="312"/>
      <c r="L53" s="312" t="s">
        <v>1239</v>
      </c>
      <c r="M53" s="312"/>
      <c r="N53" s="312"/>
      <c r="O53" s="312"/>
      <c r="P53" s="312"/>
      <c r="Q53" s="312"/>
      <c r="R53" s="312"/>
      <c r="S53" s="312"/>
      <c r="T53" s="312"/>
      <c r="U53" s="312"/>
      <c r="V53" s="312" t="s">
        <v>1256</v>
      </c>
      <c r="W53" s="312"/>
      <c r="X53" s="312"/>
      <c r="Y53" s="312"/>
      <c r="Z53" s="312"/>
      <c r="AA53" s="312"/>
      <c r="AB53" s="312"/>
      <c r="AC53" s="312"/>
      <c r="AD53" s="312"/>
      <c r="AE53" s="312"/>
      <c r="AF53" s="37"/>
    </row>
    <row r="54" spans="1:32" ht="15.75">
      <c r="A54" s="37"/>
      <c r="B54" s="301" t="s">
        <v>1583</v>
      </c>
      <c r="C54" s="301"/>
      <c r="D54" s="301"/>
      <c r="E54" s="301"/>
      <c r="F54" s="301"/>
      <c r="G54" s="301"/>
      <c r="H54" s="301"/>
      <c r="I54" s="301"/>
      <c r="J54" s="301"/>
      <c r="K54" s="301"/>
      <c r="L54" s="301" t="s">
        <v>1240</v>
      </c>
      <c r="M54" s="301"/>
      <c r="N54" s="301"/>
      <c r="O54" s="301"/>
      <c r="P54" s="301"/>
      <c r="Q54" s="301"/>
      <c r="R54" s="301"/>
      <c r="S54" s="301"/>
      <c r="T54" s="301"/>
      <c r="U54" s="301"/>
      <c r="V54" s="301" t="s">
        <v>1257</v>
      </c>
      <c r="W54" s="301"/>
      <c r="X54" s="301"/>
      <c r="Y54" s="301"/>
      <c r="Z54" s="301"/>
      <c r="AA54" s="301"/>
      <c r="AB54" s="301"/>
      <c r="AC54" s="301"/>
      <c r="AD54" s="301"/>
      <c r="AE54" s="301"/>
      <c r="AF54" s="37"/>
    </row>
    <row r="55" spans="1:32" ht="26.25" customHeight="1">
      <c r="A55" s="37"/>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1269</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1247</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algorithmName="SHA-512" hashValue="PhnBE/nssmwis4BqP+G9i3Du3JjalfHfL1/CWIM5A4WnpbPeWEwmuBK7pEwGzbWrqBJBTkoVJViAqO3jlsXmfw==" saltValue="XLpQkebHH4SLtB2Fwx/6+g==" spinCount="100000" sheet="1" scenarios="1"/>
  <protectedRanges>
    <protectedRange algorithmName="SHA-512" hashValue="H8XH2ef3wjafZWNVgUhr4Th7ybZdSzKj4HVSL0U8OqvJbYaB8oE6WxoGEwtRcECQAl8BFJst+At5/plK8Sotyg==" saltValue="CjRcFSK3QWUOQ5pxPQsq5g==" spinCount="100000" sqref="A1:E11 F1:F10 G1:AG11 AI1:XFD11 AH2:AH11" name="Rango1"/>
  </protectedRanges>
  <mergeCells count="123">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C29:E29"/>
    <mergeCell ref="F32:H32"/>
    <mergeCell ref="C33:E33"/>
    <mergeCell ref="F29:H29"/>
    <mergeCell ref="I32:L32"/>
    <mergeCell ref="I33:L33"/>
    <mergeCell ref="C32:E32"/>
    <mergeCell ref="C31:E31"/>
    <mergeCell ref="F31:H31"/>
    <mergeCell ref="I31:L31"/>
    <mergeCell ref="C30:E30"/>
    <mergeCell ref="I30:L30"/>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1"/>
  <sheetViews>
    <sheetView showGridLines="0" view="pageBreakPreview" zoomScaleNormal="100" zoomScaleSheetLayoutView="100" workbookViewId="0">
      <pane ySplit="8" topLeftCell="A9" activePane="bottomLeft" state="frozen"/>
      <selection activeCell="G12" sqref="G12:K12"/>
      <selection pane="bottomLeft" activeCell="D32" sqref="D32"/>
    </sheetView>
  </sheetViews>
  <sheetFormatPr baseColWidth="10" defaultRowHeight="12.75"/>
  <cols>
    <col min="1" max="1" width="7" style="180" customWidth="1"/>
    <col min="2" max="2" width="6.140625" style="180" customWidth="1"/>
    <col min="3" max="3" width="61" style="185" customWidth="1"/>
    <col min="4" max="4" width="16.42578125" style="243" bestFit="1" customWidth="1"/>
    <col min="5" max="6" width="15.28515625" style="243" bestFit="1" customWidth="1"/>
    <col min="7" max="8" width="18.28515625" style="243" bestFit="1" customWidth="1"/>
    <col min="9" max="16384" width="11.42578125" style="180"/>
  </cols>
  <sheetData>
    <row r="1" spans="1:9" s="172" customFormat="1">
      <c r="A1" s="221" t="s">
        <v>37</v>
      </c>
      <c r="B1" s="215"/>
      <c r="C1" s="215"/>
      <c r="D1" s="236"/>
      <c r="E1" s="236"/>
      <c r="F1" s="236"/>
      <c r="G1" s="236"/>
      <c r="H1" s="236"/>
      <c r="I1" s="232"/>
    </row>
    <row r="2" spans="1:9" s="172" customFormat="1">
      <c r="A2" s="221" t="s">
        <v>38</v>
      </c>
      <c r="B2" s="215"/>
      <c r="C2" s="215"/>
      <c r="D2" s="236"/>
      <c r="E2" s="236"/>
      <c r="F2" s="236"/>
      <c r="G2" s="236"/>
      <c r="H2" s="236"/>
      <c r="I2" s="232"/>
    </row>
    <row r="3" spans="1:9" s="172" customFormat="1">
      <c r="A3" s="215" t="s">
        <v>39</v>
      </c>
      <c r="B3" s="215"/>
      <c r="C3" s="215"/>
      <c r="D3" s="236"/>
      <c r="E3" s="236"/>
      <c r="F3" s="236"/>
      <c r="G3" s="236"/>
      <c r="H3" s="236"/>
      <c r="I3" s="232"/>
    </row>
    <row r="4" spans="1:9" s="172" customFormat="1">
      <c r="A4" s="222" t="str">
        <f>+'CUT MN'!A4</f>
        <v>DE ENERO A DICIEMBRE</v>
      </c>
      <c r="B4" s="233"/>
      <c r="C4" s="233"/>
      <c r="D4" s="237"/>
      <c r="E4" s="237"/>
      <c r="F4" s="237"/>
      <c r="G4" s="237"/>
      <c r="H4" s="237"/>
      <c r="I4" s="233"/>
    </row>
    <row r="5" spans="1:9" s="172" customFormat="1" ht="9" customHeight="1">
      <c r="A5" s="113" t="str">
        <f>+'CUT MN'!A5</f>
        <v>ACTUALIZADO AL : 8 de enero de 2018</v>
      </c>
      <c r="B5" s="139"/>
      <c r="C5" s="140"/>
      <c r="D5" s="143"/>
      <c r="E5" s="143"/>
      <c r="F5" s="238"/>
      <c r="G5" s="239"/>
      <c r="H5" s="239"/>
      <c r="I5" s="144"/>
    </row>
    <row r="6" spans="1:9" s="172" customFormat="1">
      <c r="A6" s="173"/>
      <c r="B6" s="174"/>
      <c r="C6" s="175"/>
      <c r="D6" s="240"/>
      <c r="E6" s="240"/>
      <c r="F6" s="240"/>
      <c r="G6" s="240"/>
      <c r="H6" s="253"/>
    </row>
    <row r="7" spans="1:9" s="172" customFormat="1">
      <c r="C7" s="176"/>
      <c r="D7" s="332" t="s">
        <v>1290</v>
      </c>
      <c r="E7" s="332"/>
      <c r="F7" s="332"/>
      <c r="G7" s="332"/>
      <c r="H7" s="254"/>
    </row>
    <row r="8" spans="1:9" ht="18.75" customHeight="1">
      <c r="A8" s="177" t="s">
        <v>1643</v>
      </c>
      <c r="B8" s="179" t="s">
        <v>1644</v>
      </c>
      <c r="C8" s="178" t="s">
        <v>1704</v>
      </c>
      <c r="D8" s="241" t="s">
        <v>1320</v>
      </c>
      <c r="E8" s="241" t="s">
        <v>1321</v>
      </c>
      <c r="F8" s="241" t="s">
        <v>1322</v>
      </c>
      <c r="G8" s="241" t="s">
        <v>1323</v>
      </c>
      <c r="H8" s="255" t="s">
        <v>1705</v>
      </c>
    </row>
    <row r="9" spans="1:9">
      <c r="A9" s="181">
        <v>10</v>
      </c>
      <c r="B9" s="181">
        <v>1</v>
      </c>
      <c r="C9" s="182" t="s">
        <v>691</v>
      </c>
      <c r="D9" s="183">
        <v>2489628.31</v>
      </c>
      <c r="E9" s="183">
        <v>0</v>
      </c>
      <c r="F9" s="183">
        <v>0</v>
      </c>
      <c r="G9" s="183">
        <v>0</v>
      </c>
      <c r="H9" s="242">
        <f t="shared" ref="H9:H72" si="0">+D9+E9+F9+G9</f>
        <v>2489628.31</v>
      </c>
    </row>
    <row r="10" spans="1:9">
      <c r="A10" s="181">
        <v>15</v>
      </c>
      <c r="B10" s="181">
        <v>2</v>
      </c>
      <c r="C10" s="182" t="s">
        <v>45</v>
      </c>
      <c r="D10" s="183">
        <v>400052.33</v>
      </c>
      <c r="E10" s="183">
        <v>0</v>
      </c>
      <c r="F10" s="183">
        <v>0</v>
      </c>
      <c r="G10" s="183">
        <v>0</v>
      </c>
      <c r="H10" s="242">
        <f t="shared" si="0"/>
        <v>400052.33</v>
      </c>
    </row>
    <row r="11" spans="1:9">
      <c r="A11" s="181">
        <v>16</v>
      </c>
      <c r="B11" s="181">
        <v>1</v>
      </c>
      <c r="C11" s="182" t="s">
        <v>46</v>
      </c>
      <c r="D11" s="183">
        <v>727849.01</v>
      </c>
      <c r="E11" s="183">
        <v>0</v>
      </c>
      <c r="F11" s="183">
        <v>27164015.300000001</v>
      </c>
      <c r="G11" s="183">
        <v>0</v>
      </c>
      <c r="H11" s="242">
        <f t="shared" si="0"/>
        <v>27891864.310000002</v>
      </c>
    </row>
    <row r="12" spans="1:9">
      <c r="A12" s="181">
        <v>16</v>
      </c>
      <c r="B12" s="181">
        <v>3</v>
      </c>
      <c r="C12" s="182" t="s">
        <v>46</v>
      </c>
      <c r="D12" s="183">
        <v>0</v>
      </c>
      <c r="E12" s="183">
        <v>0</v>
      </c>
      <c r="F12" s="183">
        <v>735461.6</v>
      </c>
      <c r="G12" s="183">
        <v>0</v>
      </c>
      <c r="H12" s="242">
        <f t="shared" si="0"/>
        <v>735461.6</v>
      </c>
    </row>
    <row r="13" spans="1:9">
      <c r="A13" s="181">
        <v>20</v>
      </c>
      <c r="B13" s="181">
        <v>1</v>
      </c>
      <c r="C13" s="182" t="s">
        <v>47</v>
      </c>
      <c r="D13" s="183">
        <v>0</v>
      </c>
      <c r="E13" s="183">
        <v>0</v>
      </c>
      <c r="F13" s="183">
        <v>7588486.7300000004</v>
      </c>
      <c r="G13" s="183">
        <v>0</v>
      </c>
      <c r="H13" s="242">
        <f t="shared" si="0"/>
        <v>7588486.7300000004</v>
      </c>
    </row>
    <row r="14" spans="1:9">
      <c r="A14" s="181">
        <v>20</v>
      </c>
      <c r="B14" s="181">
        <v>2</v>
      </c>
      <c r="C14" s="182" t="s">
        <v>47</v>
      </c>
      <c r="D14" s="183">
        <v>0</v>
      </c>
      <c r="E14" s="183">
        <v>0</v>
      </c>
      <c r="F14" s="183">
        <v>28401</v>
      </c>
      <c r="G14" s="183">
        <v>0</v>
      </c>
      <c r="H14" s="242">
        <f t="shared" si="0"/>
        <v>28401</v>
      </c>
    </row>
    <row r="15" spans="1:9">
      <c r="A15" s="181">
        <v>20</v>
      </c>
      <c r="B15" s="181">
        <v>3</v>
      </c>
      <c r="C15" s="182" t="s">
        <v>47</v>
      </c>
      <c r="D15" s="183">
        <v>0</v>
      </c>
      <c r="E15" s="183">
        <v>0</v>
      </c>
      <c r="F15" s="183">
        <v>3502154.5</v>
      </c>
      <c r="G15" s="183">
        <v>0</v>
      </c>
      <c r="H15" s="242">
        <f t="shared" si="0"/>
        <v>3502154.5</v>
      </c>
    </row>
    <row r="16" spans="1:9">
      <c r="A16" s="181">
        <v>20</v>
      </c>
      <c r="B16" s="181">
        <v>4</v>
      </c>
      <c r="C16" s="182" t="s">
        <v>47</v>
      </c>
      <c r="D16" s="183">
        <v>20284.87</v>
      </c>
      <c r="E16" s="183">
        <v>0</v>
      </c>
      <c r="F16" s="183">
        <v>1007118.59</v>
      </c>
      <c r="G16" s="183">
        <v>0</v>
      </c>
      <c r="H16" s="242">
        <f t="shared" si="0"/>
        <v>1027403.46</v>
      </c>
    </row>
    <row r="17" spans="1:8">
      <c r="A17" s="181">
        <v>20</v>
      </c>
      <c r="B17" s="181">
        <v>5</v>
      </c>
      <c r="C17" s="182" t="s">
        <v>47</v>
      </c>
      <c r="D17" s="183">
        <v>0</v>
      </c>
      <c r="E17" s="183">
        <v>0</v>
      </c>
      <c r="F17" s="183">
        <v>2173133.66</v>
      </c>
      <c r="G17" s="183">
        <v>0</v>
      </c>
      <c r="H17" s="242">
        <f t="shared" si="0"/>
        <v>2173133.66</v>
      </c>
    </row>
    <row r="18" spans="1:8">
      <c r="A18" s="181">
        <v>41</v>
      </c>
      <c r="B18" s="181">
        <v>3</v>
      </c>
      <c r="C18" s="182" t="s">
        <v>50</v>
      </c>
      <c r="D18" s="183">
        <v>0</v>
      </c>
      <c r="E18" s="183">
        <v>0</v>
      </c>
      <c r="F18" s="183">
        <v>10664</v>
      </c>
      <c r="G18" s="183">
        <v>0</v>
      </c>
      <c r="H18" s="242">
        <f t="shared" si="0"/>
        <v>10664</v>
      </c>
    </row>
    <row r="19" spans="1:8">
      <c r="A19" s="181">
        <v>41</v>
      </c>
      <c r="B19" s="181">
        <v>4</v>
      </c>
      <c r="C19" s="182" t="s">
        <v>50</v>
      </c>
      <c r="D19" s="183">
        <v>42295868.380000003</v>
      </c>
      <c r="E19" s="183">
        <v>0</v>
      </c>
      <c r="F19" s="183">
        <v>0</v>
      </c>
      <c r="G19" s="183">
        <v>0</v>
      </c>
      <c r="H19" s="242">
        <f t="shared" si="0"/>
        <v>42295868.380000003</v>
      </c>
    </row>
    <row r="20" spans="1:8">
      <c r="A20" s="181">
        <v>46</v>
      </c>
      <c r="B20" s="181">
        <v>2</v>
      </c>
      <c r="C20" s="182" t="s">
        <v>51</v>
      </c>
      <c r="D20" s="183">
        <v>0</v>
      </c>
      <c r="E20" s="183">
        <v>0</v>
      </c>
      <c r="F20" s="183">
        <v>54768</v>
      </c>
      <c r="G20" s="183">
        <v>0</v>
      </c>
      <c r="H20" s="242">
        <f t="shared" si="0"/>
        <v>54768</v>
      </c>
    </row>
    <row r="21" spans="1:8">
      <c r="A21" s="181">
        <v>47</v>
      </c>
      <c r="B21" s="181">
        <v>1</v>
      </c>
      <c r="C21" s="182" t="s">
        <v>52</v>
      </c>
      <c r="D21" s="183">
        <v>0</v>
      </c>
      <c r="E21" s="183">
        <v>0</v>
      </c>
      <c r="F21" s="183">
        <v>225</v>
      </c>
      <c r="G21" s="183">
        <v>0</v>
      </c>
      <c r="H21" s="242">
        <f t="shared" si="0"/>
        <v>225</v>
      </c>
    </row>
    <row r="22" spans="1:8">
      <c r="A22" s="181">
        <v>47</v>
      </c>
      <c r="B22" s="181">
        <v>24</v>
      </c>
      <c r="C22" s="182" t="s">
        <v>52</v>
      </c>
      <c r="D22" s="183">
        <v>3475229</v>
      </c>
      <c r="E22" s="183">
        <v>0</v>
      </c>
      <c r="F22" s="183">
        <v>0</v>
      </c>
      <c r="G22" s="183">
        <v>0</v>
      </c>
      <c r="H22" s="242">
        <f t="shared" si="0"/>
        <v>3475229</v>
      </c>
    </row>
    <row r="23" spans="1:8">
      <c r="A23" s="181">
        <v>47</v>
      </c>
      <c r="B23" s="181">
        <v>26</v>
      </c>
      <c r="C23" s="182" t="s">
        <v>52</v>
      </c>
      <c r="D23" s="183">
        <v>0</v>
      </c>
      <c r="E23" s="183">
        <v>0</v>
      </c>
      <c r="F23" s="183">
        <v>750608.91</v>
      </c>
      <c r="G23" s="183">
        <v>0</v>
      </c>
      <c r="H23" s="242">
        <f t="shared" si="0"/>
        <v>750608.91</v>
      </c>
    </row>
    <row r="24" spans="1:8">
      <c r="A24" s="181">
        <v>52</v>
      </c>
      <c r="B24" s="181">
        <v>1</v>
      </c>
      <c r="C24" s="182" t="s">
        <v>56</v>
      </c>
      <c r="D24" s="183">
        <v>0</v>
      </c>
      <c r="E24" s="183">
        <v>0</v>
      </c>
      <c r="F24" s="183">
        <v>1896669.18</v>
      </c>
      <c r="G24" s="183">
        <v>0</v>
      </c>
      <c r="H24" s="242">
        <f t="shared" si="0"/>
        <v>1896669.18</v>
      </c>
    </row>
    <row r="25" spans="1:8">
      <c r="A25" s="181">
        <v>66</v>
      </c>
      <c r="B25" s="181">
        <v>2</v>
      </c>
      <c r="C25" s="182" t="s">
        <v>57</v>
      </c>
      <c r="D25" s="183">
        <v>0</v>
      </c>
      <c r="E25" s="183">
        <v>0</v>
      </c>
      <c r="F25" s="183">
        <v>7928.75</v>
      </c>
      <c r="G25" s="183">
        <v>0</v>
      </c>
      <c r="H25" s="242">
        <f t="shared" si="0"/>
        <v>7928.75</v>
      </c>
    </row>
    <row r="26" spans="1:8">
      <c r="A26" s="181">
        <v>70</v>
      </c>
      <c r="B26" s="181">
        <v>1</v>
      </c>
      <c r="C26" s="182" t="s">
        <v>58</v>
      </c>
      <c r="D26" s="183">
        <v>0</v>
      </c>
      <c r="E26" s="183">
        <v>0</v>
      </c>
      <c r="F26" s="183">
        <v>11633.78</v>
      </c>
      <c r="G26" s="183">
        <v>0</v>
      </c>
      <c r="H26" s="242">
        <f t="shared" si="0"/>
        <v>11633.78</v>
      </c>
    </row>
    <row r="27" spans="1:8">
      <c r="A27" s="181">
        <v>78</v>
      </c>
      <c r="B27" s="181">
        <v>1</v>
      </c>
      <c r="C27" s="182" t="s">
        <v>1395</v>
      </c>
      <c r="D27" s="183">
        <v>1000000</v>
      </c>
      <c r="E27" s="183">
        <v>0</v>
      </c>
      <c r="F27" s="183">
        <v>0</v>
      </c>
      <c r="G27" s="183">
        <v>0</v>
      </c>
      <c r="H27" s="242">
        <f t="shared" si="0"/>
        <v>1000000</v>
      </c>
    </row>
    <row r="28" spans="1:8">
      <c r="A28" s="181">
        <v>78</v>
      </c>
      <c r="B28" s="181">
        <v>2</v>
      </c>
      <c r="C28" s="182" t="s">
        <v>1395</v>
      </c>
      <c r="D28" s="183">
        <v>1164572.31</v>
      </c>
      <c r="E28" s="183">
        <v>0</v>
      </c>
      <c r="F28" s="183">
        <v>0</v>
      </c>
      <c r="G28" s="183">
        <v>0</v>
      </c>
      <c r="H28" s="242">
        <f t="shared" si="0"/>
        <v>1164572.31</v>
      </c>
    </row>
    <row r="29" spans="1:8">
      <c r="A29" s="181">
        <v>78</v>
      </c>
      <c r="B29" s="181">
        <v>3</v>
      </c>
      <c r="C29" s="182" t="s">
        <v>1395</v>
      </c>
      <c r="D29" s="183">
        <v>0</v>
      </c>
      <c r="E29" s="183">
        <v>0</v>
      </c>
      <c r="F29" s="183">
        <v>323209.38</v>
      </c>
      <c r="G29" s="183">
        <v>0</v>
      </c>
      <c r="H29" s="242">
        <f t="shared" si="0"/>
        <v>323209.38</v>
      </c>
    </row>
    <row r="30" spans="1:8">
      <c r="A30" s="181">
        <v>81</v>
      </c>
      <c r="B30" s="181">
        <v>1</v>
      </c>
      <c r="C30" s="182" t="s">
        <v>61</v>
      </c>
      <c r="D30" s="183">
        <v>808848.11</v>
      </c>
      <c r="E30" s="183">
        <v>0</v>
      </c>
      <c r="F30" s="183">
        <v>0</v>
      </c>
      <c r="G30" s="183">
        <v>0</v>
      </c>
      <c r="H30" s="242">
        <f t="shared" si="0"/>
        <v>808848.11</v>
      </c>
    </row>
    <row r="31" spans="1:8">
      <c r="A31" s="181" t="s">
        <v>618</v>
      </c>
      <c r="B31" s="181">
        <v>1</v>
      </c>
      <c r="C31" s="182" t="s">
        <v>1242</v>
      </c>
      <c r="D31" s="183">
        <v>4335.1400000000003</v>
      </c>
      <c r="E31" s="183">
        <v>0</v>
      </c>
      <c r="F31" s="183">
        <v>0</v>
      </c>
      <c r="G31" s="183">
        <v>0</v>
      </c>
      <c r="H31" s="242">
        <f t="shared" si="0"/>
        <v>4335.1400000000003</v>
      </c>
    </row>
    <row r="32" spans="1:8">
      <c r="A32" s="181" t="s">
        <v>620</v>
      </c>
      <c r="B32" s="181">
        <v>2</v>
      </c>
      <c r="C32" s="182" t="s">
        <v>1242</v>
      </c>
      <c r="D32" s="183">
        <v>1095505656.46</v>
      </c>
      <c r="E32" s="183">
        <v>0</v>
      </c>
      <c r="F32" s="183">
        <v>0</v>
      </c>
      <c r="G32" s="183">
        <v>0</v>
      </c>
      <c r="H32" s="242">
        <f t="shared" si="0"/>
        <v>1095505656.46</v>
      </c>
    </row>
    <row r="33" spans="1:8">
      <c r="A33" s="181" t="s">
        <v>623</v>
      </c>
      <c r="B33" s="181">
        <v>4</v>
      </c>
      <c r="C33" s="182" t="s">
        <v>12722</v>
      </c>
      <c r="D33" s="183">
        <v>0</v>
      </c>
      <c r="E33" s="183">
        <v>8379252.4800000004</v>
      </c>
      <c r="F33" s="183">
        <v>0</v>
      </c>
      <c r="G33" s="183">
        <v>0</v>
      </c>
      <c r="H33" s="242">
        <f t="shared" si="0"/>
        <v>8379252.4800000004</v>
      </c>
    </row>
    <row r="34" spans="1:8">
      <c r="A34" s="181">
        <v>109</v>
      </c>
      <c r="B34" s="181">
        <v>1</v>
      </c>
      <c r="C34" s="182" t="s">
        <v>1286</v>
      </c>
      <c r="D34" s="183">
        <v>0</v>
      </c>
      <c r="E34" s="183">
        <v>0</v>
      </c>
      <c r="F34" s="183">
        <v>0</v>
      </c>
      <c r="G34" s="183">
        <v>126948.6</v>
      </c>
      <c r="H34" s="242">
        <f t="shared" si="0"/>
        <v>126948.6</v>
      </c>
    </row>
    <row r="35" spans="1:8">
      <c r="A35" s="181">
        <v>117</v>
      </c>
      <c r="B35" s="181">
        <v>1</v>
      </c>
      <c r="C35" s="182" t="s">
        <v>72</v>
      </c>
      <c r="D35" s="183">
        <v>5940</v>
      </c>
      <c r="E35" s="183">
        <v>0</v>
      </c>
      <c r="F35" s="183">
        <v>0</v>
      </c>
      <c r="G35" s="183">
        <v>2772542.1</v>
      </c>
      <c r="H35" s="242">
        <f t="shared" si="0"/>
        <v>2778482.1</v>
      </c>
    </row>
    <row r="36" spans="1:8">
      <c r="A36" s="181">
        <v>129</v>
      </c>
      <c r="B36" s="181">
        <v>1</v>
      </c>
      <c r="C36" s="182" t="s">
        <v>76</v>
      </c>
      <c r="D36" s="183">
        <v>0</v>
      </c>
      <c r="E36" s="183">
        <v>0</v>
      </c>
      <c r="F36" s="183">
        <v>0</v>
      </c>
      <c r="G36" s="183">
        <v>921173.57</v>
      </c>
      <c r="H36" s="242">
        <f t="shared" si="0"/>
        <v>921173.57</v>
      </c>
    </row>
    <row r="37" spans="1:8">
      <c r="A37" s="181">
        <v>130</v>
      </c>
      <c r="B37" s="181">
        <v>1</v>
      </c>
      <c r="C37" s="182" t="s">
        <v>77</v>
      </c>
      <c r="D37" s="183">
        <v>0</v>
      </c>
      <c r="E37" s="183">
        <v>0</v>
      </c>
      <c r="F37" s="183">
        <v>0</v>
      </c>
      <c r="G37" s="183">
        <v>440642.52</v>
      </c>
      <c r="H37" s="242">
        <f t="shared" si="0"/>
        <v>440642.52</v>
      </c>
    </row>
    <row r="38" spans="1:8">
      <c r="A38" s="181">
        <v>132</v>
      </c>
      <c r="B38" s="181">
        <v>2</v>
      </c>
      <c r="C38" s="182" t="s">
        <v>78</v>
      </c>
      <c r="D38" s="183">
        <v>5084639</v>
      </c>
      <c r="E38" s="183">
        <v>0</v>
      </c>
      <c r="F38" s="183">
        <v>0</v>
      </c>
      <c r="G38" s="183">
        <v>0</v>
      </c>
      <c r="H38" s="242">
        <f t="shared" si="0"/>
        <v>5084639</v>
      </c>
    </row>
    <row r="39" spans="1:8">
      <c r="A39" s="181">
        <v>132</v>
      </c>
      <c r="B39" s="181">
        <v>4</v>
      </c>
      <c r="C39" s="182" t="s">
        <v>78</v>
      </c>
      <c r="D39" s="183">
        <v>3963720</v>
      </c>
      <c r="E39" s="183">
        <v>0</v>
      </c>
      <c r="F39" s="183">
        <v>0</v>
      </c>
      <c r="G39" s="183">
        <v>0</v>
      </c>
      <c r="H39" s="242">
        <f t="shared" si="0"/>
        <v>3963720</v>
      </c>
    </row>
    <row r="40" spans="1:8">
      <c r="A40" s="181">
        <v>133</v>
      </c>
      <c r="B40" s="181">
        <v>1</v>
      </c>
      <c r="C40" s="182" t="s">
        <v>79</v>
      </c>
      <c r="D40" s="183">
        <v>0</v>
      </c>
      <c r="E40" s="183">
        <v>0</v>
      </c>
      <c r="F40" s="183">
        <v>0</v>
      </c>
      <c r="G40" s="183">
        <v>1001659.62</v>
      </c>
      <c r="H40" s="242">
        <f t="shared" si="0"/>
        <v>1001659.62</v>
      </c>
    </row>
    <row r="41" spans="1:8">
      <c r="A41" s="181">
        <v>163</v>
      </c>
      <c r="B41" s="181">
        <v>1</v>
      </c>
      <c r="C41" s="182" t="s">
        <v>102</v>
      </c>
      <c r="D41" s="183">
        <v>618011.79999999946</v>
      </c>
      <c r="E41" s="183">
        <v>0</v>
      </c>
      <c r="F41" s="183">
        <v>0</v>
      </c>
      <c r="G41" s="183">
        <v>536266.31000000006</v>
      </c>
      <c r="H41" s="242">
        <f t="shared" si="0"/>
        <v>1154278.1099999994</v>
      </c>
    </row>
    <row r="42" spans="1:8">
      <c r="A42" s="181">
        <v>201</v>
      </c>
      <c r="B42" s="181">
        <v>3</v>
      </c>
      <c r="C42" s="182" t="s">
        <v>110</v>
      </c>
      <c r="D42" s="183">
        <v>18684</v>
      </c>
      <c r="E42" s="183">
        <v>0</v>
      </c>
      <c r="F42" s="183">
        <v>0</v>
      </c>
      <c r="G42" s="183">
        <v>0</v>
      </c>
      <c r="H42" s="242">
        <f t="shared" si="0"/>
        <v>18684</v>
      </c>
    </row>
    <row r="43" spans="1:8">
      <c r="A43" s="181">
        <v>203</v>
      </c>
      <c r="B43" s="181">
        <v>1</v>
      </c>
      <c r="C43" s="182" t="s">
        <v>111</v>
      </c>
      <c r="D43" s="183">
        <v>0</v>
      </c>
      <c r="E43" s="183">
        <v>0</v>
      </c>
      <c r="F43" s="183">
        <v>0</v>
      </c>
      <c r="G43" s="183">
        <v>38152.639999999999</v>
      </c>
      <c r="H43" s="242">
        <f t="shared" si="0"/>
        <v>38152.639999999999</v>
      </c>
    </row>
    <row r="44" spans="1:8">
      <c r="A44" s="181">
        <v>222</v>
      </c>
      <c r="B44" s="181">
        <v>1</v>
      </c>
      <c r="C44" s="182" t="s">
        <v>118</v>
      </c>
      <c r="D44" s="183">
        <v>0</v>
      </c>
      <c r="E44" s="183">
        <v>0</v>
      </c>
      <c r="F44" s="183">
        <v>0</v>
      </c>
      <c r="G44" s="183">
        <v>2462744.87</v>
      </c>
      <c r="H44" s="242">
        <f t="shared" si="0"/>
        <v>2462744.87</v>
      </c>
    </row>
    <row r="45" spans="1:8">
      <c r="A45" s="181">
        <v>234</v>
      </c>
      <c r="B45" s="181">
        <v>1</v>
      </c>
      <c r="C45" s="182" t="s">
        <v>1287</v>
      </c>
      <c r="D45" s="183">
        <v>0</v>
      </c>
      <c r="E45" s="183">
        <v>0</v>
      </c>
      <c r="F45" s="183">
        <v>0</v>
      </c>
      <c r="G45" s="183">
        <v>1945109.64</v>
      </c>
      <c r="H45" s="242">
        <f t="shared" si="0"/>
        <v>1945109.64</v>
      </c>
    </row>
    <row r="46" spans="1:8">
      <c r="A46" s="181">
        <v>249</v>
      </c>
      <c r="B46" s="181">
        <v>1</v>
      </c>
      <c r="C46" s="182" t="s">
        <v>131</v>
      </c>
      <c r="D46" s="183">
        <v>0</v>
      </c>
      <c r="E46" s="183">
        <v>0</v>
      </c>
      <c r="F46" s="183">
        <v>0</v>
      </c>
      <c r="G46" s="183">
        <v>1133753</v>
      </c>
      <c r="H46" s="242">
        <f t="shared" si="0"/>
        <v>1133753</v>
      </c>
    </row>
    <row r="47" spans="1:8">
      <c r="A47" s="181">
        <v>253</v>
      </c>
      <c r="B47" s="181">
        <v>1</v>
      </c>
      <c r="C47" s="182" t="s">
        <v>134</v>
      </c>
      <c r="D47" s="183">
        <v>110796786.69</v>
      </c>
      <c r="E47" s="183">
        <v>0</v>
      </c>
      <c r="F47" s="183">
        <v>0</v>
      </c>
      <c r="G47" s="183">
        <v>0</v>
      </c>
      <c r="H47" s="242">
        <f t="shared" si="0"/>
        <v>110796786.69</v>
      </c>
    </row>
    <row r="48" spans="1:8">
      <c r="A48" s="181">
        <v>269</v>
      </c>
      <c r="B48" s="181">
        <v>2</v>
      </c>
      <c r="C48" s="182" t="s">
        <v>140</v>
      </c>
      <c r="D48" s="183">
        <v>0</v>
      </c>
      <c r="E48" s="183">
        <v>0</v>
      </c>
      <c r="F48" s="183">
        <v>0</v>
      </c>
      <c r="G48" s="183">
        <v>192971</v>
      </c>
      <c r="H48" s="242">
        <f t="shared" si="0"/>
        <v>192971</v>
      </c>
    </row>
    <row r="49" spans="1:8">
      <c r="A49" s="181">
        <v>272</v>
      </c>
      <c r="B49" s="181">
        <v>2</v>
      </c>
      <c r="C49" s="182" t="s">
        <v>143</v>
      </c>
      <c r="D49" s="183">
        <v>828206</v>
      </c>
      <c r="E49" s="183">
        <v>0</v>
      </c>
      <c r="F49" s="183">
        <v>0</v>
      </c>
      <c r="G49" s="183">
        <v>0</v>
      </c>
      <c r="H49" s="242">
        <f t="shared" si="0"/>
        <v>828206</v>
      </c>
    </row>
    <row r="50" spans="1:8">
      <c r="A50" s="181">
        <v>283</v>
      </c>
      <c r="B50" s="181">
        <v>1</v>
      </c>
      <c r="C50" s="182" t="s">
        <v>146</v>
      </c>
      <c r="D50" s="183">
        <v>114923.52</v>
      </c>
      <c r="E50" s="183">
        <v>0</v>
      </c>
      <c r="F50" s="183">
        <v>0</v>
      </c>
      <c r="G50" s="183">
        <v>0</v>
      </c>
      <c r="H50" s="242">
        <f t="shared" si="0"/>
        <v>114923.52</v>
      </c>
    </row>
    <row r="51" spans="1:8">
      <c r="A51" s="181">
        <v>287</v>
      </c>
      <c r="B51" s="181">
        <v>10</v>
      </c>
      <c r="C51" s="182" t="s">
        <v>147</v>
      </c>
      <c r="D51" s="183">
        <v>642614.55000000005</v>
      </c>
      <c r="E51" s="183">
        <v>0</v>
      </c>
      <c r="F51" s="183">
        <v>0</v>
      </c>
      <c r="G51" s="183">
        <v>0</v>
      </c>
      <c r="H51" s="242">
        <f t="shared" si="0"/>
        <v>642614.55000000005</v>
      </c>
    </row>
    <row r="52" spans="1:8">
      <c r="A52" s="181">
        <v>290</v>
      </c>
      <c r="B52" s="181">
        <v>1</v>
      </c>
      <c r="C52" s="182" t="s">
        <v>794</v>
      </c>
      <c r="D52" s="183">
        <v>24982.29</v>
      </c>
      <c r="E52" s="183">
        <v>0</v>
      </c>
      <c r="F52" s="183">
        <v>0</v>
      </c>
      <c r="G52" s="183">
        <v>0</v>
      </c>
      <c r="H52" s="242">
        <f t="shared" si="0"/>
        <v>24982.29</v>
      </c>
    </row>
    <row r="53" spans="1:8">
      <c r="A53" s="181">
        <v>291</v>
      </c>
      <c r="B53" s="181">
        <v>1</v>
      </c>
      <c r="C53" s="182" t="s">
        <v>151</v>
      </c>
      <c r="D53" s="183">
        <v>29799619.579999998</v>
      </c>
      <c r="E53" s="183">
        <v>0</v>
      </c>
      <c r="F53" s="183">
        <v>0</v>
      </c>
      <c r="G53" s="183">
        <v>0</v>
      </c>
      <c r="H53" s="242">
        <f t="shared" si="0"/>
        <v>29799619.579999998</v>
      </c>
    </row>
    <row r="54" spans="1:8">
      <c r="A54" s="181">
        <v>292</v>
      </c>
      <c r="B54" s="181">
        <v>1</v>
      </c>
      <c r="C54" s="182" t="s">
        <v>152</v>
      </c>
      <c r="D54" s="183">
        <v>4493.5</v>
      </c>
      <c r="E54" s="183">
        <v>0</v>
      </c>
      <c r="F54" s="183">
        <v>0</v>
      </c>
      <c r="G54" s="183">
        <v>843699.62</v>
      </c>
      <c r="H54" s="242">
        <f t="shared" si="0"/>
        <v>848193.12</v>
      </c>
    </row>
    <row r="55" spans="1:8">
      <c r="A55" s="181">
        <v>293</v>
      </c>
      <c r="B55" s="181">
        <v>1</v>
      </c>
      <c r="C55" s="182" t="s">
        <v>153</v>
      </c>
      <c r="D55" s="183">
        <v>0</v>
      </c>
      <c r="E55" s="183">
        <v>0</v>
      </c>
      <c r="F55" s="183">
        <v>0</v>
      </c>
      <c r="G55" s="183">
        <v>597</v>
      </c>
      <c r="H55" s="242">
        <f t="shared" si="0"/>
        <v>597</v>
      </c>
    </row>
    <row r="56" spans="1:8" ht="25.5">
      <c r="A56" s="181">
        <v>310</v>
      </c>
      <c r="B56" s="181">
        <v>1</v>
      </c>
      <c r="C56" s="182" t="s">
        <v>168</v>
      </c>
      <c r="D56" s="183">
        <v>107569.05</v>
      </c>
      <c r="E56" s="183">
        <v>0</v>
      </c>
      <c r="F56" s="183">
        <v>0</v>
      </c>
      <c r="G56" s="183">
        <v>208568792.66999999</v>
      </c>
      <c r="H56" s="242">
        <f t="shared" si="0"/>
        <v>208676361.72</v>
      </c>
    </row>
    <row r="57" spans="1:8">
      <c r="A57" s="181">
        <v>312</v>
      </c>
      <c r="B57" s="181">
        <v>1</v>
      </c>
      <c r="C57" s="182" t="s">
        <v>170</v>
      </c>
      <c r="D57" s="183">
        <v>0</v>
      </c>
      <c r="E57" s="183">
        <v>0</v>
      </c>
      <c r="F57" s="183">
        <v>0</v>
      </c>
      <c r="G57" s="183">
        <v>64974212</v>
      </c>
      <c r="H57" s="242">
        <f t="shared" si="0"/>
        <v>64974212</v>
      </c>
    </row>
    <row r="58" spans="1:8">
      <c r="A58" s="181">
        <v>315</v>
      </c>
      <c r="B58" s="181">
        <v>1</v>
      </c>
      <c r="C58" s="182" t="s">
        <v>12723</v>
      </c>
      <c r="D58" s="183">
        <v>741754.55</v>
      </c>
      <c r="E58" s="183">
        <v>0</v>
      </c>
      <c r="F58" s="183">
        <v>0</v>
      </c>
      <c r="G58" s="183">
        <v>0</v>
      </c>
      <c r="H58" s="242">
        <f t="shared" si="0"/>
        <v>741754.55</v>
      </c>
    </row>
    <row r="59" spans="1:8">
      <c r="A59" s="181">
        <v>324</v>
      </c>
      <c r="B59" s="181">
        <v>1</v>
      </c>
      <c r="C59" s="182" t="s">
        <v>174</v>
      </c>
      <c r="D59" s="183">
        <v>0</v>
      </c>
      <c r="E59" s="183">
        <v>0</v>
      </c>
      <c r="F59" s="183">
        <v>0</v>
      </c>
      <c r="G59" s="183">
        <v>200</v>
      </c>
      <c r="H59" s="242">
        <f t="shared" si="0"/>
        <v>200</v>
      </c>
    </row>
    <row r="60" spans="1:8">
      <c r="A60" s="181">
        <v>347</v>
      </c>
      <c r="B60" s="181">
        <v>1</v>
      </c>
      <c r="C60" s="182" t="s">
        <v>182</v>
      </c>
      <c r="D60" s="183">
        <v>890</v>
      </c>
      <c r="E60" s="183">
        <v>0</v>
      </c>
      <c r="F60" s="183">
        <v>0</v>
      </c>
      <c r="G60" s="183">
        <v>829024.5</v>
      </c>
      <c r="H60" s="242">
        <f t="shared" si="0"/>
        <v>829914.5</v>
      </c>
    </row>
    <row r="61" spans="1:8" s="193" customFormat="1" ht="15" customHeight="1">
      <c r="A61" s="190">
        <v>348</v>
      </c>
      <c r="B61" s="190">
        <v>1</v>
      </c>
      <c r="C61" s="191" t="s">
        <v>183</v>
      </c>
      <c r="D61" s="192">
        <v>716910</v>
      </c>
      <c r="E61" s="192">
        <v>0</v>
      </c>
      <c r="F61" s="192">
        <v>0</v>
      </c>
      <c r="G61" s="192">
        <v>0</v>
      </c>
      <c r="H61" s="242">
        <f t="shared" si="0"/>
        <v>716910</v>
      </c>
    </row>
    <row r="62" spans="1:8">
      <c r="A62" s="181">
        <v>512</v>
      </c>
      <c r="B62" s="181">
        <v>4</v>
      </c>
      <c r="C62" s="182" t="s">
        <v>1448</v>
      </c>
      <c r="D62" s="184">
        <v>54724.31</v>
      </c>
      <c r="E62" s="183">
        <v>0</v>
      </c>
      <c r="F62" s="183">
        <v>0</v>
      </c>
      <c r="G62" s="183">
        <v>0</v>
      </c>
      <c r="H62" s="242">
        <f t="shared" si="0"/>
        <v>54724.31</v>
      </c>
    </row>
    <row r="63" spans="1:8">
      <c r="A63" s="181">
        <v>522</v>
      </c>
      <c r="B63" s="181">
        <v>1</v>
      </c>
      <c r="C63" s="182" t="s">
        <v>205</v>
      </c>
      <c r="D63" s="183">
        <v>0</v>
      </c>
      <c r="E63" s="183">
        <v>0</v>
      </c>
      <c r="F63" s="183">
        <v>0</v>
      </c>
      <c r="G63" s="183">
        <v>776468.65</v>
      </c>
      <c r="H63" s="242">
        <f t="shared" si="0"/>
        <v>776468.65</v>
      </c>
    </row>
    <row r="64" spans="1:8">
      <c r="A64" s="181">
        <v>523</v>
      </c>
      <c r="B64" s="181">
        <v>1</v>
      </c>
      <c r="C64" s="182" t="s">
        <v>846</v>
      </c>
      <c r="D64" s="184">
        <v>22855</v>
      </c>
      <c r="E64" s="183">
        <v>0</v>
      </c>
      <c r="F64" s="183">
        <v>0</v>
      </c>
      <c r="G64" s="183">
        <v>0</v>
      </c>
      <c r="H64" s="242">
        <f t="shared" si="0"/>
        <v>22855</v>
      </c>
    </row>
    <row r="65" spans="1:8">
      <c r="A65" s="181">
        <v>525</v>
      </c>
      <c r="B65" s="181">
        <v>1</v>
      </c>
      <c r="C65" s="182" t="s">
        <v>207</v>
      </c>
      <c r="D65" s="184">
        <v>0</v>
      </c>
      <c r="E65" s="183">
        <v>0</v>
      </c>
      <c r="F65" s="183">
        <v>0</v>
      </c>
      <c r="G65" s="183">
        <v>10780.32</v>
      </c>
      <c r="H65" s="242">
        <f t="shared" si="0"/>
        <v>10780.32</v>
      </c>
    </row>
    <row r="66" spans="1:8">
      <c r="A66" s="181">
        <v>526</v>
      </c>
      <c r="B66" s="181">
        <v>1</v>
      </c>
      <c r="C66" s="182" t="s">
        <v>208</v>
      </c>
      <c r="D66" s="183">
        <v>60160</v>
      </c>
      <c r="E66" s="183">
        <v>0</v>
      </c>
      <c r="F66" s="183">
        <v>0</v>
      </c>
      <c r="G66" s="183">
        <v>0</v>
      </c>
      <c r="H66" s="242">
        <f t="shared" si="0"/>
        <v>60160</v>
      </c>
    </row>
    <row r="67" spans="1:8">
      <c r="A67" s="181">
        <v>572</v>
      </c>
      <c r="B67" s="181">
        <v>1</v>
      </c>
      <c r="C67" s="182" t="s">
        <v>211</v>
      </c>
      <c r="D67" s="183">
        <v>11111510.34</v>
      </c>
      <c r="E67" s="183">
        <v>0</v>
      </c>
      <c r="F67" s="183">
        <v>0</v>
      </c>
      <c r="G67" s="183">
        <v>0</v>
      </c>
      <c r="H67" s="242">
        <f t="shared" si="0"/>
        <v>11111510.34</v>
      </c>
    </row>
    <row r="68" spans="1:8">
      <c r="A68" s="181">
        <v>573</v>
      </c>
      <c r="B68" s="181">
        <v>1</v>
      </c>
      <c r="C68" s="182" t="s">
        <v>212</v>
      </c>
      <c r="D68" s="183">
        <v>0.89</v>
      </c>
      <c r="E68" s="183">
        <v>0</v>
      </c>
      <c r="F68" s="183">
        <v>0</v>
      </c>
      <c r="G68" s="183">
        <v>0</v>
      </c>
      <c r="H68" s="242">
        <f t="shared" si="0"/>
        <v>0.89</v>
      </c>
    </row>
    <row r="69" spans="1:8">
      <c r="A69" s="181">
        <v>574</v>
      </c>
      <c r="B69" s="181">
        <v>1</v>
      </c>
      <c r="C69" s="182" t="s">
        <v>18717</v>
      </c>
      <c r="D69" s="183">
        <v>8404581</v>
      </c>
      <c r="E69" s="183">
        <v>0</v>
      </c>
      <c r="F69" s="183">
        <v>0</v>
      </c>
      <c r="G69" s="183">
        <v>0</v>
      </c>
      <c r="H69" s="242">
        <f t="shared" si="0"/>
        <v>8404581</v>
      </c>
    </row>
    <row r="70" spans="1:8">
      <c r="A70" s="181">
        <v>582</v>
      </c>
      <c r="B70" s="181">
        <v>1</v>
      </c>
      <c r="C70" s="182" t="s">
        <v>220</v>
      </c>
      <c r="D70" s="183">
        <v>0</v>
      </c>
      <c r="E70" s="183">
        <v>0</v>
      </c>
      <c r="F70" s="183">
        <v>0</v>
      </c>
      <c r="G70" s="183">
        <v>7789097.25</v>
      </c>
      <c r="H70" s="242">
        <f t="shared" si="0"/>
        <v>7789097.25</v>
      </c>
    </row>
    <row r="71" spans="1:8">
      <c r="A71" s="181">
        <v>586</v>
      </c>
      <c r="B71" s="181">
        <v>1</v>
      </c>
      <c r="C71" s="235" t="s">
        <v>223</v>
      </c>
      <c r="D71" s="242">
        <v>0</v>
      </c>
      <c r="E71" s="242">
        <v>0</v>
      </c>
      <c r="F71" s="242">
        <v>0</v>
      </c>
      <c r="G71" s="242">
        <v>4196873.21</v>
      </c>
      <c r="H71" s="242">
        <f t="shared" si="0"/>
        <v>4196873.21</v>
      </c>
    </row>
    <row r="72" spans="1:8" ht="25.5">
      <c r="A72" s="181">
        <v>587</v>
      </c>
      <c r="B72" s="181">
        <v>1</v>
      </c>
      <c r="C72" s="235" t="s">
        <v>1513</v>
      </c>
      <c r="D72" s="242">
        <v>985967.96000000008</v>
      </c>
      <c r="E72" s="242">
        <v>0</v>
      </c>
      <c r="F72" s="242">
        <v>0</v>
      </c>
      <c r="G72" s="242">
        <v>0</v>
      </c>
      <c r="H72" s="242">
        <f t="shared" si="0"/>
        <v>985967.96000000008</v>
      </c>
    </row>
    <row r="73" spans="1:8">
      <c r="A73" s="181">
        <v>591</v>
      </c>
      <c r="B73" s="181">
        <v>1</v>
      </c>
      <c r="C73" s="235" t="s">
        <v>1288</v>
      </c>
      <c r="D73" s="242">
        <v>0</v>
      </c>
      <c r="E73" s="242">
        <v>0</v>
      </c>
      <c r="F73" s="242">
        <v>0</v>
      </c>
      <c r="G73" s="242">
        <v>59881324.280000001</v>
      </c>
      <c r="H73" s="242">
        <f t="shared" ref="H73:H78" si="1">+D73+E73+F73+G73</f>
        <v>59881324.280000001</v>
      </c>
    </row>
    <row r="74" spans="1:8">
      <c r="A74" s="181">
        <v>592</v>
      </c>
      <c r="B74" s="181">
        <v>1</v>
      </c>
      <c r="C74" s="235" t="s">
        <v>1289</v>
      </c>
      <c r="D74" s="242">
        <v>6727115.8600000003</v>
      </c>
      <c r="E74" s="242">
        <v>0</v>
      </c>
      <c r="F74" s="242">
        <v>0</v>
      </c>
      <c r="G74" s="242">
        <v>60534215.409999996</v>
      </c>
      <c r="H74" s="242">
        <f t="shared" si="1"/>
        <v>67261331.269999996</v>
      </c>
    </row>
    <row r="75" spans="1:8">
      <c r="A75" s="181">
        <v>594</v>
      </c>
      <c r="B75" s="181">
        <v>1</v>
      </c>
      <c r="C75" s="235" t="s">
        <v>113</v>
      </c>
      <c r="D75" s="242">
        <v>0</v>
      </c>
      <c r="E75" s="242">
        <v>0</v>
      </c>
      <c r="F75" s="242">
        <v>0</v>
      </c>
      <c r="G75" s="242">
        <v>447795.44</v>
      </c>
      <c r="H75" s="242">
        <f t="shared" si="1"/>
        <v>447795.44</v>
      </c>
    </row>
    <row r="76" spans="1:8">
      <c r="A76" s="181">
        <v>660</v>
      </c>
      <c r="B76" s="181">
        <v>1</v>
      </c>
      <c r="C76" s="235" t="s">
        <v>234</v>
      </c>
      <c r="D76" s="242">
        <v>44133.98</v>
      </c>
      <c r="E76" s="242">
        <v>0</v>
      </c>
      <c r="F76" s="242">
        <v>0</v>
      </c>
      <c r="G76" s="242">
        <v>3787544.31</v>
      </c>
      <c r="H76" s="242">
        <f t="shared" si="1"/>
        <v>3831678.29</v>
      </c>
    </row>
    <row r="77" spans="1:8">
      <c r="A77" s="181">
        <v>661</v>
      </c>
      <c r="B77" s="181">
        <v>1</v>
      </c>
      <c r="C77" s="235" t="s">
        <v>235</v>
      </c>
      <c r="D77" s="242">
        <v>0</v>
      </c>
      <c r="E77" s="242">
        <v>0</v>
      </c>
      <c r="F77" s="242">
        <v>0</v>
      </c>
      <c r="G77" s="242">
        <v>18884.45</v>
      </c>
      <c r="H77" s="242">
        <f t="shared" si="1"/>
        <v>18884.45</v>
      </c>
    </row>
    <row r="78" spans="1:8">
      <c r="A78" s="181">
        <v>670</v>
      </c>
      <c r="B78" s="181">
        <v>1</v>
      </c>
      <c r="C78" s="235" t="s">
        <v>236</v>
      </c>
      <c r="D78" s="242">
        <v>1330000</v>
      </c>
      <c r="E78" s="242">
        <v>0</v>
      </c>
      <c r="F78" s="242">
        <v>0</v>
      </c>
      <c r="G78" s="242">
        <v>7976843.6299999999</v>
      </c>
      <c r="H78" s="242">
        <f t="shared" si="1"/>
        <v>9306843.629999999</v>
      </c>
    </row>
    <row r="79" spans="1:8">
      <c r="A79" s="181">
        <v>867</v>
      </c>
      <c r="B79" s="181">
        <v>1</v>
      </c>
      <c r="C79" s="235" t="s">
        <v>251</v>
      </c>
      <c r="D79" s="242">
        <v>0</v>
      </c>
      <c r="E79" s="242">
        <v>0</v>
      </c>
      <c r="F79" s="242">
        <v>0</v>
      </c>
      <c r="G79" s="242">
        <v>1509098.64</v>
      </c>
      <c r="H79" s="242">
        <f t="shared" ref="H79" si="2">+D79+E79+F79+G79</f>
        <v>1509098.64</v>
      </c>
    </row>
    <row r="80" spans="1:8">
      <c r="A80" s="234"/>
      <c r="B80" s="234"/>
      <c r="C80" s="235"/>
      <c r="D80" s="242"/>
      <c r="E80" s="242"/>
      <c r="F80" s="242"/>
      <c r="G80" s="242"/>
      <c r="H80" s="242"/>
    </row>
    <row r="81" spans="1:8" ht="12.75" customHeight="1">
      <c r="A81" s="331" t="s">
        <v>638</v>
      </c>
      <c r="B81" s="320"/>
      <c r="C81" s="320"/>
      <c r="D81" s="211">
        <f>+SUBTOTAL(9,D9:D79)</f>
        <v>1330103117.7899997</v>
      </c>
      <c r="E81" s="211">
        <f>+SUBTOTAL(9,E9:E79)</f>
        <v>8379252.4800000004</v>
      </c>
      <c r="F81" s="211">
        <f>+SUBTOTAL(9,F9:F79)</f>
        <v>45254478.38000001</v>
      </c>
      <c r="G81" s="211">
        <f>+SUBTOTAL(9,G9:G79)</f>
        <v>433717415.24999982</v>
      </c>
      <c r="H81" s="211">
        <f>+D81+E81+F81+G81</f>
        <v>1817454263.8999996</v>
      </c>
    </row>
  </sheetData>
  <sheetProtection formatCells="0" formatColumns="0" formatRows="0" insertColumns="0" insertRows="0" insertHyperlinks="0" sort="0" autoFilter="0" pivotTables="0"/>
  <autoFilter ref="A8:H79"/>
  <mergeCells count="2">
    <mergeCell ref="A81:C8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202" activePane="bottomRight" state="frozen"/>
      <selection activeCell="G12" sqref="G12"/>
      <selection pane="topRight" activeCell="G12" sqref="G12"/>
      <selection pane="bottomLeft" activeCell="G12" sqref="G12"/>
      <selection pane="bottomRight" activeCell="B223" sqref="B223"/>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314" t="s">
        <v>639</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row>
    <row r="8" spans="1:41" s="27" customFormat="1" ht="18.75">
      <c r="A8" s="314" t="s">
        <v>1270</v>
      </c>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row>
    <row r="9" spans="1:41" s="27" customFormat="1" ht="18.75">
      <c r="A9" s="314" t="str">
        <f>+RESUMEN!A6</f>
        <v>ACTUALIZADO AL : 8 de enero de 2018</v>
      </c>
      <c r="B9" s="314"/>
      <c r="C9" s="314"/>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row>
    <row r="10" spans="1:41" s="27" customFormat="1" ht="18.75">
      <c r="A10" s="314" t="s">
        <v>640</v>
      </c>
      <c r="B10" s="314"/>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row>
    <row r="11" spans="1:41" s="27" customFormat="1" ht="15" customHeight="1">
      <c r="A11" s="72"/>
      <c r="B11" s="28"/>
      <c r="C11" s="29"/>
      <c r="D11" s="333" t="s">
        <v>641</v>
      </c>
      <c r="E11" s="333"/>
      <c r="F11" s="333"/>
      <c r="G11" s="333"/>
      <c r="H11" s="333"/>
      <c r="I11" s="333"/>
      <c r="J11" s="333"/>
      <c r="K11" s="333"/>
      <c r="L11" s="333"/>
      <c r="M11" s="333"/>
      <c r="N11" s="333"/>
      <c r="O11" s="333"/>
      <c r="P11" s="333"/>
      <c r="Q11" s="333"/>
      <c r="R11" s="333"/>
      <c r="S11" s="333"/>
      <c r="T11" s="333"/>
      <c r="U11" s="334"/>
      <c r="V11" s="335" t="s">
        <v>642</v>
      </c>
      <c r="W11" s="336"/>
      <c r="X11" s="336"/>
      <c r="Y11" s="336"/>
      <c r="Z11" s="336"/>
      <c r="AA11" s="336"/>
      <c r="AB11" s="336"/>
      <c r="AC11" s="336"/>
      <c r="AD11" s="336"/>
      <c r="AE11" s="336"/>
      <c r="AF11" s="336"/>
      <c r="AG11" s="336"/>
      <c r="AH11" s="336"/>
      <c r="AI11" s="337"/>
    </row>
    <row r="12" spans="1:41" s="17" customFormat="1" ht="34.5">
      <c r="A12" s="56" t="s">
        <v>643</v>
      </c>
      <c r="B12" s="57" t="s">
        <v>41</v>
      </c>
      <c r="C12" s="58" t="s">
        <v>644</v>
      </c>
      <c r="D12" s="58" t="s">
        <v>1251</v>
      </c>
      <c r="E12" s="58" t="s">
        <v>1252</v>
      </c>
      <c r="F12" s="56" t="s">
        <v>27</v>
      </c>
      <c r="G12" s="56" t="s">
        <v>3</v>
      </c>
      <c r="H12" s="56" t="s">
        <v>1259</v>
      </c>
      <c r="I12" s="56" t="s">
        <v>11</v>
      </c>
      <c r="J12" s="56" t="s">
        <v>6</v>
      </c>
      <c r="K12" s="56" t="s">
        <v>15</v>
      </c>
      <c r="L12" s="56" t="s">
        <v>1260</v>
      </c>
      <c r="M12" s="56" t="s">
        <v>17</v>
      </c>
      <c r="N12" s="56" t="s">
        <v>13</v>
      </c>
      <c r="O12" s="56" t="s">
        <v>1261</v>
      </c>
      <c r="P12" s="56" t="s">
        <v>1262</v>
      </c>
      <c r="Q12" s="56" t="s">
        <v>20</v>
      </c>
      <c r="R12" s="56" t="s">
        <v>21</v>
      </c>
      <c r="S12" s="56" t="s">
        <v>8</v>
      </c>
      <c r="T12" s="56" t="s">
        <v>1271</v>
      </c>
      <c r="U12" s="56" t="s">
        <v>1248</v>
      </c>
      <c r="V12" s="58" t="s">
        <v>1255</v>
      </c>
      <c r="W12" s="58" t="s">
        <v>1253</v>
      </c>
      <c r="X12" s="56" t="s">
        <v>3</v>
      </c>
      <c r="Y12" s="56" t="s">
        <v>632</v>
      </c>
      <c r="Z12" s="56" t="s">
        <v>11</v>
      </c>
      <c r="AA12" s="56" t="s">
        <v>6</v>
      </c>
      <c r="AB12" s="56" t="s">
        <v>17</v>
      </c>
      <c r="AC12" s="56" t="s">
        <v>13</v>
      </c>
      <c r="AD12" s="56" t="s">
        <v>1262</v>
      </c>
      <c r="AE12" s="56" t="s">
        <v>20</v>
      </c>
      <c r="AF12" s="56" t="s">
        <v>21</v>
      </c>
      <c r="AG12" s="56" t="s">
        <v>23</v>
      </c>
      <c r="AH12" s="56" t="s">
        <v>1250</v>
      </c>
      <c r="AI12" s="56" t="s">
        <v>1271</v>
      </c>
      <c r="AJ12" s="58" t="s">
        <v>645</v>
      </c>
    </row>
    <row r="13" spans="1:41" ht="20.100000000000001" customHeight="1">
      <c r="A13" s="59">
        <v>6</v>
      </c>
      <c r="B13" s="60" t="s">
        <v>690</v>
      </c>
      <c r="C13" s="61" t="s">
        <v>1304</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691</v>
      </c>
      <c r="C14" s="61" t="s">
        <v>1304</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692</v>
      </c>
      <c r="C15" s="61" t="s">
        <v>1304</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693</v>
      </c>
      <c r="C16" s="64" t="s">
        <v>1304</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694</v>
      </c>
      <c r="C17" s="61" t="s">
        <v>1304</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695</v>
      </c>
      <c r="C18" s="61" t="s">
        <v>1304</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696</v>
      </c>
      <c r="C19" s="61" t="s">
        <v>1304</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697</v>
      </c>
      <c r="C20" s="64" t="s">
        <v>1304</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698</v>
      </c>
      <c r="C21" s="61" t="s">
        <v>1304</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699</v>
      </c>
      <c r="C22" s="61" t="s">
        <v>1304</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700</v>
      </c>
      <c r="C23" s="61" t="s">
        <v>1304</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701</v>
      </c>
      <c r="C24" s="61" t="s">
        <v>1304</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702</v>
      </c>
      <c r="C25" s="61" t="s">
        <v>1304</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703</v>
      </c>
      <c r="C26" s="61" t="s">
        <v>1304</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704</v>
      </c>
      <c r="C27" s="61" t="s">
        <v>1304</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705</v>
      </c>
      <c r="C28" s="61" t="s">
        <v>1304</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706</v>
      </c>
      <c r="C29" s="61" t="s">
        <v>1304</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707</v>
      </c>
      <c r="C30" s="61" t="s">
        <v>1304</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708</v>
      </c>
      <c r="C31" s="61" t="s">
        <v>1304</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709</v>
      </c>
      <c r="C32" s="61" t="s">
        <v>1304</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710</v>
      </c>
      <c r="C33" s="61" t="s">
        <v>1304</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711</v>
      </c>
      <c r="C34" s="61" t="s">
        <v>1304</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712</v>
      </c>
      <c r="C35" s="61" t="s">
        <v>1304</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713</v>
      </c>
      <c r="C36" s="61" t="s">
        <v>1304</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618</v>
      </c>
      <c r="B37" s="60" t="s">
        <v>714</v>
      </c>
      <c r="C37" s="61" t="s">
        <v>1304</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620</v>
      </c>
      <c r="B38" s="60" t="s">
        <v>714</v>
      </c>
      <c r="C38" s="61" t="s">
        <v>1304</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621</v>
      </c>
      <c r="B39" s="60" t="s">
        <v>715</v>
      </c>
      <c r="C39" s="61" t="s">
        <v>1304</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623</v>
      </c>
      <c r="B40" s="60" t="s">
        <v>716</v>
      </c>
      <c r="C40" s="61" t="s">
        <v>1304</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625</v>
      </c>
      <c r="B41" s="60" t="s">
        <v>717</v>
      </c>
      <c r="C41" s="61" t="s">
        <v>1304</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1304</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718</v>
      </c>
      <c r="C43" s="61" t="s">
        <v>1304</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719</v>
      </c>
      <c r="C44" s="61" t="s">
        <v>1304</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720</v>
      </c>
      <c r="C45" s="61" t="s">
        <v>1304</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721</v>
      </c>
      <c r="C46" s="61" t="s">
        <v>1304</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722</v>
      </c>
      <c r="C47" s="61" t="s">
        <v>1304</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723</v>
      </c>
      <c r="C48" s="61" t="s">
        <v>1304</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724</v>
      </c>
      <c r="C49" s="61" t="s">
        <v>1304</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725</v>
      </c>
      <c r="C50" s="61" t="s">
        <v>1304</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726</v>
      </c>
      <c r="C51" s="61" t="s">
        <v>1304</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727</v>
      </c>
      <c r="C52" s="61" t="s">
        <v>1304</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728</v>
      </c>
      <c r="C53" s="61" t="s">
        <v>1304</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729</v>
      </c>
      <c r="C54" s="61" t="s">
        <v>1304</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730</v>
      </c>
      <c r="C55" s="61" t="s">
        <v>1304</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731</v>
      </c>
      <c r="C56" s="61" t="s">
        <v>1304</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732</v>
      </c>
      <c r="C57" s="75" t="s">
        <v>1304</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733</v>
      </c>
      <c r="C58" s="75" t="s">
        <v>1304</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734</v>
      </c>
      <c r="C59" s="75" t="s">
        <v>1304</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735</v>
      </c>
      <c r="C60" s="75" t="s">
        <v>1304</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736</v>
      </c>
      <c r="C61" s="75" t="s">
        <v>1304</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737</v>
      </c>
      <c r="C62" s="75" t="s">
        <v>1304</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1304</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738</v>
      </c>
      <c r="C64" s="75" t="s">
        <v>1304</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1304</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1304</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739</v>
      </c>
      <c r="C67" s="75" t="s">
        <v>1304</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740</v>
      </c>
      <c r="C68" s="75" t="s">
        <v>1304</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741</v>
      </c>
      <c r="C69" s="61" t="s">
        <v>1304</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1304</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742</v>
      </c>
      <c r="C71" s="61" t="s">
        <v>1304</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743</v>
      </c>
      <c r="C72" s="61" t="s">
        <v>1304</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744</v>
      </c>
      <c r="C73" s="61" t="s">
        <v>1304</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745</v>
      </c>
      <c r="C74" s="61" t="s">
        <v>1304</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746</v>
      </c>
      <c r="C75" s="61" t="s">
        <v>1304</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747</v>
      </c>
      <c r="C76" s="61" t="s">
        <v>1304</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748</v>
      </c>
      <c r="C77" s="61" t="s">
        <v>1304</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749</v>
      </c>
      <c r="C78" s="61" t="s">
        <v>1304</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750</v>
      </c>
      <c r="C79" s="61" t="s">
        <v>1304</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751</v>
      </c>
      <c r="C80" s="61" t="s">
        <v>1304</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752</v>
      </c>
      <c r="C81" s="61" t="s">
        <v>1304</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753</v>
      </c>
      <c r="C82" s="61" t="s">
        <v>1304</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1304</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754</v>
      </c>
      <c r="C84" s="61" t="s">
        <v>1304</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755</v>
      </c>
      <c r="C85" s="61" t="s">
        <v>1304</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756</v>
      </c>
      <c r="C86" s="61" t="s">
        <v>1304</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757</v>
      </c>
      <c r="C87" s="61" t="s">
        <v>1304</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758</v>
      </c>
      <c r="C88" s="61" t="s">
        <v>1304</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759</v>
      </c>
      <c r="C89" s="61" t="s">
        <v>1304</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760</v>
      </c>
      <c r="C90" s="61" t="s">
        <v>1304</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761</v>
      </c>
      <c r="C91" s="61" t="s">
        <v>1304</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762</v>
      </c>
      <c r="C92" s="61" t="s">
        <v>1304</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763</v>
      </c>
      <c r="C93" s="61" t="s">
        <v>1304</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764</v>
      </c>
      <c r="C94" s="61" t="s">
        <v>1304</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765</v>
      </c>
      <c r="C95" s="61" t="s">
        <v>1304</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766</v>
      </c>
      <c r="C96" s="61" t="s">
        <v>1304</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1304</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767</v>
      </c>
      <c r="C98" s="61" t="s">
        <v>1304</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768</v>
      </c>
      <c r="C99" s="61" t="s">
        <v>1304</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769</v>
      </c>
      <c r="C100" s="61" t="s">
        <v>1304</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1304</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770</v>
      </c>
      <c r="C102" s="61" t="s">
        <v>1304</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771</v>
      </c>
      <c r="C103" s="61" t="s">
        <v>1304</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772</v>
      </c>
      <c r="C104" s="61" t="s">
        <v>1304</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773</v>
      </c>
      <c r="C105" s="61" t="s">
        <v>1304</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774</v>
      </c>
      <c r="C106" s="61" t="s">
        <v>1304</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775</v>
      </c>
      <c r="C107" s="61" t="s">
        <v>1304</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776</v>
      </c>
      <c r="C108" s="61" t="s">
        <v>1304</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777</v>
      </c>
      <c r="C109" s="61" t="s">
        <v>1304</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778</v>
      </c>
      <c r="C110" s="61" t="s">
        <v>1304</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779</v>
      </c>
      <c r="C111" s="61" t="s">
        <v>1304</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780</v>
      </c>
      <c r="C112" s="61" t="s">
        <v>1304</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781</v>
      </c>
      <c r="C113" s="61" t="s">
        <v>1304</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782</v>
      </c>
      <c r="C114" s="61" t="s">
        <v>1304</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783</v>
      </c>
      <c r="C115" s="61" t="s">
        <v>1304</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784</v>
      </c>
      <c r="C116" s="61" t="s">
        <v>1304</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785</v>
      </c>
      <c r="C117" s="61" t="s">
        <v>1304</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786</v>
      </c>
      <c r="C118" s="61" t="s">
        <v>1304</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787</v>
      </c>
      <c r="C119" s="61" t="s">
        <v>1304</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788</v>
      </c>
      <c r="C120" s="61" t="s">
        <v>1304</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789</v>
      </c>
      <c r="C121" s="61" t="s">
        <v>1304</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790</v>
      </c>
      <c r="C122" s="61" t="s">
        <v>1304</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1304</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791</v>
      </c>
      <c r="C124" s="61" t="s">
        <v>1304</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792</v>
      </c>
      <c r="C125" s="61" t="s">
        <v>1304</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793</v>
      </c>
      <c r="C126" s="61" t="s">
        <v>1304</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794</v>
      </c>
      <c r="C127" s="61" t="s">
        <v>1304</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795</v>
      </c>
      <c r="C128" s="61" t="s">
        <v>1304</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1304</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796</v>
      </c>
      <c r="C130" s="61" t="s">
        <v>1304</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1304</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1304</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1304</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797</v>
      </c>
      <c r="C134" s="61" t="s">
        <v>1304</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798</v>
      </c>
      <c r="C135" s="61" t="s">
        <v>1304</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799</v>
      </c>
      <c r="C136" s="61" t="s">
        <v>1304</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800</v>
      </c>
      <c r="C137" s="61" t="s">
        <v>1304</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801</v>
      </c>
      <c r="C138" s="61" t="s">
        <v>1304</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802</v>
      </c>
      <c r="C139" s="61" t="s">
        <v>1304</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803</v>
      </c>
      <c r="C140" s="61" t="s">
        <v>1304</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804</v>
      </c>
      <c r="C141" s="61" t="s">
        <v>1304</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805</v>
      </c>
      <c r="C142" s="61" t="s">
        <v>1304</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806</v>
      </c>
      <c r="C143" s="61" t="s">
        <v>1304</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807</v>
      </c>
      <c r="C144" s="61" t="s">
        <v>1304</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808</v>
      </c>
      <c r="C145" s="61" t="s">
        <v>1304</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809</v>
      </c>
      <c r="C146" s="61" t="s">
        <v>1304</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810</v>
      </c>
      <c r="C147" s="61" t="s">
        <v>1304</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811</v>
      </c>
      <c r="C148" s="61" t="s">
        <v>1304</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812</v>
      </c>
      <c r="C149" s="61" t="s">
        <v>1304</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813</v>
      </c>
      <c r="C150" s="61" t="s">
        <v>1304</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814</v>
      </c>
      <c r="C151" s="61" t="s">
        <v>1304</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815</v>
      </c>
      <c r="C152" s="61" t="s">
        <v>1304</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816</v>
      </c>
      <c r="C153" s="61" t="s">
        <v>1304</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817</v>
      </c>
      <c r="C154" s="61" t="s">
        <v>1304</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818</v>
      </c>
      <c r="C155" s="61" t="s">
        <v>1304</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819</v>
      </c>
      <c r="C156" s="61" t="s">
        <v>1304</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820</v>
      </c>
      <c r="C157" s="61" t="s">
        <v>1304</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821</v>
      </c>
      <c r="C158" s="61" t="s">
        <v>1304</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822</v>
      </c>
      <c r="C159" s="61" t="s">
        <v>1304</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823</v>
      </c>
      <c r="C160" s="61" t="s">
        <v>1304</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824</v>
      </c>
      <c r="C161" s="61" t="s">
        <v>1304</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825</v>
      </c>
      <c r="C162" s="61" t="s">
        <v>1304</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1272</v>
      </c>
      <c r="C163" s="61" t="s">
        <v>1304</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1273</v>
      </c>
      <c r="C164" s="61" t="s">
        <v>1304</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1274</v>
      </c>
      <c r="C165" s="61" t="s">
        <v>1304</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1275</v>
      </c>
      <c r="C166" s="61" t="s">
        <v>1304</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1276</v>
      </c>
      <c r="C167" s="61" t="s">
        <v>1304</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1277</v>
      </c>
      <c r="C168" s="61" t="s">
        <v>1304</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1278</v>
      </c>
      <c r="C169" s="61" t="s">
        <v>1304</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826</v>
      </c>
      <c r="C170" s="75" t="s">
        <v>1304</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827</v>
      </c>
      <c r="C171" s="75" t="s">
        <v>1304</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828</v>
      </c>
      <c r="C172" s="75" t="s">
        <v>1304</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829</v>
      </c>
      <c r="C173" s="75" t="s">
        <v>1304</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830</v>
      </c>
      <c r="C174" s="75" t="s">
        <v>1304</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831</v>
      </c>
      <c r="C175" s="75" t="s">
        <v>1304</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832</v>
      </c>
      <c r="C176" s="75" t="s">
        <v>1304</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833</v>
      </c>
      <c r="C177" s="75" t="s">
        <v>1304</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834</v>
      </c>
      <c r="C178" s="75" t="s">
        <v>1304</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835</v>
      </c>
      <c r="C179" s="75" t="s">
        <v>1304</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836</v>
      </c>
      <c r="C180" s="75" t="s">
        <v>1304</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837</v>
      </c>
      <c r="C181" s="75" t="s">
        <v>1304</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838</v>
      </c>
      <c r="C182" s="75" t="s">
        <v>1304</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839</v>
      </c>
      <c r="C183" s="78" t="s">
        <v>1304</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840</v>
      </c>
      <c r="C184" s="78" t="s">
        <v>1304</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841</v>
      </c>
      <c r="C185" s="61" t="s">
        <v>1304</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1304</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842</v>
      </c>
      <c r="C187" s="61" t="s">
        <v>1304</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843</v>
      </c>
      <c r="C188" s="61" t="s">
        <v>1304</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844</v>
      </c>
      <c r="C189" s="61" t="s">
        <v>1304</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845</v>
      </c>
      <c r="C190" s="61" t="s">
        <v>1304</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846</v>
      </c>
      <c r="C191" s="61" t="s">
        <v>1304</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207</v>
      </c>
      <c r="C192" s="61" t="s">
        <v>1304</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847</v>
      </c>
      <c r="C193" s="61" t="s">
        <v>1304</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848</v>
      </c>
      <c r="C194" s="61" t="s">
        <v>1304</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210</v>
      </c>
      <c r="C195" s="61" t="s">
        <v>1304</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849</v>
      </c>
      <c r="C196" s="61" t="s">
        <v>1304</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850</v>
      </c>
      <c r="C197" s="61" t="s">
        <v>1304</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851</v>
      </c>
      <c r="C198" s="61" t="s">
        <v>1304</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852</v>
      </c>
      <c r="C199" s="64" t="s">
        <v>1304</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853</v>
      </c>
      <c r="C200" s="64" t="s">
        <v>1304</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854</v>
      </c>
      <c r="C201" s="61" t="s">
        <v>1304</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855</v>
      </c>
      <c r="C202" s="64" t="s">
        <v>1304</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218</v>
      </c>
      <c r="C203" s="61" t="s">
        <v>1304</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856</v>
      </c>
      <c r="C204" s="61" t="s">
        <v>1304</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857</v>
      </c>
      <c r="C205" s="61" t="s">
        <v>1304</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858</v>
      </c>
      <c r="C206" s="61" t="s">
        <v>1304</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222</v>
      </c>
      <c r="C207" s="61" t="s">
        <v>1304</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223</v>
      </c>
      <c r="C208" s="64" t="s">
        <v>1304</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859</v>
      </c>
      <c r="C209" s="61" t="s">
        <v>1304</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224</v>
      </c>
      <c r="C210" s="64" t="s">
        <v>1304</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860</v>
      </c>
      <c r="C211" s="64" t="s">
        <v>1304</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861</v>
      </c>
      <c r="C212" s="61" t="s">
        <v>1304</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862</v>
      </c>
      <c r="C213" s="61" t="s">
        <v>1304</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863</v>
      </c>
      <c r="C214" s="61" t="s">
        <v>1304</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864</v>
      </c>
      <c r="C215" s="61" t="s">
        <v>1304</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1304</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1279</v>
      </c>
      <c r="C217" s="61" t="s">
        <v>1304</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865</v>
      </c>
      <c r="C218" s="61" t="s">
        <v>1304</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231</v>
      </c>
      <c r="C219" s="61" t="s">
        <v>1304</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866</v>
      </c>
      <c r="C220" s="61" t="s">
        <v>1304</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233</v>
      </c>
      <c r="C221" s="64" t="s">
        <v>1304</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234</v>
      </c>
      <c r="C222" s="61" t="s">
        <v>1304</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235</v>
      </c>
      <c r="C223" s="61" t="s">
        <v>1304</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236</v>
      </c>
      <c r="C224" s="61" t="s">
        <v>1304</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867</v>
      </c>
      <c r="C225" s="61" t="s">
        <v>1304</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238</v>
      </c>
      <c r="C226" s="61" t="s">
        <v>1304</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868</v>
      </c>
      <c r="C227" s="61" t="s">
        <v>1304</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869</v>
      </c>
      <c r="C228" s="61" t="s">
        <v>1304</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870</v>
      </c>
      <c r="C229" s="64" t="s">
        <v>1304</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242</v>
      </c>
      <c r="C230" s="61" t="s">
        <v>1304</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871</v>
      </c>
      <c r="C231" s="61" t="s">
        <v>1304</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872</v>
      </c>
      <c r="C232" s="61" t="s">
        <v>1304</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873</v>
      </c>
      <c r="C233" s="61" t="s">
        <v>1304</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874</v>
      </c>
      <c r="C234" s="61" t="s">
        <v>1304</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875</v>
      </c>
      <c r="C235" s="61" t="s">
        <v>1304</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876</v>
      </c>
      <c r="C236" s="61" t="s">
        <v>1304</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877</v>
      </c>
      <c r="C237" s="61" t="s">
        <v>1304</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878</v>
      </c>
      <c r="C238" s="61" t="s">
        <v>1304</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879</v>
      </c>
      <c r="C239" s="61" t="s">
        <v>1304</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880</v>
      </c>
      <c r="C240" s="75" t="s">
        <v>1304</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881</v>
      </c>
      <c r="C241" s="75" t="s">
        <v>1304</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882</v>
      </c>
      <c r="C242" s="75" t="s">
        <v>1304</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883</v>
      </c>
      <c r="C243" s="75" t="s">
        <v>1304</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884</v>
      </c>
      <c r="C244" s="75" t="s">
        <v>1304</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885</v>
      </c>
      <c r="C245" s="75" t="s">
        <v>1304</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886</v>
      </c>
      <c r="C246" s="75" t="s">
        <v>1304</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887</v>
      </c>
      <c r="C247" s="75" t="s">
        <v>1304</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888</v>
      </c>
      <c r="C248" s="75" t="s">
        <v>1304</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261</v>
      </c>
      <c r="C249" s="75" t="s">
        <v>1304</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889</v>
      </c>
      <c r="C250" s="75" t="s">
        <v>1304</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263</v>
      </c>
      <c r="C251" s="75" t="s">
        <v>1304</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890</v>
      </c>
      <c r="C252" s="75" t="s">
        <v>1304</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891</v>
      </c>
      <c r="C253" s="75" t="s">
        <v>1304</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892</v>
      </c>
      <c r="C254" s="75" t="s">
        <v>1304</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893</v>
      </c>
      <c r="C255" s="75" t="s">
        <v>1304</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894</v>
      </c>
      <c r="C256" s="75" t="s">
        <v>1304</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895</v>
      </c>
      <c r="C257" s="75" t="s">
        <v>1304</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896</v>
      </c>
      <c r="C258" s="75" t="s">
        <v>1304</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897</v>
      </c>
      <c r="C259" s="75" t="s">
        <v>1304</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898</v>
      </c>
      <c r="C260" s="75" t="s">
        <v>1304</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899</v>
      </c>
      <c r="C261" s="75" t="s">
        <v>1304</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900</v>
      </c>
      <c r="C262" s="75" t="s">
        <v>1304</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901</v>
      </c>
      <c r="C263" s="75" t="s">
        <v>1304</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902</v>
      </c>
      <c r="C264" s="75" t="s">
        <v>1304</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903</v>
      </c>
      <c r="C265" s="75" t="s">
        <v>1304</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904</v>
      </c>
      <c r="C266" s="75" t="s">
        <v>1304</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905</v>
      </c>
      <c r="C267" s="75" t="s">
        <v>1304</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906</v>
      </c>
      <c r="C268" s="75" t="s">
        <v>1304</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907</v>
      </c>
      <c r="C269" s="75" t="s">
        <v>1304</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908</v>
      </c>
      <c r="C270" s="75" t="s">
        <v>1304</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909</v>
      </c>
      <c r="C271" s="75" t="s">
        <v>1304</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910</v>
      </c>
      <c r="C272" s="75" t="s">
        <v>1304</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911</v>
      </c>
      <c r="C273" s="75" t="s">
        <v>1304</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912</v>
      </c>
      <c r="C274" s="75" t="s">
        <v>1304</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913</v>
      </c>
      <c r="C275" s="75" t="s">
        <v>1304</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914</v>
      </c>
      <c r="C276" s="75" t="s">
        <v>1304</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915</v>
      </c>
      <c r="C277" s="75" t="s">
        <v>1304</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916</v>
      </c>
      <c r="C278" s="75" t="s">
        <v>1304</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917</v>
      </c>
      <c r="C279" s="75" t="s">
        <v>1304</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918</v>
      </c>
      <c r="C280" s="75" t="s">
        <v>1304</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919</v>
      </c>
      <c r="C281" s="75" t="s">
        <v>1304</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920</v>
      </c>
      <c r="C282" s="75" t="s">
        <v>1304</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921</v>
      </c>
      <c r="C283" s="75" t="s">
        <v>1304</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922</v>
      </c>
      <c r="C284" s="75" t="s">
        <v>1304</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923</v>
      </c>
      <c r="C285" s="75" t="s">
        <v>1304</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924</v>
      </c>
      <c r="C286" s="75" t="s">
        <v>1304</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925</v>
      </c>
      <c r="C287" s="75" t="s">
        <v>1304</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926</v>
      </c>
      <c r="C288" s="75" t="s">
        <v>1304</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927</v>
      </c>
      <c r="C289" s="75" t="s">
        <v>1304</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928</v>
      </c>
      <c r="C290" s="75" t="s">
        <v>1304</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929</v>
      </c>
      <c r="C291" s="75" t="s">
        <v>1304</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930</v>
      </c>
      <c r="C292" s="75" t="s">
        <v>1304</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931</v>
      </c>
      <c r="C293" s="75" t="s">
        <v>1304</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932</v>
      </c>
      <c r="C294" s="75" t="s">
        <v>1304</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933</v>
      </c>
      <c r="C295" s="75" t="s">
        <v>1304</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934</v>
      </c>
      <c r="C296" s="75" t="s">
        <v>1304</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935</v>
      </c>
      <c r="C297" s="75" t="s">
        <v>1304</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936</v>
      </c>
      <c r="C298" s="75" t="s">
        <v>1304</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937</v>
      </c>
      <c r="C299" s="75" t="s">
        <v>1304</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938</v>
      </c>
      <c r="C300" s="75" t="s">
        <v>1304</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939</v>
      </c>
      <c r="C301" s="75" t="s">
        <v>1304</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940</v>
      </c>
      <c r="C302" s="75" t="s">
        <v>1304</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941</v>
      </c>
      <c r="C303" s="75" t="s">
        <v>1304</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942</v>
      </c>
      <c r="C304" s="75" t="s">
        <v>1304</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943</v>
      </c>
      <c r="C305" s="75" t="s">
        <v>1304</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944</v>
      </c>
      <c r="C306" s="75" t="s">
        <v>1304</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945</v>
      </c>
      <c r="C307" s="75" t="s">
        <v>1304</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946</v>
      </c>
      <c r="C308" s="75" t="s">
        <v>1304</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947</v>
      </c>
      <c r="C309" s="75" t="s">
        <v>1304</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948</v>
      </c>
      <c r="C310" s="75" t="s">
        <v>1304</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949</v>
      </c>
      <c r="C311" s="75" t="s">
        <v>1304</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950</v>
      </c>
      <c r="C312" s="75" t="s">
        <v>1304</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951</v>
      </c>
      <c r="C313" s="75" t="s">
        <v>1304</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952</v>
      </c>
      <c r="C314" s="75" t="s">
        <v>1304</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953</v>
      </c>
      <c r="C315" s="75" t="s">
        <v>1304</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954</v>
      </c>
      <c r="C316" s="75" t="s">
        <v>1304</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955</v>
      </c>
      <c r="C317" s="75" t="s">
        <v>1304</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956</v>
      </c>
      <c r="C318" s="75" t="s">
        <v>1304</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957</v>
      </c>
      <c r="C319" s="75" t="s">
        <v>1304</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958</v>
      </c>
      <c r="C320" s="75" t="s">
        <v>1304</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959</v>
      </c>
      <c r="C321" s="75" t="s">
        <v>1304</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960</v>
      </c>
      <c r="C322" s="75" t="s">
        <v>1304</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961</v>
      </c>
      <c r="C323" s="75" t="s">
        <v>1304</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962</v>
      </c>
      <c r="C324" s="75" t="s">
        <v>1304</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963</v>
      </c>
      <c r="C325" s="75" t="s">
        <v>1304</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964</v>
      </c>
      <c r="C326" s="75" t="s">
        <v>1304</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965</v>
      </c>
      <c r="C327" s="75" t="s">
        <v>1304</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966</v>
      </c>
      <c r="C328" s="75" t="s">
        <v>1304</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967</v>
      </c>
      <c r="C329" s="75" t="s">
        <v>1304</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968</v>
      </c>
      <c r="C330" s="75" t="s">
        <v>1304</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969</v>
      </c>
      <c r="C331" s="75" t="s">
        <v>1304</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970</v>
      </c>
      <c r="C332" s="75" t="s">
        <v>1304</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971</v>
      </c>
      <c r="C333" s="75" t="s">
        <v>1304</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972</v>
      </c>
      <c r="C334" s="75" t="s">
        <v>1304</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973</v>
      </c>
      <c r="C335" s="75" t="s">
        <v>1304</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974</v>
      </c>
      <c r="C336" s="75" t="s">
        <v>1304</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975</v>
      </c>
      <c r="C337" s="75" t="s">
        <v>1304</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976</v>
      </c>
      <c r="C338" s="75" t="s">
        <v>1304</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977</v>
      </c>
      <c r="C339" s="75" t="s">
        <v>1304</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978</v>
      </c>
      <c r="C340" s="75" t="s">
        <v>1304</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979</v>
      </c>
      <c r="C341" s="75" t="s">
        <v>1304</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980</v>
      </c>
      <c r="C342" s="75" t="s">
        <v>1304</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981</v>
      </c>
      <c r="C343" s="75" t="s">
        <v>1304</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982</v>
      </c>
      <c r="C344" s="75" t="s">
        <v>1304</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983</v>
      </c>
      <c r="C345" s="75" t="s">
        <v>1304</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984</v>
      </c>
      <c r="C346" s="75" t="s">
        <v>1304</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985</v>
      </c>
      <c r="C347" s="75" t="s">
        <v>1304</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986</v>
      </c>
      <c r="C348" s="75" t="s">
        <v>1304</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987</v>
      </c>
      <c r="C349" s="75" t="s">
        <v>1304</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988</v>
      </c>
      <c r="C350" s="75" t="s">
        <v>1304</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989</v>
      </c>
      <c r="C351" s="75" t="s">
        <v>1304</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990</v>
      </c>
      <c r="C352" s="75" t="s">
        <v>1304</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991</v>
      </c>
      <c r="C353" s="75" t="s">
        <v>1304</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992</v>
      </c>
      <c r="C354" s="75" t="s">
        <v>1304</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993</v>
      </c>
      <c r="C355" s="75" t="s">
        <v>1304</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994</v>
      </c>
      <c r="C356" s="75" t="s">
        <v>1304</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995</v>
      </c>
      <c r="C357" s="75" t="s">
        <v>1304</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996</v>
      </c>
      <c r="C358" s="75" t="s">
        <v>1304</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997</v>
      </c>
      <c r="C359" s="75" t="s">
        <v>1304</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998</v>
      </c>
      <c r="C360" s="75" t="s">
        <v>1304</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999</v>
      </c>
      <c r="C361" s="75" t="s">
        <v>1304</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1000</v>
      </c>
      <c r="C362" s="75" t="s">
        <v>1304</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1001</v>
      </c>
      <c r="C363" s="75" t="s">
        <v>1304</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1002</v>
      </c>
      <c r="C364" s="75" t="s">
        <v>1304</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1003</v>
      </c>
      <c r="C365" s="75" t="s">
        <v>1304</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1004</v>
      </c>
      <c r="C366" s="75" t="s">
        <v>1304</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1005</v>
      </c>
      <c r="C367" s="75" t="s">
        <v>1304</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1006</v>
      </c>
      <c r="C368" s="75" t="s">
        <v>1304</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1007</v>
      </c>
      <c r="C369" s="75" t="s">
        <v>1304</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1008</v>
      </c>
      <c r="C370" s="75" t="s">
        <v>1304</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1009</v>
      </c>
      <c r="C371" s="75" t="s">
        <v>1304</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1010</v>
      </c>
      <c r="C372" s="75" t="s">
        <v>1304</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1011</v>
      </c>
      <c r="C373" s="75" t="s">
        <v>1304</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1012</v>
      </c>
      <c r="C374" s="75" t="s">
        <v>1304</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1013</v>
      </c>
      <c r="C375" s="75" t="s">
        <v>1304</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1014</v>
      </c>
      <c r="C376" s="75" t="s">
        <v>1304</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1015</v>
      </c>
      <c r="C377" s="75" t="s">
        <v>1304</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1016</v>
      </c>
      <c r="C378" s="75" t="s">
        <v>1304</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1017</v>
      </c>
      <c r="C379" s="75" t="s">
        <v>1304</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1018</v>
      </c>
      <c r="C380" s="75" t="s">
        <v>1304</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1019</v>
      </c>
      <c r="C381" s="75" t="s">
        <v>1304</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1020</v>
      </c>
      <c r="C382" s="75" t="s">
        <v>1304</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1021</v>
      </c>
      <c r="C383" s="75" t="s">
        <v>1304</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1022</v>
      </c>
      <c r="C384" s="75" t="s">
        <v>1304</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1023</v>
      </c>
      <c r="C385" s="75" t="s">
        <v>1304</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398</v>
      </c>
      <c r="C386" s="75" t="s">
        <v>1304</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1024</v>
      </c>
      <c r="C387" s="75" t="s">
        <v>1304</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1025</v>
      </c>
      <c r="C388" s="75" t="s">
        <v>1304</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1026</v>
      </c>
      <c r="C389" s="75" t="s">
        <v>1304</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1027</v>
      </c>
      <c r="C390" s="75" t="s">
        <v>1304</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1028</v>
      </c>
      <c r="C391" s="75" t="s">
        <v>1304</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1029</v>
      </c>
      <c r="C392" s="75" t="s">
        <v>1304</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1030</v>
      </c>
      <c r="C393" s="75" t="s">
        <v>1304</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1031</v>
      </c>
      <c r="C394" s="75" t="s">
        <v>1304</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1032</v>
      </c>
      <c r="C395" s="75" t="s">
        <v>1304</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1033</v>
      </c>
      <c r="C396" s="75" t="s">
        <v>1304</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1034</v>
      </c>
      <c r="C397" s="75" t="s">
        <v>1304</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1035</v>
      </c>
      <c r="C398" s="75" t="s">
        <v>1304</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1036</v>
      </c>
      <c r="C399" s="75" t="s">
        <v>1304</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1037</v>
      </c>
      <c r="C400" s="75" t="s">
        <v>1304</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1038</v>
      </c>
      <c r="C401" s="75" t="s">
        <v>1304</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1039</v>
      </c>
      <c r="C402" s="75" t="s">
        <v>1304</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1040</v>
      </c>
      <c r="C403" s="75" t="s">
        <v>1304</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1041</v>
      </c>
      <c r="C404" s="75" t="s">
        <v>1304</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1042</v>
      </c>
      <c r="C405" s="75" t="s">
        <v>1304</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1043</v>
      </c>
      <c r="C406" s="75" t="s">
        <v>1304</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1044</v>
      </c>
      <c r="C407" s="75" t="s">
        <v>1304</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1045</v>
      </c>
      <c r="C408" s="75" t="s">
        <v>1304</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1046</v>
      </c>
      <c r="C409" s="75" t="s">
        <v>1304</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1047</v>
      </c>
      <c r="C410" s="75" t="s">
        <v>1304</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1048</v>
      </c>
      <c r="C411" s="75" t="s">
        <v>1304</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1049</v>
      </c>
      <c r="C412" s="75" t="s">
        <v>1304</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1050</v>
      </c>
      <c r="C413" s="75" t="s">
        <v>1304</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1051</v>
      </c>
      <c r="C414" s="75" t="s">
        <v>1304</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1052</v>
      </c>
      <c r="C415" s="75" t="s">
        <v>1304</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1053</v>
      </c>
      <c r="C416" s="75" t="s">
        <v>1304</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1054</v>
      </c>
      <c r="C417" s="75" t="s">
        <v>1304</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1055</v>
      </c>
      <c r="C418" s="75" t="s">
        <v>1304</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1056</v>
      </c>
      <c r="C419" s="75" t="s">
        <v>1304</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1057</v>
      </c>
      <c r="C420" s="75" t="s">
        <v>1304</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1058</v>
      </c>
      <c r="C421" s="75" t="s">
        <v>1304</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1059</v>
      </c>
      <c r="C422" s="75" t="s">
        <v>1304</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1060</v>
      </c>
      <c r="C423" s="75" t="s">
        <v>1304</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1061</v>
      </c>
      <c r="C424" s="75" t="s">
        <v>1304</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1062</v>
      </c>
      <c r="C425" s="75" t="s">
        <v>1304</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1063</v>
      </c>
      <c r="C426" s="75" t="s">
        <v>1304</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1035</v>
      </c>
      <c r="C427" s="75" t="s">
        <v>1304</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1064</v>
      </c>
      <c r="C428" s="75" t="s">
        <v>1304</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1065</v>
      </c>
      <c r="C429" s="75" t="s">
        <v>1304</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1066</v>
      </c>
      <c r="C430" s="75" t="s">
        <v>1304</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1067</v>
      </c>
      <c r="C431" s="75" t="s">
        <v>1304</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1068</v>
      </c>
      <c r="C432" s="75" t="s">
        <v>1304</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1069</v>
      </c>
      <c r="C433" s="75" t="s">
        <v>1304</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1070</v>
      </c>
      <c r="C434" s="75" t="s">
        <v>1304</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1071</v>
      </c>
      <c r="C435" s="75" t="s">
        <v>1304</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1072</v>
      </c>
      <c r="C436" s="75" t="s">
        <v>1304</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1073</v>
      </c>
      <c r="C437" s="75" t="s">
        <v>1304</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1074</v>
      </c>
      <c r="C438" s="75" t="s">
        <v>1304</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1075</v>
      </c>
      <c r="C439" s="75" t="s">
        <v>1304</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1076</v>
      </c>
      <c r="C440" s="75" t="s">
        <v>1304</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1077</v>
      </c>
      <c r="C441" s="75" t="s">
        <v>1304</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1078</v>
      </c>
      <c r="C442" s="75" t="s">
        <v>1304</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1079</v>
      </c>
      <c r="C443" s="75" t="s">
        <v>1304</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1080</v>
      </c>
      <c r="C444" s="75" t="s">
        <v>1304</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1081</v>
      </c>
      <c r="C445" s="75" t="s">
        <v>1304</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1082</v>
      </c>
      <c r="C446" s="75" t="s">
        <v>1304</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1083</v>
      </c>
      <c r="C447" s="75" t="s">
        <v>1304</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1084</v>
      </c>
      <c r="C448" s="75" t="s">
        <v>1304</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1085</v>
      </c>
      <c r="C449" s="75" t="s">
        <v>1304</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1086</v>
      </c>
      <c r="C450" s="75" t="s">
        <v>1304</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1087</v>
      </c>
      <c r="C451" s="75" t="s">
        <v>1304</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1088</v>
      </c>
      <c r="C452" s="75" t="s">
        <v>1304</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1089</v>
      </c>
      <c r="C453" s="75" t="s">
        <v>1304</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1090</v>
      </c>
      <c r="C454" s="75" t="s">
        <v>1304</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1091</v>
      </c>
      <c r="C455" s="75" t="s">
        <v>1304</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1092</v>
      </c>
      <c r="C456" s="75" t="s">
        <v>1304</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1093</v>
      </c>
      <c r="C457" s="75" t="s">
        <v>1304</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1094</v>
      </c>
      <c r="C458" s="75" t="s">
        <v>1304</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1095</v>
      </c>
      <c r="C459" s="75" t="s">
        <v>1304</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1096</v>
      </c>
      <c r="C460" s="75" t="s">
        <v>1304</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1097</v>
      </c>
      <c r="C461" s="75" t="s">
        <v>1304</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1098</v>
      </c>
      <c r="C462" s="75" t="s">
        <v>1304</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1099</v>
      </c>
      <c r="C463" s="75" t="s">
        <v>1304</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1100</v>
      </c>
      <c r="C464" s="75" t="s">
        <v>1304</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1101</v>
      </c>
      <c r="C465" s="75" t="s">
        <v>1304</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1102</v>
      </c>
      <c r="C466" s="75" t="s">
        <v>1304</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1103</v>
      </c>
      <c r="C467" s="75" t="s">
        <v>1304</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1104</v>
      </c>
      <c r="C468" s="75" t="s">
        <v>1304</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1105</v>
      </c>
      <c r="C469" s="75" t="s">
        <v>1304</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1106</v>
      </c>
      <c r="C470" s="75" t="s">
        <v>1304</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1107</v>
      </c>
      <c r="C471" s="75" t="s">
        <v>1304</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1108</v>
      </c>
      <c r="C472" s="75" t="s">
        <v>1304</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1109</v>
      </c>
      <c r="C473" s="75" t="s">
        <v>1304</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1110</v>
      </c>
      <c r="C474" s="75" t="s">
        <v>1304</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1111</v>
      </c>
      <c r="C475" s="75" t="s">
        <v>1304</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1112</v>
      </c>
      <c r="C476" s="75" t="s">
        <v>1304</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1113</v>
      </c>
      <c r="C477" s="75" t="s">
        <v>1304</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1114</v>
      </c>
      <c r="C478" s="75" t="s">
        <v>1304</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1115</v>
      </c>
      <c r="C479" s="75" t="s">
        <v>1304</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1116</v>
      </c>
      <c r="C480" s="75" t="s">
        <v>1304</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1117</v>
      </c>
      <c r="C481" s="75" t="s">
        <v>1304</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1118</v>
      </c>
      <c r="C482" s="75" t="s">
        <v>1304</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1119</v>
      </c>
      <c r="C483" s="75" t="s">
        <v>1304</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1120</v>
      </c>
      <c r="C484" s="75" t="s">
        <v>1304</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1121</v>
      </c>
      <c r="C485" s="75" t="s">
        <v>1304</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1122</v>
      </c>
      <c r="C486" s="75" t="s">
        <v>1304</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1123</v>
      </c>
      <c r="C487" s="75" t="s">
        <v>1304</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1124</v>
      </c>
      <c r="C488" s="75" t="s">
        <v>1304</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1125</v>
      </c>
      <c r="C489" s="75" t="s">
        <v>1304</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1126</v>
      </c>
      <c r="C490" s="75" t="s">
        <v>1304</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1127</v>
      </c>
      <c r="C491" s="75" t="s">
        <v>1304</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1128</v>
      </c>
      <c r="C492" s="75" t="s">
        <v>1304</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1129</v>
      </c>
      <c r="C493" s="75" t="s">
        <v>1304</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1130</v>
      </c>
      <c r="C494" s="75" t="s">
        <v>1304</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1131</v>
      </c>
      <c r="C495" s="75" t="s">
        <v>1304</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1132</v>
      </c>
      <c r="C496" s="75" t="s">
        <v>1304</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1133</v>
      </c>
      <c r="C497" s="75" t="s">
        <v>1304</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1134</v>
      </c>
      <c r="C498" s="75" t="s">
        <v>1304</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1135</v>
      </c>
      <c r="C499" s="75" t="s">
        <v>1304</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1136</v>
      </c>
      <c r="C500" s="75" t="s">
        <v>1304</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1137</v>
      </c>
      <c r="C501" s="75" t="s">
        <v>1304</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1138</v>
      </c>
      <c r="C502" s="75" t="s">
        <v>1304</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1139</v>
      </c>
      <c r="C503" s="75" t="s">
        <v>1304</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1140</v>
      </c>
      <c r="C504" s="75" t="s">
        <v>1304</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1141</v>
      </c>
      <c r="C505" s="75" t="s">
        <v>1304</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1142</v>
      </c>
      <c r="C506" s="75" t="s">
        <v>1304</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1143</v>
      </c>
      <c r="C507" s="75" t="s">
        <v>1304</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1144</v>
      </c>
      <c r="C508" s="75" t="s">
        <v>1304</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1145</v>
      </c>
      <c r="C509" s="75" t="s">
        <v>1304</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1146</v>
      </c>
      <c r="C510" s="75" t="s">
        <v>1304</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1147</v>
      </c>
      <c r="C511" s="75" t="s">
        <v>1304</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1148</v>
      </c>
      <c r="C512" s="75" t="s">
        <v>1304</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1149</v>
      </c>
      <c r="C513" s="75" t="s">
        <v>1304</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1150</v>
      </c>
      <c r="C514" s="75" t="s">
        <v>1304</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1151</v>
      </c>
      <c r="C515" s="75" t="s">
        <v>1304</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1152</v>
      </c>
      <c r="C516" s="75" t="s">
        <v>1304</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1153</v>
      </c>
      <c r="C517" s="75" t="s">
        <v>1304</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1154</v>
      </c>
      <c r="C518" s="75" t="s">
        <v>1304</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1155</v>
      </c>
      <c r="C519" s="75" t="s">
        <v>1304</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1156</v>
      </c>
      <c r="C520" s="75" t="s">
        <v>1304</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1157</v>
      </c>
      <c r="C521" s="75" t="s">
        <v>1304</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1158</v>
      </c>
      <c r="C522" s="75" t="s">
        <v>1304</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1159</v>
      </c>
      <c r="C523" s="75" t="s">
        <v>1304</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1160</v>
      </c>
      <c r="C524" s="75" t="s">
        <v>1304</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1161</v>
      </c>
      <c r="C525" s="75" t="s">
        <v>1304</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1162</v>
      </c>
      <c r="C526" s="75" t="s">
        <v>1304</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1163</v>
      </c>
      <c r="C527" s="75" t="s">
        <v>1304</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1164</v>
      </c>
      <c r="C528" s="75" t="s">
        <v>1304</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1165</v>
      </c>
      <c r="C529" s="75" t="s">
        <v>1304</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1166</v>
      </c>
      <c r="C530" s="75" t="s">
        <v>1304</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1167</v>
      </c>
      <c r="C531" s="75" t="s">
        <v>1304</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1168</v>
      </c>
      <c r="C532" s="75" t="s">
        <v>1304</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1169</v>
      </c>
      <c r="C533" s="75" t="s">
        <v>1304</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1170</v>
      </c>
      <c r="C534" s="75" t="s">
        <v>1304</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1171</v>
      </c>
      <c r="C535" s="75" t="s">
        <v>1304</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1172</v>
      </c>
      <c r="C536" s="75" t="s">
        <v>1304</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1173</v>
      </c>
      <c r="C537" s="75" t="s">
        <v>1304</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1174</v>
      </c>
      <c r="C538" s="75" t="s">
        <v>1304</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1175</v>
      </c>
      <c r="C539" s="75" t="s">
        <v>1304</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1176</v>
      </c>
      <c r="C540" s="75" t="s">
        <v>1304</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1177</v>
      </c>
      <c r="C541" s="75" t="s">
        <v>1304</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1178</v>
      </c>
      <c r="C542" s="75" t="s">
        <v>1304</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1179</v>
      </c>
      <c r="C543" s="75" t="s">
        <v>1304</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1180</v>
      </c>
      <c r="C544" s="75" t="s">
        <v>1304</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1181</v>
      </c>
      <c r="C545" s="75" t="s">
        <v>1304</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1182</v>
      </c>
      <c r="C546" s="75" t="s">
        <v>1304</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1135</v>
      </c>
      <c r="C547" s="75" t="s">
        <v>1304</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1183</v>
      </c>
      <c r="C548" s="75" t="s">
        <v>1304</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1184</v>
      </c>
      <c r="C549" s="75" t="s">
        <v>1304</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1185</v>
      </c>
      <c r="C550" s="75" t="s">
        <v>1304</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1186</v>
      </c>
      <c r="C551" s="75" t="s">
        <v>1304</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1187</v>
      </c>
      <c r="C552" s="75" t="s">
        <v>1304</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1188</v>
      </c>
      <c r="C553" s="75" t="s">
        <v>1304</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1189</v>
      </c>
      <c r="C554" s="75" t="s">
        <v>1304</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1190</v>
      </c>
      <c r="C555" s="75" t="s">
        <v>1304</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1191</v>
      </c>
      <c r="C556" s="75" t="s">
        <v>1304</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1192</v>
      </c>
      <c r="C557" s="75" t="s">
        <v>1304</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1174</v>
      </c>
      <c r="C558" s="75" t="s">
        <v>1304</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1193</v>
      </c>
      <c r="C559" s="75" t="s">
        <v>1304</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1194</v>
      </c>
      <c r="C560" s="75" t="s">
        <v>1304</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1195</v>
      </c>
      <c r="C561" s="75" t="s">
        <v>1304</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1196</v>
      </c>
      <c r="C562" s="75" t="s">
        <v>1304</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1197</v>
      </c>
      <c r="C563" s="75" t="s">
        <v>1304</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1198</v>
      </c>
      <c r="C564" s="75" t="s">
        <v>1304</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1199</v>
      </c>
      <c r="C565" s="75" t="s">
        <v>1304</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1200</v>
      </c>
      <c r="C566" s="75" t="s">
        <v>1304</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1201</v>
      </c>
      <c r="C567" s="75" t="s">
        <v>1304</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1202</v>
      </c>
      <c r="C568" s="75" t="s">
        <v>1304</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1203</v>
      </c>
      <c r="C569" s="75" t="s">
        <v>1304</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1185</v>
      </c>
      <c r="C570" s="75" t="s">
        <v>1304</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1204</v>
      </c>
      <c r="C571" s="75" t="s">
        <v>1304</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1205</v>
      </c>
      <c r="C572" s="75" t="s">
        <v>1304</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1206</v>
      </c>
      <c r="C573" s="75" t="s">
        <v>1304</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1207</v>
      </c>
      <c r="C574" s="75" t="s">
        <v>1304</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1208</v>
      </c>
      <c r="C575" s="75" t="s">
        <v>1304</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1209</v>
      </c>
      <c r="C576" s="75" t="s">
        <v>1304</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1210</v>
      </c>
      <c r="C577" s="75" t="s">
        <v>1304</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1211</v>
      </c>
      <c r="C578" s="75" t="s">
        <v>1304</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1212</v>
      </c>
      <c r="C579" s="75" t="s">
        <v>1304</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1213</v>
      </c>
      <c r="C580" s="75" t="s">
        <v>1304</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1189</v>
      </c>
      <c r="C581" s="75" t="s">
        <v>1304</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1214</v>
      </c>
      <c r="C582" s="75" t="s">
        <v>1304</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1215</v>
      </c>
      <c r="C583" s="75" t="s">
        <v>1304</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1134</v>
      </c>
      <c r="C584" s="75" t="s">
        <v>1304</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1216</v>
      </c>
      <c r="C585" s="75" t="s">
        <v>1304</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1217</v>
      </c>
      <c r="C586" s="75" t="s">
        <v>1304</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1218</v>
      </c>
      <c r="C587" s="75" t="s">
        <v>1304</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1219</v>
      </c>
      <c r="C588" s="75" t="s">
        <v>1304</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1220</v>
      </c>
      <c r="C589" s="75" t="s">
        <v>1304</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1221</v>
      </c>
      <c r="C590" s="75" t="s">
        <v>1304</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1222</v>
      </c>
      <c r="C591" s="61" t="s">
        <v>1304</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1223</v>
      </c>
      <c r="C592" s="61" t="s">
        <v>1304</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1224</v>
      </c>
      <c r="C593" s="61" t="s">
        <v>1304</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1225</v>
      </c>
      <c r="C594" s="61" t="s">
        <v>1304</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1226</v>
      </c>
      <c r="C595" s="61" t="s">
        <v>1304</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1227</v>
      </c>
      <c r="C596" s="61" t="s">
        <v>1304</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1228</v>
      </c>
      <c r="C597" s="61" t="s">
        <v>1304</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1229</v>
      </c>
      <c r="C598" s="61" t="s">
        <v>1304</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1230</v>
      </c>
      <c r="C599" s="61" t="s">
        <v>1304</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1231</v>
      </c>
      <c r="C600" s="61" t="s">
        <v>1304</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1232</v>
      </c>
      <c r="C601" s="61" t="s">
        <v>1304</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1233</v>
      </c>
      <c r="C602" s="61" t="s">
        <v>1304</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1234</v>
      </c>
      <c r="C603" s="61" t="s">
        <v>1304</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610</v>
      </c>
      <c r="C604" s="61" t="s">
        <v>1304</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611</v>
      </c>
      <c r="C605" s="61" t="s">
        <v>1304</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612</v>
      </c>
      <c r="C606" s="61" t="s">
        <v>1304</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613</v>
      </c>
      <c r="C607" s="61" t="s">
        <v>1304</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614</v>
      </c>
      <c r="C608" s="61" t="s">
        <v>1304</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615</v>
      </c>
      <c r="C609" s="61" t="s">
        <v>1304</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616</v>
      </c>
      <c r="C610" s="61" t="s">
        <v>1304</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1280</v>
      </c>
      <c r="C611" s="61" t="s">
        <v>1304</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627</v>
      </c>
      <c r="B612" s="60" t="s">
        <v>1235</v>
      </c>
      <c r="C612" s="61" t="s">
        <v>1241</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629</v>
      </c>
      <c r="B613" s="60" t="s">
        <v>1236</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631</v>
      </c>
      <c r="B614" s="60" t="s">
        <v>1237</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637</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646</v>
      </c>
    </row>
    <row r="2" spans="1:2" ht="3.75" customHeight="1">
      <c r="A2" s="46"/>
      <c r="B2" s="47"/>
    </row>
    <row r="3" spans="1:2" ht="91.5" customHeight="1">
      <c r="A3" s="46"/>
      <c r="B3" s="48" t="s">
        <v>647</v>
      </c>
    </row>
    <row r="4" spans="1:2" ht="65.25" customHeight="1">
      <c r="A4" s="46"/>
      <c r="B4" s="48" t="s">
        <v>648</v>
      </c>
    </row>
    <row r="5" spans="1:2" ht="27" customHeight="1">
      <c r="A5" s="46"/>
      <c r="B5" s="48" t="s">
        <v>649</v>
      </c>
    </row>
    <row r="6" spans="1:2" ht="15.75" thickBot="1">
      <c r="A6" s="46"/>
      <c r="B6" s="48" t="s">
        <v>650</v>
      </c>
    </row>
    <row r="7" spans="1:2" ht="13.5" customHeight="1">
      <c r="A7" s="46"/>
      <c r="B7" s="49" t="s">
        <v>651</v>
      </c>
    </row>
    <row r="8" spans="1:2" ht="22.5">
      <c r="A8" s="46"/>
      <c r="B8" s="50" t="s">
        <v>652</v>
      </c>
    </row>
    <row r="9" spans="1:2" ht="23.25" thickBot="1">
      <c r="A9" s="46"/>
      <c r="B9" s="51" t="s">
        <v>653</v>
      </c>
    </row>
    <row r="10" spans="1:2" ht="12.75" customHeight="1">
      <c r="A10" s="46"/>
      <c r="B10" s="52" t="s">
        <v>654</v>
      </c>
    </row>
    <row r="11" spans="1:2">
      <c r="A11" s="46"/>
      <c r="B11" s="50" t="s">
        <v>655</v>
      </c>
    </row>
    <row r="12" spans="1:2" ht="57" thickBot="1">
      <c r="A12" s="46"/>
      <c r="B12" s="51" t="s">
        <v>656</v>
      </c>
    </row>
    <row r="13" spans="1:2" ht="13.5" customHeight="1">
      <c r="A13" s="46"/>
      <c r="B13" s="52" t="s">
        <v>657</v>
      </c>
    </row>
    <row r="14" spans="1:2">
      <c r="A14" s="46"/>
      <c r="B14" s="50" t="s">
        <v>658</v>
      </c>
    </row>
    <row r="15" spans="1:2" ht="15.75" thickBot="1">
      <c r="A15" s="46"/>
      <c r="B15" s="51" t="s">
        <v>659</v>
      </c>
    </row>
    <row r="16" spans="1:2" ht="12.75" customHeight="1">
      <c r="A16" s="46"/>
      <c r="B16" s="52" t="s">
        <v>660</v>
      </c>
    </row>
    <row r="17" spans="1:2">
      <c r="A17" s="46"/>
      <c r="B17" s="50" t="s">
        <v>661</v>
      </c>
    </row>
    <row r="18" spans="1:2" ht="23.25" thickBot="1">
      <c r="A18" s="46"/>
      <c r="B18" s="51" t="s">
        <v>662</v>
      </c>
    </row>
    <row r="19" spans="1:2" ht="12.75" customHeight="1">
      <c r="A19" s="46"/>
      <c r="B19" s="52" t="s">
        <v>663</v>
      </c>
    </row>
    <row r="20" spans="1:2">
      <c r="A20" s="46"/>
      <c r="B20" s="50" t="s">
        <v>664</v>
      </c>
    </row>
    <row r="21" spans="1:2" ht="23.25" thickBot="1">
      <c r="A21" s="46"/>
      <c r="B21" s="51" t="s">
        <v>665</v>
      </c>
    </row>
    <row r="22" spans="1:2" ht="12" customHeight="1">
      <c r="A22" s="46"/>
      <c r="B22" s="52" t="s">
        <v>666</v>
      </c>
    </row>
    <row r="23" spans="1:2">
      <c r="A23" s="46"/>
      <c r="B23" s="50" t="s">
        <v>667</v>
      </c>
    </row>
    <row r="24" spans="1:2" ht="15.75" thickBot="1">
      <c r="A24" s="46"/>
      <c r="B24" s="51" t="s">
        <v>668</v>
      </c>
    </row>
    <row r="25" spans="1:2" ht="13.5" customHeight="1">
      <c r="A25" s="46"/>
      <c r="B25" s="52" t="s">
        <v>669</v>
      </c>
    </row>
    <row r="26" spans="1:2">
      <c r="A26" s="46"/>
      <c r="B26" s="50" t="s">
        <v>670</v>
      </c>
    </row>
    <row r="27" spans="1:2" ht="15.75" thickBot="1">
      <c r="A27" s="46"/>
      <c r="B27" s="51" t="s">
        <v>671</v>
      </c>
    </row>
    <row r="28" spans="1:2" ht="12.75" customHeight="1">
      <c r="A28" s="46"/>
      <c r="B28" s="52" t="s">
        <v>672</v>
      </c>
    </row>
    <row r="29" spans="1:2">
      <c r="A29" s="46"/>
      <c r="B29" s="50" t="s">
        <v>673</v>
      </c>
    </row>
    <row r="30" spans="1:2" ht="15.75" thickBot="1">
      <c r="A30" s="46"/>
      <c r="B30" s="51" t="s">
        <v>674</v>
      </c>
    </row>
    <row r="31" spans="1:2" ht="13.5" customHeight="1">
      <c r="A31" s="46"/>
      <c r="B31" s="52" t="s">
        <v>675</v>
      </c>
    </row>
    <row r="32" spans="1:2">
      <c r="A32" s="46"/>
      <c r="B32" s="50" t="s">
        <v>676</v>
      </c>
    </row>
    <row r="33" spans="1:2" ht="15.75" thickBot="1">
      <c r="A33" s="46"/>
      <c r="B33" s="51" t="s">
        <v>674</v>
      </c>
    </row>
    <row r="34" spans="1:2" ht="13.5" customHeight="1">
      <c r="A34" s="46"/>
      <c r="B34" s="52" t="s">
        <v>677</v>
      </c>
    </row>
    <row r="35" spans="1:2" ht="22.5">
      <c r="A35" s="46"/>
      <c r="B35" s="50" t="s">
        <v>678</v>
      </c>
    </row>
    <row r="36" spans="1:2" ht="23.25" thickBot="1">
      <c r="A36" s="46"/>
      <c r="B36" s="51" t="s">
        <v>679</v>
      </c>
    </row>
    <row r="37" spans="1:2" ht="13.5" customHeight="1">
      <c r="A37" s="46"/>
      <c r="B37" s="52" t="s">
        <v>680</v>
      </c>
    </row>
    <row r="38" spans="1:2" ht="22.5">
      <c r="A38" s="46"/>
      <c r="B38" s="50" t="s">
        <v>681</v>
      </c>
    </row>
    <row r="39" spans="1:2">
      <c r="A39" s="46"/>
      <c r="B39" s="50" t="s">
        <v>682</v>
      </c>
    </row>
    <row r="40" spans="1:2" ht="23.25" thickBot="1">
      <c r="A40" s="46"/>
      <c r="B40" s="51" t="s">
        <v>683</v>
      </c>
    </row>
    <row r="41" spans="1:2" ht="13.5" customHeight="1">
      <c r="A41" s="46"/>
      <c r="B41" s="52" t="s">
        <v>684</v>
      </c>
    </row>
    <row r="42" spans="1:2">
      <c r="A42" s="46"/>
      <c r="B42" s="50" t="s">
        <v>685</v>
      </c>
    </row>
    <row r="43" spans="1:2">
      <c r="A43" s="46"/>
      <c r="B43" s="50" t="s">
        <v>686</v>
      </c>
    </row>
    <row r="44" spans="1:2" ht="13.5" customHeight="1">
      <c r="A44" s="46"/>
      <c r="B44" s="50" t="s">
        <v>687</v>
      </c>
    </row>
    <row r="45" spans="1:2" ht="19.5" customHeight="1" thickBot="1">
      <c r="A45" s="46"/>
      <c r="B45" s="51" t="s">
        <v>688</v>
      </c>
    </row>
    <row r="46" spans="1:2">
      <c r="A46" s="46"/>
      <c r="B46" s="53" t="s">
        <v>689</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8"/>
  <sheetViews>
    <sheetView topLeftCell="A190" zoomScale="175" zoomScaleNormal="175" workbookViewId="0">
      <selection activeCell="A205" sqref="A205"/>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635</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1425</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1703</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1394</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1396</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1515</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2"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1258</v>
      </c>
    </row>
    <row r="152" spans="1:3">
      <c r="A152" s="3">
        <v>373</v>
      </c>
      <c r="B152" s="4" t="str">
        <f t="shared" si="2"/>
        <v>FONDO DE DESARROLLO INDIGENA</v>
      </c>
      <c r="C152" s="4" t="s">
        <v>1254</v>
      </c>
    </row>
    <row r="153" spans="1:3">
      <c r="A153" s="3">
        <v>374</v>
      </c>
      <c r="B153" s="4" t="str">
        <f t="shared" si="2"/>
        <v>AGENCIA DE GOBIERNO ELECTRONICO Y TEC. DE INF. Y COMUNICACIÓN</v>
      </c>
      <c r="C153" s="4" t="s">
        <v>1313</v>
      </c>
    </row>
    <row r="154" spans="1:3">
      <c r="A154" s="3">
        <v>376</v>
      </c>
      <c r="B154" s="4" t="str">
        <f t="shared" si="2"/>
        <v>AGENCIA BOLIVIANA DE ENERGIA NUCLEAR</v>
      </c>
      <c r="C154" s="4" t="s">
        <v>1397</v>
      </c>
    </row>
    <row r="155" spans="1:3">
      <c r="A155" s="3">
        <v>377</v>
      </c>
      <c r="B155" s="4" t="str">
        <f t="shared" si="2"/>
        <v>DIR. ESTRG. DE REINVINDICACIÓN MARÍTIMA, SILALA Y RECURSOS HÍDRICOS INTERNACIONALES</v>
      </c>
      <c r="C155" s="4" t="s">
        <v>1449</v>
      </c>
    </row>
    <row r="156" spans="1:3">
      <c r="A156" s="3">
        <v>380</v>
      </c>
      <c r="B156" s="4" t="str">
        <f t="shared" si="2"/>
        <v>AUTORIDAD DE FISCALIZACIÓN Y CONTROL DEL SISTEMA NACIONAL DE SALUD</v>
      </c>
      <c r="C156" s="4" t="s">
        <v>1451</v>
      </c>
    </row>
    <row r="157" spans="1:3">
      <c r="A157" s="3">
        <v>378</v>
      </c>
      <c r="B157" s="4" t="str">
        <f t="shared" si="2"/>
        <v>SERVICIO NACIONAL TEXTIL</v>
      </c>
      <c r="C157" s="4" t="s">
        <v>1278</v>
      </c>
    </row>
    <row r="158" spans="1:3">
      <c r="A158" s="3">
        <v>411</v>
      </c>
      <c r="B158" s="4" t="str">
        <f t="shared" si="2"/>
        <v>CORPORACIÓN DEL SEGURO SOCIAL MILITAR</v>
      </c>
      <c r="C158" s="4" t="s">
        <v>186</v>
      </c>
    </row>
    <row r="159" spans="1:3">
      <c r="A159" s="5">
        <v>417</v>
      </c>
      <c r="B159" s="6" t="str">
        <f t="shared" si="2"/>
        <v>CAJA NACIONAL DE SALUD</v>
      </c>
      <c r="C159" s="6" t="s">
        <v>187</v>
      </c>
    </row>
    <row r="160" spans="1:3">
      <c r="A160" s="5">
        <v>418</v>
      </c>
      <c r="B160" s="6" t="str">
        <f t="shared" si="2"/>
        <v>CAJA PETROLERA DE SALUD</v>
      </c>
      <c r="C160" s="6" t="s">
        <v>188</v>
      </c>
    </row>
    <row r="161" spans="1:3">
      <c r="A161" s="3">
        <v>422</v>
      </c>
      <c r="B161" s="4" t="str">
        <f t="shared" si="2"/>
        <v>CAJA BANCARIA ESTATAL DE SALUD</v>
      </c>
      <c r="C161" s="4" t="s">
        <v>189</v>
      </c>
    </row>
    <row r="162" spans="1:3">
      <c r="A162" s="3">
        <v>423</v>
      </c>
      <c r="B162" s="4" t="str">
        <f t="shared" si="2"/>
        <v>CAJA DE SALUD DEL SERVICIO NAL. DE CAMINOS Y RAMAS ANEXAS</v>
      </c>
      <c r="C162" s="4" t="s">
        <v>190</v>
      </c>
    </row>
    <row r="163" spans="1:3">
      <c r="A163" s="3">
        <v>424</v>
      </c>
      <c r="B163" s="4" t="str">
        <f t="shared" si="2"/>
        <v>CAJA DE SALUD CORDES</v>
      </c>
      <c r="C163" s="4" t="s">
        <v>191</v>
      </c>
    </row>
    <row r="164" spans="1:3">
      <c r="A164" s="3">
        <v>425</v>
      </c>
      <c r="B164" s="4" t="str">
        <f t="shared" si="2"/>
        <v>SEGURO SOCIAL UNIVERSITARIO DE COCHABAMBA</v>
      </c>
      <c r="C164" s="4" t="s">
        <v>192</v>
      </c>
    </row>
    <row r="165" spans="1:3">
      <c r="A165" s="3">
        <v>426</v>
      </c>
      <c r="B165" s="4" t="str">
        <f t="shared" si="2"/>
        <v>SEGURO SOCIAL UNIVERSITARIO DE ORURO</v>
      </c>
      <c r="C165" s="4" t="s">
        <v>193</v>
      </c>
    </row>
    <row r="166" spans="1:3">
      <c r="A166" s="3">
        <v>427</v>
      </c>
      <c r="B166" s="4" t="str">
        <f t="shared" si="2"/>
        <v>SEGURO SOCIAL UNIVERSITARIO DE SANTA CRUZ</v>
      </c>
      <c r="C166" s="4" t="s">
        <v>194</v>
      </c>
    </row>
    <row r="167" spans="1:3">
      <c r="A167" s="3">
        <v>428</v>
      </c>
      <c r="B167" s="4" t="str">
        <f t="shared" si="2"/>
        <v>SEGURO SOCIAL UNIVERSITARIO DE SUCRE</v>
      </c>
      <c r="C167" s="4" t="s">
        <v>195</v>
      </c>
    </row>
    <row r="168" spans="1:3">
      <c r="A168" s="3">
        <v>429</v>
      </c>
      <c r="B168" s="4" t="str">
        <f t="shared" si="2"/>
        <v>SEGURO SOCIAL UNIVERSITARIO DE LA PAZ</v>
      </c>
      <c r="C168" s="4" t="s">
        <v>196</v>
      </c>
    </row>
    <row r="169" spans="1:3">
      <c r="A169" s="3">
        <v>432</v>
      </c>
      <c r="B169" s="4" t="str">
        <f t="shared" si="2"/>
        <v>SEGURO SOCIAL UNIVERSITARIO DE TARIJA</v>
      </c>
      <c r="C169" s="4" t="s">
        <v>197</v>
      </c>
    </row>
    <row r="170" spans="1:3">
      <c r="A170" s="3">
        <v>433</v>
      </c>
      <c r="B170" s="4" t="str">
        <f t="shared" si="2"/>
        <v>SEGURO SOCIAL UNIVERSITARIO DE POTOSÍ</v>
      </c>
      <c r="C170" s="4" t="s">
        <v>198</v>
      </c>
    </row>
    <row r="171" spans="1:3">
      <c r="A171" s="3">
        <v>434</v>
      </c>
      <c r="B171" s="4" t="str">
        <f t="shared" si="2"/>
        <v>SEGURO SOCIAL UNIVERSITARIO DE BENI</v>
      </c>
      <c r="C171" s="4" t="s">
        <v>199</v>
      </c>
    </row>
    <row r="172" spans="1:3">
      <c r="A172" s="5">
        <v>435</v>
      </c>
      <c r="B172" s="6" t="str">
        <f t="shared" si="2"/>
        <v>SEGURO INTEGRAL DE SALUD</v>
      </c>
      <c r="C172" s="6" t="s">
        <v>200</v>
      </c>
    </row>
    <row r="173" spans="1:3">
      <c r="A173" s="3">
        <v>512</v>
      </c>
      <c r="B173" s="4" t="str">
        <f t="shared" si="2"/>
        <v>ADM. DE AEROPUERTOS Y SERVICIOS AUXILIARES A LA NAVEG. AÉREA</v>
      </c>
      <c r="C173" s="4" t="s">
        <v>1249</v>
      </c>
    </row>
    <row r="174" spans="1:3">
      <c r="A174" s="3">
        <v>513</v>
      </c>
      <c r="B174" s="4" t="str">
        <f t="shared" si="2"/>
        <v>YACIMIENTOS PETROLÍFEROS FISCALES BOLIVIANOS</v>
      </c>
      <c r="C174" s="4" t="s">
        <v>201</v>
      </c>
    </row>
    <row r="175" spans="1:3">
      <c r="A175" s="3">
        <v>514</v>
      </c>
      <c r="B175" s="4" t="str">
        <f t="shared" si="2"/>
        <v>EMPRESA NACIONAL DE ELECTRICIDAD</v>
      </c>
      <c r="C175" s="4" t="s">
        <v>202</v>
      </c>
    </row>
    <row r="176" spans="1:3">
      <c r="A176" s="3">
        <v>517</v>
      </c>
      <c r="B176" s="4" t="str">
        <f t="shared" si="2"/>
        <v>CORPORACIÓN MINERA DE BOLIVIA</v>
      </c>
      <c r="C176" s="4" t="s">
        <v>203</v>
      </c>
    </row>
    <row r="177" spans="1:3">
      <c r="A177" s="3">
        <v>520</v>
      </c>
      <c r="B177" s="4" t="str">
        <f t="shared" si="2"/>
        <v>EMPRESA METALÚRGICA VINTO - NACIONALIZADA</v>
      </c>
      <c r="C177" s="4" t="s">
        <v>204</v>
      </c>
    </row>
    <row r="178" spans="1:3">
      <c r="A178" s="3">
        <v>522</v>
      </c>
      <c r="B178" s="4" t="str">
        <f t="shared" si="2"/>
        <v>EMPRESA NACIONAL DE FERROCARRILES - RESIDUAL</v>
      </c>
      <c r="C178" s="4" t="s">
        <v>205</v>
      </c>
    </row>
    <row r="179" spans="1:3">
      <c r="A179" s="3">
        <v>523</v>
      </c>
      <c r="B179" s="4" t="str">
        <f t="shared" si="2"/>
        <v>EMPRESA DE CORREOS DE BOLIVIA</v>
      </c>
      <c r="C179" s="4" t="s">
        <v>206</v>
      </c>
    </row>
    <row r="180" spans="1:3">
      <c r="A180" s="3">
        <v>525</v>
      </c>
      <c r="B180" s="4" t="str">
        <f t="shared" si="2"/>
        <v>TRANSPORTES AÉREOS BOLIVIANOS</v>
      </c>
      <c r="C180" s="4" t="s">
        <v>207</v>
      </c>
    </row>
    <row r="181" spans="1:3">
      <c r="A181" s="3">
        <v>526</v>
      </c>
      <c r="B181" s="4" t="str">
        <f t="shared" si="2"/>
        <v>BOLIVIA TV</v>
      </c>
      <c r="C181" s="4" t="s">
        <v>208</v>
      </c>
    </row>
    <row r="182" spans="1:3">
      <c r="A182" s="3">
        <v>548</v>
      </c>
      <c r="B182" s="4" t="str">
        <f t="shared" si="2"/>
        <v>CORPORACIÓN DE LAS FUERZAS ARMADAS P/ EL DES. NACIONAL</v>
      </c>
      <c r="C182" s="4" t="s">
        <v>209</v>
      </c>
    </row>
    <row r="183" spans="1:3">
      <c r="A183" s="3">
        <v>551</v>
      </c>
      <c r="B183" s="4" t="str">
        <f t="shared" si="2"/>
        <v>EMPRESA NAVIERA BOLIVIANA</v>
      </c>
      <c r="C183" s="4" t="s">
        <v>210</v>
      </c>
    </row>
    <row r="184" spans="1:3">
      <c r="A184" s="5">
        <v>572</v>
      </c>
      <c r="B184" s="6" t="str">
        <f t="shared" si="2"/>
        <v>EMPRESA DE APOYO A LA PRODUCCIÓN DE ALIMENTOS</v>
      </c>
      <c r="C184" s="6" t="s">
        <v>211</v>
      </c>
    </row>
    <row r="185" spans="1:3">
      <c r="A185" s="3">
        <v>573</v>
      </c>
      <c r="B185" s="4" t="str">
        <f t="shared" si="2"/>
        <v>EMPRESA SIDERÚRGICA DEL MUTÚN</v>
      </c>
      <c r="C185" s="4" t="s">
        <v>212</v>
      </c>
    </row>
    <row r="186" spans="1:3">
      <c r="A186" s="3">
        <v>574</v>
      </c>
      <c r="B186" s="4" t="str">
        <f t="shared" si="2"/>
        <v>LÁCTEOS DE BOLIVIA</v>
      </c>
      <c r="C186" s="4" t="s">
        <v>213</v>
      </c>
    </row>
    <row r="187" spans="1:3">
      <c r="A187" s="3">
        <v>575</v>
      </c>
      <c r="B187" s="4" t="str">
        <f t="shared" si="2"/>
        <v>PAPELES DE BOLIVIA</v>
      </c>
      <c r="C187" s="4" t="s">
        <v>214</v>
      </c>
    </row>
    <row r="188" spans="1:3">
      <c r="A188" s="3">
        <v>576</v>
      </c>
      <c r="B188" s="4" t="str">
        <f t="shared" si="2"/>
        <v>CARTONES DE BOLIVIA</v>
      </c>
      <c r="C188" s="4" t="s">
        <v>215</v>
      </c>
    </row>
    <row r="189" spans="1:3">
      <c r="A189" s="3">
        <v>578</v>
      </c>
      <c r="B189" s="4" t="str">
        <f t="shared" si="2"/>
        <v>BOLIVIANA DE AVIACIÓN</v>
      </c>
      <c r="C189" s="4" t="s">
        <v>216</v>
      </c>
    </row>
    <row r="190" spans="1:3">
      <c r="A190" s="3">
        <v>579</v>
      </c>
      <c r="B190" s="4" t="str">
        <f t="shared" si="2"/>
        <v>EMPRESA PÚB. NAL. ESTRATÉGICA CEMENTOS DE BOLIVIA</v>
      </c>
      <c r="C190" s="4" t="s">
        <v>217</v>
      </c>
    </row>
    <row r="191" spans="1:3">
      <c r="A191" s="3">
        <v>580</v>
      </c>
      <c r="B191" s="4" t="str">
        <f t="shared" si="2"/>
        <v>DEPÓSITOS ADUANEROS BOLIVIANOS</v>
      </c>
      <c r="C191" s="4" t="s">
        <v>218</v>
      </c>
    </row>
    <row r="192" spans="1:3">
      <c r="A192" s="3">
        <v>581</v>
      </c>
      <c r="B192" s="4" t="str">
        <f t="shared" si="2"/>
        <v>EMPRESA PÚB. NAL. ESTRATÉGICA AZÚCAR DE BOLIVIA - BERMEJO</v>
      </c>
      <c r="C192" s="4" t="s">
        <v>219</v>
      </c>
    </row>
    <row r="193" spans="1:3">
      <c r="A193" s="3">
        <v>582</v>
      </c>
      <c r="B193" s="4" t="str">
        <f t="shared" si="2"/>
        <v>EMPRESA BOLIVIANA DE ALMENDRAS Y DERIVADOS</v>
      </c>
      <c r="C193" s="4" t="s">
        <v>220</v>
      </c>
    </row>
    <row r="194" spans="1:3">
      <c r="A194" s="5">
        <v>584</v>
      </c>
      <c r="B194" s="6" t="str">
        <f t="shared" si="2"/>
        <v>EMPRESA BOLIVIANA DE INDUSTRIALIZACION DE HIDROCARBUROS</v>
      </c>
      <c r="C194" s="6" t="s">
        <v>221</v>
      </c>
    </row>
    <row r="195" spans="1:3">
      <c r="A195" s="5">
        <v>585</v>
      </c>
      <c r="B195" s="6" t="str">
        <f t="shared" si="2"/>
        <v>AGENCIA BOLIVIANA ESPACIAL</v>
      </c>
      <c r="C195" s="6" t="s">
        <v>222</v>
      </c>
    </row>
    <row r="196" spans="1:3">
      <c r="A196" s="5">
        <v>586</v>
      </c>
      <c r="B196" s="6" t="str">
        <f t="shared" si="2"/>
        <v>EMPRESA AZUCARERA SAN BUENAVENTURA</v>
      </c>
      <c r="C196" s="6" t="s">
        <v>223</v>
      </c>
    </row>
    <row r="197" spans="1:3">
      <c r="A197" s="3">
        <v>587</v>
      </c>
      <c r="B197" s="7" t="str">
        <f t="shared" si="2"/>
        <v>EMPRESA ESTRATÉGICA BOLIVIANA CONSTRUCCIÓN Y CONSERV. INFRAESTRUCTURA CIVIL</v>
      </c>
      <c r="C197" s="7" t="s">
        <v>1238</v>
      </c>
    </row>
    <row r="198" spans="1:3">
      <c r="A198" s="3">
        <v>588</v>
      </c>
      <c r="B198" s="4" t="str">
        <f t="shared" si="2"/>
        <v>EMPRESA PÚBLICA NACIONAL TEXTIL</v>
      </c>
      <c r="C198" s="4" t="s">
        <v>224</v>
      </c>
    </row>
    <row r="199" spans="1:3">
      <c r="A199" s="3">
        <v>589</v>
      </c>
      <c r="B199" s="4" t="str">
        <f t="shared" si="2"/>
        <v>EMPRESA DE CONSTRUCCIONES DEL EJÉRCITO</v>
      </c>
      <c r="C199" s="4" t="s">
        <v>225</v>
      </c>
    </row>
    <row r="200" spans="1:3">
      <c r="A200" s="3">
        <v>590</v>
      </c>
      <c r="B200" s="4" t="str">
        <f t="shared" si="2"/>
        <v>EMPRESA PÚBLICA "QUIPUS"</v>
      </c>
      <c r="C200" s="4" t="s">
        <v>226</v>
      </c>
    </row>
    <row r="201" spans="1:3">
      <c r="A201" s="3">
        <v>591</v>
      </c>
      <c r="B201" s="4" t="str">
        <f t="shared" si="2"/>
        <v>EMPRESA ESTATAL DE TRANSPORTE POR CABLE MI TELEFÉRICO</v>
      </c>
      <c r="C201" s="4" t="s">
        <v>227</v>
      </c>
    </row>
    <row r="202" spans="1:3">
      <c r="A202" s="3">
        <v>592</v>
      </c>
      <c r="B202" s="4" t="str">
        <f t="shared" si="2"/>
        <v>EMPRESA ESTATAL BOLIVIANA DE TURISMO</v>
      </c>
      <c r="C202" s="4" t="s">
        <v>228</v>
      </c>
    </row>
    <row r="203" spans="1:3">
      <c r="A203" s="3">
        <v>593</v>
      </c>
      <c r="B203" s="4" t="str">
        <f t="shared" ref="B203:B269" si="3">UPPER(C203)</f>
        <v>EMPRESA PÚBLICA YACANA</v>
      </c>
      <c r="C203" s="4" t="s">
        <v>229</v>
      </c>
    </row>
    <row r="204" spans="1:3">
      <c r="A204" s="3">
        <v>594</v>
      </c>
      <c r="B204" s="4" t="str">
        <f t="shared" si="3"/>
        <v>ADMINISTRACIÓN DE SERVICIOS PORTUARIOS - BOLIVIA</v>
      </c>
      <c r="C204" s="4" t="s">
        <v>760</v>
      </c>
    </row>
    <row r="205" spans="1:3">
      <c r="A205" s="3">
        <v>595</v>
      </c>
      <c r="B205" s="4" t="str">
        <f t="shared" si="3"/>
        <v>GESTORA PÚBLICA DE LA SEGURIDAD SOCIAL DE LARGO PLAZO</v>
      </c>
      <c r="C205" s="4" t="s">
        <v>1279</v>
      </c>
    </row>
    <row r="206" spans="1:3">
      <c r="A206" s="3">
        <v>598</v>
      </c>
      <c r="B206" s="4" t="str">
        <f t="shared" si="3"/>
        <v>EMPRESA PÚBLICA "EDITORIAL DEL ESTADO PLURINACIONAL DE BOLIVIA"</v>
      </c>
      <c r="C206" s="4" t="s">
        <v>12732</v>
      </c>
    </row>
    <row r="207" spans="1:3">
      <c r="A207" s="3">
        <v>620</v>
      </c>
      <c r="B207" s="4" t="str">
        <f t="shared" si="3"/>
        <v>COMPLEJO AGROINDUSTRIAL DE SAN BUENA AVENTURA</v>
      </c>
      <c r="C207" s="4" t="s">
        <v>230</v>
      </c>
    </row>
    <row r="208" spans="1:3">
      <c r="A208" s="3">
        <v>633</v>
      </c>
      <c r="B208" s="4" t="str">
        <f t="shared" si="3"/>
        <v>EMPRESA MISICUNI</v>
      </c>
      <c r="C208" s="4" t="s">
        <v>231</v>
      </c>
    </row>
    <row r="209" spans="1:3">
      <c r="A209" s="3">
        <v>634</v>
      </c>
      <c r="B209" s="4" t="str">
        <f t="shared" si="3"/>
        <v>EMPRESA PÚB. DEPTAL. HOTEL TERMINAL-TERMINAL DE BUSES ORURO</v>
      </c>
      <c r="C209" s="4" t="s">
        <v>232</v>
      </c>
    </row>
    <row r="210" spans="1:3">
      <c r="A210" s="3">
        <v>650</v>
      </c>
      <c r="B210" s="4" t="str">
        <f t="shared" si="3"/>
        <v xml:space="preserve">ASAMBLEA LEGISLATIVA PLURINACIONAL                                     </v>
      </c>
      <c r="C210" s="100" t="s">
        <v>1514</v>
      </c>
    </row>
    <row r="211" spans="1:3">
      <c r="A211" s="3">
        <v>660</v>
      </c>
      <c r="B211" s="4" t="str">
        <f t="shared" si="3"/>
        <v>ÓRGANO JUDICIAL</v>
      </c>
      <c r="C211" s="4" t="s">
        <v>234</v>
      </c>
    </row>
    <row r="212" spans="1:3">
      <c r="A212" s="3">
        <v>661</v>
      </c>
      <c r="B212" s="4" t="str">
        <f t="shared" si="3"/>
        <v>TRIBUNAL CONSTITUCIONAL PLURINACIONAL</v>
      </c>
      <c r="C212" s="4" t="s">
        <v>235</v>
      </c>
    </row>
    <row r="213" spans="1:3">
      <c r="A213" s="3">
        <v>670</v>
      </c>
      <c r="B213" s="4" t="str">
        <f t="shared" si="3"/>
        <v>ÓRGANO ELECTORAL PLURINACIONAL</v>
      </c>
      <c r="C213" s="4" t="s">
        <v>236</v>
      </c>
    </row>
    <row r="214" spans="1:3">
      <c r="A214" s="3">
        <v>680</v>
      </c>
      <c r="B214" s="4" t="str">
        <f t="shared" si="3"/>
        <v>CONTRALORIA GENERAL DEL ESTADO</v>
      </c>
      <c r="C214" s="4" t="s">
        <v>237</v>
      </c>
    </row>
    <row r="215" spans="1:3">
      <c r="A215" s="3">
        <v>681</v>
      </c>
      <c r="B215" s="4" t="str">
        <f t="shared" si="3"/>
        <v>MINISTERIO PÚBLICO</v>
      </c>
      <c r="C215" s="4" t="s">
        <v>238</v>
      </c>
    </row>
    <row r="216" spans="1:3">
      <c r="A216" s="3">
        <v>682</v>
      </c>
      <c r="B216" s="4" t="str">
        <f t="shared" si="3"/>
        <v>DEFENSORÍA DEL PUEBLO</v>
      </c>
      <c r="C216" s="4" t="s">
        <v>239</v>
      </c>
    </row>
    <row r="217" spans="1:3">
      <c r="A217" s="3">
        <v>683</v>
      </c>
      <c r="B217" s="4" t="str">
        <f t="shared" si="3"/>
        <v>PROCURADURÍA GENERAL DEL ESTADO</v>
      </c>
      <c r="C217" s="4" t="s">
        <v>240</v>
      </c>
    </row>
    <row r="218" spans="1:3">
      <c r="A218" s="3">
        <v>716</v>
      </c>
      <c r="B218" s="4" t="str">
        <f t="shared" si="3"/>
        <v>EMPRESA TARIJEÑA DEL GAS</v>
      </c>
      <c r="C218" s="4" t="s">
        <v>241</v>
      </c>
    </row>
    <row r="219" spans="1:3">
      <c r="A219" s="3">
        <v>718</v>
      </c>
      <c r="B219" s="4" t="str">
        <f t="shared" si="3"/>
        <v>COMPLEJO AGROINDUSTRIAL BUENA VISTA</v>
      </c>
      <c r="C219" s="4" t="s">
        <v>242</v>
      </c>
    </row>
    <row r="220" spans="1:3">
      <c r="A220" s="3">
        <v>761</v>
      </c>
      <c r="B220" s="4" t="str">
        <f t="shared" si="3"/>
        <v>SERVICIO AUTÓNOMO MUNICIPAL DE AGUA POTABLE Y ALCANTARILLADO</v>
      </c>
      <c r="C220" s="4" t="s">
        <v>243</v>
      </c>
    </row>
    <row r="221" spans="1:3">
      <c r="A221" s="3">
        <v>781</v>
      </c>
      <c r="B221" s="4" t="str">
        <f t="shared" si="3"/>
        <v>SERVICIO MUNICIPAL DE AGUA POTABLE Y ALCANTARILLADO</v>
      </c>
      <c r="C221" s="4" t="s">
        <v>244</v>
      </c>
    </row>
    <row r="222" spans="1:3">
      <c r="A222" s="3">
        <v>802</v>
      </c>
      <c r="B222" s="4" t="str">
        <f t="shared" si="3"/>
        <v>EMPRESA LOCAL DE AGUA POTABLE Y ALCANTARILLADO SUCRE</v>
      </c>
      <c r="C222" s="4" t="s">
        <v>245</v>
      </c>
    </row>
    <row r="223" spans="1:3">
      <c r="A223" s="3">
        <v>821</v>
      </c>
      <c r="B223" s="4" t="str">
        <f t="shared" si="3"/>
        <v>ADMINISTRACIÓN AUTÓNOMA PARA OBRAS SANITARIAS - POTOSÍ</v>
      </c>
      <c r="C223" s="4" t="s">
        <v>246</v>
      </c>
    </row>
    <row r="224" spans="1:3">
      <c r="A224" s="3">
        <v>831</v>
      </c>
      <c r="B224" s="4" t="str">
        <f t="shared" si="3"/>
        <v>SERVICIO LOCAL DE ACUEDUCTOS Y ALCANTARILLADO - ORURO</v>
      </c>
      <c r="C224" s="4" t="s">
        <v>247</v>
      </c>
    </row>
    <row r="225" spans="1:3">
      <c r="A225" s="3">
        <v>862</v>
      </c>
      <c r="B225" s="4" t="str">
        <f t="shared" si="3"/>
        <v>FONDO NACIONAL DE DESARROLLO REGIONAL</v>
      </c>
      <c r="C225" s="4" t="s">
        <v>248</v>
      </c>
    </row>
    <row r="226" spans="1:3">
      <c r="A226" s="3">
        <v>865</v>
      </c>
      <c r="B226" s="4" t="str">
        <f t="shared" si="3"/>
        <v>FONDO DE DESARROLLO DEL SIST.FIN. Y APOYO AL SEC.PRODUCTIVO</v>
      </c>
      <c r="C226" s="4" t="s">
        <v>249</v>
      </c>
    </row>
    <row r="227" spans="1:3">
      <c r="A227" s="3">
        <v>866</v>
      </c>
      <c r="B227" s="4" t="str">
        <f t="shared" si="3"/>
        <v>DIRECTORIO UNICO DE FONDOS</v>
      </c>
      <c r="C227" s="4" t="s">
        <v>250</v>
      </c>
    </row>
    <row r="228" spans="1:3">
      <c r="A228" s="3">
        <v>867</v>
      </c>
      <c r="B228" s="4" t="str">
        <f t="shared" si="3"/>
        <v>FONDO ROTATORIO DE FOMENTO PRODUCTIVO REGIONAL</v>
      </c>
      <c r="C228" s="4" t="s">
        <v>251</v>
      </c>
    </row>
    <row r="229" spans="1:3">
      <c r="A229" s="3">
        <v>901</v>
      </c>
      <c r="B229" s="4" t="str">
        <f t="shared" si="3"/>
        <v>GOBIERNO AUTÓNOMO DEPARTAMENTAL DE CHUQUISACA</v>
      </c>
      <c r="C229" s="4" t="s">
        <v>252</v>
      </c>
    </row>
    <row r="230" spans="1:3">
      <c r="A230" s="3">
        <v>902</v>
      </c>
      <c r="B230" s="4" t="str">
        <f t="shared" si="3"/>
        <v>GOBIERNO AUTÓNOMO DEPARTAMENTAL DE LA PAZ</v>
      </c>
      <c r="C230" s="4" t="s">
        <v>253</v>
      </c>
    </row>
    <row r="231" spans="1:3">
      <c r="A231" s="3">
        <v>903</v>
      </c>
      <c r="B231" s="4" t="str">
        <f t="shared" si="3"/>
        <v>GOBIERNO AUTÓNOMO DEPARTAMENTAL DE COCHABAMBA</v>
      </c>
      <c r="C231" s="4" t="s">
        <v>254</v>
      </c>
    </row>
    <row r="232" spans="1:3">
      <c r="A232" s="3">
        <v>904</v>
      </c>
      <c r="B232" s="4" t="str">
        <f t="shared" si="3"/>
        <v>GOBIERNO AUTÓNOMO DEPARTAMENTAL DE ORURO</v>
      </c>
      <c r="C232" s="4" t="s">
        <v>255</v>
      </c>
    </row>
    <row r="233" spans="1:3">
      <c r="A233" s="3">
        <v>905</v>
      </c>
      <c r="B233" s="4" t="str">
        <f t="shared" si="3"/>
        <v>GOBIERNO AUTÓNOMO DEPARTAMENTAL DE POTOSÍ</v>
      </c>
      <c r="C233" s="4" t="s">
        <v>256</v>
      </c>
    </row>
    <row r="234" spans="1:3">
      <c r="A234" s="3">
        <v>906</v>
      </c>
      <c r="B234" s="4" t="str">
        <f t="shared" si="3"/>
        <v>GOBIERNO AUTÓNOMO DEPARTAMENTAL DE TARIJA</v>
      </c>
      <c r="C234" s="4" t="s">
        <v>257</v>
      </c>
    </row>
    <row r="235" spans="1:3">
      <c r="A235" s="3">
        <v>907</v>
      </c>
      <c r="B235" s="4" t="str">
        <f t="shared" si="3"/>
        <v>GOBIERNO AUTÓNOMO DEPARTAMENTAL DE SANTA CRUZ</v>
      </c>
      <c r="C235" s="4" t="s">
        <v>258</v>
      </c>
    </row>
    <row r="236" spans="1:3">
      <c r="A236" s="3">
        <v>908</v>
      </c>
      <c r="B236" s="4" t="str">
        <f t="shared" si="3"/>
        <v>GOBIERNO AUTÓNOMO DEPARTAMENTAL DEL BENI</v>
      </c>
      <c r="C236" s="4" t="s">
        <v>259</v>
      </c>
    </row>
    <row r="237" spans="1:3">
      <c r="A237" s="3">
        <v>909</v>
      </c>
      <c r="B237" s="4" t="str">
        <f t="shared" si="3"/>
        <v>GOBIERNO AUTÓNOMO DEPARTAMENTAL DE PANDO</v>
      </c>
      <c r="C237" s="4" t="s">
        <v>260</v>
      </c>
    </row>
    <row r="238" spans="1:3">
      <c r="A238" s="3">
        <v>950</v>
      </c>
      <c r="B238" s="4" t="str">
        <f t="shared" si="3"/>
        <v>BANCO VIVIENDA</v>
      </c>
      <c r="C238" s="4" t="s">
        <v>261</v>
      </c>
    </row>
    <row r="239" spans="1:3">
      <c r="A239" s="3">
        <v>951</v>
      </c>
      <c r="B239" s="4" t="str">
        <f t="shared" si="3"/>
        <v>BANCO CENTRAL DE BOLIVIA</v>
      </c>
      <c r="C239" s="4" t="s">
        <v>262</v>
      </c>
    </row>
    <row r="240" spans="1:3">
      <c r="A240" s="3">
        <v>999</v>
      </c>
      <c r="B240" s="4" t="str">
        <f t="shared" si="3"/>
        <v>SECTOR PRIVADO</v>
      </c>
      <c r="C240" s="4" t="s">
        <v>263</v>
      </c>
    </row>
    <row r="241" spans="1:3">
      <c r="A241" s="3">
        <v>1101</v>
      </c>
      <c r="B241" s="4" t="str">
        <f t="shared" si="3"/>
        <v>GOBIERNO AUTÓNOMO MUNICIPAL DE SUCRE</v>
      </c>
      <c r="C241" s="4" t="s">
        <v>264</v>
      </c>
    </row>
    <row r="242" spans="1:3">
      <c r="A242" s="3">
        <v>1102</v>
      </c>
      <c r="B242" s="4" t="str">
        <f t="shared" si="3"/>
        <v>GOBIERNO AUTÓNOMO MUNICIPAL DE YOTALA</v>
      </c>
      <c r="C242" s="4" t="s">
        <v>265</v>
      </c>
    </row>
    <row r="243" spans="1:3">
      <c r="A243" s="3">
        <v>1103</v>
      </c>
      <c r="B243" s="4" t="str">
        <f t="shared" si="3"/>
        <v>GOBIERNO AUTÓNOMO MUNICIPAL DE POROMA</v>
      </c>
      <c r="C243" s="4" t="s">
        <v>266</v>
      </c>
    </row>
    <row r="244" spans="1:3">
      <c r="A244" s="3">
        <v>1104</v>
      </c>
      <c r="B244" s="4" t="str">
        <f t="shared" si="3"/>
        <v>GOBIERNO AUTÓNOMO MUNICIPAL DE VILLA AZURDUY</v>
      </c>
      <c r="C244" s="4" t="s">
        <v>267</v>
      </c>
    </row>
    <row r="245" spans="1:3">
      <c r="A245" s="3">
        <v>1105</v>
      </c>
      <c r="B245" s="4" t="str">
        <f t="shared" si="3"/>
        <v>GOBIERNO AUTÓNOMO MUNICIPAL DE TARVITA (VILLA ORÍAS)</v>
      </c>
      <c r="C245" s="4" t="s">
        <v>268</v>
      </c>
    </row>
    <row r="246" spans="1:3">
      <c r="A246" s="3">
        <v>1106</v>
      </c>
      <c r="B246" s="4" t="str">
        <f t="shared" si="3"/>
        <v>GOBIERNO AUTÓNOMO MUNICIPAL DE VILLA ZUDAÑEZ (TACOPAYA)</v>
      </c>
      <c r="C246" s="4" t="s">
        <v>269</v>
      </c>
    </row>
    <row r="247" spans="1:3">
      <c r="A247" s="3">
        <v>1107</v>
      </c>
      <c r="B247" s="4" t="str">
        <f t="shared" si="3"/>
        <v>GOBIERNO AUTÓNOMO MUNICIPAL DE PRESTO</v>
      </c>
      <c r="C247" s="4" t="s">
        <v>270</v>
      </c>
    </row>
    <row r="248" spans="1:3">
      <c r="A248" s="3">
        <v>1108</v>
      </c>
      <c r="B248" s="4" t="str">
        <f t="shared" si="3"/>
        <v>GOBIERNO AUTÓNOMO MUNICIPAL DE VILLA MOJOCOYA</v>
      </c>
      <c r="C248" s="4" t="s">
        <v>271</v>
      </c>
    </row>
    <row r="249" spans="1:3">
      <c r="A249" s="3">
        <v>1109</v>
      </c>
      <c r="B249" s="4" t="str">
        <f t="shared" si="3"/>
        <v>GOBIERNO AUTÓNOMO MUNICIPAL DE ICLA</v>
      </c>
      <c r="C249" s="4" t="s">
        <v>272</v>
      </c>
    </row>
    <row r="250" spans="1:3">
      <c r="A250" s="3">
        <v>1110</v>
      </c>
      <c r="B250" s="4" t="str">
        <f t="shared" si="3"/>
        <v>GOBIERNO AUTÓNOMO MUNICIPAL DE PADILLA</v>
      </c>
      <c r="C250" s="4" t="s">
        <v>273</v>
      </c>
    </row>
    <row r="251" spans="1:3">
      <c r="A251" s="3">
        <v>1111</v>
      </c>
      <c r="B251" s="4" t="str">
        <f t="shared" si="3"/>
        <v>GOBIERNO AUTÓNOMO MUNICIPAL DE TOMINA</v>
      </c>
      <c r="C251" s="4" t="s">
        <v>274</v>
      </c>
    </row>
    <row r="252" spans="1:3">
      <c r="A252" s="3">
        <v>1112</v>
      </c>
      <c r="B252" s="4" t="str">
        <f t="shared" si="3"/>
        <v>GOBIERNO AUTÓNOMO MUNICIPAL DE SOPACHUY</v>
      </c>
      <c r="C252" s="4" t="s">
        <v>275</v>
      </c>
    </row>
    <row r="253" spans="1:3">
      <c r="A253" s="3">
        <v>1113</v>
      </c>
      <c r="B253" s="4" t="str">
        <f t="shared" si="3"/>
        <v>GOBIERNO AUTÓNOMO MUNICIPAL DE VILLA ALCALÁ</v>
      </c>
      <c r="C253" s="4" t="s">
        <v>276</v>
      </c>
    </row>
    <row r="254" spans="1:3">
      <c r="A254" s="3">
        <v>1114</v>
      </c>
      <c r="B254" s="4" t="str">
        <f t="shared" si="3"/>
        <v>GOBIERNO AUTÓNOMO MUNICIPAL DE EL VILLAR</v>
      </c>
      <c r="C254" s="4" t="s">
        <v>277</v>
      </c>
    </row>
    <row r="255" spans="1:3">
      <c r="A255" s="3">
        <v>1115</v>
      </c>
      <c r="B255" s="4" t="str">
        <f t="shared" si="3"/>
        <v>GOBIERNO AUTÓNOMO MUNICIPAL DE MONTEAGUDO</v>
      </c>
      <c r="C255" s="4" t="s">
        <v>278</v>
      </c>
    </row>
    <row r="256" spans="1:3">
      <c r="A256" s="3">
        <v>1116</v>
      </c>
      <c r="B256" s="4" t="str">
        <f t="shared" si="3"/>
        <v>GOBIERNO AUTÓNOMO MUNICIPAL DE SAN PABLO DE HUACARETA</v>
      </c>
      <c r="C256" s="4" t="s">
        <v>279</v>
      </c>
    </row>
    <row r="257" spans="1:3">
      <c r="A257" s="3">
        <v>1117</v>
      </c>
      <c r="B257" s="4" t="str">
        <f t="shared" si="3"/>
        <v>GOBIERNO AUTÓNOMO MUNICIPAL DE TARABUCO</v>
      </c>
      <c r="C257" s="4" t="s">
        <v>280</v>
      </c>
    </row>
    <row r="258" spans="1:3">
      <c r="A258" s="3">
        <v>1118</v>
      </c>
      <c r="B258" s="4" t="str">
        <f t="shared" si="3"/>
        <v>GOBIERNO AUTÓNOMO MUNICIPAL DE YAMPARÁEZ</v>
      </c>
      <c r="C258" s="4" t="s">
        <v>281</v>
      </c>
    </row>
    <row r="259" spans="1:3">
      <c r="A259" s="3">
        <v>1119</v>
      </c>
      <c r="B259" s="4" t="str">
        <f t="shared" si="3"/>
        <v>GOBIERNO AUTÓNOMO MUNICIPAL DE CAMARGO</v>
      </c>
      <c r="C259" s="4" t="s">
        <v>282</v>
      </c>
    </row>
    <row r="260" spans="1:3">
      <c r="A260" s="3">
        <v>1120</v>
      </c>
      <c r="B260" s="4" t="str">
        <f t="shared" si="3"/>
        <v>GOBIERNO AUTÓNOMO MUNICIPAL DE SAN LUCAS</v>
      </c>
      <c r="C260" s="4" t="s">
        <v>283</v>
      </c>
    </row>
    <row r="261" spans="1:3">
      <c r="A261" s="3">
        <v>1121</v>
      </c>
      <c r="B261" s="4" t="str">
        <f t="shared" si="3"/>
        <v>GOBIERNO AUTÓNOMO MUNICIPAL DE INCAHUASI</v>
      </c>
      <c r="C261" s="4" t="s">
        <v>284</v>
      </c>
    </row>
    <row r="262" spans="1:3">
      <c r="A262" s="3">
        <v>1122</v>
      </c>
      <c r="B262" s="4" t="str">
        <f t="shared" si="3"/>
        <v>GOBIERNO AUTÓNOMO MUNICIPAL DE VILLA SERRANO</v>
      </c>
      <c r="C262" s="4" t="s">
        <v>285</v>
      </c>
    </row>
    <row r="263" spans="1:3">
      <c r="A263" s="3">
        <v>1123</v>
      </c>
      <c r="B263" s="4" t="str">
        <f t="shared" si="3"/>
        <v>GOBIERNO AUTÓNOMO MUNICIPAL DE CAMATAQUI (VILLA ABECIA)</v>
      </c>
      <c r="C263" s="4" t="s">
        <v>286</v>
      </c>
    </row>
    <row r="264" spans="1:3">
      <c r="A264" s="3">
        <v>1124</v>
      </c>
      <c r="B264" s="4" t="str">
        <f t="shared" si="3"/>
        <v>GOBIERNO AUTÓNOMO MUNICIPAL DE CULPINA</v>
      </c>
      <c r="C264" s="4" t="s">
        <v>287</v>
      </c>
    </row>
    <row r="265" spans="1:3">
      <c r="A265" s="3">
        <v>1125</v>
      </c>
      <c r="B265" s="4" t="str">
        <f t="shared" si="3"/>
        <v>GOBIERNO AUTÓNOMO MUNICIPAL DE LAS CARRERAS</v>
      </c>
      <c r="C265" s="4" t="s">
        <v>288</v>
      </c>
    </row>
    <row r="266" spans="1:3">
      <c r="A266" s="3">
        <v>1126</v>
      </c>
      <c r="B266" s="4" t="str">
        <f t="shared" si="3"/>
        <v>GOBIERNO AUTÓNOMO MUNICIPAL DE VILLA VACA GUZMÁN</v>
      </c>
      <c r="C266" s="4" t="s">
        <v>289</v>
      </c>
    </row>
    <row r="267" spans="1:3">
      <c r="A267" s="3">
        <v>1127</v>
      </c>
      <c r="B267" s="4" t="str">
        <f t="shared" si="3"/>
        <v>GOBIERNO AUTÓNOMO MUNICIPAL DE VILLA DE HUACAYA</v>
      </c>
      <c r="C267" s="4" t="s">
        <v>290</v>
      </c>
    </row>
    <row r="268" spans="1:3">
      <c r="A268" s="3">
        <v>1128</v>
      </c>
      <c r="B268" s="4" t="str">
        <f t="shared" si="3"/>
        <v>GOBIERNO AUTÓNOMO MUNICIPAL DE MACHARETI</v>
      </c>
      <c r="C268" s="4" t="s">
        <v>291</v>
      </c>
    </row>
    <row r="269" spans="1:3">
      <c r="A269" s="3">
        <v>1129</v>
      </c>
      <c r="B269" s="4" t="str">
        <f t="shared" si="3"/>
        <v>GOBIERNO AUTÓNOMO MUNICIPAL DE VILLA CHARCAS</v>
      </c>
      <c r="C269" s="4" t="s">
        <v>292</v>
      </c>
    </row>
    <row r="270" spans="1:3">
      <c r="A270" s="3">
        <v>1201</v>
      </c>
      <c r="B270" s="4" t="str">
        <f t="shared" ref="B270:B333" si="4">UPPER(C270)</f>
        <v>GOBIERNO AUTÓNOMO MUNICIPAL DE LA PAZ</v>
      </c>
      <c r="C270" s="4" t="s">
        <v>293</v>
      </c>
    </row>
    <row r="271" spans="1:3">
      <c r="A271" s="3">
        <v>1202</v>
      </c>
      <c r="B271" s="4" t="str">
        <f t="shared" si="4"/>
        <v>GOBIERNO AUTÓNOMO MUNICIPAL DE PALCA</v>
      </c>
      <c r="C271" s="4" t="s">
        <v>294</v>
      </c>
    </row>
    <row r="272" spans="1:3">
      <c r="A272" s="3">
        <v>1203</v>
      </c>
      <c r="B272" s="4" t="str">
        <f t="shared" si="4"/>
        <v>GOBIERNO AUTÓNOMO MUNICIPAL DE MECAPACA</v>
      </c>
      <c r="C272" s="4" t="s">
        <v>295</v>
      </c>
    </row>
    <row r="273" spans="1:3">
      <c r="A273" s="3">
        <v>1204</v>
      </c>
      <c r="B273" s="4" t="str">
        <f t="shared" si="4"/>
        <v>GOBIERNO AUTÓNOMO MUNICIPAL DE ACHOCALLA</v>
      </c>
      <c r="C273" s="4" t="s">
        <v>296</v>
      </c>
    </row>
    <row r="274" spans="1:3">
      <c r="A274" s="3">
        <v>1205</v>
      </c>
      <c r="B274" s="4" t="str">
        <f t="shared" si="4"/>
        <v>GOBIERNO AUTÓNOMO MUNICIPAL DE EL ALTO DE LA PAZ</v>
      </c>
      <c r="C274" s="4" t="s">
        <v>297</v>
      </c>
    </row>
    <row r="275" spans="1:3">
      <c r="A275" s="3">
        <v>1206</v>
      </c>
      <c r="B275" s="4" t="str">
        <f t="shared" si="4"/>
        <v>GOBIERNO AUTÓNOMO MUNICIPAL DE VIACHA</v>
      </c>
      <c r="C275" s="4" t="s">
        <v>298</v>
      </c>
    </row>
    <row r="276" spans="1:3">
      <c r="A276" s="3">
        <v>1207</v>
      </c>
      <c r="B276" s="4" t="str">
        <f t="shared" si="4"/>
        <v>GOBIERNO AUTÓNOMO MUNICIPAL DE GUAQUI</v>
      </c>
      <c r="C276" s="4" t="s">
        <v>299</v>
      </c>
    </row>
    <row r="277" spans="1:3">
      <c r="A277" s="3">
        <v>1208</v>
      </c>
      <c r="B277" s="4" t="str">
        <f t="shared" si="4"/>
        <v>GOBIERNO AUTÓNOMO MUNICIPAL DE TIAHUANACU</v>
      </c>
      <c r="C277" s="4" t="s">
        <v>300</v>
      </c>
    </row>
    <row r="278" spans="1:3">
      <c r="A278" s="3">
        <v>1209</v>
      </c>
      <c r="B278" s="4" t="str">
        <f t="shared" si="4"/>
        <v>GOBIERNO AUTÓNOMO MUNICIPAL DE DESAGUADERO</v>
      </c>
      <c r="C278" s="4" t="s">
        <v>301</v>
      </c>
    </row>
    <row r="279" spans="1:3">
      <c r="A279" s="3">
        <v>1210</v>
      </c>
      <c r="B279" s="4" t="str">
        <f t="shared" si="4"/>
        <v>GOBIERNO AUTÓNOMO MUNICIPAL DE CARANAVI</v>
      </c>
      <c r="C279" s="4" t="s">
        <v>302</v>
      </c>
    </row>
    <row r="280" spans="1:3">
      <c r="A280" s="3">
        <v>1211</v>
      </c>
      <c r="B280" s="4" t="str">
        <f t="shared" si="4"/>
        <v>GOBIERNO AUTÓNOMO MUNICIPAL DE SICA SICA (VILLA AROMA)</v>
      </c>
      <c r="C280" s="4" t="s">
        <v>303</v>
      </c>
    </row>
    <row r="281" spans="1:3">
      <c r="A281" s="3">
        <v>1212</v>
      </c>
      <c r="B281" s="4" t="str">
        <f t="shared" si="4"/>
        <v>GOBIERNO AUTÓNOMO MUNICIPAL DE UMALA</v>
      </c>
      <c r="C281" s="4" t="s">
        <v>304</v>
      </c>
    </row>
    <row r="282" spans="1:3">
      <c r="A282" s="3">
        <v>1213</v>
      </c>
      <c r="B282" s="4" t="str">
        <f t="shared" si="4"/>
        <v>GOBIERNO AUTÓNOMO MUNICIPAL DE AYO AYO</v>
      </c>
      <c r="C282" s="4" t="s">
        <v>305</v>
      </c>
    </row>
    <row r="283" spans="1:3">
      <c r="A283" s="3">
        <v>1214</v>
      </c>
      <c r="B283" s="4" t="str">
        <f t="shared" si="4"/>
        <v>GOBIERNO AUTÓNOMO MUNICIPAL DE CALAMARCA</v>
      </c>
      <c r="C283" s="4" t="s">
        <v>306</v>
      </c>
    </row>
    <row r="284" spans="1:3">
      <c r="A284" s="3">
        <v>1215</v>
      </c>
      <c r="B284" s="4" t="str">
        <f t="shared" si="4"/>
        <v>GOBIERNO AUTÓNOMO MUNICIPAL DE PATACAMAYA</v>
      </c>
      <c r="C284" s="4" t="s">
        <v>307</v>
      </c>
    </row>
    <row r="285" spans="1:3">
      <c r="A285" s="3">
        <v>1216</v>
      </c>
      <c r="B285" s="4" t="str">
        <f t="shared" si="4"/>
        <v>GOBIERNO AUTÓNOMO MUNICIPAL DE COLQUENCHA</v>
      </c>
      <c r="C285" s="4" t="s">
        <v>308</v>
      </c>
    </row>
    <row r="286" spans="1:3">
      <c r="A286" s="3">
        <v>1217</v>
      </c>
      <c r="B286" s="4" t="str">
        <f t="shared" si="4"/>
        <v>GOBIERNO AUTÓNOMO MUNICIPAL DE COLLANA</v>
      </c>
      <c r="C286" s="4" t="s">
        <v>309</v>
      </c>
    </row>
    <row r="287" spans="1:3">
      <c r="A287" s="3">
        <v>1218</v>
      </c>
      <c r="B287" s="4" t="str">
        <f t="shared" si="4"/>
        <v>GOBIERNO AUTÓNOMO MUNICIPAL DE INQUISIVI</v>
      </c>
      <c r="C287" s="4" t="s">
        <v>310</v>
      </c>
    </row>
    <row r="288" spans="1:3">
      <c r="A288" s="3">
        <v>1219</v>
      </c>
      <c r="B288" s="4" t="str">
        <f t="shared" si="4"/>
        <v>GOBIERNO AUTÓNOMO MUNICIPAL DE QUIME</v>
      </c>
      <c r="C288" s="4" t="s">
        <v>311</v>
      </c>
    </row>
    <row r="289" spans="1:3">
      <c r="A289" s="3">
        <v>1220</v>
      </c>
      <c r="B289" s="4" t="str">
        <f t="shared" si="4"/>
        <v>GOBIERNO AUTÓNOMO MUNICIPAL DE CAJUATA</v>
      </c>
      <c r="C289" s="4" t="s">
        <v>312</v>
      </c>
    </row>
    <row r="290" spans="1:3">
      <c r="A290" s="3">
        <v>1221</v>
      </c>
      <c r="B290" s="4" t="str">
        <f t="shared" si="4"/>
        <v>GOBIERNO AUTÓNOMO MUNICIPAL DE COLQUIRI</v>
      </c>
      <c r="C290" s="4" t="s">
        <v>313</v>
      </c>
    </row>
    <row r="291" spans="1:3">
      <c r="A291" s="3">
        <v>1222</v>
      </c>
      <c r="B291" s="4" t="str">
        <f t="shared" si="4"/>
        <v>GOBIERNO AUTÓNOMO MUNICIPAL DE ICHOCA</v>
      </c>
      <c r="C291" s="4" t="s">
        <v>314</v>
      </c>
    </row>
    <row r="292" spans="1:3">
      <c r="A292" s="3">
        <v>1223</v>
      </c>
      <c r="B292" s="4" t="str">
        <f t="shared" si="4"/>
        <v>GOBIERNO AUTÓNOMO MUNICIPAL DE VILLA LIBERTAD LICOMA</v>
      </c>
      <c r="C292" s="4" t="s">
        <v>315</v>
      </c>
    </row>
    <row r="293" spans="1:3">
      <c r="A293" s="3">
        <v>1224</v>
      </c>
      <c r="B293" s="4" t="str">
        <f t="shared" si="4"/>
        <v>GOBIERNO AUTÓNOMO MUNICIPAL DE ACHACACHI</v>
      </c>
      <c r="C293" s="4" t="s">
        <v>316</v>
      </c>
    </row>
    <row r="294" spans="1:3">
      <c r="A294" s="3">
        <v>1225</v>
      </c>
      <c r="B294" s="4" t="str">
        <f t="shared" si="4"/>
        <v>GOBIERNO AUTÓNOMO MUNICIPAL DE ANCORAIMES</v>
      </c>
      <c r="C294" s="4" t="s">
        <v>317</v>
      </c>
    </row>
    <row r="295" spans="1:3">
      <c r="A295" s="3">
        <v>1226</v>
      </c>
      <c r="B295" s="4" t="str">
        <f t="shared" si="4"/>
        <v>GOBIERNO AUTÓNOMO MUNICIPAL DE SORATA</v>
      </c>
      <c r="C295" s="4" t="s">
        <v>318</v>
      </c>
    </row>
    <row r="296" spans="1:3">
      <c r="A296" s="3">
        <v>1227</v>
      </c>
      <c r="B296" s="4" t="str">
        <f t="shared" si="4"/>
        <v>GOBIERNO AUTÓNOMO MUNICIPAL DE GUANAY</v>
      </c>
      <c r="C296" s="4" t="s">
        <v>319</v>
      </c>
    </row>
    <row r="297" spans="1:3">
      <c r="A297" s="3">
        <v>1228</v>
      </c>
      <c r="B297" s="4" t="str">
        <f t="shared" si="4"/>
        <v>GOBIERNO AUTÓNOMO MUNICIPAL DE TACACOMA</v>
      </c>
      <c r="C297" s="4" t="s">
        <v>320</v>
      </c>
    </row>
    <row r="298" spans="1:3">
      <c r="A298" s="3">
        <v>1229</v>
      </c>
      <c r="B298" s="4" t="str">
        <f t="shared" si="4"/>
        <v>GOBIERNO AUTÓNOMO MUNICIPAL DE TIPUANI</v>
      </c>
      <c r="C298" s="4" t="s">
        <v>321</v>
      </c>
    </row>
    <row r="299" spans="1:3">
      <c r="A299" s="3">
        <v>1230</v>
      </c>
      <c r="B299" s="4" t="str">
        <f t="shared" si="4"/>
        <v>GOBIERNO AUTÓNOMO MUNICIPAL DE QUIABAYA</v>
      </c>
      <c r="C299" s="4" t="s">
        <v>322</v>
      </c>
    </row>
    <row r="300" spans="1:3">
      <c r="A300" s="3">
        <v>1231</v>
      </c>
      <c r="B300" s="4" t="str">
        <f t="shared" si="4"/>
        <v>GOBIERNO AUTÓNOMO MUNICIPAL DE COMBAYA</v>
      </c>
      <c r="C300" s="4" t="s">
        <v>323</v>
      </c>
    </row>
    <row r="301" spans="1:3">
      <c r="A301" s="3">
        <v>1232</v>
      </c>
      <c r="B301" s="4" t="str">
        <f t="shared" si="4"/>
        <v>GOBIERNO AUTÓNOMO MUNICIPAL DE COPACABANA</v>
      </c>
      <c r="C301" s="4" t="s">
        <v>324</v>
      </c>
    </row>
    <row r="302" spans="1:3">
      <c r="A302" s="3">
        <v>1233</v>
      </c>
      <c r="B302" s="4" t="str">
        <f t="shared" si="4"/>
        <v>GOBIERNO AUTÓNOMO MUNICIPAL DE SAN PEDRO DE TIQUINA</v>
      </c>
      <c r="C302" s="4" t="s">
        <v>325</v>
      </c>
    </row>
    <row r="303" spans="1:3">
      <c r="A303" s="3">
        <v>1234</v>
      </c>
      <c r="B303" s="4" t="str">
        <f t="shared" si="4"/>
        <v>GOBIERNO AUTÓNOMO MUNICIPAL DE TITO YUPANQUI</v>
      </c>
      <c r="C303" s="4" t="s">
        <v>326</v>
      </c>
    </row>
    <row r="304" spans="1:3">
      <c r="A304" s="3">
        <v>1235</v>
      </c>
      <c r="B304" s="4" t="str">
        <f t="shared" si="4"/>
        <v>GOBIERNO AUTÓNOMO MUNICIPAL DE CHUMA</v>
      </c>
      <c r="C304" s="4" t="s">
        <v>327</v>
      </c>
    </row>
    <row r="305" spans="1:3">
      <c r="A305" s="3">
        <v>1236</v>
      </c>
      <c r="B305" s="4" t="str">
        <f t="shared" si="4"/>
        <v>GOBIERNO AUTÓNOMO MUNICIPAL DE AYATA</v>
      </c>
      <c r="C305" s="4" t="s">
        <v>328</v>
      </c>
    </row>
    <row r="306" spans="1:3">
      <c r="A306" s="3">
        <v>1237</v>
      </c>
      <c r="B306" s="4" t="str">
        <f t="shared" si="4"/>
        <v>GOBIERNO AUTÓNOMO MUNICIPAL DE AUCAPATA</v>
      </c>
      <c r="C306" s="4" t="s">
        <v>329</v>
      </c>
    </row>
    <row r="307" spans="1:3">
      <c r="A307" s="3">
        <v>1238</v>
      </c>
      <c r="B307" s="4" t="str">
        <f t="shared" si="4"/>
        <v>GOBIERNO AUTÓNOMO MUNICIPAL DE COROCORO</v>
      </c>
      <c r="C307" s="4" t="s">
        <v>330</v>
      </c>
    </row>
    <row r="308" spans="1:3">
      <c r="A308" s="3">
        <v>1239</v>
      </c>
      <c r="B308" s="4" t="str">
        <f t="shared" si="4"/>
        <v>GOBIERNO AUTÓNOMO MUNICIPAL DE CAQUIAVIRI</v>
      </c>
      <c r="C308" s="4" t="s">
        <v>331</v>
      </c>
    </row>
    <row r="309" spans="1:3">
      <c r="A309" s="3">
        <v>1240</v>
      </c>
      <c r="B309" s="4" t="str">
        <f t="shared" si="4"/>
        <v>GOBIERNO AUTÓNOMO MUNICIPAL DE CALACOTO</v>
      </c>
      <c r="C309" s="4" t="s">
        <v>332</v>
      </c>
    </row>
    <row r="310" spans="1:3">
      <c r="A310" s="3">
        <v>1241</v>
      </c>
      <c r="B310" s="4" t="str">
        <f t="shared" si="4"/>
        <v>GOBIERNO AUTÓNOMO MUNICIPAL DE COMANCHE</v>
      </c>
      <c r="C310" s="4" t="s">
        <v>333</v>
      </c>
    </row>
    <row r="311" spans="1:3">
      <c r="A311" s="3">
        <v>1242</v>
      </c>
      <c r="B311" s="4" t="str">
        <f t="shared" si="4"/>
        <v>GOBIERNO AUTÓNOMO MUNICIPAL DE CHARAÑA</v>
      </c>
      <c r="C311" s="4" t="s">
        <v>334</v>
      </c>
    </row>
    <row r="312" spans="1:3">
      <c r="A312" s="3">
        <v>1243</v>
      </c>
      <c r="B312" s="4" t="str">
        <f t="shared" si="4"/>
        <v>GOBIERNO AUTÓNOMO MUNICIPAL DE WALDO BALLIVIÁN</v>
      </c>
      <c r="C312" s="4" t="s">
        <v>335</v>
      </c>
    </row>
    <row r="313" spans="1:3">
      <c r="A313" s="3">
        <v>1244</v>
      </c>
      <c r="B313" s="4" t="str">
        <f t="shared" si="4"/>
        <v>GOBIERNO AUTÓNOMO MUNICIPAL DE NAZACARA DE PACAJES</v>
      </c>
      <c r="C313" s="4" t="s">
        <v>336</v>
      </c>
    </row>
    <row r="314" spans="1:3">
      <c r="A314" s="3">
        <v>1245</v>
      </c>
      <c r="B314" s="4" t="str">
        <f t="shared" si="4"/>
        <v>GOBIERNO AUTÓNOMO MUNICIPAL DE SANTIAGO DE CALLAPA</v>
      </c>
      <c r="C314" s="4" t="s">
        <v>337</v>
      </c>
    </row>
    <row r="315" spans="1:3">
      <c r="A315" s="3">
        <v>1246</v>
      </c>
      <c r="B315" s="4" t="str">
        <f t="shared" si="4"/>
        <v>GOBIERNO AUTÓNOMO MUNICIPAL DE PUERTO ACOSTA</v>
      </c>
      <c r="C315" s="4" t="s">
        <v>338</v>
      </c>
    </row>
    <row r="316" spans="1:3">
      <c r="A316" s="3">
        <v>1247</v>
      </c>
      <c r="B316" s="4" t="str">
        <f t="shared" si="4"/>
        <v>GOBIERNO AUTÓNOMO MUNICIPAL DE MOCOMOCO</v>
      </c>
      <c r="C316" s="4" t="s">
        <v>339</v>
      </c>
    </row>
    <row r="317" spans="1:3">
      <c r="A317" s="3">
        <v>1248</v>
      </c>
      <c r="B317" s="4" t="str">
        <f t="shared" si="4"/>
        <v>GOBIERNO AUTÓNOMO MUNICIPAL DE CARABUCO</v>
      </c>
      <c r="C317" s="4" t="s">
        <v>340</v>
      </c>
    </row>
    <row r="318" spans="1:3">
      <c r="A318" s="3">
        <v>1249</v>
      </c>
      <c r="B318" s="4" t="str">
        <f t="shared" si="4"/>
        <v>GOBIERNO AUTÓNOMO MUNICIPAL DE APOLO</v>
      </c>
      <c r="C318" s="4" t="s">
        <v>341</v>
      </c>
    </row>
    <row r="319" spans="1:3">
      <c r="A319" s="3">
        <v>1250</v>
      </c>
      <c r="B319" s="4" t="str">
        <f t="shared" si="4"/>
        <v>GOBIERNO AUTÓNOMO MUNICIPAL DE PELECHUCO</v>
      </c>
      <c r="C319" s="4" t="s">
        <v>342</v>
      </c>
    </row>
    <row r="320" spans="1:3">
      <c r="A320" s="3">
        <v>1251</v>
      </c>
      <c r="B320" s="4" t="str">
        <f t="shared" si="4"/>
        <v>GOBIERNO AUTÓNOMO MUNICIPAL DE LURIBAY</v>
      </c>
      <c r="C320" s="4" t="s">
        <v>343</v>
      </c>
    </row>
    <row r="321" spans="1:3">
      <c r="A321" s="3">
        <v>1252</v>
      </c>
      <c r="B321" s="4" t="str">
        <f t="shared" si="4"/>
        <v>GOBIERNO AUTÓNOMO MUNICIPAL DE SAPAHAQUI</v>
      </c>
      <c r="C321" s="4" t="s">
        <v>344</v>
      </c>
    </row>
    <row r="322" spans="1:3">
      <c r="A322" s="3">
        <v>1253</v>
      </c>
      <c r="B322" s="4" t="str">
        <f t="shared" si="4"/>
        <v>GOBIERNO AUTÓNOMO MUNICIPAL DE YACO</v>
      </c>
      <c r="C322" s="4" t="s">
        <v>345</v>
      </c>
    </row>
    <row r="323" spans="1:3">
      <c r="A323" s="3">
        <v>1254</v>
      </c>
      <c r="B323" s="4" t="str">
        <f t="shared" si="4"/>
        <v>GOBIERNO AUTÓNOMO MUNICIPAL DE MALLA</v>
      </c>
      <c r="C323" s="4" t="s">
        <v>346</v>
      </c>
    </row>
    <row r="324" spans="1:3">
      <c r="A324" s="3">
        <v>1255</v>
      </c>
      <c r="B324" s="4" t="str">
        <f t="shared" si="4"/>
        <v>GOBIERNO AUTÓNOMO MUNICIPAL DE CAIROMA</v>
      </c>
      <c r="C324" s="4" t="s">
        <v>347</v>
      </c>
    </row>
    <row r="325" spans="1:3">
      <c r="A325" s="3">
        <v>1256</v>
      </c>
      <c r="B325" s="4" t="str">
        <f t="shared" si="4"/>
        <v>GOBIERNO AUTÓNOMO MUNICIPAL DE CHULUMANI (VILLA DE LA LIBERTAD)</v>
      </c>
      <c r="C325" s="4" t="s">
        <v>348</v>
      </c>
    </row>
    <row r="326" spans="1:3">
      <c r="A326" s="3">
        <v>1257</v>
      </c>
      <c r="B326" s="4" t="str">
        <f t="shared" si="4"/>
        <v>GOBIERNO AUTÓNOMO MUNICIPAL DE IRUPANA (VILLA DE LANZA)</v>
      </c>
      <c r="C326" s="4" t="s">
        <v>349</v>
      </c>
    </row>
    <row r="327" spans="1:3">
      <c r="A327" s="3">
        <v>1258</v>
      </c>
      <c r="B327" s="4" t="str">
        <f t="shared" si="4"/>
        <v>GOBIERNO AUTÓNOMO MUNICIPAL DE YANACACHI</v>
      </c>
      <c r="C327" s="4" t="s">
        <v>350</v>
      </c>
    </row>
    <row r="328" spans="1:3">
      <c r="A328" s="3">
        <v>1259</v>
      </c>
      <c r="B328" s="4" t="str">
        <f t="shared" si="4"/>
        <v>GOBIERNO AUTÓNOMO MUNICIPAL DE PALOS BLANCOS</v>
      </c>
      <c r="C328" s="4" t="s">
        <v>351</v>
      </c>
    </row>
    <row r="329" spans="1:3">
      <c r="A329" s="3">
        <v>1260</v>
      </c>
      <c r="B329" s="4" t="str">
        <f t="shared" si="4"/>
        <v>GOBIERNO AUTÓNOMO MUNICIPAL DE LA ASUNTA</v>
      </c>
      <c r="C329" s="4" t="s">
        <v>352</v>
      </c>
    </row>
    <row r="330" spans="1:3">
      <c r="A330" s="3">
        <v>1261</v>
      </c>
      <c r="B330" s="4" t="str">
        <f t="shared" si="4"/>
        <v>GOBIERNO AUTÓNOMO MUNICIPAL DE PUCARANI</v>
      </c>
      <c r="C330" s="4" t="s">
        <v>353</v>
      </c>
    </row>
    <row r="331" spans="1:3">
      <c r="A331" s="3">
        <v>1262</v>
      </c>
      <c r="B331" s="4" t="str">
        <f t="shared" si="4"/>
        <v>GOBIERNO AUTÓNOMO MUNICIPAL DE LAJA</v>
      </c>
      <c r="C331" s="4" t="s">
        <v>354</v>
      </c>
    </row>
    <row r="332" spans="1:3">
      <c r="A332" s="3">
        <v>1263</v>
      </c>
      <c r="B332" s="4" t="str">
        <f t="shared" si="4"/>
        <v>GOBIERNO AUTÓNOMO MUNICIPAL DE BATALLAS</v>
      </c>
      <c r="C332" s="4" t="s">
        <v>355</v>
      </c>
    </row>
    <row r="333" spans="1:3">
      <c r="A333" s="3">
        <v>1264</v>
      </c>
      <c r="B333" s="4" t="str">
        <f t="shared" si="4"/>
        <v>GOBIERNO AUTÓNOMO MUNICIPAL DE PUERTO PÉREZ</v>
      </c>
      <c r="C333" s="4" t="s">
        <v>356</v>
      </c>
    </row>
    <row r="334" spans="1:3">
      <c r="A334" s="3">
        <v>1265</v>
      </c>
      <c r="B334" s="4" t="str">
        <f t="shared" ref="B334:B397" si="5">UPPER(C334)</f>
        <v>GOBIERNO AUTÓNOMO MUNICIPAL DE COROICO</v>
      </c>
      <c r="C334" s="4" t="s">
        <v>357</v>
      </c>
    </row>
    <row r="335" spans="1:3">
      <c r="A335" s="3">
        <v>1266</v>
      </c>
      <c r="B335" s="4" t="str">
        <f t="shared" si="5"/>
        <v>GOBIERNO AUTÓNOMO MUNICIPAL DE CORIPATA</v>
      </c>
      <c r="C335" s="4" t="s">
        <v>358</v>
      </c>
    </row>
    <row r="336" spans="1:3">
      <c r="A336" s="3">
        <v>1267</v>
      </c>
      <c r="B336" s="4" t="str">
        <f t="shared" si="5"/>
        <v>GOBIERNO AUTÓNOMO MUNICIPAL DE IXIAMAS</v>
      </c>
      <c r="C336" s="4" t="s">
        <v>359</v>
      </c>
    </row>
    <row r="337" spans="1:3">
      <c r="A337" s="3">
        <v>1268</v>
      </c>
      <c r="B337" s="4" t="str">
        <f t="shared" si="5"/>
        <v>GOBIERNO AUTÓNOMO MUNICIPAL DE SAN BUENAVENTURA</v>
      </c>
      <c r="C337" s="4" t="s">
        <v>360</v>
      </c>
    </row>
    <row r="338" spans="1:3">
      <c r="A338" s="3">
        <v>1269</v>
      </c>
      <c r="B338" s="4" t="str">
        <f t="shared" si="5"/>
        <v>GOBIERNO AUTÓNOMO MUNICIPAL DE GENERAL JUAN JOSÉ PÉREZ (CHARAZANI)</v>
      </c>
      <c r="C338" s="4" t="s">
        <v>361</v>
      </c>
    </row>
    <row r="339" spans="1:3">
      <c r="A339" s="3">
        <v>1270</v>
      </c>
      <c r="B339" s="4" t="str">
        <f t="shared" si="5"/>
        <v>GOBIERNO AUTÓNOMO MUNICIPAL DE CURVA</v>
      </c>
      <c r="C339" s="4" t="s">
        <v>362</v>
      </c>
    </row>
    <row r="340" spans="1:3">
      <c r="A340" s="3">
        <v>1271</v>
      </c>
      <c r="B340" s="4" t="str">
        <f t="shared" si="5"/>
        <v>GOBIERNO AUTÓNOMO MUNICIPAL DE SAN PEDRO DE CURAHUARA</v>
      </c>
      <c r="C340" s="4" t="s">
        <v>363</v>
      </c>
    </row>
    <row r="341" spans="1:3">
      <c r="A341" s="3">
        <v>1272</v>
      </c>
      <c r="B341" s="4" t="str">
        <f t="shared" si="5"/>
        <v>GOBIERNO AUTÓNOMO MUNICIPAL DE PAPEL PAMPA</v>
      </c>
      <c r="C341" s="4" t="s">
        <v>364</v>
      </c>
    </row>
    <row r="342" spans="1:3">
      <c r="A342" s="3">
        <v>1273</v>
      </c>
      <c r="B342" s="4" t="str">
        <f t="shared" si="5"/>
        <v>GOBIERNO AUTÓNOMO MUNICIPAL DE CHACARILLA</v>
      </c>
      <c r="C342" s="4" t="s">
        <v>365</v>
      </c>
    </row>
    <row r="343" spans="1:3">
      <c r="A343" s="3">
        <v>1274</v>
      </c>
      <c r="B343" s="4" t="str">
        <f t="shared" si="5"/>
        <v>GOBIERNO AUTÓNOMO MUNICIPAL DE SANTIAGO DE MACHACA</v>
      </c>
      <c r="C343" s="4" t="s">
        <v>366</v>
      </c>
    </row>
    <row r="344" spans="1:3">
      <c r="A344" s="3">
        <v>1275</v>
      </c>
      <c r="B344" s="4" t="str">
        <f t="shared" si="5"/>
        <v>GOBIERNO AUTÓNOMO MUNICIPAL DE CATACORA</v>
      </c>
      <c r="C344" s="4" t="s">
        <v>367</v>
      </c>
    </row>
    <row r="345" spans="1:3">
      <c r="A345" s="3">
        <v>1276</v>
      </c>
      <c r="B345" s="4" t="str">
        <f t="shared" si="5"/>
        <v>GOBIERNO AUTÓNOMO MUNICIPAL DE MAPIRI</v>
      </c>
      <c r="C345" s="4" t="s">
        <v>368</v>
      </c>
    </row>
    <row r="346" spans="1:3">
      <c r="A346" s="3">
        <v>1277</v>
      </c>
      <c r="B346" s="4" t="str">
        <f t="shared" si="5"/>
        <v>GOBIERNO AUTÓNOMO MUNICIPAL DE TEOPONTE</v>
      </c>
      <c r="C346" s="4" t="s">
        <v>369</v>
      </c>
    </row>
    <row r="347" spans="1:3">
      <c r="A347" s="3">
        <v>1278</v>
      </c>
      <c r="B347" s="4" t="str">
        <f t="shared" si="5"/>
        <v>GOBIERNO AUTÓNOMO MUNICIPAL DE SAN ANDRÉS DE MACHACA</v>
      </c>
      <c r="C347" s="4" t="s">
        <v>370</v>
      </c>
    </row>
    <row r="348" spans="1:3">
      <c r="A348" s="3">
        <v>1279</v>
      </c>
      <c r="B348" s="4" t="str">
        <f t="shared" si="5"/>
        <v>GOBIERNO AUTÓNOMO MUNICIPAL DE JESÚS DE MACHACA</v>
      </c>
      <c r="C348" s="4" t="s">
        <v>371</v>
      </c>
    </row>
    <row r="349" spans="1:3">
      <c r="A349" s="3">
        <v>1280</v>
      </c>
      <c r="B349" s="4" t="str">
        <f t="shared" si="5"/>
        <v>GOBIERNO AUTÓNOMO MUNICIPAL DE TARACO</v>
      </c>
      <c r="C349" s="4" t="s">
        <v>372</v>
      </c>
    </row>
    <row r="350" spans="1:3">
      <c r="A350" s="3">
        <v>1281</v>
      </c>
      <c r="B350" s="4" t="str">
        <f t="shared" si="5"/>
        <v>GOBIERNO AUTÓNOMO MUNICIPAL DE HUARINA</v>
      </c>
      <c r="C350" s="4" t="s">
        <v>373</v>
      </c>
    </row>
    <row r="351" spans="1:3">
      <c r="A351" s="3">
        <v>1282</v>
      </c>
      <c r="B351" s="4" t="str">
        <f t="shared" si="5"/>
        <v>GOBIERNO AUTÓNOMO MUNICIPAL DE SANTIAGO DE HUATA</v>
      </c>
      <c r="C351" s="4" t="s">
        <v>374</v>
      </c>
    </row>
    <row r="352" spans="1:3">
      <c r="A352" s="3">
        <v>1283</v>
      </c>
      <c r="B352" s="4" t="str">
        <f t="shared" si="5"/>
        <v>GOBIERNO AUTÓNOMO MUNICIPAL DE ESCOMA</v>
      </c>
      <c r="C352" s="4" t="s">
        <v>375</v>
      </c>
    </row>
    <row r="353" spans="1:3">
      <c r="A353" s="3">
        <v>1284</v>
      </c>
      <c r="B353" s="4" t="str">
        <f t="shared" si="5"/>
        <v>GOBIERNO AUTÓNOMO MUNICIPAL DE HUMANATA</v>
      </c>
      <c r="C353" s="4" t="s">
        <v>376</v>
      </c>
    </row>
    <row r="354" spans="1:3">
      <c r="A354" s="3">
        <v>1285</v>
      </c>
      <c r="B354" s="4" t="str">
        <f t="shared" si="5"/>
        <v>GOBIERNO AUTÓNOMO MUNICIPAL DE ALTO BENI</v>
      </c>
      <c r="C354" s="4" t="s">
        <v>377</v>
      </c>
    </row>
    <row r="355" spans="1:3">
      <c r="A355" s="3">
        <v>1286</v>
      </c>
      <c r="B355" s="4" t="str">
        <f t="shared" si="5"/>
        <v>GOBIERNO AUTÓNOMO MUNICIPAL DE HUATAJATA</v>
      </c>
      <c r="C355" s="4" t="s">
        <v>378</v>
      </c>
    </row>
    <row r="356" spans="1:3">
      <c r="A356" s="3">
        <v>1287</v>
      </c>
      <c r="B356" s="4" t="str">
        <f t="shared" si="5"/>
        <v>GOBIERNO AUTÓNOMO MUNICIPAL DE CHUA COCANI</v>
      </c>
      <c r="C356" s="4" t="s">
        <v>379</v>
      </c>
    </row>
    <row r="357" spans="1:3">
      <c r="A357" s="3">
        <v>1301</v>
      </c>
      <c r="B357" s="4" t="str">
        <f t="shared" si="5"/>
        <v>GOBIERNO AUTÓNOMO MUNICIPAL DE COCHABAMBA</v>
      </c>
      <c r="C357" s="4" t="s">
        <v>380</v>
      </c>
    </row>
    <row r="358" spans="1:3">
      <c r="A358" s="3">
        <v>1302</v>
      </c>
      <c r="B358" s="4" t="str">
        <f t="shared" si="5"/>
        <v>GOBIERNO AUTÓNOMO MUNICIPAL DE QUILLACOLLO</v>
      </c>
      <c r="C358" s="4" t="s">
        <v>381</v>
      </c>
    </row>
    <row r="359" spans="1:3">
      <c r="A359" s="3">
        <v>1303</v>
      </c>
      <c r="B359" s="4" t="str">
        <f t="shared" si="5"/>
        <v>GOBIERNO AUTÓNOMO MUNICIPAL DE SIPE SIPE</v>
      </c>
      <c r="C359" s="4" t="s">
        <v>382</v>
      </c>
    </row>
    <row r="360" spans="1:3">
      <c r="A360" s="3">
        <v>1304</v>
      </c>
      <c r="B360" s="4" t="str">
        <f t="shared" si="5"/>
        <v>GOBIERNO AUTÓNOMO MUNICIPAL DE TIQUIPAYA</v>
      </c>
      <c r="C360" s="4" t="s">
        <v>383</v>
      </c>
    </row>
    <row r="361" spans="1:3">
      <c r="A361" s="3">
        <v>1305</v>
      </c>
      <c r="B361" s="4" t="str">
        <f t="shared" si="5"/>
        <v>GOBIERNO AUTÓNOMO MUNICIPAL DE VINTO</v>
      </c>
      <c r="C361" s="4" t="s">
        <v>384</v>
      </c>
    </row>
    <row r="362" spans="1:3">
      <c r="A362" s="3">
        <v>1306</v>
      </c>
      <c r="B362" s="4" t="str">
        <f t="shared" si="5"/>
        <v>GOBIERNO AUTÓNOMO MUNICIPAL DE COLCAPIRHUA</v>
      </c>
      <c r="C362" s="4" t="s">
        <v>385</v>
      </c>
    </row>
    <row r="363" spans="1:3">
      <c r="A363" s="3">
        <v>1307</v>
      </c>
      <c r="B363" s="4" t="str">
        <f t="shared" si="5"/>
        <v>GOBIERNO AUTÓNOMO MUNICIPAL DE AIQUILE</v>
      </c>
      <c r="C363" s="4" t="s">
        <v>386</v>
      </c>
    </row>
    <row r="364" spans="1:3">
      <c r="A364" s="3">
        <v>1308</v>
      </c>
      <c r="B364" s="4" t="str">
        <f t="shared" si="5"/>
        <v>GOBIERNO AUTÓNOMO MUNICIPAL DE PASORAPA</v>
      </c>
      <c r="C364" s="4" t="s">
        <v>387</v>
      </c>
    </row>
    <row r="365" spans="1:3">
      <c r="A365" s="3">
        <v>1309</v>
      </c>
      <c r="B365" s="4" t="str">
        <f t="shared" si="5"/>
        <v>GOBIERNO AUTÓNOMO MUNICIPAL DE OMEREQUE</v>
      </c>
      <c r="C365" s="4" t="s">
        <v>388</v>
      </c>
    </row>
    <row r="366" spans="1:3">
      <c r="A366" s="3">
        <v>1310</v>
      </c>
      <c r="B366" s="4" t="str">
        <f t="shared" si="5"/>
        <v>GOBIERNO AUTÓNOMO MUNICIPAL DE INDEPENDENCIA</v>
      </c>
      <c r="C366" s="4" t="s">
        <v>389</v>
      </c>
    </row>
    <row r="367" spans="1:3">
      <c r="A367" s="3">
        <v>1311</v>
      </c>
      <c r="B367" s="4" t="str">
        <f t="shared" si="5"/>
        <v>GOBIERNO AUTÓNOMO MUNICIPAL DE MOROCHATA</v>
      </c>
      <c r="C367" s="4" t="s">
        <v>390</v>
      </c>
    </row>
    <row r="368" spans="1:3">
      <c r="A368" s="3">
        <v>1312</v>
      </c>
      <c r="B368" s="4" t="str">
        <f t="shared" si="5"/>
        <v>GOBIERNO AUTÓNOMO MUNICIPAL DE SACABA</v>
      </c>
      <c r="C368" s="4" t="s">
        <v>391</v>
      </c>
    </row>
    <row r="369" spans="1:3">
      <c r="A369" s="3">
        <v>1313</v>
      </c>
      <c r="B369" s="4" t="str">
        <f t="shared" si="5"/>
        <v>GOBIERNO AUTÓNOMO MUNICIPAL DE COLOMI</v>
      </c>
      <c r="C369" s="4" t="s">
        <v>392</v>
      </c>
    </row>
    <row r="370" spans="1:3">
      <c r="A370" s="3">
        <v>1314</v>
      </c>
      <c r="B370" s="4" t="str">
        <f t="shared" si="5"/>
        <v>GOBIERNO AUTÓNOMO MUNICIPAL DE VILLA TUNARI</v>
      </c>
      <c r="C370" s="4" t="s">
        <v>393</v>
      </c>
    </row>
    <row r="371" spans="1:3">
      <c r="A371" s="3">
        <v>1315</v>
      </c>
      <c r="B371" s="4" t="str">
        <f t="shared" si="5"/>
        <v>GOBIERNO AUTÓNOMO MUNICIPAL DE PUNATA</v>
      </c>
      <c r="C371" s="4" t="s">
        <v>394</v>
      </c>
    </row>
    <row r="372" spans="1:3">
      <c r="A372" s="3">
        <v>1316</v>
      </c>
      <c r="B372" s="4" t="str">
        <f t="shared" si="5"/>
        <v>GOBIERNO AUTÓNOMO MUNICIPAL DE VILLA RIVERO</v>
      </c>
      <c r="C372" s="4" t="s">
        <v>395</v>
      </c>
    </row>
    <row r="373" spans="1:3">
      <c r="A373" s="3">
        <v>1317</v>
      </c>
      <c r="B373" s="4" t="str">
        <f t="shared" si="5"/>
        <v>GOBIERNO AUTÓNOMO MUNICIPAL DE SAN BENITO (VILLA JOSÉ QUINTÍN MENDOZA)</v>
      </c>
      <c r="C373" s="4" t="s">
        <v>396</v>
      </c>
    </row>
    <row r="374" spans="1:3">
      <c r="A374" s="3">
        <v>1318</v>
      </c>
      <c r="B374" s="4" t="str">
        <f t="shared" si="5"/>
        <v>GOBIERNO AUTÓNOMO MUNICIPAL DE TACACHI</v>
      </c>
      <c r="C374" s="4" t="s">
        <v>397</v>
      </c>
    </row>
    <row r="375" spans="1:3">
      <c r="A375" s="3">
        <v>1319</v>
      </c>
      <c r="B375" s="4" t="str">
        <f t="shared" si="5"/>
        <v>GOBIERNO AUTÓNOMO MUNICIPAL VILLA GUALBERTO VILLARROEL</v>
      </c>
      <c r="C375" s="4" t="s">
        <v>398</v>
      </c>
    </row>
    <row r="376" spans="1:3">
      <c r="A376" s="3">
        <v>1320</v>
      </c>
      <c r="B376" s="4" t="str">
        <f t="shared" si="5"/>
        <v>GOBIERNO AUTÓNOMO MUNICIPAL DE TARATA</v>
      </c>
      <c r="C376" s="4" t="s">
        <v>399</v>
      </c>
    </row>
    <row r="377" spans="1:3">
      <c r="A377" s="3">
        <v>1321</v>
      </c>
      <c r="B377" s="4" t="str">
        <f t="shared" si="5"/>
        <v>GOBIERNO AUTÓNOMO MUNICIPAL DE ANZALDO</v>
      </c>
      <c r="C377" s="4" t="s">
        <v>400</v>
      </c>
    </row>
    <row r="378" spans="1:3">
      <c r="A378" s="3">
        <v>1322</v>
      </c>
      <c r="B378" s="4" t="str">
        <f t="shared" si="5"/>
        <v>GOBIERNO AUTÓNOMO MUNICIPAL DE ARBIETO</v>
      </c>
      <c r="C378" s="4" t="s">
        <v>401</v>
      </c>
    </row>
    <row r="379" spans="1:3">
      <c r="A379" s="3">
        <v>1323</v>
      </c>
      <c r="B379" s="4" t="str">
        <f t="shared" si="5"/>
        <v>GOBIERNO AUTÓNOMO MUNICIPAL DE SACABAMBA</v>
      </c>
      <c r="C379" s="4" t="s">
        <v>402</v>
      </c>
    </row>
    <row r="380" spans="1:3">
      <c r="A380" s="3">
        <v>1324</v>
      </c>
      <c r="B380" s="4" t="str">
        <f t="shared" si="5"/>
        <v>GOBIERNO AUTÓNOMO MUNICIPAL DE CLIZA</v>
      </c>
      <c r="C380" s="4" t="s">
        <v>403</v>
      </c>
    </row>
    <row r="381" spans="1:3">
      <c r="A381" s="3">
        <v>1325</v>
      </c>
      <c r="B381" s="4" t="str">
        <f t="shared" si="5"/>
        <v>GOBIERNO AUTÓNOMO MUNICIPAL DE TOCO</v>
      </c>
      <c r="C381" s="4" t="s">
        <v>404</v>
      </c>
    </row>
    <row r="382" spans="1:3">
      <c r="A382" s="3">
        <v>1326</v>
      </c>
      <c r="B382" s="4" t="str">
        <f t="shared" si="5"/>
        <v>GOBIERNO AUTÓNOMO MUNICIPAL DE TOLATA</v>
      </c>
      <c r="C382" s="4" t="s">
        <v>405</v>
      </c>
    </row>
    <row r="383" spans="1:3">
      <c r="A383" s="3">
        <v>1327</v>
      </c>
      <c r="B383" s="4" t="str">
        <f t="shared" si="5"/>
        <v>GOBIERNO AUTÓNOMO MUNICIPAL DE CAPINOTA</v>
      </c>
      <c r="C383" s="4" t="s">
        <v>406</v>
      </c>
    </row>
    <row r="384" spans="1:3">
      <c r="A384" s="3">
        <v>1328</v>
      </c>
      <c r="B384" s="4" t="str">
        <f t="shared" si="5"/>
        <v>GOBIERNO AUTÓNOMO MUNICIPAL DE SANTIVAÑEZ</v>
      </c>
      <c r="C384" s="4" t="s">
        <v>407</v>
      </c>
    </row>
    <row r="385" spans="1:3">
      <c r="A385" s="3">
        <v>1329</v>
      </c>
      <c r="B385" s="4" t="str">
        <f t="shared" si="5"/>
        <v>GOBIERNO AUTÓNOMO MUNICIPAL DE SICAYA</v>
      </c>
      <c r="C385" s="4" t="s">
        <v>408</v>
      </c>
    </row>
    <row r="386" spans="1:3">
      <c r="A386" s="3">
        <v>1330</v>
      </c>
      <c r="B386" s="4" t="str">
        <f t="shared" si="5"/>
        <v>GOBIERNO AUTÓNOMO MUNICIPAL DE TAPACARI</v>
      </c>
      <c r="C386" s="4" t="s">
        <v>409</v>
      </c>
    </row>
    <row r="387" spans="1:3">
      <c r="A387" s="3">
        <v>1331</v>
      </c>
      <c r="B387" s="4" t="str">
        <f t="shared" si="5"/>
        <v>GOBIERNO AUTÓNOMO MUNICIPAL DE TOTORA</v>
      </c>
      <c r="C387" s="4" t="s">
        <v>410</v>
      </c>
    </row>
    <row r="388" spans="1:3">
      <c r="A388" s="3">
        <v>1332</v>
      </c>
      <c r="B388" s="4" t="str">
        <f t="shared" si="5"/>
        <v>GOBIERNO AUTÓNOMO MUNICIPAL DE POJO</v>
      </c>
      <c r="C388" s="4" t="s">
        <v>411</v>
      </c>
    </row>
    <row r="389" spans="1:3">
      <c r="A389" s="3">
        <v>1333</v>
      </c>
      <c r="B389" s="4" t="str">
        <f t="shared" si="5"/>
        <v>GOBIERNO AUTÓNOMO MUNICIPAL DE POCONA</v>
      </c>
      <c r="C389" s="4" t="s">
        <v>412</v>
      </c>
    </row>
    <row r="390" spans="1:3">
      <c r="A390" s="3">
        <v>1334</v>
      </c>
      <c r="B390" s="4" t="str">
        <f t="shared" si="5"/>
        <v>GOBIERNO AUTÓNOMO MUNICIPAL DE CHIMORÉ</v>
      </c>
      <c r="C390" s="4" t="s">
        <v>413</v>
      </c>
    </row>
    <row r="391" spans="1:3">
      <c r="A391" s="3">
        <v>1335</v>
      </c>
      <c r="B391" s="4" t="str">
        <f t="shared" si="5"/>
        <v>GOBIERNO AUTÓNOMO MUNICIPAL DE PUERTO VILLARROEL</v>
      </c>
      <c r="C391" s="4" t="s">
        <v>414</v>
      </c>
    </row>
    <row r="392" spans="1:3">
      <c r="A392" s="3">
        <v>1336</v>
      </c>
      <c r="B392" s="4" t="str">
        <f t="shared" si="5"/>
        <v>GOBIERNO AUTÓNOMO MUNICIPAL DE ARANI</v>
      </c>
      <c r="C392" s="4" t="s">
        <v>415</v>
      </c>
    </row>
    <row r="393" spans="1:3">
      <c r="A393" s="3">
        <v>1337</v>
      </c>
      <c r="B393" s="4" t="str">
        <f t="shared" si="5"/>
        <v>GOBIERNO AUTÓNOMO MUNICIPAL DE VACAS</v>
      </c>
      <c r="C393" s="4" t="s">
        <v>416</v>
      </c>
    </row>
    <row r="394" spans="1:3">
      <c r="A394" s="3">
        <v>1338</v>
      </c>
      <c r="B394" s="4" t="str">
        <f t="shared" si="5"/>
        <v>GOBIERNO AUTÓNOMO MUNICIPAL DE ARQUE</v>
      </c>
      <c r="C394" s="4" t="s">
        <v>417</v>
      </c>
    </row>
    <row r="395" spans="1:3">
      <c r="A395" s="3">
        <v>1339</v>
      </c>
      <c r="B395" s="4" t="str">
        <f t="shared" si="5"/>
        <v>GOBIERNO AUTÓNOMO MUNICIPAL DE TACOPAYA</v>
      </c>
      <c r="C395" s="4" t="s">
        <v>418</v>
      </c>
    </row>
    <row r="396" spans="1:3">
      <c r="A396" s="3">
        <v>1340</v>
      </c>
      <c r="B396" s="4" t="str">
        <f t="shared" si="5"/>
        <v>GOBIERNO AUTÓNOMO MUNICIPAL DE BOLIVAR</v>
      </c>
      <c r="C396" s="4" t="s">
        <v>419</v>
      </c>
    </row>
    <row r="397" spans="1:3">
      <c r="A397" s="3">
        <v>1341</v>
      </c>
      <c r="B397" s="4" t="str">
        <f t="shared" si="5"/>
        <v>GOBIERNO AUTÓNOMO MUNICIPAL DE TIRAQUE</v>
      </c>
      <c r="C397" s="4" t="s">
        <v>420</v>
      </c>
    </row>
    <row r="398" spans="1:3">
      <c r="A398" s="3">
        <v>1342</v>
      </c>
      <c r="B398" s="4" t="str">
        <f t="shared" ref="B398:B461" si="6">UPPER(C398)</f>
        <v>GOBIERNO AUTÓNOMO MUNICIPAL DE MIZQUE</v>
      </c>
      <c r="C398" s="4" t="s">
        <v>421</v>
      </c>
    </row>
    <row r="399" spans="1:3">
      <c r="A399" s="3">
        <v>1343</v>
      </c>
      <c r="B399" s="4" t="str">
        <f t="shared" si="6"/>
        <v>GOBIERNO AUTÓNOMO MUNICIPAL DE VILA VILA</v>
      </c>
      <c r="C399" s="4" t="s">
        <v>422</v>
      </c>
    </row>
    <row r="400" spans="1:3">
      <c r="A400" s="3">
        <v>1344</v>
      </c>
      <c r="B400" s="4" t="str">
        <f t="shared" si="6"/>
        <v>GOBIERNO AUTÓNOMO MUNICIPAL DE ALALAY</v>
      </c>
      <c r="C400" s="4" t="s">
        <v>423</v>
      </c>
    </row>
    <row r="401" spans="1:3">
      <c r="A401" s="3">
        <v>1345</v>
      </c>
      <c r="B401" s="4" t="str">
        <f t="shared" si="6"/>
        <v>GOBIERNO AUTÓNOMO MUNICIPAL DE ENTRE RIOS</v>
      </c>
      <c r="C401" s="4" t="s">
        <v>424</v>
      </c>
    </row>
    <row r="402" spans="1:3">
      <c r="A402" s="3">
        <v>1346</v>
      </c>
      <c r="B402" s="4" t="str">
        <f t="shared" si="6"/>
        <v>GOBIERNO AUTÓNOMO MUNICIPAL DE COCAPATA</v>
      </c>
      <c r="C402" s="4" t="s">
        <v>425</v>
      </c>
    </row>
    <row r="403" spans="1:3">
      <c r="A403" s="3">
        <v>1347</v>
      </c>
      <c r="B403" s="4" t="str">
        <f t="shared" si="6"/>
        <v>GOBIERNO AUTÓNOMO MUNICIPAL DE SHINAHOTA</v>
      </c>
      <c r="C403" s="4" t="s">
        <v>426</v>
      </c>
    </row>
    <row r="404" spans="1:3">
      <c r="A404" s="3">
        <v>1401</v>
      </c>
      <c r="B404" s="4" t="str">
        <f t="shared" si="6"/>
        <v>GOBIERNO AUTÓNOMO MUNICIPAL DE ORURO</v>
      </c>
      <c r="C404" s="4" t="s">
        <v>427</v>
      </c>
    </row>
    <row r="405" spans="1:3">
      <c r="A405" s="3">
        <v>1402</v>
      </c>
      <c r="B405" s="4" t="str">
        <f t="shared" si="6"/>
        <v>GOBIERNO AUTÓNOMO MUNICIPAL DE CARACOLLO</v>
      </c>
      <c r="C405" s="4" t="s">
        <v>428</v>
      </c>
    </row>
    <row r="406" spans="1:3">
      <c r="A406" s="3">
        <v>1403</v>
      </c>
      <c r="B406" s="4" t="str">
        <f t="shared" si="6"/>
        <v>GOBIERNO AUTÓNOMO MUNICIPAL DE EL CHORO</v>
      </c>
      <c r="C406" s="4" t="s">
        <v>429</v>
      </c>
    </row>
    <row r="407" spans="1:3">
      <c r="A407" s="3">
        <v>1404</v>
      </c>
      <c r="B407" s="4" t="str">
        <f t="shared" si="6"/>
        <v>GOBIERNO AUTÓNOMO MUNICIPAL DE CHALLAPATA</v>
      </c>
      <c r="C407" s="4" t="s">
        <v>430</v>
      </c>
    </row>
    <row r="408" spans="1:3">
      <c r="A408" s="3">
        <v>1405</v>
      </c>
      <c r="B408" s="4" t="str">
        <f t="shared" si="6"/>
        <v>GOBIERNO AUTÓNOMO MUNICIPAL DE SANTUARIO DE QUILLACAS</v>
      </c>
      <c r="C408" s="4" t="s">
        <v>431</v>
      </c>
    </row>
    <row r="409" spans="1:3">
      <c r="A409" s="3">
        <v>1406</v>
      </c>
      <c r="B409" s="4" t="str">
        <f t="shared" si="6"/>
        <v>GOBIERNO AUTÓNOMO MUNICIPAL DE HUANUNI</v>
      </c>
      <c r="C409" s="4" t="s">
        <v>432</v>
      </c>
    </row>
    <row r="410" spans="1:3">
      <c r="A410" s="3">
        <v>1407</v>
      </c>
      <c r="B410" s="4" t="str">
        <f t="shared" si="6"/>
        <v>GOBIERNO AUTÓNOMO MUNICIPAL DE MACHACAMARCA</v>
      </c>
      <c r="C410" s="4" t="s">
        <v>433</v>
      </c>
    </row>
    <row r="411" spans="1:3">
      <c r="A411" s="3">
        <v>1408</v>
      </c>
      <c r="B411" s="4" t="str">
        <f t="shared" si="6"/>
        <v>GOBIERNO AUTÓNOMO MUNICIPAL DE POOPÓ (VILLA POOPÓ)</v>
      </c>
      <c r="C411" s="4" t="s">
        <v>434</v>
      </c>
    </row>
    <row r="412" spans="1:3">
      <c r="A412" s="3">
        <v>1409</v>
      </c>
      <c r="B412" s="4" t="str">
        <f t="shared" si="6"/>
        <v>GOBIERNO AUTÓNOMO MUNICIPAL DE PAZÑA</v>
      </c>
      <c r="C412" s="4" t="s">
        <v>435</v>
      </c>
    </row>
    <row r="413" spans="1:3">
      <c r="A413" s="3">
        <v>1410</v>
      </c>
      <c r="B413" s="4" t="str">
        <f t="shared" si="6"/>
        <v>GOBIERNO AUTÓNOMO MUNICIPAL DE ANTEQUERA</v>
      </c>
      <c r="C413" s="4" t="s">
        <v>436</v>
      </c>
    </row>
    <row r="414" spans="1:3">
      <c r="A414" s="3">
        <v>1411</v>
      </c>
      <c r="B414" s="4" t="str">
        <f t="shared" si="6"/>
        <v>GOBIERNO AUTÓNOMO MUNICIPAL DE EUCALIPTUS</v>
      </c>
      <c r="C414" s="4" t="s">
        <v>437</v>
      </c>
    </row>
    <row r="415" spans="1:3">
      <c r="A415" s="3">
        <v>1412</v>
      </c>
      <c r="B415" s="4" t="str">
        <f t="shared" si="6"/>
        <v>GOBIERNO AUTÓNOMO MUNICIPAL DE SANTIAGO DE HUARI</v>
      </c>
      <c r="C415" s="4" t="s">
        <v>438</v>
      </c>
    </row>
    <row r="416" spans="1:3">
      <c r="A416" s="3">
        <v>1413</v>
      </c>
      <c r="B416" s="4" t="str">
        <f t="shared" si="6"/>
        <v>GOBIERNO AUTÓNOMO MUNICIPAL DE TOTORA</v>
      </c>
      <c r="C416" s="4" t="s">
        <v>410</v>
      </c>
    </row>
    <row r="417" spans="1:3">
      <c r="A417" s="3">
        <v>1414</v>
      </c>
      <c r="B417" s="4" t="str">
        <f t="shared" si="6"/>
        <v>GOBIERNO AUTÓNOMO MUNICIPAL DE CORQUE</v>
      </c>
      <c r="C417" s="4" t="s">
        <v>439</v>
      </c>
    </row>
    <row r="418" spans="1:3">
      <c r="A418" s="3">
        <v>1415</v>
      </c>
      <c r="B418" s="4" t="str">
        <f t="shared" si="6"/>
        <v>GOBIERNO AUTÓNOMO MUNICIPAL DE CHOQUECOTA</v>
      </c>
      <c r="C418" s="4" t="s">
        <v>440</v>
      </c>
    </row>
    <row r="419" spans="1:3">
      <c r="A419" s="3">
        <v>1416</v>
      </c>
      <c r="B419" s="4" t="str">
        <f t="shared" si="6"/>
        <v>GOBIERNO AUTÓNOMO MUNICIPAL DE CURAHUARA DE CARANGAS</v>
      </c>
      <c r="C419" s="4" t="s">
        <v>441</v>
      </c>
    </row>
    <row r="420" spans="1:3">
      <c r="A420" s="3">
        <v>1417</v>
      </c>
      <c r="B420" s="4" t="str">
        <f t="shared" si="6"/>
        <v>GOBIERNO AUTÓNOMO MUNICIPAL DE TURCO</v>
      </c>
      <c r="C420" s="4" t="s">
        <v>442</v>
      </c>
    </row>
    <row r="421" spans="1:3">
      <c r="A421" s="3">
        <v>1418</v>
      </c>
      <c r="B421" s="4" t="str">
        <f t="shared" si="6"/>
        <v>GOBIERNO AUTÓNOMO MUNICIPAL DE HUACHACALLA</v>
      </c>
      <c r="C421" s="4" t="s">
        <v>443</v>
      </c>
    </row>
    <row r="422" spans="1:3">
      <c r="A422" s="3">
        <v>1419</v>
      </c>
      <c r="B422" s="4" t="str">
        <f t="shared" si="6"/>
        <v>GOBIERNO AUTÓNOMO MUNICIPAL DE ESCARA</v>
      </c>
      <c r="C422" s="4" t="s">
        <v>444</v>
      </c>
    </row>
    <row r="423" spans="1:3">
      <c r="A423" s="3">
        <v>1420</v>
      </c>
      <c r="B423" s="4" t="str">
        <f t="shared" si="6"/>
        <v>GOBIERNO AUTÓNOMO MUNICIPAL DE CRUZ DE MACHACAMARCA</v>
      </c>
      <c r="C423" s="4" t="s">
        <v>445</v>
      </c>
    </row>
    <row r="424" spans="1:3">
      <c r="A424" s="3">
        <v>1421</v>
      </c>
      <c r="B424" s="4" t="str">
        <f t="shared" si="6"/>
        <v>GOBIERNO AUTÓNOMO MUNICIPAL DE YUNGUYO DE LITORAL</v>
      </c>
      <c r="C424" s="4" t="s">
        <v>446</v>
      </c>
    </row>
    <row r="425" spans="1:3">
      <c r="A425" s="3">
        <v>1422</v>
      </c>
      <c r="B425" s="4" t="str">
        <f t="shared" si="6"/>
        <v>GOBIERNO AUTÓNOMO MUNICIPAL DE ESMERALDA</v>
      </c>
      <c r="C425" s="4" t="s">
        <v>447</v>
      </c>
    </row>
    <row r="426" spans="1:3">
      <c r="A426" s="3">
        <v>1423</v>
      </c>
      <c r="B426" s="4" t="str">
        <f t="shared" si="6"/>
        <v>GOBIERNO AUTÓNOMO MUNICIPAL DE TOLEDO</v>
      </c>
      <c r="C426" s="4" t="s">
        <v>448</v>
      </c>
    </row>
    <row r="427" spans="1:3">
      <c r="A427" s="3">
        <v>1424</v>
      </c>
      <c r="B427" s="4" t="str">
        <f t="shared" si="6"/>
        <v>GOBIERNO AUTÓNOMO MUNICIPAL DE ANDAMARCA (SANTIAGO DE ANDAMARCA)</v>
      </c>
      <c r="C427" s="4" t="s">
        <v>449</v>
      </c>
    </row>
    <row r="428" spans="1:3">
      <c r="A428" s="3">
        <v>1425</v>
      </c>
      <c r="B428" s="4" t="str">
        <f t="shared" si="6"/>
        <v>GOBIERNO AUTÓNOMO MUNICIPAL DE BELÉN DE ANDAMARCA</v>
      </c>
      <c r="C428" s="4" t="s">
        <v>450</v>
      </c>
    </row>
    <row r="429" spans="1:3">
      <c r="A429" s="3">
        <v>1426</v>
      </c>
      <c r="B429" s="4" t="str">
        <f t="shared" si="6"/>
        <v>GOBIERNO AUTÓNOMO MUNICIPAL DE SALINAS DE G. MENDOZA</v>
      </c>
      <c r="C429" s="4" t="s">
        <v>451</v>
      </c>
    </row>
    <row r="430" spans="1:3">
      <c r="A430" s="3">
        <v>1427</v>
      </c>
      <c r="B430" s="4" t="str">
        <f t="shared" si="6"/>
        <v>GOBIERNO AUTÓNOMO MUNICIPAL DE PAMPA AULLAGAS</v>
      </c>
      <c r="C430" s="4" t="s">
        <v>452</v>
      </c>
    </row>
    <row r="431" spans="1:3">
      <c r="A431" s="3">
        <v>1428</v>
      </c>
      <c r="B431" s="4" t="str">
        <f t="shared" si="6"/>
        <v>GOBIERNO AUTÓNOMO MUNICIPAL DE LA RIVERA</v>
      </c>
      <c r="C431" s="4" t="s">
        <v>453</v>
      </c>
    </row>
    <row r="432" spans="1:3">
      <c r="A432" s="3">
        <v>1429</v>
      </c>
      <c r="B432" s="4" t="str">
        <f t="shared" si="6"/>
        <v>GOBIERNO AUTÓNOMO MUNICIPAL DE TODOS SANTOS</v>
      </c>
      <c r="C432" s="4" t="s">
        <v>454</v>
      </c>
    </row>
    <row r="433" spans="1:3">
      <c r="A433" s="3">
        <v>1430</v>
      </c>
      <c r="B433" s="4" t="str">
        <f t="shared" si="6"/>
        <v>GOBIERNO AUTÓNOMO MUNICIPAL DE CARANGAS</v>
      </c>
      <c r="C433" s="4" t="s">
        <v>455</v>
      </c>
    </row>
    <row r="434" spans="1:3">
      <c r="A434" s="3">
        <v>1431</v>
      </c>
      <c r="B434" s="4" t="str">
        <f t="shared" si="6"/>
        <v>GOBIERNO AUTÓNOMO MUNICIPAL DE SABAYA</v>
      </c>
      <c r="C434" s="4" t="s">
        <v>456</v>
      </c>
    </row>
    <row r="435" spans="1:3">
      <c r="A435" s="3">
        <v>1432</v>
      </c>
      <c r="B435" s="4" t="str">
        <f t="shared" si="6"/>
        <v>GOBIERNO AUTÓNOMO MUNICIPAL DE COIPASA</v>
      </c>
      <c r="C435" s="4" t="s">
        <v>457</v>
      </c>
    </row>
    <row r="436" spans="1:3">
      <c r="A436" s="3">
        <v>1433</v>
      </c>
      <c r="B436" s="4" t="str">
        <f t="shared" si="6"/>
        <v>GOBIERNO AUTÓNOMO MUNICIPAL DE CHIPAYA</v>
      </c>
      <c r="C436" s="4" t="s">
        <v>458</v>
      </c>
    </row>
    <row r="437" spans="1:3">
      <c r="A437" s="3">
        <v>1434</v>
      </c>
      <c r="B437" s="4" t="str">
        <f t="shared" si="6"/>
        <v>GOBIERNO AUTÓNOMO MUNICIPAL DE HUAYLLAMARCA (SANTIAGO DE HUAYLLAMARCA)</v>
      </c>
      <c r="C437" s="4" t="s">
        <v>459</v>
      </c>
    </row>
    <row r="438" spans="1:3">
      <c r="A438" s="3">
        <v>1435</v>
      </c>
      <c r="B438" s="4" t="str">
        <f t="shared" si="6"/>
        <v>GOBIERNO AUTÓNOMO MUNICIPAL DE SORACACHI</v>
      </c>
      <c r="C438" s="4" t="s">
        <v>460</v>
      </c>
    </row>
    <row r="439" spans="1:3">
      <c r="A439" s="3">
        <v>1501</v>
      </c>
      <c r="B439" s="4" t="str">
        <f t="shared" si="6"/>
        <v>GOBIERNO AUTÓNOMO MUNICIPAL DE POTOSÍ</v>
      </c>
      <c r="C439" s="4" t="s">
        <v>461</v>
      </c>
    </row>
    <row r="440" spans="1:3">
      <c r="A440" s="3">
        <v>1502</v>
      </c>
      <c r="B440" s="4" t="str">
        <f t="shared" si="6"/>
        <v>GOBIERNO AUTÓNOMO MUNICIPAL DE TINGUIPAYA</v>
      </c>
      <c r="C440" s="4" t="s">
        <v>462</v>
      </c>
    </row>
    <row r="441" spans="1:3">
      <c r="A441" s="3">
        <v>1503</v>
      </c>
      <c r="B441" s="4" t="str">
        <f t="shared" si="6"/>
        <v>GOBIERNO AUTÓNOMO MUNICIPAL DE YOCALLA</v>
      </c>
      <c r="C441" s="4" t="s">
        <v>463</v>
      </c>
    </row>
    <row r="442" spans="1:3">
      <c r="A442" s="3">
        <v>1504</v>
      </c>
      <c r="B442" s="4" t="str">
        <f t="shared" si="6"/>
        <v>GOBIERNO AUTÓNOMO MUNICIPAL DE URMIRI</v>
      </c>
      <c r="C442" s="4" t="s">
        <v>464</v>
      </c>
    </row>
    <row r="443" spans="1:3">
      <c r="A443" s="3">
        <v>1505</v>
      </c>
      <c r="B443" s="4" t="str">
        <f t="shared" si="6"/>
        <v>GOBIERNO AUTÓNOMO MUNICIPAL DE UNCÍA</v>
      </c>
      <c r="C443" s="4" t="s">
        <v>465</v>
      </c>
    </row>
    <row r="444" spans="1:3">
      <c r="A444" s="3">
        <v>1506</v>
      </c>
      <c r="B444" s="4" t="str">
        <f t="shared" si="6"/>
        <v>GOBIERNO AUTÓNOMO MUNICIPAL DE CHAYANTA</v>
      </c>
      <c r="C444" s="4" t="s">
        <v>466</v>
      </c>
    </row>
    <row r="445" spans="1:3">
      <c r="A445" s="3">
        <v>1507</v>
      </c>
      <c r="B445" s="4" t="str">
        <f t="shared" si="6"/>
        <v>GOBIERNO AUTÓNOMO MUNICIPAL DE LLALLAGUA</v>
      </c>
      <c r="C445" s="4" t="s">
        <v>467</v>
      </c>
    </row>
    <row r="446" spans="1:3">
      <c r="A446" s="3">
        <v>1508</v>
      </c>
      <c r="B446" s="4" t="str">
        <f t="shared" si="6"/>
        <v>GOBIERNO AUTÓNOMO MUNICIPAL DE BETANZOS</v>
      </c>
      <c r="C446" s="4" t="s">
        <v>468</v>
      </c>
    </row>
    <row r="447" spans="1:3">
      <c r="A447" s="3">
        <v>1509</v>
      </c>
      <c r="B447" s="4" t="str">
        <f t="shared" si="6"/>
        <v>GOBIERNO AUTÓNOMO MUNICIPAL DE CHAQUI</v>
      </c>
      <c r="C447" s="4" t="s">
        <v>469</v>
      </c>
    </row>
    <row r="448" spans="1:3">
      <c r="A448" s="3">
        <v>1510</v>
      </c>
      <c r="B448" s="4" t="str">
        <f t="shared" si="6"/>
        <v>GOBIERNO AUTÓNOMO MUNICIPAL DE TACOBAMBA</v>
      </c>
      <c r="C448" s="4" t="s">
        <v>470</v>
      </c>
    </row>
    <row r="449" spans="1:3">
      <c r="A449" s="3">
        <v>1511</v>
      </c>
      <c r="B449" s="4" t="str">
        <f t="shared" si="6"/>
        <v>GOBIERNO AUTÓNOMO MUNICIPAL DE COLQUECHACA</v>
      </c>
      <c r="C449" s="4" t="s">
        <v>471</v>
      </c>
    </row>
    <row r="450" spans="1:3">
      <c r="A450" s="3">
        <v>1512</v>
      </c>
      <c r="B450" s="4" t="str">
        <f t="shared" si="6"/>
        <v>GOBIERNO AUTÓNOMO MUNICIPAL DE RAVELO</v>
      </c>
      <c r="C450" s="4" t="s">
        <v>472</v>
      </c>
    </row>
    <row r="451" spans="1:3">
      <c r="A451" s="3">
        <v>1513</v>
      </c>
      <c r="B451" s="4" t="str">
        <f t="shared" si="6"/>
        <v>GOBIERNO AUTÓNOMO MUNICIPAL DE POCOATA</v>
      </c>
      <c r="C451" s="4" t="s">
        <v>473</v>
      </c>
    </row>
    <row r="452" spans="1:3">
      <c r="A452" s="3">
        <v>1514</v>
      </c>
      <c r="B452" s="4" t="str">
        <f t="shared" si="6"/>
        <v>GOBIERNO AUTÓNOMO MUNICIPAL DE OCURÍ</v>
      </c>
      <c r="C452" s="4" t="s">
        <v>474</v>
      </c>
    </row>
    <row r="453" spans="1:3">
      <c r="A453" s="3">
        <v>1515</v>
      </c>
      <c r="B453" s="4" t="str">
        <f t="shared" si="6"/>
        <v>GOBIERNO AUTÓNOMO MUNICIPAL DE SAN PEDRO DE BUENA VISTA</v>
      </c>
      <c r="C453" s="4" t="s">
        <v>475</v>
      </c>
    </row>
    <row r="454" spans="1:3">
      <c r="A454" s="3">
        <v>1516</v>
      </c>
      <c r="B454" s="4" t="str">
        <f t="shared" si="6"/>
        <v>GOBIERNO AUTÓNOMO MUNICIPAL DE TORO TORO</v>
      </c>
      <c r="C454" s="4" t="s">
        <v>476</v>
      </c>
    </row>
    <row r="455" spans="1:3">
      <c r="A455" s="3">
        <v>1517</v>
      </c>
      <c r="B455" s="4" t="str">
        <f t="shared" si="6"/>
        <v>GOBIERNO AUTÓNOMO MUNICIPAL DE COTAGAITA</v>
      </c>
      <c r="C455" s="4" t="s">
        <v>477</v>
      </c>
    </row>
    <row r="456" spans="1:3">
      <c r="A456" s="3">
        <v>1518</v>
      </c>
      <c r="B456" s="4" t="str">
        <f t="shared" si="6"/>
        <v>GOBIERNO AUTÓNOMO MUNICIPAL DE VITICHI</v>
      </c>
      <c r="C456" s="4" t="s">
        <v>478</v>
      </c>
    </row>
    <row r="457" spans="1:3">
      <c r="A457" s="3">
        <v>1519</v>
      </c>
      <c r="B457" s="4" t="str">
        <f t="shared" si="6"/>
        <v>GOBIERNO AUTÓNOMO MUNICIPAL DE TUPIZA</v>
      </c>
      <c r="C457" s="4" t="s">
        <v>479</v>
      </c>
    </row>
    <row r="458" spans="1:3">
      <c r="A458" s="3">
        <v>1520</v>
      </c>
      <c r="B458" s="4" t="str">
        <f t="shared" si="6"/>
        <v>GOBIERNO AUTÓNOMO MUNICIPAL DE ATOCHA</v>
      </c>
      <c r="C458" s="4" t="s">
        <v>480</v>
      </c>
    </row>
    <row r="459" spans="1:3">
      <c r="A459" s="3">
        <v>1521</v>
      </c>
      <c r="B459" s="4" t="str">
        <f t="shared" si="6"/>
        <v>GOBIERNO AUTÓNOMO MUNICIPAL DE COLCHA"K" (VILLA MARTÍN)</v>
      </c>
      <c r="C459" s="4" t="s">
        <v>481</v>
      </c>
    </row>
    <row r="460" spans="1:3">
      <c r="A460" s="3">
        <v>1522</v>
      </c>
      <c r="B460" s="4" t="str">
        <f t="shared" si="6"/>
        <v>GOBIERNO AUTÓNOMO MUNICIPAL DE SAN PEDRO DE QUEMES</v>
      </c>
      <c r="C460" s="4" t="s">
        <v>482</v>
      </c>
    </row>
    <row r="461" spans="1:3">
      <c r="A461" s="3">
        <v>1523</v>
      </c>
      <c r="B461" s="4" t="str">
        <f t="shared" si="6"/>
        <v>GOBIERNO AUTÓNOMO MUNICIPAL DE SAN PABLO DE LÍPEZ</v>
      </c>
      <c r="C461" s="4" t="s">
        <v>483</v>
      </c>
    </row>
    <row r="462" spans="1:3">
      <c r="A462" s="3">
        <v>1524</v>
      </c>
      <c r="B462" s="4" t="str">
        <f t="shared" ref="B462:B525" si="7">UPPER(C462)</f>
        <v>GOBIERNO AUTÓNOMO MUNICIPAL DE MOJINETE</v>
      </c>
      <c r="C462" s="4" t="s">
        <v>484</v>
      </c>
    </row>
    <row r="463" spans="1:3">
      <c r="A463" s="3">
        <v>1525</v>
      </c>
      <c r="B463" s="4" t="str">
        <f t="shared" si="7"/>
        <v>GOBIERNO AUTÓNOMO MUNICIPAL DE SAN ANTONIO DE ESMORUCO</v>
      </c>
      <c r="C463" s="4" t="s">
        <v>485</v>
      </c>
    </row>
    <row r="464" spans="1:3">
      <c r="A464" s="3">
        <v>1526</v>
      </c>
      <c r="B464" s="4" t="str">
        <f t="shared" si="7"/>
        <v>GOBIERNO AUTÓNOMO MUNICIPAL DE SACACA (VILLA DE SACACA)</v>
      </c>
      <c r="C464" s="4" t="s">
        <v>486</v>
      </c>
    </row>
    <row r="465" spans="1:3">
      <c r="A465" s="3">
        <v>1527</v>
      </c>
      <c r="B465" s="4" t="str">
        <f t="shared" si="7"/>
        <v>GOBIERNO AUTÓNOMO MUNICIPAL DE CARIPUYO</v>
      </c>
      <c r="C465" s="4" t="s">
        <v>487</v>
      </c>
    </row>
    <row r="466" spans="1:3">
      <c r="A466" s="3">
        <v>1528</v>
      </c>
      <c r="B466" s="4" t="str">
        <f t="shared" si="7"/>
        <v>GOBIERNO AUTÓNOMO MUNICIPAL DE PUNA (VILLA TALAVERA)</v>
      </c>
      <c r="C466" s="4" t="s">
        <v>488</v>
      </c>
    </row>
    <row r="467" spans="1:3">
      <c r="A467" s="3">
        <v>1529</v>
      </c>
      <c r="B467" s="4" t="str">
        <f t="shared" si="7"/>
        <v>GOBIERNO AUTÓNOMO MUNICIPAL DE CAIZA "D"</v>
      </c>
      <c r="C467" s="4" t="s">
        <v>489</v>
      </c>
    </row>
    <row r="468" spans="1:3">
      <c r="A468" s="3">
        <v>1530</v>
      </c>
      <c r="B468" s="4" t="str">
        <f t="shared" si="7"/>
        <v>GOBIERNO AUTÓNOMO MUNICIPAL DE UYUNI</v>
      </c>
      <c r="C468" s="4" t="s">
        <v>490</v>
      </c>
    </row>
    <row r="469" spans="1:3">
      <c r="A469" s="3">
        <v>1531</v>
      </c>
      <c r="B469" s="4" t="str">
        <f t="shared" si="7"/>
        <v>GOBIERNO AUTÓNOMO MUNICIPAL DE TOMAVE</v>
      </c>
      <c r="C469" s="4" t="s">
        <v>491</v>
      </c>
    </row>
    <row r="470" spans="1:3">
      <c r="A470" s="3">
        <v>1532</v>
      </c>
      <c r="B470" s="4" t="str">
        <f t="shared" si="7"/>
        <v>GOBIERNO AUTÓNOMO MUNICIPAL DE PORCO</v>
      </c>
      <c r="C470" s="4" t="s">
        <v>492</v>
      </c>
    </row>
    <row r="471" spans="1:3">
      <c r="A471" s="3">
        <v>1533</v>
      </c>
      <c r="B471" s="4" t="str">
        <f t="shared" si="7"/>
        <v>GOBIERNO AUTÓNOMO MUNICIPAL DE ARAMPAMPA</v>
      </c>
      <c r="C471" s="4" t="s">
        <v>493</v>
      </c>
    </row>
    <row r="472" spans="1:3">
      <c r="A472" s="3">
        <v>1534</v>
      </c>
      <c r="B472" s="4" t="str">
        <f t="shared" si="7"/>
        <v>GOBIERNO AUTÓNOMO MUNICIPAL DE ACASIO</v>
      </c>
      <c r="C472" s="4" t="s">
        <v>494</v>
      </c>
    </row>
    <row r="473" spans="1:3">
      <c r="A473" s="3">
        <v>1535</v>
      </c>
      <c r="B473" s="4" t="str">
        <f t="shared" si="7"/>
        <v>GOBIERNO AUTÓNOMO MUNICIPAL DE LLICA</v>
      </c>
      <c r="C473" s="4" t="s">
        <v>495</v>
      </c>
    </row>
    <row r="474" spans="1:3">
      <c r="A474" s="3">
        <v>1536</v>
      </c>
      <c r="B474" s="4" t="str">
        <f t="shared" si="7"/>
        <v>GOBIERNO AUTÓNOMO MUNICIPAL DE TAHUA</v>
      </c>
      <c r="C474" s="4" t="s">
        <v>496</v>
      </c>
    </row>
    <row r="475" spans="1:3">
      <c r="A475" s="3">
        <v>1537</v>
      </c>
      <c r="B475" s="4" t="str">
        <f t="shared" si="7"/>
        <v>GOBIERNO AUTÓNOMO MUNICIPAL DE VILLAZÓN</v>
      </c>
      <c r="C475" s="4" t="s">
        <v>497</v>
      </c>
    </row>
    <row r="476" spans="1:3">
      <c r="A476" s="3">
        <v>1538</v>
      </c>
      <c r="B476" s="4" t="str">
        <f t="shared" si="7"/>
        <v>GOBIERNO AUTÓNOMO MUNICIPAL DE SAN AGUSTÍN</v>
      </c>
      <c r="C476" s="4" t="s">
        <v>498</v>
      </c>
    </row>
    <row r="477" spans="1:3">
      <c r="A477" s="3">
        <v>1539</v>
      </c>
      <c r="B477" s="4" t="str">
        <f t="shared" si="7"/>
        <v>GOBIERNO AUTÓNOMO MUNICIPAL DE CKOCHAS</v>
      </c>
      <c r="C477" s="4" t="s">
        <v>499</v>
      </c>
    </row>
    <row r="478" spans="1:3">
      <c r="A478" s="3">
        <v>1540</v>
      </c>
      <c r="B478" s="4" t="str">
        <f t="shared" si="7"/>
        <v>GOBIERNO AUTÓNOMO MUNICIPAL DE CHUQUIUTA "AYLLU JUCUMANI"</v>
      </c>
      <c r="C478" s="4" t="s">
        <v>500</v>
      </c>
    </row>
    <row r="479" spans="1:3">
      <c r="A479" s="3">
        <v>1601</v>
      </c>
      <c r="B479" s="4" t="str">
        <f t="shared" si="7"/>
        <v>GOBIERNO AUTÓNOMO MUNICIPAL DE TARIJA</v>
      </c>
      <c r="C479" s="4" t="s">
        <v>501</v>
      </c>
    </row>
    <row r="480" spans="1:3">
      <c r="A480" s="3">
        <v>1602</v>
      </c>
      <c r="B480" s="4" t="str">
        <f t="shared" si="7"/>
        <v>GOBIERNO AUTÓNOMO MUNICIPAL DE PADCAYA</v>
      </c>
      <c r="C480" s="4" t="s">
        <v>502</v>
      </c>
    </row>
    <row r="481" spans="1:3">
      <c r="A481" s="3">
        <v>1603</v>
      </c>
      <c r="B481" s="4" t="str">
        <f t="shared" si="7"/>
        <v>GOBIERNO AUTÓNOMO MUNICIPAL DE BERMEJO</v>
      </c>
      <c r="C481" s="4" t="s">
        <v>503</v>
      </c>
    </row>
    <row r="482" spans="1:3">
      <c r="A482" s="3">
        <v>1604</v>
      </c>
      <c r="B482" s="4" t="str">
        <f t="shared" si="7"/>
        <v>GOBIERNO AUTÓNOMO MUNICIPAL DE YACUIBA</v>
      </c>
      <c r="C482" s="4" t="s">
        <v>504</v>
      </c>
    </row>
    <row r="483" spans="1:3">
      <c r="A483" s="3">
        <v>1605</v>
      </c>
      <c r="B483" s="4" t="str">
        <f t="shared" si="7"/>
        <v>GOBIERNO AUTÓNOMO MUNICIPAL DE CARAPARÍ</v>
      </c>
      <c r="C483" s="4" t="s">
        <v>505</v>
      </c>
    </row>
    <row r="484" spans="1:3">
      <c r="A484" s="3">
        <v>1606</v>
      </c>
      <c r="B484" s="4" t="str">
        <f t="shared" si="7"/>
        <v>GOBIERNO AUTÓNOMO MUNICIPAL DE VILLAMONTES</v>
      </c>
      <c r="C484" s="4" t="s">
        <v>506</v>
      </c>
    </row>
    <row r="485" spans="1:3">
      <c r="A485" s="3">
        <v>1607</v>
      </c>
      <c r="B485" s="4" t="str">
        <f t="shared" si="7"/>
        <v>GOBIERNO AUTÓNOMO MUNICIPAL DE URIONDO (CONCEPCIÓN)</v>
      </c>
      <c r="C485" s="4" t="s">
        <v>507</v>
      </c>
    </row>
    <row r="486" spans="1:3">
      <c r="A486" s="3">
        <v>1608</v>
      </c>
      <c r="B486" s="4" t="str">
        <f t="shared" si="7"/>
        <v>GOBIERNO AUTÓNOMO MUNICIPAL DE YUNCHARA</v>
      </c>
      <c r="C486" s="4" t="s">
        <v>508</v>
      </c>
    </row>
    <row r="487" spans="1:3">
      <c r="A487" s="3">
        <v>1609</v>
      </c>
      <c r="B487" s="4" t="str">
        <f t="shared" si="7"/>
        <v>GOBIERNO AUTÓNOMO MUNICIPAL DE SAN LORENZO</v>
      </c>
      <c r="C487" s="4" t="s">
        <v>509</v>
      </c>
    </row>
    <row r="488" spans="1:3">
      <c r="A488" s="3">
        <v>1610</v>
      </c>
      <c r="B488" s="4" t="str">
        <f t="shared" si="7"/>
        <v>GOBIERNO AUTÓNOMO MUNICIPAL DE EL PUENTE</v>
      </c>
      <c r="C488" s="4" t="s">
        <v>510</v>
      </c>
    </row>
    <row r="489" spans="1:3">
      <c r="A489" s="3">
        <v>1611</v>
      </c>
      <c r="B489" s="4" t="str">
        <f t="shared" si="7"/>
        <v>GOBIERNO AUTÓNOMO MUNICIPAL DE ENTRE RÍOS</v>
      </c>
      <c r="C489" s="4" t="s">
        <v>511</v>
      </c>
    </row>
    <row r="490" spans="1:3">
      <c r="A490" s="3">
        <v>1701</v>
      </c>
      <c r="B490" s="4" t="str">
        <f t="shared" si="7"/>
        <v>GOBIERNO AUTÓNOMO MUNICIPAL DE SANTA CRUZ DE LA SIERRA</v>
      </c>
      <c r="C490" s="4" t="s">
        <v>512</v>
      </c>
    </row>
    <row r="491" spans="1:3">
      <c r="A491" s="3">
        <v>1702</v>
      </c>
      <c r="B491" s="4" t="str">
        <f t="shared" si="7"/>
        <v>GOBIERNO AUTÓNOMO MUNICIPAL DE COTOCA</v>
      </c>
      <c r="C491" s="4" t="s">
        <v>513</v>
      </c>
    </row>
    <row r="492" spans="1:3">
      <c r="A492" s="3">
        <v>1703</v>
      </c>
      <c r="B492" s="4" t="str">
        <f t="shared" si="7"/>
        <v>GOBIERNO AUTÓNOMO MUNICIPAL DE PORONGO (AYACUCHO)</v>
      </c>
      <c r="C492" s="4" t="s">
        <v>514</v>
      </c>
    </row>
    <row r="493" spans="1:3">
      <c r="A493" s="3">
        <v>1704</v>
      </c>
      <c r="B493" s="4" t="str">
        <f t="shared" si="7"/>
        <v>GOBIERNO AUTÓNOMO MUNICIPAL DE LA GUARDIA</v>
      </c>
      <c r="C493" s="4" t="s">
        <v>515</v>
      </c>
    </row>
    <row r="494" spans="1:3">
      <c r="A494" s="3">
        <v>1705</v>
      </c>
      <c r="B494" s="4" t="str">
        <f t="shared" si="7"/>
        <v>GOBIERNO AUTÓNOMO MUNICIPAL DE EL TORNO</v>
      </c>
      <c r="C494" s="4" t="s">
        <v>516</v>
      </c>
    </row>
    <row r="495" spans="1:3">
      <c r="A495" s="3">
        <v>1706</v>
      </c>
      <c r="B495" s="4" t="str">
        <f t="shared" si="7"/>
        <v>GOBIERNO AUTÓNOMO MUNICIPAL DE WARNES</v>
      </c>
      <c r="C495" s="4" t="s">
        <v>517</v>
      </c>
    </row>
    <row r="496" spans="1:3">
      <c r="A496" s="3">
        <v>1707</v>
      </c>
      <c r="B496" s="4" t="str">
        <f t="shared" si="7"/>
        <v>GOBIERNO AUTÓNOMO MUNICIPAL DE SAN IGNACIO (SAN IGNACIO DE VELASCO)</v>
      </c>
      <c r="C496" s="4" t="s">
        <v>518</v>
      </c>
    </row>
    <row r="497" spans="1:3">
      <c r="A497" s="3">
        <v>1708</v>
      </c>
      <c r="B497" s="4" t="str">
        <f t="shared" si="7"/>
        <v>GOBIERNO AUTÓNOMO MUNICIPAL DE SAN MIGUEL (SAN MIGUEL DE VELASCO)</v>
      </c>
      <c r="C497" s="4" t="s">
        <v>519</v>
      </c>
    </row>
    <row r="498" spans="1:3">
      <c r="A498" s="3">
        <v>1709</v>
      </c>
      <c r="B498" s="4" t="str">
        <f t="shared" si="7"/>
        <v>GOBIERNO AUTÓNOMO MUNICIPAL DE SAN RAFAEL</v>
      </c>
      <c r="C498" s="4" t="s">
        <v>520</v>
      </c>
    </row>
    <row r="499" spans="1:3">
      <c r="A499" s="3">
        <v>1710</v>
      </c>
      <c r="B499" s="4" t="str">
        <f t="shared" si="7"/>
        <v>GOBIERNO AUTÓNOMO MUNICIPAL DE BUENA VISTA</v>
      </c>
      <c r="C499" s="4" t="s">
        <v>521</v>
      </c>
    </row>
    <row r="500" spans="1:3">
      <c r="A500" s="3">
        <v>1711</v>
      </c>
      <c r="B500" s="4" t="str">
        <f t="shared" si="7"/>
        <v>GOBIERNO AUTÓNOMO MUNICIPAL DE SAN CARLOS</v>
      </c>
      <c r="C500" s="4" t="s">
        <v>522</v>
      </c>
    </row>
    <row r="501" spans="1:3">
      <c r="A501" s="3">
        <v>1712</v>
      </c>
      <c r="B501" s="4" t="str">
        <f t="shared" si="7"/>
        <v>GOBIERNO AUTÓNOMO MUNICIPAL DE YAPACANÍ</v>
      </c>
      <c r="C501" s="4" t="s">
        <v>523</v>
      </c>
    </row>
    <row r="502" spans="1:3">
      <c r="A502" s="3">
        <v>1713</v>
      </c>
      <c r="B502" s="4" t="str">
        <f t="shared" si="7"/>
        <v>GOBIERNO AUTÓNOMO MUNICIPAL DE SAN JOSÉ</v>
      </c>
      <c r="C502" s="4" t="s">
        <v>524</v>
      </c>
    </row>
    <row r="503" spans="1:3">
      <c r="A503" s="3">
        <v>1714</v>
      </c>
      <c r="B503" s="4" t="str">
        <f t="shared" si="7"/>
        <v>GOBIERNO AUTÓNOMO MUNICIPAL DE PAILÓN</v>
      </c>
      <c r="C503" s="4" t="s">
        <v>525</v>
      </c>
    </row>
    <row r="504" spans="1:3">
      <c r="A504" s="3">
        <v>1715</v>
      </c>
      <c r="B504" s="4" t="str">
        <f t="shared" si="7"/>
        <v>GOBIERNO AUTÓNOMO MUNICIPAL DE ROBORÉ</v>
      </c>
      <c r="C504" s="4" t="s">
        <v>526</v>
      </c>
    </row>
    <row r="505" spans="1:3">
      <c r="A505" s="3">
        <v>1716</v>
      </c>
      <c r="B505" s="4" t="str">
        <f t="shared" si="7"/>
        <v>GOBIERNO AUTÓNOMO MUNICIPAL DE PORTACHUELO</v>
      </c>
      <c r="C505" s="4" t="s">
        <v>527</v>
      </c>
    </row>
    <row r="506" spans="1:3">
      <c r="A506" s="3">
        <v>1717</v>
      </c>
      <c r="B506" s="4" t="str">
        <f t="shared" si="7"/>
        <v>GOBIERNO AUTÓNOMO MUNICIPAL DE SANTA ROSA DEL SARA</v>
      </c>
      <c r="C506" s="4" t="s">
        <v>528</v>
      </c>
    </row>
    <row r="507" spans="1:3">
      <c r="A507" s="3">
        <v>1718</v>
      </c>
      <c r="B507" s="4" t="str">
        <f t="shared" si="7"/>
        <v>GOBIERNO AUTÓNOMO MUNICIPAL DE LAGUNILLAS</v>
      </c>
      <c r="C507" s="4" t="s">
        <v>529</v>
      </c>
    </row>
    <row r="508" spans="1:3">
      <c r="A508" s="3">
        <v>1719</v>
      </c>
      <c r="B508" s="4" t="str">
        <f t="shared" si="7"/>
        <v>GOBIERNO AUTÓNOMO MUNICIPAL DE CHARAGUA</v>
      </c>
      <c r="C508" s="4" t="s">
        <v>530</v>
      </c>
    </row>
    <row r="509" spans="1:3">
      <c r="A509" s="3">
        <v>1720</v>
      </c>
      <c r="B509" s="4" t="str">
        <f t="shared" si="7"/>
        <v>GOBIERNO AUTÓNOMO MUNICIPAL DE CABEZAS</v>
      </c>
      <c r="C509" s="4" t="s">
        <v>531</v>
      </c>
    </row>
    <row r="510" spans="1:3">
      <c r="A510" s="3">
        <v>1721</v>
      </c>
      <c r="B510" s="4" t="str">
        <f t="shared" si="7"/>
        <v>GOBIERNO AUTÓNOMO MUNICIPAL DE CUEVO</v>
      </c>
      <c r="C510" s="4" t="s">
        <v>532</v>
      </c>
    </row>
    <row r="511" spans="1:3">
      <c r="A511" s="3">
        <v>1722</v>
      </c>
      <c r="B511" s="4" t="str">
        <f t="shared" si="7"/>
        <v>GOBIERNO AUTÓNOMO MUNICIPAL DE GUTIÉRREZ</v>
      </c>
      <c r="C511" s="4" t="s">
        <v>533</v>
      </c>
    </row>
    <row r="512" spans="1:3">
      <c r="A512" s="3">
        <v>1723</v>
      </c>
      <c r="B512" s="4" t="str">
        <f t="shared" si="7"/>
        <v>GOBIERNO AUTÓNOMO MUNICIPAL DE CAMIRI</v>
      </c>
      <c r="C512" s="4" t="s">
        <v>534</v>
      </c>
    </row>
    <row r="513" spans="1:3">
      <c r="A513" s="3">
        <v>1724</v>
      </c>
      <c r="B513" s="4" t="str">
        <f t="shared" si="7"/>
        <v>GOBIERNO AUTÓNOMO MUNICIPAL DE BOYUIBE</v>
      </c>
      <c r="C513" s="4" t="s">
        <v>535</v>
      </c>
    </row>
    <row r="514" spans="1:3">
      <c r="A514" s="3">
        <v>1725</v>
      </c>
      <c r="B514" s="4" t="str">
        <f t="shared" si="7"/>
        <v>GOBIERNO AUTÓNOMO MUNICIPAL DE VALLEGRANDE</v>
      </c>
      <c r="C514" s="4" t="s">
        <v>536</v>
      </c>
    </row>
    <row r="515" spans="1:3">
      <c r="A515" s="3">
        <v>1726</v>
      </c>
      <c r="B515" s="4" t="str">
        <f t="shared" si="7"/>
        <v>GOBIERNO AUTÓNOMO MUNICIPAL DE TRIGAL</v>
      </c>
      <c r="C515" s="4" t="s">
        <v>537</v>
      </c>
    </row>
    <row r="516" spans="1:3">
      <c r="A516" s="3">
        <v>1727</v>
      </c>
      <c r="B516" s="4" t="str">
        <f t="shared" si="7"/>
        <v>GOBIERNO AUTÓNOMO MUNICIPAL DE MORO MORO</v>
      </c>
      <c r="C516" s="4" t="s">
        <v>538</v>
      </c>
    </row>
    <row r="517" spans="1:3">
      <c r="A517" s="3">
        <v>1728</v>
      </c>
      <c r="B517" s="4" t="str">
        <f t="shared" si="7"/>
        <v>GOBIERNO AUTÓNOMO MUNICIPAL DE POSTRER VALLE</v>
      </c>
      <c r="C517" s="4" t="s">
        <v>539</v>
      </c>
    </row>
    <row r="518" spans="1:3">
      <c r="A518" s="3">
        <v>1729</v>
      </c>
      <c r="B518" s="4" t="str">
        <f t="shared" si="7"/>
        <v>GOBIERNO AUTÓNOMO MUNICIPAL DE PUCARA</v>
      </c>
      <c r="C518" s="4" t="s">
        <v>540</v>
      </c>
    </row>
    <row r="519" spans="1:3">
      <c r="A519" s="3">
        <v>1730</v>
      </c>
      <c r="B519" s="4" t="str">
        <f t="shared" si="7"/>
        <v>GOBIERNO AUTÓNOMO MUNICIPAL DE SAMAIPATA</v>
      </c>
      <c r="C519" s="4" t="s">
        <v>541</v>
      </c>
    </row>
    <row r="520" spans="1:3">
      <c r="A520" s="3">
        <v>1731</v>
      </c>
      <c r="B520" s="4" t="str">
        <f t="shared" si="7"/>
        <v>GOBIERNO AUTÓNOMO MUNICIPAL DE PAMPA GRANDE</v>
      </c>
      <c r="C520" s="4" t="s">
        <v>542</v>
      </c>
    </row>
    <row r="521" spans="1:3">
      <c r="A521" s="3">
        <v>1732</v>
      </c>
      <c r="B521" s="4" t="str">
        <f t="shared" si="7"/>
        <v>GOBIERNO AUTÓNOMO MUNICIPAL DE MAIRANA</v>
      </c>
      <c r="C521" s="4" t="s">
        <v>543</v>
      </c>
    </row>
    <row r="522" spans="1:3">
      <c r="A522" s="3">
        <v>1733</v>
      </c>
      <c r="B522" s="4" t="str">
        <f t="shared" si="7"/>
        <v>GOBIERNO AUTÓNOMO MUNICIPAL DE QUIRUSILLAS</v>
      </c>
      <c r="C522" s="4" t="s">
        <v>544</v>
      </c>
    </row>
    <row r="523" spans="1:3">
      <c r="A523" s="3">
        <v>1734</v>
      </c>
      <c r="B523" s="4" t="str">
        <f t="shared" si="7"/>
        <v>GOBIERNO AUTÓNOMO MUNICIPAL DE MONTERO</v>
      </c>
      <c r="C523" s="4" t="s">
        <v>545</v>
      </c>
    </row>
    <row r="524" spans="1:3">
      <c r="A524" s="3">
        <v>1735</v>
      </c>
      <c r="B524" s="4" t="str">
        <f t="shared" si="7"/>
        <v>GOBIERNO AUTÓNOMO MUNICIPAL DE GENERAL AGUSTÍN SAAVEDRA</v>
      </c>
      <c r="C524" s="4" t="s">
        <v>546</v>
      </c>
    </row>
    <row r="525" spans="1:3">
      <c r="A525" s="3">
        <v>1736</v>
      </c>
      <c r="B525" s="4" t="str">
        <f t="shared" si="7"/>
        <v>GOBIERNO AUTÓNOMO MUNICIPAL DE MINEROS</v>
      </c>
      <c r="C525" s="4" t="s">
        <v>547</v>
      </c>
    </row>
    <row r="526" spans="1:3">
      <c r="A526" s="3">
        <v>1737</v>
      </c>
      <c r="B526" s="4" t="str">
        <f t="shared" ref="B526:B589" si="8">UPPER(C526)</f>
        <v>GOBIERNO AUTÓNOMO MUNICIPAL DE CONCEPCIÓN</v>
      </c>
      <c r="C526" s="4" t="s">
        <v>548</v>
      </c>
    </row>
    <row r="527" spans="1:3">
      <c r="A527" s="3">
        <v>1738</v>
      </c>
      <c r="B527" s="4" t="str">
        <f t="shared" si="8"/>
        <v>GOBIERNO AUTÓNOMO MUNICIPAL DE SAN JAVIER</v>
      </c>
      <c r="C527" s="4" t="s">
        <v>549</v>
      </c>
    </row>
    <row r="528" spans="1:3">
      <c r="A528" s="3">
        <v>1739</v>
      </c>
      <c r="B528" s="4" t="str">
        <f t="shared" si="8"/>
        <v>GOBIERNO AUTÓNOMO MUNICIPAL DE SAN JULIÁN</v>
      </c>
      <c r="C528" s="4" t="s">
        <v>550</v>
      </c>
    </row>
    <row r="529" spans="1:3">
      <c r="A529" s="3">
        <v>1740</v>
      </c>
      <c r="B529" s="4" t="str">
        <f t="shared" si="8"/>
        <v>GOBIERNO AUTÓNOMO MUNICIPAL DE SAN MATÍAS</v>
      </c>
      <c r="C529" s="4" t="s">
        <v>551</v>
      </c>
    </row>
    <row r="530" spans="1:3">
      <c r="A530" s="3">
        <v>1741</v>
      </c>
      <c r="B530" s="4" t="str">
        <f t="shared" si="8"/>
        <v>GOBIERNO AUTÓNOMO MUNICIPAL DE COMARAPA</v>
      </c>
      <c r="C530" s="4" t="s">
        <v>552</v>
      </c>
    </row>
    <row r="531" spans="1:3">
      <c r="A531" s="3">
        <v>1742</v>
      </c>
      <c r="B531" s="4" t="str">
        <f t="shared" si="8"/>
        <v>GOBIERNO AUTÓNOMO MUNICIPAL DE SAIPINA</v>
      </c>
      <c r="C531" s="4" t="s">
        <v>553</v>
      </c>
    </row>
    <row r="532" spans="1:3">
      <c r="A532" s="3">
        <v>1743</v>
      </c>
      <c r="B532" s="4" t="str">
        <f t="shared" si="8"/>
        <v>GOBIERNO AUTÓNOMO MUNICIPAL DE PUERTO SUÁREZ</v>
      </c>
      <c r="C532" s="4" t="s">
        <v>554</v>
      </c>
    </row>
    <row r="533" spans="1:3">
      <c r="A533" s="3">
        <v>1744</v>
      </c>
      <c r="B533" s="4" t="str">
        <f t="shared" si="8"/>
        <v>GOBIERNO AUTÓNOMO MUNICIPAL DE PUERTO QUIJARRO</v>
      </c>
      <c r="C533" s="4" t="s">
        <v>555</v>
      </c>
    </row>
    <row r="534" spans="1:3">
      <c r="A534" s="3">
        <v>1745</v>
      </c>
      <c r="B534" s="4" t="str">
        <f t="shared" si="8"/>
        <v>GOBIERNO AUTÓNOMO MUNICIPAL DE ASCENCIÓN DE GUARAYOS</v>
      </c>
      <c r="C534" s="4" t="s">
        <v>556</v>
      </c>
    </row>
    <row r="535" spans="1:3">
      <c r="A535" s="3">
        <v>1746</v>
      </c>
      <c r="B535" s="4" t="str">
        <f t="shared" si="8"/>
        <v>GOBIERNO AUTÓNOMO MUNICIPAL DE URUBICHA</v>
      </c>
      <c r="C535" s="4" t="s">
        <v>557</v>
      </c>
    </row>
    <row r="536" spans="1:3">
      <c r="A536" s="3">
        <v>1747</v>
      </c>
      <c r="B536" s="4" t="str">
        <f t="shared" si="8"/>
        <v>GOBIERNO AUTÓNOMO MUNICIPAL DE EL PUENTE</v>
      </c>
      <c r="C536" s="4" t="s">
        <v>510</v>
      </c>
    </row>
    <row r="537" spans="1:3">
      <c r="A537" s="3">
        <v>1748</v>
      </c>
      <c r="B537" s="4" t="str">
        <f t="shared" si="8"/>
        <v>GOBIERNO AUTÓNOMO MUNICIPAL DE OKINAWA UNO</v>
      </c>
      <c r="C537" s="4" t="s">
        <v>558</v>
      </c>
    </row>
    <row r="538" spans="1:3">
      <c r="A538" s="3">
        <v>1749</v>
      </c>
      <c r="B538" s="4" t="str">
        <f t="shared" si="8"/>
        <v>GOBIERNO AUTÓNOMO MUNICIPAL DE SAN ANTONIO DE LOMERIO</v>
      </c>
      <c r="C538" s="4" t="s">
        <v>559</v>
      </c>
    </row>
    <row r="539" spans="1:3">
      <c r="A539" s="3">
        <v>1750</v>
      </c>
      <c r="B539" s="4" t="str">
        <f t="shared" si="8"/>
        <v>GOBIERNO AUTÓNOMO MUNICIPAL DE SAN RAMÓN</v>
      </c>
      <c r="C539" s="4" t="s">
        <v>560</v>
      </c>
    </row>
    <row r="540" spans="1:3">
      <c r="A540" s="3">
        <v>1751</v>
      </c>
      <c r="B540" s="4" t="str">
        <f t="shared" si="8"/>
        <v>GOBIERNO AUTÓNOMO MUNICIPAL DE EL CARMEN RIVERO TÓRREZ</v>
      </c>
      <c r="C540" s="4" t="s">
        <v>561</v>
      </c>
    </row>
    <row r="541" spans="1:3">
      <c r="A541" s="3">
        <v>1752</v>
      </c>
      <c r="B541" s="4" t="str">
        <f t="shared" si="8"/>
        <v>GOBIERNO AUTÓNOMO MUNICIPAL DE SAN JUAN</v>
      </c>
      <c r="C541" s="4" t="s">
        <v>562</v>
      </c>
    </row>
    <row r="542" spans="1:3">
      <c r="A542" s="3">
        <v>1753</v>
      </c>
      <c r="B542" s="4" t="str">
        <f t="shared" si="8"/>
        <v>GOBIERNO AUTÓNOMO MUNICIPAL DE FERNÁNDEZ ALONSO</v>
      </c>
      <c r="C542" s="4" t="s">
        <v>563</v>
      </c>
    </row>
    <row r="543" spans="1:3">
      <c r="A543" s="3">
        <v>1754</v>
      </c>
      <c r="B543" s="4" t="str">
        <f t="shared" si="8"/>
        <v>GOBIERNO AUTÓNOMO MUNICIPAL DE SAN PEDRO</v>
      </c>
      <c r="C543" s="4" t="s">
        <v>564</v>
      </c>
    </row>
    <row r="544" spans="1:3">
      <c r="A544" s="3">
        <v>1755</v>
      </c>
      <c r="B544" s="4" t="str">
        <f t="shared" si="8"/>
        <v>GOBIERNO AUTÓNOMO MUNICIPAL DE CUATRO CAÑADAS</v>
      </c>
      <c r="C544" s="4" t="s">
        <v>565</v>
      </c>
    </row>
    <row r="545" spans="1:3">
      <c r="A545" s="3">
        <v>1756</v>
      </c>
      <c r="B545" s="4" t="str">
        <f t="shared" si="8"/>
        <v>GOBIERNO AUTÓNOMO MUNICIPAL DE COLPA BÉLGICA</v>
      </c>
      <c r="C545" s="4" t="s">
        <v>566</v>
      </c>
    </row>
    <row r="546" spans="1:3">
      <c r="A546" s="3">
        <v>1801</v>
      </c>
      <c r="B546" s="4" t="str">
        <f t="shared" si="8"/>
        <v>GOBIERNO AUTÓNOMO MUNICIPAL DE TRINIDAD</v>
      </c>
      <c r="C546" s="4" t="s">
        <v>567</v>
      </c>
    </row>
    <row r="547" spans="1:3">
      <c r="A547" s="3">
        <v>1802</v>
      </c>
      <c r="B547" s="4" t="str">
        <f t="shared" si="8"/>
        <v>GOBIERNO AUTÓNOMO MUNICIPAL DE SAN JAVIER</v>
      </c>
      <c r="C547" s="4" t="s">
        <v>549</v>
      </c>
    </row>
    <row r="548" spans="1:3">
      <c r="A548" s="3">
        <v>1803</v>
      </c>
      <c r="B548" s="4" t="str">
        <f t="shared" si="8"/>
        <v>GOBIERNO AUTÓNOMO MUNICIPAL DE RIBERALTA</v>
      </c>
      <c r="C548" s="4" t="s">
        <v>568</v>
      </c>
    </row>
    <row r="549" spans="1:3">
      <c r="A549" s="3">
        <v>1805</v>
      </c>
      <c r="B549" s="4" t="str">
        <f t="shared" si="8"/>
        <v>GOBIERNO AUTÓNOMO MUNICIPAL DE PUERTO GUAYARAMERÍN</v>
      </c>
      <c r="C549" s="4" t="s">
        <v>569</v>
      </c>
    </row>
    <row r="550" spans="1:3">
      <c r="A550" s="3">
        <v>1806</v>
      </c>
      <c r="B550" s="4" t="str">
        <f t="shared" si="8"/>
        <v>GOBIERNO AUTÓNOMO MUNICIPAL DE REYES</v>
      </c>
      <c r="C550" s="4" t="s">
        <v>570</v>
      </c>
    </row>
    <row r="551" spans="1:3">
      <c r="A551" s="3">
        <v>1807</v>
      </c>
      <c r="B551" s="4" t="str">
        <f t="shared" si="8"/>
        <v>GOBIERNO AUTÓNOMO MUNICIPAL DE PUERTO RURRENABAQUE</v>
      </c>
      <c r="C551" s="4" t="s">
        <v>571</v>
      </c>
    </row>
    <row r="552" spans="1:3">
      <c r="A552" s="3">
        <v>1808</v>
      </c>
      <c r="B552" s="4" t="str">
        <f t="shared" si="8"/>
        <v>GOBIERNO AUTÓNOMO MUNICIPAL DE SAN BORJA</v>
      </c>
      <c r="C552" s="4" t="s">
        <v>572</v>
      </c>
    </row>
    <row r="553" spans="1:3">
      <c r="A553" s="3">
        <v>1809</v>
      </c>
      <c r="B553" s="4" t="str">
        <f t="shared" si="8"/>
        <v>GOBIERNO AUTÓNOMO MUNICIPAL DE SANTA ROSA</v>
      </c>
      <c r="C553" s="4" t="s">
        <v>573</v>
      </c>
    </row>
    <row r="554" spans="1:3">
      <c r="A554" s="3">
        <v>1810</v>
      </c>
      <c r="B554" s="4" t="str">
        <f t="shared" si="8"/>
        <v>GOBIERNO AUTÓNOMO MUNICIPAL DE SANTA ANA</v>
      </c>
      <c r="C554" s="4" t="s">
        <v>574</v>
      </c>
    </row>
    <row r="555" spans="1:3">
      <c r="A555" s="3">
        <v>1811</v>
      </c>
      <c r="B555" s="4" t="str">
        <f t="shared" si="8"/>
        <v>GOBIERNO AUTÓNOMO MUNICIPAL DE SAN IGNACIO</v>
      </c>
      <c r="C555" s="4" t="s">
        <v>575</v>
      </c>
    </row>
    <row r="556" spans="1:3">
      <c r="A556" s="3">
        <v>1812</v>
      </c>
      <c r="B556" s="4" t="str">
        <f t="shared" si="8"/>
        <v>GOBIERNO AUTÓNOMO MUNICIPAL DE LORETO</v>
      </c>
      <c r="C556" s="4" t="s">
        <v>576</v>
      </c>
    </row>
    <row r="557" spans="1:3">
      <c r="A557" s="3">
        <v>1813</v>
      </c>
      <c r="B557" s="4" t="str">
        <f t="shared" si="8"/>
        <v>GOBIERNO AUTÓNOMO MUNICIPAL DE SAN ANDRÉS</v>
      </c>
      <c r="C557" s="4" t="s">
        <v>577</v>
      </c>
    </row>
    <row r="558" spans="1:3">
      <c r="A558" s="3">
        <v>1814</v>
      </c>
      <c r="B558" s="4" t="str">
        <f t="shared" si="8"/>
        <v>GOBIERNO AUTÓNOMO MUNICIPAL DE SAN JOAQUÍN</v>
      </c>
      <c r="C558" s="4" t="s">
        <v>578</v>
      </c>
    </row>
    <row r="559" spans="1:3">
      <c r="A559" s="3">
        <v>1815</v>
      </c>
      <c r="B559" s="4" t="str">
        <f t="shared" si="8"/>
        <v>GOBIERNO AUTÓNOMO MUNICIPAL DE SAN RAMÓN</v>
      </c>
      <c r="C559" s="4" t="s">
        <v>560</v>
      </c>
    </row>
    <row r="560" spans="1:3">
      <c r="A560" s="3">
        <v>1816</v>
      </c>
      <c r="B560" s="4" t="str">
        <f t="shared" si="8"/>
        <v>GOBIERNO AUTÓNOMO MUNICIPAL DE PUERTO SÍLES</v>
      </c>
      <c r="C560" s="4" t="s">
        <v>579</v>
      </c>
    </row>
    <row r="561" spans="1:3">
      <c r="A561" s="3">
        <v>1817</v>
      </c>
      <c r="B561" s="4" t="str">
        <f t="shared" si="8"/>
        <v>GOBIERNO AUTÓNOMO MUNICIPAL DE MAGDALENA</v>
      </c>
      <c r="C561" s="4" t="s">
        <v>580</v>
      </c>
    </row>
    <row r="562" spans="1:3">
      <c r="A562" s="3">
        <v>1818</v>
      </c>
      <c r="B562" s="4" t="str">
        <f t="shared" si="8"/>
        <v>GOBIERNO AUTÓNOMO MUNICIPAL DE BAURES</v>
      </c>
      <c r="C562" s="4" t="s">
        <v>581</v>
      </c>
    </row>
    <row r="563" spans="1:3">
      <c r="A563" s="3">
        <v>1819</v>
      </c>
      <c r="B563" s="4" t="str">
        <f t="shared" si="8"/>
        <v>GOBIERNO AUTÓNOMO MUNICIPAL DE HUACARAJE</v>
      </c>
      <c r="C563" s="4" t="s">
        <v>582</v>
      </c>
    </row>
    <row r="564" spans="1:3">
      <c r="A564" s="3">
        <v>1820</v>
      </c>
      <c r="B564" s="4" t="str">
        <f t="shared" si="8"/>
        <v>GOBIERNO AUTÓNOMO MUNICIPAL DE EXALTACIÓN</v>
      </c>
      <c r="C564" s="4" t="s">
        <v>583</v>
      </c>
    </row>
    <row r="565" spans="1:3">
      <c r="A565" s="3">
        <v>1901</v>
      </c>
      <c r="B565" s="4" t="str">
        <f t="shared" si="8"/>
        <v>GOBIERNO AUTÓNOMO MUNICIPAL DE COBIJA</v>
      </c>
      <c r="C565" s="4" t="s">
        <v>584</v>
      </c>
    </row>
    <row r="566" spans="1:3">
      <c r="A566" s="3">
        <v>1902</v>
      </c>
      <c r="B566" s="4" t="str">
        <f t="shared" si="8"/>
        <v>GOBIERNO AUTÓNOMO MUNICIPAL DE PORVENIR</v>
      </c>
      <c r="C566" s="4" t="s">
        <v>585</v>
      </c>
    </row>
    <row r="567" spans="1:3">
      <c r="A567" s="3">
        <v>1903</v>
      </c>
      <c r="B567" s="4" t="str">
        <f t="shared" si="8"/>
        <v>GOBIERNO AUTÓNOMO MUNICIPAL DE BOLPEBRA</v>
      </c>
      <c r="C567" s="4" t="s">
        <v>586</v>
      </c>
    </row>
    <row r="568" spans="1:3">
      <c r="A568" s="3">
        <v>1904</v>
      </c>
      <c r="B568" s="4" t="str">
        <f t="shared" si="8"/>
        <v>GOBIERNO AUTÓNOMO MUNICIPAL DE BELLA FLOR</v>
      </c>
      <c r="C568" s="4" t="s">
        <v>587</v>
      </c>
    </row>
    <row r="569" spans="1:3">
      <c r="A569" s="3">
        <v>1905</v>
      </c>
      <c r="B569" s="4" t="str">
        <f t="shared" si="8"/>
        <v>GOBIERNO AUTÓNOMO MUNICIPAL DE PUERTO RICO</v>
      </c>
      <c r="C569" s="4" t="s">
        <v>588</v>
      </c>
    </row>
    <row r="570" spans="1:3">
      <c r="A570" s="3">
        <v>1906</v>
      </c>
      <c r="B570" s="4" t="str">
        <f t="shared" si="8"/>
        <v>GOBIERNO AUTÓNOMO MUNICIPAL DE SAN PEDRO</v>
      </c>
      <c r="C570" s="4" t="s">
        <v>564</v>
      </c>
    </row>
    <row r="571" spans="1:3">
      <c r="A571" s="3">
        <v>1907</v>
      </c>
      <c r="B571" s="4" t="str">
        <f t="shared" si="8"/>
        <v>GOBIERNO AUTÓNOMO MUNICIPAL DE FILADELFIA</v>
      </c>
      <c r="C571" s="4" t="s">
        <v>589</v>
      </c>
    </row>
    <row r="572" spans="1:3">
      <c r="A572" s="3">
        <v>1908</v>
      </c>
      <c r="B572" s="4" t="str">
        <f t="shared" si="8"/>
        <v>GOBIERNO AUTÓNOMO MUNICIPAL DE PUERTO GONZALO MORENO</v>
      </c>
      <c r="C572" s="4" t="s">
        <v>590</v>
      </c>
    </row>
    <row r="573" spans="1:3">
      <c r="A573" s="3">
        <v>1909</v>
      </c>
      <c r="B573" s="4" t="str">
        <f t="shared" si="8"/>
        <v>GOBIERNO AUTÓNOMO MUNICIPAL DE SAN LORENZO</v>
      </c>
      <c r="C573" s="4" t="s">
        <v>509</v>
      </c>
    </row>
    <row r="574" spans="1:3">
      <c r="A574" s="3">
        <v>1910</v>
      </c>
      <c r="B574" s="4" t="str">
        <f t="shared" si="8"/>
        <v>GOBIERNO AUTÓNOMO MUNICIPAL DE SENA</v>
      </c>
      <c r="C574" s="4" t="s">
        <v>591</v>
      </c>
    </row>
    <row r="575" spans="1:3">
      <c r="A575" s="3">
        <v>1911</v>
      </c>
      <c r="B575" s="4" t="str">
        <f t="shared" si="8"/>
        <v>GOBIERNO AUTÓNOMO MUNICIPAL DE SANTA ROSA DEL ABUNÁ</v>
      </c>
      <c r="C575" s="4" t="s">
        <v>592</v>
      </c>
    </row>
    <row r="576" spans="1:3">
      <c r="A576" s="3">
        <v>1912</v>
      </c>
      <c r="B576" s="4" t="str">
        <f t="shared" si="8"/>
        <v>GOBIERNO AUTÓNOMO MUNICIPAL DE INGAVI (HUMAITA)</v>
      </c>
      <c r="C576" s="4" t="s">
        <v>593</v>
      </c>
    </row>
    <row r="577" spans="1:3">
      <c r="A577" s="3">
        <v>1913</v>
      </c>
      <c r="B577" s="4" t="str">
        <f t="shared" si="8"/>
        <v>GOBIERNO AUTÓNOMO MUNICIPAL DE NUEVA ESPERANZA</v>
      </c>
      <c r="C577" s="4" t="s">
        <v>594</v>
      </c>
    </row>
    <row r="578" spans="1:3">
      <c r="A578" s="3">
        <v>1914</v>
      </c>
      <c r="B578" s="4" t="str">
        <f t="shared" si="8"/>
        <v>GOBIERNO AUTÓNOMO MUNICIPAL DE VILLA NUEVA (LOMA ALTA)</v>
      </c>
      <c r="C578" s="4" t="s">
        <v>595</v>
      </c>
    </row>
    <row r="579" spans="1:3">
      <c r="A579" s="3">
        <v>1915</v>
      </c>
      <c r="B579" s="4" t="str">
        <f t="shared" si="8"/>
        <v>GOBIERNO AUTÓNOMO MUNICIPAL DE SANTOS MERCADO</v>
      </c>
      <c r="C579" s="4" t="s">
        <v>596</v>
      </c>
    </row>
    <row r="580" spans="1:3">
      <c r="A580" s="3">
        <v>2301</v>
      </c>
      <c r="B580" s="4" t="str">
        <f t="shared" si="8"/>
        <v>EMPRESA MUNICIPAL DE GESTIÓN DE RESIDUOS SÓLIDOS</v>
      </c>
      <c r="C580" s="4" t="s">
        <v>597</v>
      </c>
    </row>
    <row r="581" spans="1:3">
      <c r="A581" s="3">
        <v>2302</v>
      </c>
      <c r="B581" s="4" t="str">
        <f t="shared" si="8"/>
        <v>EMPRESA MUNICIPAL DE AGUA POTABLE Y ALCANTARILLADO SACABA</v>
      </c>
      <c r="C581" s="4" t="s">
        <v>598</v>
      </c>
    </row>
    <row r="582" spans="1:3">
      <c r="A582" s="3">
        <v>2303</v>
      </c>
      <c r="B582" s="4" t="str">
        <f t="shared" si="8"/>
        <v>EMPRESA MUNICIPAL DE AREAS VERDES Y RECREACIÓN ALTERNATIVA</v>
      </c>
      <c r="C582" s="4" t="s">
        <v>599</v>
      </c>
    </row>
    <row r="583" spans="1:3">
      <c r="A583" s="3">
        <v>2311</v>
      </c>
      <c r="B583" s="4" t="str">
        <f t="shared" si="8"/>
        <v>SERVICIO DE CUENCAS (SEARPI)</v>
      </c>
      <c r="C583" s="4" t="s">
        <v>600</v>
      </c>
    </row>
    <row r="584" spans="1:3">
      <c r="A584" s="3">
        <v>2312</v>
      </c>
      <c r="B584" s="4" t="str">
        <f t="shared" si="8"/>
        <v>EMPRESA MUNICIPAL DE AGUA POTABLE Y ALCANTARILLADO VIACHA</v>
      </c>
      <c r="C584" s="4" t="s">
        <v>601</v>
      </c>
    </row>
    <row r="585" spans="1:3">
      <c r="A585" s="3">
        <v>2313</v>
      </c>
      <c r="B585" s="4" t="str">
        <f t="shared" si="8"/>
        <v>ENTIDAD MUNICIPAL DE ASEO URBANO SUCRE</v>
      </c>
      <c r="C585" s="4" t="s">
        <v>602</v>
      </c>
    </row>
    <row r="586" spans="1:3">
      <c r="A586" s="3">
        <v>2314</v>
      </c>
      <c r="B586" s="4" t="str">
        <f t="shared" si="8"/>
        <v>EMPRESA MUNICIPAL DE AREAS VERDES SUCRE</v>
      </c>
      <c r="C586" s="4" t="s">
        <v>603</v>
      </c>
    </row>
    <row r="587" spans="1:3">
      <c r="A587" s="3">
        <v>2315</v>
      </c>
      <c r="B587" s="4" t="str">
        <f t="shared" si="8"/>
        <v xml:space="preserve">EMPRESA MUNICIPAL DE SERVICIO DE ASEO </v>
      </c>
      <c r="C587" s="4" t="s">
        <v>604</v>
      </c>
    </row>
    <row r="588" spans="1:3">
      <c r="A588" s="3">
        <v>2316</v>
      </c>
      <c r="B588" s="4" t="str">
        <f t="shared" si="8"/>
        <v>EMPRESA MUNICIPAL DE ÁREAS VERDES, PARQUES Y FORESTACIÓN</v>
      </c>
      <c r="C588" s="4" t="s">
        <v>605</v>
      </c>
    </row>
    <row r="589" spans="1:3">
      <c r="A589" s="3">
        <v>2317</v>
      </c>
      <c r="B589" s="4" t="str">
        <f t="shared" si="8"/>
        <v>EMPRESA MUNICIPAL DE ASFALTOS Y VÍAS</v>
      </c>
      <c r="C589" s="4" t="s">
        <v>606</v>
      </c>
    </row>
    <row r="590" spans="1:3">
      <c r="A590" s="3">
        <v>2318</v>
      </c>
      <c r="B590" s="4" t="str">
        <f t="shared" ref="B590:B608" si="9">UPPER(C590)</f>
        <v>ENTIDAD DESCENTRALIZADA UMMIPRE PROMAN</v>
      </c>
      <c r="C590" s="4" t="s">
        <v>607</v>
      </c>
    </row>
    <row r="591" spans="1:3">
      <c r="A591" s="3">
        <v>2319</v>
      </c>
      <c r="B591" s="4" t="str">
        <f t="shared" si="9"/>
        <v>EMPRESA PÚBLICA DEPARTAMENTAL ESTRATÉGICA DE AGUAS - LA PAZ</v>
      </c>
      <c r="C591" s="4" t="s">
        <v>608</v>
      </c>
    </row>
    <row r="592" spans="1:3">
      <c r="A592" s="3">
        <v>2320</v>
      </c>
      <c r="B592" s="4" t="str">
        <f t="shared" si="9"/>
        <v>EMPRESA PUBLICA MUNICIPAL DE SERVICIOS DE AGUA Y ALCANTARRILLADO SANITARIO DE COBIJA</v>
      </c>
      <c r="C592" s="4" t="s">
        <v>609</v>
      </c>
    </row>
    <row r="593" spans="1:3">
      <c r="A593" s="3">
        <v>2321</v>
      </c>
      <c r="B593" s="4" t="str">
        <f t="shared" si="9"/>
        <v>EMPRESA MUNICIPAL DE ASEO DE EL ALTO</v>
      </c>
      <c r="C593" s="4" t="s">
        <v>610</v>
      </c>
    </row>
    <row r="594" spans="1:3">
      <c r="A594" s="3">
        <v>2322</v>
      </c>
      <c r="B594" s="4" t="str">
        <f t="shared" si="9"/>
        <v>ENTIDAD MATADERO FRIGORIFICO MUNICIPAL DE TARIJA</v>
      </c>
      <c r="C594" s="4" t="s">
        <v>611</v>
      </c>
    </row>
    <row r="595" spans="1:3">
      <c r="A595" s="3">
        <v>2323</v>
      </c>
      <c r="B595" s="4" t="str">
        <f t="shared" si="9"/>
        <v>ENTIDAD ASEO MUNICIPAL DE TARIJA</v>
      </c>
      <c r="C595" s="4" t="s">
        <v>612</v>
      </c>
    </row>
    <row r="596" spans="1:3">
      <c r="A596" s="3">
        <v>2324</v>
      </c>
      <c r="B596" s="4" t="str">
        <f t="shared" si="9"/>
        <v>ENTIDAD OBRAS PUBLICAS MUNICIPALES DE TARIJA</v>
      </c>
      <c r="C596" s="4" t="s">
        <v>613</v>
      </c>
    </row>
    <row r="597" spans="1:3">
      <c r="A597" s="3">
        <v>2325</v>
      </c>
      <c r="B597" s="4" t="str">
        <f t="shared" si="9"/>
        <v>ENTIDAD ORDENAMIENTO TERRITORIAL DE TARIJA</v>
      </c>
      <c r="C597" s="4" t="s">
        <v>614</v>
      </c>
    </row>
    <row r="598" spans="1:3">
      <c r="A598" s="3">
        <v>2326</v>
      </c>
      <c r="B598" s="4" t="str">
        <f t="shared" si="9"/>
        <v>ENTIDAD ORDEN Y SEGURIDAD CIUDADANA MUNICIPAL DE TARIJA</v>
      </c>
      <c r="C598" s="4" t="s">
        <v>615</v>
      </c>
    </row>
    <row r="599" spans="1:3">
      <c r="A599" s="3">
        <v>2327</v>
      </c>
      <c r="B599" s="4" t="str">
        <f t="shared" si="9"/>
        <v>EMPRESA MUNICIPAL AUTONOMA DE AGUA POTABLE Y ALCANTARILLADO  DE YACUIBA</v>
      </c>
      <c r="C599" s="4" t="s">
        <v>616</v>
      </c>
    </row>
    <row r="600" spans="1:3">
      <c r="A600" s="3">
        <v>9001</v>
      </c>
      <c r="B600" s="4" t="str">
        <f t="shared" si="9"/>
        <v>FEDERACIÓN DE ASOCIACIONES MUNICIPALES DE BOLIVIA</v>
      </c>
      <c r="C600" s="4" t="s">
        <v>617</v>
      </c>
    </row>
    <row r="601" spans="1:3">
      <c r="A601" s="3" t="s">
        <v>618</v>
      </c>
      <c r="B601" s="4" t="str">
        <f t="shared" si="9"/>
        <v>DIRECCIÓN GENERAL DE PROGRAMACIÓN Y OPERACIONES DEL TESORO</v>
      </c>
      <c r="C601" s="4" t="s">
        <v>619</v>
      </c>
    </row>
    <row r="602" spans="1:3">
      <c r="A602" s="3" t="s">
        <v>620</v>
      </c>
      <c r="B602" s="4" t="str">
        <f t="shared" si="9"/>
        <v>DIRECCIÓN GENERAL DE PROGRAMACIÓN Y OPERACIONES DEL TESORO</v>
      </c>
      <c r="C602" s="4" t="s">
        <v>619</v>
      </c>
    </row>
    <row r="603" spans="1:3">
      <c r="A603" s="3" t="s">
        <v>621</v>
      </c>
      <c r="B603" s="4" t="str">
        <f t="shared" si="9"/>
        <v>DIRECCIÓN GENERAL DE CRÉDITO PÚBLICO</v>
      </c>
      <c r="C603" s="4" t="s">
        <v>622</v>
      </c>
    </row>
    <row r="604" spans="1:3">
      <c r="A604" s="3" t="s">
        <v>623</v>
      </c>
      <c r="B604" s="4" t="str">
        <f t="shared" si="9"/>
        <v>DIRECCIÓN GENERAL DE ADMINISTRACIÓN Y FINANZAS TERRITORIALES</v>
      </c>
      <c r="C604" s="4" t="s">
        <v>624</v>
      </c>
    </row>
    <row r="605" spans="1:3">
      <c r="A605" s="3" t="s">
        <v>625</v>
      </c>
      <c r="B605" s="4" t="str">
        <f t="shared" si="9"/>
        <v>DIRECCIÓN GENERAL DE PENSIONES Y JUBILACIONES</v>
      </c>
      <c r="C605" s="4" t="s">
        <v>626</v>
      </c>
    </row>
    <row r="606" spans="1:3">
      <c r="A606" s="71" t="s">
        <v>627</v>
      </c>
      <c r="B606" s="4" t="str">
        <f t="shared" si="9"/>
        <v>ACREEDORES</v>
      </c>
      <c r="C606" s="4" t="s">
        <v>628</v>
      </c>
    </row>
    <row r="607" spans="1:3">
      <c r="A607" s="71" t="s">
        <v>629</v>
      </c>
      <c r="B607" s="4" t="str">
        <f t="shared" si="9"/>
        <v>AREA DE CONTABILIDAD</v>
      </c>
      <c r="C607" s="4" t="s">
        <v>630</v>
      </c>
    </row>
    <row r="608" spans="1:3">
      <c r="A608" s="71" t="s">
        <v>631</v>
      </c>
      <c r="B608" s="4" t="str">
        <f t="shared" si="9"/>
        <v>NO IDENTIFICADO</v>
      </c>
      <c r="C608" s="4" t="s">
        <v>636</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tabColor rgb="FFFF0000"/>
  </sheetPr>
  <dimension ref="A1:AQ631"/>
  <sheetViews>
    <sheetView showGridLines="0" view="pageBreakPreview" zoomScale="55" zoomScaleNormal="70" zoomScaleSheetLayoutView="55" workbookViewId="0">
      <pane xSplit="3" ySplit="10" topLeftCell="D198" activePane="bottomRight" state="frozen"/>
      <selection activeCell="H14" sqref="H14:I14"/>
      <selection pane="topRight" activeCell="H14" sqref="H14:I14"/>
      <selection pane="bottomLeft" activeCell="H14" sqref="H14:I14"/>
      <selection pane="bottomRight" activeCell="B228" sqref="B228"/>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18.7109375" style="97" bestFit="1" customWidth="1" outlineLevel="1"/>
    <col min="5" max="5" width="17.85546875" style="97" bestFit="1" customWidth="1" outlineLevel="1"/>
    <col min="6" max="6" width="23.140625" style="97" bestFit="1" customWidth="1" outlineLevel="1"/>
    <col min="7" max="7" width="21" style="97" bestFit="1" customWidth="1" outlineLevel="1"/>
    <col min="8" max="8" width="13.5703125" style="97" bestFit="1" customWidth="1" outlineLevel="1"/>
    <col min="9" max="9" width="17.42578125" style="97" bestFit="1" customWidth="1" outlineLevel="1"/>
    <col min="10" max="10" width="21.42578125" style="97" bestFit="1" customWidth="1" outlineLevel="1"/>
    <col min="11" max="11" width="13.42578125" style="97" bestFit="1" customWidth="1" outlineLevel="1"/>
    <col min="12" max="12" width="17.85546875" style="97" bestFit="1" customWidth="1" outlineLevel="1"/>
    <col min="13" max="13" width="19.28515625" style="97" bestFit="1" customWidth="1" outlineLevel="1"/>
    <col min="14" max="14" width="14" style="97" bestFit="1" customWidth="1" outlineLevel="1"/>
    <col min="15" max="15" width="21.42578125" style="97" bestFit="1" customWidth="1" outlineLevel="1"/>
    <col min="16" max="16" width="16" style="97" bestFit="1" customWidth="1" outlineLevel="1"/>
    <col min="17" max="17" width="21.7109375" style="97" bestFit="1" customWidth="1" outlineLevel="1"/>
    <col min="18" max="18" width="20.5703125" style="97" bestFit="1" customWidth="1" outlineLevel="1"/>
    <col min="19" max="19" width="13.42578125" style="97" bestFit="1" customWidth="1" outlineLevel="1"/>
    <col min="20" max="20" width="14.28515625" style="97" bestFit="1" customWidth="1" outlineLevel="1"/>
    <col min="21" max="21" width="13.140625" style="97" bestFit="1" customWidth="1" outlineLevel="1"/>
    <col min="22" max="22" width="13.42578125" style="97" bestFit="1" customWidth="1" outlineLevel="1"/>
    <col min="23" max="24" width="17.28515625" style="97" bestFit="1" customWidth="1" outlineLevel="1" collapsed="1"/>
    <col min="25" max="25" width="17.42578125" style="97" bestFit="1" customWidth="1" outlineLevel="1" collapsed="1"/>
    <col min="26" max="26" width="13.5703125" style="97" bestFit="1" customWidth="1" outlineLevel="1"/>
    <col min="27" max="27" width="13.85546875" style="97" bestFit="1" customWidth="1" outlineLevel="1"/>
    <col min="28" max="28" width="23.140625" style="97" bestFit="1" customWidth="1" outlineLevel="1" collapsed="1"/>
    <col min="29" max="29" width="14.5703125" style="97" bestFit="1" customWidth="1" outlineLevel="1"/>
    <col min="30" max="30" width="18.28515625" style="97" bestFit="1" customWidth="1" outlineLevel="1"/>
    <col min="31" max="31" width="15" style="97" bestFit="1" customWidth="1" outlineLevel="1"/>
    <col min="32" max="32" width="18.85546875" style="97" bestFit="1" customWidth="1" outlineLevel="1"/>
    <col min="33" max="33" width="20.5703125" style="97" bestFit="1" customWidth="1" outlineLevel="1"/>
    <col min="34" max="35" width="13.42578125" style="97" bestFit="1" customWidth="1" outlineLevel="1"/>
    <col min="36" max="36" width="13.140625" style="97" bestFit="1" customWidth="1" outlineLevel="1"/>
    <col min="37" max="37" width="13.42578125" style="97" bestFit="1" customWidth="1" outlineLevel="1"/>
    <col min="38" max="38" width="28.7109375" style="98" bestFit="1" customWidth="1"/>
    <col min="39" max="41" width="11.42578125" style="16"/>
    <col min="42" max="42" width="17.140625" style="16" customWidth="1"/>
    <col min="43" max="43" width="14.42578125" style="16" customWidth="1"/>
    <col min="44" max="16384" width="11.42578125" style="16"/>
  </cols>
  <sheetData>
    <row r="1" spans="1:43"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2"/>
    </row>
    <row r="2" spans="1:43"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2"/>
    </row>
    <row r="3" spans="1:43"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2"/>
    </row>
    <row r="4" spans="1:43" s="27" customFormat="1" ht="18" customHeight="1">
      <c r="A4" s="314" t="s">
        <v>639</v>
      </c>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row>
    <row r="5" spans="1:43" s="27" customFormat="1" ht="18.75">
      <c r="A5" s="314" t="str">
        <f>+'CUT MN'!A4</f>
        <v>DE ENERO A DICIEMBRE</v>
      </c>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row>
    <row r="6" spans="1:43" s="27" customFormat="1" ht="18.75">
      <c r="A6" s="314" t="str">
        <f>+'CUT MN'!A5</f>
        <v>ACTUALIZADO AL : 8 de enero de 2018</v>
      </c>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row>
    <row r="7" spans="1:43" s="27" customFormat="1" ht="18.75">
      <c r="A7" s="314" t="s">
        <v>640</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row>
    <row r="8" spans="1:43"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2"/>
    </row>
    <row r="9" spans="1:43" s="27" customFormat="1" ht="15" customHeight="1">
      <c r="A9" s="55"/>
      <c r="B9" s="28"/>
      <c r="C9" s="29"/>
      <c r="D9" s="318" t="s">
        <v>641</v>
      </c>
      <c r="E9" s="318"/>
      <c r="F9" s="318"/>
      <c r="G9" s="318"/>
      <c r="H9" s="318"/>
      <c r="I9" s="318"/>
      <c r="J9" s="318"/>
      <c r="K9" s="318"/>
      <c r="L9" s="318"/>
      <c r="M9" s="318"/>
      <c r="N9" s="318"/>
      <c r="O9" s="318"/>
      <c r="P9" s="318"/>
      <c r="Q9" s="318"/>
      <c r="R9" s="318"/>
      <c r="S9" s="318"/>
      <c r="T9" s="318"/>
      <c r="U9" s="318"/>
      <c r="V9" s="319"/>
      <c r="W9" s="315" t="s">
        <v>642</v>
      </c>
      <c r="X9" s="316"/>
      <c r="Y9" s="316"/>
      <c r="Z9" s="316"/>
      <c r="AA9" s="316"/>
      <c r="AB9" s="316"/>
      <c r="AC9" s="316"/>
      <c r="AD9" s="316"/>
      <c r="AE9" s="316"/>
      <c r="AF9" s="316"/>
      <c r="AG9" s="316"/>
      <c r="AH9" s="316"/>
      <c r="AI9" s="316"/>
      <c r="AJ9" s="316"/>
      <c r="AK9" s="317"/>
      <c r="AL9" s="92"/>
    </row>
    <row r="10" spans="1:43" s="186" customFormat="1" ht="34.5">
      <c r="A10" s="56" t="s">
        <v>643</v>
      </c>
      <c r="B10" s="58" t="s">
        <v>41</v>
      </c>
      <c r="C10" s="58" t="s">
        <v>644</v>
      </c>
      <c r="D10" s="93" t="s">
        <v>1252</v>
      </c>
      <c r="E10" s="93" t="s">
        <v>1251</v>
      </c>
      <c r="F10" s="94" t="s">
        <v>27</v>
      </c>
      <c r="G10" s="94" t="s">
        <v>3</v>
      </c>
      <c r="H10" s="94" t="s">
        <v>1259</v>
      </c>
      <c r="I10" s="94" t="s">
        <v>11</v>
      </c>
      <c r="J10" s="94" t="s">
        <v>6</v>
      </c>
      <c r="K10" s="94" t="s">
        <v>1391</v>
      </c>
      <c r="L10" s="94" t="s">
        <v>15</v>
      </c>
      <c r="M10" s="94" t="s">
        <v>1260</v>
      </c>
      <c r="N10" s="94" t="s">
        <v>17</v>
      </c>
      <c r="O10" s="94" t="s">
        <v>13</v>
      </c>
      <c r="P10" s="94" t="s">
        <v>1261</v>
      </c>
      <c r="Q10" s="94" t="s">
        <v>1368</v>
      </c>
      <c r="R10" s="94" t="s">
        <v>20</v>
      </c>
      <c r="S10" s="94" t="s">
        <v>21</v>
      </c>
      <c r="T10" s="94" t="s">
        <v>8</v>
      </c>
      <c r="U10" s="94" t="s">
        <v>1248</v>
      </c>
      <c r="V10" s="94" t="s">
        <v>1271</v>
      </c>
      <c r="W10" s="93" t="s">
        <v>1253</v>
      </c>
      <c r="X10" s="93" t="s">
        <v>1255</v>
      </c>
      <c r="Y10" s="94" t="s">
        <v>3</v>
      </c>
      <c r="Z10" s="94" t="s">
        <v>632</v>
      </c>
      <c r="AA10" s="94" t="s">
        <v>11</v>
      </c>
      <c r="AB10" s="94" t="s">
        <v>6</v>
      </c>
      <c r="AC10" s="94" t="s">
        <v>17</v>
      </c>
      <c r="AD10" s="94" t="s">
        <v>13</v>
      </c>
      <c r="AE10" s="94" t="s">
        <v>1261</v>
      </c>
      <c r="AF10" s="94" t="s">
        <v>1368</v>
      </c>
      <c r="AG10" s="94" t="s">
        <v>20</v>
      </c>
      <c r="AH10" s="94" t="s">
        <v>21</v>
      </c>
      <c r="AI10" s="94" t="s">
        <v>23</v>
      </c>
      <c r="AJ10" s="94" t="s">
        <v>1248</v>
      </c>
      <c r="AK10" s="94" t="s">
        <v>1271</v>
      </c>
      <c r="AL10" s="93" t="s">
        <v>645</v>
      </c>
    </row>
    <row r="11" spans="1:43" ht="33" customHeight="1">
      <c r="A11" s="87">
        <v>6</v>
      </c>
      <c r="B11" s="88" t="s">
        <v>690</v>
      </c>
      <c r="C11" s="89" t="s">
        <v>1516</v>
      </c>
      <c r="D11" s="115">
        <v>0</v>
      </c>
      <c r="E11" s="115">
        <v>0</v>
      </c>
      <c r="F11" s="115">
        <v>0</v>
      </c>
      <c r="G11" s="115">
        <v>5187.29</v>
      </c>
      <c r="H11" s="115">
        <v>0</v>
      </c>
      <c r="I11" s="115">
        <v>0</v>
      </c>
      <c r="J11" s="115">
        <v>0</v>
      </c>
      <c r="K11" s="115">
        <v>0</v>
      </c>
      <c r="L11" s="115">
        <v>854.25</v>
      </c>
      <c r="M11" s="115">
        <v>0</v>
      </c>
      <c r="N11" s="115">
        <v>0</v>
      </c>
      <c r="O11" s="115">
        <v>0</v>
      </c>
      <c r="P11" s="115">
        <v>134.08000000000001</v>
      </c>
      <c r="Q11" s="115">
        <v>0</v>
      </c>
      <c r="R11" s="115">
        <v>0</v>
      </c>
      <c r="S11" s="115">
        <v>0</v>
      </c>
      <c r="T11" s="115">
        <v>0</v>
      </c>
      <c r="U11" s="115">
        <v>0</v>
      </c>
      <c r="V11" s="115">
        <v>0</v>
      </c>
      <c r="W11" s="115">
        <v>0</v>
      </c>
      <c r="X11" s="115">
        <v>0</v>
      </c>
      <c r="Y11" s="115">
        <v>0</v>
      </c>
      <c r="Z11" s="115">
        <v>0</v>
      </c>
      <c r="AA11" s="115">
        <v>0</v>
      </c>
      <c r="AB11" s="115">
        <v>0</v>
      </c>
      <c r="AC11" s="115">
        <v>0</v>
      </c>
      <c r="AD11" s="115">
        <v>0</v>
      </c>
      <c r="AE11" s="115">
        <v>0</v>
      </c>
      <c r="AF11" s="115">
        <v>0</v>
      </c>
      <c r="AG11" s="115">
        <v>0</v>
      </c>
      <c r="AH11" s="115">
        <v>0</v>
      </c>
      <c r="AI11" s="115">
        <v>0</v>
      </c>
      <c r="AJ11" s="115">
        <v>0</v>
      </c>
      <c r="AK11" s="115">
        <v>0</v>
      </c>
      <c r="AL11" s="246">
        <f t="shared" ref="AL11:AL74" si="0">+SUM(D11:AK11)</f>
        <v>6175.62</v>
      </c>
      <c r="AO11" s="70"/>
    </row>
    <row r="12" spans="1:43" ht="33" customHeight="1">
      <c r="A12" s="87">
        <v>10</v>
      </c>
      <c r="B12" s="88" t="s">
        <v>691</v>
      </c>
      <c r="C12" s="89" t="s">
        <v>1517</v>
      </c>
      <c r="D12" s="115">
        <v>0</v>
      </c>
      <c r="E12" s="115">
        <v>0</v>
      </c>
      <c r="F12" s="115">
        <v>2489628.31</v>
      </c>
      <c r="G12" s="115">
        <v>67111.88</v>
      </c>
      <c r="H12" s="115">
        <v>0</v>
      </c>
      <c r="I12" s="115">
        <v>0</v>
      </c>
      <c r="J12" s="115">
        <v>68574.850000000006</v>
      </c>
      <c r="K12" s="115">
        <v>0</v>
      </c>
      <c r="L12" s="115">
        <v>110792.70000000001</v>
      </c>
      <c r="M12" s="115">
        <v>0</v>
      </c>
      <c r="N12" s="115">
        <v>0</v>
      </c>
      <c r="O12" s="115">
        <v>0</v>
      </c>
      <c r="P12" s="115">
        <v>0</v>
      </c>
      <c r="Q12" s="115">
        <v>0</v>
      </c>
      <c r="R12" s="115">
        <v>0</v>
      </c>
      <c r="S12" s="115">
        <v>0</v>
      </c>
      <c r="T12" s="115">
        <v>0</v>
      </c>
      <c r="U12" s="115">
        <v>0</v>
      </c>
      <c r="V12" s="115">
        <v>0</v>
      </c>
      <c r="W12" s="115">
        <v>0</v>
      </c>
      <c r="X12" s="115">
        <v>0</v>
      </c>
      <c r="Y12" s="115">
        <v>0</v>
      </c>
      <c r="Z12" s="115">
        <v>0</v>
      </c>
      <c r="AA12" s="115">
        <v>0</v>
      </c>
      <c r="AB12" s="115">
        <v>569.79</v>
      </c>
      <c r="AC12" s="115">
        <v>0</v>
      </c>
      <c r="AD12" s="115">
        <v>0</v>
      </c>
      <c r="AE12" s="115">
        <v>0</v>
      </c>
      <c r="AF12" s="115">
        <v>8988.31</v>
      </c>
      <c r="AG12" s="115">
        <v>0</v>
      </c>
      <c r="AH12" s="115">
        <v>0</v>
      </c>
      <c r="AI12" s="115">
        <v>0</v>
      </c>
      <c r="AJ12" s="115">
        <v>0</v>
      </c>
      <c r="AK12" s="115">
        <v>0</v>
      </c>
      <c r="AL12" s="246">
        <f t="shared" si="0"/>
        <v>2745665.8400000003</v>
      </c>
      <c r="AO12" s="70"/>
    </row>
    <row r="13" spans="1:43" ht="33" customHeight="1">
      <c r="A13" s="87">
        <v>15</v>
      </c>
      <c r="B13" s="88" t="s">
        <v>692</v>
      </c>
      <c r="C13" s="89" t="s">
        <v>1518</v>
      </c>
      <c r="D13" s="115">
        <v>0</v>
      </c>
      <c r="E13" s="115">
        <v>34815.39</v>
      </c>
      <c r="F13" s="115">
        <v>400052.33</v>
      </c>
      <c r="G13" s="115">
        <v>2185984.4700000002</v>
      </c>
      <c r="H13" s="115">
        <v>0</v>
      </c>
      <c r="I13" s="115">
        <v>270</v>
      </c>
      <c r="J13" s="115">
        <v>2992557.6</v>
      </c>
      <c r="K13" s="115">
        <v>0</v>
      </c>
      <c r="L13" s="115">
        <v>2192.9</v>
      </c>
      <c r="M13" s="115">
        <v>227393.29</v>
      </c>
      <c r="N13" s="115">
        <v>0</v>
      </c>
      <c r="O13" s="115">
        <v>0</v>
      </c>
      <c r="P13" s="115">
        <v>0</v>
      </c>
      <c r="Q13" s="115">
        <v>46637.72</v>
      </c>
      <c r="R13" s="115">
        <v>0</v>
      </c>
      <c r="S13" s="115">
        <v>0</v>
      </c>
      <c r="T13" s="115">
        <v>0</v>
      </c>
      <c r="U13" s="115">
        <v>0</v>
      </c>
      <c r="V13" s="115">
        <v>0</v>
      </c>
      <c r="W13" s="115">
        <v>0</v>
      </c>
      <c r="X13" s="115">
        <v>0</v>
      </c>
      <c r="Y13" s="115">
        <v>0</v>
      </c>
      <c r="Z13" s="115">
        <v>0</v>
      </c>
      <c r="AA13" s="115">
        <v>0</v>
      </c>
      <c r="AB13" s="115">
        <v>98876876.63000001</v>
      </c>
      <c r="AC13" s="115">
        <v>0</v>
      </c>
      <c r="AD13" s="115">
        <v>0</v>
      </c>
      <c r="AE13" s="115">
        <v>0</v>
      </c>
      <c r="AF13" s="115">
        <v>0</v>
      </c>
      <c r="AG13" s="115">
        <v>0</v>
      </c>
      <c r="AH13" s="115">
        <v>0</v>
      </c>
      <c r="AI13" s="115">
        <v>0</v>
      </c>
      <c r="AJ13" s="115">
        <v>0</v>
      </c>
      <c r="AK13" s="115">
        <v>0</v>
      </c>
      <c r="AL13" s="246">
        <f t="shared" si="0"/>
        <v>104766780.33000001</v>
      </c>
      <c r="AO13" s="70"/>
    </row>
    <row r="14" spans="1:43" ht="33" customHeight="1">
      <c r="A14" s="87">
        <v>16</v>
      </c>
      <c r="B14" s="88" t="s">
        <v>693</v>
      </c>
      <c r="C14" s="89" t="s">
        <v>1519</v>
      </c>
      <c r="D14" s="115">
        <v>1610155.3</v>
      </c>
      <c r="E14" s="115">
        <v>5814694.3999999994</v>
      </c>
      <c r="F14" s="115">
        <v>28627325.910000004</v>
      </c>
      <c r="G14" s="115">
        <v>1069823.3700000001</v>
      </c>
      <c r="H14" s="115">
        <v>0</v>
      </c>
      <c r="I14" s="115">
        <v>250</v>
      </c>
      <c r="J14" s="115">
        <v>696.75</v>
      </c>
      <c r="K14" s="115">
        <v>0</v>
      </c>
      <c r="L14" s="115">
        <v>8405.7799999999988</v>
      </c>
      <c r="M14" s="115">
        <v>0</v>
      </c>
      <c r="N14" s="115">
        <v>0</v>
      </c>
      <c r="O14" s="115">
        <v>408.46999999999997</v>
      </c>
      <c r="P14" s="115">
        <v>18011.82</v>
      </c>
      <c r="Q14" s="115">
        <v>11390</v>
      </c>
      <c r="R14" s="115">
        <v>0</v>
      </c>
      <c r="S14" s="115">
        <v>0</v>
      </c>
      <c r="T14" s="115">
        <v>0</v>
      </c>
      <c r="U14" s="115">
        <v>0</v>
      </c>
      <c r="V14" s="115">
        <v>0</v>
      </c>
      <c r="W14" s="115">
        <v>0</v>
      </c>
      <c r="X14" s="115">
        <v>0</v>
      </c>
      <c r="Y14" s="115">
        <v>0</v>
      </c>
      <c r="Z14" s="115">
        <v>0</v>
      </c>
      <c r="AA14" s="115">
        <v>0</v>
      </c>
      <c r="AB14" s="115">
        <v>75927048.150000006</v>
      </c>
      <c r="AC14" s="115">
        <v>0</v>
      </c>
      <c r="AD14" s="115">
        <v>0</v>
      </c>
      <c r="AE14" s="115">
        <v>0</v>
      </c>
      <c r="AF14" s="115">
        <v>0</v>
      </c>
      <c r="AG14" s="115">
        <v>0</v>
      </c>
      <c r="AH14" s="115">
        <v>0</v>
      </c>
      <c r="AI14" s="115">
        <v>0</v>
      </c>
      <c r="AJ14" s="115">
        <v>0</v>
      </c>
      <c r="AK14" s="115">
        <v>0</v>
      </c>
      <c r="AL14" s="246">
        <f t="shared" si="0"/>
        <v>113088209.95</v>
      </c>
      <c r="AO14" s="70"/>
      <c r="AQ14" s="18"/>
    </row>
    <row r="15" spans="1:43" ht="33" customHeight="1">
      <c r="A15" s="87">
        <v>20</v>
      </c>
      <c r="B15" s="88" t="s">
        <v>694</v>
      </c>
      <c r="C15" s="89" t="s">
        <v>1517</v>
      </c>
      <c r="D15" s="115">
        <v>0</v>
      </c>
      <c r="E15" s="115">
        <v>0</v>
      </c>
      <c r="F15" s="115">
        <v>14319579.350000001</v>
      </c>
      <c r="G15" s="115">
        <v>10239725.979999999</v>
      </c>
      <c r="H15" s="115">
        <v>0</v>
      </c>
      <c r="I15" s="115">
        <v>7305.98</v>
      </c>
      <c r="J15" s="115">
        <v>0</v>
      </c>
      <c r="K15" s="115">
        <v>0</v>
      </c>
      <c r="L15" s="115">
        <v>3057.37</v>
      </c>
      <c r="M15" s="115">
        <v>0</v>
      </c>
      <c r="N15" s="115">
        <v>0</v>
      </c>
      <c r="O15" s="115">
        <v>82.13</v>
      </c>
      <c r="P15" s="115">
        <v>1771.94</v>
      </c>
      <c r="Q15" s="115">
        <v>740000</v>
      </c>
      <c r="R15" s="115">
        <v>0</v>
      </c>
      <c r="S15" s="115">
        <v>0</v>
      </c>
      <c r="T15" s="115">
        <v>0</v>
      </c>
      <c r="U15" s="115">
        <v>0</v>
      </c>
      <c r="V15" s="115">
        <v>0</v>
      </c>
      <c r="W15" s="115">
        <v>0</v>
      </c>
      <c r="X15" s="115">
        <v>0</v>
      </c>
      <c r="Y15" s="115">
        <v>0</v>
      </c>
      <c r="Z15" s="115">
        <v>0</v>
      </c>
      <c r="AA15" s="115">
        <v>0</v>
      </c>
      <c r="AB15" s="115">
        <v>14626449.469999999</v>
      </c>
      <c r="AC15" s="115">
        <v>0</v>
      </c>
      <c r="AD15" s="115">
        <v>49255.21</v>
      </c>
      <c r="AE15" s="115">
        <v>0</v>
      </c>
      <c r="AF15" s="115">
        <v>0</v>
      </c>
      <c r="AG15" s="115">
        <v>0</v>
      </c>
      <c r="AH15" s="115">
        <v>0</v>
      </c>
      <c r="AI15" s="115">
        <v>0</v>
      </c>
      <c r="AJ15" s="115">
        <v>0</v>
      </c>
      <c r="AK15" s="115">
        <v>0</v>
      </c>
      <c r="AL15" s="246">
        <f t="shared" si="0"/>
        <v>39987227.43</v>
      </c>
      <c r="AO15" s="70"/>
      <c r="AP15" s="18"/>
      <c r="AQ15" s="18"/>
    </row>
    <row r="16" spans="1:43" ht="33" customHeight="1">
      <c r="A16" s="87">
        <v>25</v>
      </c>
      <c r="B16" s="88" t="s">
        <v>695</v>
      </c>
      <c r="C16" s="89" t="s">
        <v>1519</v>
      </c>
      <c r="D16" s="115">
        <v>0</v>
      </c>
      <c r="E16" s="115">
        <v>0</v>
      </c>
      <c r="F16" s="115">
        <v>0</v>
      </c>
      <c r="G16" s="115">
        <v>7790275.21</v>
      </c>
      <c r="H16" s="115">
        <v>0</v>
      </c>
      <c r="I16" s="115">
        <v>2145.11</v>
      </c>
      <c r="J16" s="115">
        <v>19759660.670000002</v>
      </c>
      <c r="K16" s="115">
        <v>0</v>
      </c>
      <c r="L16" s="115">
        <v>51326.91</v>
      </c>
      <c r="M16" s="115">
        <v>10360357.75</v>
      </c>
      <c r="N16" s="115">
        <v>0</v>
      </c>
      <c r="O16" s="115">
        <v>0</v>
      </c>
      <c r="P16" s="115">
        <v>62866.710000000006</v>
      </c>
      <c r="Q16" s="115">
        <v>590544240.03000009</v>
      </c>
      <c r="R16" s="115">
        <v>0</v>
      </c>
      <c r="S16" s="115">
        <v>0</v>
      </c>
      <c r="T16" s="115">
        <v>0</v>
      </c>
      <c r="U16" s="115">
        <v>0</v>
      </c>
      <c r="V16" s="115">
        <v>0</v>
      </c>
      <c r="W16" s="115">
        <v>0</v>
      </c>
      <c r="X16" s="115">
        <v>0</v>
      </c>
      <c r="Y16" s="115">
        <v>0</v>
      </c>
      <c r="Z16" s="115">
        <v>0</v>
      </c>
      <c r="AA16" s="115">
        <v>0</v>
      </c>
      <c r="AB16" s="115">
        <v>0</v>
      </c>
      <c r="AC16" s="115">
        <v>0</v>
      </c>
      <c r="AD16" s="115">
        <v>0</v>
      </c>
      <c r="AE16" s="115">
        <v>0</v>
      </c>
      <c r="AF16" s="115">
        <v>0</v>
      </c>
      <c r="AG16" s="115">
        <v>0</v>
      </c>
      <c r="AH16" s="115">
        <v>0</v>
      </c>
      <c r="AI16" s="115">
        <v>0</v>
      </c>
      <c r="AJ16" s="115">
        <v>0</v>
      </c>
      <c r="AK16" s="115">
        <v>0</v>
      </c>
      <c r="AL16" s="246">
        <f t="shared" si="0"/>
        <v>628570872.3900001</v>
      </c>
      <c r="AO16" s="70"/>
      <c r="AP16" s="18"/>
      <c r="AQ16" s="18"/>
    </row>
    <row r="17" spans="1:41" ht="33" customHeight="1">
      <c r="A17" s="87">
        <v>30</v>
      </c>
      <c r="B17" s="88" t="s">
        <v>12727</v>
      </c>
      <c r="C17" s="89" t="s">
        <v>1518</v>
      </c>
      <c r="D17" s="115">
        <v>0</v>
      </c>
      <c r="E17" s="115">
        <v>0</v>
      </c>
      <c r="F17" s="115">
        <v>0</v>
      </c>
      <c r="G17" s="115">
        <v>7368.7899999999991</v>
      </c>
      <c r="H17" s="115">
        <v>0</v>
      </c>
      <c r="I17" s="115">
        <v>0</v>
      </c>
      <c r="J17" s="115">
        <v>970016.8</v>
      </c>
      <c r="K17" s="115">
        <v>0</v>
      </c>
      <c r="L17" s="115">
        <v>0</v>
      </c>
      <c r="M17" s="115">
        <v>0</v>
      </c>
      <c r="N17" s="115">
        <v>0</v>
      </c>
      <c r="O17" s="115">
        <v>0</v>
      </c>
      <c r="P17" s="115">
        <v>0</v>
      </c>
      <c r="Q17" s="115">
        <v>0</v>
      </c>
      <c r="R17" s="115">
        <v>0</v>
      </c>
      <c r="S17" s="115">
        <v>0</v>
      </c>
      <c r="T17" s="115">
        <v>0</v>
      </c>
      <c r="U17" s="115">
        <v>0</v>
      </c>
      <c r="V17" s="115">
        <v>0</v>
      </c>
      <c r="W17" s="115">
        <v>0</v>
      </c>
      <c r="X17" s="115">
        <v>0</v>
      </c>
      <c r="Y17" s="115">
        <v>0</v>
      </c>
      <c r="Z17" s="115">
        <v>0</v>
      </c>
      <c r="AA17" s="115">
        <v>50.01</v>
      </c>
      <c r="AB17" s="115">
        <v>0</v>
      </c>
      <c r="AC17" s="115">
        <v>0</v>
      </c>
      <c r="AD17" s="115">
        <v>0</v>
      </c>
      <c r="AE17" s="115">
        <v>0</v>
      </c>
      <c r="AF17" s="115">
        <v>0</v>
      </c>
      <c r="AG17" s="115">
        <v>0</v>
      </c>
      <c r="AH17" s="115">
        <v>0</v>
      </c>
      <c r="AI17" s="115">
        <v>0</v>
      </c>
      <c r="AJ17" s="115">
        <v>0</v>
      </c>
      <c r="AK17" s="115">
        <v>0</v>
      </c>
      <c r="AL17" s="246">
        <f t="shared" si="0"/>
        <v>977435.60000000009</v>
      </c>
      <c r="AO17" s="70"/>
    </row>
    <row r="18" spans="1:41" ht="33" customHeight="1">
      <c r="A18" s="87">
        <v>35</v>
      </c>
      <c r="B18" s="88" t="s">
        <v>697</v>
      </c>
      <c r="C18" s="89" t="s">
        <v>1520</v>
      </c>
      <c r="D18" s="115">
        <v>0</v>
      </c>
      <c r="E18" s="115">
        <v>0</v>
      </c>
      <c r="F18" s="115">
        <v>0</v>
      </c>
      <c r="G18" s="115">
        <v>6183433.9200000009</v>
      </c>
      <c r="H18" s="115">
        <v>0</v>
      </c>
      <c r="I18" s="115">
        <v>550</v>
      </c>
      <c r="J18" s="115">
        <v>372704636.75</v>
      </c>
      <c r="K18" s="115">
        <v>0</v>
      </c>
      <c r="L18" s="115">
        <v>4813.3900000000003</v>
      </c>
      <c r="M18" s="115">
        <v>0</v>
      </c>
      <c r="N18" s="115">
        <v>0</v>
      </c>
      <c r="O18" s="115">
        <v>0</v>
      </c>
      <c r="P18" s="115">
        <v>0</v>
      </c>
      <c r="Q18" s="115">
        <v>0</v>
      </c>
      <c r="R18" s="115">
        <v>0</v>
      </c>
      <c r="S18" s="115">
        <v>0</v>
      </c>
      <c r="T18" s="115">
        <v>0</v>
      </c>
      <c r="U18" s="115">
        <v>0</v>
      </c>
      <c r="V18" s="115">
        <v>0</v>
      </c>
      <c r="W18" s="115">
        <v>0</v>
      </c>
      <c r="X18" s="115">
        <v>0</v>
      </c>
      <c r="Y18" s="115">
        <v>274400</v>
      </c>
      <c r="Z18" s="115">
        <v>0</v>
      </c>
      <c r="AA18" s="115">
        <v>0</v>
      </c>
      <c r="AB18" s="115">
        <v>0</v>
      </c>
      <c r="AC18" s="115">
        <v>0</v>
      </c>
      <c r="AD18" s="115">
        <v>0</v>
      </c>
      <c r="AE18" s="115">
        <v>0</v>
      </c>
      <c r="AF18" s="115">
        <v>0</v>
      </c>
      <c r="AG18" s="115">
        <v>0</v>
      </c>
      <c r="AH18" s="115">
        <v>0</v>
      </c>
      <c r="AI18" s="115">
        <v>0</v>
      </c>
      <c r="AJ18" s="115">
        <v>0</v>
      </c>
      <c r="AK18" s="115">
        <v>0</v>
      </c>
      <c r="AL18" s="246">
        <f t="shared" si="0"/>
        <v>379167834.06</v>
      </c>
      <c r="AO18" s="70"/>
    </row>
    <row r="19" spans="1:41" ht="33" customHeight="1">
      <c r="A19" s="87">
        <v>41</v>
      </c>
      <c r="B19" s="88" t="s">
        <v>698</v>
      </c>
      <c r="C19" s="89" t="s">
        <v>1521</v>
      </c>
      <c r="D19" s="115">
        <v>0</v>
      </c>
      <c r="E19" s="115">
        <v>1048311.43</v>
      </c>
      <c r="F19" s="115">
        <v>42306532.380000003</v>
      </c>
      <c r="G19" s="115">
        <v>3934564.7599999993</v>
      </c>
      <c r="H19" s="115">
        <v>0</v>
      </c>
      <c r="I19" s="115">
        <v>50</v>
      </c>
      <c r="J19" s="115">
        <v>14579445.85</v>
      </c>
      <c r="K19" s="115">
        <v>0</v>
      </c>
      <c r="L19" s="115">
        <v>1252.18</v>
      </c>
      <c r="M19" s="115">
        <v>0</v>
      </c>
      <c r="N19" s="115">
        <v>0</v>
      </c>
      <c r="O19" s="115">
        <v>414.47</v>
      </c>
      <c r="P19" s="115">
        <v>5825.41</v>
      </c>
      <c r="Q19" s="115">
        <v>67101.16</v>
      </c>
      <c r="R19" s="115">
        <v>0</v>
      </c>
      <c r="S19" s="115">
        <v>0</v>
      </c>
      <c r="T19" s="115">
        <v>0</v>
      </c>
      <c r="U19" s="115">
        <v>0</v>
      </c>
      <c r="V19" s="115">
        <v>0</v>
      </c>
      <c r="W19" s="115">
        <v>0</v>
      </c>
      <c r="X19" s="115">
        <v>0</v>
      </c>
      <c r="Y19" s="115">
        <v>0</v>
      </c>
      <c r="Z19" s="115">
        <v>0</v>
      </c>
      <c r="AA19" s="115">
        <v>0</v>
      </c>
      <c r="AB19" s="115">
        <v>0</v>
      </c>
      <c r="AC19" s="115">
        <v>0</v>
      </c>
      <c r="AD19" s="115">
        <v>0</v>
      </c>
      <c r="AE19" s="115">
        <v>0</v>
      </c>
      <c r="AF19" s="115">
        <v>0</v>
      </c>
      <c r="AG19" s="115">
        <v>0</v>
      </c>
      <c r="AH19" s="115">
        <v>0</v>
      </c>
      <c r="AI19" s="115">
        <v>0</v>
      </c>
      <c r="AJ19" s="115">
        <v>0</v>
      </c>
      <c r="AK19" s="115">
        <v>0</v>
      </c>
      <c r="AL19" s="246">
        <f t="shared" si="0"/>
        <v>61943497.639999993</v>
      </c>
      <c r="AO19" s="70"/>
    </row>
    <row r="20" spans="1:41" ht="33" customHeight="1">
      <c r="A20" s="87">
        <v>46</v>
      </c>
      <c r="B20" s="88" t="s">
        <v>699</v>
      </c>
      <c r="C20" s="89" t="s">
        <v>1522</v>
      </c>
      <c r="D20" s="115">
        <v>1042241.91</v>
      </c>
      <c r="E20" s="115">
        <v>0</v>
      </c>
      <c r="F20" s="115">
        <v>54768</v>
      </c>
      <c r="G20" s="115">
        <v>3572811.1000000006</v>
      </c>
      <c r="H20" s="115">
        <v>0</v>
      </c>
      <c r="I20" s="115">
        <v>0</v>
      </c>
      <c r="J20" s="115">
        <v>84885.26</v>
      </c>
      <c r="K20" s="115">
        <v>0</v>
      </c>
      <c r="L20" s="115">
        <v>12212.12</v>
      </c>
      <c r="M20" s="115">
        <v>0</v>
      </c>
      <c r="N20" s="115">
        <v>0</v>
      </c>
      <c r="O20" s="115">
        <v>0</v>
      </c>
      <c r="P20" s="115">
        <v>0</v>
      </c>
      <c r="Q20" s="115">
        <v>205081</v>
      </c>
      <c r="R20" s="115">
        <v>0</v>
      </c>
      <c r="S20" s="115">
        <v>0</v>
      </c>
      <c r="T20" s="115">
        <v>0</v>
      </c>
      <c r="U20" s="115">
        <v>0</v>
      </c>
      <c r="V20" s="115">
        <v>0</v>
      </c>
      <c r="W20" s="115">
        <v>0</v>
      </c>
      <c r="X20" s="115">
        <v>0</v>
      </c>
      <c r="Y20" s="115">
        <v>0</v>
      </c>
      <c r="Z20" s="115">
        <v>0</v>
      </c>
      <c r="AA20" s="115">
        <v>100.02</v>
      </c>
      <c r="AB20" s="115">
        <v>63842521.399999999</v>
      </c>
      <c r="AC20" s="115">
        <v>0</v>
      </c>
      <c r="AD20" s="115">
        <v>0</v>
      </c>
      <c r="AE20" s="115">
        <v>0</v>
      </c>
      <c r="AF20" s="115">
        <v>0</v>
      </c>
      <c r="AG20" s="115">
        <v>0</v>
      </c>
      <c r="AH20" s="115">
        <v>0</v>
      </c>
      <c r="AI20" s="115">
        <v>0</v>
      </c>
      <c r="AJ20" s="115">
        <v>0</v>
      </c>
      <c r="AK20" s="115">
        <v>0</v>
      </c>
      <c r="AL20" s="246">
        <f t="shared" si="0"/>
        <v>68814620.810000002</v>
      </c>
      <c r="AO20" s="70"/>
    </row>
    <row r="21" spans="1:41" ht="33" customHeight="1">
      <c r="A21" s="87">
        <v>47</v>
      </c>
      <c r="B21" s="88" t="s">
        <v>700</v>
      </c>
      <c r="C21" s="89" t="s">
        <v>1523</v>
      </c>
      <c r="D21" s="115">
        <v>619127</v>
      </c>
      <c r="E21" s="115">
        <v>822475.53</v>
      </c>
      <c r="F21" s="115">
        <v>4226062.91</v>
      </c>
      <c r="G21" s="115">
        <v>584597.25</v>
      </c>
      <c r="H21" s="115">
        <v>0</v>
      </c>
      <c r="I21" s="115">
        <v>7290.25</v>
      </c>
      <c r="J21" s="115">
        <v>1074728.01</v>
      </c>
      <c r="K21" s="115">
        <v>0</v>
      </c>
      <c r="L21" s="115">
        <v>906.43000000000006</v>
      </c>
      <c r="M21" s="115">
        <v>0</v>
      </c>
      <c r="N21" s="115">
        <v>0</v>
      </c>
      <c r="O21" s="115">
        <v>0</v>
      </c>
      <c r="P21" s="115">
        <v>0</v>
      </c>
      <c r="Q21" s="115">
        <v>0</v>
      </c>
      <c r="R21" s="115">
        <v>0</v>
      </c>
      <c r="S21" s="115">
        <v>0</v>
      </c>
      <c r="T21" s="115">
        <v>0</v>
      </c>
      <c r="U21" s="115">
        <v>0</v>
      </c>
      <c r="V21" s="115">
        <v>0</v>
      </c>
      <c r="W21" s="115">
        <v>0</v>
      </c>
      <c r="X21" s="115">
        <v>0</v>
      </c>
      <c r="Y21" s="115">
        <v>254416.82</v>
      </c>
      <c r="Z21" s="115">
        <v>0</v>
      </c>
      <c r="AA21" s="115">
        <v>550.11</v>
      </c>
      <c r="AB21" s="115">
        <v>142038078.50999999</v>
      </c>
      <c r="AC21" s="115">
        <v>0</v>
      </c>
      <c r="AD21" s="115">
        <v>0</v>
      </c>
      <c r="AE21" s="115">
        <v>0</v>
      </c>
      <c r="AF21" s="115">
        <v>0</v>
      </c>
      <c r="AG21" s="115">
        <v>0</v>
      </c>
      <c r="AH21" s="115">
        <v>0</v>
      </c>
      <c r="AI21" s="115">
        <v>0</v>
      </c>
      <c r="AJ21" s="115">
        <v>0</v>
      </c>
      <c r="AK21" s="115">
        <v>0</v>
      </c>
      <c r="AL21" s="246">
        <f t="shared" si="0"/>
        <v>149628232.81999999</v>
      </c>
      <c r="AO21" s="70"/>
    </row>
    <row r="22" spans="1:41" ht="33" customHeight="1">
      <c r="A22" s="87">
        <v>48</v>
      </c>
      <c r="B22" s="88" t="s">
        <v>701</v>
      </c>
      <c r="C22" s="89" t="s">
        <v>1521</v>
      </c>
      <c r="D22" s="115">
        <v>0</v>
      </c>
      <c r="E22" s="115">
        <v>0</v>
      </c>
      <c r="F22" s="115">
        <v>0</v>
      </c>
      <c r="G22" s="115">
        <v>303376.32999999996</v>
      </c>
      <c r="H22" s="115">
        <v>0</v>
      </c>
      <c r="I22" s="115">
        <v>0</v>
      </c>
      <c r="J22" s="115">
        <v>0</v>
      </c>
      <c r="K22" s="115">
        <v>0</v>
      </c>
      <c r="L22" s="115">
        <v>0</v>
      </c>
      <c r="M22" s="115">
        <v>0</v>
      </c>
      <c r="N22" s="115">
        <v>0</v>
      </c>
      <c r="O22" s="115">
        <v>0</v>
      </c>
      <c r="P22" s="115">
        <v>0</v>
      </c>
      <c r="Q22" s="115">
        <v>0</v>
      </c>
      <c r="R22" s="115">
        <v>0</v>
      </c>
      <c r="S22" s="115">
        <v>0</v>
      </c>
      <c r="T22" s="115">
        <v>0</v>
      </c>
      <c r="U22" s="115">
        <v>0</v>
      </c>
      <c r="V22" s="115">
        <v>0</v>
      </c>
      <c r="W22" s="115">
        <v>0</v>
      </c>
      <c r="X22" s="115">
        <v>0</v>
      </c>
      <c r="Y22" s="115">
        <v>0</v>
      </c>
      <c r="Z22" s="115">
        <v>0</v>
      </c>
      <c r="AA22" s="115">
        <v>0</v>
      </c>
      <c r="AB22" s="115">
        <v>0</v>
      </c>
      <c r="AC22" s="115">
        <v>0</v>
      </c>
      <c r="AD22" s="115">
        <v>0</v>
      </c>
      <c r="AE22" s="115">
        <v>0</v>
      </c>
      <c r="AF22" s="115">
        <v>0</v>
      </c>
      <c r="AG22" s="115">
        <v>0</v>
      </c>
      <c r="AH22" s="115">
        <v>0</v>
      </c>
      <c r="AI22" s="115">
        <v>0</v>
      </c>
      <c r="AJ22" s="115">
        <v>0</v>
      </c>
      <c r="AK22" s="115">
        <v>0</v>
      </c>
      <c r="AL22" s="246">
        <f t="shared" si="0"/>
        <v>303376.32999999996</v>
      </c>
      <c r="AO22" s="70"/>
    </row>
    <row r="23" spans="1:41" ht="33" hidden="1" customHeight="1">
      <c r="A23" s="87">
        <v>50</v>
      </c>
      <c r="B23" s="88" t="s">
        <v>702</v>
      </c>
      <c r="C23" s="117" t="s">
        <v>1304</v>
      </c>
      <c r="D23" s="115">
        <v>0</v>
      </c>
      <c r="E23" s="115">
        <v>0</v>
      </c>
      <c r="F23" s="115">
        <v>0</v>
      </c>
      <c r="G23" s="115">
        <v>0</v>
      </c>
      <c r="H23" s="115">
        <v>0</v>
      </c>
      <c r="I23" s="115">
        <v>0</v>
      </c>
      <c r="J23" s="115">
        <v>0</v>
      </c>
      <c r="K23" s="115">
        <v>0</v>
      </c>
      <c r="L23" s="115">
        <v>0</v>
      </c>
      <c r="M23" s="115">
        <v>0</v>
      </c>
      <c r="N23" s="115">
        <v>0</v>
      </c>
      <c r="O23" s="115">
        <v>0</v>
      </c>
      <c r="P23" s="115">
        <v>0</v>
      </c>
      <c r="Q23" s="115">
        <v>0</v>
      </c>
      <c r="R23" s="115">
        <v>0</v>
      </c>
      <c r="S23" s="115">
        <v>0</v>
      </c>
      <c r="T23" s="115">
        <v>0</v>
      </c>
      <c r="U23" s="115">
        <v>0</v>
      </c>
      <c r="V23" s="115">
        <v>0</v>
      </c>
      <c r="W23" s="115">
        <v>0</v>
      </c>
      <c r="X23" s="115">
        <v>0</v>
      </c>
      <c r="Y23" s="115">
        <v>0</v>
      </c>
      <c r="Z23" s="115">
        <v>0</v>
      </c>
      <c r="AA23" s="115">
        <v>0</v>
      </c>
      <c r="AB23" s="115">
        <v>0</v>
      </c>
      <c r="AC23" s="115">
        <v>0</v>
      </c>
      <c r="AD23" s="115">
        <v>0</v>
      </c>
      <c r="AE23" s="115">
        <v>0</v>
      </c>
      <c r="AF23" s="115">
        <v>0</v>
      </c>
      <c r="AG23" s="115">
        <v>0</v>
      </c>
      <c r="AH23" s="115">
        <v>0</v>
      </c>
      <c r="AI23" s="115">
        <v>0</v>
      </c>
      <c r="AJ23" s="115">
        <v>0</v>
      </c>
      <c r="AK23" s="115">
        <v>0</v>
      </c>
      <c r="AL23" s="246">
        <f t="shared" si="0"/>
        <v>0</v>
      </c>
      <c r="AO23" s="70"/>
    </row>
    <row r="24" spans="1:41" ht="33" hidden="1" customHeight="1">
      <c r="A24" s="87">
        <v>51</v>
      </c>
      <c r="B24" s="88" t="s">
        <v>12728</v>
      </c>
      <c r="C24" s="89" t="s">
        <v>1516</v>
      </c>
      <c r="D24" s="115">
        <v>0</v>
      </c>
      <c r="E24" s="115">
        <v>0</v>
      </c>
      <c r="F24" s="115">
        <v>0</v>
      </c>
      <c r="G24" s="115">
        <v>0</v>
      </c>
      <c r="H24" s="115">
        <v>0</v>
      </c>
      <c r="I24" s="115">
        <v>0</v>
      </c>
      <c r="J24" s="115">
        <v>0</v>
      </c>
      <c r="K24" s="115">
        <v>0</v>
      </c>
      <c r="L24" s="115">
        <v>0</v>
      </c>
      <c r="M24" s="115">
        <v>0</v>
      </c>
      <c r="N24" s="115">
        <v>0</v>
      </c>
      <c r="O24" s="115">
        <v>0</v>
      </c>
      <c r="P24" s="115">
        <v>0</v>
      </c>
      <c r="Q24" s="115">
        <v>0</v>
      </c>
      <c r="R24" s="115">
        <v>0</v>
      </c>
      <c r="S24" s="115">
        <v>0</v>
      </c>
      <c r="T24" s="115">
        <v>0</v>
      </c>
      <c r="U24" s="115">
        <v>0</v>
      </c>
      <c r="V24" s="115">
        <v>0</v>
      </c>
      <c r="W24" s="115">
        <v>0</v>
      </c>
      <c r="X24" s="115">
        <v>0</v>
      </c>
      <c r="Y24" s="115">
        <v>0</v>
      </c>
      <c r="Z24" s="115">
        <v>0</v>
      </c>
      <c r="AA24" s="115">
        <v>0</v>
      </c>
      <c r="AB24" s="115">
        <v>0</v>
      </c>
      <c r="AC24" s="115">
        <v>0</v>
      </c>
      <c r="AD24" s="115">
        <v>0</v>
      </c>
      <c r="AE24" s="115">
        <v>0</v>
      </c>
      <c r="AF24" s="115">
        <v>0</v>
      </c>
      <c r="AG24" s="115">
        <v>0</v>
      </c>
      <c r="AH24" s="115">
        <v>0</v>
      </c>
      <c r="AI24" s="115">
        <v>0</v>
      </c>
      <c r="AJ24" s="115">
        <v>0</v>
      </c>
      <c r="AK24" s="115">
        <v>0</v>
      </c>
      <c r="AL24" s="246">
        <f t="shared" si="0"/>
        <v>0</v>
      </c>
      <c r="AO24" s="70"/>
    </row>
    <row r="25" spans="1:41" ht="33" customHeight="1">
      <c r="A25" s="87">
        <v>52</v>
      </c>
      <c r="B25" s="88" t="s">
        <v>704</v>
      </c>
      <c r="C25" s="89" t="s">
        <v>1524</v>
      </c>
      <c r="D25" s="115">
        <v>0</v>
      </c>
      <c r="E25" s="115">
        <v>0</v>
      </c>
      <c r="F25" s="115">
        <v>1896669.18</v>
      </c>
      <c r="G25" s="115">
        <v>267952.28999999998</v>
      </c>
      <c r="H25" s="115">
        <v>0</v>
      </c>
      <c r="I25" s="115">
        <v>50</v>
      </c>
      <c r="J25" s="115">
        <v>1697445.94</v>
      </c>
      <c r="K25" s="115">
        <v>0</v>
      </c>
      <c r="L25" s="115">
        <v>4950.4799999999996</v>
      </c>
      <c r="M25" s="115">
        <v>0</v>
      </c>
      <c r="N25" s="115">
        <v>0</v>
      </c>
      <c r="O25" s="115">
        <v>0</v>
      </c>
      <c r="P25" s="115">
        <v>4534.32</v>
      </c>
      <c r="Q25" s="115">
        <v>0</v>
      </c>
      <c r="R25" s="115">
        <v>0</v>
      </c>
      <c r="S25" s="115">
        <v>0</v>
      </c>
      <c r="T25" s="115">
        <v>0</v>
      </c>
      <c r="U25" s="115">
        <v>0</v>
      </c>
      <c r="V25" s="115">
        <v>0</v>
      </c>
      <c r="W25" s="115">
        <v>0</v>
      </c>
      <c r="X25" s="115">
        <v>0</v>
      </c>
      <c r="Y25" s="115">
        <v>0</v>
      </c>
      <c r="Z25" s="115">
        <v>0</v>
      </c>
      <c r="AA25" s="115">
        <v>0</v>
      </c>
      <c r="AB25" s="115">
        <v>0</v>
      </c>
      <c r="AC25" s="115">
        <v>0</v>
      </c>
      <c r="AD25" s="115">
        <v>0</v>
      </c>
      <c r="AE25" s="115">
        <v>0</v>
      </c>
      <c r="AF25" s="115">
        <v>0</v>
      </c>
      <c r="AG25" s="115">
        <v>0</v>
      </c>
      <c r="AH25" s="115">
        <v>0</v>
      </c>
      <c r="AI25" s="115">
        <v>0</v>
      </c>
      <c r="AJ25" s="115">
        <v>0</v>
      </c>
      <c r="AK25" s="115">
        <v>0</v>
      </c>
      <c r="AL25" s="246">
        <f t="shared" si="0"/>
        <v>3871602.2099999995</v>
      </c>
      <c r="AO25" s="70"/>
    </row>
    <row r="26" spans="1:41" ht="33" customHeight="1">
      <c r="A26" s="87">
        <v>66</v>
      </c>
      <c r="B26" s="88" t="s">
        <v>705</v>
      </c>
      <c r="C26" s="89" t="s">
        <v>1525</v>
      </c>
      <c r="D26" s="115">
        <v>0</v>
      </c>
      <c r="E26" s="115">
        <v>0</v>
      </c>
      <c r="F26" s="115">
        <v>7928.75</v>
      </c>
      <c r="G26" s="115">
        <v>67982.650000000009</v>
      </c>
      <c r="H26" s="115">
        <v>0</v>
      </c>
      <c r="I26" s="115">
        <v>0</v>
      </c>
      <c r="J26" s="115">
        <v>2517041.19</v>
      </c>
      <c r="K26" s="115">
        <v>0</v>
      </c>
      <c r="L26" s="115">
        <v>8581.5300000000007</v>
      </c>
      <c r="M26" s="115">
        <v>0</v>
      </c>
      <c r="N26" s="115">
        <v>0</v>
      </c>
      <c r="O26" s="115">
        <v>0</v>
      </c>
      <c r="P26" s="115">
        <v>0</v>
      </c>
      <c r="Q26" s="115">
        <v>0</v>
      </c>
      <c r="R26" s="115">
        <v>0</v>
      </c>
      <c r="S26" s="115">
        <v>0</v>
      </c>
      <c r="T26" s="115">
        <v>0</v>
      </c>
      <c r="U26" s="115">
        <v>0</v>
      </c>
      <c r="V26" s="115">
        <v>0</v>
      </c>
      <c r="W26" s="115">
        <v>0</v>
      </c>
      <c r="X26" s="115">
        <v>0</v>
      </c>
      <c r="Y26" s="115">
        <v>300.06</v>
      </c>
      <c r="Z26" s="115">
        <v>0</v>
      </c>
      <c r="AA26" s="115">
        <v>150.03</v>
      </c>
      <c r="AB26" s="115">
        <v>49887860.010000005</v>
      </c>
      <c r="AC26" s="115">
        <v>0</v>
      </c>
      <c r="AD26" s="115">
        <v>0</v>
      </c>
      <c r="AE26" s="115">
        <v>0</v>
      </c>
      <c r="AF26" s="115">
        <v>0</v>
      </c>
      <c r="AG26" s="115">
        <v>0</v>
      </c>
      <c r="AH26" s="115">
        <v>0</v>
      </c>
      <c r="AI26" s="115">
        <v>0</v>
      </c>
      <c r="AJ26" s="115">
        <v>0</v>
      </c>
      <c r="AK26" s="115">
        <v>0</v>
      </c>
      <c r="AL26" s="246">
        <f t="shared" si="0"/>
        <v>52489844.220000006</v>
      </c>
      <c r="AO26" s="70"/>
    </row>
    <row r="27" spans="1:41" ht="33" customHeight="1">
      <c r="A27" s="87">
        <v>70</v>
      </c>
      <c r="B27" s="88" t="s">
        <v>706</v>
      </c>
      <c r="C27" s="89" t="s">
        <v>1525</v>
      </c>
      <c r="D27" s="115">
        <v>30564.359999999997</v>
      </c>
      <c r="E27" s="115">
        <v>0</v>
      </c>
      <c r="F27" s="115">
        <v>11633.78</v>
      </c>
      <c r="G27" s="115">
        <v>185247.56999999998</v>
      </c>
      <c r="H27" s="115">
        <v>0</v>
      </c>
      <c r="I27" s="115">
        <v>0</v>
      </c>
      <c r="J27" s="115">
        <v>0</v>
      </c>
      <c r="K27" s="115">
        <v>0</v>
      </c>
      <c r="L27" s="115">
        <v>270</v>
      </c>
      <c r="M27" s="115">
        <v>0</v>
      </c>
      <c r="N27" s="115">
        <v>0</v>
      </c>
      <c r="O27" s="115">
        <v>0</v>
      </c>
      <c r="P27" s="115">
        <v>0</v>
      </c>
      <c r="Q27" s="115">
        <v>5115</v>
      </c>
      <c r="R27" s="115">
        <v>0</v>
      </c>
      <c r="S27" s="115">
        <v>0</v>
      </c>
      <c r="T27" s="115">
        <v>0</v>
      </c>
      <c r="U27" s="115">
        <v>0</v>
      </c>
      <c r="V27" s="115">
        <v>0</v>
      </c>
      <c r="W27" s="115">
        <v>0</v>
      </c>
      <c r="X27" s="115">
        <v>0</v>
      </c>
      <c r="Y27" s="115">
        <v>0</v>
      </c>
      <c r="Z27" s="115">
        <v>0</v>
      </c>
      <c r="AA27" s="115">
        <v>100.02</v>
      </c>
      <c r="AB27" s="115">
        <v>13720000</v>
      </c>
      <c r="AC27" s="115">
        <v>0</v>
      </c>
      <c r="AD27" s="115">
        <v>0</v>
      </c>
      <c r="AE27" s="115">
        <v>0</v>
      </c>
      <c r="AF27" s="115">
        <v>0</v>
      </c>
      <c r="AG27" s="115">
        <v>0</v>
      </c>
      <c r="AH27" s="115">
        <v>0</v>
      </c>
      <c r="AI27" s="115">
        <v>0</v>
      </c>
      <c r="AJ27" s="115">
        <v>0</v>
      </c>
      <c r="AK27" s="115">
        <v>0</v>
      </c>
      <c r="AL27" s="246">
        <f t="shared" si="0"/>
        <v>13952930.73</v>
      </c>
      <c r="AO27" s="70"/>
    </row>
    <row r="28" spans="1:41" ht="33" customHeight="1">
      <c r="A28" s="87">
        <v>76</v>
      </c>
      <c r="B28" s="88" t="s">
        <v>707</v>
      </c>
      <c r="C28" s="89" t="s">
        <v>1516</v>
      </c>
      <c r="D28" s="115">
        <v>0</v>
      </c>
      <c r="E28" s="115">
        <v>0</v>
      </c>
      <c r="F28" s="115">
        <v>0</v>
      </c>
      <c r="G28" s="115">
        <v>1740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246">
        <f t="shared" si="0"/>
        <v>1740</v>
      </c>
      <c r="AO28" s="70"/>
    </row>
    <row r="29" spans="1:41" ht="33" customHeight="1">
      <c r="A29" s="87">
        <v>78</v>
      </c>
      <c r="B29" s="88" t="s">
        <v>12729</v>
      </c>
      <c r="C29" s="89" t="s">
        <v>1518</v>
      </c>
      <c r="D29" s="115">
        <v>0</v>
      </c>
      <c r="E29" s="115">
        <v>0</v>
      </c>
      <c r="F29" s="115">
        <v>2487781.69</v>
      </c>
      <c r="G29" s="115">
        <v>738729</v>
      </c>
      <c r="H29" s="115">
        <v>0</v>
      </c>
      <c r="I29" s="115">
        <v>7887.2699999999995</v>
      </c>
      <c r="J29" s="115">
        <v>0</v>
      </c>
      <c r="K29" s="115">
        <v>0</v>
      </c>
      <c r="L29" s="115">
        <v>0</v>
      </c>
      <c r="M29" s="115">
        <v>0</v>
      </c>
      <c r="N29" s="115">
        <v>0</v>
      </c>
      <c r="O29" s="115">
        <v>0</v>
      </c>
      <c r="P29" s="115">
        <v>0</v>
      </c>
      <c r="Q29" s="115">
        <v>0</v>
      </c>
      <c r="R29" s="115">
        <v>0</v>
      </c>
      <c r="S29" s="115">
        <v>0</v>
      </c>
      <c r="T29" s="115">
        <v>0</v>
      </c>
      <c r="U29" s="115">
        <v>0</v>
      </c>
      <c r="V29" s="115">
        <v>0</v>
      </c>
      <c r="W29" s="115">
        <v>0</v>
      </c>
      <c r="X29" s="115">
        <v>0</v>
      </c>
      <c r="Y29" s="115">
        <v>0</v>
      </c>
      <c r="Z29" s="115">
        <v>0</v>
      </c>
      <c r="AA29" s="115">
        <v>0</v>
      </c>
      <c r="AB29" s="115">
        <v>1234418.1000000001</v>
      </c>
      <c r="AC29" s="115">
        <v>0</v>
      </c>
      <c r="AD29" s="115">
        <v>0</v>
      </c>
      <c r="AE29" s="115">
        <v>0</v>
      </c>
      <c r="AF29" s="115">
        <v>0</v>
      </c>
      <c r="AG29" s="115">
        <v>0</v>
      </c>
      <c r="AH29" s="115">
        <v>0</v>
      </c>
      <c r="AI29" s="115">
        <v>0</v>
      </c>
      <c r="AJ29" s="115">
        <v>0</v>
      </c>
      <c r="AK29" s="115">
        <v>0</v>
      </c>
      <c r="AL29" s="246">
        <f t="shared" si="0"/>
        <v>4468816.0600000005</v>
      </c>
      <c r="AO29" s="70"/>
    </row>
    <row r="30" spans="1:41" ht="33" hidden="1" customHeight="1">
      <c r="A30" s="87">
        <v>80</v>
      </c>
      <c r="B30" s="88" t="s">
        <v>709</v>
      </c>
      <c r="C30" s="117" t="s">
        <v>1304</v>
      </c>
      <c r="D30" s="115">
        <v>0</v>
      </c>
      <c r="E30" s="115">
        <v>0</v>
      </c>
      <c r="F30" s="115">
        <v>0</v>
      </c>
      <c r="G30" s="115">
        <v>0</v>
      </c>
      <c r="H30" s="115">
        <v>0</v>
      </c>
      <c r="I30" s="115">
        <v>0</v>
      </c>
      <c r="J30" s="115">
        <v>0</v>
      </c>
      <c r="K30" s="115">
        <v>0</v>
      </c>
      <c r="L30" s="115">
        <v>0</v>
      </c>
      <c r="M30" s="115">
        <v>0</v>
      </c>
      <c r="N30" s="115">
        <v>0</v>
      </c>
      <c r="O30" s="115">
        <v>0</v>
      </c>
      <c r="P30" s="115">
        <v>0</v>
      </c>
      <c r="Q30" s="115">
        <v>0</v>
      </c>
      <c r="R30" s="115">
        <v>0</v>
      </c>
      <c r="S30" s="115">
        <v>0</v>
      </c>
      <c r="T30" s="115">
        <v>0</v>
      </c>
      <c r="U30" s="115">
        <v>0</v>
      </c>
      <c r="V30" s="115">
        <v>0</v>
      </c>
      <c r="W30" s="115">
        <v>0</v>
      </c>
      <c r="X30" s="115">
        <v>0</v>
      </c>
      <c r="Y30" s="115">
        <v>0</v>
      </c>
      <c r="Z30" s="115">
        <v>0</v>
      </c>
      <c r="AA30" s="115">
        <v>0</v>
      </c>
      <c r="AB30" s="115">
        <v>0</v>
      </c>
      <c r="AC30" s="115">
        <v>0</v>
      </c>
      <c r="AD30" s="115">
        <v>0</v>
      </c>
      <c r="AE30" s="115">
        <v>0</v>
      </c>
      <c r="AF30" s="115">
        <v>0</v>
      </c>
      <c r="AG30" s="115">
        <v>0</v>
      </c>
      <c r="AH30" s="115">
        <v>0</v>
      </c>
      <c r="AI30" s="115">
        <v>0</v>
      </c>
      <c r="AJ30" s="115">
        <v>0</v>
      </c>
      <c r="AK30" s="115">
        <v>0</v>
      </c>
      <c r="AL30" s="246">
        <f t="shared" si="0"/>
        <v>0</v>
      </c>
      <c r="AO30" s="70"/>
    </row>
    <row r="31" spans="1:41" ht="33" customHeight="1">
      <c r="A31" s="87">
        <v>81</v>
      </c>
      <c r="B31" s="88" t="s">
        <v>710</v>
      </c>
      <c r="C31" s="89" t="s">
        <v>1516</v>
      </c>
      <c r="D31" s="115">
        <v>3545.18</v>
      </c>
      <c r="E31" s="115">
        <v>144858503.30000001</v>
      </c>
      <c r="F31" s="115">
        <v>808848.11</v>
      </c>
      <c r="G31" s="115">
        <v>1465506.75</v>
      </c>
      <c r="H31" s="115">
        <v>0</v>
      </c>
      <c r="I31" s="115">
        <v>0</v>
      </c>
      <c r="J31" s="115">
        <v>443633</v>
      </c>
      <c r="K31" s="115">
        <v>0</v>
      </c>
      <c r="L31" s="115">
        <v>0</v>
      </c>
      <c r="M31" s="115">
        <v>0</v>
      </c>
      <c r="N31" s="115">
        <v>0</v>
      </c>
      <c r="O31" s="115">
        <v>0</v>
      </c>
      <c r="P31" s="115">
        <v>0</v>
      </c>
      <c r="Q31" s="115">
        <v>0</v>
      </c>
      <c r="R31" s="115">
        <v>0</v>
      </c>
      <c r="S31" s="115">
        <v>0</v>
      </c>
      <c r="T31" s="115">
        <v>0</v>
      </c>
      <c r="U31" s="115">
        <v>0</v>
      </c>
      <c r="V31" s="115">
        <v>0</v>
      </c>
      <c r="W31" s="115">
        <v>0</v>
      </c>
      <c r="X31" s="115">
        <v>0</v>
      </c>
      <c r="Y31" s="115">
        <v>100.02</v>
      </c>
      <c r="Z31" s="115">
        <v>0</v>
      </c>
      <c r="AA31" s="115">
        <v>100.02</v>
      </c>
      <c r="AB31" s="115">
        <v>54880000</v>
      </c>
      <c r="AC31" s="115">
        <v>0</v>
      </c>
      <c r="AD31" s="115">
        <v>0</v>
      </c>
      <c r="AE31" s="115">
        <v>0</v>
      </c>
      <c r="AF31" s="115">
        <v>0</v>
      </c>
      <c r="AG31" s="115">
        <v>0</v>
      </c>
      <c r="AH31" s="115">
        <v>0</v>
      </c>
      <c r="AI31" s="115">
        <v>0</v>
      </c>
      <c r="AJ31" s="115">
        <v>0</v>
      </c>
      <c r="AK31" s="115">
        <v>0</v>
      </c>
      <c r="AL31" s="246">
        <f t="shared" si="0"/>
        <v>202460236.38000005</v>
      </c>
      <c r="AO31" s="70"/>
    </row>
    <row r="32" spans="1:41" ht="33" customHeight="1">
      <c r="A32" s="87">
        <v>85</v>
      </c>
      <c r="B32" s="88" t="s">
        <v>12730</v>
      </c>
      <c r="C32" s="89" t="s">
        <v>1518</v>
      </c>
      <c r="D32" s="115">
        <v>329538.58</v>
      </c>
      <c r="E32" s="115">
        <v>0</v>
      </c>
      <c r="F32" s="115">
        <v>0</v>
      </c>
      <c r="G32" s="115">
        <v>10712255.07</v>
      </c>
      <c r="H32" s="115">
        <v>0</v>
      </c>
      <c r="I32" s="115">
        <v>0</v>
      </c>
      <c r="J32" s="115">
        <v>2140903.41</v>
      </c>
      <c r="K32" s="115">
        <v>0</v>
      </c>
      <c r="L32" s="115">
        <v>2734.44</v>
      </c>
      <c r="M32" s="115">
        <v>0</v>
      </c>
      <c r="N32" s="115">
        <v>0</v>
      </c>
      <c r="O32" s="115">
        <v>0</v>
      </c>
      <c r="P32" s="115">
        <v>0</v>
      </c>
      <c r="Q32" s="115">
        <v>0</v>
      </c>
      <c r="R32" s="115">
        <v>0</v>
      </c>
      <c r="S32" s="115">
        <v>0</v>
      </c>
      <c r="T32" s="115">
        <v>0</v>
      </c>
      <c r="U32" s="115">
        <v>0</v>
      </c>
      <c r="V32" s="115">
        <v>0</v>
      </c>
      <c r="W32" s="115">
        <v>0</v>
      </c>
      <c r="X32" s="115">
        <v>311578.9362</v>
      </c>
      <c r="Y32" s="115">
        <v>0</v>
      </c>
      <c r="Z32" s="115">
        <v>0</v>
      </c>
      <c r="AA32" s="115">
        <v>100.02</v>
      </c>
      <c r="AB32" s="115">
        <v>18345725.170000002</v>
      </c>
      <c r="AC32" s="115">
        <v>0</v>
      </c>
      <c r="AD32" s="115">
        <v>0</v>
      </c>
      <c r="AE32" s="115">
        <v>0</v>
      </c>
      <c r="AF32" s="115">
        <v>0</v>
      </c>
      <c r="AG32" s="115">
        <v>0</v>
      </c>
      <c r="AH32" s="115">
        <v>0</v>
      </c>
      <c r="AI32" s="115">
        <v>0</v>
      </c>
      <c r="AJ32" s="115">
        <v>0</v>
      </c>
      <c r="AK32" s="115">
        <v>0</v>
      </c>
      <c r="AL32" s="246">
        <f t="shared" si="0"/>
        <v>31842835.626200002</v>
      </c>
      <c r="AO32" s="70"/>
    </row>
    <row r="33" spans="1:41" ht="33" customHeight="1">
      <c r="A33" s="87">
        <v>86</v>
      </c>
      <c r="B33" s="88" t="s">
        <v>711</v>
      </c>
      <c r="C33" s="89" t="s">
        <v>1519</v>
      </c>
      <c r="D33" s="115">
        <v>0</v>
      </c>
      <c r="E33" s="115">
        <v>0</v>
      </c>
      <c r="F33" s="115">
        <v>0</v>
      </c>
      <c r="G33" s="115">
        <v>9383235.5799999982</v>
      </c>
      <c r="H33" s="115">
        <v>0</v>
      </c>
      <c r="I33" s="115">
        <v>50</v>
      </c>
      <c r="J33" s="115">
        <v>30587682.84</v>
      </c>
      <c r="K33" s="115">
        <v>0</v>
      </c>
      <c r="L33" s="115">
        <v>250</v>
      </c>
      <c r="M33" s="115">
        <v>0</v>
      </c>
      <c r="N33" s="115">
        <v>0</v>
      </c>
      <c r="O33" s="115">
        <v>0</v>
      </c>
      <c r="P33" s="115">
        <v>0</v>
      </c>
      <c r="Q33" s="115">
        <v>0</v>
      </c>
      <c r="R33" s="115">
        <v>0</v>
      </c>
      <c r="S33" s="115">
        <v>0</v>
      </c>
      <c r="T33" s="115">
        <v>0</v>
      </c>
      <c r="U33" s="115">
        <v>0</v>
      </c>
      <c r="V33" s="115">
        <v>0</v>
      </c>
      <c r="W33" s="115">
        <v>0</v>
      </c>
      <c r="X33" s="115">
        <v>0</v>
      </c>
      <c r="Y33" s="115">
        <v>200.04</v>
      </c>
      <c r="Z33" s="115">
        <v>0</v>
      </c>
      <c r="AA33" s="115">
        <v>1150.23</v>
      </c>
      <c r="AB33" s="115">
        <v>231097854.43000001</v>
      </c>
      <c r="AC33" s="115">
        <v>0</v>
      </c>
      <c r="AD33" s="115">
        <v>0</v>
      </c>
      <c r="AE33" s="115">
        <v>0</v>
      </c>
      <c r="AF33" s="115">
        <v>0</v>
      </c>
      <c r="AG33" s="115">
        <v>0</v>
      </c>
      <c r="AH33" s="115">
        <v>0</v>
      </c>
      <c r="AI33" s="115">
        <v>0</v>
      </c>
      <c r="AJ33" s="115">
        <v>0</v>
      </c>
      <c r="AK33" s="115">
        <v>0</v>
      </c>
      <c r="AL33" s="246">
        <f t="shared" si="0"/>
        <v>271070423.12</v>
      </c>
      <c r="AO33" s="70"/>
    </row>
    <row r="34" spans="1:41" ht="33" customHeight="1">
      <c r="A34" s="87">
        <v>87</v>
      </c>
      <c r="B34" s="88" t="s">
        <v>712</v>
      </c>
      <c r="C34" s="89" t="s">
        <v>1525</v>
      </c>
      <c r="D34" s="115">
        <v>144858503.30000001</v>
      </c>
      <c r="E34" s="115">
        <v>0</v>
      </c>
      <c r="F34" s="115">
        <v>0</v>
      </c>
      <c r="G34" s="115">
        <v>63729.43</v>
      </c>
      <c r="H34" s="115">
        <v>0</v>
      </c>
      <c r="I34" s="115">
        <v>11368.22</v>
      </c>
      <c r="J34" s="115">
        <v>0</v>
      </c>
      <c r="K34" s="115">
        <v>0</v>
      </c>
      <c r="L34" s="115">
        <v>569.23</v>
      </c>
      <c r="M34" s="115">
        <v>0</v>
      </c>
      <c r="N34" s="115">
        <v>0</v>
      </c>
      <c r="O34" s="115">
        <v>0</v>
      </c>
      <c r="P34" s="115">
        <v>0</v>
      </c>
      <c r="Q34" s="115">
        <v>0</v>
      </c>
      <c r="R34" s="115">
        <v>0</v>
      </c>
      <c r="S34" s="115">
        <v>0</v>
      </c>
      <c r="T34" s="115">
        <v>0</v>
      </c>
      <c r="U34" s="115">
        <v>0</v>
      </c>
      <c r="V34" s="115">
        <v>0</v>
      </c>
      <c r="W34" s="115">
        <v>0</v>
      </c>
      <c r="X34" s="115">
        <v>0</v>
      </c>
      <c r="Y34" s="115">
        <v>0</v>
      </c>
      <c r="Z34" s="115">
        <v>0</v>
      </c>
      <c r="AA34" s="115">
        <v>0</v>
      </c>
      <c r="AB34" s="115">
        <v>0</v>
      </c>
      <c r="AC34" s="115">
        <v>0</v>
      </c>
      <c r="AD34" s="115">
        <v>0</v>
      </c>
      <c r="AE34" s="115">
        <v>0</v>
      </c>
      <c r="AF34" s="115">
        <v>0</v>
      </c>
      <c r="AG34" s="115">
        <v>0</v>
      </c>
      <c r="AH34" s="115">
        <v>0</v>
      </c>
      <c r="AI34" s="115">
        <v>0</v>
      </c>
      <c r="AJ34" s="115">
        <v>0</v>
      </c>
      <c r="AK34" s="115">
        <v>0</v>
      </c>
      <c r="AL34" s="246">
        <f t="shared" si="0"/>
        <v>144934170.18000001</v>
      </c>
      <c r="AO34" s="70"/>
    </row>
    <row r="35" spans="1:41" ht="33" hidden="1" customHeight="1">
      <c r="A35" s="87">
        <v>95</v>
      </c>
      <c r="B35" s="88" t="s">
        <v>713</v>
      </c>
      <c r="C35" s="89" t="s">
        <v>1521</v>
      </c>
      <c r="D35" s="115">
        <v>0</v>
      </c>
      <c r="E35" s="115">
        <v>0</v>
      </c>
      <c r="F35" s="115">
        <v>0</v>
      </c>
      <c r="G35" s="115">
        <v>0</v>
      </c>
      <c r="H35" s="115">
        <v>0</v>
      </c>
      <c r="I35" s="115">
        <v>0</v>
      </c>
      <c r="J35" s="115">
        <v>0</v>
      </c>
      <c r="K35" s="115">
        <v>0</v>
      </c>
      <c r="L35" s="115">
        <v>0</v>
      </c>
      <c r="M35" s="115">
        <v>0</v>
      </c>
      <c r="N35" s="115">
        <v>0</v>
      </c>
      <c r="O35" s="115">
        <v>0</v>
      </c>
      <c r="P35" s="115">
        <v>0</v>
      </c>
      <c r="Q35" s="115">
        <v>0</v>
      </c>
      <c r="R35" s="115">
        <v>0</v>
      </c>
      <c r="S35" s="115">
        <v>0</v>
      </c>
      <c r="T35" s="115">
        <v>0</v>
      </c>
      <c r="U35" s="115">
        <v>0</v>
      </c>
      <c r="V35" s="115">
        <v>0</v>
      </c>
      <c r="W35" s="115">
        <v>0</v>
      </c>
      <c r="X35" s="115">
        <v>0</v>
      </c>
      <c r="Y35" s="115">
        <v>0</v>
      </c>
      <c r="Z35" s="115">
        <v>0</v>
      </c>
      <c r="AA35" s="115">
        <v>0</v>
      </c>
      <c r="AB35" s="115">
        <v>0</v>
      </c>
      <c r="AC35" s="115">
        <v>0</v>
      </c>
      <c r="AD35" s="115">
        <v>0</v>
      </c>
      <c r="AE35" s="115">
        <v>0</v>
      </c>
      <c r="AF35" s="115">
        <v>0</v>
      </c>
      <c r="AG35" s="115">
        <v>0</v>
      </c>
      <c r="AH35" s="115">
        <v>0</v>
      </c>
      <c r="AI35" s="115">
        <v>0</v>
      </c>
      <c r="AJ35" s="115">
        <v>0</v>
      </c>
      <c r="AK35" s="115">
        <v>0</v>
      </c>
      <c r="AL35" s="246">
        <f t="shared" si="0"/>
        <v>0</v>
      </c>
      <c r="AO35" s="70"/>
    </row>
    <row r="36" spans="1:41" ht="33" customHeight="1">
      <c r="A36" s="87" t="s">
        <v>618</v>
      </c>
      <c r="B36" s="88" t="s">
        <v>714</v>
      </c>
      <c r="C36" s="117" t="s">
        <v>1522</v>
      </c>
      <c r="D36" s="115">
        <v>7197665.5199999996</v>
      </c>
      <c r="E36" s="115">
        <v>3943282.4299999997</v>
      </c>
      <c r="F36" s="115">
        <v>4335.1400000000003</v>
      </c>
      <c r="G36" s="115">
        <v>0</v>
      </c>
      <c r="H36" s="115">
        <v>0</v>
      </c>
      <c r="I36" s="115">
        <v>0</v>
      </c>
      <c r="J36" s="115">
        <v>179434.8</v>
      </c>
      <c r="K36" s="115">
        <v>0</v>
      </c>
      <c r="L36" s="115">
        <v>0</v>
      </c>
      <c r="M36" s="115">
        <v>0</v>
      </c>
      <c r="N36" s="115">
        <v>0</v>
      </c>
      <c r="O36" s="115">
        <v>0</v>
      </c>
      <c r="P36" s="115">
        <v>0</v>
      </c>
      <c r="Q36" s="115">
        <v>0</v>
      </c>
      <c r="R36" s="115">
        <v>0</v>
      </c>
      <c r="S36" s="115">
        <v>0</v>
      </c>
      <c r="T36" s="115">
        <v>0</v>
      </c>
      <c r="U36" s="115">
        <v>0</v>
      </c>
      <c r="V36" s="115">
        <v>0</v>
      </c>
      <c r="W36" s="115">
        <v>0</v>
      </c>
      <c r="X36" s="115">
        <v>0</v>
      </c>
      <c r="Y36" s="115">
        <v>0</v>
      </c>
      <c r="Z36" s="115">
        <v>0</v>
      </c>
      <c r="AA36" s="115">
        <v>0</v>
      </c>
      <c r="AB36" s="115">
        <v>0</v>
      </c>
      <c r="AC36" s="115">
        <v>0</v>
      </c>
      <c r="AD36" s="115">
        <v>0</v>
      </c>
      <c r="AE36" s="115">
        <v>0</v>
      </c>
      <c r="AF36" s="115">
        <v>0</v>
      </c>
      <c r="AG36" s="115">
        <v>0</v>
      </c>
      <c r="AH36" s="115">
        <v>0</v>
      </c>
      <c r="AI36" s="115">
        <v>0</v>
      </c>
      <c r="AJ36" s="115">
        <v>0</v>
      </c>
      <c r="AK36" s="115">
        <v>0</v>
      </c>
      <c r="AL36" s="246">
        <f t="shared" si="0"/>
        <v>11324717.890000001</v>
      </c>
      <c r="AO36" s="70"/>
    </row>
    <row r="37" spans="1:41" ht="33" customHeight="1">
      <c r="A37" s="87" t="s">
        <v>620</v>
      </c>
      <c r="B37" s="88" t="s">
        <v>714</v>
      </c>
      <c r="C37" s="117" t="s">
        <v>1522</v>
      </c>
      <c r="D37" s="115">
        <v>3190027.02</v>
      </c>
      <c r="E37" s="115">
        <v>76030550.419999987</v>
      </c>
      <c r="F37" s="115">
        <v>1095505656.46</v>
      </c>
      <c r="G37" s="115">
        <v>34001717.06000001</v>
      </c>
      <c r="H37" s="115">
        <v>0</v>
      </c>
      <c r="I37" s="115">
        <v>4307.1400000000003</v>
      </c>
      <c r="J37" s="115">
        <v>119225173.63000005</v>
      </c>
      <c r="K37" s="115">
        <v>0</v>
      </c>
      <c r="L37" s="115">
        <v>50</v>
      </c>
      <c r="M37" s="115">
        <v>2148290.4</v>
      </c>
      <c r="N37" s="115">
        <v>0</v>
      </c>
      <c r="O37" s="115">
        <v>3936599.0900000003</v>
      </c>
      <c r="P37" s="115">
        <v>0</v>
      </c>
      <c r="Q37" s="115">
        <v>32877563.300000001</v>
      </c>
      <c r="R37" s="115">
        <v>0</v>
      </c>
      <c r="S37" s="115">
        <v>0</v>
      </c>
      <c r="T37" s="115">
        <v>0</v>
      </c>
      <c r="U37" s="115">
        <v>0</v>
      </c>
      <c r="V37" s="115">
        <v>0</v>
      </c>
      <c r="W37" s="115">
        <v>311578.9362</v>
      </c>
      <c r="X37" s="115">
        <v>72670615.749200001</v>
      </c>
      <c r="Y37" s="115">
        <v>1241711.3900000001</v>
      </c>
      <c r="Z37" s="115">
        <v>0</v>
      </c>
      <c r="AA37" s="115">
        <v>0</v>
      </c>
      <c r="AB37" s="115">
        <v>1889614621.9500003</v>
      </c>
      <c r="AC37" s="115">
        <v>0</v>
      </c>
      <c r="AD37" s="115">
        <v>1201891.48</v>
      </c>
      <c r="AE37" s="115">
        <v>2009.6399999999999</v>
      </c>
      <c r="AF37" s="115">
        <v>1528</v>
      </c>
      <c r="AG37" s="115">
        <v>0</v>
      </c>
      <c r="AH37" s="115">
        <v>0</v>
      </c>
      <c r="AI37" s="115">
        <v>0</v>
      </c>
      <c r="AJ37" s="115">
        <v>1.2800000000000009</v>
      </c>
      <c r="AK37" s="115">
        <v>0</v>
      </c>
      <c r="AL37" s="246">
        <f t="shared" si="0"/>
        <v>3331963892.9454007</v>
      </c>
      <c r="AO37" s="70"/>
    </row>
    <row r="38" spans="1:41" ht="33" customHeight="1">
      <c r="A38" s="87" t="s">
        <v>621</v>
      </c>
      <c r="B38" s="88" t="s">
        <v>715</v>
      </c>
      <c r="C38" s="117" t="s">
        <v>1523</v>
      </c>
      <c r="D38" s="115">
        <v>0</v>
      </c>
      <c r="E38" s="115">
        <v>0</v>
      </c>
      <c r="F38" s="115">
        <v>0</v>
      </c>
      <c r="G38" s="115">
        <v>103.87</v>
      </c>
      <c r="H38" s="115">
        <v>0</v>
      </c>
      <c r="I38" s="115">
        <v>311708.71999999997</v>
      </c>
      <c r="J38" s="115">
        <v>1734325929.2499998</v>
      </c>
      <c r="K38" s="115">
        <v>0</v>
      </c>
      <c r="L38" s="115">
        <v>363993.79000000004</v>
      </c>
      <c r="M38" s="115">
        <v>0</v>
      </c>
      <c r="N38" s="115">
        <v>0</v>
      </c>
      <c r="O38" s="115">
        <v>418748662.05000007</v>
      </c>
      <c r="P38" s="115">
        <v>0</v>
      </c>
      <c r="Q38" s="115">
        <v>912.53</v>
      </c>
      <c r="R38" s="115">
        <v>169425101.28999999</v>
      </c>
      <c r="S38" s="115">
        <v>0</v>
      </c>
      <c r="T38" s="115">
        <v>0</v>
      </c>
      <c r="U38" s="115">
        <v>0</v>
      </c>
      <c r="V38" s="115">
        <v>0</v>
      </c>
      <c r="W38" s="115">
        <v>0</v>
      </c>
      <c r="X38" s="115">
        <v>0</v>
      </c>
      <c r="Y38" s="115">
        <v>68600</v>
      </c>
      <c r="Z38" s="115">
        <v>0</v>
      </c>
      <c r="AA38" s="115">
        <v>100.02</v>
      </c>
      <c r="AB38" s="115">
        <v>2217356044.0300002</v>
      </c>
      <c r="AC38" s="115">
        <v>0</v>
      </c>
      <c r="AD38" s="115">
        <v>0</v>
      </c>
      <c r="AE38" s="115">
        <v>9703666.7100000028</v>
      </c>
      <c r="AF38" s="115">
        <v>26547.65</v>
      </c>
      <c r="AG38" s="115">
        <v>0</v>
      </c>
      <c r="AH38" s="115">
        <v>104333204.92999996</v>
      </c>
      <c r="AI38" s="115">
        <v>0</v>
      </c>
      <c r="AJ38" s="115">
        <v>0</v>
      </c>
      <c r="AK38" s="115">
        <v>0</v>
      </c>
      <c r="AL38" s="246">
        <f t="shared" si="0"/>
        <v>4654664574.8400002</v>
      </c>
      <c r="AO38" s="70"/>
    </row>
    <row r="39" spans="1:41" ht="33" customHeight="1">
      <c r="A39" s="87" t="s">
        <v>623</v>
      </c>
      <c r="B39" s="88" t="s">
        <v>716</v>
      </c>
      <c r="C39" s="117" t="s">
        <v>1526</v>
      </c>
      <c r="D39" s="115">
        <v>0</v>
      </c>
      <c r="E39" s="115">
        <v>0</v>
      </c>
      <c r="F39" s="115">
        <v>8379252.4800000004</v>
      </c>
      <c r="G39" s="115">
        <v>2333523.1800000002</v>
      </c>
      <c r="H39" s="115">
        <v>0</v>
      </c>
      <c r="I39" s="115">
        <v>100</v>
      </c>
      <c r="J39" s="115">
        <v>666641.3899999999</v>
      </c>
      <c r="K39" s="115">
        <v>0</v>
      </c>
      <c r="L39" s="115">
        <v>0</v>
      </c>
      <c r="M39" s="115">
        <v>265240.17</v>
      </c>
      <c r="N39" s="115">
        <v>0</v>
      </c>
      <c r="O39" s="115">
        <v>49976374.100000001</v>
      </c>
      <c r="P39" s="115">
        <v>0</v>
      </c>
      <c r="Q39" s="115">
        <v>0</v>
      </c>
      <c r="R39" s="115">
        <v>0</v>
      </c>
      <c r="S39" s="115">
        <v>0</v>
      </c>
      <c r="T39" s="115">
        <v>0</v>
      </c>
      <c r="U39" s="115">
        <v>0</v>
      </c>
      <c r="V39" s="115">
        <v>0</v>
      </c>
      <c r="W39" s="115">
        <v>0</v>
      </c>
      <c r="X39" s="115">
        <v>0</v>
      </c>
      <c r="Y39" s="115">
        <v>0</v>
      </c>
      <c r="Z39" s="115">
        <v>0</v>
      </c>
      <c r="AA39" s="115">
        <v>0</v>
      </c>
      <c r="AB39" s="115">
        <v>0</v>
      </c>
      <c r="AC39" s="115">
        <v>0</v>
      </c>
      <c r="AD39" s="115">
        <v>0</v>
      </c>
      <c r="AE39" s="115">
        <v>0</v>
      </c>
      <c r="AF39" s="115">
        <v>0</v>
      </c>
      <c r="AG39" s="115">
        <v>0</v>
      </c>
      <c r="AH39" s="115">
        <v>0</v>
      </c>
      <c r="AI39" s="115">
        <v>0</v>
      </c>
      <c r="AJ39" s="115">
        <v>0</v>
      </c>
      <c r="AK39" s="115">
        <v>0</v>
      </c>
      <c r="AL39" s="246">
        <f t="shared" si="0"/>
        <v>61621131.32</v>
      </c>
      <c r="AO39" s="70"/>
    </row>
    <row r="40" spans="1:41" ht="33" hidden="1" customHeight="1">
      <c r="A40" s="87" t="s">
        <v>625</v>
      </c>
      <c r="B40" s="88" t="s">
        <v>717</v>
      </c>
      <c r="C40" s="117" t="s">
        <v>1526</v>
      </c>
      <c r="D40" s="115">
        <v>0</v>
      </c>
      <c r="E40" s="115">
        <v>0</v>
      </c>
      <c r="F40" s="115">
        <v>0</v>
      </c>
      <c r="G40" s="115">
        <v>0</v>
      </c>
      <c r="H40" s="115">
        <v>0</v>
      </c>
      <c r="I40" s="115">
        <v>0</v>
      </c>
      <c r="J40" s="115">
        <v>0</v>
      </c>
      <c r="K40" s="115">
        <v>0</v>
      </c>
      <c r="L40" s="115">
        <v>0</v>
      </c>
      <c r="M40" s="115">
        <v>0</v>
      </c>
      <c r="N40" s="115">
        <v>0</v>
      </c>
      <c r="O40" s="115">
        <v>0</v>
      </c>
      <c r="P40" s="115">
        <v>0</v>
      </c>
      <c r="Q40" s="115">
        <v>0</v>
      </c>
      <c r="R40" s="115">
        <v>0</v>
      </c>
      <c r="S40" s="115">
        <v>0</v>
      </c>
      <c r="T40" s="115">
        <v>0</v>
      </c>
      <c r="U40" s="115">
        <v>0</v>
      </c>
      <c r="V40" s="115">
        <v>0</v>
      </c>
      <c r="W40" s="115">
        <v>0</v>
      </c>
      <c r="X40" s="115">
        <v>0</v>
      </c>
      <c r="Y40" s="115">
        <v>0</v>
      </c>
      <c r="Z40" s="115">
        <v>0</v>
      </c>
      <c r="AA40" s="115">
        <v>0</v>
      </c>
      <c r="AB40" s="115">
        <v>0</v>
      </c>
      <c r="AC40" s="115">
        <v>0</v>
      </c>
      <c r="AD40" s="115">
        <v>0</v>
      </c>
      <c r="AE40" s="115">
        <v>0</v>
      </c>
      <c r="AF40" s="115">
        <v>0</v>
      </c>
      <c r="AG40" s="115">
        <v>0</v>
      </c>
      <c r="AH40" s="115">
        <v>0</v>
      </c>
      <c r="AI40" s="115">
        <v>0</v>
      </c>
      <c r="AJ40" s="115">
        <v>0</v>
      </c>
      <c r="AK40" s="115">
        <v>0</v>
      </c>
      <c r="AL40" s="246">
        <f t="shared" si="0"/>
        <v>0</v>
      </c>
      <c r="AO40" s="70"/>
    </row>
    <row r="41" spans="1:41" ht="33" hidden="1" customHeight="1">
      <c r="A41" s="87">
        <v>108</v>
      </c>
      <c r="B41" s="88" t="s">
        <v>66</v>
      </c>
      <c r="C41" s="89" t="s">
        <v>1520</v>
      </c>
      <c r="D41" s="115">
        <v>0</v>
      </c>
      <c r="E41" s="115">
        <v>0</v>
      </c>
      <c r="F41" s="115">
        <v>0</v>
      </c>
      <c r="G41" s="115">
        <v>0</v>
      </c>
      <c r="H41" s="115">
        <v>0</v>
      </c>
      <c r="I41" s="115">
        <v>0</v>
      </c>
      <c r="J41" s="115">
        <v>0</v>
      </c>
      <c r="K41" s="115">
        <v>0</v>
      </c>
      <c r="L41" s="115">
        <v>0</v>
      </c>
      <c r="M41" s="115">
        <v>0</v>
      </c>
      <c r="N41" s="115">
        <v>0</v>
      </c>
      <c r="O41" s="115">
        <v>0</v>
      </c>
      <c r="P41" s="115">
        <v>0</v>
      </c>
      <c r="Q41" s="115">
        <v>0</v>
      </c>
      <c r="R41" s="115">
        <v>0</v>
      </c>
      <c r="S41" s="115">
        <v>0</v>
      </c>
      <c r="T41" s="115">
        <v>0</v>
      </c>
      <c r="U41" s="115">
        <v>0</v>
      </c>
      <c r="V41" s="115">
        <v>0</v>
      </c>
      <c r="W41" s="115">
        <v>0</v>
      </c>
      <c r="X41" s="115">
        <v>0</v>
      </c>
      <c r="Y41" s="115">
        <v>0</v>
      </c>
      <c r="Z41" s="115">
        <v>0</v>
      </c>
      <c r="AA41" s="115">
        <v>0</v>
      </c>
      <c r="AB41" s="115">
        <v>0</v>
      </c>
      <c r="AC41" s="115">
        <v>0</v>
      </c>
      <c r="AD41" s="115">
        <v>0</v>
      </c>
      <c r="AE41" s="115">
        <v>0</v>
      </c>
      <c r="AF41" s="115">
        <v>0</v>
      </c>
      <c r="AG41" s="115">
        <v>0</v>
      </c>
      <c r="AH41" s="115">
        <v>0</v>
      </c>
      <c r="AI41" s="115">
        <v>0</v>
      </c>
      <c r="AJ41" s="115">
        <v>0</v>
      </c>
      <c r="AK41" s="115">
        <v>0</v>
      </c>
      <c r="AL41" s="246">
        <f t="shared" si="0"/>
        <v>0</v>
      </c>
      <c r="AO41" s="70"/>
    </row>
    <row r="42" spans="1:41" ht="33" customHeight="1">
      <c r="A42" s="87">
        <v>109</v>
      </c>
      <c r="B42" s="88" t="s">
        <v>718</v>
      </c>
      <c r="C42" s="89" t="s">
        <v>1520</v>
      </c>
      <c r="D42" s="115">
        <v>0</v>
      </c>
      <c r="E42" s="115">
        <v>0</v>
      </c>
      <c r="F42" s="115">
        <v>126948.6</v>
      </c>
      <c r="G42" s="115">
        <v>36</v>
      </c>
      <c r="H42" s="115">
        <v>0</v>
      </c>
      <c r="I42" s="115">
        <v>0</v>
      </c>
      <c r="J42" s="115">
        <v>0</v>
      </c>
      <c r="K42" s="115">
        <v>0</v>
      </c>
      <c r="L42" s="115">
        <v>0</v>
      </c>
      <c r="M42" s="115">
        <v>0</v>
      </c>
      <c r="N42" s="115">
        <v>0</v>
      </c>
      <c r="O42" s="115">
        <v>0</v>
      </c>
      <c r="P42" s="115">
        <v>0</v>
      </c>
      <c r="Q42" s="115">
        <v>0</v>
      </c>
      <c r="R42" s="115">
        <v>0</v>
      </c>
      <c r="S42" s="115">
        <v>0</v>
      </c>
      <c r="T42" s="115">
        <v>0</v>
      </c>
      <c r="U42" s="115">
        <v>0</v>
      </c>
      <c r="V42" s="115">
        <v>0</v>
      </c>
      <c r="W42" s="115">
        <v>0</v>
      </c>
      <c r="X42" s="115">
        <v>0</v>
      </c>
      <c r="Y42" s="115">
        <v>0</v>
      </c>
      <c r="Z42" s="115">
        <v>0</v>
      </c>
      <c r="AA42" s="115">
        <v>0</v>
      </c>
      <c r="AB42" s="115">
        <v>0</v>
      </c>
      <c r="AC42" s="115">
        <v>0</v>
      </c>
      <c r="AD42" s="115">
        <v>0</v>
      </c>
      <c r="AE42" s="115">
        <v>0</v>
      </c>
      <c r="AF42" s="115">
        <v>0</v>
      </c>
      <c r="AG42" s="115">
        <v>0</v>
      </c>
      <c r="AH42" s="115">
        <v>0</v>
      </c>
      <c r="AI42" s="115">
        <v>0</v>
      </c>
      <c r="AJ42" s="115">
        <v>0</v>
      </c>
      <c r="AK42" s="115">
        <v>0</v>
      </c>
      <c r="AL42" s="246">
        <f t="shared" si="0"/>
        <v>126984.6</v>
      </c>
      <c r="AO42" s="70"/>
    </row>
    <row r="43" spans="1:41" ht="33" hidden="1" customHeight="1">
      <c r="A43" s="87">
        <v>111</v>
      </c>
      <c r="B43" s="88" t="s">
        <v>719</v>
      </c>
      <c r="C43" s="89" t="s">
        <v>1522</v>
      </c>
      <c r="D43" s="115">
        <v>0</v>
      </c>
      <c r="E43" s="115">
        <v>0</v>
      </c>
      <c r="F43" s="115">
        <v>0</v>
      </c>
      <c r="G43" s="115">
        <v>0</v>
      </c>
      <c r="H43" s="115">
        <v>0</v>
      </c>
      <c r="I43" s="115">
        <v>0</v>
      </c>
      <c r="J43" s="115">
        <v>0</v>
      </c>
      <c r="K43" s="115">
        <v>0</v>
      </c>
      <c r="L43" s="115">
        <v>0</v>
      </c>
      <c r="M43" s="115">
        <v>0</v>
      </c>
      <c r="N43" s="115">
        <v>0</v>
      </c>
      <c r="O43" s="115">
        <v>0</v>
      </c>
      <c r="P43" s="115">
        <v>0</v>
      </c>
      <c r="Q43" s="115">
        <v>0</v>
      </c>
      <c r="R43" s="115">
        <v>0</v>
      </c>
      <c r="S43" s="115">
        <v>0</v>
      </c>
      <c r="T43" s="115">
        <v>0</v>
      </c>
      <c r="U43" s="115">
        <v>0</v>
      </c>
      <c r="V43" s="115">
        <v>0</v>
      </c>
      <c r="W43" s="115">
        <v>0</v>
      </c>
      <c r="X43" s="115">
        <v>0</v>
      </c>
      <c r="Y43" s="115">
        <v>0</v>
      </c>
      <c r="Z43" s="115">
        <v>0</v>
      </c>
      <c r="AA43" s="115">
        <v>0</v>
      </c>
      <c r="AB43" s="115">
        <v>0</v>
      </c>
      <c r="AC43" s="115">
        <v>0</v>
      </c>
      <c r="AD43" s="115">
        <v>0</v>
      </c>
      <c r="AE43" s="115">
        <v>0</v>
      </c>
      <c r="AF43" s="115">
        <v>0</v>
      </c>
      <c r="AG43" s="115">
        <v>0</v>
      </c>
      <c r="AH43" s="115">
        <v>0</v>
      </c>
      <c r="AI43" s="115">
        <v>0</v>
      </c>
      <c r="AJ43" s="115">
        <v>0</v>
      </c>
      <c r="AK43" s="115">
        <v>0</v>
      </c>
      <c r="AL43" s="246">
        <f t="shared" si="0"/>
        <v>0</v>
      </c>
      <c r="AO43" s="70"/>
    </row>
    <row r="44" spans="1:41" ht="33" hidden="1" customHeight="1">
      <c r="A44" s="87">
        <v>112</v>
      </c>
      <c r="B44" s="88" t="s">
        <v>720</v>
      </c>
      <c r="C44" s="89" t="s">
        <v>1522</v>
      </c>
      <c r="D44" s="115">
        <v>0</v>
      </c>
      <c r="E44" s="115">
        <v>0</v>
      </c>
      <c r="F44" s="115">
        <v>0</v>
      </c>
      <c r="G44" s="115">
        <v>0</v>
      </c>
      <c r="H44" s="115">
        <v>0</v>
      </c>
      <c r="I44" s="115">
        <v>0</v>
      </c>
      <c r="J44" s="115">
        <v>0</v>
      </c>
      <c r="K44" s="115">
        <v>0</v>
      </c>
      <c r="L44" s="115">
        <v>0</v>
      </c>
      <c r="M44" s="115">
        <v>0</v>
      </c>
      <c r="N44" s="115">
        <v>0</v>
      </c>
      <c r="O44" s="115">
        <v>0</v>
      </c>
      <c r="P44" s="115">
        <v>0</v>
      </c>
      <c r="Q44" s="115">
        <v>0</v>
      </c>
      <c r="R44" s="115">
        <v>0</v>
      </c>
      <c r="S44" s="115">
        <v>0</v>
      </c>
      <c r="T44" s="115">
        <v>0</v>
      </c>
      <c r="U44" s="115">
        <v>0</v>
      </c>
      <c r="V44" s="115">
        <v>0</v>
      </c>
      <c r="W44" s="115">
        <v>0</v>
      </c>
      <c r="X44" s="115">
        <v>0</v>
      </c>
      <c r="Y44" s="115">
        <v>0</v>
      </c>
      <c r="Z44" s="115">
        <v>0</v>
      </c>
      <c r="AA44" s="115">
        <v>0</v>
      </c>
      <c r="AB44" s="115">
        <v>0</v>
      </c>
      <c r="AC44" s="115">
        <v>0</v>
      </c>
      <c r="AD44" s="115">
        <v>0</v>
      </c>
      <c r="AE44" s="115">
        <v>0</v>
      </c>
      <c r="AF44" s="115">
        <v>0</v>
      </c>
      <c r="AG44" s="115">
        <v>0</v>
      </c>
      <c r="AH44" s="115">
        <v>0</v>
      </c>
      <c r="AI44" s="115">
        <v>0</v>
      </c>
      <c r="AJ44" s="115">
        <v>0</v>
      </c>
      <c r="AK44" s="115">
        <v>0</v>
      </c>
      <c r="AL44" s="246">
        <f t="shared" si="0"/>
        <v>0</v>
      </c>
      <c r="AO44" s="70"/>
    </row>
    <row r="45" spans="1:41" ht="33" hidden="1" customHeight="1">
      <c r="A45" s="87">
        <v>113</v>
      </c>
      <c r="B45" s="88" t="s">
        <v>721</v>
      </c>
      <c r="C45" s="117" t="s">
        <v>1304</v>
      </c>
      <c r="D45" s="115">
        <v>0</v>
      </c>
      <c r="E45" s="115">
        <v>0</v>
      </c>
      <c r="F45" s="115">
        <v>0</v>
      </c>
      <c r="G45" s="115">
        <v>0</v>
      </c>
      <c r="H45" s="115">
        <v>0</v>
      </c>
      <c r="I45" s="115">
        <v>0</v>
      </c>
      <c r="J45" s="115">
        <v>0</v>
      </c>
      <c r="K45" s="115">
        <v>0</v>
      </c>
      <c r="L45" s="115">
        <v>0</v>
      </c>
      <c r="M45" s="115">
        <v>0</v>
      </c>
      <c r="N45" s="115">
        <v>0</v>
      </c>
      <c r="O45" s="115">
        <v>0</v>
      </c>
      <c r="P45" s="115">
        <v>0</v>
      </c>
      <c r="Q45" s="115">
        <v>0</v>
      </c>
      <c r="R45" s="115">
        <v>0</v>
      </c>
      <c r="S45" s="115">
        <v>0</v>
      </c>
      <c r="T45" s="115">
        <v>0</v>
      </c>
      <c r="U45" s="115">
        <v>0</v>
      </c>
      <c r="V45" s="115">
        <v>0</v>
      </c>
      <c r="W45" s="115">
        <v>0</v>
      </c>
      <c r="X45" s="115">
        <v>0</v>
      </c>
      <c r="Y45" s="115">
        <v>0</v>
      </c>
      <c r="Z45" s="115">
        <v>0</v>
      </c>
      <c r="AA45" s="115">
        <v>0</v>
      </c>
      <c r="AB45" s="115">
        <v>0</v>
      </c>
      <c r="AC45" s="115">
        <v>0</v>
      </c>
      <c r="AD45" s="115">
        <v>0</v>
      </c>
      <c r="AE45" s="115">
        <v>0</v>
      </c>
      <c r="AF45" s="115">
        <v>0</v>
      </c>
      <c r="AG45" s="115">
        <v>0</v>
      </c>
      <c r="AH45" s="115">
        <v>0</v>
      </c>
      <c r="AI45" s="115">
        <v>0</v>
      </c>
      <c r="AJ45" s="115">
        <v>0</v>
      </c>
      <c r="AK45" s="115">
        <v>0</v>
      </c>
      <c r="AL45" s="246">
        <f t="shared" si="0"/>
        <v>0</v>
      </c>
      <c r="AO45" s="70"/>
    </row>
    <row r="46" spans="1:41" ht="33" hidden="1" customHeight="1">
      <c r="A46" s="87">
        <v>115</v>
      </c>
      <c r="B46" s="88" t="s">
        <v>722</v>
      </c>
      <c r="C46" s="89" t="s">
        <v>1522</v>
      </c>
      <c r="D46" s="115">
        <v>0</v>
      </c>
      <c r="E46" s="115">
        <v>0</v>
      </c>
      <c r="F46" s="115">
        <v>0</v>
      </c>
      <c r="G46" s="115">
        <v>0</v>
      </c>
      <c r="H46" s="115">
        <v>0</v>
      </c>
      <c r="I46" s="115">
        <v>0</v>
      </c>
      <c r="J46" s="115">
        <v>0</v>
      </c>
      <c r="K46" s="115">
        <v>0</v>
      </c>
      <c r="L46" s="115">
        <v>0</v>
      </c>
      <c r="M46" s="115">
        <v>0</v>
      </c>
      <c r="N46" s="115">
        <v>0</v>
      </c>
      <c r="O46" s="115">
        <v>0</v>
      </c>
      <c r="P46" s="115">
        <v>0</v>
      </c>
      <c r="Q46" s="115">
        <v>0</v>
      </c>
      <c r="R46" s="115">
        <v>0</v>
      </c>
      <c r="S46" s="115">
        <v>0</v>
      </c>
      <c r="T46" s="115">
        <v>0</v>
      </c>
      <c r="U46" s="115">
        <v>0</v>
      </c>
      <c r="V46" s="115">
        <v>0</v>
      </c>
      <c r="W46" s="115">
        <v>0</v>
      </c>
      <c r="X46" s="115">
        <v>0</v>
      </c>
      <c r="Y46" s="115">
        <v>0</v>
      </c>
      <c r="Z46" s="115">
        <v>0</v>
      </c>
      <c r="AA46" s="115">
        <v>0</v>
      </c>
      <c r="AB46" s="115">
        <v>0</v>
      </c>
      <c r="AC46" s="115">
        <v>0</v>
      </c>
      <c r="AD46" s="115">
        <v>0</v>
      </c>
      <c r="AE46" s="115">
        <v>0</v>
      </c>
      <c r="AF46" s="115">
        <v>0</v>
      </c>
      <c r="AG46" s="115">
        <v>0</v>
      </c>
      <c r="AH46" s="115">
        <v>0</v>
      </c>
      <c r="AI46" s="115">
        <v>0</v>
      </c>
      <c r="AJ46" s="115">
        <v>0</v>
      </c>
      <c r="AK46" s="115">
        <v>0</v>
      </c>
      <c r="AL46" s="246">
        <f t="shared" si="0"/>
        <v>0</v>
      </c>
      <c r="AO46" s="70"/>
    </row>
    <row r="47" spans="1:41" ht="33" customHeight="1">
      <c r="A47" s="87">
        <v>117</v>
      </c>
      <c r="B47" s="88" t="s">
        <v>723</v>
      </c>
      <c r="C47" s="89" t="s">
        <v>1525</v>
      </c>
      <c r="D47" s="115">
        <v>0</v>
      </c>
      <c r="E47" s="115">
        <v>0</v>
      </c>
      <c r="F47" s="115">
        <v>2778482.1</v>
      </c>
      <c r="G47" s="115">
        <v>21173.85</v>
      </c>
      <c r="H47" s="115">
        <v>0</v>
      </c>
      <c r="I47" s="115">
        <v>1650</v>
      </c>
      <c r="J47" s="115">
        <v>0</v>
      </c>
      <c r="K47" s="115">
        <v>0</v>
      </c>
      <c r="L47" s="115">
        <v>0</v>
      </c>
      <c r="M47" s="115">
        <v>0</v>
      </c>
      <c r="N47" s="115">
        <v>0</v>
      </c>
      <c r="O47" s="115">
        <v>0</v>
      </c>
      <c r="P47" s="115">
        <v>0</v>
      </c>
      <c r="Q47" s="115">
        <v>0</v>
      </c>
      <c r="R47" s="115">
        <v>0</v>
      </c>
      <c r="S47" s="115">
        <v>0</v>
      </c>
      <c r="T47" s="115">
        <v>0</v>
      </c>
      <c r="U47" s="115">
        <v>0</v>
      </c>
      <c r="V47" s="115">
        <v>0</v>
      </c>
      <c r="W47" s="115">
        <v>0</v>
      </c>
      <c r="X47" s="115">
        <v>0</v>
      </c>
      <c r="Y47" s="115">
        <v>0</v>
      </c>
      <c r="Z47" s="115">
        <v>0</v>
      </c>
      <c r="AA47" s="115">
        <v>0</v>
      </c>
      <c r="AB47" s="115">
        <v>0</v>
      </c>
      <c r="AC47" s="115">
        <v>0</v>
      </c>
      <c r="AD47" s="115">
        <v>0</v>
      </c>
      <c r="AE47" s="115">
        <v>0</v>
      </c>
      <c r="AF47" s="115">
        <v>0</v>
      </c>
      <c r="AG47" s="115">
        <v>0</v>
      </c>
      <c r="AH47" s="115">
        <v>0</v>
      </c>
      <c r="AI47" s="115">
        <v>0</v>
      </c>
      <c r="AJ47" s="115">
        <v>0</v>
      </c>
      <c r="AK47" s="115">
        <v>0</v>
      </c>
      <c r="AL47" s="246">
        <f t="shared" si="0"/>
        <v>2801305.95</v>
      </c>
      <c r="AO47" s="70"/>
    </row>
    <row r="48" spans="1:41" ht="33" customHeight="1">
      <c r="A48" s="87">
        <v>119</v>
      </c>
      <c r="B48" s="88" t="s">
        <v>724</v>
      </c>
      <c r="C48" s="89" t="s">
        <v>1525</v>
      </c>
      <c r="D48" s="115">
        <v>0</v>
      </c>
      <c r="E48" s="115">
        <v>0</v>
      </c>
      <c r="F48" s="115">
        <v>0</v>
      </c>
      <c r="G48" s="115">
        <v>3011.9</v>
      </c>
      <c r="H48" s="115">
        <v>0</v>
      </c>
      <c r="I48" s="115">
        <v>0</v>
      </c>
      <c r="J48" s="115">
        <v>0</v>
      </c>
      <c r="K48" s="115">
        <v>0</v>
      </c>
      <c r="L48" s="115">
        <v>288048.28000000003</v>
      </c>
      <c r="M48" s="115">
        <v>0</v>
      </c>
      <c r="N48" s="115">
        <v>0</v>
      </c>
      <c r="O48" s="115">
        <v>0</v>
      </c>
      <c r="P48" s="115">
        <v>0</v>
      </c>
      <c r="Q48" s="115">
        <v>0</v>
      </c>
      <c r="R48" s="115">
        <v>0</v>
      </c>
      <c r="S48" s="115">
        <v>0</v>
      </c>
      <c r="T48" s="115">
        <v>0</v>
      </c>
      <c r="U48" s="115">
        <v>0</v>
      </c>
      <c r="V48" s="115">
        <v>0</v>
      </c>
      <c r="W48" s="115">
        <v>0</v>
      </c>
      <c r="X48" s="115">
        <v>0</v>
      </c>
      <c r="Y48" s="115">
        <v>0</v>
      </c>
      <c r="Z48" s="115">
        <v>0</v>
      </c>
      <c r="AA48" s="115">
        <v>0</v>
      </c>
      <c r="AB48" s="115">
        <v>0</v>
      </c>
      <c r="AC48" s="115">
        <v>0</v>
      </c>
      <c r="AD48" s="115">
        <v>0</v>
      </c>
      <c r="AE48" s="115">
        <v>0</v>
      </c>
      <c r="AF48" s="115">
        <v>0</v>
      </c>
      <c r="AG48" s="115">
        <v>0</v>
      </c>
      <c r="AH48" s="115">
        <v>0</v>
      </c>
      <c r="AI48" s="115">
        <v>0</v>
      </c>
      <c r="AJ48" s="115">
        <v>0</v>
      </c>
      <c r="AK48" s="115">
        <v>0</v>
      </c>
      <c r="AL48" s="246">
        <f t="shared" si="0"/>
        <v>291060.18000000005</v>
      </c>
      <c r="AO48" s="70"/>
    </row>
    <row r="49" spans="1:41" ht="33" hidden="1" customHeight="1">
      <c r="A49" s="87">
        <v>121</v>
      </c>
      <c r="B49" s="88" t="s">
        <v>725</v>
      </c>
      <c r="C49" s="89" t="s">
        <v>1524</v>
      </c>
      <c r="D49" s="115">
        <v>0</v>
      </c>
      <c r="E49" s="115">
        <v>0</v>
      </c>
      <c r="F49" s="115">
        <v>0</v>
      </c>
      <c r="G49" s="115">
        <v>0</v>
      </c>
      <c r="H49" s="115">
        <v>0</v>
      </c>
      <c r="I49" s="115">
        <v>0</v>
      </c>
      <c r="J49" s="115">
        <v>0</v>
      </c>
      <c r="K49" s="115">
        <v>0</v>
      </c>
      <c r="L49" s="115">
        <v>0</v>
      </c>
      <c r="M49" s="115">
        <v>0</v>
      </c>
      <c r="N49" s="115">
        <v>0</v>
      </c>
      <c r="O49" s="115">
        <v>0</v>
      </c>
      <c r="P49" s="115">
        <v>0</v>
      </c>
      <c r="Q49" s="115">
        <v>0</v>
      </c>
      <c r="R49" s="115">
        <v>0</v>
      </c>
      <c r="S49" s="115">
        <v>0</v>
      </c>
      <c r="T49" s="115">
        <v>0</v>
      </c>
      <c r="U49" s="115">
        <v>0</v>
      </c>
      <c r="V49" s="115">
        <v>0</v>
      </c>
      <c r="W49" s="115">
        <v>0</v>
      </c>
      <c r="X49" s="115">
        <v>0</v>
      </c>
      <c r="Y49" s="115">
        <v>0</v>
      </c>
      <c r="Z49" s="115">
        <v>0</v>
      </c>
      <c r="AA49" s="115">
        <v>0</v>
      </c>
      <c r="AB49" s="115">
        <v>0</v>
      </c>
      <c r="AC49" s="115">
        <v>0</v>
      </c>
      <c r="AD49" s="115">
        <v>0</v>
      </c>
      <c r="AE49" s="115">
        <v>0</v>
      </c>
      <c r="AF49" s="115">
        <v>0</v>
      </c>
      <c r="AG49" s="115">
        <v>0</v>
      </c>
      <c r="AH49" s="115">
        <v>0</v>
      </c>
      <c r="AI49" s="115">
        <v>0</v>
      </c>
      <c r="AJ49" s="115">
        <v>0</v>
      </c>
      <c r="AK49" s="115">
        <v>0</v>
      </c>
      <c r="AL49" s="246">
        <f t="shared" si="0"/>
        <v>0</v>
      </c>
      <c r="AO49" s="70"/>
    </row>
    <row r="50" spans="1:41" ht="33" hidden="1" customHeight="1">
      <c r="A50" s="87">
        <v>124</v>
      </c>
      <c r="B50" s="88" t="s">
        <v>726</v>
      </c>
      <c r="C50" s="89" t="s">
        <v>1520</v>
      </c>
      <c r="D50" s="115">
        <v>0</v>
      </c>
      <c r="E50" s="115">
        <v>0</v>
      </c>
      <c r="F50" s="115">
        <v>0</v>
      </c>
      <c r="G50" s="115">
        <v>0</v>
      </c>
      <c r="H50" s="115">
        <v>0</v>
      </c>
      <c r="I50" s="115">
        <v>0</v>
      </c>
      <c r="J50" s="115">
        <v>0</v>
      </c>
      <c r="K50" s="115">
        <v>0</v>
      </c>
      <c r="L50" s="115">
        <v>0</v>
      </c>
      <c r="M50" s="115">
        <v>0</v>
      </c>
      <c r="N50" s="115">
        <v>0</v>
      </c>
      <c r="O50" s="115">
        <v>0</v>
      </c>
      <c r="P50" s="115">
        <v>0</v>
      </c>
      <c r="Q50" s="115">
        <v>0</v>
      </c>
      <c r="R50" s="115">
        <v>0</v>
      </c>
      <c r="S50" s="115">
        <v>0</v>
      </c>
      <c r="T50" s="115">
        <v>0</v>
      </c>
      <c r="U50" s="115">
        <v>0</v>
      </c>
      <c r="V50" s="115">
        <v>0</v>
      </c>
      <c r="W50" s="115">
        <v>0</v>
      </c>
      <c r="X50" s="115">
        <v>0</v>
      </c>
      <c r="Y50" s="115">
        <v>0</v>
      </c>
      <c r="Z50" s="115">
        <v>0</v>
      </c>
      <c r="AA50" s="115">
        <v>0</v>
      </c>
      <c r="AB50" s="115">
        <v>0</v>
      </c>
      <c r="AC50" s="115">
        <v>0</v>
      </c>
      <c r="AD50" s="115">
        <v>0</v>
      </c>
      <c r="AE50" s="115">
        <v>0</v>
      </c>
      <c r="AF50" s="115">
        <v>0</v>
      </c>
      <c r="AG50" s="115">
        <v>0</v>
      </c>
      <c r="AH50" s="115">
        <v>0</v>
      </c>
      <c r="AI50" s="115">
        <v>0</v>
      </c>
      <c r="AJ50" s="115">
        <v>0</v>
      </c>
      <c r="AK50" s="115">
        <v>0</v>
      </c>
      <c r="AL50" s="246">
        <f t="shared" si="0"/>
        <v>0</v>
      </c>
      <c r="AO50" s="70"/>
    </row>
    <row r="51" spans="1:41" ht="33" customHeight="1">
      <c r="A51" s="87">
        <v>129</v>
      </c>
      <c r="B51" s="88" t="s">
        <v>727</v>
      </c>
      <c r="C51" s="89" t="s">
        <v>1517</v>
      </c>
      <c r="D51" s="115">
        <v>269521.27</v>
      </c>
      <c r="E51" s="115">
        <v>0</v>
      </c>
      <c r="F51" s="115">
        <v>921173.57</v>
      </c>
      <c r="G51" s="115">
        <v>0</v>
      </c>
      <c r="H51" s="115">
        <v>0</v>
      </c>
      <c r="I51" s="115">
        <v>0</v>
      </c>
      <c r="J51" s="115">
        <v>112002.01</v>
      </c>
      <c r="K51" s="115">
        <v>0</v>
      </c>
      <c r="L51" s="115">
        <v>0</v>
      </c>
      <c r="M51" s="115">
        <v>0</v>
      </c>
      <c r="N51" s="115">
        <v>0</v>
      </c>
      <c r="O51" s="115">
        <v>0</v>
      </c>
      <c r="P51" s="115">
        <v>0</v>
      </c>
      <c r="Q51" s="115">
        <v>0</v>
      </c>
      <c r="R51" s="115">
        <v>0</v>
      </c>
      <c r="S51" s="115">
        <v>0</v>
      </c>
      <c r="T51" s="115">
        <v>0</v>
      </c>
      <c r="U51" s="115">
        <v>0</v>
      </c>
      <c r="V51" s="115">
        <v>0</v>
      </c>
      <c r="W51" s="115">
        <v>0</v>
      </c>
      <c r="X51" s="115">
        <v>0</v>
      </c>
      <c r="Y51" s="115">
        <v>0</v>
      </c>
      <c r="Z51" s="115">
        <v>0</v>
      </c>
      <c r="AA51" s="115">
        <v>0</v>
      </c>
      <c r="AB51" s="115">
        <v>0</v>
      </c>
      <c r="AC51" s="115">
        <v>0</v>
      </c>
      <c r="AD51" s="115">
        <v>0</v>
      </c>
      <c r="AE51" s="115">
        <v>0</v>
      </c>
      <c r="AF51" s="115">
        <v>0</v>
      </c>
      <c r="AG51" s="115">
        <v>0</v>
      </c>
      <c r="AH51" s="115">
        <v>0</v>
      </c>
      <c r="AI51" s="115">
        <v>0</v>
      </c>
      <c r="AJ51" s="115">
        <v>0</v>
      </c>
      <c r="AK51" s="115">
        <v>0</v>
      </c>
      <c r="AL51" s="246">
        <f t="shared" si="0"/>
        <v>1302696.8499999999</v>
      </c>
      <c r="AO51" s="70"/>
    </row>
    <row r="52" spans="1:41" ht="33" customHeight="1">
      <c r="A52" s="87">
        <v>130</v>
      </c>
      <c r="B52" s="88" t="s">
        <v>728</v>
      </c>
      <c r="C52" s="89" t="s">
        <v>1516</v>
      </c>
      <c r="D52" s="115">
        <v>0</v>
      </c>
      <c r="E52" s="115">
        <v>0</v>
      </c>
      <c r="F52" s="115">
        <v>440642.52</v>
      </c>
      <c r="G52" s="115">
        <v>1127497.67</v>
      </c>
      <c r="H52" s="115">
        <v>0</v>
      </c>
      <c r="I52" s="115">
        <v>0</v>
      </c>
      <c r="J52" s="115">
        <v>0</v>
      </c>
      <c r="K52" s="115">
        <v>0</v>
      </c>
      <c r="L52" s="115">
        <v>0</v>
      </c>
      <c r="M52" s="115">
        <v>8912</v>
      </c>
      <c r="N52" s="115">
        <v>0</v>
      </c>
      <c r="O52" s="115">
        <v>0</v>
      </c>
      <c r="P52" s="115">
        <v>0</v>
      </c>
      <c r="Q52" s="115">
        <v>0</v>
      </c>
      <c r="R52" s="115">
        <v>0</v>
      </c>
      <c r="S52" s="115">
        <v>0</v>
      </c>
      <c r="T52" s="115">
        <v>0</v>
      </c>
      <c r="U52" s="115">
        <v>0</v>
      </c>
      <c r="V52" s="115">
        <v>0</v>
      </c>
      <c r="W52" s="115">
        <v>0</v>
      </c>
      <c r="X52" s="115">
        <v>0</v>
      </c>
      <c r="Y52" s="115">
        <v>0</v>
      </c>
      <c r="Z52" s="115">
        <v>0</v>
      </c>
      <c r="AA52" s="115">
        <v>0</v>
      </c>
      <c r="AB52" s="115">
        <v>0</v>
      </c>
      <c r="AC52" s="115">
        <v>0</v>
      </c>
      <c r="AD52" s="115">
        <v>0</v>
      </c>
      <c r="AE52" s="115">
        <v>0</v>
      </c>
      <c r="AF52" s="115">
        <v>0</v>
      </c>
      <c r="AG52" s="115">
        <v>0</v>
      </c>
      <c r="AH52" s="115">
        <v>0</v>
      </c>
      <c r="AI52" s="115">
        <v>0</v>
      </c>
      <c r="AJ52" s="115">
        <v>0</v>
      </c>
      <c r="AK52" s="115">
        <v>0</v>
      </c>
      <c r="AL52" s="246">
        <f t="shared" si="0"/>
        <v>1577052.19</v>
      </c>
      <c r="AO52" s="70"/>
    </row>
    <row r="53" spans="1:41" ht="33" customHeight="1">
      <c r="A53" s="87">
        <v>132</v>
      </c>
      <c r="B53" s="88" t="s">
        <v>729</v>
      </c>
      <c r="C53" s="89" t="s">
        <v>1517</v>
      </c>
      <c r="D53" s="115">
        <v>16500000</v>
      </c>
      <c r="E53" s="115">
        <v>16500000</v>
      </c>
      <c r="F53" s="115">
        <v>9048359</v>
      </c>
      <c r="G53" s="115">
        <v>62846.5</v>
      </c>
      <c r="H53" s="115">
        <v>0</v>
      </c>
      <c r="I53" s="115">
        <v>25180.469999999998</v>
      </c>
      <c r="J53" s="115">
        <v>56398415.57</v>
      </c>
      <c r="K53" s="115">
        <v>0</v>
      </c>
      <c r="L53" s="115">
        <v>1277.6600000000001</v>
      </c>
      <c r="M53" s="115">
        <v>0</v>
      </c>
      <c r="N53" s="115">
        <v>0</v>
      </c>
      <c r="O53" s="115">
        <v>458043.34</v>
      </c>
      <c r="P53" s="115">
        <v>0</v>
      </c>
      <c r="Q53" s="115">
        <v>0</v>
      </c>
      <c r="R53" s="115">
        <v>0</v>
      </c>
      <c r="S53" s="115">
        <v>0</v>
      </c>
      <c r="T53" s="115">
        <v>0</v>
      </c>
      <c r="U53" s="115">
        <v>0</v>
      </c>
      <c r="V53" s="115">
        <v>0</v>
      </c>
      <c r="W53" s="115">
        <v>0</v>
      </c>
      <c r="X53" s="115">
        <v>0</v>
      </c>
      <c r="Y53" s="115">
        <v>0</v>
      </c>
      <c r="Z53" s="115">
        <v>0</v>
      </c>
      <c r="AA53" s="115">
        <v>0</v>
      </c>
      <c r="AB53" s="115">
        <v>0</v>
      </c>
      <c r="AC53" s="115">
        <v>0</v>
      </c>
      <c r="AD53" s="115">
        <v>0</v>
      </c>
      <c r="AE53" s="115">
        <v>0</v>
      </c>
      <c r="AF53" s="115">
        <v>0</v>
      </c>
      <c r="AG53" s="115">
        <v>0</v>
      </c>
      <c r="AH53" s="115">
        <v>0</v>
      </c>
      <c r="AI53" s="115">
        <v>0</v>
      </c>
      <c r="AJ53" s="115">
        <v>0</v>
      </c>
      <c r="AK53" s="115">
        <v>0</v>
      </c>
      <c r="AL53" s="246">
        <f t="shared" si="0"/>
        <v>98994122.539999992</v>
      </c>
      <c r="AO53" s="70"/>
    </row>
    <row r="54" spans="1:41" ht="33" customHeight="1">
      <c r="A54" s="87">
        <v>133</v>
      </c>
      <c r="B54" s="88" t="s">
        <v>730</v>
      </c>
      <c r="C54" s="89" t="s">
        <v>1521</v>
      </c>
      <c r="D54" s="115">
        <v>0</v>
      </c>
      <c r="E54" s="115">
        <v>0</v>
      </c>
      <c r="F54" s="115">
        <v>1001659.62</v>
      </c>
      <c r="G54" s="115">
        <v>82052</v>
      </c>
      <c r="H54" s="115">
        <v>0</v>
      </c>
      <c r="I54" s="115">
        <v>0</v>
      </c>
      <c r="J54" s="115">
        <v>0</v>
      </c>
      <c r="K54" s="115">
        <v>0</v>
      </c>
      <c r="L54" s="115">
        <v>0</v>
      </c>
      <c r="M54" s="115">
        <v>0</v>
      </c>
      <c r="N54" s="115">
        <v>0</v>
      </c>
      <c r="O54" s="115">
        <v>0</v>
      </c>
      <c r="P54" s="115">
        <v>0</v>
      </c>
      <c r="Q54" s="115">
        <v>0</v>
      </c>
      <c r="R54" s="115">
        <v>0</v>
      </c>
      <c r="S54" s="115">
        <v>0</v>
      </c>
      <c r="T54" s="115">
        <v>0</v>
      </c>
      <c r="U54" s="115">
        <v>0</v>
      </c>
      <c r="V54" s="115">
        <v>0</v>
      </c>
      <c r="W54" s="115">
        <v>0</v>
      </c>
      <c r="X54" s="115">
        <v>0</v>
      </c>
      <c r="Y54" s="115">
        <v>0</v>
      </c>
      <c r="Z54" s="115">
        <v>0</v>
      </c>
      <c r="AA54" s="115">
        <v>0</v>
      </c>
      <c r="AB54" s="115">
        <v>0</v>
      </c>
      <c r="AC54" s="115">
        <v>0</v>
      </c>
      <c r="AD54" s="115">
        <v>0</v>
      </c>
      <c r="AE54" s="115">
        <v>0</v>
      </c>
      <c r="AF54" s="115">
        <v>0</v>
      </c>
      <c r="AG54" s="115">
        <v>0</v>
      </c>
      <c r="AH54" s="115">
        <v>0</v>
      </c>
      <c r="AI54" s="115">
        <v>0</v>
      </c>
      <c r="AJ54" s="115">
        <v>0</v>
      </c>
      <c r="AK54" s="115">
        <v>0</v>
      </c>
      <c r="AL54" s="246">
        <f t="shared" si="0"/>
        <v>1083711.6200000001</v>
      </c>
      <c r="AO54" s="70"/>
    </row>
    <row r="55" spans="1:41" ht="33" customHeight="1">
      <c r="A55" s="87">
        <v>134</v>
      </c>
      <c r="B55" s="88" t="s">
        <v>731</v>
      </c>
      <c r="C55" s="89" t="s">
        <v>1518</v>
      </c>
      <c r="D55" s="115">
        <v>0</v>
      </c>
      <c r="E55" s="115">
        <v>0</v>
      </c>
      <c r="F55" s="115">
        <v>0</v>
      </c>
      <c r="G55" s="115">
        <v>10965.08</v>
      </c>
      <c r="H55" s="115">
        <v>0</v>
      </c>
      <c r="I55" s="115">
        <v>0</v>
      </c>
      <c r="J55" s="115">
        <v>0</v>
      </c>
      <c r="K55" s="115">
        <v>0</v>
      </c>
      <c r="L55" s="115">
        <v>0</v>
      </c>
      <c r="M55" s="115">
        <v>0</v>
      </c>
      <c r="N55" s="115">
        <v>0</v>
      </c>
      <c r="O55" s="115">
        <v>0</v>
      </c>
      <c r="P55" s="115">
        <v>0</v>
      </c>
      <c r="Q55" s="115">
        <v>0</v>
      </c>
      <c r="R55" s="115">
        <v>0</v>
      </c>
      <c r="S55" s="115">
        <v>0</v>
      </c>
      <c r="T55" s="115">
        <v>0</v>
      </c>
      <c r="U55" s="115">
        <v>0</v>
      </c>
      <c r="V55" s="115">
        <v>0</v>
      </c>
      <c r="W55" s="115">
        <v>0</v>
      </c>
      <c r="X55" s="115">
        <v>0</v>
      </c>
      <c r="Y55" s="115">
        <v>0</v>
      </c>
      <c r="Z55" s="115">
        <v>0</v>
      </c>
      <c r="AA55" s="115">
        <v>0</v>
      </c>
      <c r="AB55" s="115">
        <v>0</v>
      </c>
      <c r="AC55" s="115">
        <v>0</v>
      </c>
      <c r="AD55" s="115">
        <v>0</v>
      </c>
      <c r="AE55" s="115">
        <v>0</v>
      </c>
      <c r="AF55" s="115">
        <v>0</v>
      </c>
      <c r="AG55" s="115">
        <v>0</v>
      </c>
      <c r="AH55" s="115">
        <v>0</v>
      </c>
      <c r="AI55" s="115">
        <v>0</v>
      </c>
      <c r="AJ55" s="115">
        <v>0</v>
      </c>
      <c r="AK55" s="115">
        <v>0</v>
      </c>
      <c r="AL55" s="246">
        <f t="shared" si="0"/>
        <v>10965.08</v>
      </c>
      <c r="AO55" s="70"/>
    </row>
    <row r="56" spans="1:41" ht="33" hidden="1" customHeight="1">
      <c r="A56" s="87">
        <v>137</v>
      </c>
      <c r="B56" s="88" t="s">
        <v>732</v>
      </c>
      <c r="C56" s="89" t="s">
        <v>1517</v>
      </c>
      <c r="D56" s="115">
        <v>0</v>
      </c>
      <c r="E56" s="115">
        <v>0</v>
      </c>
      <c r="F56" s="115">
        <v>0</v>
      </c>
      <c r="G56" s="115">
        <v>0</v>
      </c>
      <c r="H56" s="115">
        <v>0</v>
      </c>
      <c r="I56" s="115">
        <v>0</v>
      </c>
      <c r="J56" s="115">
        <v>0</v>
      </c>
      <c r="K56" s="115">
        <v>0</v>
      </c>
      <c r="L56" s="115">
        <v>0</v>
      </c>
      <c r="M56" s="115">
        <v>0</v>
      </c>
      <c r="N56" s="115">
        <v>0</v>
      </c>
      <c r="O56" s="115">
        <v>0</v>
      </c>
      <c r="P56" s="115">
        <v>0</v>
      </c>
      <c r="Q56" s="115">
        <v>0</v>
      </c>
      <c r="R56" s="115">
        <v>0</v>
      </c>
      <c r="S56" s="115">
        <v>0</v>
      </c>
      <c r="T56" s="115">
        <v>0</v>
      </c>
      <c r="U56" s="115">
        <v>0</v>
      </c>
      <c r="V56" s="115">
        <v>0</v>
      </c>
      <c r="W56" s="115">
        <v>0</v>
      </c>
      <c r="X56" s="115">
        <v>0</v>
      </c>
      <c r="Y56" s="115">
        <v>0</v>
      </c>
      <c r="Z56" s="115">
        <v>0</v>
      </c>
      <c r="AA56" s="115">
        <v>0</v>
      </c>
      <c r="AB56" s="115">
        <v>0</v>
      </c>
      <c r="AC56" s="115">
        <v>0</v>
      </c>
      <c r="AD56" s="115">
        <v>0</v>
      </c>
      <c r="AE56" s="115">
        <v>0</v>
      </c>
      <c r="AF56" s="115">
        <v>0</v>
      </c>
      <c r="AG56" s="115">
        <v>0</v>
      </c>
      <c r="AH56" s="115">
        <v>0</v>
      </c>
      <c r="AI56" s="115">
        <v>0</v>
      </c>
      <c r="AJ56" s="115">
        <v>0</v>
      </c>
      <c r="AK56" s="115">
        <v>0</v>
      </c>
      <c r="AL56" s="246">
        <f t="shared" si="0"/>
        <v>0</v>
      </c>
      <c r="AO56" s="70"/>
    </row>
    <row r="57" spans="1:41" ht="33" hidden="1" customHeight="1">
      <c r="A57" s="87">
        <v>138</v>
      </c>
      <c r="B57" s="88" t="s">
        <v>733</v>
      </c>
      <c r="C57" s="117" t="s">
        <v>1304</v>
      </c>
      <c r="D57" s="115">
        <v>0</v>
      </c>
      <c r="E57" s="115">
        <v>0</v>
      </c>
      <c r="F57" s="115">
        <v>0</v>
      </c>
      <c r="G57" s="115">
        <v>0</v>
      </c>
      <c r="H57" s="115">
        <v>0</v>
      </c>
      <c r="I57" s="115">
        <v>0</v>
      </c>
      <c r="J57" s="115">
        <v>0</v>
      </c>
      <c r="K57" s="115">
        <v>0</v>
      </c>
      <c r="L57" s="115">
        <v>0</v>
      </c>
      <c r="M57" s="115">
        <v>0</v>
      </c>
      <c r="N57" s="115">
        <v>0</v>
      </c>
      <c r="O57" s="115">
        <v>0</v>
      </c>
      <c r="P57" s="115">
        <v>0</v>
      </c>
      <c r="Q57" s="115">
        <v>0</v>
      </c>
      <c r="R57" s="115">
        <v>0</v>
      </c>
      <c r="S57" s="115">
        <v>0</v>
      </c>
      <c r="T57" s="115">
        <v>0</v>
      </c>
      <c r="U57" s="115">
        <v>0</v>
      </c>
      <c r="V57" s="115">
        <v>0</v>
      </c>
      <c r="W57" s="115">
        <v>0</v>
      </c>
      <c r="X57" s="115">
        <v>0</v>
      </c>
      <c r="Y57" s="115">
        <v>0</v>
      </c>
      <c r="Z57" s="115">
        <v>0</v>
      </c>
      <c r="AA57" s="115">
        <v>0</v>
      </c>
      <c r="AB57" s="115">
        <v>0</v>
      </c>
      <c r="AC57" s="115">
        <v>0</v>
      </c>
      <c r="AD57" s="115">
        <v>0</v>
      </c>
      <c r="AE57" s="115">
        <v>0</v>
      </c>
      <c r="AF57" s="115">
        <v>0</v>
      </c>
      <c r="AG57" s="115">
        <v>0</v>
      </c>
      <c r="AH57" s="115">
        <v>0</v>
      </c>
      <c r="AI57" s="115">
        <v>0</v>
      </c>
      <c r="AJ57" s="115">
        <v>0</v>
      </c>
      <c r="AK57" s="115">
        <v>0</v>
      </c>
      <c r="AL57" s="246">
        <f t="shared" si="0"/>
        <v>0</v>
      </c>
      <c r="AO57" s="70"/>
    </row>
    <row r="58" spans="1:41" ht="33" customHeight="1">
      <c r="A58" s="87">
        <v>139</v>
      </c>
      <c r="B58" s="88" t="s">
        <v>734</v>
      </c>
      <c r="C58" s="117" t="s">
        <v>1304</v>
      </c>
      <c r="D58" s="115">
        <v>0</v>
      </c>
      <c r="E58" s="115">
        <v>0</v>
      </c>
      <c r="F58" s="115">
        <v>0</v>
      </c>
      <c r="G58" s="115">
        <v>16070.68</v>
      </c>
      <c r="H58" s="115">
        <v>0</v>
      </c>
      <c r="I58" s="115">
        <v>0</v>
      </c>
      <c r="J58" s="115">
        <v>0</v>
      </c>
      <c r="K58" s="115">
        <v>0</v>
      </c>
      <c r="L58" s="115">
        <v>0</v>
      </c>
      <c r="M58" s="115">
        <v>0</v>
      </c>
      <c r="N58" s="115">
        <v>0</v>
      </c>
      <c r="O58" s="115">
        <v>0</v>
      </c>
      <c r="P58" s="115">
        <v>0</v>
      </c>
      <c r="Q58" s="115">
        <v>0</v>
      </c>
      <c r="R58" s="115">
        <v>0</v>
      </c>
      <c r="S58" s="115">
        <v>0</v>
      </c>
      <c r="T58" s="115">
        <v>0</v>
      </c>
      <c r="U58" s="115">
        <v>0</v>
      </c>
      <c r="V58" s="115">
        <v>0</v>
      </c>
      <c r="W58" s="115">
        <v>0</v>
      </c>
      <c r="X58" s="115">
        <v>0</v>
      </c>
      <c r="Y58" s="115">
        <v>0</v>
      </c>
      <c r="Z58" s="115">
        <v>0</v>
      </c>
      <c r="AA58" s="115">
        <v>0</v>
      </c>
      <c r="AB58" s="115">
        <v>0</v>
      </c>
      <c r="AC58" s="115">
        <v>0</v>
      </c>
      <c r="AD58" s="115">
        <v>0</v>
      </c>
      <c r="AE58" s="115">
        <v>0</v>
      </c>
      <c r="AF58" s="115">
        <v>0</v>
      </c>
      <c r="AG58" s="115">
        <v>0</v>
      </c>
      <c r="AH58" s="115">
        <v>0</v>
      </c>
      <c r="AI58" s="115">
        <v>0</v>
      </c>
      <c r="AJ58" s="115">
        <v>0</v>
      </c>
      <c r="AK58" s="115">
        <v>0</v>
      </c>
      <c r="AL58" s="246">
        <f t="shared" si="0"/>
        <v>16070.68</v>
      </c>
      <c r="AO58" s="70"/>
    </row>
    <row r="59" spans="1:41" ht="33" hidden="1" customHeight="1">
      <c r="A59" s="87">
        <v>140</v>
      </c>
      <c r="B59" s="88" t="s">
        <v>735</v>
      </c>
      <c r="C59" s="117" t="s">
        <v>1304</v>
      </c>
      <c r="D59" s="115">
        <v>0</v>
      </c>
      <c r="E59" s="115">
        <v>0</v>
      </c>
      <c r="F59" s="115">
        <v>0</v>
      </c>
      <c r="G59" s="115">
        <v>0</v>
      </c>
      <c r="H59" s="115">
        <v>0</v>
      </c>
      <c r="I59" s="115">
        <v>0</v>
      </c>
      <c r="J59" s="115">
        <v>0</v>
      </c>
      <c r="K59" s="115">
        <v>0</v>
      </c>
      <c r="L59" s="115">
        <v>0</v>
      </c>
      <c r="M59" s="115">
        <v>0</v>
      </c>
      <c r="N59" s="115">
        <v>0</v>
      </c>
      <c r="O59" s="115">
        <v>0</v>
      </c>
      <c r="P59" s="115">
        <v>0</v>
      </c>
      <c r="Q59" s="115">
        <v>0</v>
      </c>
      <c r="R59" s="115">
        <v>0</v>
      </c>
      <c r="S59" s="115">
        <v>0</v>
      </c>
      <c r="T59" s="115">
        <v>0</v>
      </c>
      <c r="U59" s="115">
        <v>0</v>
      </c>
      <c r="V59" s="115">
        <v>0</v>
      </c>
      <c r="W59" s="115">
        <v>0</v>
      </c>
      <c r="X59" s="115">
        <v>0</v>
      </c>
      <c r="Y59" s="115">
        <v>0</v>
      </c>
      <c r="Z59" s="115">
        <v>0</v>
      </c>
      <c r="AA59" s="115">
        <v>0</v>
      </c>
      <c r="AB59" s="115">
        <v>0</v>
      </c>
      <c r="AC59" s="115">
        <v>0</v>
      </c>
      <c r="AD59" s="115">
        <v>0</v>
      </c>
      <c r="AE59" s="115">
        <v>0</v>
      </c>
      <c r="AF59" s="115">
        <v>0</v>
      </c>
      <c r="AG59" s="115">
        <v>0</v>
      </c>
      <c r="AH59" s="115">
        <v>0</v>
      </c>
      <c r="AI59" s="115">
        <v>0</v>
      </c>
      <c r="AJ59" s="115">
        <v>0</v>
      </c>
      <c r="AK59" s="115">
        <v>0</v>
      </c>
      <c r="AL59" s="246">
        <f t="shared" si="0"/>
        <v>0</v>
      </c>
      <c r="AO59" s="70"/>
    </row>
    <row r="60" spans="1:41" ht="33" hidden="1" customHeight="1">
      <c r="A60" s="87">
        <v>141</v>
      </c>
      <c r="B60" s="88" t="s">
        <v>736</v>
      </c>
      <c r="C60" s="117" t="s">
        <v>1304</v>
      </c>
      <c r="D60" s="115">
        <v>0</v>
      </c>
      <c r="E60" s="115">
        <v>0</v>
      </c>
      <c r="F60" s="115">
        <v>0</v>
      </c>
      <c r="G60" s="115">
        <v>0</v>
      </c>
      <c r="H60" s="115">
        <v>0</v>
      </c>
      <c r="I60" s="115">
        <v>0</v>
      </c>
      <c r="J60" s="115">
        <v>0</v>
      </c>
      <c r="K60" s="115">
        <v>0</v>
      </c>
      <c r="L60" s="115">
        <v>0</v>
      </c>
      <c r="M60" s="115">
        <v>0</v>
      </c>
      <c r="N60" s="115">
        <v>0</v>
      </c>
      <c r="O60" s="115">
        <v>0</v>
      </c>
      <c r="P60" s="115">
        <v>0</v>
      </c>
      <c r="Q60" s="115">
        <v>0</v>
      </c>
      <c r="R60" s="115">
        <v>0</v>
      </c>
      <c r="S60" s="115">
        <v>0</v>
      </c>
      <c r="T60" s="115">
        <v>0</v>
      </c>
      <c r="U60" s="115">
        <v>0</v>
      </c>
      <c r="V60" s="115">
        <v>0</v>
      </c>
      <c r="W60" s="115">
        <v>0</v>
      </c>
      <c r="X60" s="115">
        <v>0</v>
      </c>
      <c r="Y60" s="115">
        <v>0</v>
      </c>
      <c r="Z60" s="115">
        <v>0</v>
      </c>
      <c r="AA60" s="115">
        <v>0</v>
      </c>
      <c r="AB60" s="115">
        <v>0</v>
      </c>
      <c r="AC60" s="115">
        <v>0</v>
      </c>
      <c r="AD60" s="115">
        <v>0</v>
      </c>
      <c r="AE60" s="115">
        <v>0</v>
      </c>
      <c r="AF60" s="115">
        <v>0</v>
      </c>
      <c r="AG60" s="115">
        <v>0</v>
      </c>
      <c r="AH60" s="115">
        <v>0</v>
      </c>
      <c r="AI60" s="115">
        <v>0</v>
      </c>
      <c r="AJ60" s="115">
        <v>0</v>
      </c>
      <c r="AK60" s="115">
        <v>0</v>
      </c>
      <c r="AL60" s="246">
        <f t="shared" si="0"/>
        <v>0</v>
      </c>
      <c r="AO60" s="70"/>
    </row>
    <row r="61" spans="1:41" ht="33" hidden="1" customHeight="1">
      <c r="A61" s="87">
        <v>142</v>
      </c>
      <c r="B61" s="88" t="s">
        <v>737</v>
      </c>
      <c r="C61" s="117" t="s">
        <v>1304</v>
      </c>
      <c r="D61" s="115">
        <v>0</v>
      </c>
      <c r="E61" s="115">
        <v>0</v>
      </c>
      <c r="F61" s="115">
        <v>0</v>
      </c>
      <c r="G61" s="115">
        <v>0</v>
      </c>
      <c r="H61" s="115">
        <v>0</v>
      </c>
      <c r="I61" s="115">
        <v>0</v>
      </c>
      <c r="J61" s="115">
        <v>0</v>
      </c>
      <c r="K61" s="115">
        <v>0</v>
      </c>
      <c r="L61" s="115">
        <v>0</v>
      </c>
      <c r="M61" s="115">
        <v>0</v>
      </c>
      <c r="N61" s="115">
        <v>0</v>
      </c>
      <c r="O61" s="115">
        <v>0</v>
      </c>
      <c r="P61" s="115">
        <v>0</v>
      </c>
      <c r="Q61" s="115">
        <v>0</v>
      </c>
      <c r="R61" s="115">
        <v>0</v>
      </c>
      <c r="S61" s="115">
        <v>0</v>
      </c>
      <c r="T61" s="115">
        <v>0</v>
      </c>
      <c r="U61" s="115">
        <v>0</v>
      </c>
      <c r="V61" s="115">
        <v>0</v>
      </c>
      <c r="W61" s="115">
        <v>0</v>
      </c>
      <c r="X61" s="115">
        <v>0</v>
      </c>
      <c r="Y61" s="115">
        <v>0</v>
      </c>
      <c r="Z61" s="115">
        <v>0</v>
      </c>
      <c r="AA61" s="115">
        <v>0</v>
      </c>
      <c r="AB61" s="115">
        <v>0</v>
      </c>
      <c r="AC61" s="115">
        <v>0</v>
      </c>
      <c r="AD61" s="115">
        <v>0</v>
      </c>
      <c r="AE61" s="115">
        <v>0</v>
      </c>
      <c r="AF61" s="115">
        <v>0</v>
      </c>
      <c r="AG61" s="115">
        <v>0</v>
      </c>
      <c r="AH61" s="115">
        <v>0</v>
      </c>
      <c r="AI61" s="115">
        <v>0</v>
      </c>
      <c r="AJ61" s="115">
        <v>0</v>
      </c>
      <c r="AK61" s="115">
        <v>0</v>
      </c>
      <c r="AL61" s="246">
        <f t="shared" si="0"/>
        <v>0</v>
      </c>
      <c r="AO61" s="70"/>
    </row>
    <row r="62" spans="1:41" ht="33" hidden="1" customHeight="1">
      <c r="A62" s="87">
        <v>143</v>
      </c>
      <c r="B62" s="88" t="s">
        <v>87</v>
      </c>
      <c r="C62" s="117" t="s">
        <v>1304</v>
      </c>
      <c r="D62" s="115">
        <v>0</v>
      </c>
      <c r="E62" s="115">
        <v>0</v>
      </c>
      <c r="F62" s="115">
        <v>0</v>
      </c>
      <c r="G62" s="115">
        <v>0</v>
      </c>
      <c r="H62" s="115">
        <v>0</v>
      </c>
      <c r="I62" s="115">
        <v>0</v>
      </c>
      <c r="J62" s="115">
        <v>0</v>
      </c>
      <c r="K62" s="115">
        <v>0</v>
      </c>
      <c r="L62" s="115">
        <v>0</v>
      </c>
      <c r="M62" s="115">
        <v>0</v>
      </c>
      <c r="N62" s="115">
        <v>0</v>
      </c>
      <c r="O62" s="115">
        <v>0</v>
      </c>
      <c r="P62" s="115">
        <v>0</v>
      </c>
      <c r="Q62" s="115">
        <v>0</v>
      </c>
      <c r="R62" s="115">
        <v>0</v>
      </c>
      <c r="S62" s="115">
        <v>0</v>
      </c>
      <c r="T62" s="115">
        <v>0</v>
      </c>
      <c r="U62" s="115">
        <v>0</v>
      </c>
      <c r="V62" s="115">
        <v>0</v>
      </c>
      <c r="W62" s="115">
        <v>0</v>
      </c>
      <c r="X62" s="115">
        <v>0</v>
      </c>
      <c r="Y62" s="115">
        <v>0</v>
      </c>
      <c r="Z62" s="115">
        <v>0</v>
      </c>
      <c r="AA62" s="115">
        <v>0</v>
      </c>
      <c r="AB62" s="115">
        <v>0</v>
      </c>
      <c r="AC62" s="115">
        <v>0</v>
      </c>
      <c r="AD62" s="115">
        <v>0</v>
      </c>
      <c r="AE62" s="115">
        <v>0</v>
      </c>
      <c r="AF62" s="115">
        <v>0</v>
      </c>
      <c r="AG62" s="115">
        <v>0</v>
      </c>
      <c r="AH62" s="115">
        <v>0</v>
      </c>
      <c r="AI62" s="115">
        <v>0</v>
      </c>
      <c r="AJ62" s="115">
        <v>0</v>
      </c>
      <c r="AK62" s="115">
        <v>0</v>
      </c>
      <c r="AL62" s="246">
        <f t="shared" si="0"/>
        <v>0</v>
      </c>
      <c r="AO62" s="70"/>
    </row>
    <row r="63" spans="1:41" ht="33" hidden="1" customHeight="1">
      <c r="A63" s="87">
        <v>144</v>
      </c>
      <c r="B63" s="88" t="s">
        <v>738</v>
      </c>
      <c r="C63" s="117" t="s">
        <v>1304</v>
      </c>
      <c r="D63" s="115">
        <v>0</v>
      </c>
      <c r="E63" s="115">
        <v>0</v>
      </c>
      <c r="F63" s="115">
        <v>0</v>
      </c>
      <c r="G63" s="115">
        <v>0</v>
      </c>
      <c r="H63" s="115">
        <v>0</v>
      </c>
      <c r="I63" s="115">
        <v>0</v>
      </c>
      <c r="J63" s="115">
        <v>0</v>
      </c>
      <c r="K63" s="115">
        <v>0</v>
      </c>
      <c r="L63" s="115">
        <v>0</v>
      </c>
      <c r="M63" s="115">
        <v>0</v>
      </c>
      <c r="N63" s="115">
        <v>0</v>
      </c>
      <c r="O63" s="115">
        <v>0</v>
      </c>
      <c r="P63" s="115">
        <v>0</v>
      </c>
      <c r="Q63" s="115">
        <v>0</v>
      </c>
      <c r="R63" s="115">
        <v>0</v>
      </c>
      <c r="S63" s="115">
        <v>0</v>
      </c>
      <c r="T63" s="115">
        <v>0</v>
      </c>
      <c r="U63" s="115">
        <v>0</v>
      </c>
      <c r="V63" s="115">
        <v>0</v>
      </c>
      <c r="W63" s="115">
        <v>0</v>
      </c>
      <c r="X63" s="115">
        <v>0</v>
      </c>
      <c r="Y63" s="115">
        <v>0</v>
      </c>
      <c r="Z63" s="115">
        <v>0</v>
      </c>
      <c r="AA63" s="115">
        <v>0</v>
      </c>
      <c r="AB63" s="115">
        <v>0</v>
      </c>
      <c r="AC63" s="115">
        <v>0</v>
      </c>
      <c r="AD63" s="115">
        <v>0</v>
      </c>
      <c r="AE63" s="115">
        <v>0</v>
      </c>
      <c r="AF63" s="115">
        <v>0</v>
      </c>
      <c r="AG63" s="115">
        <v>0</v>
      </c>
      <c r="AH63" s="115">
        <v>0</v>
      </c>
      <c r="AI63" s="115">
        <v>0</v>
      </c>
      <c r="AJ63" s="115">
        <v>0</v>
      </c>
      <c r="AK63" s="115">
        <v>0</v>
      </c>
      <c r="AL63" s="246">
        <f t="shared" si="0"/>
        <v>0</v>
      </c>
      <c r="AO63" s="70"/>
    </row>
    <row r="64" spans="1:41" ht="33" hidden="1" customHeight="1">
      <c r="A64" s="87">
        <v>145</v>
      </c>
      <c r="B64" s="88" t="s">
        <v>89</v>
      </c>
      <c r="C64" s="117" t="s">
        <v>1304</v>
      </c>
      <c r="D64" s="115">
        <v>0</v>
      </c>
      <c r="E64" s="115">
        <v>0</v>
      </c>
      <c r="F64" s="115">
        <v>0</v>
      </c>
      <c r="G64" s="115">
        <v>0</v>
      </c>
      <c r="H64" s="115">
        <v>0</v>
      </c>
      <c r="I64" s="115">
        <v>0</v>
      </c>
      <c r="J64" s="115">
        <v>0</v>
      </c>
      <c r="K64" s="115">
        <v>0</v>
      </c>
      <c r="L64" s="115">
        <v>0</v>
      </c>
      <c r="M64" s="115">
        <v>0</v>
      </c>
      <c r="N64" s="115">
        <v>0</v>
      </c>
      <c r="O64" s="115">
        <v>0</v>
      </c>
      <c r="P64" s="115">
        <v>0</v>
      </c>
      <c r="Q64" s="115">
        <v>0</v>
      </c>
      <c r="R64" s="115">
        <v>0</v>
      </c>
      <c r="S64" s="115">
        <v>0</v>
      </c>
      <c r="T64" s="115">
        <v>0</v>
      </c>
      <c r="U64" s="115">
        <v>0</v>
      </c>
      <c r="V64" s="115">
        <v>0</v>
      </c>
      <c r="W64" s="115">
        <v>0</v>
      </c>
      <c r="X64" s="115">
        <v>0</v>
      </c>
      <c r="Y64" s="115">
        <v>0</v>
      </c>
      <c r="Z64" s="115">
        <v>0</v>
      </c>
      <c r="AA64" s="115">
        <v>0</v>
      </c>
      <c r="AB64" s="115">
        <v>0</v>
      </c>
      <c r="AC64" s="115">
        <v>0</v>
      </c>
      <c r="AD64" s="115">
        <v>0</v>
      </c>
      <c r="AE64" s="115">
        <v>0</v>
      </c>
      <c r="AF64" s="115">
        <v>0</v>
      </c>
      <c r="AG64" s="115">
        <v>0</v>
      </c>
      <c r="AH64" s="115">
        <v>0</v>
      </c>
      <c r="AI64" s="115">
        <v>0</v>
      </c>
      <c r="AJ64" s="115">
        <v>0</v>
      </c>
      <c r="AK64" s="115">
        <v>0</v>
      </c>
      <c r="AL64" s="246">
        <f t="shared" si="0"/>
        <v>0</v>
      </c>
      <c r="AO64" s="70"/>
    </row>
    <row r="65" spans="1:41" ht="33" hidden="1" customHeight="1">
      <c r="A65" s="87">
        <v>146</v>
      </c>
      <c r="B65" s="88" t="s">
        <v>90</v>
      </c>
      <c r="C65" s="117" t="s">
        <v>1304</v>
      </c>
      <c r="D65" s="115">
        <v>0</v>
      </c>
      <c r="E65" s="115">
        <v>0</v>
      </c>
      <c r="F65" s="115">
        <v>0</v>
      </c>
      <c r="G65" s="115">
        <v>0</v>
      </c>
      <c r="H65" s="115">
        <v>0</v>
      </c>
      <c r="I65" s="115">
        <v>0</v>
      </c>
      <c r="J65" s="115">
        <v>0</v>
      </c>
      <c r="K65" s="115">
        <v>0</v>
      </c>
      <c r="L65" s="115">
        <v>0</v>
      </c>
      <c r="M65" s="115">
        <v>0</v>
      </c>
      <c r="N65" s="115">
        <v>0</v>
      </c>
      <c r="O65" s="115">
        <v>0</v>
      </c>
      <c r="P65" s="115">
        <v>0</v>
      </c>
      <c r="Q65" s="115">
        <v>0</v>
      </c>
      <c r="R65" s="115">
        <v>0</v>
      </c>
      <c r="S65" s="115">
        <v>0</v>
      </c>
      <c r="T65" s="115">
        <v>0</v>
      </c>
      <c r="U65" s="115">
        <v>0</v>
      </c>
      <c r="V65" s="115">
        <v>0</v>
      </c>
      <c r="W65" s="115">
        <v>0</v>
      </c>
      <c r="X65" s="115">
        <v>0</v>
      </c>
      <c r="Y65" s="115">
        <v>0</v>
      </c>
      <c r="Z65" s="115">
        <v>0</v>
      </c>
      <c r="AA65" s="115">
        <v>0</v>
      </c>
      <c r="AB65" s="115">
        <v>0</v>
      </c>
      <c r="AC65" s="115">
        <v>0</v>
      </c>
      <c r="AD65" s="115">
        <v>0</v>
      </c>
      <c r="AE65" s="115">
        <v>0</v>
      </c>
      <c r="AF65" s="115">
        <v>0</v>
      </c>
      <c r="AG65" s="115">
        <v>0</v>
      </c>
      <c r="AH65" s="115">
        <v>0</v>
      </c>
      <c r="AI65" s="115">
        <v>0</v>
      </c>
      <c r="AJ65" s="115">
        <v>0</v>
      </c>
      <c r="AK65" s="115">
        <v>0</v>
      </c>
      <c r="AL65" s="246">
        <f t="shared" si="0"/>
        <v>0</v>
      </c>
      <c r="AO65" s="70"/>
    </row>
    <row r="66" spans="1:41" ht="33" hidden="1" customHeight="1">
      <c r="A66" s="87">
        <v>147</v>
      </c>
      <c r="B66" s="88" t="s">
        <v>739</v>
      </c>
      <c r="C66" s="117" t="s">
        <v>1304</v>
      </c>
      <c r="D66" s="115">
        <v>0</v>
      </c>
      <c r="E66" s="115">
        <v>0</v>
      </c>
      <c r="F66" s="115">
        <v>0</v>
      </c>
      <c r="G66" s="115">
        <v>0</v>
      </c>
      <c r="H66" s="115">
        <v>0</v>
      </c>
      <c r="I66" s="115">
        <v>0</v>
      </c>
      <c r="J66" s="115">
        <v>0</v>
      </c>
      <c r="K66" s="115">
        <v>0</v>
      </c>
      <c r="L66" s="115">
        <v>0</v>
      </c>
      <c r="M66" s="115">
        <v>0</v>
      </c>
      <c r="N66" s="115">
        <v>0</v>
      </c>
      <c r="O66" s="115">
        <v>0</v>
      </c>
      <c r="P66" s="115">
        <v>0</v>
      </c>
      <c r="Q66" s="115">
        <v>0</v>
      </c>
      <c r="R66" s="115">
        <v>0</v>
      </c>
      <c r="S66" s="115">
        <v>0</v>
      </c>
      <c r="T66" s="115">
        <v>0</v>
      </c>
      <c r="U66" s="115">
        <v>0</v>
      </c>
      <c r="V66" s="115">
        <v>0</v>
      </c>
      <c r="W66" s="115">
        <v>0</v>
      </c>
      <c r="X66" s="115">
        <v>0</v>
      </c>
      <c r="Y66" s="115">
        <v>0</v>
      </c>
      <c r="Z66" s="115">
        <v>0</v>
      </c>
      <c r="AA66" s="115">
        <v>0</v>
      </c>
      <c r="AB66" s="115">
        <v>0</v>
      </c>
      <c r="AC66" s="115">
        <v>0</v>
      </c>
      <c r="AD66" s="115">
        <v>0</v>
      </c>
      <c r="AE66" s="115">
        <v>0</v>
      </c>
      <c r="AF66" s="115">
        <v>0</v>
      </c>
      <c r="AG66" s="115">
        <v>0</v>
      </c>
      <c r="AH66" s="115">
        <v>0</v>
      </c>
      <c r="AI66" s="115">
        <v>0</v>
      </c>
      <c r="AJ66" s="115">
        <v>0</v>
      </c>
      <c r="AK66" s="115">
        <v>0</v>
      </c>
      <c r="AL66" s="246">
        <f t="shared" si="0"/>
        <v>0</v>
      </c>
      <c r="AO66" s="70"/>
    </row>
    <row r="67" spans="1:41" ht="33" hidden="1" customHeight="1">
      <c r="A67" s="87">
        <v>148</v>
      </c>
      <c r="B67" s="88" t="s">
        <v>740</v>
      </c>
      <c r="C67" s="117" t="s">
        <v>1304</v>
      </c>
      <c r="D67" s="115">
        <v>0</v>
      </c>
      <c r="E67" s="115">
        <v>0</v>
      </c>
      <c r="F67" s="115">
        <v>0</v>
      </c>
      <c r="G67" s="115">
        <v>0</v>
      </c>
      <c r="H67" s="115">
        <v>0</v>
      </c>
      <c r="I67" s="115">
        <v>0</v>
      </c>
      <c r="J67" s="115">
        <v>0</v>
      </c>
      <c r="K67" s="115">
        <v>0</v>
      </c>
      <c r="L67" s="115">
        <v>0</v>
      </c>
      <c r="M67" s="115">
        <v>0</v>
      </c>
      <c r="N67" s="115">
        <v>0</v>
      </c>
      <c r="O67" s="115">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v>0</v>
      </c>
      <c r="AG67" s="115">
        <v>0</v>
      </c>
      <c r="AH67" s="115">
        <v>0</v>
      </c>
      <c r="AI67" s="115">
        <v>0</v>
      </c>
      <c r="AJ67" s="115">
        <v>0</v>
      </c>
      <c r="AK67" s="115">
        <v>0</v>
      </c>
      <c r="AL67" s="246">
        <f t="shared" si="0"/>
        <v>0</v>
      </c>
      <c r="AO67" s="70"/>
    </row>
    <row r="68" spans="1:41" ht="33" hidden="1" customHeight="1">
      <c r="A68" s="87">
        <v>149</v>
      </c>
      <c r="B68" s="88" t="s">
        <v>741</v>
      </c>
      <c r="C68" s="89" t="s">
        <v>1520</v>
      </c>
      <c r="D68" s="115">
        <v>0</v>
      </c>
      <c r="E68" s="115">
        <v>0</v>
      </c>
      <c r="F68" s="115">
        <v>0</v>
      </c>
      <c r="G68" s="115">
        <v>0</v>
      </c>
      <c r="H68" s="115">
        <v>0</v>
      </c>
      <c r="I68" s="115">
        <v>0</v>
      </c>
      <c r="J68" s="115">
        <v>0</v>
      </c>
      <c r="K68" s="115">
        <v>0</v>
      </c>
      <c r="L68" s="115">
        <v>0</v>
      </c>
      <c r="M68" s="115">
        <v>0</v>
      </c>
      <c r="N68" s="115">
        <v>0</v>
      </c>
      <c r="O68" s="115">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v>0</v>
      </c>
      <c r="AG68" s="115">
        <v>0</v>
      </c>
      <c r="AH68" s="115">
        <v>0</v>
      </c>
      <c r="AI68" s="115">
        <v>0</v>
      </c>
      <c r="AJ68" s="115">
        <v>0</v>
      </c>
      <c r="AK68" s="115">
        <v>0</v>
      </c>
      <c r="AL68" s="246">
        <f t="shared" si="0"/>
        <v>0</v>
      </c>
      <c r="AO68" s="70"/>
    </row>
    <row r="69" spans="1:41" ht="33" hidden="1" customHeight="1">
      <c r="A69" s="87">
        <v>150</v>
      </c>
      <c r="B69" s="88" t="s">
        <v>94</v>
      </c>
      <c r="C69" s="89" t="s">
        <v>1520</v>
      </c>
      <c r="D69" s="115">
        <v>0</v>
      </c>
      <c r="E69" s="115">
        <v>0</v>
      </c>
      <c r="F69" s="115">
        <v>0</v>
      </c>
      <c r="G69" s="115">
        <v>0</v>
      </c>
      <c r="H69" s="115">
        <v>0</v>
      </c>
      <c r="I69" s="115">
        <v>0</v>
      </c>
      <c r="J69" s="115">
        <v>0</v>
      </c>
      <c r="K69" s="115">
        <v>0</v>
      </c>
      <c r="L69" s="115">
        <v>0</v>
      </c>
      <c r="M69" s="115">
        <v>0</v>
      </c>
      <c r="N69" s="115">
        <v>0</v>
      </c>
      <c r="O69" s="115">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v>0</v>
      </c>
      <c r="AG69" s="115">
        <v>0</v>
      </c>
      <c r="AH69" s="115">
        <v>0</v>
      </c>
      <c r="AI69" s="115">
        <v>0</v>
      </c>
      <c r="AJ69" s="115">
        <v>0</v>
      </c>
      <c r="AK69" s="115">
        <v>0</v>
      </c>
      <c r="AL69" s="246">
        <f t="shared" si="0"/>
        <v>0</v>
      </c>
      <c r="AO69" s="70"/>
    </row>
    <row r="70" spans="1:41" ht="33" customHeight="1">
      <c r="A70" s="87">
        <v>152</v>
      </c>
      <c r="B70" s="88" t="s">
        <v>742</v>
      </c>
      <c r="C70" s="89" t="s">
        <v>1517</v>
      </c>
      <c r="D70" s="115">
        <v>0</v>
      </c>
      <c r="E70" s="115">
        <v>0</v>
      </c>
      <c r="F70" s="115">
        <v>0</v>
      </c>
      <c r="G70" s="115">
        <v>0</v>
      </c>
      <c r="H70" s="115">
        <v>0</v>
      </c>
      <c r="I70" s="115">
        <v>0</v>
      </c>
      <c r="J70" s="115">
        <v>0</v>
      </c>
      <c r="K70" s="115">
        <v>0</v>
      </c>
      <c r="L70" s="115">
        <v>50</v>
      </c>
      <c r="M70" s="115">
        <v>0</v>
      </c>
      <c r="N70" s="115">
        <v>0</v>
      </c>
      <c r="O70" s="115">
        <v>0</v>
      </c>
      <c r="P70" s="115">
        <v>0</v>
      </c>
      <c r="Q70" s="115">
        <v>0</v>
      </c>
      <c r="R70" s="115">
        <v>0</v>
      </c>
      <c r="S70" s="115">
        <v>0</v>
      </c>
      <c r="T70" s="115">
        <v>0</v>
      </c>
      <c r="U70" s="115">
        <v>0</v>
      </c>
      <c r="V70" s="115">
        <v>0</v>
      </c>
      <c r="W70" s="115">
        <v>0</v>
      </c>
      <c r="X70" s="115">
        <v>0</v>
      </c>
      <c r="Y70" s="115">
        <v>0</v>
      </c>
      <c r="Z70" s="115">
        <v>0</v>
      </c>
      <c r="AA70" s="115">
        <v>0</v>
      </c>
      <c r="AB70" s="115">
        <v>0</v>
      </c>
      <c r="AC70" s="115">
        <v>0</v>
      </c>
      <c r="AD70" s="115">
        <v>0</v>
      </c>
      <c r="AE70" s="115">
        <v>0</v>
      </c>
      <c r="AF70" s="115">
        <v>0</v>
      </c>
      <c r="AG70" s="115">
        <v>0</v>
      </c>
      <c r="AH70" s="115">
        <v>0</v>
      </c>
      <c r="AI70" s="115">
        <v>0</v>
      </c>
      <c r="AJ70" s="115">
        <v>0</v>
      </c>
      <c r="AK70" s="115">
        <v>0</v>
      </c>
      <c r="AL70" s="246">
        <f t="shared" si="0"/>
        <v>50</v>
      </c>
      <c r="AO70" s="70"/>
    </row>
    <row r="71" spans="1:41" ht="33" hidden="1" customHeight="1">
      <c r="A71" s="87">
        <v>153</v>
      </c>
      <c r="B71" s="88" t="s">
        <v>743</v>
      </c>
      <c r="C71" s="89" t="s">
        <v>1517</v>
      </c>
      <c r="D71" s="115">
        <v>0</v>
      </c>
      <c r="E71" s="115">
        <v>0</v>
      </c>
      <c r="F71" s="115">
        <v>0</v>
      </c>
      <c r="G71" s="115">
        <v>0</v>
      </c>
      <c r="H71" s="115">
        <v>0</v>
      </c>
      <c r="I71" s="115">
        <v>0</v>
      </c>
      <c r="J71" s="115">
        <v>0</v>
      </c>
      <c r="K71" s="115">
        <v>0</v>
      </c>
      <c r="L71" s="115">
        <v>0</v>
      </c>
      <c r="M71" s="115">
        <v>0</v>
      </c>
      <c r="N71" s="115">
        <v>0</v>
      </c>
      <c r="O71" s="115">
        <v>0</v>
      </c>
      <c r="P71" s="115">
        <v>0</v>
      </c>
      <c r="Q71" s="115">
        <v>0</v>
      </c>
      <c r="R71" s="115">
        <v>0</v>
      </c>
      <c r="S71" s="115">
        <v>0</v>
      </c>
      <c r="T71" s="115">
        <v>0</v>
      </c>
      <c r="U71" s="115">
        <v>0</v>
      </c>
      <c r="V71" s="115">
        <v>0</v>
      </c>
      <c r="W71" s="115">
        <v>0</v>
      </c>
      <c r="X71" s="115">
        <v>0</v>
      </c>
      <c r="Y71" s="115">
        <v>0</v>
      </c>
      <c r="Z71" s="115">
        <v>0</v>
      </c>
      <c r="AA71" s="115">
        <v>0</v>
      </c>
      <c r="AB71" s="115">
        <v>0</v>
      </c>
      <c r="AC71" s="115">
        <v>0</v>
      </c>
      <c r="AD71" s="115">
        <v>0</v>
      </c>
      <c r="AE71" s="115">
        <v>0</v>
      </c>
      <c r="AF71" s="115">
        <v>0</v>
      </c>
      <c r="AG71" s="115">
        <v>0</v>
      </c>
      <c r="AH71" s="115">
        <v>0</v>
      </c>
      <c r="AI71" s="115">
        <v>0</v>
      </c>
      <c r="AJ71" s="115">
        <v>0</v>
      </c>
      <c r="AK71" s="115">
        <v>0</v>
      </c>
      <c r="AL71" s="246">
        <f t="shared" si="0"/>
        <v>0</v>
      </c>
      <c r="AO71" s="70"/>
    </row>
    <row r="72" spans="1:41" ht="33" hidden="1" customHeight="1">
      <c r="A72" s="87">
        <v>154</v>
      </c>
      <c r="B72" s="88" t="s">
        <v>744</v>
      </c>
      <c r="C72" s="89" t="s">
        <v>1517</v>
      </c>
      <c r="D72" s="115">
        <v>0</v>
      </c>
      <c r="E72" s="115">
        <v>0</v>
      </c>
      <c r="F72" s="115">
        <v>0</v>
      </c>
      <c r="G72" s="115">
        <v>0</v>
      </c>
      <c r="H72" s="115">
        <v>0</v>
      </c>
      <c r="I72" s="115">
        <v>0</v>
      </c>
      <c r="J72" s="115">
        <v>0</v>
      </c>
      <c r="K72" s="115">
        <v>0</v>
      </c>
      <c r="L72" s="115">
        <v>0</v>
      </c>
      <c r="M72" s="115">
        <v>0</v>
      </c>
      <c r="N72" s="115">
        <v>0</v>
      </c>
      <c r="O72" s="115">
        <v>0</v>
      </c>
      <c r="P72" s="115">
        <v>0</v>
      </c>
      <c r="Q72" s="115">
        <v>0</v>
      </c>
      <c r="R72" s="115">
        <v>0</v>
      </c>
      <c r="S72" s="115">
        <v>0</v>
      </c>
      <c r="T72" s="115">
        <v>0</v>
      </c>
      <c r="U72" s="115">
        <v>0</v>
      </c>
      <c r="V72" s="115">
        <v>0</v>
      </c>
      <c r="W72" s="115">
        <v>0</v>
      </c>
      <c r="X72" s="115">
        <v>0</v>
      </c>
      <c r="Y72" s="115">
        <v>0</v>
      </c>
      <c r="Z72" s="115">
        <v>0</v>
      </c>
      <c r="AA72" s="115">
        <v>0</v>
      </c>
      <c r="AB72" s="115">
        <v>0</v>
      </c>
      <c r="AC72" s="115">
        <v>0</v>
      </c>
      <c r="AD72" s="115">
        <v>0</v>
      </c>
      <c r="AE72" s="115">
        <v>0</v>
      </c>
      <c r="AF72" s="115">
        <v>0</v>
      </c>
      <c r="AG72" s="115">
        <v>0</v>
      </c>
      <c r="AH72" s="115">
        <v>0</v>
      </c>
      <c r="AI72" s="115">
        <v>0</v>
      </c>
      <c r="AJ72" s="115">
        <v>0</v>
      </c>
      <c r="AK72" s="115">
        <v>0</v>
      </c>
      <c r="AL72" s="246">
        <f t="shared" si="0"/>
        <v>0</v>
      </c>
      <c r="AO72" s="70"/>
    </row>
    <row r="73" spans="1:41" ht="33" customHeight="1">
      <c r="A73" s="87">
        <v>155</v>
      </c>
      <c r="B73" s="88" t="s">
        <v>745</v>
      </c>
      <c r="C73" s="89" t="s">
        <v>1521</v>
      </c>
      <c r="D73" s="115">
        <v>0</v>
      </c>
      <c r="E73" s="115">
        <v>0</v>
      </c>
      <c r="F73" s="115">
        <v>0</v>
      </c>
      <c r="G73" s="115">
        <v>15609.39</v>
      </c>
      <c r="H73" s="115">
        <v>0</v>
      </c>
      <c r="I73" s="115">
        <v>0</v>
      </c>
      <c r="J73" s="115">
        <v>0</v>
      </c>
      <c r="K73" s="115">
        <v>0</v>
      </c>
      <c r="L73" s="115">
        <v>0</v>
      </c>
      <c r="M73" s="115">
        <v>0</v>
      </c>
      <c r="N73" s="115">
        <v>0</v>
      </c>
      <c r="O73" s="115">
        <v>0</v>
      </c>
      <c r="P73" s="115">
        <v>0</v>
      </c>
      <c r="Q73" s="115">
        <v>0</v>
      </c>
      <c r="R73" s="115">
        <v>0</v>
      </c>
      <c r="S73" s="115">
        <v>0</v>
      </c>
      <c r="T73" s="115">
        <v>0</v>
      </c>
      <c r="U73" s="115">
        <v>0</v>
      </c>
      <c r="V73" s="115">
        <v>0</v>
      </c>
      <c r="W73" s="115">
        <v>0</v>
      </c>
      <c r="X73" s="115">
        <v>0</v>
      </c>
      <c r="Y73" s="115">
        <v>0</v>
      </c>
      <c r="Z73" s="115">
        <v>0</v>
      </c>
      <c r="AA73" s="115">
        <v>0</v>
      </c>
      <c r="AB73" s="115">
        <v>0</v>
      </c>
      <c r="AC73" s="115">
        <v>0</v>
      </c>
      <c r="AD73" s="115">
        <v>0</v>
      </c>
      <c r="AE73" s="115">
        <v>0</v>
      </c>
      <c r="AF73" s="115">
        <v>0</v>
      </c>
      <c r="AG73" s="115">
        <v>0</v>
      </c>
      <c r="AH73" s="115">
        <v>0</v>
      </c>
      <c r="AI73" s="115">
        <v>0</v>
      </c>
      <c r="AJ73" s="115">
        <v>0</v>
      </c>
      <c r="AK73" s="115">
        <v>0</v>
      </c>
      <c r="AL73" s="246">
        <f t="shared" si="0"/>
        <v>15609.39</v>
      </c>
      <c r="AO73" s="70"/>
    </row>
    <row r="74" spans="1:41" ht="33" hidden="1" customHeight="1">
      <c r="A74" s="87">
        <v>156</v>
      </c>
      <c r="B74" s="88" t="s">
        <v>746</v>
      </c>
      <c r="C74" s="89" t="s">
        <v>1521</v>
      </c>
      <c r="D74" s="115">
        <v>0</v>
      </c>
      <c r="E74" s="115">
        <v>0</v>
      </c>
      <c r="F74" s="115">
        <v>0</v>
      </c>
      <c r="G74" s="115">
        <v>0</v>
      </c>
      <c r="H74" s="115">
        <v>0</v>
      </c>
      <c r="I74" s="115">
        <v>0</v>
      </c>
      <c r="J74" s="115">
        <v>0</v>
      </c>
      <c r="K74" s="115">
        <v>0</v>
      </c>
      <c r="L74" s="115">
        <v>0</v>
      </c>
      <c r="M74" s="115">
        <v>0</v>
      </c>
      <c r="N74" s="115">
        <v>0</v>
      </c>
      <c r="O74" s="115">
        <v>0</v>
      </c>
      <c r="P74" s="115">
        <v>0</v>
      </c>
      <c r="Q74" s="115">
        <v>0</v>
      </c>
      <c r="R74" s="115">
        <v>0</v>
      </c>
      <c r="S74" s="115">
        <v>0</v>
      </c>
      <c r="T74" s="115">
        <v>0</v>
      </c>
      <c r="U74" s="115">
        <v>0</v>
      </c>
      <c r="V74" s="115">
        <v>0</v>
      </c>
      <c r="W74" s="115">
        <v>0</v>
      </c>
      <c r="X74" s="115">
        <v>0</v>
      </c>
      <c r="Y74" s="115">
        <v>0</v>
      </c>
      <c r="Z74" s="115">
        <v>0</v>
      </c>
      <c r="AA74" s="115">
        <v>0</v>
      </c>
      <c r="AB74" s="115">
        <v>0</v>
      </c>
      <c r="AC74" s="115">
        <v>0</v>
      </c>
      <c r="AD74" s="115">
        <v>0</v>
      </c>
      <c r="AE74" s="115">
        <v>0</v>
      </c>
      <c r="AF74" s="115">
        <v>0</v>
      </c>
      <c r="AG74" s="115">
        <v>0</v>
      </c>
      <c r="AH74" s="115">
        <v>0</v>
      </c>
      <c r="AI74" s="115">
        <v>0</v>
      </c>
      <c r="AJ74" s="115">
        <v>0</v>
      </c>
      <c r="AK74" s="115">
        <v>0</v>
      </c>
      <c r="AL74" s="246">
        <f t="shared" si="0"/>
        <v>0</v>
      </c>
      <c r="AO74" s="70"/>
    </row>
    <row r="75" spans="1:41" ht="33" customHeight="1">
      <c r="A75" s="87">
        <v>157</v>
      </c>
      <c r="B75" s="88" t="s">
        <v>747</v>
      </c>
      <c r="C75" s="89" t="s">
        <v>1526</v>
      </c>
      <c r="D75" s="115">
        <v>0</v>
      </c>
      <c r="E75" s="115">
        <v>0</v>
      </c>
      <c r="F75" s="115">
        <v>0</v>
      </c>
      <c r="G75" s="115">
        <v>554.95000000000005</v>
      </c>
      <c r="H75" s="115">
        <v>0</v>
      </c>
      <c r="I75" s="115">
        <v>0</v>
      </c>
      <c r="J75" s="115">
        <v>0</v>
      </c>
      <c r="K75" s="115">
        <v>0</v>
      </c>
      <c r="L75" s="115">
        <v>0</v>
      </c>
      <c r="M75" s="115">
        <v>0</v>
      </c>
      <c r="N75" s="115">
        <v>0</v>
      </c>
      <c r="O75" s="115">
        <v>0</v>
      </c>
      <c r="P75" s="115">
        <v>0</v>
      </c>
      <c r="Q75" s="115">
        <v>0</v>
      </c>
      <c r="R75" s="115">
        <v>0</v>
      </c>
      <c r="S75" s="115">
        <v>0</v>
      </c>
      <c r="T75" s="115">
        <v>0</v>
      </c>
      <c r="U75" s="115">
        <v>0</v>
      </c>
      <c r="V75" s="115">
        <v>0</v>
      </c>
      <c r="W75" s="115">
        <v>0</v>
      </c>
      <c r="X75" s="115">
        <v>0</v>
      </c>
      <c r="Y75" s="115">
        <v>0</v>
      </c>
      <c r="Z75" s="115">
        <v>0</v>
      </c>
      <c r="AA75" s="115">
        <v>0</v>
      </c>
      <c r="AB75" s="115">
        <v>0</v>
      </c>
      <c r="AC75" s="115">
        <v>0</v>
      </c>
      <c r="AD75" s="115">
        <v>0</v>
      </c>
      <c r="AE75" s="115">
        <v>0</v>
      </c>
      <c r="AF75" s="115">
        <v>0</v>
      </c>
      <c r="AG75" s="115">
        <v>0</v>
      </c>
      <c r="AH75" s="115">
        <v>0</v>
      </c>
      <c r="AI75" s="115">
        <v>0</v>
      </c>
      <c r="AJ75" s="115">
        <v>0</v>
      </c>
      <c r="AK75" s="115">
        <v>0</v>
      </c>
      <c r="AL75" s="246">
        <f t="shared" ref="AL75:AL138" si="1">+SUM(D75:AK75)</f>
        <v>554.95000000000005</v>
      </c>
      <c r="AO75" s="70"/>
    </row>
    <row r="76" spans="1:41" ht="33" customHeight="1">
      <c r="A76" s="87">
        <v>159</v>
      </c>
      <c r="B76" s="88" t="s">
        <v>748</v>
      </c>
      <c r="C76" s="89" t="s">
        <v>1526</v>
      </c>
      <c r="D76" s="115">
        <v>0</v>
      </c>
      <c r="E76" s="115">
        <v>0</v>
      </c>
      <c r="F76" s="115">
        <v>0</v>
      </c>
      <c r="G76" s="115">
        <v>769.85</v>
      </c>
      <c r="H76" s="115">
        <v>0</v>
      </c>
      <c r="I76" s="115">
        <v>0</v>
      </c>
      <c r="J76" s="115">
        <v>0</v>
      </c>
      <c r="K76" s="115">
        <v>0</v>
      </c>
      <c r="L76" s="115">
        <v>0</v>
      </c>
      <c r="M76" s="115">
        <v>0</v>
      </c>
      <c r="N76" s="115">
        <v>0</v>
      </c>
      <c r="O76" s="115">
        <v>0</v>
      </c>
      <c r="P76" s="115">
        <v>0</v>
      </c>
      <c r="Q76" s="115">
        <v>0</v>
      </c>
      <c r="R76" s="115">
        <v>0</v>
      </c>
      <c r="S76" s="115">
        <v>0</v>
      </c>
      <c r="T76" s="115">
        <v>0</v>
      </c>
      <c r="U76" s="115">
        <v>0</v>
      </c>
      <c r="V76" s="115">
        <v>0</v>
      </c>
      <c r="W76" s="115">
        <v>0</v>
      </c>
      <c r="X76" s="115">
        <v>0</v>
      </c>
      <c r="Y76" s="115">
        <v>0</v>
      </c>
      <c r="Z76" s="115">
        <v>0</v>
      </c>
      <c r="AA76" s="115">
        <v>0</v>
      </c>
      <c r="AB76" s="115">
        <v>0</v>
      </c>
      <c r="AC76" s="115">
        <v>0</v>
      </c>
      <c r="AD76" s="115">
        <v>0</v>
      </c>
      <c r="AE76" s="115">
        <v>0</v>
      </c>
      <c r="AF76" s="115">
        <v>0</v>
      </c>
      <c r="AG76" s="115">
        <v>0</v>
      </c>
      <c r="AH76" s="115">
        <v>0</v>
      </c>
      <c r="AI76" s="115">
        <v>0</v>
      </c>
      <c r="AJ76" s="115">
        <v>0</v>
      </c>
      <c r="AK76" s="115">
        <v>0</v>
      </c>
      <c r="AL76" s="246">
        <f t="shared" si="1"/>
        <v>769.85</v>
      </c>
      <c r="AO76" s="70"/>
    </row>
    <row r="77" spans="1:41" ht="33" customHeight="1">
      <c r="A77" s="87">
        <v>163</v>
      </c>
      <c r="B77" s="88" t="s">
        <v>749</v>
      </c>
      <c r="C77" s="89" t="s">
        <v>1518</v>
      </c>
      <c r="D77" s="115">
        <v>0</v>
      </c>
      <c r="E77" s="115">
        <v>0</v>
      </c>
      <c r="F77" s="115">
        <v>1154278.1099999994</v>
      </c>
      <c r="G77" s="115">
        <v>9725.7200000000012</v>
      </c>
      <c r="H77" s="115">
        <v>0</v>
      </c>
      <c r="I77" s="115">
        <v>0</v>
      </c>
      <c r="J77" s="115">
        <v>0</v>
      </c>
      <c r="K77" s="115">
        <v>0</v>
      </c>
      <c r="L77" s="115">
        <v>810.63</v>
      </c>
      <c r="M77" s="115">
        <v>0</v>
      </c>
      <c r="N77" s="115">
        <v>0</v>
      </c>
      <c r="O77" s="115">
        <v>0</v>
      </c>
      <c r="P77" s="115">
        <v>47.04</v>
      </c>
      <c r="Q77" s="115">
        <v>1167165.73</v>
      </c>
      <c r="R77" s="115">
        <v>0</v>
      </c>
      <c r="S77" s="115">
        <v>0</v>
      </c>
      <c r="T77" s="115">
        <v>0</v>
      </c>
      <c r="U77" s="115">
        <v>0</v>
      </c>
      <c r="V77" s="115">
        <v>0</v>
      </c>
      <c r="W77" s="115">
        <v>0</v>
      </c>
      <c r="X77" s="115">
        <v>0</v>
      </c>
      <c r="Y77" s="115">
        <v>0</v>
      </c>
      <c r="Z77" s="115">
        <v>0</v>
      </c>
      <c r="AA77" s="115">
        <v>0</v>
      </c>
      <c r="AB77" s="115">
        <v>0</v>
      </c>
      <c r="AC77" s="115">
        <v>0</v>
      </c>
      <c r="AD77" s="115">
        <v>0</v>
      </c>
      <c r="AE77" s="115">
        <v>0</v>
      </c>
      <c r="AF77" s="115">
        <v>0</v>
      </c>
      <c r="AG77" s="115">
        <v>0</v>
      </c>
      <c r="AH77" s="115">
        <v>0</v>
      </c>
      <c r="AI77" s="115">
        <v>0</v>
      </c>
      <c r="AJ77" s="115">
        <v>0</v>
      </c>
      <c r="AK77" s="115">
        <v>0</v>
      </c>
      <c r="AL77" s="246">
        <f t="shared" si="1"/>
        <v>2332027.2299999995</v>
      </c>
      <c r="AO77" s="70"/>
    </row>
    <row r="78" spans="1:41" ht="33" customHeight="1">
      <c r="A78" s="87">
        <v>169</v>
      </c>
      <c r="B78" s="88" t="s">
        <v>750</v>
      </c>
      <c r="C78" s="89" t="s">
        <v>1524</v>
      </c>
      <c r="D78" s="115">
        <v>0</v>
      </c>
      <c r="E78" s="115">
        <v>4031.54</v>
      </c>
      <c r="F78" s="115">
        <v>0</v>
      </c>
      <c r="G78" s="115">
        <v>5510.7699999999995</v>
      </c>
      <c r="H78" s="115">
        <v>0</v>
      </c>
      <c r="I78" s="115">
        <v>0</v>
      </c>
      <c r="J78" s="115">
        <v>0</v>
      </c>
      <c r="K78" s="115">
        <v>0</v>
      </c>
      <c r="L78" s="115">
        <v>0</v>
      </c>
      <c r="M78" s="115">
        <v>0</v>
      </c>
      <c r="N78" s="115">
        <v>0</v>
      </c>
      <c r="O78" s="115">
        <v>0</v>
      </c>
      <c r="P78" s="115">
        <v>0</v>
      </c>
      <c r="Q78" s="115">
        <v>0</v>
      </c>
      <c r="R78" s="115">
        <v>0</v>
      </c>
      <c r="S78" s="115">
        <v>0</v>
      </c>
      <c r="T78" s="115">
        <v>0</v>
      </c>
      <c r="U78" s="115">
        <v>0</v>
      </c>
      <c r="V78" s="115">
        <v>0</v>
      </c>
      <c r="W78" s="115">
        <v>0</v>
      </c>
      <c r="X78" s="115">
        <v>0</v>
      </c>
      <c r="Y78" s="115">
        <v>0</v>
      </c>
      <c r="Z78" s="115">
        <v>0</v>
      </c>
      <c r="AA78" s="115">
        <v>0</v>
      </c>
      <c r="AB78" s="115">
        <v>0</v>
      </c>
      <c r="AC78" s="115">
        <v>0</v>
      </c>
      <c r="AD78" s="115">
        <v>0</v>
      </c>
      <c r="AE78" s="115">
        <v>0</v>
      </c>
      <c r="AF78" s="115">
        <v>0</v>
      </c>
      <c r="AG78" s="115">
        <v>0</v>
      </c>
      <c r="AH78" s="115">
        <v>0</v>
      </c>
      <c r="AI78" s="115">
        <v>0</v>
      </c>
      <c r="AJ78" s="115">
        <v>0</v>
      </c>
      <c r="AK78" s="115">
        <v>0</v>
      </c>
      <c r="AL78" s="246">
        <f t="shared" si="1"/>
        <v>9542.31</v>
      </c>
      <c r="AO78" s="70"/>
    </row>
    <row r="79" spans="1:41" ht="33" hidden="1" customHeight="1">
      <c r="A79" s="87">
        <v>170</v>
      </c>
      <c r="B79" s="88" t="s">
        <v>751</v>
      </c>
      <c r="C79" s="89" t="s">
        <v>1521</v>
      </c>
      <c r="D79" s="115">
        <v>0</v>
      </c>
      <c r="E79" s="115">
        <v>0</v>
      </c>
      <c r="F79" s="115">
        <v>0</v>
      </c>
      <c r="G79" s="115">
        <v>0</v>
      </c>
      <c r="H79" s="115">
        <v>0</v>
      </c>
      <c r="I79" s="115">
        <v>0</v>
      </c>
      <c r="J79" s="115">
        <v>0</v>
      </c>
      <c r="K79" s="115">
        <v>0</v>
      </c>
      <c r="L79" s="115">
        <v>0</v>
      </c>
      <c r="M79" s="115">
        <v>0</v>
      </c>
      <c r="N79" s="115">
        <v>0</v>
      </c>
      <c r="O79" s="115">
        <v>0</v>
      </c>
      <c r="P79" s="115">
        <v>0</v>
      </c>
      <c r="Q79" s="115">
        <v>0</v>
      </c>
      <c r="R79" s="115">
        <v>0</v>
      </c>
      <c r="S79" s="115">
        <v>0</v>
      </c>
      <c r="T79" s="115">
        <v>0</v>
      </c>
      <c r="U79" s="115">
        <v>0</v>
      </c>
      <c r="V79" s="115">
        <v>0</v>
      </c>
      <c r="W79" s="115">
        <v>0</v>
      </c>
      <c r="X79" s="115">
        <v>0</v>
      </c>
      <c r="Y79" s="115">
        <v>0</v>
      </c>
      <c r="Z79" s="115">
        <v>0</v>
      </c>
      <c r="AA79" s="115">
        <v>0</v>
      </c>
      <c r="AB79" s="115">
        <v>0</v>
      </c>
      <c r="AC79" s="115">
        <v>0</v>
      </c>
      <c r="AD79" s="115">
        <v>0</v>
      </c>
      <c r="AE79" s="115">
        <v>0</v>
      </c>
      <c r="AF79" s="115">
        <v>0</v>
      </c>
      <c r="AG79" s="115">
        <v>0</v>
      </c>
      <c r="AH79" s="115">
        <v>0</v>
      </c>
      <c r="AI79" s="115">
        <v>0</v>
      </c>
      <c r="AJ79" s="115">
        <v>0</v>
      </c>
      <c r="AK79" s="115">
        <v>0</v>
      </c>
      <c r="AL79" s="246">
        <f t="shared" si="1"/>
        <v>0</v>
      </c>
      <c r="AO79" s="70"/>
    </row>
    <row r="80" spans="1:41" ht="33" hidden="1" customHeight="1">
      <c r="A80" s="87">
        <v>171</v>
      </c>
      <c r="B80" s="88" t="s">
        <v>752</v>
      </c>
      <c r="C80" s="117" t="s">
        <v>1304</v>
      </c>
      <c r="D80" s="115">
        <v>0</v>
      </c>
      <c r="E80" s="115">
        <v>0</v>
      </c>
      <c r="F80" s="115">
        <v>0</v>
      </c>
      <c r="G80" s="115">
        <v>0</v>
      </c>
      <c r="H80" s="115">
        <v>0</v>
      </c>
      <c r="I80" s="115">
        <v>0</v>
      </c>
      <c r="J80" s="115">
        <v>0</v>
      </c>
      <c r="K80" s="115">
        <v>0</v>
      </c>
      <c r="L80" s="115">
        <v>0</v>
      </c>
      <c r="M80" s="115">
        <v>0</v>
      </c>
      <c r="N80" s="115">
        <v>0</v>
      </c>
      <c r="O80" s="115">
        <v>0</v>
      </c>
      <c r="P80" s="115">
        <v>0</v>
      </c>
      <c r="Q80" s="115">
        <v>0</v>
      </c>
      <c r="R80" s="115">
        <v>0</v>
      </c>
      <c r="S80" s="115">
        <v>0</v>
      </c>
      <c r="T80" s="115">
        <v>0</v>
      </c>
      <c r="U80" s="115">
        <v>0</v>
      </c>
      <c r="V80" s="115">
        <v>0</v>
      </c>
      <c r="W80" s="115">
        <v>0</v>
      </c>
      <c r="X80" s="115">
        <v>0</v>
      </c>
      <c r="Y80" s="115">
        <v>0</v>
      </c>
      <c r="Z80" s="115">
        <v>0</v>
      </c>
      <c r="AA80" s="115">
        <v>0</v>
      </c>
      <c r="AB80" s="115">
        <v>0</v>
      </c>
      <c r="AC80" s="115">
        <v>0</v>
      </c>
      <c r="AD80" s="115">
        <v>0</v>
      </c>
      <c r="AE80" s="115">
        <v>0</v>
      </c>
      <c r="AF80" s="115">
        <v>0</v>
      </c>
      <c r="AG80" s="115">
        <v>0</v>
      </c>
      <c r="AH80" s="115">
        <v>0</v>
      </c>
      <c r="AI80" s="115">
        <v>0</v>
      </c>
      <c r="AJ80" s="115">
        <v>0</v>
      </c>
      <c r="AK80" s="115">
        <v>0</v>
      </c>
      <c r="AL80" s="246">
        <f t="shared" si="1"/>
        <v>0</v>
      </c>
      <c r="AO80" s="70"/>
    </row>
    <row r="81" spans="1:41" ht="33" hidden="1" customHeight="1">
      <c r="A81" s="87">
        <v>188</v>
      </c>
      <c r="B81" s="88" t="s">
        <v>753</v>
      </c>
      <c r="C81" s="89" t="s">
        <v>1526</v>
      </c>
      <c r="D81" s="115">
        <v>0</v>
      </c>
      <c r="E81" s="115">
        <v>0</v>
      </c>
      <c r="F81" s="115">
        <v>0</v>
      </c>
      <c r="G81" s="115">
        <v>0</v>
      </c>
      <c r="H81" s="115">
        <v>0</v>
      </c>
      <c r="I81" s="115">
        <v>0</v>
      </c>
      <c r="J81" s="115">
        <v>0</v>
      </c>
      <c r="K81" s="115">
        <v>0</v>
      </c>
      <c r="L81" s="115">
        <v>0</v>
      </c>
      <c r="M81" s="115">
        <v>0</v>
      </c>
      <c r="N81" s="115">
        <v>0</v>
      </c>
      <c r="O81" s="115">
        <v>0</v>
      </c>
      <c r="P81" s="115">
        <v>0</v>
      </c>
      <c r="Q81" s="115">
        <v>0</v>
      </c>
      <c r="R81" s="115">
        <v>0</v>
      </c>
      <c r="S81" s="115">
        <v>0</v>
      </c>
      <c r="T81" s="115">
        <v>0</v>
      </c>
      <c r="U81" s="115">
        <v>0</v>
      </c>
      <c r="V81" s="115">
        <v>0</v>
      </c>
      <c r="W81" s="115">
        <v>0</v>
      </c>
      <c r="X81" s="115">
        <v>0</v>
      </c>
      <c r="Y81" s="115">
        <v>0</v>
      </c>
      <c r="Z81" s="115">
        <v>0</v>
      </c>
      <c r="AA81" s="115">
        <v>0</v>
      </c>
      <c r="AB81" s="115">
        <v>0</v>
      </c>
      <c r="AC81" s="115">
        <v>0</v>
      </c>
      <c r="AD81" s="115">
        <v>0</v>
      </c>
      <c r="AE81" s="115">
        <v>0</v>
      </c>
      <c r="AF81" s="115">
        <v>0</v>
      </c>
      <c r="AG81" s="115">
        <v>0</v>
      </c>
      <c r="AH81" s="115">
        <v>0</v>
      </c>
      <c r="AI81" s="115">
        <v>0</v>
      </c>
      <c r="AJ81" s="115">
        <v>0</v>
      </c>
      <c r="AK81" s="115">
        <v>0</v>
      </c>
      <c r="AL81" s="246">
        <f t="shared" si="1"/>
        <v>0</v>
      </c>
      <c r="AO81" s="70"/>
    </row>
    <row r="82" spans="1:41" ht="33" customHeight="1">
      <c r="A82" s="87">
        <v>190</v>
      </c>
      <c r="B82" s="88" t="s">
        <v>107</v>
      </c>
      <c r="C82" s="89" t="s">
        <v>1516</v>
      </c>
      <c r="D82" s="115">
        <v>0</v>
      </c>
      <c r="E82" s="115">
        <v>0</v>
      </c>
      <c r="F82" s="115">
        <v>0</v>
      </c>
      <c r="G82" s="115">
        <v>1971.8</v>
      </c>
      <c r="H82" s="115">
        <v>0</v>
      </c>
      <c r="I82" s="115">
        <v>0</v>
      </c>
      <c r="J82" s="115">
        <v>0</v>
      </c>
      <c r="K82" s="115">
        <v>0</v>
      </c>
      <c r="L82" s="115">
        <v>0</v>
      </c>
      <c r="M82" s="115">
        <v>0</v>
      </c>
      <c r="N82" s="115">
        <v>0</v>
      </c>
      <c r="O82" s="115">
        <v>0</v>
      </c>
      <c r="P82" s="115">
        <v>0</v>
      </c>
      <c r="Q82" s="115">
        <v>0</v>
      </c>
      <c r="R82" s="115">
        <v>0</v>
      </c>
      <c r="S82" s="115">
        <v>0</v>
      </c>
      <c r="T82" s="115">
        <v>0</v>
      </c>
      <c r="U82" s="115">
        <v>0</v>
      </c>
      <c r="V82" s="115">
        <v>0</v>
      </c>
      <c r="W82" s="115">
        <v>0</v>
      </c>
      <c r="X82" s="115">
        <v>0</v>
      </c>
      <c r="Y82" s="115">
        <v>0</v>
      </c>
      <c r="Z82" s="115">
        <v>0</v>
      </c>
      <c r="AA82" s="115">
        <v>0</v>
      </c>
      <c r="AB82" s="115">
        <v>0</v>
      </c>
      <c r="AC82" s="115">
        <v>0</v>
      </c>
      <c r="AD82" s="115">
        <v>0</v>
      </c>
      <c r="AE82" s="115">
        <v>0</v>
      </c>
      <c r="AF82" s="115">
        <v>0</v>
      </c>
      <c r="AG82" s="115">
        <v>0</v>
      </c>
      <c r="AH82" s="115">
        <v>0</v>
      </c>
      <c r="AI82" s="115">
        <v>0</v>
      </c>
      <c r="AJ82" s="115">
        <v>0</v>
      </c>
      <c r="AK82" s="115">
        <v>0</v>
      </c>
      <c r="AL82" s="246">
        <f t="shared" si="1"/>
        <v>1971.8</v>
      </c>
      <c r="AO82" s="70"/>
    </row>
    <row r="83" spans="1:41" ht="33" customHeight="1">
      <c r="A83" s="87">
        <v>192</v>
      </c>
      <c r="B83" s="88" t="s">
        <v>754</v>
      </c>
      <c r="C83" s="89" t="s">
        <v>1521</v>
      </c>
      <c r="D83" s="115">
        <v>0</v>
      </c>
      <c r="E83" s="115">
        <v>0</v>
      </c>
      <c r="F83" s="115">
        <v>0</v>
      </c>
      <c r="G83" s="115">
        <v>2276</v>
      </c>
      <c r="H83" s="115">
        <v>0</v>
      </c>
      <c r="I83" s="115">
        <v>0</v>
      </c>
      <c r="J83" s="115">
        <v>0</v>
      </c>
      <c r="K83" s="115">
        <v>0</v>
      </c>
      <c r="L83" s="115">
        <v>0</v>
      </c>
      <c r="M83" s="115">
        <v>0</v>
      </c>
      <c r="N83" s="115">
        <v>0</v>
      </c>
      <c r="O83" s="115">
        <v>0</v>
      </c>
      <c r="P83" s="115">
        <v>0</v>
      </c>
      <c r="Q83" s="115">
        <v>0</v>
      </c>
      <c r="R83" s="115">
        <v>0</v>
      </c>
      <c r="S83" s="115">
        <v>0</v>
      </c>
      <c r="T83" s="115">
        <v>0</v>
      </c>
      <c r="U83" s="115">
        <v>0</v>
      </c>
      <c r="V83" s="115">
        <v>0</v>
      </c>
      <c r="W83" s="115">
        <v>0</v>
      </c>
      <c r="X83" s="115">
        <v>0</v>
      </c>
      <c r="Y83" s="115">
        <v>0</v>
      </c>
      <c r="Z83" s="115">
        <v>0</v>
      </c>
      <c r="AA83" s="115">
        <v>0</v>
      </c>
      <c r="AB83" s="115">
        <v>0</v>
      </c>
      <c r="AC83" s="115">
        <v>0</v>
      </c>
      <c r="AD83" s="115">
        <v>0</v>
      </c>
      <c r="AE83" s="115">
        <v>0</v>
      </c>
      <c r="AF83" s="115">
        <v>0</v>
      </c>
      <c r="AG83" s="115">
        <v>0</v>
      </c>
      <c r="AH83" s="115">
        <v>0</v>
      </c>
      <c r="AI83" s="115">
        <v>0</v>
      </c>
      <c r="AJ83" s="115">
        <v>0</v>
      </c>
      <c r="AK83" s="115">
        <v>0</v>
      </c>
      <c r="AL83" s="246">
        <f t="shared" si="1"/>
        <v>2276</v>
      </c>
      <c r="AO83" s="70"/>
    </row>
    <row r="84" spans="1:41" ht="33" customHeight="1">
      <c r="A84" s="87">
        <v>197</v>
      </c>
      <c r="B84" s="88" t="s">
        <v>12731</v>
      </c>
      <c r="C84" s="89" t="s">
        <v>1521</v>
      </c>
      <c r="D84" s="115">
        <v>0</v>
      </c>
      <c r="E84" s="115">
        <v>0</v>
      </c>
      <c r="F84" s="115">
        <v>0</v>
      </c>
      <c r="G84" s="115">
        <v>0</v>
      </c>
      <c r="H84" s="115">
        <v>0</v>
      </c>
      <c r="I84" s="115">
        <v>100</v>
      </c>
      <c r="J84" s="115">
        <v>60.69</v>
      </c>
      <c r="K84" s="115">
        <v>0</v>
      </c>
      <c r="L84" s="115">
        <v>15868.949999999999</v>
      </c>
      <c r="M84" s="115">
        <v>0</v>
      </c>
      <c r="N84" s="115">
        <v>0</v>
      </c>
      <c r="O84" s="115">
        <v>110.12</v>
      </c>
      <c r="P84" s="115">
        <v>122724.35999999999</v>
      </c>
      <c r="Q84" s="115">
        <v>0</v>
      </c>
      <c r="R84" s="115">
        <v>0</v>
      </c>
      <c r="S84" s="115">
        <v>0</v>
      </c>
      <c r="T84" s="115">
        <v>0</v>
      </c>
      <c r="U84" s="115">
        <v>0</v>
      </c>
      <c r="V84" s="115">
        <v>0</v>
      </c>
      <c r="W84" s="115">
        <v>0</v>
      </c>
      <c r="X84" s="115">
        <v>0</v>
      </c>
      <c r="Y84" s="115">
        <v>0</v>
      </c>
      <c r="Z84" s="115">
        <v>0</v>
      </c>
      <c r="AA84" s="115">
        <v>0</v>
      </c>
      <c r="AB84" s="115">
        <v>0</v>
      </c>
      <c r="AC84" s="115">
        <v>0</v>
      </c>
      <c r="AD84" s="115">
        <v>0</v>
      </c>
      <c r="AE84" s="115">
        <v>0</v>
      </c>
      <c r="AF84" s="115">
        <v>0</v>
      </c>
      <c r="AG84" s="115">
        <v>0</v>
      </c>
      <c r="AH84" s="115">
        <v>0</v>
      </c>
      <c r="AI84" s="115">
        <v>0</v>
      </c>
      <c r="AJ84" s="115">
        <v>0</v>
      </c>
      <c r="AK84" s="115">
        <v>0</v>
      </c>
      <c r="AL84" s="246">
        <f t="shared" si="1"/>
        <v>138864.12</v>
      </c>
      <c r="AO84" s="70"/>
    </row>
    <row r="85" spans="1:41" ht="33" hidden="1" customHeight="1">
      <c r="A85" s="87">
        <v>200</v>
      </c>
      <c r="B85" s="88" t="s">
        <v>756</v>
      </c>
      <c r="C85" s="89" t="s">
        <v>1525</v>
      </c>
      <c r="D85" s="115">
        <v>0</v>
      </c>
      <c r="E85" s="115">
        <v>0</v>
      </c>
      <c r="F85" s="115">
        <v>0</v>
      </c>
      <c r="G85" s="115">
        <v>0</v>
      </c>
      <c r="H85" s="115">
        <v>0</v>
      </c>
      <c r="I85" s="115">
        <v>0</v>
      </c>
      <c r="J85" s="115">
        <v>0</v>
      </c>
      <c r="K85" s="115">
        <v>0</v>
      </c>
      <c r="L85" s="115">
        <v>0</v>
      </c>
      <c r="M85" s="115">
        <v>0</v>
      </c>
      <c r="N85" s="115">
        <v>0</v>
      </c>
      <c r="O85" s="115">
        <v>0</v>
      </c>
      <c r="P85" s="115">
        <v>0</v>
      </c>
      <c r="Q85" s="115">
        <v>0</v>
      </c>
      <c r="R85" s="115">
        <v>0</v>
      </c>
      <c r="S85" s="115">
        <v>0</v>
      </c>
      <c r="T85" s="115">
        <v>0</v>
      </c>
      <c r="U85" s="115">
        <v>0</v>
      </c>
      <c r="V85" s="115">
        <v>0</v>
      </c>
      <c r="W85" s="115">
        <v>0</v>
      </c>
      <c r="X85" s="115">
        <v>0</v>
      </c>
      <c r="Y85" s="115">
        <v>0</v>
      </c>
      <c r="Z85" s="115">
        <v>0</v>
      </c>
      <c r="AA85" s="115">
        <v>0</v>
      </c>
      <c r="AB85" s="115">
        <v>0</v>
      </c>
      <c r="AC85" s="115">
        <v>0</v>
      </c>
      <c r="AD85" s="115">
        <v>0</v>
      </c>
      <c r="AE85" s="115">
        <v>0</v>
      </c>
      <c r="AF85" s="115">
        <v>0</v>
      </c>
      <c r="AG85" s="115">
        <v>0</v>
      </c>
      <c r="AH85" s="115">
        <v>0</v>
      </c>
      <c r="AI85" s="115">
        <v>0</v>
      </c>
      <c r="AJ85" s="115">
        <v>0</v>
      </c>
      <c r="AK85" s="115">
        <v>0</v>
      </c>
      <c r="AL85" s="246">
        <f t="shared" si="1"/>
        <v>0</v>
      </c>
      <c r="AO85" s="70"/>
    </row>
    <row r="86" spans="1:41" ht="33" customHeight="1">
      <c r="A86" s="87">
        <v>201</v>
      </c>
      <c r="B86" s="88" t="s">
        <v>757</v>
      </c>
      <c r="C86" s="89" t="s">
        <v>1521</v>
      </c>
      <c r="D86" s="115">
        <v>0</v>
      </c>
      <c r="E86" s="115">
        <v>0</v>
      </c>
      <c r="F86" s="115">
        <v>18684</v>
      </c>
      <c r="G86" s="115">
        <v>96409.510000000009</v>
      </c>
      <c r="H86" s="115">
        <v>0</v>
      </c>
      <c r="I86" s="115">
        <v>0</v>
      </c>
      <c r="J86" s="115">
        <v>0</v>
      </c>
      <c r="K86" s="115">
        <v>0</v>
      </c>
      <c r="L86" s="115">
        <v>0</v>
      </c>
      <c r="M86" s="115">
        <v>0</v>
      </c>
      <c r="N86" s="115">
        <v>0</v>
      </c>
      <c r="O86" s="115">
        <v>0</v>
      </c>
      <c r="P86" s="115">
        <v>0</v>
      </c>
      <c r="Q86" s="115">
        <v>0</v>
      </c>
      <c r="R86" s="115">
        <v>0</v>
      </c>
      <c r="S86" s="115">
        <v>0</v>
      </c>
      <c r="T86" s="115">
        <v>0</v>
      </c>
      <c r="U86" s="115">
        <v>0</v>
      </c>
      <c r="V86" s="115">
        <v>0</v>
      </c>
      <c r="W86" s="115">
        <v>0</v>
      </c>
      <c r="X86" s="115">
        <v>0</v>
      </c>
      <c r="Y86" s="115">
        <v>0</v>
      </c>
      <c r="Z86" s="115">
        <v>0</v>
      </c>
      <c r="AA86" s="115">
        <v>0</v>
      </c>
      <c r="AB86" s="115">
        <v>0</v>
      </c>
      <c r="AC86" s="115">
        <v>0</v>
      </c>
      <c r="AD86" s="115">
        <v>0</v>
      </c>
      <c r="AE86" s="115">
        <v>0</v>
      </c>
      <c r="AF86" s="115">
        <v>0</v>
      </c>
      <c r="AG86" s="115">
        <v>0</v>
      </c>
      <c r="AH86" s="115">
        <v>0</v>
      </c>
      <c r="AI86" s="115">
        <v>0</v>
      </c>
      <c r="AJ86" s="115">
        <v>0</v>
      </c>
      <c r="AK86" s="115">
        <v>0</v>
      </c>
      <c r="AL86" s="246">
        <f t="shared" si="1"/>
        <v>115093.51000000001</v>
      </c>
      <c r="AO86" s="70"/>
    </row>
    <row r="87" spans="1:41" ht="33" customHeight="1">
      <c r="A87" s="87">
        <v>203</v>
      </c>
      <c r="B87" s="88" t="s">
        <v>758</v>
      </c>
      <c r="C87" s="89" t="s">
        <v>1524</v>
      </c>
      <c r="D87" s="115">
        <v>0</v>
      </c>
      <c r="E87" s="115">
        <v>0</v>
      </c>
      <c r="F87" s="115">
        <v>38152.639999999999</v>
      </c>
      <c r="G87" s="115">
        <v>270403.34000000003</v>
      </c>
      <c r="H87" s="115">
        <v>0</v>
      </c>
      <c r="I87" s="115">
        <v>0</v>
      </c>
      <c r="J87" s="115">
        <v>0</v>
      </c>
      <c r="K87" s="115">
        <v>0</v>
      </c>
      <c r="L87" s="115">
        <v>0</v>
      </c>
      <c r="M87" s="115">
        <v>0</v>
      </c>
      <c r="N87" s="115">
        <v>0</v>
      </c>
      <c r="O87" s="115">
        <v>0</v>
      </c>
      <c r="P87" s="115">
        <v>0</v>
      </c>
      <c r="Q87" s="115">
        <v>0</v>
      </c>
      <c r="R87" s="115">
        <v>0</v>
      </c>
      <c r="S87" s="115">
        <v>0</v>
      </c>
      <c r="T87" s="115">
        <v>0</v>
      </c>
      <c r="U87" s="115">
        <v>0</v>
      </c>
      <c r="V87" s="115">
        <v>0</v>
      </c>
      <c r="W87" s="115">
        <v>0</v>
      </c>
      <c r="X87" s="115">
        <v>0</v>
      </c>
      <c r="Y87" s="115">
        <v>0</v>
      </c>
      <c r="Z87" s="115">
        <v>0</v>
      </c>
      <c r="AA87" s="115">
        <v>0</v>
      </c>
      <c r="AB87" s="115">
        <v>0</v>
      </c>
      <c r="AC87" s="115">
        <v>0</v>
      </c>
      <c r="AD87" s="115">
        <v>0</v>
      </c>
      <c r="AE87" s="115">
        <v>0</v>
      </c>
      <c r="AF87" s="115">
        <v>0</v>
      </c>
      <c r="AG87" s="115">
        <v>0</v>
      </c>
      <c r="AH87" s="115">
        <v>0</v>
      </c>
      <c r="AI87" s="115">
        <v>0</v>
      </c>
      <c r="AJ87" s="115">
        <v>0</v>
      </c>
      <c r="AK87" s="115">
        <v>0</v>
      </c>
      <c r="AL87" s="246">
        <f t="shared" si="1"/>
        <v>308555.98000000004</v>
      </c>
      <c r="AO87" s="70"/>
    </row>
    <row r="88" spans="1:41" ht="33" customHeight="1">
      <c r="A88" s="87">
        <v>206</v>
      </c>
      <c r="B88" s="88" t="s">
        <v>759</v>
      </c>
      <c r="C88" s="89" t="s">
        <v>1520</v>
      </c>
      <c r="D88" s="115">
        <v>0</v>
      </c>
      <c r="E88" s="115">
        <v>0</v>
      </c>
      <c r="F88" s="115">
        <v>0</v>
      </c>
      <c r="G88" s="115">
        <v>32.200000000000003</v>
      </c>
      <c r="H88" s="115">
        <v>0</v>
      </c>
      <c r="I88" s="115">
        <v>0</v>
      </c>
      <c r="J88" s="115">
        <v>0</v>
      </c>
      <c r="K88" s="115">
        <v>0</v>
      </c>
      <c r="L88" s="115">
        <v>0</v>
      </c>
      <c r="M88" s="115">
        <v>0</v>
      </c>
      <c r="N88" s="115">
        <v>0</v>
      </c>
      <c r="O88" s="115">
        <v>0</v>
      </c>
      <c r="P88" s="115">
        <v>0</v>
      </c>
      <c r="Q88" s="115">
        <v>0</v>
      </c>
      <c r="R88" s="115">
        <v>0</v>
      </c>
      <c r="S88" s="115">
        <v>0</v>
      </c>
      <c r="T88" s="115">
        <v>0</v>
      </c>
      <c r="U88" s="115">
        <v>0</v>
      </c>
      <c r="V88" s="115">
        <v>0</v>
      </c>
      <c r="W88" s="115">
        <v>0</v>
      </c>
      <c r="X88" s="115">
        <v>0</v>
      </c>
      <c r="Y88" s="115">
        <v>0</v>
      </c>
      <c r="Z88" s="115">
        <v>0</v>
      </c>
      <c r="AA88" s="115">
        <v>0</v>
      </c>
      <c r="AB88" s="115">
        <v>0</v>
      </c>
      <c r="AC88" s="115">
        <v>0</v>
      </c>
      <c r="AD88" s="115">
        <v>0</v>
      </c>
      <c r="AE88" s="115">
        <v>0</v>
      </c>
      <c r="AF88" s="115">
        <v>0</v>
      </c>
      <c r="AG88" s="115">
        <v>0</v>
      </c>
      <c r="AH88" s="115">
        <v>0</v>
      </c>
      <c r="AI88" s="115">
        <v>0</v>
      </c>
      <c r="AJ88" s="115">
        <v>0</v>
      </c>
      <c r="AK88" s="115">
        <v>0</v>
      </c>
      <c r="AL88" s="246">
        <f t="shared" si="1"/>
        <v>32.200000000000003</v>
      </c>
      <c r="AO88" s="70"/>
    </row>
    <row r="89" spans="1:41" ht="33" hidden="1" customHeight="1">
      <c r="A89" s="87">
        <v>209</v>
      </c>
      <c r="B89" s="88" t="s">
        <v>760</v>
      </c>
      <c r="C89" s="117" t="s">
        <v>1304</v>
      </c>
      <c r="D89" s="115">
        <v>0</v>
      </c>
      <c r="E89" s="115">
        <v>0</v>
      </c>
      <c r="F89" s="115">
        <v>0</v>
      </c>
      <c r="G89" s="115">
        <v>0</v>
      </c>
      <c r="H89" s="115">
        <v>0</v>
      </c>
      <c r="I89" s="115">
        <v>0</v>
      </c>
      <c r="J89" s="115">
        <v>0</v>
      </c>
      <c r="K89" s="115">
        <v>0</v>
      </c>
      <c r="L89" s="115">
        <v>0</v>
      </c>
      <c r="M89" s="115">
        <v>0</v>
      </c>
      <c r="N89" s="115">
        <v>0</v>
      </c>
      <c r="O89" s="115">
        <v>0</v>
      </c>
      <c r="P89" s="115">
        <v>0</v>
      </c>
      <c r="Q89" s="115">
        <v>0</v>
      </c>
      <c r="R89" s="115">
        <v>0</v>
      </c>
      <c r="S89" s="115">
        <v>0</v>
      </c>
      <c r="T89" s="115">
        <v>0</v>
      </c>
      <c r="U89" s="115">
        <v>0</v>
      </c>
      <c r="V89" s="115">
        <v>0</v>
      </c>
      <c r="W89" s="115">
        <v>0</v>
      </c>
      <c r="X89" s="115">
        <v>0</v>
      </c>
      <c r="Y89" s="115">
        <v>0</v>
      </c>
      <c r="Z89" s="115">
        <v>0</v>
      </c>
      <c r="AA89" s="115">
        <v>0</v>
      </c>
      <c r="AB89" s="115">
        <v>0</v>
      </c>
      <c r="AC89" s="115">
        <v>0</v>
      </c>
      <c r="AD89" s="115">
        <v>0</v>
      </c>
      <c r="AE89" s="115">
        <v>0</v>
      </c>
      <c r="AF89" s="115">
        <v>0</v>
      </c>
      <c r="AG89" s="115">
        <v>0</v>
      </c>
      <c r="AH89" s="115">
        <v>0</v>
      </c>
      <c r="AI89" s="115">
        <v>0</v>
      </c>
      <c r="AJ89" s="115">
        <v>0</v>
      </c>
      <c r="AK89" s="115">
        <v>0</v>
      </c>
      <c r="AL89" s="246">
        <f t="shared" si="1"/>
        <v>0</v>
      </c>
      <c r="AO89" s="70"/>
    </row>
    <row r="90" spans="1:41" ht="33" hidden="1" customHeight="1">
      <c r="A90" s="87">
        <v>210</v>
      </c>
      <c r="B90" s="88" t="s">
        <v>761</v>
      </c>
      <c r="C90" s="89" t="s">
        <v>1524</v>
      </c>
      <c r="D90" s="115">
        <v>0</v>
      </c>
      <c r="E90" s="115">
        <v>0</v>
      </c>
      <c r="F90" s="115">
        <v>0</v>
      </c>
      <c r="G90" s="115">
        <v>0</v>
      </c>
      <c r="H90" s="115">
        <v>0</v>
      </c>
      <c r="I90" s="115">
        <v>0</v>
      </c>
      <c r="J90" s="115">
        <v>0</v>
      </c>
      <c r="K90" s="115">
        <v>0</v>
      </c>
      <c r="L90" s="115">
        <v>0</v>
      </c>
      <c r="M90" s="115">
        <v>0</v>
      </c>
      <c r="N90" s="115">
        <v>0</v>
      </c>
      <c r="O90" s="115">
        <v>0</v>
      </c>
      <c r="P90" s="115">
        <v>0</v>
      </c>
      <c r="Q90" s="115">
        <v>0</v>
      </c>
      <c r="R90" s="115">
        <v>0</v>
      </c>
      <c r="S90" s="115">
        <v>0</v>
      </c>
      <c r="T90" s="115">
        <v>0</v>
      </c>
      <c r="U90" s="115">
        <v>0</v>
      </c>
      <c r="V90" s="115">
        <v>0</v>
      </c>
      <c r="W90" s="115">
        <v>0</v>
      </c>
      <c r="X90" s="115">
        <v>0</v>
      </c>
      <c r="Y90" s="115">
        <v>0</v>
      </c>
      <c r="Z90" s="115">
        <v>0</v>
      </c>
      <c r="AA90" s="115">
        <v>0</v>
      </c>
      <c r="AB90" s="115">
        <v>0</v>
      </c>
      <c r="AC90" s="115">
        <v>0</v>
      </c>
      <c r="AD90" s="115">
        <v>0</v>
      </c>
      <c r="AE90" s="115">
        <v>0</v>
      </c>
      <c r="AF90" s="115">
        <v>0</v>
      </c>
      <c r="AG90" s="115">
        <v>0</v>
      </c>
      <c r="AH90" s="115">
        <v>0</v>
      </c>
      <c r="AI90" s="115">
        <v>0</v>
      </c>
      <c r="AJ90" s="115">
        <v>0</v>
      </c>
      <c r="AK90" s="115">
        <v>0</v>
      </c>
      <c r="AL90" s="246">
        <f t="shared" si="1"/>
        <v>0</v>
      </c>
      <c r="AO90" s="70"/>
    </row>
    <row r="91" spans="1:41" ht="33" customHeight="1">
      <c r="A91" s="87">
        <v>212</v>
      </c>
      <c r="B91" s="88" t="s">
        <v>762</v>
      </c>
      <c r="C91" s="89" t="s">
        <v>1523</v>
      </c>
      <c r="D91" s="115">
        <v>0</v>
      </c>
      <c r="E91" s="115">
        <v>0</v>
      </c>
      <c r="F91" s="115">
        <v>0</v>
      </c>
      <c r="G91" s="115">
        <v>30609</v>
      </c>
      <c r="H91" s="115">
        <v>0</v>
      </c>
      <c r="I91" s="115">
        <v>50</v>
      </c>
      <c r="J91" s="115">
        <v>600</v>
      </c>
      <c r="K91" s="115">
        <v>0</v>
      </c>
      <c r="L91" s="115">
        <v>0</v>
      </c>
      <c r="M91" s="115">
        <v>0</v>
      </c>
      <c r="N91" s="115">
        <v>0</v>
      </c>
      <c r="O91" s="115">
        <v>0</v>
      </c>
      <c r="P91" s="115">
        <v>0</v>
      </c>
      <c r="Q91" s="115">
        <v>0</v>
      </c>
      <c r="R91" s="115">
        <v>0</v>
      </c>
      <c r="S91" s="115">
        <v>0</v>
      </c>
      <c r="T91" s="115">
        <v>0</v>
      </c>
      <c r="U91" s="115">
        <v>0</v>
      </c>
      <c r="V91" s="115">
        <v>0</v>
      </c>
      <c r="W91" s="115">
        <v>0</v>
      </c>
      <c r="X91" s="115">
        <v>0</v>
      </c>
      <c r="Y91" s="115">
        <v>0</v>
      </c>
      <c r="Z91" s="115">
        <v>0</v>
      </c>
      <c r="AA91" s="115">
        <v>0</v>
      </c>
      <c r="AB91" s="115">
        <v>0</v>
      </c>
      <c r="AC91" s="115">
        <v>0</v>
      </c>
      <c r="AD91" s="115">
        <v>0</v>
      </c>
      <c r="AE91" s="115">
        <v>0</v>
      </c>
      <c r="AF91" s="115">
        <v>0</v>
      </c>
      <c r="AG91" s="115">
        <v>0</v>
      </c>
      <c r="AH91" s="115">
        <v>0</v>
      </c>
      <c r="AI91" s="115">
        <v>0</v>
      </c>
      <c r="AJ91" s="115">
        <v>0</v>
      </c>
      <c r="AK91" s="115">
        <v>0</v>
      </c>
      <c r="AL91" s="246">
        <f t="shared" si="1"/>
        <v>31259</v>
      </c>
      <c r="AO91" s="70"/>
    </row>
    <row r="92" spans="1:41" ht="33" customHeight="1">
      <c r="A92" s="87">
        <v>213</v>
      </c>
      <c r="B92" s="88" t="s">
        <v>763</v>
      </c>
      <c r="C92" s="89" t="s">
        <v>1521</v>
      </c>
      <c r="D92" s="115">
        <v>114</v>
      </c>
      <c r="E92" s="115">
        <v>0</v>
      </c>
      <c r="F92" s="115">
        <v>0</v>
      </c>
      <c r="G92" s="115">
        <v>0</v>
      </c>
      <c r="H92" s="115">
        <v>0</v>
      </c>
      <c r="I92" s="115">
        <v>0</v>
      </c>
      <c r="J92" s="115">
        <v>0</v>
      </c>
      <c r="K92" s="115">
        <v>0</v>
      </c>
      <c r="L92" s="115">
        <v>0</v>
      </c>
      <c r="M92" s="115">
        <v>0</v>
      </c>
      <c r="N92" s="115">
        <v>0</v>
      </c>
      <c r="O92" s="115">
        <v>0</v>
      </c>
      <c r="P92" s="115">
        <v>0</v>
      </c>
      <c r="Q92" s="115">
        <v>0</v>
      </c>
      <c r="R92" s="115">
        <v>0</v>
      </c>
      <c r="S92" s="115">
        <v>0</v>
      </c>
      <c r="T92" s="115">
        <v>0</v>
      </c>
      <c r="U92" s="115">
        <v>0</v>
      </c>
      <c r="V92" s="115">
        <v>0</v>
      </c>
      <c r="W92" s="115">
        <v>0</v>
      </c>
      <c r="X92" s="115">
        <v>0</v>
      </c>
      <c r="Y92" s="115">
        <v>0</v>
      </c>
      <c r="Z92" s="115">
        <v>0</v>
      </c>
      <c r="AA92" s="115">
        <v>0</v>
      </c>
      <c r="AB92" s="115">
        <v>0</v>
      </c>
      <c r="AC92" s="115">
        <v>0</v>
      </c>
      <c r="AD92" s="115">
        <v>0</v>
      </c>
      <c r="AE92" s="115">
        <v>0</v>
      </c>
      <c r="AF92" s="115">
        <v>0</v>
      </c>
      <c r="AG92" s="115">
        <v>0</v>
      </c>
      <c r="AH92" s="115">
        <v>0</v>
      </c>
      <c r="AI92" s="115">
        <v>0</v>
      </c>
      <c r="AJ92" s="115">
        <v>0</v>
      </c>
      <c r="AK92" s="115">
        <v>0</v>
      </c>
      <c r="AL92" s="246">
        <f t="shared" si="1"/>
        <v>114</v>
      </c>
      <c r="AO92" s="70"/>
    </row>
    <row r="93" spans="1:41" ht="33" customHeight="1">
      <c r="A93" s="87">
        <v>221</v>
      </c>
      <c r="B93" s="88" t="s">
        <v>764</v>
      </c>
      <c r="C93" s="89" t="s">
        <v>1526</v>
      </c>
      <c r="D93" s="115">
        <v>0</v>
      </c>
      <c r="E93" s="115">
        <v>0</v>
      </c>
      <c r="F93" s="115">
        <v>0</v>
      </c>
      <c r="G93" s="115">
        <v>2232.6</v>
      </c>
      <c r="H93" s="115">
        <v>0</v>
      </c>
      <c r="I93" s="115">
        <v>0</v>
      </c>
      <c r="J93" s="115">
        <v>0</v>
      </c>
      <c r="K93" s="115">
        <v>0</v>
      </c>
      <c r="L93" s="115">
        <v>0</v>
      </c>
      <c r="M93" s="115">
        <v>0</v>
      </c>
      <c r="N93" s="115">
        <v>0</v>
      </c>
      <c r="O93" s="115">
        <v>0</v>
      </c>
      <c r="P93" s="115">
        <v>0</v>
      </c>
      <c r="Q93" s="115">
        <v>0</v>
      </c>
      <c r="R93" s="115">
        <v>0</v>
      </c>
      <c r="S93" s="115">
        <v>0</v>
      </c>
      <c r="T93" s="115">
        <v>0</v>
      </c>
      <c r="U93" s="115">
        <v>0</v>
      </c>
      <c r="V93" s="115">
        <v>0</v>
      </c>
      <c r="W93" s="115">
        <v>0</v>
      </c>
      <c r="X93" s="115">
        <v>0</v>
      </c>
      <c r="Y93" s="115">
        <v>0</v>
      </c>
      <c r="Z93" s="115">
        <v>0</v>
      </c>
      <c r="AA93" s="115">
        <v>0</v>
      </c>
      <c r="AB93" s="115">
        <v>0</v>
      </c>
      <c r="AC93" s="115">
        <v>0</v>
      </c>
      <c r="AD93" s="115">
        <v>0</v>
      </c>
      <c r="AE93" s="115">
        <v>0</v>
      </c>
      <c r="AF93" s="115">
        <v>0</v>
      </c>
      <c r="AG93" s="115">
        <v>0</v>
      </c>
      <c r="AH93" s="115">
        <v>0</v>
      </c>
      <c r="AI93" s="115">
        <v>0</v>
      </c>
      <c r="AJ93" s="115">
        <v>0</v>
      </c>
      <c r="AK93" s="115">
        <v>0</v>
      </c>
      <c r="AL93" s="246">
        <f t="shared" si="1"/>
        <v>2232.6</v>
      </c>
      <c r="AO93" s="70"/>
    </row>
    <row r="94" spans="1:41" ht="33" customHeight="1">
      <c r="A94" s="87">
        <v>222</v>
      </c>
      <c r="B94" s="88" t="s">
        <v>765</v>
      </c>
      <c r="C94" s="89" t="s">
        <v>1523</v>
      </c>
      <c r="D94" s="115">
        <v>0</v>
      </c>
      <c r="E94" s="115">
        <v>371</v>
      </c>
      <c r="F94" s="115">
        <v>2462744.87</v>
      </c>
      <c r="G94" s="115">
        <v>31351.85</v>
      </c>
      <c r="H94" s="115">
        <v>0</v>
      </c>
      <c r="I94" s="115">
        <v>250</v>
      </c>
      <c r="J94" s="115">
        <v>11667017.060000001</v>
      </c>
      <c r="K94" s="115">
        <v>0</v>
      </c>
      <c r="L94" s="115">
        <v>3404.4900000000002</v>
      </c>
      <c r="M94" s="115">
        <v>0</v>
      </c>
      <c r="N94" s="115">
        <v>0</v>
      </c>
      <c r="O94" s="115">
        <v>123.26</v>
      </c>
      <c r="P94" s="115">
        <v>2647.0200000000004</v>
      </c>
      <c r="Q94" s="115">
        <v>0</v>
      </c>
      <c r="R94" s="115">
        <v>0</v>
      </c>
      <c r="S94" s="115">
        <v>0</v>
      </c>
      <c r="T94" s="115">
        <v>0</v>
      </c>
      <c r="U94" s="115">
        <v>0</v>
      </c>
      <c r="V94" s="115">
        <v>0</v>
      </c>
      <c r="W94" s="115">
        <v>0</v>
      </c>
      <c r="X94" s="115">
        <v>0</v>
      </c>
      <c r="Y94" s="115">
        <v>0</v>
      </c>
      <c r="Z94" s="115">
        <v>0</v>
      </c>
      <c r="AA94" s="115">
        <v>0</v>
      </c>
      <c r="AB94" s="115">
        <v>0</v>
      </c>
      <c r="AC94" s="115">
        <v>0</v>
      </c>
      <c r="AD94" s="115">
        <v>0</v>
      </c>
      <c r="AE94" s="115">
        <v>0</v>
      </c>
      <c r="AF94" s="115">
        <v>0</v>
      </c>
      <c r="AG94" s="115">
        <v>0</v>
      </c>
      <c r="AH94" s="115">
        <v>0</v>
      </c>
      <c r="AI94" s="115">
        <v>0</v>
      </c>
      <c r="AJ94" s="115">
        <v>0</v>
      </c>
      <c r="AK94" s="115">
        <v>0</v>
      </c>
      <c r="AL94" s="246">
        <f t="shared" si="1"/>
        <v>14167909.550000001</v>
      </c>
      <c r="AO94" s="70"/>
    </row>
    <row r="95" spans="1:41" ht="33" customHeight="1">
      <c r="A95" s="87">
        <v>223</v>
      </c>
      <c r="B95" s="88" t="s">
        <v>766</v>
      </c>
      <c r="C95" s="89" t="s">
        <v>1523</v>
      </c>
      <c r="D95" s="115">
        <v>0</v>
      </c>
      <c r="E95" s="115">
        <v>1746.02</v>
      </c>
      <c r="F95" s="115">
        <v>0</v>
      </c>
      <c r="G95" s="115">
        <v>104.57</v>
      </c>
      <c r="H95" s="115">
        <v>0</v>
      </c>
      <c r="I95" s="115">
        <v>0</v>
      </c>
      <c r="J95" s="115">
        <v>0</v>
      </c>
      <c r="K95" s="115">
        <v>0</v>
      </c>
      <c r="L95" s="115">
        <v>0</v>
      </c>
      <c r="M95" s="115">
        <v>0</v>
      </c>
      <c r="N95" s="115">
        <v>0</v>
      </c>
      <c r="O95" s="115">
        <v>0</v>
      </c>
      <c r="P95" s="115">
        <v>0</v>
      </c>
      <c r="Q95" s="115">
        <v>0</v>
      </c>
      <c r="R95" s="115">
        <v>0</v>
      </c>
      <c r="S95" s="115">
        <v>0</v>
      </c>
      <c r="T95" s="115">
        <v>0</v>
      </c>
      <c r="U95" s="115">
        <v>0</v>
      </c>
      <c r="V95" s="115">
        <v>0</v>
      </c>
      <c r="W95" s="115">
        <v>0</v>
      </c>
      <c r="X95" s="115">
        <v>0</v>
      </c>
      <c r="Y95" s="115">
        <v>0</v>
      </c>
      <c r="Z95" s="115">
        <v>0</v>
      </c>
      <c r="AA95" s="115">
        <v>0</v>
      </c>
      <c r="AB95" s="115">
        <v>0</v>
      </c>
      <c r="AC95" s="115">
        <v>0</v>
      </c>
      <c r="AD95" s="115">
        <v>0</v>
      </c>
      <c r="AE95" s="115">
        <v>0</v>
      </c>
      <c r="AF95" s="115">
        <v>0</v>
      </c>
      <c r="AG95" s="115">
        <v>0</v>
      </c>
      <c r="AH95" s="115">
        <v>0</v>
      </c>
      <c r="AI95" s="115">
        <v>0</v>
      </c>
      <c r="AJ95" s="115">
        <v>0</v>
      </c>
      <c r="AK95" s="115">
        <v>0</v>
      </c>
      <c r="AL95" s="246">
        <f t="shared" si="1"/>
        <v>1850.59</v>
      </c>
      <c r="AO95" s="70"/>
    </row>
    <row r="96" spans="1:41" ht="33" customHeight="1">
      <c r="A96" s="87">
        <v>224</v>
      </c>
      <c r="B96" s="88" t="s">
        <v>120</v>
      </c>
      <c r="C96" s="89" t="s">
        <v>1516</v>
      </c>
      <c r="D96" s="115">
        <v>0</v>
      </c>
      <c r="E96" s="115">
        <v>0</v>
      </c>
      <c r="F96" s="115">
        <v>0</v>
      </c>
      <c r="G96" s="115">
        <v>1810067.45</v>
      </c>
      <c r="H96" s="115">
        <v>0</v>
      </c>
      <c r="I96" s="115">
        <v>0</v>
      </c>
      <c r="J96" s="115">
        <v>0</v>
      </c>
      <c r="K96" s="115">
        <v>0</v>
      </c>
      <c r="L96" s="115">
        <v>573.81999999999994</v>
      </c>
      <c r="M96" s="115">
        <v>0</v>
      </c>
      <c r="N96" s="115">
        <v>0</v>
      </c>
      <c r="O96" s="115">
        <v>0</v>
      </c>
      <c r="P96" s="115">
        <v>0</v>
      </c>
      <c r="Q96" s="115">
        <v>0</v>
      </c>
      <c r="R96" s="115">
        <v>0</v>
      </c>
      <c r="S96" s="115">
        <v>0</v>
      </c>
      <c r="T96" s="115">
        <v>0</v>
      </c>
      <c r="U96" s="115">
        <v>0</v>
      </c>
      <c r="V96" s="115">
        <v>0</v>
      </c>
      <c r="W96" s="115">
        <v>0</v>
      </c>
      <c r="X96" s="115">
        <v>0</v>
      </c>
      <c r="Y96" s="115">
        <v>0</v>
      </c>
      <c r="Z96" s="115">
        <v>0</v>
      </c>
      <c r="AA96" s="115">
        <v>0</v>
      </c>
      <c r="AB96" s="115">
        <v>0</v>
      </c>
      <c r="AC96" s="115">
        <v>0</v>
      </c>
      <c r="AD96" s="115">
        <v>0</v>
      </c>
      <c r="AE96" s="115">
        <v>0</v>
      </c>
      <c r="AF96" s="115">
        <v>0</v>
      </c>
      <c r="AG96" s="115">
        <v>0</v>
      </c>
      <c r="AH96" s="115">
        <v>0</v>
      </c>
      <c r="AI96" s="115">
        <v>0</v>
      </c>
      <c r="AJ96" s="115">
        <v>0</v>
      </c>
      <c r="AK96" s="115">
        <v>0</v>
      </c>
      <c r="AL96" s="246">
        <f t="shared" si="1"/>
        <v>1810641.27</v>
      </c>
      <c r="AO96" s="70"/>
    </row>
    <row r="97" spans="1:41" ht="33" customHeight="1">
      <c r="A97" s="87">
        <v>225</v>
      </c>
      <c r="B97" s="88" t="s">
        <v>767</v>
      </c>
      <c r="C97" s="89" t="s">
        <v>1524</v>
      </c>
      <c r="D97" s="115">
        <v>0</v>
      </c>
      <c r="E97" s="115">
        <v>0</v>
      </c>
      <c r="F97" s="115">
        <v>0</v>
      </c>
      <c r="G97" s="115">
        <v>100</v>
      </c>
      <c r="H97" s="115">
        <v>0</v>
      </c>
      <c r="I97" s="115">
        <v>0</v>
      </c>
      <c r="J97" s="115">
        <v>0</v>
      </c>
      <c r="K97" s="115">
        <v>0</v>
      </c>
      <c r="L97" s="115">
        <v>0</v>
      </c>
      <c r="M97" s="115">
        <v>0</v>
      </c>
      <c r="N97" s="115">
        <v>0</v>
      </c>
      <c r="O97" s="115">
        <v>0</v>
      </c>
      <c r="P97" s="115">
        <v>0</v>
      </c>
      <c r="Q97" s="115">
        <v>0</v>
      </c>
      <c r="R97" s="115">
        <v>0</v>
      </c>
      <c r="S97" s="115">
        <v>0</v>
      </c>
      <c r="T97" s="115">
        <v>0</v>
      </c>
      <c r="U97" s="115">
        <v>0</v>
      </c>
      <c r="V97" s="115">
        <v>0</v>
      </c>
      <c r="W97" s="115">
        <v>0</v>
      </c>
      <c r="X97" s="115">
        <v>0</v>
      </c>
      <c r="Y97" s="115">
        <v>0</v>
      </c>
      <c r="Z97" s="115">
        <v>0</v>
      </c>
      <c r="AA97" s="115">
        <v>0</v>
      </c>
      <c r="AB97" s="115">
        <v>0</v>
      </c>
      <c r="AC97" s="115">
        <v>0</v>
      </c>
      <c r="AD97" s="115">
        <v>0</v>
      </c>
      <c r="AE97" s="115">
        <v>0</v>
      </c>
      <c r="AF97" s="115">
        <v>0</v>
      </c>
      <c r="AG97" s="115">
        <v>0</v>
      </c>
      <c r="AH97" s="115">
        <v>0</v>
      </c>
      <c r="AI97" s="115">
        <v>0</v>
      </c>
      <c r="AJ97" s="115">
        <v>0</v>
      </c>
      <c r="AK97" s="115">
        <v>0</v>
      </c>
      <c r="AL97" s="246">
        <f t="shared" si="1"/>
        <v>100</v>
      </c>
      <c r="AO97" s="70"/>
    </row>
    <row r="98" spans="1:41" ht="33" hidden="1" customHeight="1">
      <c r="A98" s="87">
        <v>226</v>
      </c>
      <c r="B98" s="88" t="s">
        <v>768</v>
      </c>
      <c r="C98" s="89" t="s">
        <v>1516</v>
      </c>
      <c r="D98" s="115">
        <v>0</v>
      </c>
      <c r="E98" s="115">
        <v>0</v>
      </c>
      <c r="F98" s="115">
        <v>0</v>
      </c>
      <c r="G98" s="115">
        <v>0</v>
      </c>
      <c r="H98" s="115">
        <v>0</v>
      </c>
      <c r="I98" s="115">
        <v>0</v>
      </c>
      <c r="J98" s="115">
        <v>0</v>
      </c>
      <c r="K98" s="115">
        <v>0</v>
      </c>
      <c r="L98" s="115">
        <v>0</v>
      </c>
      <c r="M98" s="115">
        <v>0</v>
      </c>
      <c r="N98" s="115">
        <v>0</v>
      </c>
      <c r="O98" s="115">
        <v>0</v>
      </c>
      <c r="P98" s="115">
        <v>0</v>
      </c>
      <c r="Q98" s="115">
        <v>0</v>
      </c>
      <c r="R98" s="115">
        <v>0</v>
      </c>
      <c r="S98" s="115">
        <v>0</v>
      </c>
      <c r="T98" s="115">
        <v>0</v>
      </c>
      <c r="U98" s="115">
        <v>0</v>
      </c>
      <c r="V98" s="115">
        <v>0</v>
      </c>
      <c r="W98" s="115">
        <v>0</v>
      </c>
      <c r="X98" s="115">
        <v>0</v>
      </c>
      <c r="Y98" s="115">
        <v>0</v>
      </c>
      <c r="Z98" s="115">
        <v>0</v>
      </c>
      <c r="AA98" s="115">
        <v>0</v>
      </c>
      <c r="AB98" s="115">
        <v>0</v>
      </c>
      <c r="AC98" s="115">
        <v>0</v>
      </c>
      <c r="AD98" s="115">
        <v>0</v>
      </c>
      <c r="AE98" s="115">
        <v>0</v>
      </c>
      <c r="AF98" s="115">
        <v>0</v>
      </c>
      <c r="AG98" s="115">
        <v>0</v>
      </c>
      <c r="AH98" s="115">
        <v>0</v>
      </c>
      <c r="AI98" s="115">
        <v>0</v>
      </c>
      <c r="AJ98" s="115">
        <v>0</v>
      </c>
      <c r="AK98" s="115">
        <v>0</v>
      </c>
      <c r="AL98" s="246">
        <f t="shared" si="1"/>
        <v>0</v>
      </c>
      <c r="AO98" s="70"/>
    </row>
    <row r="99" spans="1:41" ht="33" hidden="1" customHeight="1">
      <c r="A99" s="87">
        <v>227</v>
      </c>
      <c r="B99" s="88" t="s">
        <v>769</v>
      </c>
      <c r="C99" s="89" t="s">
        <v>1521</v>
      </c>
      <c r="D99" s="115">
        <v>0</v>
      </c>
      <c r="E99" s="115">
        <v>0</v>
      </c>
      <c r="F99" s="115">
        <v>0</v>
      </c>
      <c r="G99" s="115">
        <v>0</v>
      </c>
      <c r="H99" s="115">
        <v>0</v>
      </c>
      <c r="I99" s="115">
        <v>0</v>
      </c>
      <c r="J99" s="115">
        <v>0</v>
      </c>
      <c r="K99" s="115">
        <v>0</v>
      </c>
      <c r="L99" s="115">
        <v>0</v>
      </c>
      <c r="M99" s="115">
        <v>0</v>
      </c>
      <c r="N99" s="115">
        <v>0</v>
      </c>
      <c r="O99" s="115">
        <v>0</v>
      </c>
      <c r="P99" s="115">
        <v>0</v>
      </c>
      <c r="Q99" s="115">
        <v>0</v>
      </c>
      <c r="R99" s="115">
        <v>0</v>
      </c>
      <c r="S99" s="115">
        <v>0</v>
      </c>
      <c r="T99" s="115">
        <v>0</v>
      </c>
      <c r="U99" s="115">
        <v>0</v>
      </c>
      <c r="V99" s="115">
        <v>0</v>
      </c>
      <c r="W99" s="115">
        <v>0</v>
      </c>
      <c r="X99" s="115">
        <v>0</v>
      </c>
      <c r="Y99" s="115">
        <v>0</v>
      </c>
      <c r="Z99" s="115">
        <v>0</v>
      </c>
      <c r="AA99" s="115">
        <v>0</v>
      </c>
      <c r="AB99" s="115">
        <v>0</v>
      </c>
      <c r="AC99" s="115">
        <v>0</v>
      </c>
      <c r="AD99" s="115">
        <v>0</v>
      </c>
      <c r="AE99" s="115">
        <v>0</v>
      </c>
      <c r="AF99" s="115">
        <v>0</v>
      </c>
      <c r="AG99" s="115">
        <v>0</v>
      </c>
      <c r="AH99" s="115">
        <v>0</v>
      </c>
      <c r="AI99" s="115">
        <v>0</v>
      </c>
      <c r="AJ99" s="115">
        <v>0</v>
      </c>
      <c r="AK99" s="115">
        <v>0</v>
      </c>
      <c r="AL99" s="246">
        <f t="shared" si="1"/>
        <v>0</v>
      </c>
      <c r="AO99" s="70"/>
    </row>
    <row r="100" spans="1:41" ht="33" customHeight="1">
      <c r="A100" s="87">
        <v>234</v>
      </c>
      <c r="B100" s="88" t="s">
        <v>124</v>
      </c>
      <c r="C100" s="89" t="s">
        <v>1519</v>
      </c>
      <c r="D100" s="115">
        <v>0</v>
      </c>
      <c r="E100" s="115">
        <v>0</v>
      </c>
      <c r="F100" s="115">
        <v>1945109.64</v>
      </c>
      <c r="G100" s="115">
        <v>9433.1</v>
      </c>
      <c r="H100" s="115">
        <v>0</v>
      </c>
      <c r="I100" s="115">
        <v>0</v>
      </c>
      <c r="J100" s="115">
        <v>0</v>
      </c>
      <c r="K100" s="115">
        <v>0</v>
      </c>
      <c r="L100" s="115">
        <v>0</v>
      </c>
      <c r="M100" s="115">
        <v>0</v>
      </c>
      <c r="N100" s="115">
        <v>0</v>
      </c>
      <c r="O100" s="115">
        <v>0</v>
      </c>
      <c r="P100" s="115">
        <v>0</v>
      </c>
      <c r="Q100" s="115">
        <v>0</v>
      </c>
      <c r="R100" s="115">
        <v>0</v>
      </c>
      <c r="S100" s="115">
        <v>0</v>
      </c>
      <c r="T100" s="115">
        <v>0</v>
      </c>
      <c r="U100" s="115">
        <v>0</v>
      </c>
      <c r="V100" s="115">
        <v>0</v>
      </c>
      <c r="W100" s="115">
        <v>0</v>
      </c>
      <c r="X100" s="115">
        <v>0</v>
      </c>
      <c r="Y100" s="115">
        <v>0</v>
      </c>
      <c r="Z100" s="115">
        <v>0</v>
      </c>
      <c r="AA100" s="115">
        <v>0</v>
      </c>
      <c r="AB100" s="115">
        <v>0</v>
      </c>
      <c r="AC100" s="115">
        <v>0</v>
      </c>
      <c r="AD100" s="115">
        <v>0</v>
      </c>
      <c r="AE100" s="115">
        <v>0</v>
      </c>
      <c r="AF100" s="115">
        <v>0</v>
      </c>
      <c r="AG100" s="115">
        <v>0</v>
      </c>
      <c r="AH100" s="115">
        <v>0</v>
      </c>
      <c r="AI100" s="115">
        <v>0</v>
      </c>
      <c r="AJ100" s="115">
        <v>0</v>
      </c>
      <c r="AK100" s="115">
        <v>0</v>
      </c>
      <c r="AL100" s="246">
        <f t="shared" si="1"/>
        <v>1954542.74</v>
      </c>
      <c r="AO100" s="70"/>
    </row>
    <row r="101" spans="1:41" ht="33" hidden="1" customHeight="1">
      <c r="A101" s="87">
        <v>242</v>
      </c>
      <c r="B101" s="88" t="s">
        <v>770</v>
      </c>
      <c r="C101" s="89" t="s">
        <v>1526</v>
      </c>
      <c r="D101" s="115">
        <v>0</v>
      </c>
      <c r="E101" s="115">
        <v>0</v>
      </c>
      <c r="F101" s="115">
        <v>0</v>
      </c>
      <c r="G101" s="115">
        <v>0</v>
      </c>
      <c r="H101" s="115">
        <v>0</v>
      </c>
      <c r="I101" s="115">
        <v>0</v>
      </c>
      <c r="J101" s="115">
        <v>0</v>
      </c>
      <c r="K101" s="115">
        <v>0</v>
      </c>
      <c r="L101" s="115">
        <v>0</v>
      </c>
      <c r="M101" s="115">
        <v>0</v>
      </c>
      <c r="N101" s="115">
        <v>0</v>
      </c>
      <c r="O101" s="115">
        <v>0</v>
      </c>
      <c r="P101" s="115">
        <v>0</v>
      </c>
      <c r="Q101" s="115">
        <v>0</v>
      </c>
      <c r="R101" s="115">
        <v>0</v>
      </c>
      <c r="S101" s="115">
        <v>0</v>
      </c>
      <c r="T101" s="115">
        <v>0</v>
      </c>
      <c r="U101" s="115">
        <v>0</v>
      </c>
      <c r="V101" s="115">
        <v>0</v>
      </c>
      <c r="W101" s="115">
        <v>0</v>
      </c>
      <c r="X101" s="115">
        <v>0</v>
      </c>
      <c r="Y101" s="115">
        <v>0</v>
      </c>
      <c r="Z101" s="115">
        <v>0</v>
      </c>
      <c r="AA101" s="115">
        <v>0</v>
      </c>
      <c r="AB101" s="115">
        <v>0</v>
      </c>
      <c r="AC101" s="115">
        <v>0</v>
      </c>
      <c r="AD101" s="115">
        <v>0</v>
      </c>
      <c r="AE101" s="115">
        <v>0</v>
      </c>
      <c r="AF101" s="115">
        <v>0</v>
      </c>
      <c r="AG101" s="115">
        <v>0</v>
      </c>
      <c r="AH101" s="115">
        <v>0</v>
      </c>
      <c r="AI101" s="115">
        <v>0</v>
      </c>
      <c r="AJ101" s="115">
        <v>0</v>
      </c>
      <c r="AK101" s="115">
        <v>0</v>
      </c>
      <c r="AL101" s="246">
        <f t="shared" si="1"/>
        <v>0</v>
      </c>
      <c r="AO101" s="70"/>
    </row>
    <row r="102" spans="1:41" ht="33" hidden="1" customHeight="1">
      <c r="A102" s="87">
        <v>243</v>
      </c>
      <c r="B102" s="88" t="s">
        <v>771</v>
      </c>
      <c r="C102" s="89" t="s">
        <v>1519</v>
      </c>
      <c r="D102" s="115">
        <v>0</v>
      </c>
      <c r="E102" s="115">
        <v>0</v>
      </c>
      <c r="F102" s="115">
        <v>0</v>
      </c>
      <c r="G102" s="115">
        <v>0</v>
      </c>
      <c r="H102" s="115">
        <v>0</v>
      </c>
      <c r="I102" s="115">
        <v>0</v>
      </c>
      <c r="J102" s="115">
        <v>0</v>
      </c>
      <c r="K102" s="115">
        <v>0</v>
      </c>
      <c r="L102" s="115">
        <v>0</v>
      </c>
      <c r="M102" s="115">
        <v>0</v>
      </c>
      <c r="N102" s="115">
        <v>0</v>
      </c>
      <c r="O102" s="115">
        <v>0</v>
      </c>
      <c r="P102" s="115">
        <v>0</v>
      </c>
      <c r="Q102" s="115">
        <v>0</v>
      </c>
      <c r="R102" s="115">
        <v>0</v>
      </c>
      <c r="S102" s="115">
        <v>0</v>
      </c>
      <c r="T102" s="115">
        <v>0</v>
      </c>
      <c r="U102" s="115">
        <v>0</v>
      </c>
      <c r="V102" s="115">
        <v>0</v>
      </c>
      <c r="W102" s="115">
        <v>0</v>
      </c>
      <c r="X102" s="115">
        <v>0</v>
      </c>
      <c r="Y102" s="115">
        <v>0</v>
      </c>
      <c r="Z102" s="115">
        <v>0</v>
      </c>
      <c r="AA102" s="115">
        <v>0</v>
      </c>
      <c r="AB102" s="115">
        <v>0</v>
      </c>
      <c r="AC102" s="115">
        <v>0</v>
      </c>
      <c r="AD102" s="115">
        <v>0</v>
      </c>
      <c r="AE102" s="115">
        <v>0</v>
      </c>
      <c r="AF102" s="115">
        <v>0</v>
      </c>
      <c r="AG102" s="115">
        <v>0</v>
      </c>
      <c r="AH102" s="115">
        <v>0</v>
      </c>
      <c r="AI102" s="115">
        <v>0</v>
      </c>
      <c r="AJ102" s="115">
        <v>0</v>
      </c>
      <c r="AK102" s="115">
        <v>0</v>
      </c>
      <c r="AL102" s="246">
        <f t="shared" si="1"/>
        <v>0</v>
      </c>
      <c r="AO102" s="70"/>
    </row>
    <row r="103" spans="1:41" ht="33" hidden="1" customHeight="1">
      <c r="A103" s="87">
        <v>244</v>
      </c>
      <c r="B103" s="88" t="s">
        <v>772</v>
      </c>
      <c r="C103" s="89" t="s">
        <v>1525</v>
      </c>
      <c r="D103" s="115">
        <v>0</v>
      </c>
      <c r="E103" s="115">
        <v>0</v>
      </c>
      <c r="F103" s="115">
        <v>0</v>
      </c>
      <c r="G103" s="115">
        <v>0</v>
      </c>
      <c r="H103" s="115">
        <v>0</v>
      </c>
      <c r="I103" s="115">
        <v>0</v>
      </c>
      <c r="J103" s="115">
        <v>0</v>
      </c>
      <c r="K103" s="115">
        <v>0</v>
      </c>
      <c r="L103" s="115">
        <v>0</v>
      </c>
      <c r="M103" s="115">
        <v>0</v>
      </c>
      <c r="N103" s="115">
        <v>0</v>
      </c>
      <c r="O103" s="115">
        <v>0</v>
      </c>
      <c r="P103" s="115">
        <v>0</v>
      </c>
      <c r="Q103" s="115">
        <v>0</v>
      </c>
      <c r="R103" s="115">
        <v>0</v>
      </c>
      <c r="S103" s="115">
        <v>0</v>
      </c>
      <c r="T103" s="115">
        <v>0</v>
      </c>
      <c r="U103" s="115">
        <v>0</v>
      </c>
      <c r="V103" s="115">
        <v>0</v>
      </c>
      <c r="W103" s="115">
        <v>0</v>
      </c>
      <c r="X103" s="115">
        <v>0</v>
      </c>
      <c r="Y103" s="115">
        <v>0</v>
      </c>
      <c r="Z103" s="115">
        <v>0</v>
      </c>
      <c r="AA103" s="115">
        <v>0</v>
      </c>
      <c r="AB103" s="115">
        <v>0</v>
      </c>
      <c r="AC103" s="115">
        <v>0</v>
      </c>
      <c r="AD103" s="115">
        <v>0</v>
      </c>
      <c r="AE103" s="115">
        <v>0</v>
      </c>
      <c r="AF103" s="115">
        <v>0</v>
      </c>
      <c r="AG103" s="115">
        <v>0</v>
      </c>
      <c r="AH103" s="115">
        <v>0</v>
      </c>
      <c r="AI103" s="115">
        <v>0</v>
      </c>
      <c r="AJ103" s="115">
        <v>0</v>
      </c>
      <c r="AK103" s="115">
        <v>0</v>
      </c>
      <c r="AL103" s="246">
        <f t="shared" si="1"/>
        <v>0</v>
      </c>
      <c r="AO103" s="70"/>
    </row>
    <row r="104" spans="1:41" ht="33" hidden="1" customHeight="1">
      <c r="A104" s="87">
        <v>245</v>
      </c>
      <c r="B104" s="88" t="s">
        <v>773</v>
      </c>
      <c r="C104" s="89" t="s">
        <v>1525</v>
      </c>
      <c r="D104" s="115">
        <v>0</v>
      </c>
      <c r="E104" s="115">
        <v>0</v>
      </c>
      <c r="F104" s="115">
        <v>0</v>
      </c>
      <c r="G104" s="115">
        <v>0</v>
      </c>
      <c r="H104" s="115">
        <v>0</v>
      </c>
      <c r="I104" s="115">
        <v>0</v>
      </c>
      <c r="J104" s="115">
        <v>0</v>
      </c>
      <c r="K104" s="115">
        <v>0</v>
      </c>
      <c r="L104" s="115">
        <v>0</v>
      </c>
      <c r="M104" s="115">
        <v>0</v>
      </c>
      <c r="N104" s="115">
        <v>0</v>
      </c>
      <c r="O104" s="115">
        <v>0</v>
      </c>
      <c r="P104" s="115">
        <v>0</v>
      </c>
      <c r="Q104" s="115">
        <v>0</v>
      </c>
      <c r="R104" s="115">
        <v>0</v>
      </c>
      <c r="S104" s="115">
        <v>0</v>
      </c>
      <c r="T104" s="115">
        <v>0</v>
      </c>
      <c r="U104" s="115">
        <v>0</v>
      </c>
      <c r="V104" s="115">
        <v>0</v>
      </c>
      <c r="W104" s="115">
        <v>0</v>
      </c>
      <c r="X104" s="115">
        <v>0</v>
      </c>
      <c r="Y104" s="115">
        <v>0</v>
      </c>
      <c r="Z104" s="115">
        <v>0</v>
      </c>
      <c r="AA104" s="115">
        <v>0</v>
      </c>
      <c r="AB104" s="115">
        <v>0</v>
      </c>
      <c r="AC104" s="115">
        <v>0</v>
      </c>
      <c r="AD104" s="115">
        <v>0</v>
      </c>
      <c r="AE104" s="115">
        <v>0</v>
      </c>
      <c r="AF104" s="115">
        <v>0</v>
      </c>
      <c r="AG104" s="115">
        <v>0</v>
      </c>
      <c r="AH104" s="115">
        <v>0</v>
      </c>
      <c r="AI104" s="115">
        <v>0</v>
      </c>
      <c r="AJ104" s="115">
        <v>0</v>
      </c>
      <c r="AK104" s="115">
        <v>0</v>
      </c>
      <c r="AL104" s="246">
        <f t="shared" si="1"/>
        <v>0</v>
      </c>
      <c r="AO104" s="70"/>
    </row>
    <row r="105" spans="1:41" ht="33" hidden="1" customHeight="1">
      <c r="A105" s="87">
        <v>247</v>
      </c>
      <c r="B105" s="88" t="s">
        <v>774</v>
      </c>
      <c r="C105" s="89" t="s">
        <v>1519</v>
      </c>
      <c r="D105" s="115">
        <v>0</v>
      </c>
      <c r="E105" s="115">
        <v>0</v>
      </c>
      <c r="F105" s="115">
        <v>0</v>
      </c>
      <c r="G105" s="115">
        <v>0</v>
      </c>
      <c r="H105" s="115">
        <v>0</v>
      </c>
      <c r="I105" s="115">
        <v>0</v>
      </c>
      <c r="J105" s="115">
        <v>0</v>
      </c>
      <c r="K105" s="115">
        <v>0</v>
      </c>
      <c r="L105" s="115">
        <v>0</v>
      </c>
      <c r="M105" s="115">
        <v>0</v>
      </c>
      <c r="N105" s="115">
        <v>0</v>
      </c>
      <c r="O105" s="115">
        <v>0</v>
      </c>
      <c r="P105" s="115">
        <v>0</v>
      </c>
      <c r="Q105" s="115">
        <v>0</v>
      </c>
      <c r="R105" s="115">
        <v>0</v>
      </c>
      <c r="S105" s="115">
        <v>0</v>
      </c>
      <c r="T105" s="115">
        <v>0</v>
      </c>
      <c r="U105" s="115">
        <v>0</v>
      </c>
      <c r="V105" s="115">
        <v>0</v>
      </c>
      <c r="W105" s="115">
        <v>0</v>
      </c>
      <c r="X105" s="115">
        <v>0</v>
      </c>
      <c r="Y105" s="115">
        <v>0</v>
      </c>
      <c r="Z105" s="115">
        <v>0</v>
      </c>
      <c r="AA105" s="115">
        <v>0</v>
      </c>
      <c r="AB105" s="115">
        <v>0</v>
      </c>
      <c r="AC105" s="115">
        <v>0</v>
      </c>
      <c r="AD105" s="115">
        <v>0</v>
      </c>
      <c r="AE105" s="115">
        <v>0</v>
      </c>
      <c r="AF105" s="115">
        <v>0</v>
      </c>
      <c r="AG105" s="115">
        <v>0</v>
      </c>
      <c r="AH105" s="115">
        <v>0</v>
      </c>
      <c r="AI105" s="115">
        <v>0</v>
      </c>
      <c r="AJ105" s="115">
        <v>0</v>
      </c>
      <c r="AK105" s="115">
        <v>0</v>
      </c>
      <c r="AL105" s="246">
        <f t="shared" si="1"/>
        <v>0</v>
      </c>
      <c r="AO105" s="70"/>
    </row>
    <row r="106" spans="1:41" ht="33" hidden="1" customHeight="1">
      <c r="A106" s="87">
        <v>248</v>
      </c>
      <c r="B106" s="88" t="s">
        <v>775</v>
      </c>
      <c r="C106" s="117" t="s">
        <v>1304</v>
      </c>
      <c r="D106" s="115">
        <v>0</v>
      </c>
      <c r="E106" s="115">
        <v>0</v>
      </c>
      <c r="F106" s="115">
        <v>0</v>
      </c>
      <c r="G106" s="115">
        <v>0</v>
      </c>
      <c r="H106" s="115">
        <v>0</v>
      </c>
      <c r="I106" s="115">
        <v>0</v>
      </c>
      <c r="J106" s="115">
        <v>0</v>
      </c>
      <c r="K106" s="115">
        <v>0</v>
      </c>
      <c r="L106" s="115">
        <v>0</v>
      </c>
      <c r="M106" s="115">
        <v>0</v>
      </c>
      <c r="N106" s="115">
        <v>0</v>
      </c>
      <c r="O106" s="115">
        <v>0</v>
      </c>
      <c r="P106" s="115">
        <v>0</v>
      </c>
      <c r="Q106" s="115">
        <v>0</v>
      </c>
      <c r="R106" s="115">
        <v>0</v>
      </c>
      <c r="S106" s="115">
        <v>0</v>
      </c>
      <c r="T106" s="115">
        <v>0</v>
      </c>
      <c r="U106" s="115">
        <v>0</v>
      </c>
      <c r="V106" s="115">
        <v>0</v>
      </c>
      <c r="W106" s="115">
        <v>0</v>
      </c>
      <c r="X106" s="115">
        <v>0</v>
      </c>
      <c r="Y106" s="115">
        <v>0</v>
      </c>
      <c r="Z106" s="115">
        <v>0</v>
      </c>
      <c r="AA106" s="115">
        <v>0</v>
      </c>
      <c r="AB106" s="115">
        <v>0</v>
      </c>
      <c r="AC106" s="115">
        <v>0</v>
      </c>
      <c r="AD106" s="115">
        <v>0</v>
      </c>
      <c r="AE106" s="115">
        <v>0</v>
      </c>
      <c r="AF106" s="115">
        <v>0</v>
      </c>
      <c r="AG106" s="115">
        <v>0</v>
      </c>
      <c r="AH106" s="115">
        <v>0</v>
      </c>
      <c r="AI106" s="115">
        <v>0</v>
      </c>
      <c r="AJ106" s="115">
        <v>0</v>
      </c>
      <c r="AK106" s="115">
        <v>0</v>
      </c>
      <c r="AL106" s="246">
        <f t="shared" si="1"/>
        <v>0</v>
      </c>
      <c r="AO106" s="70"/>
    </row>
    <row r="107" spans="1:41" ht="33" customHeight="1">
      <c r="A107" s="87">
        <v>249</v>
      </c>
      <c r="B107" s="88" t="s">
        <v>776</v>
      </c>
      <c r="C107" s="89" t="s">
        <v>1522</v>
      </c>
      <c r="D107" s="115">
        <v>0</v>
      </c>
      <c r="E107" s="115">
        <v>0</v>
      </c>
      <c r="F107" s="115">
        <v>1133753</v>
      </c>
      <c r="G107" s="115">
        <v>966.28000000000009</v>
      </c>
      <c r="H107" s="115">
        <v>0</v>
      </c>
      <c r="I107" s="115">
        <v>1439.27</v>
      </c>
      <c r="J107" s="115">
        <v>0</v>
      </c>
      <c r="K107" s="115">
        <v>0</v>
      </c>
      <c r="L107" s="115">
        <v>0</v>
      </c>
      <c r="M107" s="115">
        <v>17088</v>
      </c>
      <c r="N107" s="115">
        <v>0</v>
      </c>
      <c r="O107" s="115">
        <v>0</v>
      </c>
      <c r="P107" s="115">
        <v>0</v>
      </c>
      <c r="Q107" s="115">
        <v>0</v>
      </c>
      <c r="R107" s="115">
        <v>0</v>
      </c>
      <c r="S107" s="115">
        <v>0</v>
      </c>
      <c r="T107" s="115">
        <v>0</v>
      </c>
      <c r="U107" s="115">
        <v>0</v>
      </c>
      <c r="V107" s="115">
        <v>0</v>
      </c>
      <c r="W107" s="115">
        <v>0</v>
      </c>
      <c r="X107" s="115">
        <v>0</v>
      </c>
      <c r="Y107" s="115">
        <v>0</v>
      </c>
      <c r="Z107" s="115">
        <v>0</v>
      </c>
      <c r="AA107" s="115">
        <v>0</v>
      </c>
      <c r="AB107" s="115">
        <v>0</v>
      </c>
      <c r="AC107" s="115">
        <v>0</v>
      </c>
      <c r="AD107" s="115">
        <v>0</v>
      </c>
      <c r="AE107" s="115">
        <v>0</v>
      </c>
      <c r="AF107" s="115">
        <v>0</v>
      </c>
      <c r="AG107" s="115">
        <v>0</v>
      </c>
      <c r="AH107" s="115">
        <v>0</v>
      </c>
      <c r="AI107" s="115">
        <v>0</v>
      </c>
      <c r="AJ107" s="115">
        <v>0</v>
      </c>
      <c r="AK107" s="115">
        <v>0</v>
      </c>
      <c r="AL107" s="246">
        <f t="shared" si="1"/>
        <v>1153246.55</v>
      </c>
      <c r="AO107" s="70"/>
    </row>
    <row r="108" spans="1:41" ht="33" hidden="1" customHeight="1">
      <c r="A108" s="87">
        <v>250</v>
      </c>
      <c r="B108" s="88" t="s">
        <v>777</v>
      </c>
      <c r="C108" s="117" t="s">
        <v>1304</v>
      </c>
      <c r="D108" s="115">
        <v>0</v>
      </c>
      <c r="E108" s="115">
        <v>0</v>
      </c>
      <c r="F108" s="115">
        <v>0</v>
      </c>
      <c r="G108" s="115">
        <v>0</v>
      </c>
      <c r="H108" s="115">
        <v>0</v>
      </c>
      <c r="I108" s="115">
        <v>0</v>
      </c>
      <c r="J108" s="115">
        <v>0</v>
      </c>
      <c r="K108" s="115">
        <v>0</v>
      </c>
      <c r="L108" s="115">
        <v>0</v>
      </c>
      <c r="M108" s="115">
        <v>0</v>
      </c>
      <c r="N108" s="115">
        <v>0</v>
      </c>
      <c r="O108" s="115">
        <v>0</v>
      </c>
      <c r="P108" s="115">
        <v>0</v>
      </c>
      <c r="Q108" s="115">
        <v>0</v>
      </c>
      <c r="R108" s="115">
        <v>0</v>
      </c>
      <c r="S108" s="115">
        <v>0</v>
      </c>
      <c r="T108" s="115">
        <v>0</v>
      </c>
      <c r="U108" s="115">
        <v>0</v>
      </c>
      <c r="V108" s="115">
        <v>0</v>
      </c>
      <c r="W108" s="115">
        <v>0</v>
      </c>
      <c r="X108" s="115">
        <v>0</v>
      </c>
      <c r="Y108" s="115">
        <v>0</v>
      </c>
      <c r="Z108" s="115">
        <v>0</v>
      </c>
      <c r="AA108" s="115">
        <v>0</v>
      </c>
      <c r="AB108" s="115">
        <v>0</v>
      </c>
      <c r="AC108" s="115">
        <v>0</v>
      </c>
      <c r="AD108" s="115">
        <v>0</v>
      </c>
      <c r="AE108" s="115">
        <v>0</v>
      </c>
      <c r="AF108" s="115">
        <v>0</v>
      </c>
      <c r="AG108" s="115">
        <v>0</v>
      </c>
      <c r="AH108" s="115">
        <v>0</v>
      </c>
      <c r="AI108" s="115">
        <v>0</v>
      </c>
      <c r="AJ108" s="115">
        <v>0</v>
      </c>
      <c r="AK108" s="115">
        <v>0</v>
      </c>
      <c r="AL108" s="246">
        <f t="shared" si="1"/>
        <v>0</v>
      </c>
      <c r="AO108" s="70"/>
    </row>
    <row r="109" spans="1:41" ht="33" customHeight="1">
      <c r="A109" s="87">
        <v>251</v>
      </c>
      <c r="B109" s="88" t="s">
        <v>778</v>
      </c>
      <c r="C109" s="89" t="s">
        <v>1522</v>
      </c>
      <c r="D109" s="115">
        <v>0</v>
      </c>
      <c r="E109" s="115">
        <v>0</v>
      </c>
      <c r="F109" s="115">
        <v>0</v>
      </c>
      <c r="G109" s="115">
        <v>345000</v>
      </c>
      <c r="H109" s="115">
        <v>0</v>
      </c>
      <c r="I109" s="115">
        <v>0</v>
      </c>
      <c r="J109" s="115">
        <v>0</v>
      </c>
      <c r="K109" s="115">
        <v>0</v>
      </c>
      <c r="L109" s="115">
        <v>0</v>
      </c>
      <c r="M109" s="115">
        <v>0</v>
      </c>
      <c r="N109" s="115">
        <v>0</v>
      </c>
      <c r="O109" s="115">
        <v>0</v>
      </c>
      <c r="P109" s="115">
        <v>0</v>
      </c>
      <c r="Q109" s="115">
        <v>0</v>
      </c>
      <c r="R109" s="115">
        <v>0</v>
      </c>
      <c r="S109" s="115">
        <v>0</v>
      </c>
      <c r="T109" s="115">
        <v>0</v>
      </c>
      <c r="U109" s="115">
        <v>0</v>
      </c>
      <c r="V109" s="115">
        <v>0</v>
      </c>
      <c r="W109" s="115">
        <v>0</v>
      </c>
      <c r="X109" s="115">
        <v>0</v>
      </c>
      <c r="Y109" s="115">
        <v>0</v>
      </c>
      <c r="Z109" s="115">
        <v>0</v>
      </c>
      <c r="AA109" s="115">
        <v>0</v>
      </c>
      <c r="AB109" s="115">
        <v>0</v>
      </c>
      <c r="AC109" s="115">
        <v>0</v>
      </c>
      <c r="AD109" s="115">
        <v>0</v>
      </c>
      <c r="AE109" s="115">
        <v>0</v>
      </c>
      <c r="AF109" s="115">
        <v>0</v>
      </c>
      <c r="AG109" s="115">
        <v>0</v>
      </c>
      <c r="AH109" s="115">
        <v>0</v>
      </c>
      <c r="AI109" s="115">
        <v>0</v>
      </c>
      <c r="AJ109" s="115">
        <v>0</v>
      </c>
      <c r="AK109" s="115">
        <v>0</v>
      </c>
      <c r="AL109" s="246">
        <f t="shared" si="1"/>
        <v>345000</v>
      </c>
      <c r="AO109" s="70"/>
    </row>
    <row r="110" spans="1:41" ht="33" customHeight="1">
      <c r="A110" s="87">
        <v>253</v>
      </c>
      <c r="B110" s="88" t="s">
        <v>779</v>
      </c>
      <c r="C110" s="89" t="s">
        <v>1524</v>
      </c>
      <c r="D110" s="115">
        <v>1444478.86</v>
      </c>
      <c r="E110" s="115">
        <v>1188453.8400000001</v>
      </c>
      <c r="F110" s="115">
        <v>110796786.69</v>
      </c>
      <c r="G110" s="115">
        <v>10809533.08</v>
      </c>
      <c r="H110" s="115">
        <v>0</v>
      </c>
      <c r="I110" s="115">
        <v>0</v>
      </c>
      <c r="J110" s="115">
        <v>0</v>
      </c>
      <c r="K110" s="115">
        <v>0</v>
      </c>
      <c r="L110" s="115">
        <v>0</v>
      </c>
      <c r="M110" s="115">
        <v>0</v>
      </c>
      <c r="N110" s="115">
        <v>0</v>
      </c>
      <c r="O110" s="115">
        <v>0</v>
      </c>
      <c r="P110" s="115">
        <v>0</v>
      </c>
      <c r="Q110" s="115">
        <v>0</v>
      </c>
      <c r="R110" s="115">
        <v>0</v>
      </c>
      <c r="S110" s="115">
        <v>0</v>
      </c>
      <c r="T110" s="115">
        <v>0</v>
      </c>
      <c r="U110" s="115">
        <v>0</v>
      </c>
      <c r="V110" s="115">
        <v>0</v>
      </c>
      <c r="W110" s="115">
        <v>0</v>
      </c>
      <c r="X110" s="115">
        <v>0</v>
      </c>
      <c r="Y110" s="115">
        <v>0</v>
      </c>
      <c r="Z110" s="115">
        <v>0</v>
      </c>
      <c r="AA110" s="115">
        <v>50.01</v>
      </c>
      <c r="AB110" s="115">
        <v>1874453.84</v>
      </c>
      <c r="AC110" s="115">
        <v>0</v>
      </c>
      <c r="AD110" s="115">
        <v>0</v>
      </c>
      <c r="AE110" s="115">
        <v>0</v>
      </c>
      <c r="AF110" s="115">
        <v>0</v>
      </c>
      <c r="AG110" s="115">
        <v>0</v>
      </c>
      <c r="AH110" s="115">
        <v>0</v>
      </c>
      <c r="AI110" s="115">
        <v>0</v>
      </c>
      <c r="AJ110" s="115">
        <v>0</v>
      </c>
      <c r="AK110" s="115">
        <v>0</v>
      </c>
      <c r="AL110" s="246">
        <f t="shared" si="1"/>
        <v>126113756.32000001</v>
      </c>
      <c r="AO110" s="70"/>
    </row>
    <row r="111" spans="1:41" ht="33" customHeight="1">
      <c r="A111" s="87">
        <v>254</v>
      </c>
      <c r="B111" s="88" t="s">
        <v>780</v>
      </c>
      <c r="C111" s="89" t="s">
        <v>1516</v>
      </c>
      <c r="D111" s="115">
        <v>0</v>
      </c>
      <c r="E111" s="115">
        <v>0</v>
      </c>
      <c r="F111" s="115">
        <v>0</v>
      </c>
      <c r="G111" s="115">
        <v>43300.420000000006</v>
      </c>
      <c r="H111" s="115">
        <v>0</v>
      </c>
      <c r="I111" s="115">
        <v>0</v>
      </c>
      <c r="J111" s="115">
        <v>0</v>
      </c>
      <c r="K111" s="115">
        <v>0</v>
      </c>
      <c r="L111" s="115">
        <v>0</v>
      </c>
      <c r="M111" s="115">
        <v>0</v>
      </c>
      <c r="N111" s="115">
        <v>0</v>
      </c>
      <c r="O111" s="115">
        <v>0</v>
      </c>
      <c r="P111" s="115">
        <v>0</v>
      </c>
      <c r="Q111" s="115">
        <v>0</v>
      </c>
      <c r="R111" s="115">
        <v>0</v>
      </c>
      <c r="S111" s="115">
        <v>0</v>
      </c>
      <c r="T111" s="115">
        <v>0</v>
      </c>
      <c r="U111" s="115">
        <v>0</v>
      </c>
      <c r="V111" s="115">
        <v>0</v>
      </c>
      <c r="W111" s="115">
        <v>0</v>
      </c>
      <c r="X111" s="115">
        <v>0</v>
      </c>
      <c r="Y111" s="115">
        <v>0</v>
      </c>
      <c r="Z111" s="115">
        <v>0</v>
      </c>
      <c r="AA111" s="115">
        <v>0</v>
      </c>
      <c r="AB111" s="115">
        <v>0</v>
      </c>
      <c r="AC111" s="115">
        <v>0</v>
      </c>
      <c r="AD111" s="115">
        <v>0</v>
      </c>
      <c r="AE111" s="115">
        <v>0</v>
      </c>
      <c r="AF111" s="115">
        <v>0</v>
      </c>
      <c r="AG111" s="115">
        <v>0</v>
      </c>
      <c r="AH111" s="115">
        <v>0</v>
      </c>
      <c r="AI111" s="115">
        <v>0</v>
      </c>
      <c r="AJ111" s="115">
        <v>0</v>
      </c>
      <c r="AK111" s="115">
        <v>0</v>
      </c>
      <c r="AL111" s="246">
        <f t="shared" si="1"/>
        <v>43300.420000000006</v>
      </c>
      <c r="AO111" s="70"/>
    </row>
    <row r="112" spans="1:41" ht="33" hidden="1" customHeight="1">
      <c r="A112" s="87">
        <v>265</v>
      </c>
      <c r="B112" s="88" t="s">
        <v>781</v>
      </c>
      <c r="C112" s="117" t="s">
        <v>1521</v>
      </c>
      <c r="D112" s="115">
        <v>0</v>
      </c>
      <c r="E112" s="115">
        <v>0</v>
      </c>
      <c r="F112" s="115">
        <v>0</v>
      </c>
      <c r="G112" s="115">
        <v>0</v>
      </c>
      <c r="H112" s="115">
        <v>0</v>
      </c>
      <c r="I112" s="115">
        <v>0</v>
      </c>
      <c r="J112" s="115">
        <v>0</v>
      </c>
      <c r="K112" s="115">
        <v>0</v>
      </c>
      <c r="L112" s="115">
        <v>0</v>
      </c>
      <c r="M112" s="115">
        <v>0</v>
      </c>
      <c r="N112" s="115">
        <v>0</v>
      </c>
      <c r="O112" s="115">
        <v>0</v>
      </c>
      <c r="P112" s="115">
        <v>0</v>
      </c>
      <c r="Q112" s="115">
        <v>0</v>
      </c>
      <c r="R112" s="115">
        <v>0</v>
      </c>
      <c r="S112" s="115">
        <v>0</v>
      </c>
      <c r="T112" s="115">
        <v>0</v>
      </c>
      <c r="U112" s="115">
        <v>0</v>
      </c>
      <c r="V112" s="115">
        <v>0</v>
      </c>
      <c r="W112" s="115">
        <v>0</v>
      </c>
      <c r="X112" s="115">
        <v>0</v>
      </c>
      <c r="Y112" s="115">
        <v>0</v>
      </c>
      <c r="Z112" s="115">
        <v>0</v>
      </c>
      <c r="AA112" s="115">
        <v>0</v>
      </c>
      <c r="AB112" s="115">
        <v>0</v>
      </c>
      <c r="AC112" s="115">
        <v>0</v>
      </c>
      <c r="AD112" s="115">
        <v>0</v>
      </c>
      <c r="AE112" s="115">
        <v>0</v>
      </c>
      <c r="AF112" s="115">
        <v>0</v>
      </c>
      <c r="AG112" s="115">
        <v>0</v>
      </c>
      <c r="AH112" s="115">
        <v>0</v>
      </c>
      <c r="AI112" s="115">
        <v>0</v>
      </c>
      <c r="AJ112" s="115">
        <v>0</v>
      </c>
      <c r="AK112" s="115">
        <v>0</v>
      </c>
      <c r="AL112" s="246">
        <f t="shared" si="1"/>
        <v>0</v>
      </c>
      <c r="AO112" s="70"/>
    </row>
    <row r="113" spans="1:41" ht="33" hidden="1" customHeight="1">
      <c r="A113" s="87">
        <v>266</v>
      </c>
      <c r="B113" s="88" t="s">
        <v>782</v>
      </c>
      <c r="C113" s="117" t="s">
        <v>1521</v>
      </c>
      <c r="D113" s="115">
        <v>0</v>
      </c>
      <c r="E113" s="115">
        <v>0</v>
      </c>
      <c r="F113" s="115">
        <v>0</v>
      </c>
      <c r="G113" s="115">
        <v>0</v>
      </c>
      <c r="H113" s="115">
        <v>0</v>
      </c>
      <c r="I113" s="115">
        <v>0</v>
      </c>
      <c r="J113" s="115">
        <v>0</v>
      </c>
      <c r="K113" s="115">
        <v>0</v>
      </c>
      <c r="L113" s="115">
        <v>0</v>
      </c>
      <c r="M113" s="115">
        <v>0</v>
      </c>
      <c r="N113" s="115">
        <v>0</v>
      </c>
      <c r="O113" s="115">
        <v>0</v>
      </c>
      <c r="P113" s="115">
        <v>0</v>
      </c>
      <c r="Q113" s="115">
        <v>0</v>
      </c>
      <c r="R113" s="115">
        <v>0</v>
      </c>
      <c r="S113" s="115">
        <v>0</v>
      </c>
      <c r="T113" s="115">
        <v>0</v>
      </c>
      <c r="U113" s="115">
        <v>0</v>
      </c>
      <c r="V113" s="115">
        <v>0</v>
      </c>
      <c r="W113" s="115">
        <v>0</v>
      </c>
      <c r="X113" s="115">
        <v>0</v>
      </c>
      <c r="Y113" s="115">
        <v>0</v>
      </c>
      <c r="Z113" s="115">
        <v>0</v>
      </c>
      <c r="AA113" s="115">
        <v>0</v>
      </c>
      <c r="AB113" s="115">
        <v>0</v>
      </c>
      <c r="AC113" s="115">
        <v>0</v>
      </c>
      <c r="AD113" s="115">
        <v>0</v>
      </c>
      <c r="AE113" s="115">
        <v>0</v>
      </c>
      <c r="AF113" s="115">
        <v>0</v>
      </c>
      <c r="AG113" s="115">
        <v>0</v>
      </c>
      <c r="AH113" s="115">
        <v>0</v>
      </c>
      <c r="AI113" s="115">
        <v>0</v>
      </c>
      <c r="AJ113" s="115">
        <v>0</v>
      </c>
      <c r="AK113" s="115">
        <v>0</v>
      </c>
      <c r="AL113" s="246">
        <f t="shared" si="1"/>
        <v>0</v>
      </c>
      <c r="AO113" s="70"/>
    </row>
    <row r="114" spans="1:41" ht="33" hidden="1" customHeight="1">
      <c r="A114" s="87">
        <v>267</v>
      </c>
      <c r="B114" s="88" t="s">
        <v>783</v>
      </c>
      <c r="C114" s="117" t="s">
        <v>1521</v>
      </c>
      <c r="D114" s="115">
        <v>0</v>
      </c>
      <c r="E114" s="115">
        <v>0</v>
      </c>
      <c r="F114" s="115">
        <v>0</v>
      </c>
      <c r="G114" s="115">
        <v>0</v>
      </c>
      <c r="H114" s="115">
        <v>0</v>
      </c>
      <c r="I114" s="115">
        <v>0</v>
      </c>
      <c r="J114" s="115">
        <v>0</v>
      </c>
      <c r="K114" s="115">
        <v>0</v>
      </c>
      <c r="L114" s="115">
        <v>0</v>
      </c>
      <c r="M114" s="115">
        <v>0</v>
      </c>
      <c r="N114" s="115">
        <v>0</v>
      </c>
      <c r="O114" s="115">
        <v>0</v>
      </c>
      <c r="P114" s="115">
        <v>0</v>
      </c>
      <c r="Q114" s="115">
        <v>0</v>
      </c>
      <c r="R114" s="115">
        <v>0</v>
      </c>
      <c r="S114" s="115">
        <v>0</v>
      </c>
      <c r="T114" s="115">
        <v>0</v>
      </c>
      <c r="U114" s="115">
        <v>0</v>
      </c>
      <c r="V114" s="115">
        <v>0</v>
      </c>
      <c r="W114" s="115">
        <v>0</v>
      </c>
      <c r="X114" s="115">
        <v>0</v>
      </c>
      <c r="Y114" s="115">
        <v>0</v>
      </c>
      <c r="Z114" s="115">
        <v>0</v>
      </c>
      <c r="AA114" s="115">
        <v>0</v>
      </c>
      <c r="AB114" s="115">
        <v>0</v>
      </c>
      <c r="AC114" s="115">
        <v>0</v>
      </c>
      <c r="AD114" s="115">
        <v>0</v>
      </c>
      <c r="AE114" s="115">
        <v>0</v>
      </c>
      <c r="AF114" s="115">
        <v>0</v>
      </c>
      <c r="AG114" s="115">
        <v>0</v>
      </c>
      <c r="AH114" s="115">
        <v>0</v>
      </c>
      <c r="AI114" s="115">
        <v>0</v>
      </c>
      <c r="AJ114" s="115">
        <v>0</v>
      </c>
      <c r="AK114" s="115">
        <v>0</v>
      </c>
      <c r="AL114" s="246">
        <f t="shared" si="1"/>
        <v>0</v>
      </c>
      <c r="AO114" s="70"/>
    </row>
    <row r="115" spans="1:41" ht="33" hidden="1" customHeight="1">
      <c r="A115" s="87">
        <v>268</v>
      </c>
      <c r="B115" s="88" t="s">
        <v>784</v>
      </c>
      <c r="C115" s="117" t="s">
        <v>1521</v>
      </c>
      <c r="D115" s="115">
        <v>0</v>
      </c>
      <c r="E115" s="115">
        <v>0</v>
      </c>
      <c r="F115" s="115">
        <v>0</v>
      </c>
      <c r="G115" s="115">
        <v>0</v>
      </c>
      <c r="H115" s="115">
        <v>0</v>
      </c>
      <c r="I115" s="115">
        <v>0</v>
      </c>
      <c r="J115" s="115">
        <v>0</v>
      </c>
      <c r="K115" s="115">
        <v>0</v>
      </c>
      <c r="L115" s="115">
        <v>0</v>
      </c>
      <c r="M115" s="115">
        <v>0</v>
      </c>
      <c r="N115" s="115">
        <v>0</v>
      </c>
      <c r="O115" s="115">
        <v>0</v>
      </c>
      <c r="P115" s="115">
        <v>0</v>
      </c>
      <c r="Q115" s="115">
        <v>0</v>
      </c>
      <c r="R115" s="115">
        <v>0</v>
      </c>
      <c r="S115" s="115">
        <v>0</v>
      </c>
      <c r="T115" s="115">
        <v>0</v>
      </c>
      <c r="U115" s="115">
        <v>0</v>
      </c>
      <c r="V115" s="115">
        <v>0</v>
      </c>
      <c r="W115" s="115">
        <v>0</v>
      </c>
      <c r="X115" s="115">
        <v>0</v>
      </c>
      <c r="Y115" s="115">
        <v>0</v>
      </c>
      <c r="Z115" s="115">
        <v>0</v>
      </c>
      <c r="AA115" s="115">
        <v>0</v>
      </c>
      <c r="AB115" s="115">
        <v>0</v>
      </c>
      <c r="AC115" s="115">
        <v>0</v>
      </c>
      <c r="AD115" s="115">
        <v>0</v>
      </c>
      <c r="AE115" s="115">
        <v>0</v>
      </c>
      <c r="AF115" s="115">
        <v>0</v>
      </c>
      <c r="AG115" s="115">
        <v>0</v>
      </c>
      <c r="AH115" s="115">
        <v>0</v>
      </c>
      <c r="AI115" s="115">
        <v>0</v>
      </c>
      <c r="AJ115" s="115">
        <v>0</v>
      </c>
      <c r="AK115" s="115">
        <v>0</v>
      </c>
      <c r="AL115" s="246">
        <f t="shared" si="1"/>
        <v>0</v>
      </c>
      <c r="AO115" s="70"/>
    </row>
    <row r="116" spans="1:41" ht="33" customHeight="1">
      <c r="A116" s="87">
        <v>269</v>
      </c>
      <c r="B116" s="88" t="s">
        <v>785</v>
      </c>
      <c r="C116" s="117" t="s">
        <v>1521</v>
      </c>
      <c r="D116" s="115">
        <v>0</v>
      </c>
      <c r="E116" s="115">
        <v>0</v>
      </c>
      <c r="F116" s="115">
        <v>192971</v>
      </c>
      <c r="G116" s="115">
        <v>0</v>
      </c>
      <c r="H116" s="115">
        <v>0</v>
      </c>
      <c r="I116" s="115">
        <v>0</v>
      </c>
      <c r="J116" s="115">
        <v>0</v>
      </c>
      <c r="K116" s="115">
        <v>0</v>
      </c>
      <c r="L116" s="115">
        <v>0</v>
      </c>
      <c r="M116" s="115">
        <v>0</v>
      </c>
      <c r="N116" s="115">
        <v>0</v>
      </c>
      <c r="O116" s="115">
        <v>0</v>
      </c>
      <c r="P116" s="115">
        <v>0</v>
      </c>
      <c r="Q116" s="115">
        <v>0</v>
      </c>
      <c r="R116" s="115">
        <v>0</v>
      </c>
      <c r="S116" s="115">
        <v>0</v>
      </c>
      <c r="T116" s="115">
        <v>0</v>
      </c>
      <c r="U116" s="115">
        <v>0</v>
      </c>
      <c r="V116" s="115">
        <v>0</v>
      </c>
      <c r="W116" s="115">
        <v>0</v>
      </c>
      <c r="X116" s="115">
        <v>0</v>
      </c>
      <c r="Y116" s="115">
        <v>0</v>
      </c>
      <c r="Z116" s="115">
        <v>0</v>
      </c>
      <c r="AA116" s="115">
        <v>0</v>
      </c>
      <c r="AB116" s="115">
        <v>0</v>
      </c>
      <c r="AC116" s="115">
        <v>0</v>
      </c>
      <c r="AD116" s="115">
        <v>0</v>
      </c>
      <c r="AE116" s="115">
        <v>0</v>
      </c>
      <c r="AF116" s="115">
        <v>0</v>
      </c>
      <c r="AG116" s="115">
        <v>0</v>
      </c>
      <c r="AH116" s="115">
        <v>0</v>
      </c>
      <c r="AI116" s="115">
        <v>0</v>
      </c>
      <c r="AJ116" s="115">
        <v>0</v>
      </c>
      <c r="AK116" s="115">
        <v>0</v>
      </c>
      <c r="AL116" s="246">
        <f t="shared" si="1"/>
        <v>192971</v>
      </c>
      <c r="AO116" s="70"/>
    </row>
    <row r="117" spans="1:41" ht="33" customHeight="1">
      <c r="A117" s="87">
        <v>270</v>
      </c>
      <c r="B117" s="88" t="s">
        <v>786</v>
      </c>
      <c r="C117" s="117" t="s">
        <v>1521</v>
      </c>
      <c r="D117" s="115">
        <v>0</v>
      </c>
      <c r="E117" s="115">
        <v>0</v>
      </c>
      <c r="F117" s="115">
        <v>0</v>
      </c>
      <c r="G117" s="115">
        <v>0</v>
      </c>
      <c r="H117" s="115">
        <v>0</v>
      </c>
      <c r="I117" s="115">
        <v>0</v>
      </c>
      <c r="J117" s="115">
        <v>0</v>
      </c>
      <c r="K117" s="115">
        <v>0</v>
      </c>
      <c r="L117" s="115">
        <v>0</v>
      </c>
      <c r="M117" s="115">
        <v>1786276.55</v>
      </c>
      <c r="N117" s="115">
        <v>0</v>
      </c>
      <c r="O117" s="115">
        <v>0</v>
      </c>
      <c r="P117" s="115">
        <v>0</v>
      </c>
      <c r="Q117" s="115">
        <v>0</v>
      </c>
      <c r="R117" s="115">
        <v>0</v>
      </c>
      <c r="S117" s="115">
        <v>0</v>
      </c>
      <c r="T117" s="115">
        <v>0</v>
      </c>
      <c r="U117" s="115">
        <v>0</v>
      </c>
      <c r="V117" s="115">
        <v>0</v>
      </c>
      <c r="W117" s="115">
        <v>0</v>
      </c>
      <c r="X117" s="115">
        <v>0</v>
      </c>
      <c r="Y117" s="115">
        <v>0</v>
      </c>
      <c r="Z117" s="115">
        <v>0</v>
      </c>
      <c r="AA117" s="115">
        <v>0</v>
      </c>
      <c r="AB117" s="115">
        <v>0</v>
      </c>
      <c r="AC117" s="115">
        <v>0</v>
      </c>
      <c r="AD117" s="115">
        <v>0</v>
      </c>
      <c r="AE117" s="115">
        <v>0</v>
      </c>
      <c r="AF117" s="115">
        <v>0</v>
      </c>
      <c r="AG117" s="115">
        <v>0</v>
      </c>
      <c r="AH117" s="115">
        <v>0</v>
      </c>
      <c r="AI117" s="115">
        <v>0</v>
      </c>
      <c r="AJ117" s="115">
        <v>0</v>
      </c>
      <c r="AK117" s="115">
        <v>0</v>
      </c>
      <c r="AL117" s="246">
        <f t="shared" si="1"/>
        <v>1786276.55</v>
      </c>
      <c r="AO117" s="70"/>
    </row>
    <row r="118" spans="1:41" ht="33" customHeight="1">
      <c r="A118" s="87">
        <v>271</v>
      </c>
      <c r="B118" s="88" t="s">
        <v>787</v>
      </c>
      <c r="C118" s="117" t="s">
        <v>1521</v>
      </c>
      <c r="D118" s="115">
        <v>0</v>
      </c>
      <c r="E118" s="115">
        <v>0</v>
      </c>
      <c r="F118" s="115">
        <v>0</v>
      </c>
      <c r="G118" s="115">
        <v>2861</v>
      </c>
      <c r="H118" s="115">
        <v>0</v>
      </c>
      <c r="I118" s="115">
        <v>0</v>
      </c>
      <c r="J118" s="115">
        <v>5044.4399999999996</v>
      </c>
      <c r="K118" s="115">
        <v>0</v>
      </c>
      <c r="L118" s="115">
        <v>0</v>
      </c>
      <c r="M118" s="115">
        <v>0</v>
      </c>
      <c r="N118" s="115">
        <v>0</v>
      </c>
      <c r="O118" s="115">
        <v>0</v>
      </c>
      <c r="P118" s="115">
        <v>0</v>
      </c>
      <c r="Q118" s="115">
        <v>0</v>
      </c>
      <c r="R118" s="115">
        <v>0</v>
      </c>
      <c r="S118" s="115">
        <v>0</v>
      </c>
      <c r="T118" s="115">
        <v>0</v>
      </c>
      <c r="U118" s="115">
        <v>0</v>
      </c>
      <c r="V118" s="115">
        <v>0</v>
      </c>
      <c r="W118" s="115">
        <v>0</v>
      </c>
      <c r="X118" s="115">
        <v>0</v>
      </c>
      <c r="Y118" s="115">
        <v>0</v>
      </c>
      <c r="Z118" s="115">
        <v>0</v>
      </c>
      <c r="AA118" s="115">
        <v>0</v>
      </c>
      <c r="AB118" s="115">
        <v>0</v>
      </c>
      <c r="AC118" s="115">
        <v>0</v>
      </c>
      <c r="AD118" s="115">
        <v>0</v>
      </c>
      <c r="AE118" s="115">
        <v>0</v>
      </c>
      <c r="AF118" s="115">
        <v>0</v>
      </c>
      <c r="AG118" s="115">
        <v>0</v>
      </c>
      <c r="AH118" s="115">
        <v>0</v>
      </c>
      <c r="AI118" s="115">
        <v>0</v>
      </c>
      <c r="AJ118" s="115">
        <v>0</v>
      </c>
      <c r="AK118" s="115">
        <v>0</v>
      </c>
      <c r="AL118" s="246">
        <f t="shared" si="1"/>
        <v>7905.44</v>
      </c>
      <c r="AO118" s="70"/>
    </row>
    <row r="119" spans="1:41" ht="33" customHeight="1">
      <c r="A119" s="87">
        <v>272</v>
      </c>
      <c r="B119" s="88" t="s">
        <v>788</v>
      </c>
      <c r="C119" s="117" t="s">
        <v>1521</v>
      </c>
      <c r="D119" s="115">
        <v>0</v>
      </c>
      <c r="E119" s="115">
        <v>0</v>
      </c>
      <c r="F119" s="115">
        <v>828206</v>
      </c>
      <c r="G119" s="115">
        <v>0</v>
      </c>
      <c r="H119" s="115">
        <v>0</v>
      </c>
      <c r="I119" s="115">
        <v>0</v>
      </c>
      <c r="J119" s="115">
        <v>139256</v>
      </c>
      <c r="K119" s="115">
        <v>0</v>
      </c>
      <c r="L119" s="115">
        <v>0</v>
      </c>
      <c r="M119" s="115">
        <v>0</v>
      </c>
      <c r="N119" s="115">
        <v>0</v>
      </c>
      <c r="O119" s="115">
        <v>0</v>
      </c>
      <c r="P119" s="115">
        <v>0</v>
      </c>
      <c r="Q119" s="115">
        <v>0</v>
      </c>
      <c r="R119" s="115">
        <v>0</v>
      </c>
      <c r="S119" s="115">
        <v>0</v>
      </c>
      <c r="T119" s="115">
        <v>0</v>
      </c>
      <c r="U119" s="115">
        <v>0</v>
      </c>
      <c r="V119" s="115">
        <v>0</v>
      </c>
      <c r="W119" s="115">
        <v>0</v>
      </c>
      <c r="X119" s="115">
        <v>0</v>
      </c>
      <c r="Y119" s="115">
        <v>0</v>
      </c>
      <c r="Z119" s="115">
        <v>0</v>
      </c>
      <c r="AA119" s="115">
        <v>0</v>
      </c>
      <c r="AB119" s="115">
        <v>0</v>
      </c>
      <c r="AC119" s="115">
        <v>0</v>
      </c>
      <c r="AD119" s="115">
        <v>0</v>
      </c>
      <c r="AE119" s="115">
        <v>0</v>
      </c>
      <c r="AF119" s="115">
        <v>0</v>
      </c>
      <c r="AG119" s="115">
        <v>0</v>
      </c>
      <c r="AH119" s="115">
        <v>0</v>
      </c>
      <c r="AI119" s="115">
        <v>0</v>
      </c>
      <c r="AJ119" s="115">
        <v>0</v>
      </c>
      <c r="AK119" s="115">
        <v>0</v>
      </c>
      <c r="AL119" s="246">
        <f t="shared" si="1"/>
        <v>967462</v>
      </c>
      <c r="AO119" s="70"/>
    </row>
    <row r="120" spans="1:41" ht="33" hidden="1" customHeight="1">
      <c r="A120" s="87">
        <v>273</v>
      </c>
      <c r="B120" s="88" t="s">
        <v>789</v>
      </c>
      <c r="C120" s="117" t="s">
        <v>1521</v>
      </c>
      <c r="D120" s="115">
        <v>0</v>
      </c>
      <c r="E120" s="115">
        <v>0</v>
      </c>
      <c r="F120" s="115">
        <v>0</v>
      </c>
      <c r="G120" s="115">
        <v>0</v>
      </c>
      <c r="H120" s="115">
        <v>0</v>
      </c>
      <c r="I120" s="115">
        <v>0</v>
      </c>
      <c r="J120" s="115">
        <v>0</v>
      </c>
      <c r="K120" s="115">
        <v>0</v>
      </c>
      <c r="L120" s="115">
        <v>0</v>
      </c>
      <c r="M120" s="115">
        <v>0</v>
      </c>
      <c r="N120" s="115">
        <v>0</v>
      </c>
      <c r="O120" s="115">
        <v>0</v>
      </c>
      <c r="P120" s="115">
        <v>0</v>
      </c>
      <c r="Q120" s="115">
        <v>0</v>
      </c>
      <c r="R120" s="115">
        <v>0</v>
      </c>
      <c r="S120" s="115">
        <v>0</v>
      </c>
      <c r="T120" s="115">
        <v>0</v>
      </c>
      <c r="U120" s="115">
        <v>0</v>
      </c>
      <c r="V120" s="115">
        <v>0</v>
      </c>
      <c r="W120" s="115">
        <v>0</v>
      </c>
      <c r="X120" s="115">
        <v>0</v>
      </c>
      <c r="Y120" s="115">
        <v>0</v>
      </c>
      <c r="Z120" s="115">
        <v>0</v>
      </c>
      <c r="AA120" s="115">
        <v>0</v>
      </c>
      <c r="AB120" s="115">
        <v>0</v>
      </c>
      <c r="AC120" s="115">
        <v>0</v>
      </c>
      <c r="AD120" s="115">
        <v>0</v>
      </c>
      <c r="AE120" s="115">
        <v>0</v>
      </c>
      <c r="AF120" s="115">
        <v>0</v>
      </c>
      <c r="AG120" s="115">
        <v>0</v>
      </c>
      <c r="AH120" s="115">
        <v>0</v>
      </c>
      <c r="AI120" s="115">
        <v>0</v>
      </c>
      <c r="AJ120" s="115">
        <v>0</v>
      </c>
      <c r="AK120" s="115">
        <v>0</v>
      </c>
      <c r="AL120" s="246">
        <f t="shared" si="1"/>
        <v>0</v>
      </c>
      <c r="AO120" s="70"/>
    </row>
    <row r="121" spans="1:41" ht="33" hidden="1" customHeight="1">
      <c r="A121" s="87">
        <v>281</v>
      </c>
      <c r="B121" s="88" t="s">
        <v>790</v>
      </c>
      <c r="C121" s="89" t="s">
        <v>1523</v>
      </c>
      <c r="D121" s="115">
        <v>0</v>
      </c>
      <c r="E121" s="115">
        <v>0</v>
      </c>
      <c r="F121" s="115">
        <v>0</v>
      </c>
      <c r="G121" s="115">
        <v>0</v>
      </c>
      <c r="H121" s="115">
        <v>0</v>
      </c>
      <c r="I121" s="115">
        <v>0</v>
      </c>
      <c r="J121" s="115">
        <v>0</v>
      </c>
      <c r="K121" s="115">
        <v>0</v>
      </c>
      <c r="L121" s="115">
        <v>0</v>
      </c>
      <c r="M121" s="115">
        <v>0</v>
      </c>
      <c r="N121" s="115">
        <v>0</v>
      </c>
      <c r="O121" s="115">
        <v>0</v>
      </c>
      <c r="P121" s="115">
        <v>0</v>
      </c>
      <c r="Q121" s="115">
        <v>0</v>
      </c>
      <c r="R121" s="115">
        <v>0</v>
      </c>
      <c r="S121" s="115">
        <v>0</v>
      </c>
      <c r="T121" s="115">
        <v>0</v>
      </c>
      <c r="U121" s="115">
        <v>0</v>
      </c>
      <c r="V121" s="115">
        <v>0</v>
      </c>
      <c r="W121" s="115">
        <v>0</v>
      </c>
      <c r="X121" s="115">
        <v>0</v>
      </c>
      <c r="Y121" s="115">
        <v>0</v>
      </c>
      <c r="Z121" s="115">
        <v>0</v>
      </c>
      <c r="AA121" s="115">
        <v>0</v>
      </c>
      <c r="AB121" s="115">
        <v>0</v>
      </c>
      <c r="AC121" s="115">
        <v>0</v>
      </c>
      <c r="AD121" s="115">
        <v>0</v>
      </c>
      <c r="AE121" s="115">
        <v>0</v>
      </c>
      <c r="AF121" s="115">
        <v>0</v>
      </c>
      <c r="AG121" s="115">
        <v>0</v>
      </c>
      <c r="AH121" s="115">
        <v>0</v>
      </c>
      <c r="AI121" s="115">
        <v>0</v>
      </c>
      <c r="AJ121" s="115">
        <v>0</v>
      </c>
      <c r="AK121" s="115">
        <v>0</v>
      </c>
      <c r="AL121" s="246">
        <f t="shared" si="1"/>
        <v>0</v>
      </c>
      <c r="AO121" s="70"/>
    </row>
    <row r="122" spans="1:41" ht="33" customHeight="1">
      <c r="A122" s="87">
        <v>283</v>
      </c>
      <c r="B122" s="88" t="s">
        <v>146</v>
      </c>
      <c r="C122" s="89" t="s">
        <v>1521</v>
      </c>
      <c r="D122" s="115">
        <v>0</v>
      </c>
      <c r="E122" s="115">
        <v>0</v>
      </c>
      <c r="F122" s="115">
        <v>114923.52</v>
      </c>
      <c r="G122" s="115">
        <v>50142764.339999996</v>
      </c>
      <c r="H122" s="115">
        <v>0</v>
      </c>
      <c r="I122" s="115">
        <v>0</v>
      </c>
      <c r="J122" s="115">
        <v>0</v>
      </c>
      <c r="K122" s="115">
        <v>0</v>
      </c>
      <c r="L122" s="115">
        <v>0</v>
      </c>
      <c r="M122" s="115">
        <v>0</v>
      </c>
      <c r="N122" s="115">
        <v>0</v>
      </c>
      <c r="O122" s="115">
        <v>0</v>
      </c>
      <c r="P122" s="115">
        <v>0</v>
      </c>
      <c r="Q122" s="115">
        <v>0</v>
      </c>
      <c r="R122" s="115">
        <v>0</v>
      </c>
      <c r="S122" s="115">
        <v>0</v>
      </c>
      <c r="T122" s="115">
        <v>0</v>
      </c>
      <c r="U122" s="115">
        <v>0</v>
      </c>
      <c r="V122" s="115">
        <v>0</v>
      </c>
      <c r="W122" s="115">
        <v>0</v>
      </c>
      <c r="X122" s="115">
        <v>0</v>
      </c>
      <c r="Y122" s="115">
        <v>0</v>
      </c>
      <c r="Z122" s="115">
        <v>0</v>
      </c>
      <c r="AA122" s="115">
        <v>0</v>
      </c>
      <c r="AB122" s="115">
        <v>0</v>
      </c>
      <c r="AC122" s="115">
        <v>0</v>
      </c>
      <c r="AD122" s="115">
        <v>0</v>
      </c>
      <c r="AE122" s="115">
        <v>0</v>
      </c>
      <c r="AF122" s="115">
        <v>0</v>
      </c>
      <c r="AG122" s="115">
        <v>0</v>
      </c>
      <c r="AH122" s="115">
        <v>0</v>
      </c>
      <c r="AI122" s="115">
        <v>0</v>
      </c>
      <c r="AJ122" s="115">
        <v>0</v>
      </c>
      <c r="AK122" s="115">
        <v>0</v>
      </c>
      <c r="AL122" s="246">
        <f t="shared" si="1"/>
        <v>50257687.859999999</v>
      </c>
      <c r="AO122" s="70"/>
    </row>
    <row r="123" spans="1:41" ht="33" customHeight="1">
      <c r="A123" s="87">
        <v>287</v>
      </c>
      <c r="B123" s="88" t="s">
        <v>791</v>
      </c>
      <c r="C123" s="89" t="s">
        <v>1517</v>
      </c>
      <c r="D123" s="115">
        <v>0</v>
      </c>
      <c r="E123" s="115">
        <v>109205.26</v>
      </c>
      <c r="F123" s="115">
        <v>642614.55000000005</v>
      </c>
      <c r="G123" s="115">
        <v>12383457.65</v>
      </c>
      <c r="H123" s="115">
        <v>0</v>
      </c>
      <c r="I123" s="115">
        <v>950</v>
      </c>
      <c r="J123" s="115">
        <v>45821140.239999995</v>
      </c>
      <c r="K123" s="115">
        <v>0</v>
      </c>
      <c r="L123" s="115">
        <v>308.35000000000002</v>
      </c>
      <c r="M123" s="115">
        <v>0</v>
      </c>
      <c r="N123" s="115">
        <v>0</v>
      </c>
      <c r="O123" s="115">
        <v>0</v>
      </c>
      <c r="P123" s="115">
        <v>0</v>
      </c>
      <c r="Q123" s="115">
        <v>591034.21999999986</v>
      </c>
      <c r="R123" s="115">
        <v>0</v>
      </c>
      <c r="S123" s="115">
        <v>0</v>
      </c>
      <c r="T123" s="115">
        <v>0</v>
      </c>
      <c r="U123" s="115">
        <v>0</v>
      </c>
      <c r="V123" s="115">
        <v>0</v>
      </c>
      <c r="W123" s="115">
        <v>0</v>
      </c>
      <c r="X123" s="115">
        <v>0</v>
      </c>
      <c r="Y123" s="115">
        <v>0</v>
      </c>
      <c r="Z123" s="115">
        <v>0</v>
      </c>
      <c r="AA123" s="115">
        <v>0</v>
      </c>
      <c r="AB123" s="115">
        <v>478358249.07999998</v>
      </c>
      <c r="AC123" s="115">
        <v>0</v>
      </c>
      <c r="AD123" s="115">
        <v>0</v>
      </c>
      <c r="AE123" s="115">
        <v>0</v>
      </c>
      <c r="AF123" s="115">
        <v>0</v>
      </c>
      <c r="AG123" s="115">
        <v>0</v>
      </c>
      <c r="AH123" s="115">
        <v>0</v>
      </c>
      <c r="AI123" s="115">
        <v>0</v>
      </c>
      <c r="AJ123" s="115">
        <v>0</v>
      </c>
      <c r="AK123" s="115">
        <v>0</v>
      </c>
      <c r="AL123" s="246">
        <f t="shared" si="1"/>
        <v>537906959.35000002</v>
      </c>
      <c r="AO123" s="70"/>
    </row>
    <row r="124" spans="1:41" ht="33" customHeight="1">
      <c r="A124" s="87">
        <v>288</v>
      </c>
      <c r="B124" s="88" t="s">
        <v>792</v>
      </c>
      <c r="C124" s="89" t="s">
        <v>1526</v>
      </c>
      <c r="D124" s="115">
        <v>0</v>
      </c>
      <c r="E124" s="115">
        <v>0</v>
      </c>
      <c r="F124" s="115">
        <v>0</v>
      </c>
      <c r="G124" s="115">
        <v>76</v>
      </c>
      <c r="H124" s="115">
        <v>0</v>
      </c>
      <c r="I124" s="115">
        <v>0</v>
      </c>
      <c r="J124" s="115">
        <v>0</v>
      </c>
      <c r="K124" s="115">
        <v>0</v>
      </c>
      <c r="L124" s="115">
        <v>0</v>
      </c>
      <c r="M124" s="115">
        <v>0</v>
      </c>
      <c r="N124" s="115">
        <v>0</v>
      </c>
      <c r="O124" s="115">
        <v>0</v>
      </c>
      <c r="P124" s="115">
        <v>0</v>
      </c>
      <c r="Q124" s="115">
        <v>0</v>
      </c>
      <c r="R124" s="115">
        <v>0</v>
      </c>
      <c r="S124" s="115">
        <v>0</v>
      </c>
      <c r="T124" s="115">
        <v>0</v>
      </c>
      <c r="U124" s="115">
        <v>0</v>
      </c>
      <c r="V124" s="115">
        <v>0</v>
      </c>
      <c r="W124" s="115">
        <v>0</v>
      </c>
      <c r="X124" s="115">
        <v>0</v>
      </c>
      <c r="Y124" s="115">
        <v>0</v>
      </c>
      <c r="Z124" s="115">
        <v>0</v>
      </c>
      <c r="AA124" s="115">
        <v>0</v>
      </c>
      <c r="AB124" s="115">
        <v>0</v>
      </c>
      <c r="AC124" s="115">
        <v>0</v>
      </c>
      <c r="AD124" s="115">
        <v>0</v>
      </c>
      <c r="AE124" s="115">
        <v>0</v>
      </c>
      <c r="AF124" s="115">
        <v>0</v>
      </c>
      <c r="AG124" s="115">
        <v>0</v>
      </c>
      <c r="AH124" s="115">
        <v>0</v>
      </c>
      <c r="AI124" s="115">
        <v>0</v>
      </c>
      <c r="AJ124" s="115">
        <v>0</v>
      </c>
      <c r="AK124" s="115">
        <v>0</v>
      </c>
      <c r="AL124" s="246">
        <f t="shared" si="1"/>
        <v>76</v>
      </c>
      <c r="AO124" s="70"/>
    </row>
    <row r="125" spans="1:41" ht="33" hidden="1" customHeight="1">
      <c r="A125" s="87">
        <v>289</v>
      </c>
      <c r="B125" s="88" t="s">
        <v>793</v>
      </c>
      <c r="C125" s="89" t="s">
        <v>1518</v>
      </c>
      <c r="D125" s="115">
        <v>0</v>
      </c>
      <c r="E125" s="115">
        <v>0</v>
      </c>
      <c r="F125" s="115">
        <v>0</v>
      </c>
      <c r="G125" s="115">
        <v>0</v>
      </c>
      <c r="H125" s="115">
        <v>0</v>
      </c>
      <c r="I125" s="115">
        <v>0</v>
      </c>
      <c r="J125" s="115">
        <v>0</v>
      </c>
      <c r="K125" s="115">
        <v>0</v>
      </c>
      <c r="L125" s="115">
        <v>0</v>
      </c>
      <c r="M125" s="115">
        <v>0</v>
      </c>
      <c r="N125" s="115">
        <v>0</v>
      </c>
      <c r="O125" s="115">
        <v>0</v>
      </c>
      <c r="P125" s="115">
        <v>0</v>
      </c>
      <c r="Q125" s="115">
        <v>0</v>
      </c>
      <c r="R125" s="115">
        <v>0</v>
      </c>
      <c r="S125" s="115">
        <v>0</v>
      </c>
      <c r="T125" s="115">
        <v>0</v>
      </c>
      <c r="U125" s="115">
        <v>0</v>
      </c>
      <c r="V125" s="115">
        <v>0</v>
      </c>
      <c r="W125" s="115">
        <v>0</v>
      </c>
      <c r="X125" s="115">
        <v>0</v>
      </c>
      <c r="Y125" s="115">
        <v>0</v>
      </c>
      <c r="Z125" s="115">
        <v>0</v>
      </c>
      <c r="AA125" s="115">
        <v>0</v>
      </c>
      <c r="AB125" s="115">
        <v>0</v>
      </c>
      <c r="AC125" s="115">
        <v>0</v>
      </c>
      <c r="AD125" s="115">
        <v>0</v>
      </c>
      <c r="AE125" s="115">
        <v>0</v>
      </c>
      <c r="AF125" s="115">
        <v>0</v>
      </c>
      <c r="AG125" s="115">
        <v>0</v>
      </c>
      <c r="AH125" s="115">
        <v>0</v>
      </c>
      <c r="AI125" s="115">
        <v>0</v>
      </c>
      <c r="AJ125" s="115">
        <v>0</v>
      </c>
      <c r="AK125" s="115">
        <v>0</v>
      </c>
      <c r="AL125" s="246">
        <f t="shared" si="1"/>
        <v>0</v>
      </c>
      <c r="AO125" s="70"/>
    </row>
    <row r="126" spans="1:41" ht="33" customHeight="1">
      <c r="A126" s="87">
        <v>290</v>
      </c>
      <c r="B126" s="88" t="s">
        <v>794</v>
      </c>
      <c r="C126" s="89" t="s">
        <v>1521</v>
      </c>
      <c r="D126" s="115">
        <v>4399.29</v>
      </c>
      <c r="E126" s="115">
        <v>288.95999999999998</v>
      </c>
      <c r="F126" s="115">
        <v>24982.29</v>
      </c>
      <c r="G126" s="115">
        <v>472159.72000000003</v>
      </c>
      <c r="H126" s="115">
        <v>0</v>
      </c>
      <c r="I126" s="115">
        <v>0</v>
      </c>
      <c r="J126" s="115">
        <v>0</v>
      </c>
      <c r="K126" s="115">
        <v>0</v>
      </c>
      <c r="L126" s="115">
        <v>0</v>
      </c>
      <c r="M126" s="115">
        <v>75229.440000000002</v>
      </c>
      <c r="N126" s="115">
        <v>0</v>
      </c>
      <c r="O126" s="115">
        <v>0</v>
      </c>
      <c r="P126" s="115">
        <v>0</v>
      </c>
      <c r="Q126" s="115">
        <v>2879377.52</v>
      </c>
      <c r="R126" s="115">
        <v>0</v>
      </c>
      <c r="S126" s="115">
        <v>0</v>
      </c>
      <c r="T126" s="115">
        <v>0</v>
      </c>
      <c r="U126" s="115">
        <v>0</v>
      </c>
      <c r="V126" s="115">
        <v>0</v>
      </c>
      <c r="W126" s="115">
        <v>0</v>
      </c>
      <c r="X126" s="115">
        <v>0</v>
      </c>
      <c r="Y126" s="115">
        <v>0</v>
      </c>
      <c r="Z126" s="115">
        <v>0</v>
      </c>
      <c r="AA126" s="115">
        <v>0</v>
      </c>
      <c r="AB126" s="115">
        <v>0</v>
      </c>
      <c r="AC126" s="115">
        <v>0</v>
      </c>
      <c r="AD126" s="115">
        <v>0</v>
      </c>
      <c r="AE126" s="115">
        <v>0</v>
      </c>
      <c r="AF126" s="115">
        <v>0</v>
      </c>
      <c r="AG126" s="115">
        <v>0</v>
      </c>
      <c r="AH126" s="115">
        <v>0</v>
      </c>
      <c r="AI126" s="115">
        <v>0</v>
      </c>
      <c r="AJ126" s="115">
        <v>0</v>
      </c>
      <c r="AK126" s="115">
        <v>0</v>
      </c>
      <c r="AL126" s="246">
        <f t="shared" si="1"/>
        <v>3456437.2199999997</v>
      </c>
      <c r="AO126" s="70"/>
    </row>
    <row r="127" spans="1:41" ht="33" customHeight="1">
      <c r="A127" s="87">
        <v>291</v>
      </c>
      <c r="B127" s="88" t="s">
        <v>795</v>
      </c>
      <c r="C127" s="89" t="s">
        <v>1523</v>
      </c>
      <c r="D127" s="115">
        <v>75523002.340000004</v>
      </c>
      <c r="E127" s="115">
        <v>721491.47</v>
      </c>
      <c r="F127" s="115">
        <v>29799619.579999998</v>
      </c>
      <c r="G127" s="115">
        <v>92178.700000000012</v>
      </c>
      <c r="H127" s="115">
        <v>0</v>
      </c>
      <c r="I127" s="115">
        <v>4940</v>
      </c>
      <c r="J127" s="115">
        <v>12956067.470000001</v>
      </c>
      <c r="K127" s="115">
        <v>0</v>
      </c>
      <c r="L127" s="115">
        <v>892.46</v>
      </c>
      <c r="M127" s="115">
        <v>0</v>
      </c>
      <c r="N127" s="115">
        <v>0</v>
      </c>
      <c r="O127" s="115">
        <v>1075.79</v>
      </c>
      <c r="P127" s="115">
        <v>0</v>
      </c>
      <c r="Q127" s="115">
        <v>0</v>
      </c>
      <c r="R127" s="115">
        <v>0</v>
      </c>
      <c r="S127" s="115">
        <v>0</v>
      </c>
      <c r="T127" s="115">
        <v>0</v>
      </c>
      <c r="U127" s="115">
        <v>0</v>
      </c>
      <c r="V127" s="115">
        <v>0</v>
      </c>
      <c r="W127" s="115">
        <v>72670615.749200001</v>
      </c>
      <c r="X127" s="115">
        <v>0</v>
      </c>
      <c r="Y127" s="115">
        <v>589960</v>
      </c>
      <c r="Z127" s="115">
        <v>0</v>
      </c>
      <c r="AA127" s="115">
        <v>0</v>
      </c>
      <c r="AB127" s="115">
        <v>1067426830.0300001</v>
      </c>
      <c r="AC127" s="115">
        <v>0</v>
      </c>
      <c r="AD127" s="115">
        <v>0</v>
      </c>
      <c r="AE127" s="115">
        <v>0</v>
      </c>
      <c r="AF127" s="115">
        <v>0</v>
      </c>
      <c r="AG127" s="115">
        <v>14031635.190000001</v>
      </c>
      <c r="AH127" s="115">
        <v>0</v>
      </c>
      <c r="AI127" s="115">
        <v>0</v>
      </c>
      <c r="AJ127" s="115">
        <v>0</v>
      </c>
      <c r="AK127" s="115">
        <v>0</v>
      </c>
      <c r="AL127" s="246">
        <f t="shared" si="1"/>
        <v>1273818308.7792001</v>
      </c>
      <c r="AO127" s="70"/>
    </row>
    <row r="128" spans="1:41" ht="33" customHeight="1">
      <c r="A128" s="87">
        <v>292</v>
      </c>
      <c r="B128" s="88" t="s">
        <v>152</v>
      </c>
      <c r="C128" s="89" t="s">
        <v>1522</v>
      </c>
      <c r="D128" s="115">
        <v>0</v>
      </c>
      <c r="E128" s="115">
        <v>9131.4500000000007</v>
      </c>
      <c r="F128" s="115">
        <v>848193.12</v>
      </c>
      <c r="G128" s="115">
        <v>123799.22999999998</v>
      </c>
      <c r="H128" s="115">
        <v>0</v>
      </c>
      <c r="I128" s="115">
        <v>0</v>
      </c>
      <c r="J128" s="115">
        <v>0</v>
      </c>
      <c r="K128" s="115">
        <v>0</v>
      </c>
      <c r="L128" s="115">
        <v>0</v>
      </c>
      <c r="M128" s="115">
        <v>0</v>
      </c>
      <c r="N128" s="115">
        <v>0</v>
      </c>
      <c r="O128" s="115">
        <v>0</v>
      </c>
      <c r="P128" s="115">
        <v>0</v>
      </c>
      <c r="Q128" s="115">
        <v>0</v>
      </c>
      <c r="R128" s="115">
        <v>0</v>
      </c>
      <c r="S128" s="115">
        <v>0</v>
      </c>
      <c r="T128" s="115">
        <v>0</v>
      </c>
      <c r="U128" s="115">
        <v>0</v>
      </c>
      <c r="V128" s="115">
        <v>0</v>
      </c>
      <c r="W128" s="115">
        <v>0</v>
      </c>
      <c r="X128" s="115">
        <v>0</v>
      </c>
      <c r="Y128" s="115">
        <v>0</v>
      </c>
      <c r="Z128" s="115">
        <v>0</v>
      </c>
      <c r="AA128" s="115">
        <v>0</v>
      </c>
      <c r="AB128" s="115">
        <v>0</v>
      </c>
      <c r="AC128" s="115">
        <v>0</v>
      </c>
      <c r="AD128" s="115">
        <v>0</v>
      </c>
      <c r="AE128" s="115">
        <v>0</v>
      </c>
      <c r="AF128" s="115">
        <v>0</v>
      </c>
      <c r="AG128" s="115">
        <v>0</v>
      </c>
      <c r="AH128" s="115">
        <v>0</v>
      </c>
      <c r="AI128" s="115">
        <v>0</v>
      </c>
      <c r="AJ128" s="115">
        <v>0</v>
      </c>
      <c r="AK128" s="115">
        <v>0</v>
      </c>
      <c r="AL128" s="246">
        <f t="shared" si="1"/>
        <v>981123.79999999993</v>
      </c>
      <c r="AO128" s="70"/>
    </row>
    <row r="129" spans="1:41" ht="33" customHeight="1">
      <c r="A129" s="87">
        <v>293</v>
      </c>
      <c r="B129" s="88" t="s">
        <v>796</v>
      </c>
      <c r="C129" s="89" t="s">
        <v>1522</v>
      </c>
      <c r="D129" s="115">
        <v>0</v>
      </c>
      <c r="E129" s="115">
        <v>0</v>
      </c>
      <c r="F129" s="115">
        <v>597</v>
      </c>
      <c r="G129" s="115">
        <v>0</v>
      </c>
      <c r="H129" s="115">
        <v>0</v>
      </c>
      <c r="I129" s="115">
        <v>0</v>
      </c>
      <c r="J129" s="115">
        <v>0</v>
      </c>
      <c r="K129" s="115">
        <v>0</v>
      </c>
      <c r="L129" s="115">
        <v>0</v>
      </c>
      <c r="M129" s="115">
        <v>0</v>
      </c>
      <c r="N129" s="115">
        <v>0</v>
      </c>
      <c r="O129" s="115">
        <v>0</v>
      </c>
      <c r="P129" s="115">
        <v>0</v>
      </c>
      <c r="Q129" s="115">
        <v>0</v>
      </c>
      <c r="R129" s="115">
        <v>0</v>
      </c>
      <c r="S129" s="115">
        <v>0</v>
      </c>
      <c r="T129" s="115">
        <v>0</v>
      </c>
      <c r="U129" s="115">
        <v>0</v>
      </c>
      <c r="V129" s="115">
        <v>0</v>
      </c>
      <c r="W129" s="115">
        <v>0</v>
      </c>
      <c r="X129" s="115">
        <v>0</v>
      </c>
      <c r="Y129" s="115">
        <v>0</v>
      </c>
      <c r="Z129" s="115">
        <v>0</v>
      </c>
      <c r="AA129" s="115">
        <v>0</v>
      </c>
      <c r="AB129" s="115">
        <v>0</v>
      </c>
      <c r="AC129" s="115">
        <v>0</v>
      </c>
      <c r="AD129" s="115">
        <v>0</v>
      </c>
      <c r="AE129" s="115">
        <v>0</v>
      </c>
      <c r="AF129" s="115">
        <v>0</v>
      </c>
      <c r="AG129" s="115">
        <v>0</v>
      </c>
      <c r="AH129" s="115">
        <v>0</v>
      </c>
      <c r="AI129" s="115">
        <v>0</v>
      </c>
      <c r="AJ129" s="115">
        <v>0</v>
      </c>
      <c r="AK129" s="115">
        <v>0</v>
      </c>
      <c r="AL129" s="246">
        <f t="shared" si="1"/>
        <v>597</v>
      </c>
      <c r="AO129" s="70"/>
    </row>
    <row r="130" spans="1:41" ht="33" hidden="1" customHeight="1">
      <c r="A130" s="87">
        <v>294</v>
      </c>
      <c r="B130" s="88" t="s">
        <v>154</v>
      </c>
      <c r="C130" s="117" t="s">
        <v>1304</v>
      </c>
      <c r="D130" s="115">
        <v>0</v>
      </c>
      <c r="E130" s="115">
        <v>0</v>
      </c>
      <c r="F130" s="115">
        <v>0</v>
      </c>
      <c r="G130" s="115">
        <v>0</v>
      </c>
      <c r="H130" s="115">
        <v>0</v>
      </c>
      <c r="I130" s="115">
        <v>0</v>
      </c>
      <c r="J130" s="115">
        <v>0</v>
      </c>
      <c r="K130" s="115">
        <v>0</v>
      </c>
      <c r="L130" s="115">
        <v>0</v>
      </c>
      <c r="M130" s="115">
        <v>0</v>
      </c>
      <c r="N130" s="115">
        <v>0</v>
      </c>
      <c r="O130" s="115">
        <v>0</v>
      </c>
      <c r="P130" s="115">
        <v>0</v>
      </c>
      <c r="Q130" s="115">
        <v>0</v>
      </c>
      <c r="R130" s="115">
        <v>0</v>
      </c>
      <c r="S130" s="115">
        <v>0</v>
      </c>
      <c r="T130" s="115">
        <v>0</v>
      </c>
      <c r="U130" s="115">
        <v>0</v>
      </c>
      <c r="V130" s="115">
        <v>0</v>
      </c>
      <c r="W130" s="115">
        <v>0</v>
      </c>
      <c r="X130" s="115">
        <v>0</v>
      </c>
      <c r="Y130" s="115">
        <v>0</v>
      </c>
      <c r="Z130" s="115">
        <v>0</v>
      </c>
      <c r="AA130" s="115">
        <v>0</v>
      </c>
      <c r="AB130" s="115">
        <v>0</v>
      </c>
      <c r="AC130" s="115">
        <v>0</v>
      </c>
      <c r="AD130" s="115">
        <v>0</v>
      </c>
      <c r="AE130" s="115">
        <v>0</v>
      </c>
      <c r="AF130" s="115">
        <v>0</v>
      </c>
      <c r="AG130" s="115">
        <v>0</v>
      </c>
      <c r="AH130" s="115">
        <v>0</v>
      </c>
      <c r="AI130" s="115">
        <v>0</v>
      </c>
      <c r="AJ130" s="115">
        <v>0</v>
      </c>
      <c r="AK130" s="115">
        <v>0</v>
      </c>
      <c r="AL130" s="246">
        <f t="shared" si="1"/>
        <v>0</v>
      </c>
      <c r="AO130" s="70"/>
    </row>
    <row r="131" spans="1:41" ht="33" hidden="1" customHeight="1">
      <c r="A131" s="87">
        <v>295</v>
      </c>
      <c r="B131" s="88" t="s">
        <v>155</v>
      </c>
      <c r="C131" s="117" t="s">
        <v>1304</v>
      </c>
      <c r="D131" s="115">
        <v>0</v>
      </c>
      <c r="E131" s="115">
        <v>0</v>
      </c>
      <c r="F131" s="115">
        <v>0</v>
      </c>
      <c r="G131" s="115">
        <v>0</v>
      </c>
      <c r="H131" s="115">
        <v>0</v>
      </c>
      <c r="I131" s="115">
        <v>0</v>
      </c>
      <c r="J131" s="115">
        <v>0</v>
      </c>
      <c r="K131" s="115">
        <v>0</v>
      </c>
      <c r="L131" s="115">
        <v>0</v>
      </c>
      <c r="M131" s="115">
        <v>0</v>
      </c>
      <c r="N131" s="115">
        <v>0</v>
      </c>
      <c r="O131" s="115">
        <v>0</v>
      </c>
      <c r="P131" s="115">
        <v>0</v>
      </c>
      <c r="Q131" s="115">
        <v>0</v>
      </c>
      <c r="R131" s="115">
        <v>0</v>
      </c>
      <c r="S131" s="115">
        <v>0</v>
      </c>
      <c r="T131" s="115">
        <v>0</v>
      </c>
      <c r="U131" s="115">
        <v>0</v>
      </c>
      <c r="V131" s="115">
        <v>0</v>
      </c>
      <c r="W131" s="115">
        <v>0</v>
      </c>
      <c r="X131" s="115">
        <v>0</v>
      </c>
      <c r="Y131" s="115">
        <v>0</v>
      </c>
      <c r="Z131" s="115">
        <v>0</v>
      </c>
      <c r="AA131" s="115">
        <v>0</v>
      </c>
      <c r="AB131" s="115">
        <v>0</v>
      </c>
      <c r="AC131" s="115">
        <v>0</v>
      </c>
      <c r="AD131" s="115">
        <v>0</v>
      </c>
      <c r="AE131" s="115">
        <v>0</v>
      </c>
      <c r="AF131" s="115">
        <v>0</v>
      </c>
      <c r="AG131" s="115">
        <v>0</v>
      </c>
      <c r="AH131" s="115">
        <v>0</v>
      </c>
      <c r="AI131" s="115">
        <v>0</v>
      </c>
      <c r="AJ131" s="115">
        <v>0</v>
      </c>
      <c r="AK131" s="115">
        <v>0</v>
      </c>
      <c r="AL131" s="246">
        <f t="shared" si="1"/>
        <v>0</v>
      </c>
      <c r="AO131" s="70"/>
    </row>
    <row r="132" spans="1:41" ht="33" hidden="1" customHeight="1">
      <c r="A132" s="87">
        <v>296</v>
      </c>
      <c r="B132" s="88" t="s">
        <v>156</v>
      </c>
      <c r="C132" s="117" t="s">
        <v>1304</v>
      </c>
      <c r="D132" s="115">
        <v>0</v>
      </c>
      <c r="E132" s="115">
        <v>0</v>
      </c>
      <c r="F132" s="115">
        <v>0</v>
      </c>
      <c r="G132" s="115">
        <v>0</v>
      </c>
      <c r="H132" s="115">
        <v>0</v>
      </c>
      <c r="I132" s="115">
        <v>0</v>
      </c>
      <c r="J132" s="115">
        <v>0</v>
      </c>
      <c r="K132" s="115">
        <v>0</v>
      </c>
      <c r="L132" s="115">
        <v>0</v>
      </c>
      <c r="M132" s="115">
        <v>0</v>
      </c>
      <c r="N132" s="115">
        <v>0</v>
      </c>
      <c r="O132" s="115">
        <v>0</v>
      </c>
      <c r="P132" s="115">
        <v>0</v>
      </c>
      <c r="Q132" s="115">
        <v>0</v>
      </c>
      <c r="R132" s="115">
        <v>0</v>
      </c>
      <c r="S132" s="115">
        <v>0</v>
      </c>
      <c r="T132" s="115">
        <v>0</v>
      </c>
      <c r="U132" s="115">
        <v>0</v>
      </c>
      <c r="V132" s="115">
        <v>0</v>
      </c>
      <c r="W132" s="115">
        <v>0</v>
      </c>
      <c r="X132" s="115">
        <v>0</v>
      </c>
      <c r="Y132" s="115">
        <v>0</v>
      </c>
      <c r="Z132" s="115">
        <v>0</v>
      </c>
      <c r="AA132" s="115">
        <v>0</v>
      </c>
      <c r="AB132" s="115">
        <v>0</v>
      </c>
      <c r="AC132" s="115">
        <v>0</v>
      </c>
      <c r="AD132" s="115">
        <v>0</v>
      </c>
      <c r="AE132" s="115">
        <v>0</v>
      </c>
      <c r="AF132" s="115">
        <v>0</v>
      </c>
      <c r="AG132" s="115">
        <v>0</v>
      </c>
      <c r="AH132" s="115">
        <v>0</v>
      </c>
      <c r="AI132" s="115">
        <v>0</v>
      </c>
      <c r="AJ132" s="115">
        <v>0</v>
      </c>
      <c r="AK132" s="115">
        <v>0</v>
      </c>
      <c r="AL132" s="246">
        <f t="shared" si="1"/>
        <v>0</v>
      </c>
      <c r="AO132" s="70"/>
    </row>
    <row r="133" spans="1:41" ht="33" hidden="1" customHeight="1">
      <c r="A133" s="87">
        <v>297</v>
      </c>
      <c r="B133" s="88" t="s">
        <v>797</v>
      </c>
      <c r="C133" s="117" t="s">
        <v>1304</v>
      </c>
      <c r="D133" s="115">
        <v>0</v>
      </c>
      <c r="E133" s="115">
        <v>0</v>
      </c>
      <c r="F133" s="115">
        <v>0</v>
      </c>
      <c r="G133" s="115">
        <v>0</v>
      </c>
      <c r="H133" s="115">
        <v>0</v>
      </c>
      <c r="I133" s="115">
        <v>0</v>
      </c>
      <c r="J133" s="115">
        <v>0</v>
      </c>
      <c r="K133" s="115">
        <v>0</v>
      </c>
      <c r="L133" s="115">
        <v>0</v>
      </c>
      <c r="M133" s="115">
        <v>0</v>
      </c>
      <c r="N133" s="115">
        <v>0</v>
      </c>
      <c r="O133" s="115">
        <v>0</v>
      </c>
      <c r="P133" s="115">
        <v>0</v>
      </c>
      <c r="Q133" s="115">
        <v>0</v>
      </c>
      <c r="R133" s="115">
        <v>0</v>
      </c>
      <c r="S133" s="115">
        <v>0</v>
      </c>
      <c r="T133" s="115">
        <v>0</v>
      </c>
      <c r="U133" s="115">
        <v>0</v>
      </c>
      <c r="V133" s="115">
        <v>0</v>
      </c>
      <c r="W133" s="115">
        <v>0</v>
      </c>
      <c r="X133" s="115">
        <v>0</v>
      </c>
      <c r="Y133" s="115">
        <v>0</v>
      </c>
      <c r="Z133" s="115">
        <v>0</v>
      </c>
      <c r="AA133" s="115">
        <v>0</v>
      </c>
      <c r="AB133" s="115">
        <v>0</v>
      </c>
      <c r="AC133" s="115">
        <v>0</v>
      </c>
      <c r="AD133" s="115">
        <v>0</v>
      </c>
      <c r="AE133" s="115">
        <v>0</v>
      </c>
      <c r="AF133" s="115">
        <v>0</v>
      </c>
      <c r="AG133" s="115">
        <v>0</v>
      </c>
      <c r="AH133" s="115">
        <v>0</v>
      </c>
      <c r="AI133" s="115">
        <v>0</v>
      </c>
      <c r="AJ133" s="115">
        <v>0</v>
      </c>
      <c r="AK133" s="115">
        <v>0</v>
      </c>
      <c r="AL133" s="246">
        <f t="shared" si="1"/>
        <v>0</v>
      </c>
      <c r="AO133" s="70"/>
    </row>
    <row r="134" spans="1:41" ht="33" hidden="1" customHeight="1">
      <c r="A134" s="87">
        <v>298</v>
      </c>
      <c r="B134" s="88" t="s">
        <v>798</v>
      </c>
      <c r="C134" s="117" t="s">
        <v>1526</v>
      </c>
      <c r="D134" s="115">
        <v>0</v>
      </c>
      <c r="E134" s="115">
        <v>0</v>
      </c>
      <c r="F134" s="115">
        <v>0</v>
      </c>
      <c r="G134" s="115">
        <v>0</v>
      </c>
      <c r="H134" s="115">
        <v>0</v>
      </c>
      <c r="I134" s="115">
        <v>0</v>
      </c>
      <c r="J134" s="115">
        <v>0</v>
      </c>
      <c r="K134" s="115">
        <v>0</v>
      </c>
      <c r="L134" s="115">
        <v>0</v>
      </c>
      <c r="M134" s="115">
        <v>0</v>
      </c>
      <c r="N134" s="115">
        <v>0</v>
      </c>
      <c r="O134" s="115">
        <v>0</v>
      </c>
      <c r="P134" s="115">
        <v>0</v>
      </c>
      <c r="Q134" s="115">
        <v>0</v>
      </c>
      <c r="R134" s="115">
        <v>0</v>
      </c>
      <c r="S134" s="115">
        <v>0</v>
      </c>
      <c r="T134" s="115">
        <v>0</v>
      </c>
      <c r="U134" s="115">
        <v>0</v>
      </c>
      <c r="V134" s="115">
        <v>0</v>
      </c>
      <c r="W134" s="115">
        <v>0</v>
      </c>
      <c r="X134" s="115">
        <v>0</v>
      </c>
      <c r="Y134" s="115">
        <v>0</v>
      </c>
      <c r="Z134" s="115">
        <v>0</v>
      </c>
      <c r="AA134" s="115">
        <v>0</v>
      </c>
      <c r="AB134" s="115">
        <v>0</v>
      </c>
      <c r="AC134" s="115">
        <v>0</v>
      </c>
      <c r="AD134" s="115">
        <v>0</v>
      </c>
      <c r="AE134" s="115">
        <v>0</v>
      </c>
      <c r="AF134" s="115">
        <v>0</v>
      </c>
      <c r="AG134" s="115">
        <v>0</v>
      </c>
      <c r="AH134" s="115">
        <v>0</v>
      </c>
      <c r="AI134" s="115">
        <v>0</v>
      </c>
      <c r="AJ134" s="115">
        <v>0</v>
      </c>
      <c r="AK134" s="115">
        <v>0</v>
      </c>
      <c r="AL134" s="246">
        <f t="shared" si="1"/>
        <v>0</v>
      </c>
      <c r="AO134" s="70"/>
    </row>
    <row r="135" spans="1:41" ht="33" customHeight="1">
      <c r="A135" s="87">
        <v>299</v>
      </c>
      <c r="B135" s="88" t="s">
        <v>799</v>
      </c>
      <c r="C135" s="117" t="s">
        <v>1526</v>
      </c>
      <c r="D135" s="115">
        <v>0</v>
      </c>
      <c r="E135" s="115">
        <v>0</v>
      </c>
      <c r="F135" s="115">
        <v>0</v>
      </c>
      <c r="G135" s="115">
        <v>1350862.88</v>
      </c>
      <c r="H135" s="115">
        <v>0</v>
      </c>
      <c r="I135" s="115">
        <v>0</v>
      </c>
      <c r="J135" s="115">
        <v>0</v>
      </c>
      <c r="K135" s="115">
        <v>0</v>
      </c>
      <c r="L135" s="115">
        <v>0</v>
      </c>
      <c r="M135" s="115">
        <v>0</v>
      </c>
      <c r="N135" s="115">
        <v>0</v>
      </c>
      <c r="O135" s="115">
        <v>0</v>
      </c>
      <c r="P135" s="115">
        <v>0</v>
      </c>
      <c r="Q135" s="115">
        <v>0</v>
      </c>
      <c r="R135" s="115">
        <v>0</v>
      </c>
      <c r="S135" s="115">
        <v>0</v>
      </c>
      <c r="T135" s="115">
        <v>0</v>
      </c>
      <c r="U135" s="115">
        <v>0</v>
      </c>
      <c r="V135" s="115">
        <v>0</v>
      </c>
      <c r="W135" s="115">
        <v>0</v>
      </c>
      <c r="X135" s="115">
        <v>0</v>
      </c>
      <c r="Y135" s="115">
        <v>0</v>
      </c>
      <c r="Z135" s="115">
        <v>0</v>
      </c>
      <c r="AA135" s="115">
        <v>0</v>
      </c>
      <c r="AB135" s="115">
        <v>0</v>
      </c>
      <c r="AC135" s="115">
        <v>0</v>
      </c>
      <c r="AD135" s="115">
        <v>0</v>
      </c>
      <c r="AE135" s="115">
        <v>0</v>
      </c>
      <c r="AF135" s="115">
        <v>0</v>
      </c>
      <c r="AG135" s="115">
        <v>0</v>
      </c>
      <c r="AH135" s="115">
        <v>0</v>
      </c>
      <c r="AI135" s="115">
        <v>0</v>
      </c>
      <c r="AJ135" s="115">
        <v>0</v>
      </c>
      <c r="AK135" s="115">
        <v>0</v>
      </c>
      <c r="AL135" s="246">
        <f t="shared" si="1"/>
        <v>1350862.88</v>
      </c>
      <c r="AO135" s="70"/>
    </row>
    <row r="136" spans="1:41" ht="33" hidden="1" customHeight="1">
      <c r="A136" s="87">
        <v>300</v>
      </c>
      <c r="B136" s="88" t="s">
        <v>800</v>
      </c>
      <c r="C136" s="117" t="s">
        <v>1526</v>
      </c>
      <c r="D136" s="115">
        <v>0</v>
      </c>
      <c r="E136" s="115">
        <v>0</v>
      </c>
      <c r="F136" s="115">
        <v>0</v>
      </c>
      <c r="G136" s="115">
        <v>0</v>
      </c>
      <c r="H136" s="115">
        <v>0</v>
      </c>
      <c r="I136" s="115">
        <v>0</v>
      </c>
      <c r="J136" s="115">
        <v>0</v>
      </c>
      <c r="K136" s="115">
        <v>0</v>
      </c>
      <c r="L136" s="115">
        <v>0</v>
      </c>
      <c r="M136" s="115">
        <v>0</v>
      </c>
      <c r="N136" s="115">
        <v>0</v>
      </c>
      <c r="O136" s="115">
        <v>0</v>
      </c>
      <c r="P136" s="115">
        <v>0</v>
      </c>
      <c r="Q136" s="115">
        <v>0</v>
      </c>
      <c r="R136" s="115">
        <v>0</v>
      </c>
      <c r="S136" s="115">
        <v>0</v>
      </c>
      <c r="T136" s="115">
        <v>0</v>
      </c>
      <c r="U136" s="115">
        <v>0</v>
      </c>
      <c r="V136" s="115">
        <v>0</v>
      </c>
      <c r="W136" s="115">
        <v>0</v>
      </c>
      <c r="X136" s="115">
        <v>0</v>
      </c>
      <c r="Y136" s="115">
        <v>0</v>
      </c>
      <c r="Z136" s="115">
        <v>0</v>
      </c>
      <c r="AA136" s="115">
        <v>0</v>
      </c>
      <c r="AB136" s="115">
        <v>0</v>
      </c>
      <c r="AC136" s="115">
        <v>0</v>
      </c>
      <c r="AD136" s="115">
        <v>0</v>
      </c>
      <c r="AE136" s="115">
        <v>0</v>
      </c>
      <c r="AF136" s="115">
        <v>0</v>
      </c>
      <c r="AG136" s="115">
        <v>0</v>
      </c>
      <c r="AH136" s="115">
        <v>0</v>
      </c>
      <c r="AI136" s="115">
        <v>0</v>
      </c>
      <c r="AJ136" s="115">
        <v>0</v>
      </c>
      <c r="AK136" s="115">
        <v>0</v>
      </c>
      <c r="AL136" s="246">
        <f t="shared" si="1"/>
        <v>0</v>
      </c>
      <c r="AO136" s="70"/>
    </row>
    <row r="137" spans="1:41" ht="33" customHeight="1">
      <c r="A137" s="87">
        <v>301</v>
      </c>
      <c r="B137" s="88" t="s">
        <v>801</v>
      </c>
      <c r="C137" s="117" t="s">
        <v>1526</v>
      </c>
      <c r="D137" s="115">
        <v>0</v>
      </c>
      <c r="E137" s="115">
        <v>0</v>
      </c>
      <c r="F137" s="115">
        <v>0</v>
      </c>
      <c r="G137" s="115">
        <v>0</v>
      </c>
      <c r="H137" s="115">
        <v>0</v>
      </c>
      <c r="I137" s="115">
        <v>0</v>
      </c>
      <c r="J137" s="115">
        <v>0</v>
      </c>
      <c r="K137" s="115">
        <v>0</v>
      </c>
      <c r="L137" s="115">
        <v>0</v>
      </c>
      <c r="M137" s="115">
        <v>9689</v>
      </c>
      <c r="N137" s="115">
        <v>0</v>
      </c>
      <c r="O137" s="115">
        <v>0</v>
      </c>
      <c r="P137" s="115">
        <v>0</v>
      </c>
      <c r="Q137" s="115">
        <v>0</v>
      </c>
      <c r="R137" s="115">
        <v>0</v>
      </c>
      <c r="S137" s="115">
        <v>0</v>
      </c>
      <c r="T137" s="115">
        <v>0</v>
      </c>
      <c r="U137" s="115">
        <v>0</v>
      </c>
      <c r="V137" s="115">
        <v>0</v>
      </c>
      <c r="W137" s="115">
        <v>0</v>
      </c>
      <c r="X137" s="115">
        <v>0</v>
      </c>
      <c r="Y137" s="115">
        <v>0</v>
      </c>
      <c r="Z137" s="115">
        <v>0</v>
      </c>
      <c r="AA137" s="115">
        <v>0</v>
      </c>
      <c r="AB137" s="115">
        <v>0</v>
      </c>
      <c r="AC137" s="115">
        <v>0</v>
      </c>
      <c r="AD137" s="115">
        <v>0</v>
      </c>
      <c r="AE137" s="115">
        <v>0</v>
      </c>
      <c r="AF137" s="115">
        <v>0</v>
      </c>
      <c r="AG137" s="115">
        <v>0</v>
      </c>
      <c r="AH137" s="115">
        <v>0</v>
      </c>
      <c r="AI137" s="115">
        <v>0</v>
      </c>
      <c r="AJ137" s="115">
        <v>0</v>
      </c>
      <c r="AK137" s="115">
        <v>0</v>
      </c>
      <c r="AL137" s="246">
        <f t="shared" si="1"/>
        <v>9689</v>
      </c>
      <c r="AO137" s="70"/>
    </row>
    <row r="138" spans="1:41" ht="33" hidden="1" customHeight="1">
      <c r="A138" s="87">
        <v>302</v>
      </c>
      <c r="B138" s="88" t="s">
        <v>802</v>
      </c>
      <c r="C138" s="117" t="s">
        <v>1526</v>
      </c>
      <c r="D138" s="115">
        <v>0</v>
      </c>
      <c r="E138" s="115">
        <v>0</v>
      </c>
      <c r="F138" s="115">
        <v>0</v>
      </c>
      <c r="G138" s="115">
        <v>0</v>
      </c>
      <c r="H138" s="115">
        <v>0</v>
      </c>
      <c r="I138" s="115">
        <v>0</v>
      </c>
      <c r="J138" s="115">
        <v>0</v>
      </c>
      <c r="K138" s="115">
        <v>0</v>
      </c>
      <c r="L138" s="115">
        <v>0</v>
      </c>
      <c r="M138" s="115">
        <v>0</v>
      </c>
      <c r="N138" s="115">
        <v>0</v>
      </c>
      <c r="O138" s="115">
        <v>0</v>
      </c>
      <c r="P138" s="115">
        <v>0</v>
      </c>
      <c r="Q138" s="115">
        <v>0</v>
      </c>
      <c r="R138" s="115">
        <v>0</v>
      </c>
      <c r="S138" s="115">
        <v>0</v>
      </c>
      <c r="T138" s="115">
        <v>0</v>
      </c>
      <c r="U138" s="115">
        <v>0</v>
      </c>
      <c r="V138" s="115">
        <v>0</v>
      </c>
      <c r="W138" s="115">
        <v>0</v>
      </c>
      <c r="X138" s="115">
        <v>0</v>
      </c>
      <c r="Y138" s="115">
        <v>0</v>
      </c>
      <c r="Z138" s="115">
        <v>0</v>
      </c>
      <c r="AA138" s="115">
        <v>0</v>
      </c>
      <c r="AB138" s="115">
        <v>0</v>
      </c>
      <c r="AC138" s="115">
        <v>0</v>
      </c>
      <c r="AD138" s="115">
        <v>0</v>
      </c>
      <c r="AE138" s="115">
        <v>0</v>
      </c>
      <c r="AF138" s="115">
        <v>0</v>
      </c>
      <c r="AG138" s="115">
        <v>0</v>
      </c>
      <c r="AH138" s="115">
        <v>0</v>
      </c>
      <c r="AI138" s="115">
        <v>0</v>
      </c>
      <c r="AJ138" s="115">
        <v>0</v>
      </c>
      <c r="AK138" s="115">
        <v>0</v>
      </c>
      <c r="AL138" s="246">
        <f t="shared" si="1"/>
        <v>0</v>
      </c>
      <c r="AO138" s="70"/>
    </row>
    <row r="139" spans="1:41" ht="33" hidden="1" customHeight="1">
      <c r="A139" s="87">
        <v>303</v>
      </c>
      <c r="B139" s="88" t="s">
        <v>803</v>
      </c>
      <c r="C139" s="117" t="s">
        <v>1526</v>
      </c>
      <c r="D139" s="115">
        <v>0</v>
      </c>
      <c r="E139" s="115">
        <v>0</v>
      </c>
      <c r="F139" s="115">
        <v>0</v>
      </c>
      <c r="G139" s="115">
        <v>0</v>
      </c>
      <c r="H139" s="115">
        <v>0</v>
      </c>
      <c r="I139" s="115">
        <v>0</v>
      </c>
      <c r="J139" s="115">
        <v>0</v>
      </c>
      <c r="K139" s="115">
        <v>0</v>
      </c>
      <c r="L139" s="115">
        <v>0</v>
      </c>
      <c r="M139" s="115">
        <v>0</v>
      </c>
      <c r="N139" s="115">
        <v>0</v>
      </c>
      <c r="O139" s="115">
        <v>0</v>
      </c>
      <c r="P139" s="115">
        <v>0</v>
      </c>
      <c r="Q139" s="115">
        <v>0</v>
      </c>
      <c r="R139" s="115">
        <v>0</v>
      </c>
      <c r="S139" s="115">
        <v>0</v>
      </c>
      <c r="T139" s="115">
        <v>0</v>
      </c>
      <c r="U139" s="115">
        <v>0</v>
      </c>
      <c r="V139" s="115">
        <v>0</v>
      </c>
      <c r="W139" s="115">
        <v>0</v>
      </c>
      <c r="X139" s="115">
        <v>0</v>
      </c>
      <c r="Y139" s="115">
        <v>0</v>
      </c>
      <c r="Z139" s="115">
        <v>0</v>
      </c>
      <c r="AA139" s="115">
        <v>0</v>
      </c>
      <c r="AB139" s="115">
        <v>0</v>
      </c>
      <c r="AC139" s="115">
        <v>0</v>
      </c>
      <c r="AD139" s="115">
        <v>0</v>
      </c>
      <c r="AE139" s="115">
        <v>0</v>
      </c>
      <c r="AF139" s="115">
        <v>0</v>
      </c>
      <c r="AG139" s="115">
        <v>0</v>
      </c>
      <c r="AH139" s="115">
        <v>0</v>
      </c>
      <c r="AI139" s="115">
        <v>0</v>
      </c>
      <c r="AJ139" s="115">
        <v>0</v>
      </c>
      <c r="AK139" s="115">
        <v>0</v>
      </c>
      <c r="AL139" s="246">
        <f t="shared" ref="AL139:AL202" si="2">+SUM(D139:AK139)</f>
        <v>0</v>
      </c>
      <c r="AO139" s="70"/>
    </row>
    <row r="140" spans="1:41" ht="33" hidden="1" customHeight="1">
      <c r="A140" s="87">
        <v>304</v>
      </c>
      <c r="B140" s="88" t="s">
        <v>804</v>
      </c>
      <c r="C140" s="117" t="s">
        <v>1526</v>
      </c>
      <c r="D140" s="115">
        <v>0</v>
      </c>
      <c r="E140" s="115">
        <v>0</v>
      </c>
      <c r="F140" s="115">
        <v>0</v>
      </c>
      <c r="G140" s="115">
        <v>0</v>
      </c>
      <c r="H140" s="115">
        <v>0</v>
      </c>
      <c r="I140" s="115">
        <v>0</v>
      </c>
      <c r="J140" s="115">
        <v>0</v>
      </c>
      <c r="K140" s="115">
        <v>0</v>
      </c>
      <c r="L140" s="115">
        <v>0</v>
      </c>
      <c r="M140" s="115">
        <v>0</v>
      </c>
      <c r="N140" s="115">
        <v>0</v>
      </c>
      <c r="O140" s="115">
        <v>0</v>
      </c>
      <c r="P140" s="115">
        <v>0</v>
      </c>
      <c r="Q140" s="115">
        <v>0</v>
      </c>
      <c r="R140" s="115">
        <v>0</v>
      </c>
      <c r="S140" s="115">
        <v>0</v>
      </c>
      <c r="T140" s="115">
        <v>0</v>
      </c>
      <c r="U140" s="115">
        <v>0</v>
      </c>
      <c r="V140" s="115">
        <v>0</v>
      </c>
      <c r="W140" s="115">
        <v>0</v>
      </c>
      <c r="X140" s="115">
        <v>0</v>
      </c>
      <c r="Y140" s="115">
        <v>0</v>
      </c>
      <c r="Z140" s="115">
        <v>0</v>
      </c>
      <c r="AA140" s="115">
        <v>0</v>
      </c>
      <c r="AB140" s="115">
        <v>0</v>
      </c>
      <c r="AC140" s="115">
        <v>0</v>
      </c>
      <c r="AD140" s="115">
        <v>0</v>
      </c>
      <c r="AE140" s="115">
        <v>0</v>
      </c>
      <c r="AF140" s="115">
        <v>0</v>
      </c>
      <c r="AG140" s="115">
        <v>0</v>
      </c>
      <c r="AH140" s="115">
        <v>0</v>
      </c>
      <c r="AI140" s="115">
        <v>0</v>
      </c>
      <c r="AJ140" s="115">
        <v>0</v>
      </c>
      <c r="AK140" s="115">
        <v>0</v>
      </c>
      <c r="AL140" s="246">
        <f t="shared" si="2"/>
        <v>0</v>
      </c>
      <c r="AO140" s="70"/>
    </row>
    <row r="141" spans="1:41" ht="33" hidden="1" customHeight="1">
      <c r="A141" s="87">
        <v>305</v>
      </c>
      <c r="B141" s="88" t="s">
        <v>805</v>
      </c>
      <c r="C141" s="117" t="s">
        <v>1526</v>
      </c>
      <c r="D141" s="115">
        <v>0</v>
      </c>
      <c r="E141" s="115">
        <v>0</v>
      </c>
      <c r="F141" s="115">
        <v>0</v>
      </c>
      <c r="G141" s="115">
        <v>0</v>
      </c>
      <c r="H141" s="115">
        <v>0</v>
      </c>
      <c r="I141" s="115">
        <v>0</v>
      </c>
      <c r="J141" s="115">
        <v>0</v>
      </c>
      <c r="K141" s="115">
        <v>0</v>
      </c>
      <c r="L141" s="115">
        <v>0</v>
      </c>
      <c r="M141" s="115">
        <v>0</v>
      </c>
      <c r="N141" s="115">
        <v>0</v>
      </c>
      <c r="O141" s="115">
        <v>0</v>
      </c>
      <c r="P141" s="115">
        <v>0</v>
      </c>
      <c r="Q141" s="115">
        <v>0</v>
      </c>
      <c r="R141" s="115">
        <v>0</v>
      </c>
      <c r="S141" s="115">
        <v>0</v>
      </c>
      <c r="T141" s="115">
        <v>0</v>
      </c>
      <c r="U141" s="115">
        <v>0</v>
      </c>
      <c r="V141" s="115">
        <v>0</v>
      </c>
      <c r="W141" s="115">
        <v>0</v>
      </c>
      <c r="X141" s="115">
        <v>0</v>
      </c>
      <c r="Y141" s="115">
        <v>0</v>
      </c>
      <c r="Z141" s="115">
        <v>0</v>
      </c>
      <c r="AA141" s="115">
        <v>0</v>
      </c>
      <c r="AB141" s="115">
        <v>0</v>
      </c>
      <c r="AC141" s="115">
        <v>0</v>
      </c>
      <c r="AD141" s="115">
        <v>0</v>
      </c>
      <c r="AE141" s="115">
        <v>0</v>
      </c>
      <c r="AF141" s="115">
        <v>0</v>
      </c>
      <c r="AG141" s="115">
        <v>0</v>
      </c>
      <c r="AH141" s="115">
        <v>0</v>
      </c>
      <c r="AI141" s="115">
        <v>0</v>
      </c>
      <c r="AJ141" s="115">
        <v>0</v>
      </c>
      <c r="AK141" s="115">
        <v>0</v>
      </c>
      <c r="AL141" s="246">
        <f t="shared" si="2"/>
        <v>0</v>
      </c>
      <c r="AO141" s="70"/>
    </row>
    <row r="142" spans="1:41" ht="33" hidden="1" customHeight="1">
      <c r="A142" s="87">
        <v>306</v>
      </c>
      <c r="B142" s="88" t="s">
        <v>806</v>
      </c>
      <c r="C142" s="117" t="s">
        <v>1526</v>
      </c>
      <c r="D142" s="115">
        <v>0</v>
      </c>
      <c r="E142" s="115">
        <v>0</v>
      </c>
      <c r="F142" s="115">
        <v>0</v>
      </c>
      <c r="G142" s="115">
        <v>0</v>
      </c>
      <c r="H142" s="115">
        <v>0</v>
      </c>
      <c r="I142" s="115">
        <v>0</v>
      </c>
      <c r="J142" s="115">
        <v>0</v>
      </c>
      <c r="K142" s="115">
        <v>0</v>
      </c>
      <c r="L142" s="115">
        <v>0</v>
      </c>
      <c r="M142" s="115">
        <v>0</v>
      </c>
      <c r="N142" s="115">
        <v>0</v>
      </c>
      <c r="O142" s="115">
        <v>0</v>
      </c>
      <c r="P142" s="115">
        <v>0</v>
      </c>
      <c r="Q142" s="115">
        <v>0</v>
      </c>
      <c r="R142" s="115">
        <v>0</v>
      </c>
      <c r="S142" s="115">
        <v>0</v>
      </c>
      <c r="T142" s="115">
        <v>0</v>
      </c>
      <c r="U142" s="115">
        <v>0</v>
      </c>
      <c r="V142" s="115">
        <v>0</v>
      </c>
      <c r="W142" s="115">
        <v>0</v>
      </c>
      <c r="X142" s="115">
        <v>0</v>
      </c>
      <c r="Y142" s="115">
        <v>0</v>
      </c>
      <c r="Z142" s="115">
        <v>0</v>
      </c>
      <c r="AA142" s="115">
        <v>0</v>
      </c>
      <c r="AB142" s="115">
        <v>0</v>
      </c>
      <c r="AC142" s="115">
        <v>0</v>
      </c>
      <c r="AD142" s="115">
        <v>0</v>
      </c>
      <c r="AE142" s="115">
        <v>0</v>
      </c>
      <c r="AF142" s="115">
        <v>0</v>
      </c>
      <c r="AG142" s="115">
        <v>0</v>
      </c>
      <c r="AH142" s="115">
        <v>0</v>
      </c>
      <c r="AI142" s="115">
        <v>0</v>
      </c>
      <c r="AJ142" s="115">
        <v>0</v>
      </c>
      <c r="AK142" s="115">
        <v>0</v>
      </c>
      <c r="AL142" s="246">
        <f t="shared" si="2"/>
        <v>0</v>
      </c>
      <c r="AO142" s="70"/>
    </row>
    <row r="143" spans="1:41" ht="33" customHeight="1">
      <c r="A143" s="87">
        <v>309</v>
      </c>
      <c r="B143" s="88" t="s">
        <v>807</v>
      </c>
      <c r="C143" s="89" t="s">
        <v>1519</v>
      </c>
      <c r="D143" s="115">
        <v>0</v>
      </c>
      <c r="E143" s="115">
        <v>0</v>
      </c>
      <c r="F143" s="115">
        <v>0</v>
      </c>
      <c r="G143" s="115">
        <v>17681.03</v>
      </c>
      <c r="H143" s="115">
        <v>0</v>
      </c>
      <c r="I143" s="115">
        <v>0</v>
      </c>
      <c r="J143" s="115">
        <v>0</v>
      </c>
      <c r="K143" s="115">
        <v>0</v>
      </c>
      <c r="L143" s="115">
        <v>0</v>
      </c>
      <c r="M143" s="115">
        <v>0</v>
      </c>
      <c r="N143" s="115">
        <v>0</v>
      </c>
      <c r="O143" s="115">
        <v>0</v>
      </c>
      <c r="P143" s="115">
        <v>0</v>
      </c>
      <c r="Q143" s="115">
        <v>0</v>
      </c>
      <c r="R143" s="115">
        <v>0</v>
      </c>
      <c r="S143" s="115">
        <v>0</v>
      </c>
      <c r="T143" s="115">
        <v>0</v>
      </c>
      <c r="U143" s="115">
        <v>0</v>
      </c>
      <c r="V143" s="115">
        <v>0</v>
      </c>
      <c r="W143" s="115">
        <v>0</v>
      </c>
      <c r="X143" s="115">
        <v>0</v>
      </c>
      <c r="Y143" s="115">
        <v>0</v>
      </c>
      <c r="Z143" s="115">
        <v>0</v>
      </c>
      <c r="AA143" s="115">
        <v>0</v>
      </c>
      <c r="AB143" s="115">
        <v>0</v>
      </c>
      <c r="AC143" s="115">
        <v>0</v>
      </c>
      <c r="AD143" s="115">
        <v>0</v>
      </c>
      <c r="AE143" s="115">
        <v>0</v>
      </c>
      <c r="AF143" s="115">
        <v>0</v>
      </c>
      <c r="AG143" s="115">
        <v>0</v>
      </c>
      <c r="AH143" s="115">
        <v>0</v>
      </c>
      <c r="AI143" s="115">
        <v>0</v>
      </c>
      <c r="AJ143" s="115">
        <v>0</v>
      </c>
      <c r="AK143" s="115">
        <v>0</v>
      </c>
      <c r="AL143" s="246">
        <f t="shared" si="2"/>
        <v>17681.03</v>
      </c>
      <c r="AO143" s="70"/>
    </row>
    <row r="144" spans="1:41" ht="33" customHeight="1">
      <c r="A144" s="87">
        <v>310</v>
      </c>
      <c r="B144" s="88" t="s">
        <v>808</v>
      </c>
      <c r="C144" s="89" t="s">
        <v>1525</v>
      </c>
      <c r="D144" s="115">
        <v>0</v>
      </c>
      <c r="E144" s="115">
        <v>0</v>
      </c>
      <c r="F144" s="115">
        <v>208676361.72</v>
      </c>
      <c r="G144" s="115">
        <v>35894.86</v>
      </c>
      <c r="H144" s="115">
        <v>0</v>
      </c>
      <c r="I144" s="115">
        <v>0</v>
      </c>
      <c r="J144" s="115">
        <v>0</v>
      </c>
      <c r="K144" s="115">
        <v>0</v>
      </c>
      <c r="L144" s="115">
        <v>845.8900000000001</v>
      </c>
      <c r="M144" s="115">
        <v>0</v>
      </c>
      <c r="N144" s="115">
        <v>0</v>
      </c>
      <c r="O144" s="115">
        <v>0</v>
      </c>
      <c r="P144" s="115">
        <v>11106.83</v>
      </c>
      <c r="Q144" s="115">
        <v>0</v>
      </c>
      <c r="R144" s="115">
        <v>0</v>
      </c>
      <c r="S144" s="115">
        <v>0</v>
      </c>
      <c r="T144" s="115">
        <v>0</v>
      </c>
      <c r="U144" s="115">
        <v>0</v>
      </c>
      <c r="V144" s="115">
        <v>0</v>
      </c>
      <c r="W144" s="115">
        <v>0</v>
      </c>
      <c r="X144" s="115">
        <v>0</v>
      </c>
      <c r="Y144" s="115">
        <v>0</v>
      </c>
      <c r="Z144" s="115">
        <v>0</v>
      </c>
      <c r="AA144" s="115">
        <v>0</v>
      </c>
      <c r="AB144" s="115">
        <v>0</v>
      </c>
      <c r="AC144" s="115">
        <v>0</v>
      </c>
      <c r="AD144" s="115">
        <v>0</v>
      </c>
      <c r="AE144" s="115">
        <v>0</v>
      </c>
      <c r="AF144" s="115">
        <v>0</v>
      </c>
      <c r="AG144" s="115">
        <v>0</v>
      </c>
      <c r="AH144" s="115">
        <v>0</v>
      </c>
      <c r="AI144" s="115">
        <v>0</v>
      </c>
      <c r="AJ144" s="115">
        <v>0</v>
      </c>
      <c r="AK144" s="115">
        <v>0</v>
      </c>
      <c r="AL144" s="246">
        <f t="shared" si="2"/>
        <v>208724209.30000001</v>
      </c>
      <c r="AO144" s="70"/>
    </row>
    <row r="145" spans="1:41" ht="33" customHeight="1">
      <c r="A145" s="87">
        <v>311</v>
      </c>
      <c r="B145" s="88" t="s">
        <v>809</v>
      </c>
      <c r="C145" s="89" t="s">
        <v>1525</v>
      </c>
      <c r="D145" s="115">
        <v>0</v>
      </c>
      <c r="E145" s="115">
        <v>0</v>
      </c>
      <c r="F145" s="115">
        <v>0</v>
      </c>
      <c r="G145" s="115">
        <v>7.0000000000000007E-2</v>
      </c>
      <c r="H145" s="115">
        <v>0</v>
      </c>
      <c r="I145" s="115">
        <v>0</v>
      </c>
      <c r="J145" s="115">
        <v>160140</v>
      </c>
      <c r="K145" s="115">
        <v>0</v>
      </c>
      <c r="L145" s="115">
        <v>0</v>
      </c>
      <c r="M145" s="115">
        <v>0</v>
      </c>
      <c r="N145" s="115">
        <v>0</v>
      </c>
      <c r="O145" s="115">
        <v>0</v>
      </c>
      <c r="P145" s="115">
        <v>0</v>
      </c>
      <c r="Q145" s="115">
        <v>0</v>
      </c>
      <c r="R145" s="115">
        <v>0</v>
      </c>
      <c r="S145" s="115">
        <v>0</v>
      </c>
      <c r="T145" s="115">
        <v>0</v>
      </c>
      <c r="U145" s="115">
        <v>0</v>
      </c>
      <c r="V145" s="115">
        <v>0</v>
      </c>
      <c r="W145" s="115">
        <v>0</v>
      </c>
      <c r="X145" s="115">
        <v>0</v>
      </c>
      <c r="Y145" s="115">
        <v>0</v>
      </c>
      <c r="Z145" s="115">
        <v>0</v>
      </c>
      <c r="AA145" s="115">
        <v>0</v>
      </c>
      <c r="AB145" s="115">
        <v>0</v>
      </c>
      <c r="AC145" s="115">
        <v>0</v>
      </c>
      <c r="AD145" s="115">
        <v>0</v>
      </c>
      <c r="AE145" s="115">
        <v>0</v>
      </c>
      <c r="AF145" s="115">
        <v>0</v>
      </c>
      <c r="AG145" s="115">
        <v>0</v>
      </c>
      <c r="AH145" s="115">
        <v>0</v>
      </c>
      <c r="AI145" s="115">
        <v>0</v>
      </c>
      <c r="AJ145" s="115">
        <v>0</v>
      </c>
      <c r="AK145" s="115">
        <v>0</v>
      </c>
      <c r="AL145" s="246">
        <f t="shared" si="2"/>
        <v>160140.07</v>
      </c>
      <c r="AO145" s="70"/>
    </row>
    <row r="146" spans="1:41" ht="33" customHeight="1">
      <c r="A146" s="87">
        <v>312</v>
      </c>
      <c r="B146" s="88" t="s">
        <v>810</v>
      </c>
      <c r="C146" s="89" t="s">
        <v>1522</v>
      </c>
      <c r="D146" s="115">
        <v>0</v>
      </c>
      <c r="E146" s="115">
        <v>0</v>
      </c>
      <c r="F146" s="115">
        <v>64974212</v>
      </c>
      <c r="G146" s="115">
        <v>190</v>
      </c>
      <c r="H146" s="115">
        <v>0</v>
      </c>
      <c r="I146" s="115">
        <v>0</v>
      </c>
      <c r="J146" s="115">
        <v>0</v>
      </c>
      <c r="K146" s="115">
        <v>0</v>
      </c>
      <c r="L146" s="115">
        <v>0</v>
      </c>
      <c r="M146" s="115">
        <v>0</v>
      </c>
      <c r="N146" s="115">
        <v>0</v>
      </c>
      <c r="O146" s="115">
        <v>0</v>
      </c>
      <c r="P146" s="115">
        <v>0</v>
      </c>
      <c r="Q146" s="115">
        <v>0</v>
      </c>
      <c r="R146" s="115">
        <v>0</v>
      </c>
      <c r="S146" s="115">
        <v>0</v>
      </c>
      <c r="T146" s="115">
        <v>0</v>
      </c>
      <c r="U146" s="115">
        <v>0</v>
      </c>
      <c r="V146" s="115">
        <v>0</v>
      </c>
      <c r="W146" s="115">
        <v>0</v>
      </c>
      <c r="X146" s="115">
        <v>0</v>
      </c>
      <c r="Y146" s="115">
        <v>0</v>
      </c>
      <c r="Z146" s="115">
        <v>0</v>
      </c>
      <c r="AA146" s="115">
        <v>0</v>
      </c>
      <c r="AB146" s="115">
        <v>0</v>
      </c>
      <c r="AC146" s="115">
        <v>0</v>
      </c>
      <c r="AD146" s="115">
        <v>0</v>
      </c>
      <c r="AE146" s="115">
        <v>0</v>
      </c>
      <c r="AF146" s="115">
        <v>0</v>
      </c>
      <c r="AG146" s="115">
        <v>0</v>
      </c>
      <c r="AH146" s="115">
        <v>0</v>
      </c>
      <c r="AI146" s="115">
        <v>0</v>
      </c>
      <c r="AJ146" s="115">
        <v>0</v>
      </c>
      <c r="AK146" s="115">
        <v>0</v>
      </c>
      <c r="AL146" s="246">
        <f t="shared" si="2"/>
        <v>64974402</v>
      </c>
      <c r="AO146" s="70"/>
    </row>
    <row r="147" spans="1:41" ht="33" customHeight="1">
      <c r="A147" s="87">
        <v>313</v>
      </c>
      <c r="B147" s="88" t="s">
        <v>811</v>
      </c>
      <c r="C147" s="89" t="s">
        <v>1524</v>
      </c>
      <c r="D147" s="115">
        <v>0</v>
      </c>
      <c r="E147" s="115">
        <v>0</v>
      </c>
      <c r="F147" s="115">
        <v>0</v>
      </c>
      <c r="G147" s="115">
        <v>6008.4900000000007</v>
      </c>
      <c r="H147" s="115">
        <v>0</v>
      </c>
      <c r="I147" s="115">
        <v>0</v>
      </c>
      <c r="J147" s="115">
        <v>0</v>
      </c>
      <c r="K147" s="115">
        <v>0</v>
      </c>
      <c r="L147" s="115">
        <v>0</v>
      </c>
      <c r="M147" s="115">
        <v>0</v>
      </c>
      <c r="N147" s="115">
        <v>0</v>
      </c>
      <c r="O147" s="115">
        <v>0</v>
      </c>
      <c r="P147" s="115">
        <v>0</v>
      </c>
      <c r="Q147" s="115">
        <v>0</v>
      </c>
      <c r="R147" s="115">
        <v>0</v>
      </c>
      <c r="S147" s="115">
        <v>0</v>
      </c>
      <c r="T147" s="115">
        <v>0</v>
      </c>
      <c r="U147" s="115">
        <v>0</v>
      </c>
      <c r="V147" s="115">
        <v>0</v>
      </c>
      <c r="W147" s="115">
        <v>0</v>
      </c>
      <c r="X147" s="115">
        <v>0</v>
      </c>
      <c r="Y147" s="115">
        <v>0</v>
      </c>
      <c r="Z147" s="115">
        <v>0</v>
      </c>
      <c r="AA147" s="115">
        <v>0</v>
      </c>
      <c r="AB147" s="115">
        <v>0</v>
      </c>
      <c r="AC147" s="115">
        <v>0</v>
      </c>
      <c r="AD147" s="115">
        <v>0</v>
      </c>
      <c r="AE147" s="115">
        <v>0</v>
      </c>
      <c r="AF147" s="115">
        <v>0</v>
      </c>
      <c r="AG147" s="115">
        <v>0</v>
      </c>
      <c r="AH147" s="115">
        <v>0</v>
      </c>
      <c r="AI147" s="115">
        <v>0</v>
      </c>
      <c r="AJ147" s="115">
        <v>0</v>
      </c>
      <c r="AK147" s="115">
        <v>0</v>
      </c>
      <c r="AL147" s="246">
        <f t="shared" si="2"/>
        <v>6008.4900000000007</v>
      </c>
      <c r="AO147" s="70"/>
    </row>
    <row r="148" spans="1:41" ht="33" customHeight="1">
      <c r="A148" s="87">
        <v>314</v>
      </c>
      <c r="B148" s="88" t="s">
        <v>812</v>
      </c>
      <c r="C148" s="89" t="s">
        <v>1517</v>
      </c>
      <c r="D148" s="115">
        <v>0</v>
      </c>
      <c r="E148" s="115">
        <v>0</v>
      </c>
      <c r="F148" s="115">
        <v>0</v>
      </c>
      <c r="G148" s="115">
        <v>0</v>
      </c>
      <c r="H148" s="115">
        <v>0</v>
      </c>
      <c r="I148" s="115">
        <v>0</v>
      </c>
      <c r="J148" s="115">
        <v>0</v>
      </c>
      <c r="K148" s="115">
        <v>0</v>
      </c>
      <c r="L148" s="115">
        <v>272.13</v>
      </c>
      <c r="M148" s="115">
        <v>0</v>
      </c>
      <c r="N148" s="115">
        <v>0</v>
      </c>
      <c r="O148" s="115">
        <v>0</v>
      </c>
      <c r="P148" s="115">
        <v>46.87</v>
      </c>
      <c r="Q148" s="115">
        <v>0</v>
      </c>
      <c r="R148" s="115">
        <v>0</v>
      </c>
      <c r="S148" s="115">
        <v>0</v>
      </c>
      <c r="T148" s="115">
        <v>0</v>
      </c>
      <c r="U148" s="115">
        <v>0</v>
      </c>
      <c r="V148" s="115">
        <v>0</v>
      </c>
      <c r="W148" s="115">
        <v>0</v>
      </c>
      <c r="X148" s="115">
        <v>0</v>
      </c>
      <c r="Y148" s="115">
        <v>0</v>
      </c>
      <c r="Z148" s="115">
        <v>0</v>
      </c>
      <c r="AA148" s="115">
        <v>0</v>
      </c>
      <c r="AB148" s="115">
        <v>0</v>
      </c>
      <c r="AC148" s="115">
        <v>0</v>
      </c>
      <c r="AD148" s="115">
        <v>0</v>
      </c>
      <c r="AE148" s="115">
        <v>0</v>
      </c>
      <c r="AF148" s="115">
        <v>0</v>
      </c>
      <c r="AG148" s="115">
        <v>0</v>
      </c>
      <c r="AH148" s="115">
        <v>0</v>
      </c>
      <c r="AI148" s="115">
        <v>0</v>
      </c>
      <c r="AJ148" s="115">
        <v>0</v>
      </c>
      <c r="AK148" s="115">
        <v>0</v>
      </c>
      <c r="AL148" s="246">
        <f t="shared" si="2"/>
        <v>319</v>
      </c>
      <c r="AO148" s="70"/>
    </row>
    <row r="149" spans="1:41" ht="33" customHeight="1">
      <c r="A149" s="87">
        <v>315</v>
      </c>
      <c r="B149" s="88" t="s">
        <v>813</v>
      </c>
      <c r="C149" s="89" t="s">
        <v>1516</v>
      </c>
      <c r="D149" s="115">
        <v>0</v>
      </c>
      <c r="E149" s="115">
        <v>0</v>
      </c>
      <c r="F149" s="115">
        <v>741754.55</v>
      </c>
      <c r="G149" s="115">
        <v>6468.5499999999993</v>
      </c>
      <c r="H149" s="115">
        <v>0</v>
      </c>
      <c r="I149" s="115">
        <v>0</v>
      </c>
      <c r="J149" s="115">
        <v>0</v>
      </c>
      <c r="K149" s="115">
        <v>0</v>
      </c>
      <c r="L149" s="115">
        <v>0</v>
      </c>
      <c r="M149" s="115">
        <v>0</v>
      </c>
      <c r="N149" s="115">
        <v>0</v>
      </c>
      <c r="O149" s="115">
        <v>0</v>
      </c>
      <c r="P149" s="115">
        <v>0</v>
      </c>
      <c r="Q149" s="115">
        <v>0</v>
      </c>
      <c r="R149" s="115">
        <v>0</v>
      </c>
      <c r="S149" s="115">
        <v>0</v>
      </c>
      <c r="T149" s="115">
        <v>0</v>
      </c>
      <c r="U149" s="115">
        <v>0</v>
      </c>
      <c r="V149" s="115">
        <v>0</v>
      </c>
      <c r="W149" s="115">
        <v>0</v>
      </c>
      <c r="X149" s="115">
        <v>0</v>
      </c>
      <c r="Y149" s="115">
        <v>0</v>
      </c>
      <c r="Z149" s="115">
        <v>0</v>
      </c>
      <c r="AA149" s="115">
        <v>0</v>
      </c>
      <c r="AB149" s="115">
        <v>0</v>
      </c>
      <c r="AC149" s="115">
        <v>0</v>
      </c>
      <c r="AD149" s="115">
        <v>0</v>
      </c>
      <c r="AE149" s="115">
        <v>0</v>
      </c>
      <c r="AF149" s="115">
        <v>0</v>
      </c>
      <c r="AG149" s="115">
        <v>0</v>
      </c>
      <c r="AH149" s="115">
        <v>0</v>
      </c>
      <c r="AI149" s="115">
        <v>0</v>
      </c>
      <c r="AJ149" s="115">
        <v>0</v>
      </c>
      <c r="AK149" s="115">
        <v>0</v>
      </c>
      <c r="AL149" s="246">
        <f t="shared" si="2"/>
        <v>748223.10000000009</v>
      </c>
      <c r="AO149" s="70"/>
    </row>
    <row r="150" spans="1:41" ht="33" customHeight="1">
      <c r="A150" s="87">
        <v>324</v>
      </c>
      <c r="B150" s="88" t="s">
        <v>814</v>
      </c>
      <c r="C150" s="89" t="s">
        <v>1516</v>
      </c>
      <c r="D150" s="115">
        <v>0</v>
      </c>
      <c r="E150" s="115">
        <v>0</v>
      </c>
      <c r="F150" s="115">
        <v>200</v>
      </c>
      <c r="G150" s="115">
        <v>0</v>
      </c>
      <c r="H150" s="115">
        <v>0</v>
      </c>
      <c r="I150" s="115">
        <v>0</v>
      </c>
      <c r="J150" s="115">
        <v>0</v>
      </c>
      <c r="K150" s="115">
        <v>0</v>
      </c>
      <c r="L150" s="115">
        <v>0</v>
      </c>
      <c r="M150" s="115">
        <v>0</v>
      </c>
      <c r="N150" s="115">
        <v>0</v>
      </c>
      <c r="O150" s="115">
        <v>0</v>
      </c>
      <c r="P150" s="115">
        <v>0</v>
      </c>
      <c r="Q150" s="115">
        <v>0</v>
      </c>
      <c r="R150" s="115">
        <v>0</v>
      </c>
      <c r="S150" s="115">
        <v>0</v>
      </c>
      <c r="T150" s="115">
        <v>0</v>
      </c>
      <c r="U150" s="115">
        <v>0</v>
      </c>
      <c r="V150" s="115">
        <v>0</v>
      </c>
      <c r="W150" s="115">
        <v>0</v>
      </c>
      <c r="X150" s="115">
        <v>0</v>
      </c>
      <c r="Y150" s="115">
        <v>0</v>
      </c>
      <c r="Z150" s="115">
        <v>0</v>
      </c>
      <c r="AA150" s="115">
        <v>0</v>
      </c>
      <c r="AB150" s="115">
        <v>0</v>
      </c>
      <c r="AC150" s="115">
        <v>0</v>
      </c>
      <c r="AD150" s="115">
        <v>0</v>
      </c>
      <c r="AE150" s="115">
        <v>0</v>
      </c>
      <c r="AF150" s="115">
        <v>0</v>
      </c>
      <c r="AG150" s="115">
        <v>0</v>
      </c>
      <c r="AH150" s="115">
        <v>0</v>
      </c>
      <c r="AI150" s="115">
        <v>0</v>
      </c>
      <c r="AJ150" s="115">
        <v>0</v>
      </c>
      <c r="AK150" s="115">
        <v>0</v>
      </c>
      <c r="AL150" s="246">
        <f t="shared" si="2"/>
        <v>200</v>
      </c>
      <c r="AO150" s="70"/>
    </row>
    <row r="151" spans="1:41" ht="33" customHeight="1">
      <c r="A151" s="87">
        <v>340</v>
      </c>
      <c r="B151" s="88" t="s">
        <v>815</v>
      </c>
      <c r="C151" s="89" t="s">
        <v>1524</v>
      </c>
      <c r="D151" s="115">
        <v>0</v>
      </c>
      <c r="E151" s="115">
        <v>0</v>
      </c>
      <c r="F151" s="115">
        <v>0</v>
      </c>
      <c r="G151" s="115">
        <v>161211.11000000002</v>
      </c>
      <c r="H151" s="115">
        <v>0</v>
      </c>
      <c r="I151" s="115">
        <v>0</v>
      </c>
      <c r="J151" s="115">
        <v>2314519.1700000004</v>
      </c>
      <c r="K151" s="115">
        <v>0</v>
      </c>
      <c r="L151" s="115">
        <v>5185.0000000000009</v>
      </c>
      <c r="M151" s="115">
        <v>0</v>
      </c>
      <c r="N151" s="115">
        <v>0</v>
      </c>
      <c r="O151" s="115">
        <v>0</v>
      </c>
      <c r="P151" s="115">
        <v>0</v>
      </c>
      <c r="Q151" s="115">
        <v>18560</v>
      </c>
      <c r="R151" s="115">
        <v>0</v>
      </c>
      <c r="S151" s="115">
        <v>0</v>
      </c>
      <c r="T151" s="115">
        <v>0</v>
      </c>
      <c r="U151" s="115">
        <v>0</v>
      </c>
      <c r="V151" s="115">
        <v>0</v>
      </c>
      <c r="W151" s="115">
        <v>0</v>
      </c>
      <c r="X151" s="115">
        <v>0</v>
      </c>
      <c r="Y151" s="115">
        <v>0</v>
      </c>
      <c r="Z151" s="115">
        <v>0</v>
      </c>
      <c r="AA151" s="115">
        <v>0</v>
      </c>
      <c r="AB151" s="115">
        <v>0</v>
      </c>
      <c r="AC151" s="115">
        <v>0</v>
      </c>
      <c r="AD151" s="115">
        <v>0</v>
      </c>
      <c r="AE151" s="115">
        <v>0</v>
      </c>
      <c r="AF151" s="115">
        <v>0</v>
      </c>
      <c r="AG151" s="115">
        <v>0</v>
      </c>
      <c r="AH151" s="115">
        <v>0</v>
      </c>
      <c r="AI151" s="115">
        <v>0</v>
      </c>
      <c r="AJ151" s="115">
        <v>0</v>
      </c>
      <c r="AK151" s="115">
        <v>0</v>
      </c>
      <c r="AL151" s="246">
        <f t="shared" si="2"/>
        <v>2499475.2800000003</v>
      </c>
      <c r="AO151" s="70"/>
    </row>
    <row r="152" spans="1:41" ht="33" hidden="1" customHeight="1">
      <c r="A152" s="87">
        <v>341</v>
      </c>
      <c r="B152" s="88" t="s">
        <v>816</v>
      </c>
      <c r="C152" s="89" t="s">
        <v>1524</v>
      </c>
      <c r="D152" s="115">
        <v>0</v>
      </c>
      <c r="E152" s="115">
        <v>0</v>
      </c>
      <c r="F152" s="115">
        <v>0</v>
      </c>
      <c r="G152" s="115">
        <v>0</v>
      </c>
      <c r="H152" s="115">
        <v>0</v>
      </c>
      <c r="I152" s="115">
        <v>0</v>
      </c>
      <c r="J152" s="115">
        <v>0</v>
      </c>
      <c r="K152" s="115">
        <v>0</v>
      </c>
      <c r="L152" s="115">
        <v>0</v>
      </c>
      <c r="M152" s="115">
        <v>0</v>
      </c>
      <c r="N152" s="115">
        <v>0</v>
      </c>
      <c r="O152" s="115">
        <v>0</v>
      </c>
      <c r="P152" s="115">
        <v>0</v>
      </c>
      <c r="Q152" s="115">
        <v>0</v>
      </c>
      <c r="R152" s="115">
        <v>0</v>
      </c>
      <c r="S152" s="115">
        <v>0</v>
      </c>
      <c r="T152" s="115">
        <v>0</v>
      </c>
      <c r="U152" s="115">
        <v>0</v>
      </c>
      <c r="V152" s="115">
        <v>0</v>
      </c>
      <c r="W152" s="115">
        <v>0</v>
      </c>
      <c r="X152" s="115">
        <v>0</v>
      </c>
      <c r="Y152" s="115">
        <v>0</v>
      </c>
      <c r="Z152" s="115">
        <v>0</v>
      </c>
      <c r="AA152" s="115">
        <v>0</v>
      </c>
      <c r="AB152" s="115">
        <v>0</v>
      </c>
      <c r="AC152" s="115">
        <v>0</v>
      </c>
      <c r="AD152" s="115">
        <v>0</v>
      </c>
      <c r="AE152" s="115">
        <v>0</v>
      </c>
      <c r="AF152" s="115">
        <v>0</v>
      </c>
      <c r="AG152" s="115">
        <v>0</v>
      </c>
      <c r="AH152" s="115">
        <v>0</v>
      </c>
      <c r="AI152" s="115">
        <v>0</v>
      </c>
      <c r="AJ152" s="115">
        <v>0</v>
      </c>
      <c r="AK152" s="115">
        <v>0</v>
      </c>
      <c r="AL152" s="246">
        <f t="shared" si="2"/>
        <v>0</v>
      </c>
      <c r="AO152" s="70"/>
    </row>
    <row r="153" spans="1:41" ht="33" customHeight="1">
      <c r="A153" s="87">
        <v>342</v>
      </c>
      <c r="B153" s="88" t="s">
        <v>817</v>
      </c>
      <c r="C153" s="89" t="s">
        <v>1519</v>
      </c>
      <c r="D153" s="115">
        <v>0</v>
      </c>
      <c r="E153" s="115">
        <v>91.35</v>
      </c>
      <c r="F153" s="115">
        <v>0</v>
      </c>
      <c r="G153" s="115">
        <v>261094.58000000002</v>
      </c>
      <c r="H153" s="115">
        <v>0</v>
      </c>
      <c r="I153" s="115">
        <v>0</v>
      </c>
      <c r="J153" s="115">
        <v>31803851.539999995</v>
      </c>
      <c r="K153" s="115">
        <v>0</v>
      </c>
      <c r="L153" s="115">
        <v>0</v>
      </c>
      <c r="M153" s="115">
        <v>0</v>
      </c>
      <c r="N153" s="115">
        <v>0</v>
      </c>
      <c r="O153" s="115">
        <v>0</v>
      </c>
      <c r="P153" s="115">
        <v>0</v>
      </c>
      <c r="Q153" s="115">
        <v>0</v>
      </c>
      <c r="R153" s="115">
        <v>0</v>
      </c>
      <c r="S153" s="115">
        <v>0</v>
      </c>
      <c r="T153" s="115">
        <v>0</v>
      </c>
      <c r="U153" s="115">
        <v>0</v>
      </c>
      <c r="V153" s="115">
        <v>0</v>
      </c>
      <c r="W153" s="115">
        <v>0</v>
      </c>
      <c r="X153" s="115">
        <v>0</v>
      </c>
      <c r="Y153" s="115">
        <v>0</v>
      </c>
      <c r="Z153" s="115">
        <v>0</v>
      </c>
      <c r="AA153" s="115">
        <v>0</v>
      </c>
      <c r="AB153" s="115">
        <v>0</v>
      </c>
      <c r="AC153" s="115">
        <v>0</v>
      </c>
      <c r="AD153" s="115">
        <v>0</v>
      </c>
      <c r="AE153" s="115">
        <v>0</v>
      </c>
      <c r="AF153" s="115">
        <v>0</v>
      </c>
      <c r="AG153" s="115">
        <v>0</v>
      </c>
      <c r="AH153" s="115">
        <v>0</v>
      </c>
      <c r="AI153" s="115">
        <v>0</v>
      </c>
      <c r="AJ153" s="115">
        <v>0</v>
      </c>
      <c r="AK153" s="115">
        <v>0</v>
      </c>
      <c r="AL153" s="246">
        <f t="shared" si="2"/>
        <v>32065037.469999995</v>
      </c>
      <c r="AO153" s="70"/>
    </row>
    <row r="154" spans="1:41" ht="33" hidden="1" customHeight="1">
      <c r="A154" s="87">
        <v>343</v>
      </c>
      <c r="B154" s="88" t="s">
        <v>818</v>
      </c>
      <c r="C154" s="89" t="s">
        <v>1519</v>
      </c>
      <c r="D154" s="115">
        <v>0</v>
      </c>
      <c r="E154" s="115">
        <v>0</v>
      </c>
      <c r="F154" s="115">
        <v>0</v>
      </c>
      <c r="G154" s="115">
        <v>0</v>
      </c>
      <c r="H154" s="115">
        <v>0</v>
      </c>
      <c r="I154" s="115">
        <v>0</v>
      </c>
      <c r="J154" s="115">
        <v>0</v>
      </c>
      <c r="K154" s="115">
        <v>0</v>
      </c>
      <c r="L154" s="115">
        <v>0</v>
      </c>
      <c r="M154" s="115">
        <v>0</v>
      </c>
      <c r="N154" s="115">
        <v>0</v>
      </c>
      <c r="O154" s="115">
        <v>0</v>
      </c>
      <c r="P154" s="115">
        <v>0</v>
      </c>
      <c r="Q154" s="115">
        <v>0</v>
      </c>
      <c r="R154" s="115">
        <v>0</v>
      </c>
      <c r="S154" s="115">
        <v>0</v>
      </c>
      <c r="T154" s="115">
        <v>0</v>
      </c>
      <c r="U154" s="115">
        <v>0</v>
      </c>
      <c r="V154" s="115">
        <v>0</v>
      </c>
      <c r="W154" s="115">
        <v>0</v>
      </c>
      <c r="X154" s="115">
        <v>0</v>
      </c>
      <c r="Y154" s="115">
        <v>0</v>
      </c>
      <c r="Z154" s="115">
        <v>0</v>
      </c>
      <c r="AA154" s="115">
        <v>0</v>
      </c>
      <c r="AB154" s="115">
        <v>0</v>
      </c>
      <c r="AC154" s="115">
        <v>0</v>
      </c>
      <c r="AD154" s="115">
        <v>0</v>
      </c>
      <c r="AE154" s="115">
        <v>0</v>
      </c>
      <c r="AF154" s="115">
        <v>0</v>
      </c>
      <c r="AG154" s="115">
        <v>0</v>
      </c>
      <c r="AH154" s="115">
        <v>0</v>
      </c>
      <c r="AI154" s="115">
        <v>0</v>
      </c>
      <c r="AJ154" s="115">
        <v>0</v>
      </c>
      <c r="AK154" s="115">
        <v>0</v>
      </c>
      <c r="AL154" s="246">
        <f t="shared" si="2"/>
        <v>0</v>
      </c>
      <c r="AO154" s="70"/>
    </row>
    <row r="155" spans="1:41" ht="33" customHeight="1">
      <c r="A155" s="87">
        <v>344</v>
      </c>
      <c r="B155" s="88" t="s">
        <v>819</v>
      </c>
      <c r="C155" s="89" t="s">
        <v>1517</v>
      </c>
      <c r="D155" s="115">
        <v>0</v>
      </c>
      <c r="E155" s="115">
        <v>0</v>
      </c>
      <c r="F155" s="115">
        <v>0</v>
      </c>
      <c r="G155" s="115">
        <v>2162.85</v>
      </c>
      <c r="H155" s="115">
        <v>0</v>
      </c>
      <c r="I155" s="115">
        <v>0</v>
      </c>
      <c r="J155" s="115">
        <v>0</v>
      </c>
      <c r="K155" s="115">
        <v>0</v>
      </c>
      <c r="L155" s="115">
        <v>0</v>
      </c>
      <c r="M155" s="115">
        <v>0</v>
      </c>
      <c r="N155" s="115">
        <v>0</v>
      </c>
      <c r="O155" s="115">
        <v>0</v>
      </c>
      <c r="P155" s="115">
        <v>0</v>
      </c>
      <c r="Q155" s="115">
        <v>0</v>
      </c>
      <c r="R155" s="115">
        <v>0</v>
      </c>
      <c r="S155" s="115">
        <v>0</v>
      </c>
      <c r="T155" s="115">
        <v>0</v>
      </c>
      <c r="U155" s="115">
        <v>0</v>
      </c>
      <c r="V155" s="115">
        <v>0</v>
      </c>
      <c r="W155" s="115">
        <v>0</v>
      </c>
      <c r="X155" s="115">
        <v>0</v>
      </c>
      <c r="Y155" s="115">
        <v>0</v>
      </c>
      <c r="Z155" s="115">
        <v>0</v>
      </c>
      <c r="AA155" s="115">
        <v>0</v>
      </c>
      <c r="AB155" s="115">
        <v>0</v>
      </c>
      <c r="AC155" s="115">
        <v>0</v>
      </c>
      <c r="AD155" s="115">
        <v>0</v>
      </c>
      <c r="AE155" s="115">
        <v>0</v>
      </c>
      <c r="AF155" s="115">
        <v>0</v>
      </c>
      <c r="AG155" s="115">
        <v>0</v>
      </c>
      <c r="AH155" s="115">
        <v>0</v>
      </c>
      <c r="AI155" s="115">
        <v>0</v>
      </c>
      <c r="AJ155" s="115">
        <v>0</v>
      </c>
      <c r="AK155" s="115">
        <v>0</v>
      </c>
      <c r="AL155" s="246">
        <f t="shared" si="2"/>
        <v>2162.85</v>
      </c>
      <c r="AO155" s="70"/>
    </row>
    <row r="156" spans="1:41" ht="33" hidden="1" customHeight="1">
      <c r="A156" s="87">
        <v>345</v>
      </c>
      <c r="B156" s="88" t="s">
        <v>820</v>
      </c>
      <c r="C156" s="89" t="s">
        <v>1518</v>
      </c>
      <c r="D156" s="115">
        <v>0</v>
      </c>
      <c r="E156" s="115">
        <v>0</v>
      </c>
      <c r="F156" s="115">
        <v>0</v>
      </c>
      <c r="G156" s="115">
        <v>0</v>
      </c>
      <c r="H156" s="115">
        <v>0</v>
      </c>
      <c r="I156" s="115">
        <v>0</v>
      </c>
      <c r="J156" s="115">
        <v>0</v>
      </c>
      <c r="K156" s="115">
        <v>0</v>
      </c>
      <c r="L156" s="115">
        <v>0</v>
      </c>
      <c r="M156" s="115">
        <v>0</v>
      </c>
      <c r="N156" s="115">
        <v>0</v>
      </c>
      <c r="O156" s="115">
        <v>0</v>
      </c>
      <c r="P156" s="115">
        <v>0</v>
      </c>
      <c r="Q156" s="115">
        <v>0</v>
      </c>
      <c r="R156" s="115">
        <v>0</v>
      </c>
      <c r="S156" s="115">
        <v>0</v>
      </c>
      <c r="T156" s="115">
        <v>0</v>
      </c>
      <c r="U156" s="115">
        <v>0</v>
      </c>
      <c r="V156" s="115">
        <v>0</v>
      </c>
      <c r="W156" s="115">
        <v>0</v>
      </c>
      <c r="X156" s="115">
        <v>0</v>
      </c>
      <c r="Y156" s="115">
        <v>0</v>
      </c>
      <c r="Z156" s="115">
        <v>0</v>
      </c>
      <c r="AA156" s="115">
        <v>0</v>
      </c>
      <c r="AB156" s="115">
        <v>0</v>
      </c>
      <c r="AC156" s="115">
        <v>0</v>
      </c>
      <c r="AD156" s="115">
        <v>0</v>
      </c>
      <c r="AE156" s="115">
        <v>0</v>
      </c>
      <c r="AF156" s="115">
        <v>0</v>
      </c>
      <c r="AG156" s="115">
        <v>0</v>
      </c>
      <c r="AH156" s="115">
        <v>0</v>
      </c>
      <c r="AI156" s="115">
        <v>0</v>
      </c>
      <c r="AJ156" s="115">
        <v>0</v>
      </c>
      <c r="AK156" s="115">
        <v>0</v>
      </c>
      <c r="AL156" s="246">
        <f t="shared" si="2"/>
        <v>0</v>
      </c>
      <c r="AO156" s="70"/>
    </row>
    <row r="157" spans="1:41" ht="33" customHeight="1">
      <c r="A157" s="87">
        <v>346</v>
      </c>
      <c r="B157" s="88" t="s">
        <v>821</v>
      </c>
      <c r="C157" s="89" t="s">
        <v>1518</v>
      </c>
      <c r="D157" s="115">
        <v>0</v>
      </c>
      <c r="E157" s="115">
        <v>0</v>
      </c>
      <c r="F157" s="115">
        <v>0</v>
      </c>
      <c r="G157" s="115">
        <v>45050.19</v>
      </c>
      <c r="H157" s="115">
        <v>0</v>
      </c>
      <c r="I157" s="115">
        <v>0</v>
      </c>
      <c r="J157" s="115">
        <v>0</v>
      </c>
      <c r="K157" s="115">
        <v>0</v>
      </c>
      <c r="L157" s="115">
        <v>0</v>
      </c>
      <c r="M157" s="115">
        <v>0</v>
      </c>
      <c r="N157" s="115">
        <v>0</v>
      </c>
      <c r="O157" s="115">
        <v>0</v>
      </c>
      <c r="P157" s="115">
        <v>0</v>
      </c>
      <c r="Q157" s="115">
        <v>0</v>
      </c>
      <c r="R157" s="115">
        <v>0</v>
      </c>
      <c r="S157" s="115">
        <v>0</v>
      </c>
      <c r="T157" s="115">
        <v>0</v>
      </c>
      <c r="U157" s="115">
        <v>0</v>
      </c>
      <c r="V157" s="115">
        <v>0</v>
      </c>
      <c r="W157" s="115">
        <v>0</v>
      </c>
      <c r="X157" s="115">
        <v>0</v>
      </c>
      <c r="Y157" s="115">
        <v>0</v>
      </c>
      <c r="Z157" s="115">
        <v>0</v>
      </c>
      <c r="AA157" s="115">
        <v>0</v>
      </c>
      <c r="AB157" s="115">
        <v>0</v>
      </c>
      <c r="AC157" s="115">
        <v>0</v>
      </c>
      <c r="AD157" s="115">
        <v>0</v>
      </c>
      <c r="AE157" s="115">
        <v>0</v>
      </c>
      <c r="AF157" s="115">
        <v>0</v>
      </c>
      <c r="AG157" s="115">
        <v>0</v>
      </c>
      <c r="AH157" s="115">
        <v>0</v>
      </c>
      <c r="AI157" s="115">
        <v>0</v>
      </c>
      <c r="AJ157" s="115">
        <v>0</v>
      </c>
      <c r="AK157" s="115">
        <v>0</v>
      </c>
      <c r="AL157" s="246">
        <f t="shared" si="2"/>
        <v>45050.19</v>
      </c>
      <c r="AO157" s="70"/>
    </row>
    <row r="158" spans="1:41" ht="33" customHeight="1">
      <c r="A158" s="87">
        <v>347</v>
      </c>
      <c r="B158" s="88" t="s">
        <v>822</v>
      </c>
      <c r="C158" s="89" t="s">
        <v>1518</v>
      </c>
      <c r="D158" s="115">
        <v>0</v>
      </c>
      <c r="E158" s="115">
        <v>0</v>
      </c>
      <c r="F158" s="115">
        <v>829914.5</v>
      </c>
      <c r="G158" s="115">
        <v>1878.25</v>
      </c>
      <c r="H158" s="115">
        <v>0</v>
      </c>
      <c r="I158" s="115">
        <v>0</v>
      </c>
      <c r="J158" s="115">
        <v>0</v>
      </c>
      <c r="K158" s="115">
        <v>0</v>
      </c>
      <c r="L158" s="115">
        <v>0</v>
      </c>
      <c r="M158" s="115">
        <v>0</v>
      </c>
      <c r="N158" s="115">
        <v>0</v>
      </c>
      <c r="O158" s="115">
        <v>0</v>
      </c>
      <c r="P158" s="115">
        <v>0</v>
      </c>
      <c r="Q158" s="115">
        <v>0</v>
      </c>
      <c r="R158" s="115">
        <v>0</v>
      </c>
      <c r="S158" s="115">
        <v>0</v>
      </c>
      <c r="T158" s="115">
        <v>0</v>
      </c>
      <c r="U158" s="115">
        <v>0</v>
      </c>
      <c r="V158" s="115">
        <v>0</v>
      </c>
      <c r="W158" s="115">
        <v>0</v>
      </c>
      <c r="X158" s="115">
        <v>0</v>
      </c>
      <c r="Y158" s="115">
        <v>0</v>
      </c>
      <c r="Z158" s="115">
        <v>0</v>
      </c>
      <c r="AA158" s="115">
        <v>0</v>
      </c>
      <c r="AB158" s="115">
        <v>0</v>
      </c>
      <c r="AC158" s="115">
        <v>0</v>
      </c>
      <c r="AD158" s="115">
        <v>0</v>
      </c>
      <c r="AE158" s="115">
        <v>0</v>
      </c>
      <c r="AF158" s="115">
        <v>0</v>
      </c>
      <c r="AG158" s="115">
        <v>0</v>
      </c>
      <c r="AH158" s="115">
        <v>0</v>
      </c>
      <c r="AI158" s="115">
        <v>0</v>
      </c>
      <c r="AJ158" s="115">
        <v>0</v>
      </c>
      <c r="AK158" s="115">
        <v>0</v>
      </c>
      <c r="AL158" s="246">
        <f t="shared" si="2"/>
        <v>831792.75</v>
      </c>
      <c r="AO158" s="70"/>
    </row>
    <row r="159" spans="1:41" ht="33" customHeight="1">
      <c r="A159" s="87">
        <v>348</v>
      </c>
      <c r="B159" s="88" t="s">
        <v>823</v>
      </c>
      <c r="C159" s="89" t="s">
        <v>1522</v>
      </c>
      <c r="D159" s="115">
        <v>0</v>
      </c>
      <c r="E159" s="115">
        <v>0</v>
      </c>
      <c r="F159" s="115">
        <v>716910</v>
      </c>
      <c r="G159" s="115">
        <v>53127.27</v>
      </c>
      <c r="H159" s="115">
        <v>0</v>
      </c>
      <c r="I159" s="115">
        <v>0</v>
      </c>
      <c r="J159" s="115">
        <v>0</v>
      </c>
      <c r="K159" s="115">
        <v>0</v>
      </c>
      <c r="L159" s="115">
        <v>0</v>
      </c>
      <c r="M159" s="115">
        <v>0</v>
      </c>
      <c r="N159" s="115">
        <v>0</v>
      </c>
      <c r="O159" s="115">
        <v>0</v>
      </c>
      <c r="P159" s="115">
        <v>0</v>
      </c>
      <c r="Q159" s="115">
        <v>0</v>
      </c>
      <c r="R159" s="115">
        <v>0</v>
      </c>
      <c r="S159" s="115">
        <v>0</v>
      </c>
      <c r="T159" s="115">
        <v>0</v>
      </c>
      <c r="U159" s="115">
        <v>0</v>
      </c>
      <c r="V159" s="115">
        <v>0</v>
      </c>
      <c r="W159" s="115">
        <v>0</v>
      </c>
      <c r="X159" s="115">
        <v>0</v>
      </c>
      <c r="Y159" s="115">
        <v>0</v>
      </c>
      <c r="Z159" s="115">
        <v>0</v>
      </c>
      <c r="AA159" s="115">
        <v>0</v>
      </c>
      <c r="AB159" s="115">
        <v>0</v>
      </c>
      <c r="AC159" s="115">
        <v>0</v>
      </c>
      <c r="AD159" s="115">
        <v>0</v>
      </c>
      <c r="AE159" s="115">
        <v>0</v>
      </c>
      <c r="AF159" s="115">
        <v>0</v>
      </c>
      <c r="AG159" s="115">
        <v>0</v>
      </c>
      <c r="AH159" s="115">
        <v>0</v>
      </c>
      <c r="AI159" s="115">
        <v>0</v>
      </c>
      <c r="AJ159" s="115">
        <v>0</v>
      </c>
      <c r="AK159" s="115">
        <v>0</v>
      </c>
      <c r="AL159" s="246">
        <f t="shared" si="2"/>
        <v>770037.27</v>
      </c>
      <c r="AO159" s="70"/>
    </row>
    <row r="160" spans="1:41" ht="33" hidden="1" customHeight="1">
      <c r="A160" s="87">
        <v>349</v>
      </c>
      <c r="B160" s="88" t="s">
        <v>824</v>
      </c>
      <c r="C160" s="89" t="s">
        <v>1520</v>
      </c>
      <c r="D160" s="115">
        <v>0</v>
      </c>
      <c r="E160" s="115">
        <v>0</v>
      </c>
      <c r="F160" s="115">
        <v>0</v>
      </c>
      <c r="G160" s="115">
        <v>0</v>
      </c>
      <c r="H160" s="115">
        <v>0</v>
      </c>
      <c r="I160" s="115">
        <v>0</v>
      </c>
      <c r="J160" s="115">
        <v>0</v>
      </c>
      <c r="K160" s="115">
        <v>0</v>
      </c>
      <c r="L160" s="115">
        <v>0</v>
      </c>
      <c r="M160" s="115">
        <v>0</v>
      </c>
      <c r="N160" s="115">
        <v>0</v>
      </c>
      <c r="O160" s="115">
        <v>0</v>
      </c>
      <c r="P160" s="115">
        <v>0</v>
      </c>
      <c r="Q160" s="115">
        <v>0</v>
      </c>
      <c r="R160" s="115">
        <v>0</v>
      </c>
      <c r="S160" s="115">
        <v>0</v>
      </c>
      <c r="T160" s="115">
        <v>0</v>
      </c>
      <c r="U160" s="115">
        <v>0</v>
      </c>
      <c r="V160" s="115">
        <v>0</v>
      </c>
      <c r="W160" s="115">
        <v>0</v>
      </c>
      <c r="X160" s="115">
        <v>0</v>
      </c>
      <c r="Y160" s="115">
        <v>0</v>
      </c>
      <c r="Z160" s="115">
        <v>0</v>
      </c>
      <c r="AA160" s="115">
        <v>0</v>
      </c>
      <c r="AB160" s="115">
        <v>0</v>
      </c>
      <c r="AC160" s="115">
        <v>0</v>
      </c>
      <c r="AD160" s="115">
        <v>0</v>
      </c>
      <c r="AE160" s="115">
        <v>0</v>
      </c>
      <c r="AF160" s="115">
        <v>0</v>
      </c>
      <c r="AG160" s="115">
        <v>0</v>
      </c>
      <c r="AH160" s="115">
        <v>0</v>
      </c>
      <c r="AI160" s="115">
        <v>0</v>
      </c>
      <c r="AJ160" s="115">
        <v>0</v>
      </c>
      <c r="AK160" s="115">
        <v>0</v>
      </c>
      <c r="AL160" s="246">
        <f t="shared" si="2"/>
        <v>0</v>
      </c>
      <c r="AO160" s="70"/>
    </row>
    <row r="161" spans="1:41" ht="33" hidden="1" customHeight="1">
      <c r="A161" s="87">
        <v>371</v>
      </c>
      <c r="B161" s="88" t="s">
        <v>825</v>
      </c>
      <c r="C161" s="89" t="s">
        <v>1519</v>
      </c>
      <c r="D161" s="115">
        <v>0</v>
      </c>
      <c r="E161" s="115">
        <v>0</v>
      </c>
      <c r="F161" s="115">
        <v>0</v>
      </c>
      <c r="G161" s="115">
        <v>0</v>
      </c>
      <c r="H161" s="115">
        <v>0</v>
      </c>
      <c r="I161" s="115">
        <v>0</v>
      </c>
      <c r="J161" s="115">
        <v>0</v>
      </c>
      <c r="K161" s="115">
        <v>0</v>
      </c>
      <c r="L161" s="115">
        <v>0</v>
      </c>
      <c r="M161" s="115">
        <v>0</v>
      </c>
      <c r="N161" s="115">
        <v>0</v>
      </c>
      <c r="O161" s="115">
        <v>0</v>
      </c>
      <c r="P161" s="115">
        <v>0</v>
      </c>
      <c r="Q161" s="115">
        <v>0</v>
      </c>
      <c r="R161" s="115">
        <v>0</v>
      </c>
      <c r="S161" s="115">
        <v>0</v>
      </c>
      <c r="T161" s="115">
        <v>0</v>
      </c>
      <c r="U161" s="115">
        <v>0</v>
      </c>
      <c r="V161" s="115">
        <v>0</v>
      </c>
      <c r="W161" s="115">
        <v>0</v>
      </c>
      <c r="X161" s="115">
        <v>0</v>
      </c>
      <c r="Y161" s="115">
        <v>0</v>
      </c>
      <c r="Z161" s="115">
        <v>0</v>
      </c>
      <c r="AA161" s="115">
        <v>0</v>
      </c>
      <c r="AB161" s="115">
        <v>0</v>
      </c>
      <c r="AC161" s="115">
        <v>0</v>
      </c>
      <c r="AD161" s="115">
        <v>0</v>
      </c>
      <c r="AE161" s="115">
        <v>0</v>
      </c>
      <c r="AF161" s="115">
        <v>0</v>
      </c>
      <c r="AG161" s="115">
        <v>0</v>
      </c>
      <c r="AH161" s="115">
        <v>0</v>
      </c>
      <c r="AI161" s="115">
        <v>0</v>
      </c>
      <c r="AJ161" s="115">
        <v>0</v>
      </c>
      <c r="AK161" s="115">
        <v>0</v>
      </c>
      <c r="AL161" s="246">
        <f t="shared" si="2"/>
        <v>0</v>
      </c>
      <c r="AO161" s="70"/>
    </row>
    <row r="162" spans="1:41" ht="33" customHeight="1">
      <c r="A162" s="87">
        <v>372</v>
      </c>
      <c r="B162" s="88" t="s">
        <v>1272</v>
      </c>
      <c r="C162" s="89" t="s">
        <v>1521</v>
      </c>
      <c r="D162" s="115">
        <v>21536348.399999999</v>
      </c>
      <c r="E162" s="115">
        <v>0</v>
      </c>
      <c r="F162" s="115">
        <v>0</v>
      </c>
      <c r="G162" s="115">
        <v>4414</v>
      </c>
      <c r="H162" s="115">
        <v>0</v>
      </c>
      <c r="I162" s="115">
        <v>0</v>
      </c>
      <c r="J162" s="115">
        <v>0</v>
      </c>
      <c r="K162" s="115">
        <v>0</v>
      </c>
      <c r="L162" s="115">
        <v>0</v>
      </c>
      <c r="M162" s="115">
        <v>0</v>
      </c>
      <c r="N162" s="115">
        <v>0</v>
      </c>
      <c r="O162" s="115">
        <v>0</v>
      </c>
      <c r="P162" s="115">
        <v>0</v>
      </c>
      <c r="Q162" s="115">
        <v>0</v>
      </c>
      <c r="R162" s="115">
        <v>0</v>
      </c>
      <c r="S162" s="115">
        <v>0</v>
      </c>
      <c r="T162" s="115">
        <v>0</v>
      </c>
      <c r="U162" s="115">
        <v>0</v>
      </c>
      <c r="V162" s="115">
        <v>0</v>
      </c>
      <c r="W162" s="115">
        <v>0</v>
      </c>
      <c r="X162" s="115">
        <v>0</v>
      </c>
      <c r="Y162" s="115">
        <v>0</v>
      </c>
      <c r="Z162" s="115">
        <v>0</v>
      </c>
      <c r="AA162" s="115">
        <v>0</v>
      </c>
      <c r="AB162" s="115">
        <v>0</v>
      </c>
      <c r="AC162" s="115">
        <v>0</v>
      </c>
      <c r="AD162" s="115">
        <v>0</v>
      </c>
      <c r="AE162" s="115">
        <v>0</v>
      </c>
      <c r="AF162" s="115">
        <v>0</v>
      </c>
      <c r="AG162" s="115">
        <v>0</v>
      </c>
      <c r="AH162" s="115">
        <v>0</v>
      </c>
      <c r="AI162" s="115">
        <v>0</v>
      </c>
      <c r="AJ162" s="115">
        <v>0</v>
      </c>
      <c r="AK162" s="115">
        <v>0</v>
      </c>
      <c r="AL162" s="246">
        <f t="shared" si="2"/>
        <v>21540762.399999999</v>
      </c>
      <c r="AO162" s="70"/>
    </row>
    <row r="163" spans="1:41" ht="33" customHeight="1">
      <c r="A163" s="87">
        <v>373</v>
      </c>
      <c r="B163" s="88" t="s">
        <v>1273</v>
      </c>
      <c r="C163" s="89" t="s">
        <v>1521</v>
      </c>
      <c r="D163" s="115">
        <v>0</v>
      </c>
      <c r="E163" s="115">
        <v>21539124.539999999</v>
      </c>
      <c r="F163" s="115">
        <v>0</v>
      </c>
      <c r="G163" s="115">
        <v>39536.129999999997</v>
      </c>
      <c r="H163" s="115">
        <v>0</v>
      </c>
      <c r="I163" s="115">
        <v>0</v>
      </c>
      <c r="J163" s="115">
        <v>0</v>
      </c>
      <c r="K163" s="115">
        <v>0</v>
      </c>
      <c r="L163" s="115">
        <v>0</v>
      </c>
      <c r="M163" s="115">
        <v>0</v>
      </c>
      <c r="N163" s="115">
        <v>0</v>
      </c>
      <c r="O163" s="115">
        <v>0</v>
      </c>
      <c r="P163" s="115">
        <v>0</v>
      </c>
      <c r="Q163" s="115">
        <v>182673020.40000004</v>
      </c>
      <c r="R163" s="115">
        <v>0</v>
      </c>
      <c r="S163" s="115">
        <v>0</v>
      </c>
      <c r="T163" s="115">
        <v>0</v>
      </c>
      <c r="U163" s="115">
        <v>0</v>
      </c>
      <c r="V163" s="115">
        <v>0</v>
      </c>
      <c r="W163" s="115">
        <v>0</v>
      </c>
      <c r="X163" s="115">
        <v>0</v>
      </c>
      <c r="Y163" s="115">
        <v>0</v>
      </c>
      <c r="Z163" s="115">
        <v>0</v>
      </c>
      <c r="AA163" s="115">
        <v>0</v>
      </c>
      <c r="AB163" s="115">
        <v>0</v>
      </c>
      <c r="AC163" s="115">
        <v>0</v>
      </c>
      <c r="AD163" s="115">
        <v>0</v>
      </c>
      <c r="AE163" s="115">
        <v>0</v>
      </c>
      <c r="AF163" s="115">
        <v>0</v>
      </c>
      <c r="AG163" s="115">
        <v>0</v>
      </c>
      <c r="AH163" s="115">
        <v>0</v>
      </c>
      <c r="AI163" s="115">
        <v>0</v>
      </c>
      <c r="AJ163" s="115">
        <v>0</v>
      </c>
      <c r="AK163" s="115">
        <v>0</v>
      </c>
      <c r="AL163" s="246">
        <f t="shared" si="2"/>
        <v>204251681.07000002</v>
      </c>
      <c r="AO163" s="70"/>
    </row>
    <row r="164" spans="1:41" ht="33" customHeight="1">
      <c r="A164" s="87">
        <v>374</v>
      </c>
      <c r="B164" s="88" t="s">
        <v>1274</v>
      </c>
      <c r="C164" s="89" t="s">
        <v>1525</v>
      </c>
      <c r="D164" s="115">
        <v>0</v>
      </c>
      <c r="E164" s="115">
        <v>0</v>
      </c>
      <c r="F164" s="115">
        <v>0</v>
      </c>
      <c r="G164" s="115">
        <v>16259.01</v>
      </c>
      <c r="H164" s="115">
        <v>0</v>
      </c>
      <c r="I164" s="115">
        <v>0</v>
      </c>
      <c r="J164" s="115">
        <v>0</v>
      </c>
      <c r="K164" s="115">
        <v>0</v>
      </c>
      <c r="L164" s="115">
        <v>0</v>
      </c>
      <c r="M164" s="115">
        <v>0</v>
      </c>
      <c r="N164" s="115">
        <v>0</v>
      </c>
      <c r="O164" s="115">
        <v>0</v>
      </c>
      <c r="P164" s="115">
        <v>0</v>
      </c>
      <c r="Q164" s="115">
        <v>0</v>
      </c>
      <c r="R164" s="115">
        <v>0</v>
      </c>
      <c r="S164" s="115">
        <v>0</v>
      </c>
      <c r="T164" s="115">
        <v>0</v>
      </c>
      <c r="U164" s="115">
        <v>0</v>
      </c>
      <c r="V164" s="115">
        <v>0</v>
      </c>
      <c r="W164" s="115">
        <v>0</v>
      </c>
      <c r="X164" s="115">
        <v>0</v>
      </c>
      <c r="Y164" s="115">
        <v>0</v>
      </c>
      <c r="Z164" s="115">
        <v>0</v>
      </c>
      <c r="AA164" s="115">
        <v>0</v>
      </c>
      <c r="AB164" s="115">
        <v>0</v>
      </c>
      <c r="AC164" s="115">
        <v>0</v>
      </c>
      <c r="AD164" s="115">
        <v>0</v>
      </c>
      <c r="AE164" s="115">
        <v>0</v>
      </c>
      <c r="AF164" s="115">
        <v>0</v>
      </c>
      <c r="AG164" s="115">
        <v>0</v>
      </c>
      <c r="AH164" s="115">
        <v>0</v>
      </c>
      <c r="AI164" s="115">
        <v>0</v>
      </c>
      <c r="AJ164" s="115">
        <v>0</v>
      </c>
      <c r="AK164" s="115">
        <v>0</v>
      </c>
      <c r="AL164" s="246">
        <f t="shared" si="2"/>
        <v>16259.01</v>
      </c>
      <c r="AO164" s="70"/>
    </row>
    <row r="165" spans="1:41" ht="33" hidden="1" customHeight="1">
      <c r="A165" s="87">
        <v>375</v>
      </c>
      <c r="B165" s="88" t="s">
        <v>1275</v>
      </c>
      <c r="C165" s="117" t="s">
        <v>1304</v>
      </c>
      <c r="D165" s="115">
        <v>0</v>
      </c>
      <c r="E165" s="115">
        <v>0</v>
      </c>
      <c r="F165" s="115">
        <v>0</v>
      </c>
      <c r="G165" s="115">
        <v>0</v>
      </c>
      <c r="H165" s="115">
        <v>0</v>
      </c>
      <c r="I165" s="115">
        <v>0</v>
      </c>
      <c r="J165" s="115">
        <v>0</v>
      </c>
      <c r="K165" s="115">
        <v>0</v>
      </c>
      <c r="L165" s="115">
        <v>0</v>
      </c>
      <c r="M165" s="115">
        <v>0</v>
      </c>
      <c r="N165" s="115">
        <v>0</v>
      </c>
      <c r="O165" s="115">
        <v>0</v>
      </c>
      <c r="P165" s="115">
        <v>0</v>
      </c>
      <c r="Q165" s="115">
        <v>0</v>
      </c>
      <c r="R165" s="115">
        <v>0</v>
      </c>
      <c r="S165" s="115">
        <v>0</v>
      </c>
      <c r="T165" s="115">
        <v>0</v>
      </c>
      <c r="U165" s="115">
        <v>0</v>
      </c>
      <c r="V165" s="115">
        <v>0</v>
      </c>
      <c r="W165" s="115">
        <v>0</v>
      </c>
      <c r="X165" s="115">
        <v>0</v>
      </c>
      <c r="Y165" s="115">
        <v>0</v>
      </c>
      <c r="Z165" s="115">
        <v>0</v>
      </c>
      <c r="AA165" s="115">
        <v>0</v>
      </c>
      <c r="AB165" s="115">
        <v>0</v>
      </c>
      <c r="AC165" s="115">
        <v>0</v>
      </c>
      <c r="AD165" s="115">
        <v>0</v>
      </c>
      <c r="AE165" s="115">
        <v>0</v>
      </c>
      <c r="AF165" s="115">
        <v>0</v>
      </c>
      <c r="AG165" s="115">
        <v>0</v>
      </c>
      <c r="AH165" s="115">
        <v>0</v>
      </c>
      <c r="AI165" s="115">
        <v>0</v>
      </c>
      <c r="AJ165" s="115">
        <v>0</v>
      </c>
      <c r="AK165" s="115">
        <v>0</v>
      </c>
      <c r="AL165" s="246">
        <f t="shared" si="2"/>
        <v>0</v>
      </c>
      <c r="AO165" s="70"/>
    </row>
    <row r="166" spans="1:41" ht="33" customHeight="1">
      <c r="A166" s="87">
        <v>376</v>
      </c>
      <c r="B166" s="88" t="s">
        <v>1276</v>
      </c>
      <c r="C166" s="89" t="s">
        <v>1518</v>
      </c>
      <c r="D166" s="115">
        <v>0</v>
      </c>
      <c r="E166" s="115">
        <v>0</v>
      </c>
      <c r="F166" s="115">
        <v>0</v>
      </c>
      <c r="G166" s="115">
        <v>18647.79</v>
      </c>
      <c r="H166" s="115">
        <v>0</v>
      </c>
      <c r="I166" s="115">
        <v>270</v>
      </c>
      <c r="J166" s="115">
        <v>0</v>
      </c>
      <c r="K166" s="115">
        <v>0</v>
      </c>
      <c r="L166" s="115">
        <v>9968.9399999999987</v>
      </c>
      <c r="M166" s="115">
        <v>0</v>
      </c>
      <c r="N166" s="115">
        <v>0</v>
      </c>
      <c r="O166" s="115">
        <v>0</v>
      </c>
      <c r="P166" s="115">
        <v>0</v>
      </c>
      <c r="Q166" s="115">
        <v>0</v>
      </c>
      <c r="R166" s="115">
        <v>0</v>
      </c>
      <c r="S166" s="115">
        <v>0</v>
      </c>
      <c r="T166" s="115">
        <v>0</v>
      </c>
      <c r="U166" s="115">
        <v>0</v>
      </c>
      <c r="V166" s="115">
        <v>0</v>
      </c>
      <c r="W166" s="115">
        <v>0</v>
      </c>
      <c r="X166" s="115">
        <v>0</v>
      </c>
      <c r="Y166" s="115">
        <v>0</v>
      </c>
      <c r="Z166" s="115">
        <v>0</v>
      </c>
      <c r="AA166" s="115">
        <v>0</v>
      </c>
      <c r="AB166" s="115">
        <v>0</v>
      </c>
      <c r="AC166" s="115">
        <v>0</v>
      </c>
      <c r="AD166" s="115">
        <v>0</v>
      </c>
      <c r="AE166" s="115">
        <v>0</v>
      </c>
      <c r="AF166" s="115">
        <v>0</v>
      </c>
      <c r="AG166" s="115">
        <v>0</v>
      </c>
      <c r="AH166" s="115">
        <v>0</v>
      </c>
      <c r="AI166" s="115">
        <v>0</v>
      </c>
      <c r="AJ166" s="115">
        <v>0</v>
      </c>
      <c r="AK166" s="115">
        <v>0</v>
      </c>
      <c r="AL166" s="246">
        <f t="shared" si="2"/>
        <v>28886.73</v>
      </c>
      <c r="AO166" s="70"/>
    </row>
    <row r="167" spans="1:41" ht="33" hidden="1" customHeight="1">
      <c r="A167" s="87">
        <v>377</v>
      </c>
      <c r="B167" s="88" t="s">
        <v>1277</v>
      </c>
      <c r="C167" s="117" t="s">
        <v>1304</v>
      </c>
      <c r="D167" s="115">
        <v>0</v>
      </c>
      <c r="E167" s="115">
        <v>0</v>
      </c>
      <c r="F167" s="115">
        <v>0</v>
      </c>
      <c r="G167" s="115">
        <v>0</v>
      </c>
      <c r="H167" s="115">
        <v>0</v>
      </c>
      <c r="I167" s="115">
        <v>0</v>
      </c>
      <c r="J167" s="115">
        <v>0</v>
      </c>
      <c r="K167" s="115">
        <v>0</v>
      </c>
      <c r="L167" s="115">
        <v>0</v>
      </c>
      <c r="M167" s="115">
        <v>0</v>
      </c>
      <c r="N167" s="115">
        <v>0</v>
      </c>
      <c r="O167" s="115">
        <v>0</v>
      </c>
      <c r="P167" s="115">
        <v>0</v>
      </c>
      <c r="Q167" s="115">
        <v>0</v>
      </c>
      <c r="R167" s="115">
        <v>0</v>
      </c>
      <c r="S167" s="115">
        <v>0</v>
      </c>
      <c r="T167" s="115">
        <v>0</v>
      </c>
      <c r="U167" s="115">
        <v>0</v>
      </c>
      <c r="V167" s="115">
        <v>0</v>
      </c>
      <c r="W167" s="115">
        <v>0</v>
      </c>
      <c r="X167" s="115">
        <v>0</v>
      </c>
      <c r="Y167" s="115">
        <v>0</v>
      </c>
      <c r="Z167" s="115">
        <v>0</v>
      </c>
      <c r="AA167" s="115">
        <v>0</v>
      </c>
      <c r="AB167" s="115">
        <v>0</v>
      </c>
      <c r="AC167" s="115">
        <v>0</v>
      </c>
      <c r="AD167" s="115">
        <v>0</v>
      </c>
      <c r="AE167" s="115">
        <v>0</v>
      </c>
      <c r="AF167" s="115">
        <v>0</v>
      </c>
      <c r="AG167" s="115">
        <v>0</v>
      </c>
      <c r="AH167" s="115">
        <v>0</v>
      </c>
      <c r="AI167" s="115">
        <v>0</v>
      </c>
      <c r="AJ167" s="115">
        <v>0</v>
      </c>
      <c r="AK167" s="115">
        <v>0</v>
      </c>
      <c r="AL167" s="246">
        <f t="shared" si="2"/>
        <v>0</v>
      </c>
      <c r="AO167" s="70"/>
    </row>
    <row r="168" spans="1:41" ht="33" customHeight="1">
      <c r="A168" s="87">
        <v>378</v>
      </c>
      <c r="B168" s="88" t="s">
        <v>1278</v>
      </c>
      <c r="C168" s="117" t="s">
        <v>1524</v>
      </c>
      <c r="D168" s="115">
        <v>0</v>
      </c>
      <c r="E168" s="115">
        <v>0</v>
      </c>
      <c r="F168" s="115">
        <v>0</v>
      </c>
      <c r="G168" s="115">
        <v>2300.46</v>
      </c>
      <c r="H168" s="115">
        <v>0</v>
      </c>
      <c r="I168" s="115">
        <v>350</v>
      </c>
      <c r="J168" s="115">
        <v>61234.080000000002</v>
      </c>
      <c r="K168" s="115">
        <v>0</v>
      </c>
      <c r="L168" s="115">
        <v>270</v>
      </c>
      <c r="M168" s="115">
        <v>0</v>
      </c>
      <c r="N168" s="115">
        <v>0</v>
      </c>
      <c r="O168" s="115">
        <v>50</v>
      </c>
      <c r="P168" s="115">
        <v>0</v>
      </c>
      <c r="Q168" s="115">
        <v>0</v>
      </c>
      <c r="R168" s="115">
        <v>0</v>
      </c>
      <c r="S168" s="115">
        <v>0</v>
      </c>
      <c r="T168" s="115">
        <v>0</v>
      </c>
      <c r="U168" s="115">
        <v>0</v>
      </c>
      <c r="V168" s="115">
        <v>0</v>
      </c>
      <c r="W168" s="115">
        <v>0</v>
      </c>
      <c r="X168" s="115">
        <v>0</v>
      </c>
      <c r="Y168" s="115">
        <v>0</v>
      </c>
      <c r="Z168" s="115">
        <v>0</v>
      </c>
      <c r="AA168" s="115">
        <v>0</v>
      </c>
      <c r="AB168" s="115">
        <v>0</v>
      </c>
      <c r="AC168" s="115">
        <v>0</v>
      </c>
      <c r="AD168" s="115">
        <v>0</v>
      </c>
      <c r="AE168" s="115">
        <v>0</v>
      </c>
      <c r="AF168" s="115">
        <v>0</v>
      </c>
      <c r="AG168" s="115">
        <v>0</v>
      </c>
      <c r="AH168" s="115">
        <v>0</v>
      </c>
      <c r="AI168" s="115">
        <v>0</v>
      </c>
      <c r="AJ168" s="115">
        <v>0</v>
      </c>
      <c r="AK168" s="115">
        <v>0</v>
      </c>
      <c r="AL168" s="246">
        <f t="shared" si="2"/>
        <v>64204.54</v>
      </c>
      <c r="AO168" s="70"/>
    </row>
    <row r="169" spans="1:41" ht="33" customHeight="1">
      <c r="A169" s="87">
        <v>380</v>
      </c>
      <c r="B169" s="88" t="s">
        <v>1451</v>
      </c>
      <c r="C169" s="117" t="s">
        <v>1522</v>
      </c>
      <c r="D169" s="115">
        <v>0</v>
      </c>
      <c r="E169" s="115">
        <v>0</v>
      </c>
      <c r="F169" s="115">
        <v>0</v>
      </c>
      <c r="G169" s="115">
        <v>9842.4</v>
      </c>
      <c r="H169" s="115">
        <v>0</v>
      </c>
      <c r="I169" s="115">
        <v>0</v>
      </c>
      <c r="J169" s="115">
        <v>0</v>
      </c>
      <c r="K169" s="115">
        <v>0</v>
      </c>
      <c r="L169" s="115">
        <v>0</v>
      </c>
      <c r="M169" s="115">
        <v>0</v>
      </c>
      <c r="N169" s="115">
        <v>0</v>
      </c>
      <c r="O169" s="115">
        <v>0</v>
      </c>
      <c r="P169" s="115">
        <v>0</v>
      </c>
      <c r="Q169" s="115">
        <v>0</v>
      </c>
      <c r="R169" s="115">
        <v>0</v>
      </c>
      <c r="S169" s="115">
        <v>0</v>
      </c>
      <c r="T169" s="115">
        <v>0</v>
      </c>
      <c r="U169" s="115">
        <v>0</v>
      </c>
      <c r="V169" s="115">
        <v>0</v>
      </c>
      <c r="W169" s="115">
        <v>0</v>
      </c>
      <c r="X169" s="115">
        <v>0</v>
      </c>
      <c r="Y169" s="115">
        <v>0</v>
      </c>
      <c r="Z169" s="115">
        <v>0</v>
      </c>
      <c r="AA169" s="115">
        <v>0</v>
      </c>
      <c r="AB169" s="115">
        <v>0</v>
      </c>
      <c r="AC169" s="115">
        <v>0</v>
      </c>
      <c r="AD169" s="115">
        <v>0</v>
      </c>
      <c r="AE169" s="115">
        <v>0</v>
      </c>
      <c r="AF169" s="115">
        <v>0</v>
      </c>
      <c r="AG169" s="115">
        <v>0</v>
      </c>
      <c r="AH169" s="115">
        <v>0</v>
      </c>
      <c r="AI169" s="115">
        <v>0</v>
      </c>
      <c r="AJ169" s="115">
        <v>0</v>
      </c>
      <c r="AK169" s="115">
        <v>0</v>
      </c>
      <c r="AL169" s="246">
        <f t="shared" si="2"/>
        <v>9842.4</v>
      </c>
      <c r="AO169" s="70"/>
    </row>
    <row r="170" spans="1:41" ht="33" hidden="1" customHeight="1">
      <c r="A170" s="87">
        <v>411</v>
      </c>
      <c r="B170" s="88" t="s">
        <v>826</v>
      </c>
      <c r="C170" s="117" t="s">
        <v>1304</v>
      </c>
      <c r="D170" s="115">
        <v>0</v>
      </c>
      <c r="E170" s="115">
        <v>0</v>
      </c>
      <c r="F170" s="115">
        <v>0</v>
      </c>
      <c r="G170" s="115">
        <v>0</v>
      </c>
      <c r="H170" s="115">
        <v>0</v>
      </c>
      <c r="I170" s="115">
        <v>0</v>
      </c>
      <c r="J170" s="115">
        <v>0</v>
      </c>
      <c r="K170" s="115">
        <v>0</v>
      </c>
      <c r="L170" s="115">
        <v>0</v>
      </c>
      <c r="M170" s="115">
        <v>0</v>
      </c>
      <c r="N170" s="115">
        <v>0</v>
      </c>
      <c r="O170" s="115">
        <v>0</v>
      </c>
      <c r="P170" s="115">
        <v>0</v>
      </c>
      <c r="Q170" s="115">
        <v>0</v>
      </c>
      <c r="R170" s="115">
        <v>0</v>
      </c>
      <c r="S170" s="115">
        <v>0</v>
      </c>
      <c r="T170" s="115">
        <v>0</v>
      </c>
      <c r="U170" s="115">
        <v>0</v>
      </c>
      <c r="V170" s="115">
        <v>0</v>
      </c>
      <c r="W170" s="115">
        <v>0</v>
      </c>
      <c r="X170" s="115">
        <v>0</v>
      </c>
      <c r="Y170" s="115">
        <v>0</v>
      </c>
      <c r="Z170" s="115">
        <v>0</v>
      </c>
      <c r="AA170" s="115">
        <v>0</v>
      </c>
      <c r="AB170" s="115">
        <v>0</v>
      </c>
      <c r="AC170" s="115">
        <v>0</v>
      </c>
      <c r="AD170" s="115">
        <v>0</v>
      </c>
      <c r="AE170" s="115">
        <v>0</v>
      </c>
      <c r="AF170" s="115">
        <v>0</v>
      </c>
      <c r="AG170" s="115">
        <v>0</v>
      </c>
      <c r="AH170" s="115">
        <v>0</v>
      </c>
      <c r="AI170" s="115">
        <v>0</v>
      </c>
      <c r="AJ170" s="115">
        <v>0</v>
      </c>
      <c r="AK170" s="115">
        <v>0</v>
      </c>
      <c r="AL170" s="246">
        <f t="shared" si="2"/>
        <v>0</v>
      </c>
      <c r="AO170" s="70"/>
    </row>
    <row r="171" spans="1:41" ht="33" hidden="1" customHeight="1">
      <c r="A171" s="87">
        <v>417</v>
      </c>
      <c r="B171" s="88" t="s">
        <v>827</v>
      </c>
      <c r="C171" s="117" t="s">
        <v>1304</v>
      </c>
      <c r="D171" s="115">
        <v>0</v>
      </c>
      <c r="E171" s="115">
        <v>0</v>
      </c>
      <c r="F171" s="115">
        <v>0</v>
      </c>
      <c r="G171" s="115">
        <v>0</v>
      </c>
      <c r="H171" s="115">
        <v>0</v>
      </c>
      <c r="I171" s="115">
        <v>0</v>
      </c>
      <c r="J171" s="115">
        <v>0</v>
      </c>
      <c r="K171" s="115">
        <v>0</v>
      </c>
      <c r="L171" s="115">
        <v>0</v>
      </c>
      <c r="M171" s="115">
        <v>0</v>
      </c>
      <c r="N171" s="115">
        <v>0</v>
      </c>
      <c r="O171" s="115">
        <v>0</v>
      </c>
      <c r="P171" s="115">
        <v>0</v>
      </c>
      <c r="Q171" s="115">
        <v>0</v>
      </c>
      <c r="R171" s="115">
        <v>0</v>
      </c>
      <c r="S171" s="115">
        <v>0</v>
      </c>
      <c r="T171" s="115">
        <v>0</v>
      </c>
      <c r="U171" s="115">
        <v>0</v>
      </c>
      <c r="V171" s="115">
        <v>0</v>
      </c>
      <c r="W171" s="115">
        <v>0</v>
      </c>
      <c r="X171" s="115">
        <v>0</v>
      </c>
      <c r="Y171" s="115">
        <v>0</v>
      </c>
      <c r="Z171" s="115">
        <v>0</v>
      </c>
      <c r="AA171" s="115">
        <v>0</v>
      </c>
      <c r="AB171" s="115">
        <v>0</v>
      </c>
      <c r="AC171" s="115">
        <v>0</v>
      </c>
      <c r="AD171" s="115">
        <v>0</v>
      </c>
      <c r="AE171" s="115">
        <v>0</v>
      </c>
      <c r="AF171" s="115">
        <v>0</v>
      </c>
      <c r="AG171" s="115">
        <v>0</v>
      </c>
      <c r="AH171" s="115">
        <v>0</v>
      </c>
      <c r="AI171" s="115">
        <v>0</v>
      </c>
      <c r="AJ171" s="115">
        <v>0</v>
      </c>
      <c r="AK171" s="115">
        <v>0</v>
      </c>
      <c r="AL171" s="246">
        <f t="shared" si="2"/>
        <v>0</v>
      </c>
      <c r="AO171" s="70"/>
    </row>
    <row r="172" spans="1:41" ht="33" hidden="1" customHeight="1">
      <c r="A172" s="87">
        <v>418</v>
      </c>
      <c r="B172" s="88" t="s">
        <v>828</v>
      </c>
      <c r="C172" s="117" t="s">
        <v>1304</v>
      </c>
      <c r="D172" s="115">
        <v>0</v>
      </c>
      <c r="E172" s="115">
        <v>0</v>
      </c>
      <c r="F172" s="115">
        <v>0</v>
      </c>
      <c r="G172" s="115">
        <v>0</v>
      </c>
      <c r="H172" s="115">
        <v>0</v>
      </c>
      <c r="I172" s="115">
        <v>0</v>
      </c>
      <c r="J172" s="115">
        <v>0</v>
      </c>
      <c r="K172" s="115">
        <v>0</v>
      </c>
      <c r="L172" s="115">
        <v>0</v>
      </c>
      <c r="M172" s="115">
        <v>0</v>
      </c>
      <c r="N172" s="115">
        <v>0</v>
      </c>
      <c r="O172" s="115">
        <v>0</v>
      </c>
      <c r="P172" s="115">
        <v>0</v>
      </c>
      <c r="Q172" s="115">
        <v>0</v>
      </c>
      <c r="R172" s="115">
        <v>0</v>
      </c>
      <c r="S172" s="115">
        <v>0</v>
      </c>
      <c r="T172" s="115">
        <v>0</v>
      </c>
      <c r="U172" s="115">
        <v>0</v>
      </c>
      <c r="V172" s="115">
        <v>0</v>
      </c>
      <c r="W172" s="115">
        <v>0</v>
      </c>
      <c r="X172" s="115">
        <v>0</v>
      </c>
      <c r="Y172" s="115">
        <v>0</v>
      </c>
      <c r="Z172" s="115">
        <v>0</v>
      </c>
      <c r="AA172" s="115">
        <v>0</v>
      </c>
      <c r="AB172" s="115">
        <v>0</v>
      </c>
      <c r="AC172" s="115">
        <v>0</v>
      </c>
      <c r="AD172" s="115">
        <v>0</v>
      </c>
      <c r="AE172" s="115">
        <v>0</v>
      </c>
      <c r="AF172" s="115">
        <v>0</v>
      </c>
      <c r="AG172" s="115">
        <v>0</v>
      </c>
      <c r="AH172" s="115">
        <v>0</v>
      </c>
      <c r="AI172" s="115">
        <v>0</v>
      </c>
      <c r="AJ172" s="115">
        <v>0</v>
      </c>
      <c r="AK172" s="115">
        <v>0</v>
      </c>
      <c r="AL172" s="246">
        <f t="shared" si="2"/>
        <v>0</v>
      </c>
      <c r="AO172" s="70"/>
    </row>
    <row r="173" spans="1:41" ht="33" hidden="1" customHeight="1">
      <c r="A173" s="87">
        <v>422</v>
      </c>
      <c r="B173" s="88" t="s">
        <v>829</v>
      </c>
      <c r="C173" s="117" t="s">
        <v>1304</v>
      </c>
      <c r="D173" s="115">
        <v>0</v>
      </c>
      <c r="E173" s="115">
        <v>0</v>
      </c>
      <c r="F173" s="115">
        <v>0</v>
      </c>
      <c r="G173" s="115">
        <v>0</v>
      </c>
      <c r="H173" s="115">
        <v>0</v>
      </c>
      <c r="I173" s="115">
        <v>0</v>
      </c>
      <c r="J173" s="115">
        <v>0</v>
      </c>
      <c r="K173" s="115">
        <v>0</v>
      </c>
      <c r="L173" s="115">
        <v>0</v>
      </c>
      <c r="M173" s="115">
        <v>0</v>
      </c>
      <c r="N173" s="115">
        <v>0</v>
      </c>
      <c r="O173" s="115">
        <v>0</v>
      </c>
      <c r="P173" s="115">
        <v>0</v>
      </c>
      <c r="Q173" s="115">
        <v>0</v>
      </c>
      <c r="R173" s="115">
        <v>0</v>
      </c>
      <c r="S173" s="115">
        <v>0</v>
      </c>
      <c r="T173" s="115">
        <v>0</v>
      </c>
      <c r="U173" s="115">
        <v>0</v>
      </c>
      <c r="V173" s="115">
        <v>0</v>
      </c>
      <c r="W173" s="115">
        <v>0</v>
      </c>
      <c r="X173" s="115">
        <v>0</v>
      </c>
      <c r="Y173" s="115">
        <v>0</v>
      </c>
      <c r="Z173" s="115">
        <v>0</v>
      </c>
      <c r="AA173" s="115">
        <v>0</v>
      </c>
      <c r="AB173" s="115">
        <v>0</v>
      </c>
      <c r="AC173" s="115">
        <v>0</v>
      </c>
      <c r="AD173" s="115">
        <v>0</v>
      </c>
      <c r="AE173" s="115">
        <v>0</v>
      </c>
      <c r="AF173" s="115">
        <v>0</v>
      </c>
      <c r="AG173" s="115">
        <v>0</v>
      </c>
      <c r="AH173" s="115">
        <v>0</v>
      </c>
      <c r="AI173" s="115">
        <v>0</v>
      </c>
      <c r="AJ173" s="115">
        <v>0</v>
      </c>
      <c r="AK173" s="115">
        <v>0</v>
      </c>
      <c r="AL173" s="246">
        <f t="shared" si="2"/>
        <v>0</v>
      </c>
      <c r="AO173" s="70"/>
    </row>
    <row r="174" spans="1:41" ht="33" hidden="1" customHeight="1">
      <c r="A174" s="87">
        <v>423</v>
      </c>
      <c r="B174" s="88" t="s">
        <v>830</v>
      </c>
      <c r="C174" s="117" t="s">
        <v>1304</v>
      </c>
      <c r="D174" s="115">
        <v>0</v>
      </c>
      <c r="E174" s="115">
        <v>0</v>
      </c>
      <c r="F174" s="115">
        <v>0</v>
      </c>
      <c r="G174" s="115">
        <v>0</v>
      </c>
      <c r="H174" s="115">
        <v>0</v>
      </c>
      <c r="I174" s="115">
        <v>0</v>
      </c>
      <c r="J174" s="115">
        <v>0</v>
      </c>
      <c r="K174" s="115">
        <v>0</v>
      </c>
      <c r="L174" s="115">
        <v>0</v>
      </c>
      <c r="M174" s="115">
        <v>0</v>
      </c>
      <c r="N174" s="115">
        <v>0</v>
      </c>
      <c r="O174" s="115">
        <v>0</v>
      </c>
      <c r="P174" s="115">
        <v>0</v>
      </c>
      <c r="Q174" s="115">
        <v>0</v>
      </c>
      <c r="R174" s="115">
        <v>0</v>
      </c>
      <c r="S174" s="115">
        <v>0</v>
      </c>
      <c r="T174" s="115">
        <v>0</v>
      </c>
      <c r="U174" s="115">
        <v>0</v>
      </c>
      <c r="V174" s="115">
        <v>0</v>
      </c>
      <c r="W174" s="115">
        <v>0</v>
      </c>
      <c r="X174" s="115">
        <v>0</v>
      </c>
      <c r="Y174" s="115">
        <v>0</v>
      </c>
      <c r="Z174" s="115">
        <v>0</v>
      </c>
      <c r="AA174" s="115">
        <v>0</v>
      </c>
      <c r="AB174" s="115">
        <v>0</v>
      </c>
      <c r="AC174" s="115">
        <v>0</v>
      </c>
      <c r="AD174" s="115">
        <v>0</v>
      </c>
      <c r="AE174" s="115">
        <v>0</v>
      </c>
      <c r="AF174" s="115">
        <v>0</v>
      </c>
      <c r="AG174" s="115">
        <v>0</v>
      </c>
      <c r="AH174" s="115">
        <v>0</v>
      </c>
      <c r="AI174" s="115">
        <v>0</v>
      </c>
      <c r="AJ174" s="115">
        <v>0</v>
      </c>
      <c r="AK174" s="115">
        <v>0</v>
      </c>
      <c r="AL174" s="246">
        <f t="shared" si="2"/>
        <v>0</v>
      </c>
      <c r="AO174" s="70"/>
    </row>
    <row r="175" spans="1:41" ht="33" hidden="1" customHeight="1">
      <c r="A175" s="87">
        <v>424</v>
      </c>
      <c r="B175" s="88" t="s">
        <v>831</v>
      </c>
      <c r="C175" s="117" t="s">
        <v>1304</v>
      </c>
      <c r="D175" s="115">
        <v>0</v>
      </c>
      <c r="E175" s="115">
        <v>0</v>
      </c>
      <c r="F175" s="115">
        <v>0</v>
      </c>
      <c r="G175" s="115">
        <v>0</v>
      </c>
      <c r="H175" s="115">
        <v>0</v>
      </c>
      <c r="I175" s="115">
        <v>0</v>
      </c>
      <c r="J175" s="115">
        <v>0</v>
      </c>
      <c r="K175" s="115">
        <v>0</v>
      </c>
      <c r="L175" s="115">
        <v>0</v>
      </c>
      <c r="M175" s="115">
        <v>0</v>
      </c>
      <c r="N175" s="115">
        <v>0</v>
      </c>
      <c r="O175" s="115">
        <v>0</v>
      </c>
      <c r="P175" s="115">
        <v>0</v>
      </c>
      <c r="Q175" s="115">
        <v>0</v>
      </c>
      <c r="R175" s="115">
        <v>0</v>
      </c>
      <c r="S175" s="115">
        <v>0</v>
      </c>
      <c r="T175" s="115">
        <v>0</v>
      </c>
      <c r="U175" s="115">
        <v>0</v>
      </c>
      <c r="V175" s="115">
        <v>0</v>
      </c>
      <c r="W175" s="115">
        <v>0</v>
      </c>
      <c r="X175" s="115">
        <v>0</v>
      </c>
      <c r="Y175" s="115">
        <v>0</v>
      </c>
      <c r="Z175" s="115">
        <v>0</v>
      </c>
      <c r="AA175" s="115">
        <v>0</v>
      </c>
      <c r="AB175" s="115">
        <v>0</v>
      </c>
      <c r="AC175" s="115">
        <v>0</v>
      </c>
      <c r="AD175" s="115">
        <v>0</v>
      </c>
      <c r="AE175" s="115">
        <v>0</v>
      </c>
      <c r="AF175" s="115">
        <v>0</v>
      </c>
      <c r="AG175" s="115">
        <v>0</v>
      </c>
      <c r="AH175" s="115">
        <v>0</v>
      </c>
      <c r="AI175" s="115">
        <v>0</v>
      </c>
      <c r="AJ175" s="115">
        <v>0</v>
      </c>
      <c r="AK175" s="115">
        <v>0</v>
      </c>
      <c r="AL175" s="246">
        <f t="shared" si="2"/>
        <v>0</v>
      </c>
      <c r="AO175" s="70"/>
    </row>
    <row r="176" spans="1:41" ht="33" hidden="1" customHeight="1">
      <c r="A176" s="87">
        <v>425</v>
      </c>
      <c r="B176" s="88" t="s">
        <v>832</v>
      </c>
      <c r="C176" s="117" t="s">
        <v>1304</v>
      </c>
      <c r="D176" s="115">
        <v>0</v>
      </c>
      <c r="E176" s="115">
        <v>0</v>
      </c>
      <c r="F176" s="115">
        <v>0</v>
      </c>
      <c r="G176" s="115">
        <v>0</v>
      </c>
      <c r="H176" s="115">
        <v>0</v>
      </c>
      <c r="I176" s="115">
        <v>0</v>
      </c>
      <c r="J176" s="115">
        <v>0</v>
      </c>
      <c r="K176" s="115">
        <v>0</v>
      </c>
      <c r="L176" s="115">
        <v>0</v>
      </c>
      <c r="M176" s="115">
        <v>0</v>
      </c>
      <c r="N176" s="115">
        <v>0</v>
      </c>
      <c r="O176" s="115">
        <v>0</v>
      </c>
      <c r="P176" s="115">
        <v>0</v>
      </c>
      <c r="Q176" s="115">
        <v>0</v>
      </c>
      <c r="R176" s="115">
        <v>0</v>
      </c>
      <c r="S176" s="115">
        <v>0</v>
      </c>
      <c r="T176" s="115">
        <v>0</v>
      </c>
      <c r="U176" s="115">
        <v>0</v>
      </c>
      <c r="V176" s="115">
        <v>0</v>
      </c>
      <c r="W176" s="115">
        <v>0</v>
      </c>
      <c r="X176" s="115">
        <v>0</v>
      </c>
      <c r="Y176" s="115">
        <v>0</v>
      </c>
      <c r="Z176" s="115">
        <v>0</v>
      </c>
      <c r="AA176" s="115">
        <v>0</v>
      </c>
      <c r="AB176" s="115">
        <v>0</v>
      </c>
      <c r="AC176" s="115">
        <v>0</v>
      </c>
      <c r="AD176" s="115">
        <v>0</v>
      </c>
      <c r="AE176" s="115">
        <v>0</v>
      </c>
      <c r="AF176" s="115">
        <v>0</v>
      </c>
      <c r="AG176" s="115">
        <v>0</v>
      </c>
      <c r="AH176" s="115">
        <v>0</v>
      </c>
      <c r="AI176" s="115">
        <v>0</v>
      </c>
      <c r="AJ176" s="115">
        <v>0</v>
      </c>
      <c r="AK176" s="115">
        <v>0</v>
      </c>
      <c r="AL176" s="246">
        <f t="shared" si="2"/>
        <v>0</v>
      </c>
      <c r="AO176" s="70"/>
    </row>
    <row r="177" spans="1:41" ht="33" hidden="1" customHeight="1">
      <c r="A177" s="87">
        <v>426</v>
      </c>
      <c r="B177" s="88" t="s">
        <v>833</v>
      </c>
      <c r="C177" s="117" t="s">
        <v>1304</v>
      </c>
      <c r="D177" s="115">
        <v>0</v>
      </c>
      <c r="E177" s="115">
        <v>0</v>
      </c>
      <c r="F177" s="115">
        <v>0</v>
      </c>
      <c r="G177" s="115">
        <v>0</v>
      </c>
      <c r="H177" s="115">
        <v>0</v>
      </c>
      <c r="I177" s="115">
        <v>0</v>
      </c>
      <c r="J177" s="115">
        <v>0</v>
      </c>
      <c r="K177" s="115">
        <v>0</v>
      </c>
      <c r="L177" s="115">
        <v>0</v>
      </c>
      <c r="M177" s="115">
        <v>0</v>
      </c>
      <c r="N177" s="115">
        <v>0</v>
      </c>
      <c r="O177" s="115">
        <v>0</v>
      </c>
      <c r="P177" s="115">
        <v>0</v>
      </c>
      <c r="Q177" s="115">
        <v>0</v>
      </c>
      <c r="R177" s="115">
        <v>0</v>
      </c>
      <c r="S177" s="115">
        <v>0</v>
      </c>
      <c r="T177" s="115">
        <v>0</v>
      </c>
      <c r="U177" s="115">
        <v>0</v>
      </c>
      <c r="V177" s="115">
        <v>0</v>
      </c>
      <c r="W177" s="115">
        <v>0</v>
      </c>
      <c r="X177" s="115">
        <v>0</v>
      </c>
      <c r="Y177" s="115">
        <v>0</v>
      </c>
      <c r="Z177" s="115">
        <v>0</v>
      </c>
      <c r="AA177" s="115">
        <v>0</v>
      </c>
      <c r="AB177" s="115">
        <v>0</v>
      </c>
      <c r="AC177" s="115">
        <v>0</v>
      </c>
      <c r="AD177" s="115">
        <v>0</v>
      </c>
      <c r="AE177" s="115">
        <v>0</v>
      </c>
      <c r="AF177" s="115">
        <v>0</v>
      </c>
      <c r="AG177" s="115">
        <v>0</v>
      </c>
      <c r="AH177" s="115">
        <v>0</v>
      </c>
      <c r="AI177" s="115">
        <v>0</v>
      </c>
      <c r="AJ177" s="115">
        <v>0</v>
      </c>
      <c r="AK177" s="115">
        <v>0</v>
      </c>
      <c r="AL177" s="246">
        <f t="shared" si="2"/>
        <v>0</v>
      </c>
      <c r="AO177" s="70"/>
    </row>
    <row r="178" spans="1:41" ht="33" hidden="1" customHeight="1">
      <c r="A178" s="87">
        <v>427</v>
      </c>
      <c r="B178" s="88" t="s">
        <v>834</v>
      </c>
      <c r="C178" s="117" t="s">
        <v>1304</v>
      </c>
      <c r="D178" s="115">
        <v>0</v>
      </c>
      <c r="E178" s="115">
        <v>0</v>
      </c>
      <c r="F178" s="115">
        <v>0</v>
      </c>
      <c r="G178" s="115">
        <v>0</v>
      </c>
      <c r="H178" s="115">
        <v>0</v>
      </c>
      <c r="I178" s="115">
        <v>0</v>
      </c>
      <c r="J178" s="115">
        <v>0</v>
      </c>
      <c r="K178" s="115">
        <v>0</v>
      </c>
      <c r="L178" s="115">
        <v>0</v>
      </c>
      <c r="M178" s="115">
        <v>0</v>
      </c>
      <c r="N178" s="115">
        <v>0</v>
      </c>
      <c r="O178" s="115">
        <v>0</v>
      </c>
      <c r="P178" s="115">
        <v>0</v>
      </c>
      <c r="Q178" s="115">
        <v>0</v>
      </c>
      <c r="R178" s="115">
        <v>0</v>
      </c>
      <c r="S178" s="115">
        <v>0</v>
      </c>
      <c r="T178" s="115">
        <v>0</v>
      </c>
      <c r="U178" s="115">
        <v>0</v>
      </c>
      <c r="V178" s="115">
        <v>0</v>
      </c>
      <c r="W178" s="115">
        <v>0</v>
      </c>
      <c r="X178" s="115">
        <v>0</v>
      </c>
      <c r="Y178" s="115">
        <v>0</v>
      </c>
      <c r="Z178" s="115">
        <v>0</v>
      </c>
      <c r="AA178" s="115">
        <v>0</v>
      </c>
      <c r="AB178" s="115">
        <v>0</v>
      </c>
      <c r="AC178" s="115">
        <v>0</v>
      </c>
      <c r="AD178" s="115">
        <v>0</v>
      </c>
      <c r="AE178" s="115">
        <v>0</v>
      </c>
      <c r="AF178" s="115">
        <v>0</v>
      </c>
      <c r="AG178" s="115">
        <v>0</v>
      </c>
      <c r="AH178" s="115">
        <v>0</v>
      </c>
      <c r="AI178" s="115">
        <v>0</v>
      </c>
      <c r="AJ178" s="115">
        <v>0</v>
      </c>
      <c r="AK178" s="115">
        <v>0</v>
      </c>
      <c r="AL178" s="246">
        <f t="shared" si="2"/>
        <v>0</v>
      </c>
      <c r="AO178" s="70"/>
    </row>
    <row r="179" spans="1:41" ht="33" hidden="1" customHeight="1">
      <c r="A179" s="87">
        <v>428</v>
      </c>
      <c r="B179" s="88" t="s">
        <v>835</v>
      </c>
      <c r="C179" s="117" t="s">
        <v>1304</v>
      </c>
      <c r="D179" s="115">
        <v>0</v>
      </c>
      <c r="E179" s="115">
        <v>0</v>
      </c>
      <c r="F179" s="115">
        <v>0</v>
      </c>
      <c r="G179" s="115">
        <v>0</v>
      </c>
      <c r="H179" s="115">
        <v>0</v>
      </c>
      <c r="I179" s="115">
        <v>0</v>
      </c>
      <c r="J179" s="115">
        <v>0</v>
      </c>
      <c r="K179" s="115">
        <v>0</v>
      </c>
      <c r="L179" s="115">
        <v>0</v>
      </c>
      <c r="M179" s="115">
        <v>0</v>
      </c>
      <c r="N179" s="115">
        <v>0</v>
      </c>
      <c r="O179" s="115">
        <v>0</v>
      </c>
      <c r="P179" s="115">
        <v>0</v>
      </c>
      <c r="Q179" s="115">
        <v>0</v>
      </c>
      <c r="R179" s="115">
        <v>0</v>
      </c>
      <c r="S179" s="115">
        <v>0</v>
      </c>
      <c r="T179" s="115">
        <v>0</v>
      </c>
      <c r="U179" s="115">
        <v>0</v>
      </c>
      <c r="V179" s="115">
        <v>0</v>
      </c>
      <c r="W179" s="115">
        <v>0</v>
      </c>
      <c r="X179" s="115">
        <v>0</v>
      </c>
      <c r="Y179" s="115">
        <v>0</v>
      </c>
      <c r="Z179" s="115">
        <v>0</v>
      </c>
      <c r="AA179" s="115">
        <v>0</v>
      </c>
      <c r="AB179" s="115">
        <v>0</v>
      </c>
      <c r="AC179" s="115">
        <v>0</v>
      </c>
      <c r="AD179" s="115">
        <v>0</v>
      </c>
      <c r="AE179" s="115">
        <v>0</v>
      </c>
      <c r="AF179" s="115">
        <v>0</v>
      </c>
      <c r="AG179" s="115">
        <v>0</v>
      </c>
      <c r="AH179" s="115">
        <v>0</v>
      </c>
      <c r="AI179" s="115">
        <v>0</v>
      </c>
      <c r="AJ179" s="115">
        <v>0</v>
      </c>
      <c r="AK179" s="115">
        <v>0</v>
      </c>
      <c r="AL179" s="246">
        <f t="shared" si="2"/>
        <v>0</v>
      </c>
      <c r="AO179" s="70"/>
    </row>
    <row r="180" spans="1:41" ht="33" hidden="1" customHeight="1">
      <c r="A180" s="87">
        <v>429</v>
      </c>
      <c r="B180" s="88" t="s">
        <v>836</v>
      </c>
      <c r="C180" s="117" t="s">
        <v>1304</v>
      </c>
      <c r="D180" s="115">
        <v>0</v>
      </c>
      <c r="E180" s="115">
        <v>0</v>
      </c>
      <c r="F180" s="115">
        <v>0</v>
      </c>
      <c r="G180" s="115">
        <v>0</v>
      </c>
      <c r="H180" s="115">
        <v>0</v>
      </c>
      <c r="I180" s="115">
        <v>0</v>
      </c>
      <c r="J180" s="115">
        <v>0</v>
      </c>
      <c r="K180" s="115">
        <v>0</v>
      </c>
      <c r="L180" s="115">
        <v>0</v>
      </c>
      <c r="M180" s="115">
        <v>0</v>
      </c>
      <c r="N180" s="115">
        <v>0</v>
      </c>
      <c r="O180" s="115">
        <v>0</v>
      </c>
      <c r="P180" s="115">
        <v>0</v>
      </c>
      <c r="Q180" s="115">
        <v>0</v>
      </c>
      <c r="R180" s="115">
        <v>0</v>
      </c>
      <c r="S180" s="115">
        <v>0</v>
      </c>
      <c r="T180" s="115">
        <v>0</v>
      </c>
      <c r="U180" s="115">
        <v>0</v>
      </c>
      <c r="V180" s="115">
        <v>0</v>
      </c>
      <c r="W180" s="115">
        <v>0</v>
      </c>
      <c r="X180" s="115">
        <v>0</v>
      </c>
      <c r="Y180" s="115">
        <v>0</v>
      </c>
      <c r="Z180" s="115">
        <v>0</v>
      </c>
      <c r="AA180" s="115">
        <v>0</v>
      </c>
      <c r="AB180" s="115">
        <v>0</v>
      </c>
      <c r="AC180" s="115">
        <v>0</v>
      </c>
      <c r="AD180" s="115">
        <v>0</v>
      </c>
      <c r="AE180" s="115">
        <v>0</v>
      </c>
      <c r="AF180" s="115">
        <v>0</v>
      </c>
      <c r="AG180" s="115">
        <v>0</v>
      </c>
      <c r="AH180" s="115">
        <v>0</v>
      </c>
      <c r="AI180" s="115">
        <v>0</v>
      </c>
      <c r="AJ180" s="115">
        <v>0</v>
      </c>
      <c r="AK180" s="115">
        <v>0</v>
      </c>
      <c r="AL180" s="246">
        <f t="shared" si="2"/>
        <v>0</v>
      </c>
      <c r="AO180" s="70"/>
    </row>
    <row r="181" spans="1:41" ht="33" hidden="1" customHeight="1">
      <c r="A181" s="87">
        <v>432</v>
      </c>
      <c r="B181" s="88" t="s">
        <v>837</v>
      </c>
      <c r="C181" s="117" t="s">
        <v>1304</v>
      </c>
      <c r="D181" s="115">
        <v>0</v>
      </c>
      <c r="E181" s="115">
        <v>0</v>
      </c>
      <c r="F181" s="115">
        <v>0</v>
      </c>
      <c r="G181" s="115">
        <v>0</v>
      </c>
      <c r="H181" s="115">
        <v>0</v>
      </c>
      <c r="I181" s="115">
        <v>0</v>
      </c>
      <c r="J181" s="115">
        <v>0</v>
      </c>
      <c r="K181" s="115">
        <v>0</v>
      </c>
      <c r="L181" s="115">
        <v>0</v>
      </c>
      <c r="M181" s="115">
        <v>0</v>
      </c>
      <c r="N181" s="115">
        <v>0</v>
      </c>
      <c r="O181" s="115">
        <v>0</v>
      </c>
      <c r="P181" s="115">
        <v>0</v>
      </c>
      <c r="Q181" s="115">
        <v>0</v>
      </c>
      <c r="R181" s="115">
        <v>0</v>
      </c>
      <c r="S181" s="115">
        <v>0</v>
      </c>
      <c r="T181" s="115">
        <v>0</v>
      </c>
      <c r="U181" s="115">
        <v>0</v>
      </c>
      <c r="V181" s="115">
        <v>0</v>
      </c>
      <c r="W181" s="115">
        <v>0</v>
      </c>
      <c r="X181" s="115">
        <v>0</v>
      </c>
      <c r="Y181" s="115">
        <v>0</v>
      </c>
      <c r="Z181" s="115">
        <v>0</v>
      </c>
      <c r="AA181" s="115">
        <v>0</v>
      </c>
      <c r="AB181" s="115">
        <v>0</v>
      </c>
      <c r="AC181" s="115">
        <v>0</v>
      </c>
      <c r="AD181" s="115">
        <v>0</v>
      </c>
      <c r="AE181" s="115">
        <v>0</v>
      </c>
      <c r="AF181" s="115">
        <v>0</v>
      </c>
      <c r="AG181" s="115">
        <v>0</v>
      </c>
      <c r="AH181" s="115">
        <v>0</v>
      </c>
      <c r="AI181" s="115">
        <v>0</v>
      </c>
      <c r="AJ181" s="115">
        <v>0</v>
      </c>
      <c r="AK181" s="115">
        <v>0</v>
      </c>
      <c r="AL181" s="246">
        <f t="shared" si="2"/>
        <v>0</v>
      </c>
      <c r="AO181" s="70"/>
    </row>
    <row r="182" spans="1:41" ht="33" hidden="1" customHeight="1">
      <c r="A182" s="87">
        <v>433</v>
      </c>
      <c r="B182" s="88" t="s">
        <v>838</v>
      </c>
      <c r="C182" s="117" t="s">
        <v>1304</v>
      </c>
      <c r="D182" s="115">
        <v>0</v>
      </c>
      <c r="E182" s="115">
        <v>0</v>
      </c>
      <c r="F182" s="115">
        <v>0</v>
      </c>
      <c r="G182" s="115">
        <v>0</v>
      </c>
      <c r="H182" s="115">
        <v>0</v>
      </c>
      <c r="I182" s="115">
        <v>0</v>
      </c>
      <c r="J182" s="115">
        <v>0</v>
      </c>
      <c r="K182" s="115">
        <v>0</v>
      </c>
      <c r="L182" s="115">
        <v>0</v>
      </c>
      <c r="M182" s="115">
        <v>0</v>
      </c>
      <c r="N182" s="115">
        <v>0</v>
      </c>
      <c r="O182" s="115">
        <v>0</v>
      </c>
      <c r="P182" s="115">
        <v>0</v>
      </c>
      <c r="Q182" s="115">
        <v>0</v>
      </c>
      <c r="R182" s="115">
        <v>0</v>
      </c>
      <c r="S182" s="115">
        <v>0</v>
      </c>
      <c r="T182" s="115">
        <v>0</v>
      </c>
      <c r="U182" s="115">
        <v>0</v>
      </c>
      <c r="V182" s="115">
        <v>0</v>
      </c>
      <c r="W182" s="115">
        <v>0</v>
      </c>
      <c r="X182" s="115">
        <v>0</v>
      </c>
      <c r="Y182" s="115">
        <v>0</v>
      </c>
      <c r="Z182" s="115">
        <v>0</v>
      </c>
      <c r="AA182" s="115">
        <v>0</v>
      </c>
      <c r="AB182" s="115">
        <v>0</v>
      </c>
      <c r="AC182" s="115">
        <v>0</v>
      </c>
      <c r="AD182" s="115">
        <v>0</v>
      </c>
      <c r="AE182" s="115">
        <v>0</v>
      </c>
      <c r="AF182" s="115">
        <v>0</v>
      </c>
      <c r="AG182" s="115">
        <v>0</v>
      </c>
      <c r="AH182" s="115">
        <v>0</v>
      </c>
      <c r="AI182" s="115">
        <v>0</v>
      </c>
      <c r="AJ182" s="115">
        <v>0</v>
      </c>
      <c r="AK182" s="115">
        <v>0</v>
      </c>
      <c r="AL182" s="246">
        <f t="shared" si="2"/>
        <v>0</v>
      </c>
      <c r="AO182" s="70"/>
    </row>
    <row r="183" spans="1:41" ht="33" hidden="1" customHeight="1">
      <c r="A183" s="87">
        <v>434</v>
      </c>
      <c r="B183" s="88" t="s">
        <v>839</v>
      </c>
      <c r="C183" s="117" t="s">
        <v>1304</v>
      </c>
      <c r="D183" s="115">
        <v>0</v>
      </c>
      <c r="E183" s="115">
        <v>0</v>
      </c>
      <c r="F183" s="115">
        <v>0</v>
      </c>
      <c r="G183" s="115">
        <v>0</v>
      </c>
      <c r="H183" s="115">
        <v>0</v>
      </c>
      <c r="I183" s="115">
        <v>0</v>
      </c>
      <c r="J183" s="115">
        <v>0</v>
      </c>
      <c r="K183" s="115">
        <v>0</v>
      </c>
      <c r="L183" s="115">
        <v>0</v>
      </c>
      <c r="M183" s="115">
        <v>0</v>
      </c>
      <c r="N183" s="115">
        <v>0</v>
      </c>
      <c r="O183" s="115">
        <v>0</v>
      </c>
      <c r="P183" s="115">
        <v>0</v>
      </c>
      <c r="Q183" s="115">
        <v>0</v>
      </c>
      <c r="R183" s="115">
        <v>0</v>
      </c>
      <c r="S183" s="115">
        <v>0</v>
      </c>
      <c r="T183" s="115">
        <v>0</v>
      </c>
      <c r="U183" s="115">
        <v>0</v>
      </c>
      <c r="V183" s="115">
        <v>0</v>
      </c>
      <c r="W183" s="115">
        <v>0</v>
      </c>
      <c r="X183" s="115">
        <v>0</v>
      </c>
      <c r="Y183" s="115">
        <v>0</v>
      </c>
      <c r="Z183" s="115">
        <v>0</v>
      </c>
      <c r="AA183" s="115">
        <v>0</v>
      </c>
      <c r="AB183" s="115">
        <v>0</v>
      </c>
      <c r="AC183" s="115">
        <v>0</v>
      </c>
      <c r="AD183" s="115">
        <v>0</v>
      </c>
      <c r="AE183" s="115">
        <v>0</v>
      </c>
      <c r="AF183" s="115">
        <v>0</v>
      </c>
      <c r="AG183" s="115">
        <v>0</v>
      </c>
      <c r="AH183" s="115">
        <v>0</v>
      </c>
      <c r="AI183" s="115">
        <v>0</v>
      </c>
      <c r="AJ183" s="115">
        <v>0</v>
      </c>
      <c r="AK183" s="115">
        <v>0</v>
      </c>
      <c r="AL183" s="246">
        <f t="shared" si="2"/>
        <v>0</v>
      </c>
      <c r="AO183" s="70"/>
    </row>
    <row r="184" spans="1:41" ht="33" hidden="1" customHeight="1">
      <c r="A184" s="87">
        <v>435</v>
      </c>
      <c r="B184" s="88" t="s">
        <v>840</v>
      </c>
      <c r="C184" s="117" t="s">
        <v>1304</v>
      </c>
      <c r="D184" s="115">
        <v>0</v>
      </c>
      <c r="E184" s="115">
        <v>0</v>
      </c>
      <c r="F184" s="115">
        <v>0</v>
      </c>
      <c r="G184" s="115">
        <v>0</v>
      </c>
      <c r="H184" s="115">
        <v>0</v>
      </c>
      <c r="I184" s="115">
        <v>0</v>
      </c>
      <c r="J184" s="115">
        <v>0</v>
      </c>
      <c r="K184" s="115">
        <v>0</v>
      </c>
      <c r="L184" s="115">
        <v>0</v>
      </c>
      <c r="M184" s="115">
        <v>0</v>
      </c>
      <c r="N184" s="115">
        <v>0</v>
      </c>
      <c r="O184" s="115">
        <v>0</v>
      </c>
      <c r="P184" s="115">
        <v>0</v>
      </c>
      <c r="Q184" s="115">
        <v>0</v>
      </c>
      <c r="R184" s="115">
        <v>0</v>
      </c>
      <c r="S184" s="115">
        <v>0</v>
      </c>
      <c r="T184" s="115">
        <v>0</v>
      </c>
      <c r="U184" s="115">
        <v>0</v>
      </c>
      <c r="V184" s="115">
        <v>0</v>
      </c>
      <c r="W184" s="115">
        <v>0</v>
      </c>
      <c r="X184" s="115">
        <v>0</v>
      </c>
      <c r="Y184" s="115">
        <v>0</v>
      </c>
      <c r="Z184" s="115">
        <v>0</v>
      </c>
      <c r="AA184" s="115">
        <v>0</v>
      </c>
      <c r="AB184" s="115">
        <v>0</v>
      </c>
      <c r="AC184" s="115">
        <v>0</v>
      </c>
      <c r="AD184" s="115">
        <v>0</v>
      </c>
      <c r="AE184" s="115">
        <v>0</v>
      </c>
      <c r="AF184" s="115">
        <v>0</v>
      </c>
      <c r="AG184" s="115">
        <v>0</v>
      </c>
      <c r="AH184" s="115">
        <v>0</v>
      </c>
      <c r="AI184" s="115">
        <v>0</v>
      </c>
      <c r="AJ184" s="115">
        <v>0</v>
      </c>
      <c r="AK184" s="115">
        <v>0</v>
      </c>
      <c r="AL184" s="246">
        <f t="shared" si="2"/>
        <v>0</v>
      </c>
      <c r="AO184" s="70"/>
    </row>
    <row r="185" spans="1:41" ht="33" customHeight="1">
      <c r="A185" s="87">
        <v>512</v>
      </c>
      <c r="B185" s="88" t="s">
        <v>841</v>
      </c>
      <c r="C185" s="89" t="s">
        <v>1520</v>
      </c>
      <c r="D185" s="115">
        <v>0</v>
      </c>
      <c r="E185" s="115">
        <v>0</v>
      </c>
      <c r="F185" s="115">
        <v>54724.31</v>
      </c>
      <c r="G185" s="115">
        <v>4392.79</v>
      </c>
      <c r="H185" s="115">
        <v>0</v>
      </c>
      <c r="I185" s="115">
        <v>0</v>
      </c>
      <c r="J185" s="115">
        <v>1790088.6</v>
      </c>
      <c r="K185" s="115">
        <v>0</v>
      </c>
      <c r="L185" s="115">
        <v>0</v>
      </c>
      <c r="M185" s="115">
        <v>0</v>
      </c>
      <c r="N185" s="115">
        <v>0</v>
      </c>
      <c r="O185" s="115">
        <v>0</v>
      </c>
      <c r="P185" s="115">
        <v>0</v>
      </c>
      <c r="Q185" s="115">
        <v>297687.48</v>
      </c>
      <c r="R185" s="115">
        <v>0</v>
      </c>
      <c r="S185" s="115">
        <v>0</v>
      </c>
      <c r="T185" s="115">
        <v>0</v>
      </c>
      <c r="U185" s="115">
        <v>0</v>
      </c>
      <c r="V185" s="115">
        <v>0</v>
      </c>
      <c r="W185" s="115">
        <v>0</v>
      </c>
      <c r="X185" s="115">
        <v>0</v>
      </c>
      <c r="Y185" s="115">
        <v>0</v>
      </c>
      <c r="Z185" s="115">
        <v>0</v>
      </c>
      <c r="AA185" s="115">
        <v>0</v>
      </c>
      <c r="AB185" s="115">
        <v>0</v>
      </c>
      <c r="AC185" s="115">
        <v>0</v>
      </c>
      <c r="AD185" s="115">
        <v>0</v>
      </c>
      <c r="AE185" s="115">
        <v>11484243.68</v>
      </c>
      <c r="AF185" s="115">
        <v>0</v>
      </c>
      <c r="AG185" s="115">
        <v>0</v>
      </c>
      <c r="AH185" s="115">
        <v>0</v>
      </c>
      <c r="AI185" s="115">
        <v>0</v>
      </c>
      <c r="AJ185" s="115">
        <v>0</v>
      </c>
      <c r="AK185" s="115">
        <v>0</v>
      </c>
      <c r="AL185" s="246">
        <f t="shared" si="2"/>
        <v>13631136.859999999</v>
      </c>
      <c r="AO185" s="70"/>
    </row>
    <row r="186" spans="1:41" ht="33" customHeight="1">
      <c r="A186" s="87">
        <v>513</v>
      </c>
      <c r="B186" s="88" t="s">
        <v>201</v>
      </c>
      <c r="C186" s="89" t="s">
        <v>1521</v>
      </c>
      <c r="D186" s="115">
        <v>0</v>
      </c>
      <c r="E186" s="115">
        <v>0</v>
      </c>
      <c r="F186" s="115">
        <v>0</v>
      </c>
      <c r="G186" s="115">
        <v>126882.84000000001</v>
      </c>
      <c r="H186" s="115">
        <v>0</v>
      </c>
      <c r="I186" s="115">
        <v>552414.4</v>
      </c>
      <c r="J186" s="115">
        <v>19047239.539999999</v>
      </c>
      <c r="K186" s="115">
        <v>0</v>
      </c>
      <c r="L186" s="115">
        <v>5298145.4099999964</v>
      </c>
      <c r="M186" s="115">
        <v>0</v>
      </c>
      <c r="N186" s="115">
        <v>0</v>
      </c>
      <c r="O186" s="115">
        <v>34128713.149999999</v>
      </c>
      <c r="P186" s="115">
        <v>0</v>
      </c>
      <c r="Q186" s="115">
        <v>5684678.2899999982</v>
      </c>
      <c r="R186" s="115">
        <v>0</v>
      </c>
      <c r="S186" s="115">
        <v>0</v>
      </c>
      <c r="T186" s="115">
        <v>0</v>
      </c>
      <c r="U186" s="115">
        <v>0</v>
      </c>
      <c r="V186" s="115">
        <v>0</v>
      </c>
      <c r="W186" s="115">
        <v>0</v>
      </c>
      <c r="X186" s="115">
        <v>0</v>
      </c>
      <c r="Y186" s="115">
        <v>0</v>
      </c>
      <c r="Z186" s="115">
        <v>0</v>
      </c>
      <c r="AA186" s="115">
        <v>0</v>
      </c>
      <c r="AB186" s="115">
        <v>0</v>
      </c>
      <c r="AC186" s="115">
        <v>0</v>
      </c>
      <c r="AD186" s="115">
        <v>0</v>
      </c>
      <c r="AE186" s="115">
        <v>0</v>
      </c>
      <c r="AF186" s="115">
        <v>0</v>
      </c>
      <c r="AG186" s="115">
        <v>0</v>
      </c>
      <c r="AH186" s="115">
        <v>0</v>
      </c>
      <c r="AI186" s="115">
        <v>0</v>
      </c>
      <c r="AJ186" s="115">
        <v>0</v>
      </c>
      <c r="AK186" s="115">
        <v>0</v>
      </c>
      <c r="AL186" s="246">
        <f t="shared" si="2"/>
        <v>64838073.629999988</v>
      </c>
      <c r="AO186" s="70"/>
    </row>
    <row r="187" spans="1:41" ht="33" customHeight="1">
      <c r="A187" s="87">
        <v>514</v>
      </c>
      <c r="B187" s="88" t="s">
        <v>842</v>
      </c>
      <c r="C187" s="89" t="s">
        <v>1524</v>
      </c>
      <c r="D187" s="115">
        <v>0</v>
      </c>
      <c r="E187" s="115">
        <v>0</v>
      </c>
      <c r="F187" s="115">
        <v>0</v>
      </c>
      <c r="G187" s="115">
        <v>0</v>
      </c>
      <c r="H187" s="115">
        <v>0</v>
      </c>
      <c r="I187" s="115">
        <v>0</v>
      </c>
      <c r="J187" s="115">
        <v>0</v>
      </c>
      <c r="K187" s="115">
        <v>0</v>
      </c>
      <c r="L187" s="115">
        <v>0</v>
      </c>
      <c r="M187" s="115">
        <v>0</v>
      </c>
      <c r="N187" s="115">
        <v>0</v>
      </c>
      <c r="O187" s="115">
        <v>0</v>
      </c>
      <c r="P187" s="115">
        <v>0</v>
      </c>
      <c r="Q187" s="115">
        <v>0</v>
      </c>
      <c r="R187" s="115">
        <v>0</v>
      </c>
      <c r="S187" s="115">
        <v>0</v>
      </c>
      <c r="T187" s="115">
        <v>0</v>
      </c>
      <c r="U187" s="115">
        <v>0</v>
      </c>
      <c r="V187" s="115">
        <v>0</v>
      </c>
      <c r="W187" s="115">
        <v>0</v>
      </c>
      <c r="X187" s="115">
        <v>0</v>
      </c>
      <c r="Y187" s="115">
        <v>0</v>
      </c>
      <c r="Z187" s="115">
        <v>0</v>
      </c>
      <c r="AA187" s="115">
        <v>0</v>
      </c>
      <c r="AB187" s="115">
        <v>2469394.2000000002</v>
      </c>
      <c r="AC187" s="115">
        <v>50.01</v>
      </c>
      <c r="AD187" s="115">
        <v>0</v>
      </c>
      <c r="AE187" s="115">
        <v>0</v>
      </c>
      <c r="AF187" s="115">
        <v>0</v>
      </c>
      <c r="AG187" s="115">
        <v>0</v>
      </c>
      <c r="AH187" s="115">
        <v>0</v>
      </c>
      <c r="AI187" s="115">
        <v>0</v>
      </c>
      <c r="AJ187" s="115">
        <v>0</v>
      </c>
      <c r="AK187" s="115">
        <v>0</v>
      </c>
      <c r="AL187" s="246">
        <f t="shared" si="2"/>
        <v>2469444.21</v>
      </c>
      <c r="AO187" s="70"/>
    </row>
    <row r="188" spans="1:41" ht="33" hidden="1" customHeight="1">
      <c r="A188" s="87">
        <v>517</v>
      </c>
      <c r="B188" s="88" t="s">
        <v>843</v>
      </c>
      <c r="C188" s="89" t="s">
        <v>1524</v>
      </c>
      <c r="D188" s="115">
        <v>0</v>
      </c>
      <c r="E188" s="115">
        <v>0</v>
      </c>
      <c r="F188" s="115">
        <v>0</v>
      </c>
      <c r="G188" s="115">
        <v>0</v>
      </c>
      <c r="H188" s="115">
        <v>0</v>
      </c>
      <c r="I188" s="115">
        <v>0</v>
      </c>
      <c r="J188" s="115">
        <v>0</v>
      </c>
      <c r="K188" s="115">
        <v>0</v>
      </c>
      <c r="L188" s="115">
        <v>0</v>
      </c>
      <c r="M188" s="115">
        <v>0</v>
      </c>
      <c r="N188" s="115">
        <v>0</v>
      </c>
      <c r="O188" s="115">
        <v>0</v>
      </c>
      <c r="P188" s="115">
        <v>0</v>
      </c>
      <c r="Q188" s="115">
        <v>0</v>
      </c>
      <c r="R188" s="115">
        <v>0</v>
      </c>
      <c r="S188" s="115">
        <v>0</v>
      </c>
      <c r="T188" s="115">
        <v>0</v>
      </c>
      <c r="U188" s="115">
        <v>0</v>
      </c>
      <c r="V188" s="115">
        <v>0</v>
      </c>
      <c r="W188" s="115">
        <v>0</v>
      </c>
      <c r="X188" s="115">
        <v>0</v>
      </c>
      <c r="Y188" s="115">
        <v>0</v>
      </c>
      <c r="Z188" s="115">
        <v>0</v>
      </c>
      <c r="AA188" s="115">
        <v>0</v>
      </c>
      <c r="AB188" s="115">
        <v>0</v>
      </c>
      <c r="AC188" s="115">
        <v>0</v>
      </c>
      <c r="AD188" s="115">
        <v>0</v>
      </c>
      <c r="AE188" s="115">
        <v>0</v>
      </c>
      <c r="AF188" s="115">
        <v>0</v>
      </c>
      <c r="AG188" s="115">
        <v>0</v>
      </c>
      <c r="AH188" s="115">
        <v>0</v>
      </c>
      <c r="AI188" s="115">
        <v>0</v>
      </c>
      <c r="AJ188" s="115">
        <v>0</v>
      </c>
      <c r="AK188" s="115">
        <v>0</v>
      </c>
      <c r="AL188" s="246">
        <f t="shared" si="2"/>
        <v>0</v>
      </c>
      <c r="AO188" s="70"/>
    </row>
    <row r="189" spans="1:41" ht="33" hidden="1" customHeight="1">
      <c r="A189" s="87">
        <v>520</v>
      </c>
      <c r="B189" s="88" t="s">
        <v>844</v>
      </c>
      <c r="C189" s="89" t="s">
        <v>1516</v>
      </c>
      <c r="D189" s="115">
        <v>0</v>
      </c>
      <c r="E189" s="115">
        <v>0</v>
      </c>
      <c r="F189" s="115">
        <v>0</v>
      </c>
      <c r="G189" s="115">
        <v>0</v>
      </c>
      <c r="H189" s="115">
        <v>0</v>
      </c>
      <c r="I189" s="115">
        <v>0</v>
      </c>
      <c r="J189" s="115">
        <v>0</v>
      </c>
      <c r="K189" s="115">
        <v>0</v>
      </c>
      <c r="L189" s="115">
        <v>0</v>
      </c>
      <c r="M189" s="115">
        <v>0</v>
      </c>
      <c r="N189" s="115">
        <v>0</v>
      </c>
      <c r="O189" s="115">
        <v>0</v>
      </c>
      <c r="P189" s="115">
        <v>0</v>
      </c>
      <c r="Q189" s="115">
        <v>0</v>
      </c>
      <c r="R189" s="115">
        <v>0</v>
      </c>
      <c r="S189" s="115">
        <v>0</v>
      </c>
      <c r="T189" s="115">
        <v>0</v>
      </c>
      <c r="U189" s="115">
        <v>0</v>
      </c>
      <c r="V189" s="115">
        <v>0</v>
      </c>
      <c r="W189" s="115">
        <v>0</v>
      </c>
      <c r="X189" s="115">
        <v>0</v>
      </c>
      <c r="Y189" s="115">
        <v>0</v>
      </c>
      <c r="Z189" s="115">
        <v>0</v>
      </c>
      <c r="AA189" s="115">
        <v>0</v>
      </c>
      <c r="AB189" s="115">
        <v>0</v>
      </c>
      <c r="AC189" s="115">
        <v>0</v>
      </c>
      <c r="AD189" s="115">
        <v>0</v>
      </c>
      <c r="AE189" s="115">
        <v>0</v>
      </c>
      <c r="AF189" s="115">
        <v>0</v>
      </c>
      <c r="AG189" s="115">
        <v>0</v>
      </c>
      <c r="AH189" s="115">
        <v>0</v>
      </c>
      <c r="AI189" s="115">
        <v>0</v>
      </c>
      <c r="AJ189" s="115">
        <v>0</v>
      </c>
      <c r="AK189" s="115">
        <v>0</v>
      </c>
      <c r="AL189" s="246">
        <f t="shared" si="2"/>
        <v>0</v>
      </c>
      <c r="AO189" s="70"/>
    </row>
    <row r="190" spans="1:41" ht="33" customHeight="1">
      <c r="A190" s="87">
        <v>522</v>
      </c>
      <c r="B190" s="88" t="s">
        <v>845</v>
      </c>
      <c r="C190" s="117" t="s">
        <v>1516</v>
      </c>
      <c r="D190" s="115">
        <v>0</v>
      </c>
      <c r="E190" s="115">
        <v>0</v>
      </c>
      <c r="F190" s="115">
        <v>776468.65</v>
      </c>
      <c r="G190" s="115">
        <v>0</v>
      </c>
      <c r="H190" s="115">
        <v>0</v>
      </c>
      <c r="I190" s="115">
        <v>0</v>
      </c>
      <c r="J190" s="115">
        <v>0</v>
      </c>
      <c r="K190" s="115">
        <v>0</v>
      </c>
      <c r="L190" s="115">
        <v>0</v>
      </c>
      <c r="M190" s="115">
        <v>0</v>
      </c>
      <c r="N190" s="115">
        <v>0</v>
      </c>
      <c r="O190" s="115">
        <v>0</v>
      </c>
      <c r="P190" s="115">
        <v>0</v>
      </c>
      <c r="Q190" s="115">
        <v>0</v>
      </c>
      <c r="R190" s="115">
        <v>0</v>
      </c>
      <c r="S190" s="115">
        <v>0</v>
      </c>
      <c r="T190" s="115">
        <v>0</v>
      </c>
      <c r="U190" s="115">
        <v>0</v>
      </c>
      <c r="V190" s="115">
        <v>0</v>
      </c>
      <c r="W190" s="115">
        <v>0</v>
      </c>
      <c r="X190" s="115">
        <v>0</v>
      </c>
      <c r="Y190" s="115">
        <v>0</v>
      </c>
      <c r="Z190" s="115">
        <v>0</v>
      </c>
      <c r="AA190" s="115">
        <v>0</v>
      </c>
      <c r="AB190" s="115">
        <v>0</v>
      </c>
      <c r="AC190" s="115">
        <v>0</v>
      </c>
      <c r="AD190" s="115">
        <v>0</v>
      </c>
      <c r="AE190" s="115">
        <v>0</v>
      </c>
      <c r="AF190" s="115">
        <v>0</v>
      </c>
      <c r="AG190" s="115">
        <v>0</v>
      </c>
      <c r="AH190" s="115">
        <v>0</v>
      </c>
      <c r="AI190" s="115">
        <v>0</v>
      </c>
      <c r="AJ190" s="115">
        <v>0</v>
      </c>
      <c r="AK190" s="115">
        <v>0</v>
      </c>
      <c r="AL190" s="246">
        <f t="shared" si="2"/>
        <v>776468.65</v>
      </c>
      <c r="AO190" s="70"/>
    </row>
    <row r="191" spans="1:41" ht="33" customHeight="1">
      <c r="A191" s="87">
        <v>523</v>
      </c>
      <c r="B191" s="88" t="s">
        <v>846</v>
      </c>
      <c r="C191" s="89" t="s">
        <v>1517</v>
      </c>
      <c r="D191" s="115">
        <v>0</v>
      </c>
      <c r="E191" s="115">
        <v>0</v>
      </c>
      <c r="F191" s="115">
        <v>22855</v>
      </c>
      <c r="G191" s="115">
        <v>1113654.8399999996</v>
      </c>
      <c r="H191" s="115">
        <v>0</v>
      </c>
      <c r="I191" s="115">
        <v>0</v>
      </c>
      <c r="J191" s="115">
        <v>8735</v>
      </c>
      <c r="K191" s="115">
        <v>0</v>
      </c>
      <c r="L191" s="115">
        <v>0</v>
      </c>
      <c r="M191" s="115">
        <v>0</v>
      </c>
      <c r="N191" s="115">
        <v>0</v>
      </c>
      <c r="O191" s="115">
        <v>0</v>
      </c>
      <c r="P191" s="115">
        <v>0</v>
      </c>
      <c r="Q191" s="115">
        <v>0</v>
      </c>
      <c r="R191" s="115">
        <v>0</v>
      </c>
      <c r="S191" s="115">
        <v>0</v>
      </c>
      <c r="T191" s="115">
        <v>0</v>
      </c>
      <c r="U191" s="115">
        <v>0</v>
      </c>
      <c r="V191" s="115">
        <v>0</v>
      </c>
      <c r="W191" s="115">
        <v>0</v>
      </c>
      <c r="X191" s="115">
        <v>0</v>
      </c>
      <c r="Y191" s="115">
        <v>0</v>
      </c>
      <c r="Z191" s="115">
        <v>0</v>
      </c>
      <c r="AA191" s="115">
        <v>0</v>
      </c>
      <c r="AB191" s="115">
        <v>0</v>
      </c>
      <c r="AC191" s="115">
        <v>0</v>
      </c>
      <c r="AD191" s="115">
        <v>0</v>
      </c>
      <c r="AE191" s="115">
        <v>0</v>
      </c>
      <c r="AF191" s="115">
        <v>0</v>
      </c>
      <c r="AG191" s="115">
        <v>0</v>
      </c>
      <c r="AH191" s="115">
        <v>0</v>
      </c>
      <c r="AI191" s="115">
        <v>0</v>
      </c>
      <c r="AJ191" s="115">
        <v>0</v>
      </c>
      <c r="AK191" s="115">
        <v>0</v>
      </c>
      <c r="AL191" s="246">
        <f t="shared" si="2"/>
        <v>1145244.8399999996</v>
      </c>
      <c r="AO191" s="70"/>
    </row>
    <row r="192" spans="1:41" ht="33" customHeight="1">
      <c r="A192" s="87">
        <v>525</v>
      </c>
      <c r="B192" s="88" t="s">
        <v>207</v>
      </c>
      <c r="C192" s="89" t="s">
        <v>1525</v>
      </c>
      <c r="D192" s="115">
        <v>0</v>
      </c>
      <c r="E192" s="115">
        <v>0</v>
      </c>
      <c r="F192" s="115">
        <v>10780.32</v>
      </c>
      <c r="G192" s="115">
        <v>7657274.5800000001</v>
      </c>
      <c r="H192" s="115">
        <v>0</v>
      </c>
      <c r="I192" s="115">
        <v>0</v>
      </c>
      <c r="J192" s="115">
        <v>1075954.23</v>
      </c>
      <c r="K192" s="115">
        <v>0</v>
      </c>
      <c r="L192" s="115">
        <v>0</v>
      </c>
      <c r="M192" s="115">
        <v>0</v>
      </c>
      <c r="N192" s="115">
        <v>0</v>
      </c>
      <c r="O192" s="115">
        <v>0</v>
      </c>
      <c r="P192" s="115">
        <v>0</v>
      </c>
      <c r="Q192" s="115">
        <v>0</v>
      </c>
      <c r="R192" s="115">
        <v>0</v>
      </c>
      <c r="S192" s="115">
        <v>0</v>
      </c>
      <c r="T192" s="115">
        <v>0</v>
      </c>
      <c r="U192" s="115">
        <v>0</v>
      </c>
      <c r="V192" s="115">
        <v>0</v>
      </c>
      <c r="W192" s="115">
        <v>0</v>
      </c>
      <c r="X192" s="115">
        <v>0</v>
      </c>
      <c r="Y192" s="115">
        <v>0</v>
      </c>
      <c r="Z192" s="115">
        <v>0</v>
      </c>
      <c r="AA192" s="115">
        <v>0</v>
      </c>
      <c r="AB192" s="115">
        <v>0</v>
      </c>
      <c r="AC192" s="115">
        <v>0</v>
      </c>
      <c r="AD192" s="115">
        <v>0</v>
      </c>
      <c r="AE192" s="115">
        <v>0</v>
      </c>
      <c r="AF192" s="115">
        <v>0</v>
      </c>
      <c r="AG192" s="115">
        <v>0</v>
      </c>
      <c r="AH192" s="115">
        <v>0</v>
      </c>
      <c r="AI192" s="115">
        <v>0</v>
      </c>
      <c r="AJ192" s="115">
        <v>0</v>
      </c>
      <c r="AK192" s="115">
        <v>0</v>
      </c>
      <c r="AL192" s="246">
        <f t="shared" si="2"/>
        <v>8744009.1300000008</v>
      </c>
      <c r="AO192" s="70"/>
    </row>
    <row r="193" spans="1:41" ht="33" customHeight="1">
      <c r="A193" s="87">
        <v>526</v>
      </c>
      <c r="B193" s="88" t="s">
        <v>847</v>
      </c>
      <c r="C193" s="89" t="s">
        <v>1516</v>
      </c>
      <c r="D193" s="115">
        <v>0</v>
      </c>
      <c r="E193" s="115">
        <v>0</v>
      </c>
      <c r="F193" s="115">
        <v>60160</v>
      </c>
      <c r="G193" s="115">
        <v>34212.81</v>
      </c>
      <c r="H193" s="115">
        <v>0</v>
      </c>
      <c r="I193" s="115">
        <v>0</v>
      </c>
      <c r="J193" s="115">
        <v>0</v>
      </c>
      <c r="K193" s="115">
        <v>0</v>
      </c>
      <c r="L193" s="115">
        <v>3076.5299999999997</v>
      </c>
      <c r="M193" s="115">
        <v>0</v>
      </c>
      <c r="N193" s="115">
        <v>0</v>
      </c>
      <c r="O193" s="115">
        <v>0</v>
      </c>
      <c r="P193" s="115">
        <v>0</v>
      </c>
      <c r="Q193" s="115">
        <v>0</v>
      </c>
      <c r="R193" s="115">
        <v>0</v>
      </c>
      <c r="S193" s="115">
        <v>0</v>
      </c>
      <c r="T193" s="115">
        <v>0</v>
      </c>
      <c r="U193" s="115">
        <v>0</v>
      </c>
      <c r="V193" s="115">
        <v>0</v>
      </c>
      <c r="W193" s="115">
        <v>0</v>
      </c>
      <c r="X193" s="115">
        <v>0</v>
      </c>
      <c r="Y193" s="115">
        <v>0</v>
      </c>
      <c r="Z193" s="115">
        <v>0</v>
      </c>
      <c r="AA193" s="115">
        <v>0</v>
      </c>
      <c r="AB193" s="115">
        <v>0</v>
      </c>
      <c r="AC193" s="115">
        <v>0</v>
      </c>
      <c r="AD193" s="115">
        <v>0</v>
      </c>
      <c r="AE193" s="115">
        <v>0</v>
      </c>
      <c r="AF193" s="115">
        <v>0</v>
      </c>
      <c r="AG193" s="115">
        <v>0</v>
      </c>
      <c r="AH193" s="115">
        <v>0</v>
      </c>
      <c r="AI193" s="115">
        <v>0</v>
      </c>
      <c r="AJ193" s="115">
        <v>0</v>
      </c>
      <c r="AK193" s="115">
        <v>0</v>
      </c>
      <c r="AL193" s="246">
        <f t="shared" si="2"/>
        <v>97449.34</v>
      </c>
      <c r="AO193" s="70"/>
    </row>
    <row r="194" spans="1:41" ht="33" hidden="1" customHeight="1">
      <c r="A194" s="87">
        <v>548</v>
      </c>
      <c r="B194" s="88" t="s">
        <v>848</v>
      </c>
      <c r="C194" s="89" t="s">
        <v>1523</v>
      </c>
      <c r="D194" s="115">
        <v>0</v>
      </c>
      <c r="E194" s="115">
        <v>0</v>
      </c>
      <c r="F194" s="115">
        <v>0</v>
      </c>
      <c r="G194" s="115">
        <v>0</v>
      </c>
      <c r="H194" s="115">
        <v>0</v>
      </c>
      <c r="I194" s="115">
        <v>0</v>
      </c>
      <c r="J194" s="115">
        <v>0</v>
      </c>
      <c r="K194" s="115">
        <v>0</v>
      </c>
      <c r="L194" s="115">
        <v>0</v>
      </c>
      <c r="M194" s="115">
        <v>0</v>
      </c>
      <c r="N194" s="115">
        <v>0</v>
      </c>
      <c r="O194" s="115">
        <v>0</v>
      </c>
      <c r="P194" s="115">
        <v>0</v>
      </c>
      <c r="Q194" s="115">
        <v>0</v>
      </c>
      <c r="R194" s="115">
        <v>0</v>
      </c>
      <c r="S194" s="115">
        <v>0</v>
      </c>
      <c r="T194" s="115">
        <v>0</v>
      </c>
      <c r="U194" s="115">
        <v>0</v>
      </c>
      <c r="V194" s="115">
        <v>0</v>
      </c>
      <c r="W194" s="115">
        <v>0</v>
      </c>
      <c r="X194" s="115">
        <v>0</v>
      </c>
      <c r="Y194" s="115">
        <v>0</v>
      </c>
      <c r="Z194" s="115">
        <v>0</v>
      </c>
      <c r="AA194" s="115">
        <v>0</v>
      </c>
      <c r="AB194" s="115">
        <v>0</v>
      </c>
      <c r="AC194" s="115">
        <v>0</v>
      </c>
      <c r="AD194" s="115">
        <v>0</v>
      </c>
      <c r="AE194" s="115">
        <v>0</v>
      </c>
      <c r="AF194" s="115">
        <v>0</v>
      </c>
      <c r="AG194" s="115">
        <v>0</v>
      </c>
      <c r="AH194" s="115">
        <v>0</v>
      </c>
      <c r="AI194" s="115">
        <v>0</v>
      </c>
      <c r="AJ194" s="115">
        <v>0</v>
      </c>
      <c r="AK194" s="115">
        <v>0</v>
      </c>
      <c r="AL194" s="246">
        <f t="shared" si="2"/>
        <v>0</v>
      </c>
      <c r="AO194" s="70"/>
    </row>
    <row r="195" spans="1:41" ht="33" hidden="1" customHeight="1">
      <c r="A195" s="87">
        <v>551</v>
      </c>
      <c r="B195" s="88" t="s">
        <v>210</v>
      </c>
      <c r="C195" s="89" t="s">
        <v>1525</v>
      </c>
      <c r="D195" s="115">
        <v>0</v>
      </c>
      <c r="E195" s="115">
        <v>0</v>
      </c>
      <c r="F195" s="115">
        <v>0</v>
      </c>
      <c r="G195" s="115">
        <v>0</v>
      </c>
      <c r="H195" s="115">
        <v>0</v>
      </c>
      <c r="I195" s="115">
        <v>0</v>
      </c>
      <c r="J195" s="115">
        <v>0</v>
      </c>
      <c r="K195" s="115">
        <v>0</v>
      </c>
      <c r="L195" s="115">
        <v>0</v>
      </c>
      <c r="M195" s="115">
        <v>0</v>
      </c>
      <c r="N195" s="115">
        <v>0</v>
      </c>
      <c r="O195" s="115">
        <v>0</v>
      </c>
      <c r="P195" s="115">
        <v>0</v>
      </c>
      <c r="Q195" s="115">
        <v>0</v>
      </c>
      <c r="R195" s="115">
        <v>0</v>
      </c>
      <c r="S195" s="115">
        <v>0</v>
      </c>
      <c r="T195" s="115">
        <v>0</v>
      </c>
      <c r="U195" s="115">
        <v>0</v>
      </c>
      <c r="V195" s="115">
        <v>0</v>
      </c>
      <c r="W195" s="115">
        <v>0</v>
      </c>
      <c r="X195" s="115">
        <v>0</v>
      </c>
      <c r="Y195" s="115">
        <v>0</v>
      </c>
      <c r="Z195" s="115">
        <v>0</v>
      </c>
      <c r="AA195" s="115">
        <v>0</v>
      </c>
      <c r="AB195" s="115">
        <v>0</v>
      </c>
      <c r="AC195" s="115">
        <v>0</v>
      </c>
      <c r="AD195" s="115">
        <v>0</v>
      </c>
      <c r="AE195" s="115">
        <v>0</v>
      </c>
      <c r="AF195" s="115">
        <v>0</v>
      </c>
      <c r="AG195" s="115">
        <v>0</v>
      </c>
      <c r="AH195" s="115">
        <v>0</v>
      </c>
      <c r="AI195" s="115">
        <v>0</v>
      </c>
      <c r="AJ195" s="115">
        <v>0</v>
      </c>
      <c r="AK195" s="115">
        <v>0</v>
      </c>
      <c r="AL195" s="246">
        <f t="shared" si="2"/>
        <v>0</v>
      </c>
      <c r="AO195" s="70"/>
    </row>
    <row r="196" spans="1:41" ht="33" customHeight="1">
      <c r="A196" s="87">
        <v>572</v>
      </c>
      <c r="B196" s="88" t="s">
        <v>849</v>
      </c>
      <c r="C196" s="89" t="s">
        <v>1523</v>
      </c>
      <c r="D196" s="115">
        <v>0</v>
      </c>
      <c r="E196" s="115">
        <v>0</v>
      </c>
      <c r="F196" s="115">
        <v>11111510.34</v>
      </c>
      <c r="G196" s="115">
        <v>429504.6</v>
      </c>
      <c r="H196" s="115">
        <v>0</v>
      </c>
      <c r="I196" s="115">
        <v>0</v>
      </c>
      <c r="J196" s="115">
        <v>0</v>
      </c>
      <c r="K196" s="115">
        <v>0</v>
      </c>
      <c r="L196" s="115">
        <v>0</v>
      </c>
      <c r="M196" s="115">
        <v>0</v>
      </c>
      <c r="N196" s="115">
        <v>0</v>
      </c>
      <c r="O196" s="115">
        <v>0</v>
      </c>
      <c r="P196" s="115">
        <v>0</v>
      </c>
      <c r="Q196" s="115">
        <v>397</v>
      </c>
      <c r="R196" s="115">
        <v>0</v>
      </c>
      <c r="S196" s="115">
        <v>0</v>
      </c>
      <c r="T196" s="115">
        <v>0</v>
      </c>
      <c r="U196" s="115">
        <v>0</v>
      </c>
      <c r="V196" s="115">
        <v>0</v>
      </c>
      <c r="W196" s="115">
        <v>0</v>
      </c>
      <c r="X196" s="115">
        <v>0</v>
      </c>
      <c r="Y196" s="115">
        <v>0</v>
      </c>
      <c r="Z196" s="115">
        <v>0</v>
      </c>
      <c r="AA196" s="115">
        <v>0</v>
      </c>
      <c r="AB196" s="115">
        <v>0</v>
      </c>
      <c r="AC196" s="115">
        <v>0</v>
      </c>
      <c r="AD196" s="115">
        <v>0</v>
      </c>
      <c r="AE196" s="115">
        <v>0</v>
      </c>
      <c r="AF196" s="115">
        <v>0</v>
      </c>
      <c r="AG196" s="115">
        <v>0</v>
      </c>
      <c r="AH196" s="115">
        <v>0</v>
      </c>
      <c r="AI196" s="115">
        <v>0</v>
      </c>
      <c r="AJ196" s="115">
        <v>0</v>
      </c>
      <c r="AK196" s="115">
        <v>0</v>
      </c>
      <c r="AL196" s="246">
        <f t="shared" si="2"/>
        <v>11541411.939999999</v>
      </c>
      <c r="AO196" s="70"/>
    </row>
    <row r="197" spans="1:41" ht="33" customHeight="1">
      <c r="A197" s="87">
        <v>573</v>
      </c>
      <c r="B197" s="88" t="s">
        <v>850</v>
      </c>
      <c r="C197" s="89" t="s">
        <v>1516</v>
      </c>
      <c r="D197" s="115">
        <v>0</v>
      </c>
      <c r="E197" s="115">
        <v>0</v>
      </c>
      <c r="F197" s="115">
        <v>0.89</v>
      </c>
      <c r="G197" s="115">
        <v>0</v>
      </c>
      <c r="H197" s="115">
        <v>0</v>
      </c>
      <c r="I197" s="115">
        <v>150</v>
      </c>
      <c r="J197" s="115">
        <v>1000000</v>
      </c>
      <c r="K197" s="115">
        <v>0</v>
      </c>
      <c r="L197" s="115">
        <v>0</v>
      </c>
      <c r="M197" s="115">
        <v>0</v>
      </c>
      <c r="N197" s="115">
        <v>0</v>
      </c>
      <c r="O197" s="115">
        <v>0</v>
      </c>
      <c r="P197" s="115">
        <v>0</v>
      </c>
      <c r="Q197" s="115">
        <v>0</v>
      </c>
      <c r="R197" s="115">
        <v>0</v>
      </c>
      <c r="S197" s="115">
        <v>0</v>
      </c>
      <c r="T197" s="115">
        <v>0</v>
      </c>
      <c r="U197" s="115">
        <v>0</v>
      </c>
      <c r="V197" s="115">
        <v>0</v>
      </c>
      <c r="W197" s="115">
        <v>0</v>
      </c>
      <c r="X197" s="115">
        <v>0</v>
      </c>
      <c r="Y197" s="115">
        <v>0</v>
      </c>
      <c r="Z197" s="115">
        <v>0</v>
      </c>
      <c r="AA197" s="115">
        <v>0</v>
      </c>
      <c r="AB197" s="115">
        <v>414735.98</v>
      </c>
      <c r="AC197" s="115">
        <v>0</v>
      </c>
      <c r="AD197" s="115">
        <v>0</v>
      </c>
      <c r="AE197" s="115">
        <v>0</v>
      </c>
      <c r="AF197" s="115">
        <v>0</v>
      </c>
      <c r="AG197" s="115">
        <v>0</v>
      </c>
      <c r="AH197" s="115">
        <v>0</v>
      </c>
      <c r="AI197" s="115">
        <v>0</v>
      </c>
      <c r="AJ197" s="115">
        <v>0</v>
      </c>
      <c r="AK197" s="115">
        <v>0</v>
      </c>
      <c r="AL197" s="246">
        <f t="shared" si="2"/>
        <v>1414886.87</v>
      </c>
      <c r="AO197" s="70"/>
    </row>
    <row r="198" spans="1:41" ht="33" customHeight="1">
      <c r="A198" s="87">
        <v>574</v>
      </c>
      <c r="B198" s="88" t="s">
        <v>851</v>
      </c>
      <c r="C198" s="89" t="s">
        <v>1522</v>
      </c>
      <c r="D198" s="115">
        <v>6000000</v>
      </c>
      <c r="E198" s="115">
        <v>6000000</v>
      </c>
      <c r="F198" s="115">
        <v>8404581</v>
      </c>
      <c r="G198" s="115">
        <v>2669313.62</v>
      </c>
      <c r="H198" s="115">
        <v>0</v>
      </c>
      <c r="I198" s="115">
        <v>32889.47</v>
      </c>
      <c r="J198" s="115">
        <v>20328560</v>
      </c>
      <c r="K198" s="115">
        <v>0</v>
      </c>
      <c r="L198" s="115">
        <v>0</v>
      </c>
      <c r="M198" s="115">
        <v>0</v>
      </c>
      <c r="N198" s="115">
        <v>0</v>
      </c>
      <c r="O198" s="115">
        <v>2249357.37</v>
      </c>
      <c r="P198" s="115">
        <v>0</v>
      </c>
      <c r="Q198" s="115">
        <v>0</v>
      </c>
      <c r="R198" s="115">
        <v>0</v>
      </c>
      <c r="S198" s="115">
        <v>0</v>
      </c>
      <c r="T198" s="115">
        <v>0</v>
      </c>
      <c r="U198" s="115">
        <v>0</v>
      </c>
      <c r="V198" s="115">
        <v>0</v>
      </c>
      <c r="W198" s="115">
        <v>0</v>
      </c>
      <c r="X198" s="115">
        <v>0</v>
      </c>
      <c r="Y198" s="115">
        <v>0</v>
      </c>
      <c r="Z198" s="115">
        <v>0</v>
      </c>
      <c r="AA198" s="115">
        <v>0</v>
      </c>
      <c r="AB198" s="115">
        <v>0</v>
      </c>
      <c r="AC198" s="115">
        <v>0</v>
      </c>
      <c r="AD198" s="115">
        <v>0</v>
      </c>
      <c r="AE198" s="115">
        <v>0</v>
      </c>
      <c r="AF198" s="115">
        <v>0</v>
      </c>
      <c r="AG198" s="115">
        <v>0</v>
      </c>
      <c r="AH198" s="115">
        <v>0</v>
      </c>
      <c r="AI198" s="115">
        <v>0</v>
      </c>
      <c r="AJ198" s="115">
        <v>0</v>
      </c>
      <c r="AK198" s="115">
        <v>0</v>
      </c>
      <c r="AL198" s="246">
        <f t="shared" si="2"/>
        <v>45684701.460000001</v>
      </c>
      <c r="AO198" s="70"/>
    </row>
    <row r="199" spans="1:41" ht="33" hidden="1" customHeight="1">
      <c r="A199" s="87">
        <v>575</v>
      </c>
      <c r="B199" s="88" t="s">
        <v>852</v>
      </c>
      <c r="C199" s="89" t="s">
        <v>1517</v>
      </c>
      <c r="D199" s="115">
        <v>0</v>
      </c>
      <c r="E199" s="115">
        <v>0</v>
      </c>
      <c r="F199" s="115">
        <v>0</v>
      </c>
      <c r="G199" s="115">
        <v>0</v>
      </c>
      <c r="H199" s="115">
        <v>0</v>
      </c>
      <c r="I199" s="115">
        <v>0</v>
      </c>
      <c r="J199" s="115">
        <v>0</v>
      </c>
      <c r="K199" s="115">
        <v>0</v>
      </c>
      <c r="L199" s="115">
        <v>0</v>
      </c>
      <c r="M199" s="115">
        <v>0</v>
      </c>
      <c r="N199" s="115">
        <v>0</v>
      </c>
      <c r="O199" s="115">
        <v>0</v>
      </c>
      <c r="P199" s="115">
        <v>0</v>
      </c>
      <c r="Q199" s="115">
        <v>0</v>
      </c>
      <c r="R199" s="115">
        <v>0</v>
      </c>
      <c r="S199" s="115">
        <v>0</v>
      </c>
      <c r="T199" s="115">
        <v>0</v>
      </c>
      <c r="U199" s="115">
        <v>0</v>
      </c>
      <c r="V199" s="115">
        <v>0</v>
      </c>
      <c r="W199" s="115">
        <v>0</v>
      </c>
      <c r="X199" s="115">
        <v>0</v>
      </c>
      <c r="Y199" s="115">
        <v>0</v>
      </c>
      <c r="Z199" s="115">
        <v>0</v>
      </c>
      <c r="AA199" s="115">
        <v>0</v>
      </c>
      <c r="AB199" s="115">
        <v>0</v>
      </c>
      <c r="AC199" s="115">
        <v>0</v>
      </c>
      <c r="AD199" s="115">
        <v>0</v>
      </c>
      <c r="AE199" s="115">
        <v>0</v>
      </c>
      <c r="AF199" s="115">
        <v>0</v>
      </c>
      <c r="AG199" s="115">
        <v>0</v>
      </c>
      <c r="AH199" s="115">
        <v>0</v>
      </c>
      <c r="AI199" s="115">
        <v>0</v>
      </c>
      <c r="AJ199" s="115">
        <v>0</v>
      </c>
      <c r="AK199" s="115">
        <v>0</v>
      </c>
      <c r="AL199" s="246">
        <f t="shared" si="2"/>
        <v>0</v>
      </c>
      <c r="AO199" s="70"/>
    </row>
    <row r="200" spans="1:41" ht="33" customHeight="1">
      <c r="A200" s="87">
        <v>576</v>
      </c>
      <c r="B200" s="88" t="s">
        <v>853</v>
      </c>
      <c r="C200" s="89" t="s">
        <v>1522</v>
      </c>
      <c r="D200" s="115">
        <v>0</v>
      </c>
      <c r="E200" s="115">
        <v>0</v>
      </c>
      <c r="F200" s="115">
        <v>0</v>
      </c>
      <c r="G200" s="115">
        <v>96551.450000000012</v>
      </c>
      <c r="H200" s="115">
        <v>0</v>
      </c>
      <c r="I200" s="115">
        <v>0</v>
      </c>
      <c r="J200" s="115">
        <v>29789.550000000003</v>
      </c>
      <c r="K200" s="115">
        <v>0</v>
      </c>
      <c r="L200" s="115">
        <v>0</v>
      </c>
      <c r="M200" s="115">
        <v>0</v>
      </c>
      <c r="N200" s="115">
        <v>0</v>
      </c>
      <c r="O200" s="115">
        <v>0</v>
      </c>
      <c r="P200" s="115">
        <v>0</v>
      </c>
      <c r="Q200" s="115">
        <v>0</v>
      </c>
      <c r="R200" s="115">
        <v>0</v>
      </c>
      <c r="S200" s="115">
        <v>0</v>
      </c>
      <c r="T200" s="115">
        <v>0</v>
      </c>
      <c r="U200" s="115">
        <v>0</v>
      </c>
      <c r="V200" s="115">
        <v>0</v>
      </c>
      <c r="W200" s="115">
        <v>0</v>
      </c>
      <c r="X200" s="115">
        <v>0</v>
      </c>
      <c r="Y200" s="115">
        <v>0</v>
      </c>
      <c r="Z200" s="115">
        <v>0</v>
      </c>
      <c r="AA200" s="115">
        <v>0</v>
      </c>
      <c r="AB200" s="115">
        <v>0</v>
      </c>
      <c r="AC200" s="115">
        <v>0</v>
      </c>
      <c r="AD200" s="115">
        <v>0</v>
      </c>
      <c r="AE200" s="115">
        <v>0</v>
      </c>
      <c r="AF200" s="115">
        <v>0</v>
      </c>
      <c r="AG200" s="115">
        <v>0</v>
      </c>
      <c r="AH200" s="115">
        <v>0</v>
      </c>
      <c r="AI200" s="115">
        <v>0</v>
      </c>
      <c r="AJ200" s="115">
        <v>0</v>
      </c>
      <c r="AK200" s="115">
        <v>0</v>
      </c>
      <c r="AL200" s="246">
        <f t="shared" si="2"/>
        <v>126341.00000000001</v>
      </c>
      <c r="AO200" s="70"/>
    </row>
    <row r="201" spans="1:41" ht="33" customHeight="1">
      <c r="A201" s="87">
        <v>578</v>
      </c>
      <c r="B201" s="88" t="s">
        <v>854</v>
      </c>
      <c r="C201" s="89" t="s">
        <v>1516</v>
      </c>
      <c r="D201" s="115">
        <v>0</v>
      </c>
      <c r="E201" s="115">
        <v>0</v>
      </c>
      <c r="F201" s="115">
        <v>0</v>
      </c>
      <c r="G201" s="115">
        <v>577137.39</v>
      </c>
      <c r="H201" s="115">
        <v>0</v>
      </c>
      <c r="I201" s="115">
        <v>0</v>
      </c>
      <c r="J201" s="115">
        <v>0</v>
      </c>
      <c r="K201" s="115">
        <v>0</v>
      </c>
      <c r="L201" s="115">
        <v>1190.96</v>
      </c>
      <c r="M201" s="115">
        <v>0</v>
      </c>
      <c r="N201" s="115">
        <v>0</v>
      </c>
      <c r="O201" s="115">
        <v>0</v>
      </c>
      <c r="P201" s="115">
        <v>0</v>
      </c>
      <c r="Q201" s="115">
        <v>0</v>
      </c>
      <c r="R201" s="115">
        <v>0</v>
      </c>
      <c r="S201" s="115">
        <v>0</v>
      </c>
      <c r="T201" s="115">
        <v>0</v>
      </c>
      <c r="U201" s="115">
        <v>0</v>
      </c>
      <c r="V201" s="115">
        <v>0</v>
      </c>
      <c r="W201" s="115">
        <v>0</v>
      </c>
      <c r="X201" s="115">
        <v>0</v>
      </c>
      <c r="Y201" s="115">
        <v>0</v>
      </c>
      <c r="Z201" s="115">
        <v>0</v>
      </c>
      <c r="AA201" s="115">
        <v>0</v>
      </c>
      <c r="AB201" s="115">
        <v>0</v>
      </c>
      <c r="AC201" s="115">
        <v>0</v>
      </c>
      <c r="AD201" s="115">
        <v>0</v>
      </c>
      <c r="AE201" s="115">
        <v>0</v>
      </c>
      <c r="AF201" s="115">
        <v>0</v>
      </c>
      <c r="AG201" s="115">
        <v>0</v>
      </c>
      <c r="AH201" s="115">
        <v>0</v>
      </c>
      <c r="AI201" s="115">
        <v>0</v>
      </c>
      <c r="AJ201" s="115">
        <v>0</v>
      </c>
      <c r="AK201" s="115">
        <v>0</v>
      </c>
      <c r="AL201" s="246">
        <f t="shared" si="2"/>
        <v>578328.35</v>
      </c>
      <c r="AO201" s="70"/>
    </row>
    <row r="202" spans="1:41" ht="33" hidden="1" customHeight="1">
      <c r="A202" s="87">
        <v>579</v>
      </c>
      <c r="B202" s="88" t="s">
        <v>855</v>
      </c>
      <c r="C202" s="89" t="s">
        <v>1522</v>
      </c>
      <c r="D202" s="115">
        <v>0</v>
      </c>
      <c r="E202" s="115">
        <v>0</v>
      </c>
      <c r="F202" s="115">
        <v>0</v>
      </c>
      <c r="G202" s="115">
        <v>0</v>
      </c>
      <c r="H202" s="115">
        <v>0</v>
      </c>
      <c r="I202" s="115">
        <v>0</v>
      </c>
      <c r="J202" s="115">
        <v>0</v>
      </c>
      <c r="K202" s="115">
        <v>0</v>
      </c>
      <c r="L202" s="115">
        <v>0</v>
      </c>
      <c r="M202" s="115">
        <v>0</v>
      </c>
      <c r="N202" s="115">
        <v>0</v>
      </c>
      <c r="O202" s="115">
        <v>0</v>
      </c>
      <c r="P202" s="115">
        <v>0</v>
      </c>
      <c r="Q202" s="115">
        <v>0</v>
      </c>
      <c r="R202" s="115">
        <v>0</v>
      </c>
      <c r="S202" s="115">
        <v>0</v>
      </c>
      <c r="T202" s="115">
        <v>0</v>
      </c>
      <c r="U202" s="115">
        <v>0</v>
      </c>
      <c r="V202" s="115">
        <v>0</v>
      </c>
      <c r="W202" s="115">
        <v>0</v>
      </c>
      <c r="X202" s="115">
        <v>0</v>
      </c>
      <c r="Y202" s="115">
        <v>0</v>
      </c>
      <c r="Z202" s="115">
        <v>0</v>
      </c>
      <c r="AA202" s="115">
        <v>0</v>
      </c>
      <c r="AB202" s="115">
        <v>0</v>
      </c>
      <c r="AC202" s="115">
        <v>0</v>
      </c>
      <c r="AD202" s="115">
        <v>0</v>
      </c>
      <c r="AE202" s="115">
        <v>0</v>
      </c>
      <c r="AF202" s="115">
        <v>0</v>
      </c>
      <c r="AG202" s="115">
        <v>0</v>
      </c>
      <c r="AH202" s="115">
        <v>0</v>
      </c>
      <c r="AI202" s="115">
        <v>0</v>
      </c>
      <c r="AJ202" s="115">
        <v>0</v>
      </c>
      <c r="AK202" s="115">
        <v>0</v>
      </c>
      <c r="AL202" s="246">
        <f t="shared" si="2"/>
        <v>0</v>
      </c>
      <c r="AO202" s="70"/>
    </row>
    <row r="203" spans="1:41" ht="33" customHeight="1">
      <c r="A203" s="87">
        <v>580</v>
      </c>
      <c r="B203" s="88" t="s">
        <v>218</v>
      </c>
      <c r="C203" s="89" t="s">
        <v>1524</v>
      </c>
      <c r="D203" s="115">
        <v>0</v>
      </c>
      <c r="E203" s="115">
        <v>0</v>
      </c>
      <c r="F203" s="115">
        <v>0</v>
      </c>
      <c r="G203" s="115">
        <v>201456.88999999998</v>
      </c>
      <c r="H203" s="115">
        <v>0</v>
      </c>
      <c r="I203" s="115">
        <v>0</v>
      </c>
      <c r="J203" s="115">
        <v>33229</v>
      </c>
      <c r="K203" s="115">
        <v>0</v>
      </c>
      <c r="L203" s="115">
        <v>0</v>
      </c>
      <c r="M203" s="115">
        <v>0</v>
      </c>
      <c r="N203" s="115">
        <v>0</v>
      </c>
      <c r="O203" s="115">
        <v>0</v>
      </c>
      <c r="P203" s="115">
        <v>0</v>
      </c>
      <c r="Q203" s="115">
        <v>0</v>
      </c>
      <c r="R203" s="115">
        <v>0</v>
      </c>
      <c r="S203" s="115">
        <v>0</v>
      </c>
      <c r="T203" s="115">
        <v>0</v>
      </c>
      <c r="U203" s="115">
        <v>0</v>
      </c>
      <c r="V203" s="115">
        <v>0</v>
      </c>
      <c r="W203" s="115">
        <v>0</v>
      </c>
      <c r="X203" s="115">
        <v>0</v>
      </c>
      <c r="Y203" s="115">
        <v>0</v>
      </c>
      <c r="Z203" s="115">
        <v>0</v>
      </c>
      <c r="AA203" s="115">
        <v>0</v>
      </c>
      <c r="AB203" s="115">
        <v>0</v>
      </c>
      <c r="AC203" s="115">
        <v>0</v>
      </c>
      <c r="AD203" s="115">
        <v>0</v>
      </c>
      <c r="AE203" s="115">
        <v>0</v>
      </c>
      <c r="AF203" s="115">
        <v>0</v>
      </c>
      <c r="AG203" s="115">
        <v>0</v>
      </c>
      <c r="AH203" s="115">
        <v>0</v>
      </c>
      <c r="AI203" s="115">
        <v>0</v>
      </c>
      <c r="AJ203" s="115">
        <v>0</v>
      </c>
      <c r="AK203" s="115">
        <v>0</v>
      </c>
      <c r="AL203" s="246">
        <f t="shared" ref="AL203:AL266" si="3">+SUM(D203:AK203)</f>
        <v>234685.88999999998</v>
      </c>
      <c r="AO203" s="70"/>
    </row>
    <row r="204" spans="1:41" ht="33" hidden="1" customHeight="1">
      <c r="A204" s="87">
        <v>581</v>
      </c>
      <c r="B204" s="88" t="s">
        <v>856</v>
      </c>
      <c r="C204" s="89" t="s">
        <v>1525</v>
      </c>
      <c r="D204" s="115">
        <v>0</v>
      </c>
      <c r="E204" s="115">
        <v>0</v>
      </c>
      <c r="F204" s="115">
        <v>0</v>
      </c>
      <c r="G204" s="115">
        <v>0</v>
      </c>
      <c r="H204" s="115">
        <v>0</v>
      </c>
      <c r="I204" s="115">
        <v>0</v>
      </c>
      <c r="J204" s="115">
        <v>0</v>
      </c>
      <c r="K204" s="115">
        <v>0</v>
      </c>
      <c r="L204" s="115">
        <v>0</v>
      </c>
      <c r="M204" s="115">
        <v>0</v>
      </c>
      <c r="N204" s="115">
        <v>0</v>
      </c>
      <c r="O204" s="115">
        <v>0</v>
      </c>
      <c r="P204" s="115">
        <v>0</v>
      </c>
      <c r="Q204" s="115">
        <v>0</v>
      </c>
      <c r="R204" s="115">
        <v>0</v>
      </c>
      <c r="S204" s="115">
        <v>0</v>
      </c>
      <c r="T204" s="115">
        <v>0</v>
      </c>
      <c r="U204" s="115">
        <v>0</v>
      </c>
      <c r="V204" s="115">
        <v>0</v>
      </c>
      <c r="W204" s="115">
        <v>0</v>
      </c>
      <c r="X204" s="115">
        <v>0</v>
      </c>
      <c r="Y204" s="115">
        <v>0</v>
      </c>
      <c r="Z204" s="115">
        <v>0</v>
      </c>
      <c r="AA204" s="115">
        <v>0</v>
      </c>
      <c r="AB204" s="115">
        <v>0</v>
      </c>
      <c r="AC204" s="115">
        <v>0</v>
      </c>
      <c r="AD204" s="115">
        <v>0</v>
      </c>
      <c r="AE204" s="115">
        <v>0</v>
      </c>
      <c r="AF204" s="115">
        <v>0</v>
      </c>
      <c r="AG204" s="115">
        <v>0</v>
      </c>
      <c r="AH204" s="115">
        <v>0</v>
      </c>
      <c r="AI204" s="115">
        <v>0</v>
      </c>
      <c r="AJ204" s="115">
        <v>0</v>
      </c>
      <c r="AK204" s="115">
        <v>0</v>
      </c>
      <c r="AL204" s="246">
        <f t="shared" si="3"/>
        <v>0</v>
      </c>
      <c r="AO204" s="70"/>
    </row>
    <row r="205" spans="1:41" ht="33" customHeight="1">
      <c r="A205" s="87">
        <v>582</v>
      </c>
      <c r="B205" s="88" t="s">
        <v>857</v>
      </c>
      <c r="C205" s="89" t="s">
        <v>1521</v>
      </c>
      <c r="D205" s="115">
        <v>10500000</v>
      </c>
      <c r="E205" s="115">
        <v>10504325.200000001</v>
      </c>
      <c r="F205" s="115">
        <v>7789097.25</v>
      </c>
      <c r="G205" s="115">
        <v>8489.16</v>
      </c>
      <c r="H205" s="115">
        <v>0</v>
      </c>
      <c r="I205" s="115">
        <v>0</v>
      </c>
      <c r="J205" s="115">
        <v>2374</v>
      </c>
      <c r="K205" s="115">
        <v>0</v>
      </c>
      <c r="L205" s="115">
        <v>905.77</v>
      </c>
      <c r="M205" s="115">
        <v>0</v>
      </c>
      <c r="N205" s="115">
        <v>0</v>
      </c>
      <c r="O205" s="115">
        <v>0</v>
      </c>
      <c r="P205" s="115">
        <v>119.27</v>
      </c>
      <c r="Q205" s="115">
        <v>5814</v>
      </c>
      <c r="R205" s="115">
        <v>0</v>
      </c>
      <c r="S205" s="115">
        <v>0</v>
      </c>
      <c r="T205" s="115">
        <v>0</v>
      </c>
      <c r="U205" s="115">
        <v>0</v>
      </c>
      <c r="V205" s="115">
        <v>0</v>
      </c>
      <c r="W205" s="115">
        <v>0</v>
      </c>
      <c r="X205" s="115">
        <v>0</v>
      </c>
      <c r="Y205" s="115">
        <v>0</v>
      </c>
      <c r="Z205" s="115">
        <v>0</v>
      </c>
      <c r="AA205" s="115">
        <v>0</v>
      </c>
      <c r="AB205" s="115">
        <v>0</v>
      </c>
      <c r="AC205" s="115">
        <v>0</v>
      </c>
      <c r="AD205" s="115">
        <v>0</v>
      </c>
      <c r="AE205" s="115">
        <v>0</v>
      </c>
      <c r="AF205" s="115">
        <v>0</v>
      </c>
      <c r="AG205" s="115">
        <v>0</v>
      </c>
      <c r="AH205" s="115">
        <v>0</v>
      </c>
      <c r="AI205" s="115">
        <v>0</v>
      </c>
      <c r="AJ205" s="115">
        <v>0</v>
      </c>
      <c r="AK205" s="115">
        <v>0</v>
      </c>
      <c r="AL205" s="246">
        <f t="shared" si="3"/>
        <v>28811124.650000002</v>
      </c>
      <c r="AO205" s="70"/>
    </row>
    <row r="206" spans="1:41" ht="33" customHeight="1">
      <c r="A206" s="87">
        <v>584</v>
      </c>
      <c r="B206" s="88" t="s">
        <v>858</v>
      </c>
      <c r="C206" s="89" t="s">
        <v>1520</v>
      </c>
      <c r="D206" s="115">
        <v>0</v>
      </c>
      <c r="E206" s="115">
        <v>0</v>
      </c>
      <c r="F206" s="115">
        <v>0</v>
      </c>
      <c r="G206" s="115">
        <v>3100</v>
      </c>
      <c r="H206" s="115">
        <v>0</v>
      </c>
      <c r="I206" s="115">
        <v>0</v>
      </c>
      <c r="J206" s="115">
        <v>9814100.9000000004</v>
      </c>
      <c r="K206" s="115">
        <v>0</v>
      </c>
      <c r="L206" s="115">
        <v>0</v>
      </c>
      <c r="M206" s="115">
        <v>0</v>
      </c>
      <c r="N206" s="115">
        <v>0</v>
      </c>
      <c r="O206" s="115">
        <v>0</v>
      </c>
      <c r="P206" s="115">
        <v>0</v>
      </c>
      <c r="Q206" s="115">
        <v>0</v>
      </c>
      <c r="R206" s="115">
        <v>0</v>
      </c>
      <c r="S206" s="115">
        <v>0</v>
      </c>
      <c r="T206" s="115">
        <v>0</v>
      </c>
      <c r="U206" s="115">
        <v>0</v>
      </c>
      <c r="V206" s="115">
        <v>0</v>
      </c>
      <c r="W206" s="115">
        <v>0</v>
      </c>
      <c r="X206" s="115">
        <v>0</v>
      </c>
      <c r="Y206" s="115">
        <v>0</v>
      </c>
      <c r="Z206" s="115">
        <v>0</v>
      </c>
      <c r="AA206" s="115">
        <v>0</v>
      </c>
      <c r="AB206" s="115">
        <v>0</v>
      </c>
      <c r="AC206" s="115">
        <v>0</v>
      </c>
      <c r="AD206" s="115">
        <v>0</v>
      </c>
      <c r="AE206" s="115">
        <v>0</v>
      </c>
      <c r="AF206" s="115">
        <v>0</v>
      </c>
      <c r="AG206" s="115">
        <v>0</v>
      </c>
      <c r="AH206" s="115">
        <v>0</v>
      </c>
      <c r="AI206" s="115">
        <v>0</v>
      </c>
      <c r="AJ206" s="115">
        <v>0</v>
      </c>
      <c r="AK206" s="115">
        <v>0</v>
      </c>
      <c r="AL206" s="246">
        <f t="shared" si="3"/>
        <v>9817200.9000000004</v>
      </c>
      <c r="AO206" s="70"/>
    </row>
    <row r="207" spans="1:41" ht="33" customHeight="1">
      <c r="A207" s="87">
        <v>585</v>
      </c>
      <c r="B207" s="88" t="s">
        <v>222</v>
      </c>
      <c r="C207" s="89" t="s">
        <v>1521</v>
      </c>
      <c r="D207" s="115">
        <v>0</v>
      </c>
      <c r="E207" s="115">
        <v>0</v>
      </c>
      <c r="F207" s="115">
        <v>0</v>
      </c>
      <c r="G207" s="115">
        <v>6640.6</v>
      </c>
      <c r="H207" s="115">
        <v>0</v>
      </c>
      <c r="I207" s="115">
        <v>0</v>
      </c>
      <c r="J207" s="115">
        <v>0</v>
      </c>
      <c r="K207" s="115">
        <v>0</v>
      </c>
      <c r="L207" s="115">
        <v>0</v>
      </c>
      <c r="M207" s="115">
        <v>0</v>
      </c>
      <c r="N207" s="115">
        <v>0</v>
      </c>
      <c r="O207" s="115">
        <v>0</v>
      </c>
      <c r="P207" s="115">
        <v>0</v>
      </c>
      <c r="Q207" s="115">
        <v>0</v>
      </c>
      <c r="R207" s="115">
        <v>0</v>
      </c>
      <c r="S207" s="115">
        <v>0</v>
      </c>
      <c r="T207" s="115">
        <v>0</v>
      </c>
      <c r="U207" s="115">
        <v>0</v>
      </c>
      <c r="V207" s="115">
        <v>0</v>
      </c>
      <c r="W207" s="115">
        <v>0</v>
      </c>
      <c r="X207" s="115">
        <v>0</v>
      </c>
      <c r="Y207" s="115">
        <v>0</v>
      </c>
      <c r="Z207" s="115">
        <v>0</v>
      </c>
      <c r="AA207" s="115">
        <v>0</v>
      </c>
      <c r="AB207" s="115">
        <v>1385123.7</v>
      </c>
      <c r="AC207" s="115">
        <v>0</v>
      </c>
      <c r="AD207" s="115">
        <v>0</v>
      </c>
      <c r="AE207" s="115">
        <v>0</v>
      </c>
      <c r="AF207" s="115">
        <v>0</v>
      </c>
      <c r="AG207" s="115">
        <v>0</v>
      </c>
      <c r="AH207" s="115">
        <v>0</v>
      </c>
      <c r="AI207" s="115">
        <v>0</v>
      </c>
      <c r="AJ207" s="115">
        <v>0</v>
      </c>
      <c r="AK207" s="115">
        <v>0</v>
      </c>
      <c r="AL207" s="246">
        <f t="shared" si="3"/>
        <v>1391764.3</v>
      </c>
      <c r="AO207" s="70"/>
    </row>
    <row r="208" spans="1:41" ht="33" customHeight="1">
      <c r="A208" s="87">
        <v>586</v>
      </c>
      <c r="B208" s="88" t="s">
        <v>223</v>
      </c>
      <c r="C208" s="89" t="s">
        <v>1521</v>
      </c>
      <c r="D208" s="115">
        <v>0</v>
      </c>
      <c r="E208" s="115">
        <v>0</v>
      </c>
      <c r="F208" s="115">
        <v>4196873.21</v>
      </c>
      <c r="G208" s="115">
        <v>974439.38</v>
      </c>
      <c r="H208" s="115">
        <v>0</v>
      </c>
      <c r="I208" s="115">
        <v>5672.5400000000009</v>
      </c>
      <c r="J208" s="115">
        <v>270826.18</v>
      </c>
      <c r="K208" s="115">
        <v>0</v>
      </c>
      <c r="L208" s="115">
        <v>0</v>
      </c>
      <c r="M208" s="115">
        <v>0</v>
      </c>
      <c r="N208" s="115">
        <v>0</v>
      </c>
      <c r="O208" s="115">
        <v>0</v>
      </c>
      <c r="P208" s="115">
        <v>0</v>
      </c>
      <c r="Q208" s="115">
        <v>0</v>
      </c>
      <c r="R208" s="115">
        <v>0</v>
      </c>
      <c r="S208" s="115">
        <v>0</v>
      </c>
      <c r="T208" s="115">
        <v>0</v>
      </c>
      <c r="U208" s="115">
        <v>0</v>
      </c>
      <c r="V208" s="115">
        <v>0</v>
      </c>
      <c r="W208" s="115">
        <v>0</v>
      </c>
      <c r="X208" s="115">
        <v>0</v>
      </c>
      <c r="Y208" s="115">
        <v>0</v>
      </c>
      <c r="Z208" s="115">
        <v>0</v>
      </c>
      <c r="AA208" s="115">
        <v>0</v>
      </c>
      <c r="AB208" s="115">
        <v>0</v>
      </c>
      <c r="AC208" s="115">
        <v>0</v>
      </c>
      <c r="AD208" s="115">
        <v>0</v>
      </c>
      <c r="AE208" s="115">
        <v>0</v>
      </c>
      <c r="AF208" s="115">
        <v>0</v>
      </c>
      <c r="AG208" s="115">
        <v>0</v>
      </c>
      <c r="AH208" s="115">
        <v>0</v>
      </c>
      <c r="AI208" s="115">
        <v>0</v>
      </c>
      <c r="AJ208" s="115">
        <v>0</v>
      </c>
      <c r="AK208" s="115">
        <v>0</v>
      </c>
      <c r="AL208" s="246">
        <f t="shared" si="3"/>
        <v>5447811.3099999996</v>
      </c>
      <c r="AO208" s="70"/>
    </row>
    <row r="209" spans="1:41" ht="30">
      <c r="A209" s="87">
        <v>587</v>
      </c>
      <c r="B209" s="88" t="s">
        <v>859</v>
      </c>
      <c r="C209" s="89" t="s">
        <v>1524</v>
      </c>
      <c r="D209" s="115">
        <v>0</v>
      </c>
      <c r="E209" s="115">
        <v>0</v>
      </c>
      <c r="F209" s="115">
        <v>985967.96000000008</v>
      </c>
      <c r="G209" s="115">
        <v>19.89</v>
      </c>
      <c r="H209" s="115">
        <v>0</v>
      </c>
      <c r="I209" s="115">
        <v>0</v>
      </c>
      <c r="J209" s="115">
        <v>0</v>
      </c>
      <c r="K209" s="115">
        <v>0</v>
      </c>
      <c r="L209" s="115">
        <v>0</v>
      </c>
      <c r="M209" s="115">
        <v>0</v>
      </c>
      <c r="N209" s="115">
        <v>0</v>
      </c>
      <c r="O209" s="115">
        <v>0</v>
      </c>
      <c r="P209" s="115">
        <v>0</v>
      </c>
      <c r="Q209" s="115">
        <v>0</v>
      </c>
      <c r="R209" s="115">
        <v>0</v>
      </c>
      <c r="S209" s="115">
        <v>0</v>
      </c>
      <c r="T209" s="115">
        <v>0</v>
      </c>
      <c r="U209" s="115">
        <v>0</v>
      </c>
      <c r="V209" s="115">
        <v>0</v>
      </c>
      <c r="W209" s="115">
        <v>0</v>
      </c>
      <c r="X209" s="115">
        <v>0</v>
      </c>
      <c r="Y209" s="115">
        <v>0</v>
      </c>
      <c r="Z209" s="115">
        <v>0</v>
      </c>
      <c r="AA209" s="115">
        <v>0</v>
      </c>
      <c r="AB209" s="115">
        <v>0</v>
      </c>
      <c r="AC209" s="115">
        <v>0</v>
      </c>
      <c r="AD209" s="115">
        <v>0</v>
      </c>
      <c r="AE209" s="115">
        <v>0</v>
      </c>
      <c r="AF209" s="115">
        <v>0</v>
      </c>
      <c r="AG209" s="115">
        <v>0</v>
      </c>
      <c r="AH209" s="115">
        <v>0</v>
      </c>
      <c r="AI209" s="115">
        <v>0</v>
      </c>
      <c r="AJ209" s="115">
        <v>0</v>
      </c>
      <c r="AK209" s="115">
        <v>0</v>
      </c>
      <c r="AL209" s="246">
        <f t="shared" si="3"/>
        <v>985987.85000000009</v>
      </c>
      <c r="AO209" s="70"/>
    </row>
    <row r="210" spans="1:41" ht="33" hidden="1" customHeight="1">
      <c r="A210" s="87">
        <v>588</v>
      </c>
      <c r="B210" s="88" t="s">
        <v>224</v>
      </c>
      <c r="C210" s="89" t="s">
        <v>1524</v>
      </c>
      <c r="D210" s="115">
        <v>0</v>
      </c>
      <c r="E210" s="115">
        <v>0</v>
      </c>
      <c r="F210" s="115">
        <v>0</v>
      </c>
      <c r="G210" s="115">
        <v>0</v>
      </c>
      <c r="H210" s="115">
        <v>0</v>
      </c>
      <c r="I210" s="115">
        <v>0</v>
      </c>
      <c r="J210" s="115">
        <v>0</v>
      </c>
      <c r="K210" s="115">
        <v>0</v>
      </c>
      <c r="L210" s="115">
        <v>0</v>
      </c>
      <c r="M210" s="115">
        <v>0</v>
      </c>
      <c r="N210" s="115">
        <v>0</v>
      </c>
      <c r="O210" s="115">
        <v>0</v>
      </c>
      <c r="P210" s="115">
        <v>0</v>
      </c>
      <c r="Q210" s="115">
        <v>0</v>
      </c>
      <c r="R210" s="115">
        <v>0</v>
      </c>
      <c r="S210" s="115">
        <v>0</v>
      </c>
      <c r="T210" s="115">
        <v>0</v>
      </c>
      <c r="U210" s="115">
        <v>0</v>
      </c>
      <c r="V210" s="115">
        <v>0</v>
      </c>
      <c r="W210" s="115">
        <v>0</v>
      </c>
      <c r="X210" s="115">
        <v>0</v>
      </c>
      <c r="Y210" s="115">
        <v>0</v>
      </c>
      <c r="Z210" s="115">
        <v>0</v>
      </c>
      <c r="AA210" s="115">
        <v>0</v>
      </c>
      <c r="AB210" s="115">
        <v>0</v>
      </c>
      <c r="AC210" s="115">
        <v>0</v>
      </c>
      <c r="AD210" s="115">
        <v>0</v>
      </c>
      <c r="AE210" s="115">
        <v>0</v>
      </c>
      <c r="AF210" s="115">
        <v>0</v>
      </c>
      <c r="AG210" s="115">
        <v>0</v>
      </c>
      <c r="AH210" s="115">
        <v>0</v>
      </c>
      <c r="AI210" s="115">
        <v>0</v>
      </c>
      <c r="AJ210" s="115">
        <v>0</v>
      </c>
      <c r="AK210" s="115">
        <v>0</v>
      </c>
      <c r="AL210" s="246">
        <f t="shared" si="3"/>
        <v>0</v>
      </c>
      <c r="AO210" s="70"/>
    </row>
    <row r="211" spans="1:41" ht="15" hidden="1" customHeight="1">
      <c r="A211" s="87">
        <v>589</v>
      </c>
      <c r="B211" s="88" t="s">
        <v>860</v>
      </c>
      <c r="C211" s="89" t="s">
        <v>1519</v>
      </c>
      <c r="D211" s="115">
        <v>0</v>
      </c>
      <c r="E211" s="115">
        <v>0</v>
      </c>
      <c r="F211" s="115">
        <v>0</v>
      </c>
      <c r="G211" s="115">
        <v>0</v>
      </c>
      <c r="H211" s="115">
        <v>0</v>
      </c>
      <c r="I211" s="115">
        <v>0</v>
      </c>
      <c r="J211" s="115">
        <v>0</v>
      </c>
      <c r="K211" s="115">
        <v>0</v>
      </c>
      <c r="L211" s="115">
        <v>0</v>
      </c>
      <c r="M211" s="115">
        <v>0</v>
      </c>
      <c r="N211" s="115">
        <v>0</v>
      </c>
      <c r="O211" s="115">
        <v>0</v>
      </c>
      <c r="P211" s="115">
        <v>0</v>
      </c>
      <c r="Q211" s="115">
        <v>0</v>
      </c>
      <c r="R211" s="115">
        <v>0</v>
      </c>
      <c r="S211" s="115">
        <v>0</v>
      </c>
      <c r="T211" s="115">
        <v>0</v>
      </c>
      <c r="U211" s="115">
        <v>0</v>
      </c>
      <c r="V211" s="115">
        <v>0</v>
      </c>
      <c r="W211" s="115">
        <v>0</v>
      </c>
      <c r="X211" s="115">
        <v>0</v>
      </c>
      <c r="Y211" s="115">
        <v>0</v>
      </c>
      <c r="Z211" s="115">
        <v>0</v>
      </c>
      <c r="AA211" s="115">
        <v>0</v>
      </c>
      <c r="AB211" s="115">
        <v>0</v>
      </c>
      <c r="AC211" s="115">
        <v>0</v>
      </c>
      <c r="AD211" s="115">
        <v>0</v>
      </c>
      <c r="AE211" s="115">
        <v>0</v>
      </c>
      <c r="AF211" s="115">
        <v>0</v>
      </c>
      <c r="AG211" s="115">
        <v>0</v>
      </c>
      <c r="AH211" s="115">
        <v>0</v>
      </c>
      <c r="AI211" s="115">
        <v>0</v>
      </c>
      <c r="AJ211" s="115">
        <v>0</v>
      </c>
      <c r="AK211" s="115">
        <v>0</v>
      </c>
      <c r="AL211" s="246">
        <f t="shared" si="3"/>
        <v>0</v>
      </c>
      <c r="AO211" s="70"/>
    </row>
    <row r="212" spans="1:41" ht="33" customHeight="1">
      <c r="A212" s="87">
        <v>590</v>
      </c>
      <c r="B212" s="88" t="s">
        <v>861</v>
      </c>
      <c r="C212" s="89" t="s">
        <v>1519</v>
      </c>
      <c r="D212" s="115">
        <v>0</v>
      </c>
      <c r="E212" s="115">
        <v>0</v>
      </c>
      <c r="F212" s="115">
        <v>0</v>
      </c>
      <c r="G212" s="115">
        <v>9658.6200000000008</v>
      </c>
      <c r="H212" s="115">
        <v>0</v>
      </c>
      <c r="I212" s="115">
        <v>733443.81</v>
      </c>
      <c r="J212" s="115">
        <v>0</v>
      </c>
      <c r="K212" s="115">
        <v>0</v>
      </c>
      <c r="L212" s="115">
        <v>0</v>
      </c>
      <c r="M212" s="115">
        <v>0</v>
      </c>
      <c r="N212" s="115">
        <v>0</v>
      </c>
      <c r="O212" s="115">
        <v>50310815.299999997</v>
      </c>
      <c r="P212" s="115">
        <v>0</v>
      </c>
      <c r="Q212" s="115">
        <v>0</v>
      </c>
      <c r="R212" s="115">
        <v>0</v>
      </c>
      <c r="S212" s="115">
        <v>0</v>
      </c>
      <c r="T212" s="115">
        <v>0</v>
      </c>
      <c r="U212" s="115">
        <v>0</v>
      </c>
      <c r="V212" s="115">
        <v>0</v>
      </c>
      <c r="W212" s="115">
        <v>0</v>
      </c>
      <c r="X212" s="115">
        <v>0</v>
      </c>
      <c r="Y212" s="115">
        <v>0</v>
      </c>
      <c r="Z212" s="115">
        <v>0</v>
      </c>
      <c r="AA212" s="115">
        <v>0</v>
      </c>
      <c r="AB212" s="115">
        <v>0</v>
      </c>
      <c r="AC212" s="115">
        <v>0</v>
      </c>
      <c r="AD212" s="115">
        <v>0</v>
      </c>
      <c r="AE212" s="115">
        <v>0</v>
      </c>
      <c r="AF212" s="115">
        <v>0</v>
      </c>
      <c r="AG212" s="115">
        <v>0</v>
      </c>
      <c r="AH212" s="115">
        <v>0</v>
      </c>
      <c r="AI212" s="115">
        <v>0</v>
      </c>
      <c r="AJ212" s="115">
        <v>0</v>
      </c>
      <c r="AK212" s="115">
        <v>0</v>
      </c>
      <c r="AL212" s="246">
        <f t="shared" si="3"/>
        <v>51053917.729999997</v>
      </c>
      <c r="AO212" s="70"/>
    </row>
    <row r="213" spans="1:41" ht="33" customHeight="1">
      <c r="A213" s="87">
        <v>591</v>
      </c>
      <c r="B213" s="88" t="s">
        <v>862</v>
      </c>
      <c r="C213" s="89" t="s">
        <v>1518</v>
      </c>
      <c r="D213" s="115">
        <v>0</v>
      </c>
      <c r="E213" s="115">
        <v>0</v>
      </c>
      <c r="F213" s="115">
        <v>59881324.280000001</v>
      </c>
      <c r="G213" s="115">
        <v>7749079.8399999999</v>
      </c>
      <c r="H213" s="115">
        <v>0</v>
      </c>
      <c r="I213" s="115">
        <v>150</v>
      </c>
      <c r="J213" s="115">
        <v>0</v>
      </c>
      <c r="K213" s="115">
        <v>0</v>
      </c>
      <c r="L213" s="115">
        <v>0</v>
      </c>
      <c r="M213" s="115">
        <v>0</v>
      </c>
      <c r="N213" s="115">
        <v>0</v>
      </c>
      <c r="O213" s="115">
        <v>0</v>
      </c>
      <c r="P213" s="115">
        <v>0</v>
      </c>
      <c r="Q213" s="115">
        <v>0</v>
      </c>
      <c r="R213" s="115">
        <v>0</v>
      </c>
      <c r="S213" s="115">
        <v>0</v>
      </c>
      <c r="T213" s="115">
        <v>0</v>
      </c>
      <c r="U213" s="115">
        <v>0</v>
      </c>
      <c r="V213" s="115">
        <v>0</v>
      </c>
      <c r="W213" s="115">
        <v>0</v>
      </c>
      <c r="X213" s="115">
        <v>0</v>
      </c>
      <c r="Y213" s="115">
        <v>0</v>
      </c>
      <c r="Z213" s="115">
        <v>0</v>
      </c>
      <c r="AA213" s="115">
        <v>0</v>
      </c>
      <c r="AB213" s="115">
        <v>0</v>
      </c>
      <c r="AC213" s="115">
        <v>0</v>
      </c>
      <c r="AD213" s="115">
        <v>0</v>
      </c>
      <c r="AE213" s="115">
        <v>0</v>
      </c>
      <c r="AF213" s="115">
        <v>0</v>
      </c>
      <c r="AG213" s="115">
        <v>0</v>
      </c>
      <c r="AH213" s="115">
        <v>0</v>
      </c>
      <c r="AI213" s="115">
        <v>0</v>
      </c>
      <c r="AJ213" s="115">
        <v>0</v>
      </c>
      <c r="AK213" s="115">
        <v>0</v>
      </c>
      <c r="AL213" s="246">
        <f t="shared" si="3"/>
        <v>67630554.120000005</v>
      </c>
      <c r="AO213" s="70"/>
    </row>
    <row r="214" spans="1:41" ht="33" customHeight="1">
      <c r="A214" s="87">
        <v>592</v>
      </c>
      <c r="B214" s="88" t="s">
        <v>863</v>
      </c>
      <c r="C214" s="89" t="s">
        <v>1522</v>
      </c>
      <c r="D214" s="115">
        <v>0</v>
      </c>
      <c r="E214" s="115">
        <v>0</v>
      </c>
      <c r="F214" s="115">
        <v>67261331.269999996</v>
      </c>
      <c r="G214" s="115">
        <v>850998.83</v>
      </c>
      <c r="H214" s="115">
        <v>0</v>
      </c>
      <c r="I214" s="115">
        <v>50</v>
      </c>
      <c r="J214" s="115">
        <v>63246.409999999996</v>
      </c>
      <c r="K214" s="115">
        <v>0</v>
      </c>
      <c r="L214" s="115">
        <v>0</v>
      </c>
      <c r="M214" s="115">
        <v>0</v>
      </c>
      <c r="N214" s="115">
        <v>0</v>
      </c>
      <c r="O214" s="115">
        <v>0</v>
      </c>
      <c r="P214" s="115">
        <v>0</v>
      </c>
      <c r="Q214" s="115">
        <v>0</v>
      </c>
      <c r="R214" s="115">
        <v>0</v>
      </c>
      <c r="S214" s="115">
        <v>0</v>
      </c>
      <c r="T214" s="115">
        <v>0</v>
      </c>
      <c r="U214" s="115">
        <v>0</v>
      </c>
      <c r="V214" s="115">
        <v>0</v>
      </c>
      <c r="W214" s="115">
        <v>0</v>
      </c>
      <c r="X214" s="115">
        <v>0</v>
      </c>
      <c r="Y214" s="115">
        <v>0</v>
      </c>
      <c r="Z214" s="115">
        <v>0</v>
      </c>
      <c r="AA214" s="115">
        <v>0</v>
      </c>
      <c r="AB214" s="115">
        <v>0</v>
      </c>
      <c r="AC214" s="115">
        <v>0</v>
      </c>
      <c r="AD214" s="115">
        <v>0</v>
      </c>
      <c r="AE214" s="115">
        <v>0</v>
      </c>
      <c r="AF214" s="115">
        <v>0</v>
      </c>
      <c r="AG214" s="115">
        <v>0</v>
      </c>
      <c r="AH214" s="115">
        <v>0</v>
      </c>
      <c r="AI214" s="115">
        <v>0</v>
      </c>
      <c r="AJ214" s="115">
        <v>0</v>
      </c>
      <c r="AK214" s="115">
        <v>0</v>
      </c>
      <c r="AL214" s="246">
        <f t="shared" si="3"/>
        <v>68175626.50999999</v>
      </c>
      <c r="AO214" s="70"/>
    </row>
    <row r="215" spans="1:41" ht="33" customHeight="1">
      <c r="A215" s="87">
        <v>593</v>
      </c>
      <c r="B215" s="88" t="s">
        <v>864</v>
      </c>
      <c r="C215" s="89" t="s">
        <v>1522</v>
      </c>
      <c r="D215" s="115">
        <v>0</v>
      </c>
      <c r="E215" s="115">
        <v>0</v>
      </c>
      <c r="F215" s="115">
        <v>0</v>
      </c>
      <c r="G215" s="115">
        <v>52016.67</v>
      </c>
      <c r="H215" s="115">
        <v>0</v>
      </c>
      <c r="I215" s="115">
        <v>0</v>
      </c>
      <c r="J215" s="115">
        <v>0</v>
      </c>
      <c r="K215" s="115">
        <v>0</v>
      </c>
      <c r="L215" s="115">
        <v>0</v>
      </c>
      <c r="M215" s="115">
        <v>0</v>
      </c>
      <c r="N215" s="115">
        <v>0</v>
      </c>
      <c r="O215" s="115">
        <v>0</v>
      </c>
      <c r="P215" s="115">
        <v>0</v>
      </c>
      <c r="Q215" s="115">
        <v>0</v>
      </c>
      <c r="R215" s="115">
        <v>0</v>
      </c>
      <c r="S215" s="115">
        <v>0</v>
      </c>
      <c r="T215" s="115">
        <v>0</v>
      </c>
      <c r="U215" s="115">
        <v>0</v>
      </c>
      <c r="V215" s="115">
        <v>0</v>
      </c>
      <c r="W215" s="115">
        <v>0</v>
      </c>
      <c r="X215" s="115">
        <v>0</v>
      </c>
      <c r="Y215" s="115">
        <v>0</v>
      </c>
      <c r="Z215" s="115">
        <v>0</v>
      </c>
      <c r="AA215" s="115">
        <v>0</v>
      </c>
      <c r="AB215" s="115">
        <v>0</v>
      </c>
      <c r="AC215" s="115">
        <v>0</v>
      </c>
      <c r="AD215" s="115">
        <v>0</v>
      </c>
      <c r="AE215" s="115">
        <v>0</v>
      </c>
      <c r="AF215" s="115">
        <v>0</v>
      </c>
      <c r="AG215" s="115">
        <v>0</v>
      </c>
      <c r="AH215" s="115">
        <v>0</v>
      </c>
      <c r="AI215" s="115">
        <v>0</v>
      </c>
      <c r="AJ215" s="115">
        <v>0</v>
      </c>
      <c r="AK215" s="115">
        <v>0</v>
      </c>
      <c r="AL215" s="246">
        <f t="shared" si="3"/>
        <v>52016.67</v>
      </c>
      <c r="AO215" s="70"/>
    </row>
    <row r="216" spans="1:41" ht="33" customHeight="1">
      <c r="A216" s="87">
        <v>594</v>
      </c>
      <c r="B216" s="88" t="s">
        <v>113</v>
      </c>
      <c r="C216" s="117" t="s">
        <v>1516</v>
      </c>
      <c r="D216" s="115">
        <v>0</v>
      </c>
      <c r="E216" s="115">
        <v>0</v>
      </c>
      <c r="F216" s="115">
        <v>447795.44</v>
      </c>
      <c r="G216" s="115">
        <v>484.16</v>
      </c>
      <c r="H216" s="115">
        <v>0</v>
      </c>
      <c r="I216" s="115">
        <v>0</v>
      </c>
      <c r="J216" s="115">
        <v>0</v>
      </c>
      <c r="K216" s="115">
        <v>0</v>
      </c>
      <c r="L216" s="115">
        <v>13246.709999999997</v>
      </c>
      <c r="M216" s="115">
        <v>0</v>
      </c>
      <c r="N216" s="115">
        <v>0</v>
      </c>
      <c r="O216" s="115">
        <v>0</v>
      </c>
      <c r="P216" s="115">
        <v>0</v>
      </c>
      <c r="Q216" s="115">
        <v>0</v>
      </c>
      <c r="R216" s="115">
        <v>0</v>
      </c>
      <c r="S216" s="115">
        <v>0</v>
      </c>
      <c r="T216" s="115">
        <v>0</v>
      </c>
      <c r="U216" s="115">
        <v>0</v>
      </c>
      <c r="V216" s="115">
        <v>0</v>
      </c>
      <c r="W216" s="115">
        <v>0</v>
      </c>
      <c r="X216" s="115">
        <v>0</v>
      </c>
      <c r="Y216" s="115">
        <v>0</v>
      </c>
      <c r="Z216" s="115">
        <v>0</v>
      </c>
      <c r="AA216" s="115">
        <v>0</v>
      </c>
      <c r="AB216" s="115">
        <v>0</v>
      </c>
      <c r="AC216" s="115">
        <v>0</v>
      </c>
      <c r="AD216" s="115">
        <v>0</v>
      </c>
      <c r="AE216" s="115">
        <v>0</v>
      </c>
      <c r="AF216" s="115">
        <v>0</v>
      </c>
      <c r="AG216" s="115">
        <v>0</v>
      </c>
      <c r="AH216" s="115">
        <v>0</v>
      </c>
      <c r="AI216" s="115">
        <v>0</v>
      </c>
      <c r="AJ216" s="115">
        <v>0</v>
      </c>
      <c r="AK216" s="115">
        <v>0</v>
      </c>
      <c r="AL216" s="246">
        <f t="shared" si="3"/>
        <v>461526.31</v>
      </c>
      <c r="AO216" s="70"/>
    </row>
    <row r="217" spans="1:41" ht="33" hidden="1" customHeight="1">
      <c r="A217" s="87">
        <v>595</v>
      </c>
      <c r="B217" s="88" t="s">
        <v>1279</v>
      </c>
      <c r="C217" s="89" t="s">
        <v>1516</v>
      </c>
      <c r="D217" s="115">
        <v>0</v>
      </c>
      <c r="E217" s="115">
        <v>0</v>
      </c>
      <c r="F217" s="115">
        <v>0</v>
      </c>
      <c r="G217" s="115">
        <v>0</v>
      </c>
      <c r="H217" s="115">
        <v>0</v>
      </c>
      <c r="I217" s="115">
        <v>0</v>
      </c>
      <c r="J217" s="115">
        <v>0</v>
      </c>
      <c r="K217" s="115">
        <v>0</v>
      </c>
      <c r="L217" s="115">
        <v>0</v>
      </c>
      <c r="M217" s="115">
        <v>0</v>
      </c>
      <c r="N217" s="115">
        <v>0</v>
      </c>
      <c r="O217" s="115">
        <v>0</v>
      </c>
      <c r="P217" s="115">
        <v>0</v>
      </c>
      <c r="Q217" s="115">
        <v>0</v>
      </c>
      <c r="R217" s="115">
        <v>0</v>
      </c>
      <c r="S217" s="115">
        <v>0</v>
      </c>
      <c r="T217" s="115">
        <v>0</v>
      </c>
      <c r="U217" s="115">
        <v>0</v>
      </c>
      <c r="V217" s="115">
        <v>0</v>
      </c>
      <c r="W217" s="115">
        <v>0</v>
      </c>
      <c r="X217" s="115">
        <v>0</v>
      </c>
      <c r="Y217" s="115">
        <v>0</v>
      </c>
      <c r="Z217" s="115">
        <v>0</v>
      </c>
      <c r="AA217" s="115">
        <v>0</v>
      </c>
      <c r="AB217" s="115">
        <v>0</v>
      </c>
      <c r="AC217" s="115">
        <v>0</v>
      </c>
      <c r="AD217" s="115">
        <v>0</v>
      </c>
      <c r="AE217" s="115">
        <v>0</v>
      </c>
      <c r="AF217" s="115">
        <v>0</v>
      </c>
      <c r="AG217" s="115">
        <v>0</v>
      </c>
      <c r="AH217" s="115">
        <v>0</v>
      </c>
      <c r="AI217" s="115">
        <v>0</v>
      </c>
      <c r="AJ217" s="115">
        <v>0</v>
      </c>
      <c r="AK217" s="115">
        <v>0</v>
      </c>
      <c r="AL217" s="246">
        <f t="shared" si="3"/>
        <v>0</v>
      </c>
      <c r="AO217" s="70"/>
    </row>
    <row r="218" spans="1:41" ht="33" customHeight="1">
      <c r="A218" s="87">
        <v>598</v>
      </c>
      <c r="B218" s="88" t="s">
        <v>12732</v>
      </c>
      <c r="C218" s="89" t="s">
        <v>12725</v>
      </c>
      <c r="D218" s="115">
        <v>0</v>
      </c>
      <c r="E218" s="115">
        <v>0</v>
      </c>
      <c r="F218" s="115">
        <v>0</v>
      </c>
      <c r="G218" s="115">
        <v>0</v>
      </c>
      <c r="H218" s="115">
        <v>0</v>
      </c>
      <c r="I218" s="115">
        <v>0</v>
      </c>
      <c r="J218" s="115">
        <v>8000000</v>
      </c>
      <c r="K218" s="115">
        <v>0</v>
      </c>
      <c r="L218" s="115">
        <v>0</v>
      </c>
      <c r="M218" s="115">
        <v>0</v>
      </c>
      <c r="N218" s="115">
        <v>0</v>
      </c>
      <c r="O218" s="115">
        <v>0</v>
      </c>
      <c r="P218" s="115">
        <v>0</v>
      </c>
      <c r="Q218" s="115">
        <v>0</v>
      </c>
      <c r="R218" s="115">
        <v>0</v>
      </c>
      <c r="S218" s="115">
        <v>0</v>
      </c>
      <c r="T218" s="115">
        <v>0</v>
      </c>
      <c r="U218" s="115">
        <v>0</v>
      </c>
      <c r="V218" s="115">
        <v>0</v>
      </c>
      <c r="W218" s="115">
        <v>0</v>
      </c>
      <c r="X218" s="115">
        <v>0</v>
      </c>
      <c r="Y218" s="115">
        <v>0</v>
      </c>
      <c r="Z218" s="115">
        <v>0</v>
      </c>
      <c r="AA218" s="115">
        <v>0</v>
      </c>
      <c r="AB218" s="115">
        <v>0</v>
      </c>
      <c r="AC218" s="115">
        <v>0</v>
      </c>
      <c r="AD218" s="115">
        <v>0</v>
      </c>
      <c r="AE218" s="115">
        <v>0</v>
      </c>
      <c r="AF218" s="115">
        <v>0</v>
      </c>
      <c r="AG218" s="115">
        <v>0</v>
      </c>
      <c r="AH218" s="115">
        <v>0</v>
      </c>
      <c r="AI218" s="115">
        <v>0</v>
      </c>
      <c r="AJ218" s="115">
        <v>0</v>
      </c>
      <c r="AK218" s="115">
        <v>0</v>
      </c>
      <c r="AL218" s="246">
        <f t="shared" si="3"/>
        <v>8000000</v>
      </c>
      <c r="AO218" s="70"/>
    </row>
    <row r="219" spans="1:41" ht="33" hidden="1" customHeight="1">
      <c r="A219" s="87">
        <v>620</v>
      </c>
      <c r="B219" s="88" t="s">
        <v>865</v>
      </c>
      <c r="C219" s="89" t="s">
        <v>1517</v>
      </c>
      <c r="D219" s="115">
        <v>0</v>
      </c>
      <c r="E219" s="115">
        <v>0</v>
      </c>
      <c r="F219" s="115">
        <v>0</v>
      </c>
      <c r="G219" s="115">
        <v>0</v>
      </c>
      <c r="H219" s="115">
        <v>0</v>
      </c>
      <c r="I219" s="115">
        <v>0</v>
      </c>
      <c r="J219" s="115">
        <v>0</v>
      </c>
      <c r="K219" s="115">
        <v>0</v>
      </c>
      <c r="L219" s="115">
        <v>0</v>
      </c>
      <c r="M219" s="115">
        <v>0</v>
      </c>
      <c r="N219" s="115">
        <v>0</v>
      </c>
      <c r="O219" s="115">
        <v>0</v>
      </c>
      <c r="P219" s="115">
        <v>0</v>
      </c>
      <c r="Q219" s="115">
        <v>0</v>
      </c>
      <c r="R219" s="115">
        <v>0</v>
      </c>
      <c r="S219" s="115">
        <v>0</v>
      </c>
      <c r="T219" s="115">
        <v>0</v>
      </c>
      <c r="U219" s="115">
        <v>0</v>
      </c>
      <c r="V219" s="115">
        <v>0</v>
      </c>
      <c r="W219" s="115">
        <v>0</v>
      </c>
      <c r="X219" s="115">
        <v>0</v>
      </c>
      <c r="Y219" s="115">
        <v>0</v>
      </c>
      <c r="Z219" s="115">
        <v>0</v>
      </c>
      <c r="AA219" s="115">
        <v>0</v>
      </c>
      <c r="AB219" s="115">
        <v>0</v>
      </c>
      <c r="AC219" s="115">
        <v>0</v>
      </c>
      <c r="AD219" s="115">
        <v>0</v>
      </c>
      <c r="AE219" s="115">
        <v>0</v>
      </c>
      <c r="AF219" s="115">
        <v>0</v>
      </c>
      <c r="AG219" s="115">
        <v>0</v>
      </c>
      <c r="AH219" s="115">
        <v>0</v>
      </c>
      <c r="AI219" s="115">
        <v>0</v>
      </c>
      <c r="AJ219" s="115">
        <v>0</v>
      </c>
      <c r="AK219" s="115">
        <v>0</v>
      </c>
      <c r="AL219" s="246">
        <f t="shared" si="3"/>
        <v>0</v>
      </c>
      <c r="AO219" s="70"/>
    </row>
    <row r="220" spans="1:41" ht="33" hidden="1" customHeight="1">
      <c r="A220" s="87">
        <v>633</v>
      </c>
      <c r="B220" s="88" t="s">
        <v>231</v>
      </c>
      <c r="C220" s="89" t="s">
        <v>1523</v>
      </c>
      <c r="D220" s="115">
        <v>0</v>
      </c>
      <c r="E220" s="115">
        <v>0</v>
      </c>
      <c r="F220" s="115">
        <v>0</v>
      </c>
      <c r="G220" s="115">
        <v>0</v>
      </c>
      <c r="H220" s="115">
        <v>0</v>
      </c>
      <c r="I220" s="115">
        <v>0</v>
      </c>
      <c r="J220" s="115">
        <v>0</v>
      </c>
      <c r="K220" s="115">
        <v>0</v>
      </c>
      <c r="L220" s="115">
        <v>0</v>
      </c>
      <c r="M220" s="115">
        <v>0</v>
      </c>
      <c r="N220" s="115">
        <v>0</v>
      </c>
      <c r="O220" s="115">
        <v>0</v>
      </c>
      <c r="P220" s="115">
        <v>0</v>
      </c>
      <c r="Q220" s="115">
        <v>0</v>
      </c>
      <c r="R220" s="115">
        <v>0</v>
      </c>
      <c r="S220" s="115">
        <v>0</v>
      </c>
      <c r="T220" s="115">
        <v>0</v>
      </c>
      <c r="U220" s="115">
        <v>0</v>
      </c>
      <c r="V220" s="115">
        <v>0</v>
      </c>
      <c r="W220" s="115">
        <v>0</v>
      </c>
      <c r="X220" s="115">
        <v>0</v>
      </c>
      <c r="Y220" s="115">
        <v>0</v>
      </c>
      <c r="Z220" s="115">
        <v>0</v>
      </c>
      <c r="AA220" s="115">
        <v>0</v>
      </c>
      <c r="AB220" s="115">
        <v>0</v>
      </c>
      <c r="AC220" s="115">
        <v>0</v>
      </c>
      <c r="AD220" s="115">
        <v>0</v>
      </c>
      <c r="AE220" s="115">
        <v>0</v>
      </c>
      <c r="AF220" s="115">
        <v>0</v>
      </c>
      <c r="AG220" s="115">
        <v>0</v>
      </c>
      <c r="AH220" s="115">
        <v>0</v>
      </c>
      <c r="AI220" s="115">
        <v>0</v>
      </c>
      <c r="AJ220" s="115">
        <v>0</v>
      </c>
      <c r="AK220" s="115">
        <v>0</v>
      </c>
      <c r="AL220" s="246">
        <f t="shared" si="3"/>
        <v>0</v>
      </c>
      <c r="AO220" s="70"/>
    </row>
    <row r="221" spans="1:41" ht="33" hidden="1" customHeight="1">
      <c r="A221" s="87">
        <v>634</v>
      </c>
      <c r="B221" s="88" t="s">
        <v>866</v>
      </c>
      <c r="C221" s="89" t="s">
        <v>1521</v>
      </c>
      <c r="D221" s="115">
        <v>0</v>
      </c>
      <c r="E221" s="115">
        <v>0</v>
      </c>
      <c r="F221" s="115">
        <v>0</v>
      </c>
      <c r="G221" s="115">
        <v>0</v>
      </c>
      <c r="H221" s="115">
        <v>0</v>
      </c>
      <c r="I221" s="115">
        <v>0</v>
      </c>
      <c r="J221" s="115">
        <v>0</v>
      </c>
      <c r="K221" s="115">
        <v>0</v>
      </c>
      <c r="L221" s="115">
        <v>0</v>
      </c>
      <c r="M221" s="115">
        <v>0</v>
      </c>
      <c r="N221" s="115">
        <v>0</v>
      </c>
      <c r="O221" s="115">
        <v>0</v>
      </c>
      <c r="P221" s="115">
        <v>0</v>
      </c>
      <c r="Q221" s="115">
        <v>0</v>
      </c>
      <c r="R221" s="115">
        <v>0</v>
      </c>
      <c r="S221" s="115">
        <v>0</v>
      </c>
      <c r="T221" s="115">
        <v>0</v>
      </c>
      <c r="U221" s="115">
        <v>0</v>
      </c>
      <c r="V221" s="115">
        <v>0</v>
      </c>
      <c r="W221" s="115">
        <v>0</v>
      </c>
      <c r="X221" s="115">
        <v>0</v>
      </c>
      <c r="Y221" s="115">
        <v>0</v>
      </c>
      <c r="Z221" s="115">
        <v>0</v>
      </c>
      <c r="AA221" s="115">
        <v>0</v>
      </c>
      <c r="AB221" s="115">
        <v>0</v>
      </c>
      <c r="AC221" s="115">
        <v>0</v>
      </c>
      <c r="AD221" s="115">
        <v>0</v>
      </c>
      <c r="AE221" s="115">
        <v>0</v>
      </c>
      <c r="AF221" s="115">
        <v>0</v>
      </c>
      <c r="AG221" s="115">
        <v>0</v>
      </c>
      <c r="AH221" s="115">
        <v>0</v>
      </c>
      <c r="AI221" s="115">
        <v>0</v>
      </c>
      <c r="AJ221" s="115">
        <v>0</v>
      </c>
      <c r="AK221" s="115">
        <v>0</v>
      </c>
      <c r="AL221" s="246">
        <f t="shared" si="3"/>
        <v>0</v>
      </c>
      <c r="AO221" s="70"/>
    </row>
    <row r="222" spans="1:41" ht="33" customHeight="1">
      <c r="A222" s="87">
        <v>650</v>
      </c>
      <c r="B222" s="88" t="s">
        <v>233</v>
      </c>
      <c r="C222" s="89" t="s">
        <v>1524</v>
      </c>
      <c r="D222" s="115">
        <v>0</v>
      </c>
      <c r="E222" s="115">
        <v>0</v>
      </c>
      <c r="F222" s="115">
        <v>0</v>
      </c>
      <c r="G222" s="115">
        <v>432563.06</v>
      </c>
      <c r="H222" s="115">
        <v>0</v>
      </c>
      <c r="I222" s="115">
        <v>0</v>
      </c>
      <c r="J222" s="115">
        <v>27699</v>
      </c>
      <c r="K222" s="115">
        <v>0</v>
      </c>
      <c r="L222" s="115">
        <v>0</v>
      </c>
      <c r="M222" s="115">
        <v>0</v>
      </c>
      <c r="N222" s="115">
        <v>0</v>
      </c>
      <c r="O222" s="115">
        <v>0</v>
      </c>
      <c r="P222" s="115">
        <v>0</v>
      </c>
      <c r="Q222" s="115">
        <v>0</v>
      </c>
      <c r="R222" s="115">
        <v>0</v>
      </c>
      <c r="S222" s="115">
        <v>0</v>
      </c>
      <c r="T222" s="115">
        <v>0</v>
      </c>
      <c r="U222" s="115">
        <v>0</v>
      </c>
      <c r="V222" s="115">
        <v>0</v>
      </c>
      <c r="W222" s="115">
        <v>0</v>
      </c>
      <c r="X222" s="115">
        <v>0</v>
      </c>
      <c r="Y222" s="115">
        <v>0</v>
      </c>
      <c r="Z222" s="115">
        <v>0</v>
      </c>
      <c r="AA222" s="115">
        <v>0</v>
      </c>
      <c r="AB222" s="115">
        <v>0</v>
      </c>
      <c r="AC222" s="115">
        <v>0</v>
      </c>
      <c r="AD222" s="115">
        <v>0</v>
      </c>
      <c r="AE222" s="115">
        <v>0</v>
      </c>
      <c r="AF222" s="115">
        <v>0</v>
      </c>
      <c r="AG222" s="115">
        <v>0</v>
      </c>
      <c r="AH222" s="115">
        <v>0</v>
      </c>
      <c r="AI222" s="115">
        <v>0</v>
      </c>
      <c r="AJ222" s="115">
        <v>0</v>
      </c>
      <c r="AK222" s="115">
        <v>0</v>
      </c>
      <c r="AL222" s="246">
        <f t="shared" si="3"/>
        <v>460262.06</v>
      </c>
      <c r="AO222" s="70"/>
    </row>
    <row r="223" spans="1:41" ht="33" customHeight="1">
      <c r="A223" s="87">
        <v>660</v>
      </c>
      <c r="B223" s="88" t="s">
        <v>234</v>
      </c>
      <c r="C223" s="89" t="s">
        <v>1523</v>
      </c>
      <c r="D223" s="115">
        <v>0</v>
      </c>
      <c r="E223" s="115">
        <v>0</v>
      </c>
      <c r="F223" s="115">
        <v>3831678.29</v>
      </c>
      <c r="G223" s="115">
        <v>52554.890000000007</v>
      </c>
      <c r="H223" s="115">
        <v>0</v>
      </c>
      <c r="I223" s="115">
        <v>0</v>
      </c>
      <c r="J223" s="115">
        <v>0</v>
      </c>
      <c r="K223" s="115">
        <v>0</v>
      </c>
      <c r="L223" s="115">
        <v>1825.7999999999997</v>
      </c>
      <c r="M223" s="115">
        <v>0</v>
      </c>
      <c r="N223" s="115">
        <v>0</v>
      </c>
      <c r="O223" s="115">
        <v>0</v>
      </c>
      <c r="P223" s="115">
        <v>3454.46</v>
      </c>
      <c r="Q223" s="115">
        <v>0</v>
      </c>
      <c r="R223" s="115">
        <v>0</v>
      </c>
      <c r="S223" s="115">
        <v>0</v>
      </c>
      <c r="T223" s="115">
        <v>0</v>
      </c>
      <c r="U223" s="115">
        <v>0</v>
      </c>
      <c r="V223" s="115">
        <v>0</v>
      </c>
      <c r="W223" s="115">
        <v>0</v>
      </c>
      <c r="X223" s="115">
        <v>0</v>
      </c>
      <c r="Y223" s="115">
        <v>0</v>
      </c>
      <c r="Z223" s="115">
        <v>0</v>
      </c>
      <c r="AA223" s="115">
        <v>0</v>
      </c>
      <c r="AB223" s="115">
        <v>0</v>
      </c>
      <c r="AC223" s="115">
        <v>0</v>
      </c>
      <c r="AD223" s="115">
        <v>0</v>
      </c>
      <c r="AE223" s="115">
        <v>0</v>
      </c>
      <c r="AF223" s="115">
        <v>0</v>
      </c>
      <c r="AG223" s="115">
        <v>0</v>
      </c>
      <c r="AH223" s="115">
        <v>0</v>
      </c>
      <c r="AI223" s="115">
        <v>0</v>
      </c>
      <c r="AJ223" s="115">
        <v>0</v>
      </c>
      <c r="AK223" s="115">
        <v>0</v>
      </c>
      <c r="AL223" s="246">
        <f t="shared" si="3"/>
        <v>3889513.44</v>
      </c>
      <c r="AO223" s="70"/>
    </row>
    <row r="224" spans="1:41" ht="33" customHeight="1">
      <c r="A224" s="87">
        <v>661</v>
      </c>
      <c r="B224" s="88" t="s">
        <v>235</v>
      </c>
      <c r="C224" s="89" t="s">
        <v>1523</v>
      </c>
      <c r="D224" s="115">
        <v>0</v>
      </c>
      <c r="E224" s="115">
        <v>0</v>
      </c>
      <c r="F224" s="115">
        <v>18884.45</v>
      </c>
      <c r="G224" s="115">
        <v>23804.66</v>
      </c>
      <c r="H224" s="115">
        <v>0</v>
      </c>
      <c r="I224" s="115">
        <v>0</v>
      </c>
      <c r="J224" s="115">
        <v>0</v>
      </c>
      <c r="K224" s="115">
        <v>0</v>
      </c>
      <c r="L224" s="115">
        <v>0</v>
      </c>
      <c r="M224" s="115">
        <v>0</v>
      </c>
      <c r="N224" s="115">
        <v>0</v>
      </c>
      <c r="O224" s="115">
        <v>0</v>
      </c>
      <c r="P224" s="115">
        <v>0</v>
      </c>
      <c r="Q224" s="115">
        <v>13754</v>
      </c>
      <c r="R224" s="115">
        <v>0</v>
      </c>
      <c r="S224" s="115">
        <v>0</v>
      </c>
      <c r="T224" s="115">
        <v>0</v>
      </c>
      <c r="U224" s="115">
        <v>0</v>
      </c>
      <c r="V224" s="115">
        <v>0</v>
      </c>
      <c r="W224" s="115">
        <v>0</v>
      </c>
      <c r="X224" s="115">
        <v>0</v>
      </c>
      <c r="Y224" s="115">
        <v>0</v>
      </c>
      <c r="Z224" s="115">
        <v>0</v>
      </c>
      <c r="AA224" s="115">
        <v>0</v>
      </c>
      <c r="AB224" s="115">
        <v>0</v>
      </c>
      <c r="AC224" s="115">
        <v>0</v>
      </c>
      <c r="AD224" s="115">
        <v>0</v>
      </c>
      <c r="AE224" s="115">
        <v>0</v>
      </c>
      <c r="AF224" s="115">
        <v>0</v>
      </c>
      <c r="AG224" s="115">
        <v>0</v>
      </c>
      <c r="AH224" s="115">
        <v>0</v>
      </c>
      <c r="AI224" s="115">
        <v>0</v>
      </c>
      <c r="AJ224" s="115">
        <v>0</v>
      </c>
      <c r="AK224" s="115">
        <v>0</v>
      </c>
      <c r="AL224" s="246">
        <f t="shared" si="3"/>
        <v>56443.11</v>
      </c>
      <c r="AO224" s="70"/>
    </row>
    <row r="225" spans="1:41" ht="33" customHeight="1">
      <c r="A225" s="87">
        <v>670</v>
      </c>
      <c r="B225" s="88" t="s">
        <v>236</v>
      </c>
      <c r="C225" s="89" t="s">
        <v>1517</v>
      </c>
      <c r="D225" s="115">
        <v>0</v>
      </c>
      <c r="E225" s="115">
        <v>0</v>
      </c>
      <c r="F225" s="115">
        <v>9306843.629999999</v>
      </c>
      <c r="G225" s="115">
        <v>525513.77</v>
      </c>
      <c r="H225" s="115">
        <v>0</v>
      </c>
      <c r="I225" s="115">
        <v>0</v>
      </c>
      <c r="J225" s="115">
        <v>264386.8</v>
      </c>
      <c r="K225" s="115">
        <v>0</v>
      </c>
      <c r="L225" s="115">
        <v>0</v>
      </c>
      <c r="M225" s="115">
        <v>0</v>
      </c>
      <c r="N225" s="115">
        <v>0</v>
      </c>
      <c r="O225" s="115">
        <v>0</v>
      </c>
      <c r="P225" s="115">
        <v>0</v>
      </c>
      <c r="Q225" s="115">
        <v>0</v>
      </c>
      <c r="R225" s="115">
        <v>0</v>
      </c>
      <c r="S225" s="115">
        <v>0</v>
      </c>
      <c r="T225" s="115">
        <v>0</v>
      </c>
      <c r="U225" s="115">
        <v>0</v>
      </c>
      <c r="V225" s="115">
        <v>0</v>
      </c>
      <c r="W225" s="115">
        <v>0</v>
      </c>
      <c r="X225" s="115">
        <v>0</v>
      </c>
      <c r="Y225" s="115">
        <v>0</v>
      </c>
      <c r="Z225" s="115">
        <v>0</v>
      </c>
      <c r="AA225" s="115">
        <v>0</v>
      </c>
      <c r="AB225" s="115">
        <v>0</v>
      </c>
      <c r="AC225" s="115">
        <v>0</v>
      </c>
      <c r="AD225" s="115">
        <v>0</v>
      </c>
      <c r="AE225" s="115">
        <v>0</v>
      </c>
      <c r="AF225" s="115">
        <v>0</v>
      </c>
      <c r="AG225" s="115">
        <v>0</v>
      </c>
      <c r="AH225" s="115">
        <v>0</v>
      </c>
      <c r="AI225" s="115">
        <v>0</v>
      </c>
      <c r="AJ225" s="115">
        <v>0</v>
      </c>
      <c r="AK225" s="115">
        <v>0</v>
      </c>
      <c r="AL225" s="246">
        <f t="shared" si="3"/>
        <v>10096744.199999999</v>
      </c>
      <c r="AO225" s="70"/>
    </row>
    <row r="226" spans="1:41" ht="33" customHeight="1">
      <c r="A226" s="87">
        <v>680</v>
      </c>
      <c r="B226" s="88" t="s">
        <v>867</v>
      </c>
      <c r="C226" s="89" t="s">
        <v>1520</v>
      </c>
      <c r="D226" s="115">
        <v>0</v>
      </c>
      <c r="E226" s="115">
        <v>0</v>
      </c>
      <c r="F226" s="115">
        <v>0</v>
      </c>
      <c r="G226" s="115">
        <v>266724.55</v>
      </c>
      <c r="H226" s="115">
        <v>0</v>
      </c>
      <c r="I226" s="115">
        <v>0</v>
      </c>
      <c r="J226" s="115">
        <v>0</v>
      </c>
      <c r="K226" s="115">
        <v>0</v>
      </c>
      <c r="L226" s="115">
        <v>0</v>
      </c>
      <c r="M226" s="115">
        <v>0</v>
      </c>
      <c r="N226" s="115">
        <v>0</v>
      </c>
      <c r="O226" s="115">
        <v>0</v>
      </c>
      <c r="P226" s="115">
        <v>0</v>
      </c>
      <c r="Q226" s="115">
        <v>0</v>
      </c>
      <c r="R226" s="115">
        <v>0</v>
      </c>
      <c r="S226" s="115">
        <v>0</v>
      </c>
      <c r="T226" s="115">
        <v>0</v>
      </c>
      <c r="U226" s="115">
        <v>0</v>
      </c>
      <c r="V226" s="115">
        <v>0</v>
      </c>
      <c r="W226" s="115">
        <v>0</v>
      </c>
      <c r="X226" s="115">
        <v>0</v>
      </c>
      <c r="Y226" s="115">
        <v>0</v>
      </c>
      <c r="Z226" s="115">
        <v>0</v>
      </c>
      <c r="AA226" s="115">
        <v>0</v>
      </c>
      <c r="AB226" s="115">
        <v>0</v>
      </c>
      <c r="AC226" s="115">
        <v>0</v>
      </c>
      <c r="AD226" s="115">
        <v>0</v>
      </c>
      <c r="AE226" s="115">
        <v>0</v>
      </c>
      <c r="AF226" s="115">
        <v>0</v>
      </c>
      <c r="AG226" s="115">
        <v>0</v>
      </c>
      <c r="AH226" s="115">
        <v>0</v>
      </c>
      <c r="AI226" s="115">
        <v>0</v>
      </c>
      <c r="AJ226" s="115">
        <v>0</v>
      </c>
      <c r="AK226" s="115">
        <v>0</v>
      </c>
      <c r="AL226" s="246">
        <f t="shared" si="3"/>
        <v>266724.55</v>
      </c>
      <c r="AO226" s="70"/>
    </row>
    <row r="227" spans="1:41" ht="33" customHeight="1">
      <c r="A227" s="87">
        <v>681</v>
      </c>
      <c r="B227" s="88" t="s">
        <v>238</v>
      </c>
      <c r="C227" s="89" t="s">
        <v>1521</v>
      </c>
      <c r="D227" s="115">
        <v>0</v>
      </c>
      <c r="E227" s="115">
        <v>0</v>
      </c>
      <c r="F227" s="115">
        <v>0</v>
      </c>
      <c r="G227" s="115">
        <v>5150703.41</v>
      </c>
      <c r="H227" s="115">
        <v>0</v>
      </c>
      <c r="I227" s="115">
        <v>0</v>
      </c>
      <c r="J227" s="115">
        <v>0</v>
      </c>
      <c r="K227" s="115">
        <v>0</v>
      </c>
      <c r="L227" s="115">
        <v>50</v>
      </c>
      <c r="M227" s="115">
        <v>0</v>
      </c>
      <c r="N227" s="115">
        <v>0</v>
      </c>
      <c r="O227" s="115">
        <v>0</v>
      </c>
      <c r="P227" s="115">
        <v>0</v>
      </c>
      <c r="Q227" s="115">
        <v>0</v>
      </c>
      <c r="R227" s="115">
        <v>0</v>
      </c>
      <c r="S227" s="115">
        <v>0</v>
      </c>
      <c r="T227" s="115">
        <v>0</v>
      </c>
      <c r="U227" s="115">
        <v>0</v>
      </c>
      <c r="V227" s="115">
        <v>0</v>
      </c>
      <c r="W227" s="115">
        <v>0</v>
      </c>
      <c r="X227" s="115">
        <v>0</v>
      </c>
      <c r="Y227" s="115">
        <v>0</v>
      </c>
      <c r="Z227" s="115">
        <v>0</v>
      </c>
      <c r="AA227" s="115">
        <v>0</v>
      </c>
      <c r="AB227" s="115">
        <v>0</v>
      </c>
      <c r="AC227" s="115">
        <v>0</v>
      </c>
      <c r="AD227" s="115">
        <v>0</v>
      </c>
      <c r="AE227" s="115">
        <v>0</v>
      </c>
      <c r="AF227" s="115">
        <v>0</v>
      </c>
      <c r="AG227" s="115">
        <v>0</v>
      </c>
      <c r="AH227" s="115">
        <v>0</v>
      </c>
      <c r="AI227" s="115">
        <v>0</v>
      </c>
      <c r="AJ227" s="115">
        <v>0</v>
      </c>
      <c r="AK227" s="115">
        <v>0</v>
      </c>
      <c r="AL227" s="246">
        <f t="shared" si="3"/>
        <v>5150753.41</v>
      </c>
      <c r="AO227" s="70"/>
    </row>
    <row r="228" spans="1:41" ht="33" customHeight="1">
      <c r="A228" s="87">
        <v>682</v>
      </c>
      <c r="B228" s="88" t="s">
        <v>868</v>
      </c>
      <c r="C228" s="89" t="s">
        <v>1523</v>
      </c>
      <c r="D228" s="115">
        <v>0</v>
      </c>
      <c r="E228" s="115">
        <v>0</v>
      </c>
      <c r="F228" s="115">
        <v>0</v>
      </c>
      <c r="G228" s="115">
        <v>100</v>
      </c>
      <c r="H228" s="115">
        <v>0</v>
      </c>
      <c r="I228" s="115">
        <v>0</v>
      </c>
      <c r="J228" s="115">
        <v>0</v>
      </c>
      <c r="K228" s="115">
        <v>0</v>
      </c>
      <c r="L228" s="115">
        <v>0</v>
      </c>
      <c r="M228" s="115">
        <v>0</v>
      </c>
      <c r="N228" s="115">
        <v>0</v>
      </c>
      <c r="O228" s="115">
        <v>0</v>
      </c>
      <c r="P228" s="115">
        <v>0</v>
      </c>
      <c r="Q228" s="115">
        <v>0</v>
      </c>
      <c r="R228" s="115">
        <v>0</v>
      </c>
      <c r="S228" s="115">
        <v>0</v>
      </c>
      <c r="T228" s="115">
        <v>0</v>
      </c>
      <c r="U228" s="115">
        <v>0</v>
      </c>
      <c r="V228" s="115">
        <v>0</v>
      </c>
      <c r="W228" s="115">
        <v>0</v>
      </c>
      <c r="X228" s="115">
        <v>0</v>
      </c>
      <c r="Y228" s="115">
        <v>0</v>
      </c>
      <c r="Z228" s="115">
        <v>0</v>
      </c>
      <c r="AA228" s="115">
        <v>0</v>
      </c>
      <c r="AB228" s="115">
        <v>0</v>
      </c>
      <c r="AC228" s="115">
        <v>0</v>
      </c>
      <c r="AD228" s="115">
        <v>0</v>
      </c>
      <c r="AE228" s="115">
        <v>0</v>
      </c>
      <c r="AF228" s="115">
        <v>0</v>
      </c>
      <c r="AG228" s="115">
        <v>0</v>
      </c>
      <c r="AH228" s="115">
        <v>0</v>
      </c>
      <c r="AI228" s="115">
        <v>0</v>
      </c>
      <c r="AJ228" s="115">
        <v>0</v>
      </c>
      <c r="AK228" s="115">
        <v>0</v>
      </c>
      <c r="AL228" s="246">
        <f t="shared" si="3"/>
        <v>100</v>
      </c>
      <c r="AO228" s="70"/>
    </row>
    <row r="229" spans="1:41" ht="33" customHeight="1">
      <c r="A229" s="87">
        <v>683</v>
      </c>
      <c r="B229" s="88" t="s">
        <v>869</v>
      </c>
      <c r="C229" s="89" t="s">
        <v>1520</v>
      </c>
      <c r="D229" s="115">
        <v>0</v>
      </c>
      <c r="E229" s="115">
        <v>0</v>
      </c>
      <c r="F229" s="115">
        <v>0</v>
      </c>
      <c r="G229" s="115">
        <v>75628.89</v>
      </c>
      <c r="H229" s="115">
        <v>0</v>
      </c>
      <c r="I229" s="115">
        <v>0</v>
      </c>
      <c r="J229" s="115">
        <v>0</v>
      </c>
      <c r="K229" s="115">
        <v>0</v>
      </c>
      <c r="L229" s="115">
        <v>18974.86</v>
      </c>
      <c r="M229" s="115">
        <v>0</v>
      </c>
      <c r="N229" s="115">
        <v>0</v>
      </c>
      <c r="O229" s="115">
        <v>0</v>
      </c>
      <c r="P229" s="115">
        <v>0</v>
      </c>
      <c r="Q229" s="115">
        <v>0</v>
      </c>
      <c r="R229" s="115">
        <v>0</v>
      </c>
      <c r="S229" s="115">
        <v>0</v>
      </c>
      <c r="T229" s="115">
        <v>0</v>
      </c>
      <c r="U229" s="115">
        <v>0</v>
      </c>
      <c r="V229" s="115">
        <v>0</v>
      </c>
      <c r="W229" s="115">
        <v>0</v>
      </c>
      <c r="X229" s="115">
        <v>0</v>
      </c>
      <c r="Y229" s="115">
        <v>0</v>
      </c>
      <c r="Z229" s="115">
        <v>0</v>
      </c>
      <c r="AA229" s="115">
        <v>0</v>
      </c>
      <c r="AB229" s="115">
        <v>0</v>
      </c>
      <c r="AC229" s="115">
        <v>0</v>
      </c>
      <c r="AD229" s="115">
        <v>0</v>
      </c>
      <c r="AE229" s="115">
        <v>0</v>
      </c>
      <c r="AF229" s="115">
        <v>0</v>
      </c>
      <c r="AG229" s="115">
        <v>0</v>
      </c>
      <c r="AH229" s="115">
        <v>0</v>
      </c>
      <c r="AI229" s="115">
        <v>0</v>
      </c>
      <c r="AJ229" s="115">
        <v>0</v>
      </c>
      <c r="AK229" s="115">
        <v>0</v>
      </c>
      <c r="AL229" s="246">
        <f t="shared" si="3"/>
        <v>94603.75</v>
      </c>
      <c r="AO229" s="70"/>
    </row>
    <row r="230" spans="1:41" ht="33" hidden="1" customHeight="1">
      <c r="A230" s="87">
        <v>716</v>
      </c>
      <c r="B230" s="88" t="s">
        <v>870</v>
      </c>
      <c r="C230" s="117" t="s">
        <v>1304</v>
      </c>
      <c r="D230" s="115">
        <v>0</v>
      </c>
      <c r="E230" s="115">
        <v>0</v>
      </c>
      <c r="F230" s="115">
        <v>0</v>
      </c>
      <c r="G230" s="115">
        <v>0</v>
      </c>
      <c r="H230" s="115">
        <v>0</v>
      </c>
      <c r="I230" s="115">
        <v>0</v>
      </c>
      <c r="J230" s="115">
        <v>0</v>
      </c>
      <c r="K230" s="115">
        <v>0</v>
      </c>
      <c r="L230" s="115">
        <v>0</v>
      </c>
      <c r="M230" s="115">
        <v>0</v>
      </c>
      <c r="N230" s="115">
        <v>0</v>
      </c>
      <c r="O230" s="115">
        <v>0</v>
      </c>
      <c r="P230" s="115">
        <v>0</v>
      </c>
      <c r="Q230" s="115">
        <v>0</v>
      </c>
      <c r="R230" s="115">
        <v>0</v>
      </c>
      <c r="S230" s="115">
        <v>0</v>
      </c>
      <c r="T230" s="115">
        <v>0</v>
      </c>
      <c r="U230" s="115">
        <v>0</v>
      </c>
      <c r="V230" s="115">
        <v>0</v>
      </c>
      <c r="W230" s="115">
        <v>0</v>
      </c>
      <c r="X230" s="115">
        <v>0</v>
      </c>
      <c r="Y230" s="115">
        <v>0</v>
      </c>
      <c r="Z230" s="115">
        <v>0</v>
      </c>
      <c r="AA230" s="115">
        <v>0</v>
      </c>
      <c r="AB230" s="115">
        <v>0</v>
      </c>
      <c r="AC230" s="115">
        <v>0</v>
      </c>
      <c r="AD230" s="115">
        <v>0</v>
      </c>
      <c r="AE230" s="115">
        <v>0</v>
      </c>
      <c r="AF230" s="115">
        <v>0</v>
      </c>
      <c r="AG230" s="115">
        <v>0</v>
      </c>
      <c r="AH230" s="115">
        <v>0</v>
      </c>
      <c r="AI230" s="115">
        <v>0</v>
      </c>
      <c r="AJ230" s="115">
        <v>0</v>
      </c>
      <c r="AK230" s="115">
        <v>0</v>
      </c>
      <c r="AL230" s="246">
        <f t="shared" si="3"/>
        <v>0</v>
      </c>
      <c r="AO230" s="70"/>
    </row>
    <row r="231" spans="1:41" ht="33" hidden="1" customHeight="1">
      <c r="A231" s="87">
        <v>718</v>
      </c>
      <c r="B231" s="88" t="s">
        <v>242</v>
      </c>
      <c r="C231" s="117" t="s">
        <v>1304</v>
      </c>
      <c r="D231" s="115">
        <v>0</v>
      </c>
      <c r="E231" s="115">
        <v>0</v>
      </c>
      <c r="F231" s="115">
        <v>0</v>
      </c>
      <c r="G231" s="115">
        <v>0</v>
      </c>
      <c r="H231" s="115">
        <v>0</v>
      </c>
      <c r="I231" s="115">
        <v>0</v>
      </c>
      <c r="J231" s="115">
        <v>0</v>
      </c>
      <c r="K231" s="115">
        <v>0</v>
      </c>
      <c r="L231" s="115">
        <v>0</v>
      </c>
      <c r="M231" s="115">
        <v>0</v>
      </c>
      <c r="N231" s="115">
        <v>0</v>
      </c>
      <c r="O231" s="115">
        <v>0</v>
      </c>
      <c r="P231" s="115">
        <v>0</v>
      </c>
      <c r="Q231" s="115">
        <v>0</v>
      </c>
      <c r="R231" s="115">
        <v>0</v>
      </c>
      <c r="S231" s="115">
        <v>0</v>
      </c>
      <c r="T231" s="115">
        <v>0</v>
      </c>
      <c r="U231" s="115">
        <v>0</v>
      </c>
      <c r="V231" s="115">
        <v>0</v>
      </c>
      <c r="W231" s="115">
        <v>0</v>
      </c>
      <c r="X231" s="115">
        <v>0</v>
      </c>
      <c r="Y231" s="115">
        <v>0</v>
      </c>
      <c r="Z231" s="115">
        <v>0</v>
      </c>
      <c r="AA231" s="115">
        <v>0</v>
      </c>
      <c r="AB231" s="115">
        <v>0</v>
      </c>
      <c r="AC231" s="115">
        <v>0</v>
      </c>
      <c r="AD231" s="115">
        <v>0</v>
      </c>
      <c r="AE231" s="115">
        <v>0</v>
      </c>
      <c r="AF231" s="115">
        <v>0</v>
      </c>
      <c r="AG231" s="115">
        <v>0</v>
      </c>
      <c r="AH231" s="115">
        <v>0</v>
      </c>
      <c r="AI231" s="115">
        <v>0</v>
      </c>
      <c r="AJ231" s="115">
        <v>0</v>
      </c>
      <c r="AK231" s="115">
        <v>0</v>
      </c>
      <c r="AL231" s="246">
        <f t="shared" si="3"/>
        <v>0</v>
      </c>
      <c r="AO231" s="70"/>
    </row>
    <row r="232" spans="1:41" ht="33" hidden="1" customHeight="1">
      <c r="A232" s="87">
        <v>761</v>
      </c>
      <c r="B232" s="88" t="s">
        <v>871</v>
      </c>
      <c r="C232" s="117" t="s">
        <v>1304</v>
      </c>
      <c r="D232" s="115">
        <v>0</v>
      </c>
      <c r="E232" s="115">
        <v>0</v>
      </c>
      <c r="F232" s="115">
        <v>0</v>
      </c>
      <c r="G232" s="115">
        <v>0</v>
      </c>
      <c r="H232" s="115">
        <v>0</v>
      </c>
      <c r="I232" s="115">
        <v>0</v>
      </c>
      <c r="J232" s="115">
        <v>0</v>
      </c>
      <c r="K232" s="115">
        <v>0</v>
      </c>
      <c r="L232" s="115">
        <v>0</v>
      </c>
      <c r="M232" s="115">
        <v>0</v>
      </c>
      <c r="N232" s="115">
        <v>0</v>
      </c>
      <c r="O232" s="115">
        <v>0</v>
      </c>
      <c r="P232" s="115">
        <v>0</v>
      </c>
      <c r="Q232" s="115">
        <v>0</v>
      </c>
      <c r="R232" s="115">
        <v>0</v>
      </c>
      <c r="S232" s="115">
        <v>0</v>
      </c>
      <c r="T232" s="115">
        <v>0</v>
      </c>
      <c r="U232" s="115">
        <v>0</v>
      </c>
      <c r="V232" s="115">
        <v>0</v>
      </c>
      <c r="W232" s="115">
        <v>0</v>
      </c>
      <c r="X232" s="115">
        <v>0</v>
      </c>
      <c r="Y232" s="115">
        <v>0</v>
      </c>
      <c r="Z232" s="115">
        <v>0</v>
      </c>
      <c r="AA232" s="115">
        <v>0</v>
      </c>
      <c r="AB232" s="115">
        <v>0</v>
      </c>
      <c r="AC232" s="115">
        <v>0</v>
      </c>
      <c r="AD232" s="115">
        <v>0</v>
      </c>
      <c r="AE232" s="115">
        <v>0</v>
      </c>
      <c r="AF232" s="115">
        <v>0</v>
      </c>
      <c r="AG232" s="115">
        <v>0</v>
      </c>
      <c r="AH232" s="115">
        <v>0</v>
      </c>
      <c r="AI232" s="115">
        <v>0</v>
      </c>
      <c r="AJ232" s="115">
        <v>0</v>
      </c>
      <c r="AK232" s="115">
        <v>0</v>
      </c>
      <c r="AL232" s="246">
        <f t="shared" si="3"/>
        <v>0</v>
      </c>
      <c r="AO232" s="70"/>
    </row>
    <row r="233" spans="1:41" ht="33" hidden="1" customHeight="1">
      <c r="A233" s="87">
        <v>781</v>
      </c>
      <c r="B233" s="88" t="s">
        <v>872</v>
      </c>
      <c r="C233" s="117" t="s">
        <v>1304</v>
      </c>
      <c r="D233" s="115">
        <v>0</v>
      </c>
      <c r="E233" s="115">
        <v>0</v>
      </c>
      <c r="F233" s="115">
        <v>0</v>
      </c>
      <c r="G233" s="115">
        <v>0</v>
      </c>
      <c r="H233" s="115">
        <v>0</v>
      </c>
      <c r="I233" s="115">
        <v>0</v>
      </c>
      <c r="J233" s="115">
        <v>0</v>
      </c>
      <c r="K233" s="115">
        <v>0</v>
      </c>
      <c r="L233" s="115">
        <v>0</v>
      </c>
      <c r="M233" s="115">
        <v>0</v>
      </c>
      <c r="N233" s="115">
        <v>0</v>
      </c>
      <c r="O233" s="115">
        <v>0</v>
      </c>
      <c r="P233" s="115">
        <v>0</v>
      </c>
      <c r="Q233" s="115">
        <v>0</v>
      </c>
      <c r="R233" s="115">
        <v>0</v>
      </c>
      <c r="S233" s="115">
        <v>0</v>
      </c>
      <c r="T233" s="115">
        <v>0</v>
      </c>
      <c r="U233" s="115">
        <v>0</v>
      </c>
      <c r="V233" s="115">
        <v>0</v>
      </c>
      <c r="W233" s="115">
        <v>0</v>
      </c>
      <c r="X233" s="115">
        <v>0</v>
      </c>
      <c r="Y233" s="115">
        <v>0</v>
      </c>
      <c r="Z233" s="115">
        <v>0</v>
      </c>
      <c r="AA233" s="115">
        <v>0</v>
      </c>
      <c r="AB233" s="115">
        <v>0</v>
      </c>
      <c r="AC233" s="115">
        <v>0</v>
      </c>
      <c r="AD233" s="115">
        <v>0</v>
      </c>
      <c r="AE233" s="115">
        <v>0</v>
      </c>
      <c r="AF233" s="115">
        <v>0</v>
      </c>
      <c r="AG233" s="115">
        <v>0</v>
      </c>
      <c r="AH233" s="115">
        <v>0</v>
      </c>
      <c r="AI233" s="115">
        <v>0</v>
      </c>
      <c r="AJ233" s="115">
        <v>0</v>
      </c>
      <c r="AK233" s="115">
        <v>0</v>
      </c>
      <c r="AL233" s="246">
        <f t="shared" si="3"/>
        <v>0</v>
      </c>
      <c r="AO233" s="70"/>
    </row>
    <row r="234" spans="1:41" ht="33" hidden="1" customHeight="1">
      <c r="A234" s="87">
        <v>802</v>
      </c>
      <c r="B234" s="88" t="s">
        <v>873</v>
      </c>
      <c r="C234" s="117" t="s">
        <v>1304</v>
      </c>
      <c r="D234" s="115">
        <v>0</v>
      </c>
      <c r="E234" s="115">
        <v>0</v>
      </c>
      <c r="F234" s="115">
        <v>0</v>
      </c>
      <c r="G234" s="115">
        <v>0</v>
      </c>
      <c r="H234" s="115">
        <v>0</v>
      </c>
      <c r="I234" s="115">
        <v>0</v>
      </c>
      <c r="J234" s="115">
        <v>0</v>
      </c>
      <c r="K234" s="115">
        <v>0</v>
      </c>
      <c r="L234" s="115">
        <v>0</v>
      </c>
      <c r="M234" s="115">
        <v>0</v>
      </c>
      <c r="N234" s="115">
        <v>0</v>
      </c>
      <c r="O234" s="115">
        <v>0</v>
      </c>
      <c r="P234" s="115">
        <v>0</v>
      </c>
      <c r="Q234" s="115">
        <v>0</v>
      </c>
      <c r="R234" s="115">
        <v>0</v>
      </c>
      <c r="S234" s="115">
        <v>0</v>
      </c>
      <c r="T234" s="115">
        <v>0</v>
      </c>
      <c r="U234" s="115">
        <v>0</v>
      </c>
      <c r="V234" s="115">
        <v>0</v>
      </c>
      <c r="W234" s="115">
        <v>0</v>
      </c>
      <c r="X234" s="115">
        <v>0</v>
      </c>
      <c r="Y234" s="115">
        <v>0</v>
      </c>
      <c r="Z234" s="115">
        <v>0</v>
      </c>
      <c r="AA234" s="115">
        <v>0</v>
      </c>
      <c r="AB234" s="115">
        <v>0</v>
      </c>
      <c r="AC234" s="115">
        <v>0</v>
      </c>
      <c r="AD234" s="115">
        <v>0</v>
      </c>
      <c r="AE234" s="115">
        <v>0</v>
      </c>
      <c r="AF234" s="115">
        <v>0</v>
      </c>
      <c r="AG234" s="115">
        <v>0</v>
      </c>
      <c r="AH234" s="115">
        <v>0</v>
      </c>
      <c r="AI234" s="115">
        <v>0</v>
      </c>
      <c r="AJ234" s="115">
        <v>0</v>
      </c>
      <c r="AK234" s="115">
        <v>0</v>
      </c>
      <c r="AL234" s="246">
        <f t="shared" si="3"/>
        <v>0</v>
      </c>
      <c r="AO234" s="70"/>
    </row>
    <row r="235" spans="1:41" ht="33" hidden="1" customHeight="1">
      <c r="A235" s="87">
        <v>821</v>
      </c>
      <c r="B235" s="88" t="s">
        <v>874</v>
      </c>
      <c r="C235" s="117" t="s">
        <v>1304</v>
      </c>
      <c r="D235" s="115">
        <v>0</v>
      </c>
      <c r="E235" s="115">
        <v>0</v>
      </c>
      <c r="F235" s="115">
        <v>0</v>
      </c>
      <c r="G235" s="115">
        <v>0</v>
      </c>
      <c r="H235" s="115">
        <v>0</v>
      </c>
      <c r="I235" s="115">
        <v>0</v>
      </c>
      <c r="J235" s="115">
        <v>0</v>
      </c>
      <c r="K235" s="115">
        <v>0</v>
      </c>
      <c r="L235" s="115">
        <v>0</v>
      </c>
      <c r="M235" s="115">
        <v>0</v>
      </c>
      <c r="N235" s="115">
        <v>0</v>
      </c>
      <c r="O235" s="115">
        <v>0</v>
      </c>
      <c r="P235" s="115">
        <v>0</v>
      </c>
      <c r="Q235" s="115">
        <v>0</v>
      </c>
      <c r="R235" s="115">
        <v>0</v>
      </c>
      <c r="S235" s="115">
        <v>0</v>
      </c>
      <c r="T235" s="115">
        <v>0</v>
      </c>
      <c r="U235" s="115">
        <v>0</v>
      </c>
      <c r="V235" s="115">
        <v>0</v>
      </c>
      <c r="W235" s="115">
        <v>0</v>
      </c>
      <c r="X235" s="115">
        <v>0</v>
      </c>
      <c r="Y235" s="115">
        <v>0</v>
      </c>
      <c r="Z235" s="115">
        <v>0</v>
      </c>
      <c r="AA235" s="115">
        <v>0</v>
      </c>
      <c r="AB235" s="115">
        <v>0</v>
      </c>
      <c r="AC235" s="115">
        <v>0</v>
      </c>
      <c r="AD235" s="115">
        <v>0</v>
      </c>
      <c r="AE235" s="115">
        <v>0</v>
      </c>
      <c r="AF235" s="115">
        <v>0</v>
      </c>
      <c r="AG235" s="115">
        <v>0</v>
      </c>
      <c r="AH235" s="115">
        <v>0</v>
      </c>
      <c r="AI235" s="115">
        <v>0</v>
      </c>
      <c r="AJ235" s="115">
        <v>0</v>
      </c>
      <c r="AK235" s="115">
        <v>0</v>
      </c>
      <c r="AL235" s="246">
        <f t="shared" si="3"/>
        <v>0</v>
      </c>
      <c r="AO235" s="70"/>
    </row>
    <row r="236" spans="1:41" ht="33" hidden="1" customHeight="1">
      <c r="A236" s="87">
        <v>831</v>
      </c>
      <c r="B236" s="88" t="s">
        <v>875</v>
      </c>
      <c r="C236" s="117" t="s">
        <v>1304</v>
      </c>
      <c r="D236" s="115">
        <v>0</v>
      </c>
      <c r="E236" s="115">
        <v>0</v>
      </c>
      <c r="F236" s="115">
        <v>0</v>
      </c>
      <c r="G236" s="115">
        <v>0</v>
      </c>
      <c r="H236" s="115">
        <v>0</v>
      </c>
      <c r="I236" s="115">
        <v>0</v>
      </c>
      <c r="J236" s="115">
        <v>0</v>
      </c>
      <c r="K236" s="115">
        <v>0</v>
      </c>
      <c r="L236" s="115">
        <v>0</v>
      </c>
      <c r="M236" s="115">
        <v>0</v>
      </c>
      <c r="N236" s="115">
        <v>0</v>
      </c>
      <c r="O236" s="115">
        <v>0</v>
      </c>
      <c r="P236" s="115">
        <v>0</v>
      </c>
      <c r="Q236" s="115">
        <v>0</v>
      </c>
      <c r="R236" s="115">
        <v>0</v>
      </c>
      <c r="S236" s="115">
        <v>0</v>
      </c>
      <c r="T236" s="115">
        <v>0</v>
      </c>
      <c r="U236" s="115">
        <v>0</v>
      </c>
      <c r="V236" s="115">
        <v>0</v>
      </c>
      <c r="W236" s="115">
        <v>0</v>
      </c>
      <c r="X236" s="115">
        <v>0</v>
      </c>
      <c r="Y236" s="115">
        <v>0</v>
      </c>
      <c r="Z236" s="115">
        <v>0</v>
      </c>
      <c r="AA236" s="115">
        <v>0</v>
      </c>
      <c r="AB236" s="115">
        <v>0</v>
      </c>
      <c r="AC236" s="115">
        <v>0</v>
      </c>
      <c r="AD236" s="115">
        <v>0</v>
      </c>
      <c r="AE236" s="115">
        <v>0</v>
      </c>
      <c r="AF236" s="115">
        <v>0</v>
      </c>
      <c r="AG236" s="115">
        <v>0</v>
      </c>
      <c r="AH236" s="115">
        <v>0</v>
      </c>
      <c r="AI236" s="115">
        <v>0</v>
      </c>
      <c r="AJ236" s="115">
        <v>0</v>
      </c>
      <c r="AK236" s="115">
        <v>0</v>
      </c>
      <c r="AL236" s="246">
        <f t="shared" si="3"/>
        <v>0</v>
      </c>
      <c r="AO236" s="70"/>
    </row>
    <row r="237" spans="1:41" ht="33" customHeight="1">
      <c r="A237" s="87">
        <v>862</v>
      </c>
      <c r="B237" s="88" t="s">
        <v>876</v>
      </c>
      <c r="C237" s="89" t="s">
        <v>1520</v>
      </c>
      <c r="D237" s="115">
        <v>0</v>
      </c>
      <c r="E237" s="115">
        <v>0</v>
      </c>
      <c r="F237" s="115">
        <v>0</v>
      </c>
      <c r="G237" s="115">
        <v>0</v>
      </c>
      <c r="H237" s="115">
        <v>0</v>
      </c>
      <c r="I237" s="115">
        <v>0</v>
      </c>
      <c r="J237" s="115">
        <v>749989.45</v>
      </c>
      <c r="K237" s="115">
        <v>0</v>
      </c>
      <c r="L237" s="115">
        <v>0</v>
      </c>
      <c r="M237" s="115">
        <v>0</v>
      </c>
      <c r="N237" s="115">
        <v>0</v>
      </c>
      <c r="O237" s="115">
        <v>0</v>
      </c>
      <c r="P237" s="115">
        <v>0</v>
      </c>
      <c r="Q237" s="115">
        <v>0</v>
      </c>
      <c r="R237" s="115">
        <v>0</v>
      </c>
      <c r="S237" s="115">
        <v>0</v>
      </c>
      <c r="T237" s="115">
        <v>0</v>
      </c>
      <c r="U237" s="115">
        <v>0</v>
      </c>
      <c r="V237" s="115">
        <v>0</v>
      </c>
      <c r="W237" s="115">
        <v>0</v>
      </c>
      <c r="X237" s="115">
        <v>0</v>
      </c>
      <c r="Y237" s="115">
        <v>0</v>
      </c>
      <c r="Z237" s="115">
        <v>0</v>
      </c>
      <c r="AA237" s="115">
        <v>0</v>
      </c>
      <c r="AB237" s="115">
        <v>0</v>
      </c>
      <c r="AC237" s="115">
        <v>0</v>
      </c>
      <c r="AD237" s="115">
        <v>0</v>
      </c>
      <c r="AE237" s="115">
        <v>0</v>
      </c>
      <c r="AF237" s="115">
        <v>0</v>
      </c>
      <c r="AG237" s="115">
        <v>0</v>
      </c>
      <c r="AH237" s="115">
        <v>0</v>
      </c>
      <c r="AI237" s="115">
        <v>0</v>
      </c>
      <c r="AJ237" s="115">
        <v>0</v>
      </c>
      <c r="AK237" s="115">
        <v>0</v>
      </c>
      <c r="AL237" s="246">
        <f t="shared" si="3"/>
        <v>749989.45</v>
      </c>
      <c r="AO237" s="70"/>
    </row>
    <row r="238" spans="1:41" ht="33" customHeight="1">
      <c r="A238" s="87">
        <v>865</v>
      </c>
      <c r="B238" s="88" t="s">
        <v>877</v>
      </c>
      <c r="C238" s="89" t="s">
        <v>1523</v>
      </c>
      <c r="D238" s="115">
        <v>0</v>
      </c>
      <c r="E238" s="115">
        <v>0</v>
      </c>
      <c r="F238" s="115">
        <v>0</v>
      </c>
      <c r="G238" s="115">
        <v>0</v>
      </c>
      <c r="H238" s="115">
        <v>0</v>
      </c>
      <c r="I238" s="115">
        <v>0</v>
      </c>
      <c r="J238" s="115">
        <v>16377.92</v>
      </c>
      <c r="K238" s="115">
        <v>0</v>
      </c>
      <c r="L238" s="115">
        <v>0</v>
      </c>
      <c r="M238" s="115">
        <v>0</v>
      </c>
      <c r="N238" s="115">
        <v>0</v>
      </c>
      <c r="O238" s="115">
        <v>0</v>
      </c>
      <c r="P238" s="115">
        <v>0</v>
      </c>
      <c r="Q238" s="115">
        <v>0</v>
      </c>
      <c r="R238" s="115">
        <v>0</v>
      </c>
      <c r="S238" s="115">
        <v>0</v>
      </c>
      <c r="T238" s="115">
        <v>0</v>
      </c>
      <c r="U238" s="115">
        <v>0</v>
      </c>
      <c r="V238" s="115">
        <v>0</v>
      </c>
      <c r="W238" s="115">
        <v>0</v>
      </c>
      <c r="X238" s="115">
        <v>0</v>
      </c>
      <c r="Y238" s="115">
        <v>0</v>
      </c>
      <c r="Z238" s="115">
        <v>0</v>
      </c>
      <c r="AA238" s="115">
        <v>0</v>
      </c>
      <c r="AB238" s="115">
        <v>0</v>
      </c>
      <c r="AC238" s="115">
        <v>0</v>
      </c>
      <c r="AD238" s="115">
        <v>0</v>
      </c>
      <c r="AE238" s="115">
        <v>0</v>
      </c>
      <c r="AF238" s="115">
        <v>0</v>
      </c>
      <c r="AG238" s="115">
        <v>0</v>
      </c>
      <c r="AH238" s="115">
        <v>0</v>
      </c>
      <c r="AI238" s="115">
        <v>0</v>
      </c>
      <c r="AJ238" s="115">
        <v>0</v>
      </c>
      <c r="AK238" s="115">
        <v>0</v>
      </c>
      <c r="AL238" s="246">
        <f t="shared" si="3"/>
        <v>16377.92</v>
      </c>
      <c r="AO238" s="70"/>
    </row>
    <row r="239" spans="1:41" ht="33" hidden="1" customHeight="1">
      <c r="A239" s="87">
        <v>866</v>
      </c>
      <c r="B239" s="88" t="s">
        <v>878</v>
      </c>
      <c r="C239" s="117" t="s">
        <v>1304</v>
      </c>
      <c r="D239" s="115">
        <v>0</v>
      </c>
      <c r="E239" s="115">
        <v>0</v>
      </c>
      <c r="F239" s="115">
        <v>0</v>
      </c>
      <c r="G239" s="115">
        <v>0</v>
      </c>
      <c r="H239" s="115">
        <v>0</v>
      </c>
      <c r="I239" s="115">
        <v>0</v>
      </c>
      <c r="J239" s="115">
        <v>0</v>
      </c>
      <c r="K239" s="115">
        <v>0</v>
      </c>
      <c r="L239" s="115">
        <v>0</v>
      </c>
      <c r="M239" s="115">
        <v>0</v>
      </c>
      <c r="N239" s="115">
        <v>0</v>
      </c>
      <c r="O239" s="115">
        <v>0</v>
      </c>
      <c r="P239" s="115">
        <v>0</v>
      </c>
      <c r="Q239" s="115">
        <v>0</v>
      </c>
      <c r="R239" s="115">
        <v>0</v>
      </c>
      <c r="S239" s="115">
        <v>0</v>
      </c>
      <c r="T239" s="115">
        <v>0</v>
      </c>
      <c r="U239" s="115">
        <v>0</v>
      </c>
      <c r="V239" s="115">
        <v>0</v>
      </c>
      <c r="W239" s="115">
        <v>0</v>
      </c>
      <c r="X239" s="115">
        <v>0</v>
      </c>
      <c r="Y239" s="115">
        <v>0</v>
      </c>
      <c r="Z239" s="115">
        <v>0</v>
      </c>
      <c r="AA239" s="115">
        <v>0</v>
      </c>
      <c r="AB239" s="115">
        <v>0</v>
      </c>
      <c r="AC239" s="115">
        <v>0</v>
      </c>
      <c r="AD239" s="115">
        <v>0</v>
      </c>
      <c r="AE239" s="115">
        <v>0</v>
      </c>
      <c r="AF239" s="115">
        <v>0</v>
      </c>
      <c r="AG239" s="115">
        <v>0</v>
      </c>
      <c r="AH239" s="115">
        <v>0</v>
      </c>
      <c r="AI239" s="115">
        <v>0</v>
      </c>
      <c r="AJ239" s="115">
        <v>0</v>
      </c>
      <c r="AK239" s="115">
        <v>0</v>
      </c>
      <c r="AL239" s="246">
        <f t="shared" si="3"/>
        <v>0</v>
      </c>
      <c r="AO239" s="70"/>
    </row>
    <row r="240" spans="1:41" ht="33" customHeight="1">
      <c r="A240" s="87">
        <v>867</v>
      </c>
      <c r="B240" s="88" t="s">
        <v>879</v>
      </c>
      <c r="C240" s="89" t="s">
        <v>1523</v>
      </c>
      <c r="D240" s="115">
        <v>0</v>
      </c>
      <c r="E240" s="115">
        <v>0</v>
      </c>
      <c r="F240" s="115">
        <v>1509098.64</v>
      </c>
      <c r="G240" s="115">
        <v>0</v>
      </c>
      <c r="H240" s="115">
        <v>0</v>
      </c>
      <c r="I240" s="115">
        <v>0</v>
      </c>
      <c r="J240" s="115">
        <v>0</v>
      </c>
      <c r="K240" s="115">
        <v>0</v>
      </c>
      <c r="L240" s="115">
        <v>0</v>
      </c>
      <c r="M240" s="115">
        <v>0</v>
      </c>
      <c r="N240" s="115">
        <v>0</v>
      </c>
      <c r="O240" s="115">
        <v>0</v>
      </c>
      <c r="P240" s="115">
        <v>0</v>
      </c>
      <c r="Q240" s="115">
        <v>0</v>
      </c>
      <c r="R240" s="115">
        <v>0</v>
      </c>
      <c r="S240" s="115">
        <v>0</v>
      </c>
      <c r="T240" s="115">
        <v>0</v>
      </c>
      <c r="U240" s="115">
        <v>0</v>
      </c>
      <c r="V240" s="115">
        <v>0</v>
      </c>
      <c r="W240" s="115">
        <v>0</v>
      </c>
      <c r="X240" s="115">
        <v>0</v>
      </c>
      <c r="Y240" s="115">
        <v>0</v>
      </c>
      <c r="Z240" s="115">
        <v>0</v>
      </c>
      <c r="AA240" s="115">
        <v>0</v>
      </c>
      <c r="AB240" s="115">
        <v>0</v>
      </c>
      <c r="AC240" s="115">
        <v>0</v>
      </c>
      <c r="AD240" s="115">
        <v>0</v>
      </c>
      <c r="AE240" s="115">
        <v>0</v>
      </c>
      <c r="AF240" s="115">
        <v>0</v>
      </c>
      <c r="AG240" s="115">
        <v>0</v>
      </c>
      <c r="AH240" s="115">
        <v>0</v>
      </c>
      <c r="AI240" s="115">
        <v>0</v>
      </c>
      <c r="AJ240" s="115">
        <v>0</v>
      </c>
      <c r="AK240" s="115">
        <v>0</v>
      </c>
      <c r="AL240" s="246">
        <f t="shared" si="3"/>
        <v>1509098.64</v>
      </c>
      <c r="AO240" s="70"/>
    </row>
    <row r="241" spans="1:41" ht="33" hidden="1" customHeight="1">
      <c r="A241" s="87">
        <v>901</v>
      </c>
      <c r="B241" s="88" t="s">
        <v>880</v>
      </c>
      <c r="C241" s="117" t="s">
        <v>1526</v>
      </c>
      <c r="D241" s="115">
        <v>0</v>
      </c>
      <c r="E241" s="115">
        <v>0</v>
      </c>
      <c r="F241" s="115">
        <v>0</v>
      </c>
      <c r="G241" s="115">
        <v>0</v>
      </c>
      <c r="H241" s="115">
        <v>0</v>
      </c>
      <c r="I241" s="115">
        <v>0</v>
      </c>
      <c r="J241" s="115">
        <v>0</v>
      </c>
      <c r="K241" s="115">
        <v>0</v>
      </c>
      <c r="L241" s="115">
        <v>0</v>
      </c>
      <c r="M241" s="115">
        <v>0</v>
      </c>
      <c r="N241" s="115">
        <v>0</v>
      </c>
      <c r="O241" s="115">
        <v>0</v>
      </c>
      <c r="P241" s="115">
        <v>0</v>
      </c>
      <c r="Q241" s="115">
        <v>0</v>
      </c>
      <c r="R241" s="115">
        <v>0</v>
      </c>
      <c r="S241" s="115">
        <v>0</v>
      </c>
      <c r="T241" s="115">
        <v>0</v>
      </c>
      <c r="U241" s="115">
        <v>0</v>
      </c>
      <c r="V241" s="115">
        <v>0</v>
      </c>
      <c r="W241" s="115">
        <v>0</v>
      </c>
      <c r="X241" s="115">
        <v>0</v>
      </c>
      <c r="Y241" s="115">
        <v>0</v>
      </c>
      <c r="Z241" s="115">
        <v>0</v>
      </c>
      <c r="AA241" s="115">
        <v>0</v>
      </c>
      <c r="AB241" s="115">
        <v>0</v>
      </c>
      <c r="AC241" s="115">
        <v>0</v>
      </c>
      <c r="AD241" s="115">
        <v>0</v>
      </c>
      <c r="AE241" s="115">
        <v>0</v>
      </c>
      <c r="AF241" s="115">
        <v>0</v>
      </c>
      <c r="AG241" s="115">
        <v>0</v>
      </c>
      <c r="AH241" s="115">
        <v>0</v>
      </c>
      <c r="AI241" s="115">
        <v>0</v>
      </c>
      <c r="AJ241" s="115">
        <v>0</v>
      </c>
      <c r="AK241" s="115">
        <v>0</v>
      </c>
      <c r="AL241" s="246">
        <f t="shared" si="3"/>
        <v>0</v>
      </c>
      <c r="AO241" s="70"/>
    </row>
    <row r="242" spans="1:41" ht="33" hidden="1" customHeight="1">
      <c r="A242" s="87">
        <v>902</v>
      </c>
      <c r="B242" s="88" t="s">
        <v>881</v>
      </c>
      <c r="C242" s="117" t="s">
        <v>1526</v>
      </c>
      <c r="D242" s="115">
        <v>0</v>
      </c>
      <c r="E242" s="115">
        <v>0</v>
      </c>
      <c r="F242" s="115">
        <v>0</v>
      </c>
      <c r="G242" s="115">
        <v>0</v>
      </c>
      <c r="H242" s="115">
        <v>0</v>
      </c>
      <c r="I242" s="115">
        <v>0</v>
      </c>
      <c r="J242" s="115">
        <v>0</v>
      </c>
      <c r="K242" s="115">
        <v>0</v>
      </c>
      <c r="L242" s="115">
        <v>0</v>
      </c>
      <c r="M242" s="115">
        <v>0</v>
      </c>
      <c r="N242" s="115">
        <v>0</v>
      </c>
      <c r="O242" s="115">
        <v>0</v>
      </c>
      <c r="P242" s="115">
        <v>0</v>
      </c>
      <c r="Q242" s="115">
        <v>0</v>
      </c>
      <c r="R242" s="115">
        <v>0</v>
      </c>
      <c r="S242" s="115">
        <v>0</v>
      </c>
      <c r="T242" s="115">
        <v>0</v>
      </c>
      <c r="U242" s="115">
        <v>0</v>
      </c>
      <c r="V242" s="115">
        <v>0</v>
      </c>
      <c r="W242" s="115">
        <v>0</v>
      </c>
      <c r="X242" s="115">
        <v>0</v>
      </c>
      <c r="Y242" s="115">
        <v>0</v>
      </c>
      <c r="Z242" s="115">
        <v>0</v>
      </c>
      <c r="AA242" s="115">
        <v>0</v>
      </c>
      <c r="AB242" s="115">
        <v>0</v>
      </c>
      <c r="AC242" s="115">
        <v>0</v>
      </c>
      <c r="AD242" s="115">
        <v>0</v>
      </c>
      <c r="AE242" s="115">
        <v>0</v>
      </c>
      <c r="AF242" s="115">
        <v>0</v>
      </c>
      <c r="AG242" s="115">
        <v>0</v>
      </c>
      <c r="AH242" s="115">
        <v>0</v>
      </c>
      <c r="AI242" s="115">
        <v>0</v>
      </c>
      <c r="AJ242" s="115">
        <v>0</v>
      </c>
      <c r="AK242" s="115">
        <v>0</v>
      </c>
      <c r="AL242" s="246">
        <f t="shared" si="3"/>
        <v>0</v>
      </c>
      <c r="AO242" s="70"/>
    </row>
    <row r="243" spans="1:41" ht="33" hidden="1" customHeight="1">
      <c r="A243" s="87">
        <v>903</v>
      </c>
      <c r="B243" s="88" t="s">
        <v>882</v>
      </c>
      <c r="C243" s="117" t="s">
        <v>1526</v>
      </c>
      <c r="D243" s="115">
        <v>0</v>
      </c>
      <c r="E243" s="115">
        <v>0</v>
      </c>
      <c r="F243" s="115">
        <v>0</v>
      </c>
      <c r="G243" s="115">
        <v>0</v>
      </c>
      <c r="H243" s="115">
        <v>0</v>
      </c>
      <c r="I243" s="115">
        <v>0</v>
      </c>
      <c r="J243" s="115">
        <v>0</v>
      </c>
      <c r="K243" s="115">
        <v>0</v>
      </c>
      <c r="L243" s="115">
        <v>0</v>
      </c>
      <c r="M243" s="115">
        <v>0</v>
      </c>
      <c r="N243" s="115">
        <v>0</v>
      </c>
      <c r="O243" s="115">
        <v>0</v>
      </c>
      <c r="P243" s="115">
        <v>0</v>
      </c>
      <c r="Q243" s="115">
        <v>0</v>
      </c>
      <c r="R243" s="115">
        <v>0</v>
      </c>
      <c r="S243" s="115">
        <v>0</v>
      </c>
      <c r="T243" s="115">
        <v>0</v>
      </c>
      <c r="U243" s="115">
        <v>0</v>
      </c>
      <c r="V243" s="115">
        <v>0</v>
      </c>
      <c r="W243" s="115">
        <v>0</v>
      </c>
      <c r="X243" s="115">
        <v>0</v>
      </c>
      <c r="Y243" s="115">
        <v>0</v>
      </c>
      <c r="Z243" s="115">
        <v>0</v>
      </c>
      <c r="AA243" s="115">
        <v>0</v>
      </c>
      <c r="AB243" s="115">
        <v>0</v>
      </c>
      <c r="AC243" s="115">
        <v>0</v>
      </c>
      <c r="AD243" s="115">
        <v>0</v>
      </c>
      <c r="AE243" s="115">
        <v>0</v>
      </c>
      <c r="AF243" s="115">
        <v>0</v>
      </c>
      <c r="AG243" s="115">
        <v>0</v>
      </c>
      <c r="AH243" s="115">
        <v>0</v>
      </c>
      <c r="AI243" s="115">
        <v>0</v>
      </c>
      <c r="AJ243" s="115">
        <v>0</v>
      </c>
      <c r="AK243" s="115">
        <v>0</v>
      </c>
      <c r="AL243" s="246">
        <f t="shared" si="3"/>
        <v>0</v>
      </c>
      <c r="AO243" s="70"/>
    </row>
    <row r="244" spans="1:41" ht="33" hidden="1" customHeight="1">
      <c r="A244" s="87">
        <v>904</v>
      </c>
      <c r="B244" s="88" t="s">
        <v>883</v>
      </c>
      <c r="C244" s="117" t="s">
        <v>1526</v>
      </c>
      <c r="D244" s="115">
        <v>0</v>
      </c>
      <c r="E244" s="115">
        <v>0</v>
      </c>
      <c r="F244" s="115">
        <v>0</v>
      </c>
      <c r="G244" s="115">
        <v>0</v>
      </c>
      <c r="H244" s="115">
        <v>0</v>
      </c>
      <c r="I244" s="115">
        <v>0</v>
      </c>
      <c r="J244" s="115">
        <v>0</v>
      </c>
      <c r="K244" s="115">
        <v>0</v>
      </c>
      <c r="L244" s="115">
        <v>0</v>
      </c>
      <c r="M244" s="115">
        <v>0</v>
      </c>
      <c r="N244" s="115">
        <v>0</v>
      </c>
      <c r="O244" s="115">
        <v>0</v>
      </c>
      <c r="P244" s="115">
        <v>0</v>
      </c>
      <c r="Q244" s="115">
        <v>0</v>
      </c>
      <c r="R244" s="115">
        <v>0</v>
      </c>
      <c r="S244" s="115">
        <v>0</v>
      </c>
      <c r="T244" s="115">
        <v>0</v>
      </c>
      <c r="U244" s="115">
        <v>0</v>
      </c>
      <c r="V244" s="115">
        <v>0</v>
      </c>
      <c r="W244" s="115">
        <v>0</v>
      </c>
      <c r="X244" s="115">
        <v>0</v>
      </c>
      <c r="Y244" s="115">
        <v>0</v>
      </c>
      <c r="Z244" s="115">
        <v>0</v>
      </c>
      <c r="AA244" s="115">
        <v>0</v>
      </c>
      <c r="AB244" s="115">
        <v>0</v>
      </c>
      <c r="AC244" s="115">
        <v>0</v>
      </c>
      <c r="AD244" s="115">
        <v>0</v>
      </c>
      <c r="AE244" s="115">
        <v>0</v>
      </c>
      <c r="AF244" s="115">
        <v>0</v>
      </c>
      <c r="AG244" s="115">
        <v>0</v>
      </c>
      <c r="AH244" s="115">
        <v>0</v>
      </c>
      <c r="AI244" s="115">
        <v>0</v>
      </c>
      <c r="AJ244" s="115">
        <v>0</v>
      </c>
      <c r="AK244" s="115">
        <v>0</v>
      </c>
      <c r="AL244" s="246">
        <f t="shared" si="3"/>
        <v>0</v>
      </c>
      <c r="AO244" s="70"/>
    </row>
    <row r="245" spans="1:41" ht="33" hidden="1" customHeight="1">
      <c r="A245" s="87">
        <v>905</v>
      </c>
      <c r="B245" s="88" t="s">
        <v>884</v>
      </c>
      <c r="C245" s="117" t="s">
        <v>1526</v>
      </c>
      <c r="D245" s="115">
        <v>0</v>
      </c>
      <c r="E245" s="115">
        <v>0</v>
      </c>
      <c r="F245" s="115">
        <v>0</v>
      </c>
      <c r="G245" s="115">
        <v>0</v>
      </c>
      <c r="H245" s="115">
        <v>0</v>
      </c>
      <c r="I245" s="115">
        <v>0</v>
      </c>
      <c r="J245" s="115">
        <v>0</v>
      </c>
      <c r="K245" s="115">
        <v>0</v>
      </c>
      <c r="L245" s="115">
        <v>0</v>
      </c>
      <c r="M245" s="115">
        <v>0</v>
      </c>
      <c r="N245" s="115">
        <v>0</v>
      </c>
      <c r="O245" s="115">
        <v>0</v>
      </c>
      <c r="P245" s="115">
        <v>0</v>
      </c>
      <c r="Q245" s="115">
        <v>0</v>
      </c>
      <c r="R245" s="115">
        <v>0</v>
      </c>
      <c r="S245" s="115">
        <v>0</v>
      </c>
      <c r="T245" s="115">
        <v>0</v>
      </c>
      <c r="U245" s="115">
        <v>0</v>
      </c>
      <c r="V245" s="115">
        <v>0</v>
      </c>
      <c r="W245" s="115">
        <v>0</v>
      </c>
      <c r="X245" s="115">
        <v>0</v>
      </c>
      <c r="Y245" s="115">
        <v>0</v>
      </c>
      <c r="Z245" s="115">
        <v>0</v>
      </c>
      <c r="AA245" s="115">
        <v>0</v>
      </c>
      <c r="AB245" s="115">
        <v>0</v>
      </c>
      <c r="AC245" s="115">
        <v>0</v>
      </c>
      <c r="AD245" s="115">
        <v>0</v>
      </c>
      <c r="AE245" s="115">
        <v>0</v>
      </c>
      <c r="AF245" s="115">
        <v>0</v>
      </c>
      <c r="AG245" s="115">
        <v>0</v>
      </c>
      <c r="AH245" s="115">
        <v>0</v>
      </c>
      <c r="AI245" s="115">
        <v>0</v>
      </c>
      <c r="AJ245" s="115">
        <v>0</v>
      </c>
      <c r="AK245" s="115">
        <v>0</v>
      </c>
      <c r="AL245" s="246">
        <f t="shared" si="3"/>
        <v>0</v>
      </c>
      <c r="AO245" s="70"/>
    </row>
    <row r="246" spans="1:41" ht="33" hidden="1" customHeight="1">
      <c r="A246" s="87">
        <v>906</v>
      </c>
      <c r="B246" s="88" t="s">
        <v>885</v>
      </c>
      <c r="C246" s="117" t="s">
        <v>1526</v>
      </c>
      <c r="D246" s="115">
        <v>0</v>
      </c>
      <c r="E246" s="115">
        <v>0</v>
      </c>
      <c r="F246" s="115">
        <v>0</v>
      </c>
      <c r="G246" s="115">
        <v>0</v>
      </c>
      <c r="H246" s="115">
        <v>0</v>
      </c>
      <c r="I246" s="115">
        <v>0</v>
      </c>
      <c r="J246" s="115">
        <v>0</v>
      </c>
      <c r="K246" s="115">
        <v>0</v>
      </c>
      <c r="L246" s="115">
        <v>0</v>
      </c>
      <c r="M246" s="115">
        <v>0</v>
      </c>
      <c r="N246" s="115">
        <v>0</v>
      </c>
      <c r="O246" s="115">
        <v>0</v>
      </c>
      <c r="P246" s="115">
        <v>0</v>
      </c>
      <c r="Q246" s="115">
        <v>0</v>
      </c>
      <c r="R246" s="115">
        <v>0</v>
      </c>
      <c r="S246" s="115">
        <v>0</v>
      </c>
      <c r="T246" s="115">
        <v>0</v>
      </c>
      <c r="U246" s="115">
        <v>0</v>
      </c>
      <c r="V246" s="115">
        <v>0</v>
      </c>
      <c r="W246" s="115">
        <v>0</v>
      </c>
      <c r="X246" s="115">
        <v>0</v>
      </c>
      <c r="Y246" s="115">
        <v>0</v>
      </c>
      <c r="Z246" s="115">
        <v>0</v>
      </c>
      <c r="AA246" s="115">
        <v>0</v>
      </c>
      <c r="AB246" s="115">
        <v>0</v>
      </c>
      <c r="AC246" s="115">
        <v>0</v>
      </c>
      <c r="AD246" s="115">
        <v>0</v>
      </c>
      <c r="AE246" s="115">
        <v>0</v>
      </c>
      <c r="AF246" s="115">
        <v>0</v>
      </c>
      <c r="AG246" s="115">
        <v>0</v>
      </c>
      <c r="AH246" s="115">
        <v>0</v>
      </c>
      <c r="AI246" s="115">
        <v>0</v>
      </c>
      <c r="AJ246" s="115">
        <v>0</v>
      </c>
      <c r="AK246" s="115">
        <v>0</v>
      </c>
      <c r="AL246" s="246">
        <f t="shared" si="3"/>
        <v>0</v>
      </c>
      <c r="AO246" s="70"/>
    </row>
    <row r="247" spans="1:41" ht="33" hidden="1" customHeight="1">
      <c r="A247" s="87">
        <v>907</v>
      </c>
      <c r="B247" s="88" t="s">
        <v>886</v>
      </c>
      <c r="C247" s="117" t="s">
        <v>1526</v>
      </c>
      <c r="D247" s="115">
        <v>0</v>
      </c>
      <c r="E247" s="115">
        <v>0</v>
      </c>
      <c r="F247" s="115">
        <v>0</v>
      </c>
      <c r="G247" s="115">
        <v>0</v>
      </c>
      <c r="H247" s="115">
        <v>0</v>
      </c>
      <c r="I247" s="115">
        <v>0</v>
      </c>
      <c r="J247" s="115">
        <v>0</v>
      </c>
      <c r="K247" s="115">
        <v>0</v>
      </c>
      <c r="L247" s="115">
        <v>0</v>
      </c>
      <c r="M247" s="115">
        <v>0</v>
      </c>
      <c r="N247" s="115">
        <v>0</v>
      </c>
      <c r="O247" s="115">
        <v>0</v>
      </c>
      <c r="P247" s="115">
        <v>0</v>
      </c>
      <c r="Q247" s="115">
        <v>0</v>
      </c>
      <c r="R247" s="115">
        <v>0</v>
      </c>
      <c r="S247" s="115">
        <v>0</v>
      </c>
      <c r="T247" s="115">
        <v>0</v>
      </c>
      <c r="U247" s="115">
        <v>0</v>
      </c>
      <c r="V247" s="115">
        <v>0</v>
      </c>
      <c r="W247" s="115">
        <v>0</v>
      </c>
      <c r="X247" s="115">
        <v>0</v>
      </c>
      <c r="Y247" s="115">
        <v>0</v>
      </c>
      <c r="Z247" s="115">
        <v>0</v>
      </c>
      <c r="AA247" s="115">
        <v>0</v>
      </c>
      <c r="AB247" s="115">
        <v>0</v>
      </c>
      <c r="AC247" s="115">
        <v>0</v>
      </c>
      <c r="AD247" s="115">
        <v>0</v>
      </c>
      <c r="AE247" s="115">
        <v>0</v>
      </c>
      <c r="AF247" s="115">
        <v>0</v>
      </c>
      <c r="AG247" s="115">
        <v>0</v>
      </c>
      <c r="AH247" s="115">
        <v>0</v>
      </c>
      <c r="AI247" s="115">
        <v>0</v>
      </c>
      <c r="AJ247" s="115">
        <v>0</v>
      </c>
      <c r="AK247" s="115">
        <v>0</v>
      </c>
      <c r="AL247" s="246">
        <f t="shared" si="3"/>
        <v>0</v>
      </c>
      <c r="AO247" s="70"/>
    </row>
    <row r="248" spans="1:41" ht="33" hidden="1" customHeight="1">
      <c r="A248" s="87">
        <v>908</v>
      </c>
      <c r="B248" s="88" t="s">
        <v>887</v>
      </c>
      <c r="C248" s="117" t="s">
        <v>1526</v>
      </c>
      <c r="D248" s="115">
        <v>0</v>
      </c>
      <c r="E248" s="115">
        <v>0</v>
      </c>
      <c r="F248" s="115">
        <v>0</v>
      </c>
      <c r="G248" s="115">
        <v>0</v>
      </c>
      <c r="H248" s="115">
        <v>0</v>
      </c>
      <c r="I248" s="115">
        <v>0</v>
      </c>
      <c r="J248" s="115">
        <v>0</v>
      </c>
      <c r="K248" s="115">
        <v>0</v>
      </c>
      <c r="L248" s="115">
        <v>0</v>
      </c>
      <c r="M248" s="115">
        <v>0</v>
      </c>
      <c r="N248" s="115">
        <v>0</v>
      </c>
      <c r="O248" s="115">
        <v>0</v>
      </c>
      <c r="P248" s="115">
        <v>0</v>
      </c>
      <c r="Q248" s="115">
        <v>0</v>
      </c>
      <c r="R248" s="115">
        <v>0</v>
      </c>
      <c r="S248" s="115">
        <v>0</v>
      </c>
      <c r="T248" s="115">
        <v>0</v>
      </c>
      <c r="U248" s="115">
        <v>0</v>
      </c>
      <c r="V248" s="115">
        <v>0</v>
      </c>
      <c r="W248" s="115">
        <v>0</v>
      </c>
      <c r="X248" s="115">
        <v>0</v>
      </c>
      <c r="Y248" s="115">
        <v>0</v>
      </c>
      <c r="Z248" s="115">
        <v>0</v>
      </c>
      <c r="AA248" s="115">
        <v>0</v>
      </c>
      <c r="AB248" s="115">
        <v>0</v>
      </c>
      <c r="AC248" s="115">
        <v>0</v>
      </c>
      <c r="AD248" s="115">
        <v>0</v>
      </c>
      <c r="AE248" s="115">
        <v>0</v>
      </c>
      <c r="AF248" s="115">
        <v>0</v>
      </c>
      <c r="AG248" s="115">
        <v>0</v>
      </c>
      <c r="AH248" s="115">
        <v>0</v>
      </c>
      <c r="AI248" s="115">
        <v>0</v>
      </c>
      <c r="AJ248" s="115">
        <v>0</v>
      </c>
      <c r="AK248" s="115">
        <v>0</v>
      </c>
      <c r="AL248" s="246">
        <f t="shared" si="3"/>
        <v>0</v>
      </c>
      <c r="AO248" s="70"/>
    </row>
    <row r="249" spans="1:41" ht="33" hidden="1" customHeight="1">
      <c r="A249" s="87">
        <v>909</v>
      </c>
      <c r="B249" s="88" t="s">
        <v>888</v>
      </c>
      <c r="C249" s="117" t="s">
        <v>1526</v>
      </c>
      <c r="D249" s="115">
        <v>0</v>
      </c>
      <c r="E249" s="115">
        <v>0</v>
      </c>
      <c r="F249" s="115">
        <v>0</v>
      </c>
      <c r="G249" s="115">
        <v>0</v>
      </c>
      <c r="H249" s="115">
        <v>0</v>
      </c>
      <c r="I249" s="115">
        <v>0</v>
      </c>
      <c r="J249" s="115">
        <v>0</v>
      </c>
      <c r="K249" s="115">
        <v>0</v>
      </c>
      <c r="L249" s="115">
        <v>0</v>
      </c>
      <c r="M249" s="115">
        <v>0</v>
      </c>
      <c r="N249" s="115">
        <v>0</v>
      </c>
      <c r="O249" s="115">
        <v>0</v>
      </c>
      <c r="P249" s="115">
        <v>0</v>
      </c>
      <c r="Q249" s="115">
        <v>0</v>
      </c>
      <c r="R249" s="115">
        <v>0</v>
      </c>
      <c r="S249" s="115">
        <v>0</v>
      </c>
      <c r="T249" s="115">
        <v>0</v>
      </c>
      <c r="U249" s="115">
        <v>0</v>
      </c>
      <c r="V249" s="115">
        <v>0</v>
      </c>
      <c r="W249" s="115">
        <v>0</v>
      </c>
      <c r="X249" s="115">
        <v>0</v>
      </c>
      <c r="Y249" s="115">
        <v>0</v>
      </c>
      <c r="Z249" s="115">
        <v>0</v>
      </c>
      <c r="AA249" s="115">
        <v>0</v>
      </c>
      <c r="AB249" s="115">
        <v>0</v>
      </c>
      <c r="AC249" s="115">
        <v>0</v>
      </c>
      <c r="AD249" s="115">
        <v>0</v>
      </c>
      <c r="AE249" s="115">
        <v>0</v>
      </c>
      <c r="AF249" s="115">
        <v>0</v>
      </c>
      <c r="AG249" s="115">
        <v>0</v>
      </c>
      <c r="AH249" s="115">
        <v>0</v>
      </c>
      <c r="AI249" s="115">
        <v>0</v>
      </c>
      <c r="AJ249" s="115">
        <v>0</v>
      </c>
      <c r="AK249" s="115">
        <v>0</v>
      </c>
      <c r="AL249" s="246">
        <f t="shared" si="3"/>
        <v>0</v>
      </c>
      <c r="AO249" s="70"/>
    </row>
    <row r="250" spans="1:41" ht="33" hidden="1" customHeight="1">
      <c r="A250" s="87">
        <v>950</v>
      </c>
      <c r="B250" s="88" t="s">
        <v>261</v>
      </c>
      <c r="C250" s="117" t="s">
        <v>1304</v>
      </c>
      <c r="D250" s="115">
        <v>0</v>
      </c>
      <c r="E250" s="115">
        <v>0</v>
      </c>
      <c r="F250" s="115">
        <v>0</v>
      </c>
      <c r="G250" s="115">
        <v>0</v>
      </c>
      <c r="H250" s="115">
        <v>0</v>
      </c>
      <c r="I250" s="115">
        <v>0</v>
      </c>
      <c r="J250" s="115">
        <v>0</v>
      </c>
      <c r="K250" s="115">
        <v>0</v>
      </c>
      <c r="L250" s="115">
        <v>0</v>
      </c>
      <c r="M250" s="115">
        <v>0</v>
      </c>
      <c r="N250" s="115">
        <v>0</v>
      </c>
      <c r="O250" s="115">
        <v>0</v>
      </c>
      <c r="P250" s="115">
        <v>0</v>
      </c>
      <c r="Q250" s="115">
        <v>0</v>
      </c>
      <c r="R250" s="115">
        <v>0</v>
      </c>
      <c r="S250" s="115">
        <v>0</v>
      </c>
      <c r="T250" s="115">
        <v>0</v>
      </c>
      <c r="U250" s="115">
        <v>0</v>
      </c>
      <c r="V250" s="115">
        <v>0</v>
      </c>
      <c r="W250" s="115">
        <v>0</v>
      </c>
      <c r="X250" s="115">
        <v>0</v>
      </c>
      <c r="Y250" s="115">
        <v>0</v>
      </c>
      <c r="Z250" s="115">
        <v>0</v>
      </c>
      <c r="AA250" s="115">
        <v>0</v>
      </c>
      <c r="AB250" s="115">
        <v>0</v>
      </c>
      <c r="AC250" s="115">
        <v>0</v>
      </c>
      <c r="AD250" s="115">
        <v>0</v>
      </c>
      <c r="AE250" s="115">
        <v>0</v>
      </c>
      <c r="AF250" s="115">
        <v>0</v>
      </c>
      <c r="AG250" s="115">
        <v>0</v>
      </c>
      <c r="AH250" s="115">
        <v>0</v>
      </c>
      <c r="AI250" s="115">
        <v>0</v>
      </c>
      <c r="AJ250" s="115">
        <v>0</v>
      </c>
      <c r="AK250" s="115">
        <v>0</v>
      </c>
      <c r="AL250" s="246">
        <f t="shared" si="3"/>
        <v>0</v>
      </c>
      <c r="AO250" s="70"/>
    </row>
    <row r="251" spans="1:41" ht="33" hidden="1" customHeight="1">
      <c r="A251" s="87">
        <v>951</v>
      </c>
      <c r="B251" s="88" t="s">
        <v>889</v>
      </c>
      <c r="C251" s="117" t="s">
        <v>1304</v>
      </c>
      <c r="D251" s="115">
        <v>0</v>
      </c>
      <c r="E251" s="115">
        <v>0</v>
      </c>
      <c r="F251" s="115">
        <v>0</v>
      </c>
      <c r="G251" s="115">
        <v>0</v>
      </c>
      <c r="H251" s="115">
        <v>0</v>
      </c>
      <c r="I251" s="115">
        <v>0</v>
      </c>
      <c r="J251" s="115">
        <v>0</v>
      </c>
      <c r="K251" s="115">
        <v>0</v>
      </c>
      <c r="L251" s="115">
        <v>0</v>
      </c>
      <c r="M251" s="115">
        <v>0</v>
      </c>
      <c r="N251" s="115">
        <v>0</v>
      </c>
      <c r="O251" s="115">
        <v>0</v>
      </c>
      <c r="P251" s="115">
        <v>0</v>
      </c>
      <c r="Q251" s="115">
        <v>0</v>
      </c>
      <c r="R251" s="115">
        <v>0</v>
      </c>
      <c r="S251" s="115">
        <v>0</v>
      </c>
      <c r="T251" s="115">
        <v>0</v>
      </c>
      <c r="U251" s="115">
        <v>0</v>
      </c>
      <c r="V251" s="115">
        <v>0</v>
      </c>
      <c r="W251" s="115">
        <v>0</v>
      </c>
      <c r="X251" s="115">
        <v>0</v>
      </c>
      <c r="Y251" s="115">
        <v>0</v>
      </c>
      <c r="Z251" s="115">
        <v>0</v>
      </c>
      <c r="AA251" s="115">
        <v>0</v>
      </c>
      <c r="AB251" s="115">
        <v>0</v>
      </c>
      <c r="AC251" s="115">
        <v>0</v>
      </c>
      <c r="AD251" s="115">
        <v>0</v>
      </c>
      <c r="AE251" s="115">
        <v>0</v>
      </c>
      <c r="AF251" s="115">
        <v>0</v>
      </c>
      <c r="AG251" s="115">
        <v>0</v>
      </c>
      <c r="AH251" s="115">
        <v>0</v>
      </c>
      <c r="AI251" s="115">
        <v>0</v>
      </c>
      <c r="AJ251" s="115">
        <v>0</v>
      </c>
      <c r="AK251" s="115">
        <v>0</v>
      </c>
      <c r="AL251" s="246">
        <f t="shared" si="3"/>
        <v>0</v>
      </c>
      <c r="AO251" s="70"/>
    </row>
    <row r="252" spans="1:41" ht="33" hidden="1" customHeight="1">
      <c r="A252" s="87">
        <v>999</v>
      </c>
      <c r="B252" s="88" t="s">
        <v>263</v>
      </c>
      <c r="C252" s="117" t="s">
        <v>1304</v>
      </c>
      <c r="D252" s="115">
        <v>0</v>
      </c>
      <c r="E252" s="115">
        <v>0</v>
      </c>
      <c r="F252" s="115">
        <v>0</v>
      </c>
      <c r="G252" s="115">
        <v>0</v>
      </c>
      <c r="H252" s="115">
        <v>0</v>
      </c>
      <c r="I252" s="115">
        <v>0</v>
      </c>
      <c r="J252" s="115">
        <v>0</v>
      </c>
      <c r="K252" s="115">
        <v>0</v>
      </c>
      <c r="L252" s="115">
        <v>0</v>
      </c>
      <c r="M252" s="115">
        <v>0</v>
      </c>
      <c r="N252" s="115">
        <v>0</v>
      </c>
      <c r="O252" s="115">
        <v>0</v>
      </c>
      <c r="P252" s="115">
        <v>0</v>
      </c>
      <c r="Q252" s="115">
        <v>0</v>
      </c>
      <c r="R252" s="115">
        <v>0</v>
      </c>
      <c r="S252" s="115">
        <v>0</v>
      </c>
      <c r="T252" s="115">
        <v>0</v>
      </c>
      <c r="U252" s="115">
        <v>0</v>
      </c>
      <c r="V252" s="115">
        <v>0</v>
      </c>
      <c r="W252" s="115">
        <v>0</v>
      </c>
      <c r="X252" s="115">
        <v>0</v>
      </c>
      <c r="Y252" s="115">
        <v>0</v>
      </c>
      <c r="Z252" s="115">
        <v>0</v>
      </c>
      <c r="AA252" s="115">
        <v>0</v>
      </c>
      <c r="AB252" s="115">
        <v>0</v>
      </c>
      <c r="AC252" s="115">
        <v>0</v>
      </c>
      <c r="AD252" s="115">
        <v>0</v>
      </c>
      <c r="AE252" s="115">
        <v>0</v>
      </c>
      <c r="AF252" s="115">
        <v>0</v>
      </c>
      <c r="AG252" s="115">
        <v>0</v>
      </c>
      <c r="AH252" s="115">
        <v>0</v>
      </c>
      <c r="AI252" s="115">
        <v>0</v>
      </c>
      <c r="AJ252" s="115">
        <v>0</v>
      </c>
      <c r="AK252" s="115">
        <v>0</v>
      </c>
      <c r="AL252" s="246">
        <f t="shared" si="3"/>
        <v>0</v>
      </c>
      <c r="AO252" s="70"/>
    </row>
    <row r="253" spans="1:41" ht="33" hidden="1" customHeight="1">
      <c r="A253" s="87">
        <v>1101</v>
      </c>
      <c r="B253" s="88" t="s">
        <v>890</v>
      </c>
      <c r="C253" s="117" t="s">
        <v>1526</v>
      </c>
      <c r="D253" s="115">
        <v>0</v>
      </c>
      <c r="E253" s="115">
        <v>0</v>
      </c>
      <c r="F253" s="115">
        <v>0</v>
      </c>
      <c r="G253" s="115">
        <v>0</v>
      </c>
      <c r="H253" s="115">
        <v>0</v>
      </c>
      <c r="I253" s="115">
        <v>0</v>
      </c>
      <c r="J253" s="115">
        <v>0</v>
      </c>
      <c r="K253" s="115">
        <v>0</v>
      </c>
      <c r="L253" s="115">
        <v>0</v>
      </c>
      <c r="M253" s="115">
        <v>0</v>
      </c>
      <c r="N253" s="115">
        <v>0</v>
      </c>
      <c r="O253" s="115">
        <v>0</v>
      </c>
      <c r="P253" s="115">
        <v>0</v>
      </c>
      <c r="Q253" s="115">
        <v>0</v>
      </c>
      <c r="R253" s="115">
        <v>0</v>
      </c>
      <c r="S253" s="115">
        <v>0</v>
      </c>
      <c r="T253" s="115">
        <v>0</v>
      </c>
      <c r="U253" s="115">
        <v>0</v>
      </c>
      <c r="V253" s="115">
        <v>0</v>
      </c>
      <c r="W253" s="115">
        <v>0</v>
      </c>
      <c r="X253" s="115">
        <v>0</v>
      </c>
      <c r="Y253" s="115">
        <v>0</v>
      </c>
      <c r="Z253" s="115">
        <v>0</v>
      </c>
      <c r="AA253" s="115">
        <v>0</v>
      </c>
      <c r="AB253" s="115">
        <v>0</v>
      </c>
      <c r="AC253" s="115">
        <v>0</v>
      </c>
      <c r="AD253" s="115">
        <v>0</v>
      </c>
      <c r="AE253" s="115">
        <v>0</v>
      </c>
      <c r="AF253" s="115">
        <v>0</v>
      </c>
      <c r="AG253" s="115">
        <v>0</v>
      </c>
      <c r="AH253" s="115">
        <v>0</v>
      </c>
      <c r="AI253" s="115">
        <v>0</v>
      </c>
      <c r="AJ253" s="115">
        <v>0</v>
      </c>
      <c r="AK253" s="115">
        <v>0</v>
      </c>
      <c r="AL253" s="246">
        <f t="shared" si="3"/>
        <v>0</v>
      </c>
      <c r="AO253" s="70"/>
    </row>
    <row r="254" spans="1:41" ht="33" hidden="1" customHeight="1">
      <c r="A254" s="87">
        <v>1102</v>
      </c>
      <c r="B254" s="88" t="s">
        <v>891</v>
      </c>
      <c r="C254" s="117" t="s">
        <v>1526</v>
      </c>
      <c r="D254" s="115">
        <v>0</v>
      </c>
      <c r="E254" s="115">
        <v>0</v>
      </c>
      <c r="F254" s="115">
        <v>0</v>
      </c>
      <c r="G254" s="115">
        <v>0</v>
      </c>
      <c r="H254" s="115">
        <v>0</v>
      </c>
      <c r="I254" s="115">
        <v>0</v>
      </c>
      <c r="J254" s="115">
        <v>0</v>
      </c>
      <c r="K254" s="115">
        <v>0</v>
      </c>
      <c r="L254" s="115">
        <v>0</v>
      </c>
      <c r="M254" s="115">
        <v>0</v>
      </c>
      <c r="N254" s="115">
        <v>0</v>
      </c>
      <c r="O254" s="115">
        <v>0</v>
      </c>
      <c r="P254" s="115">
        <v>0</v>
      </c>
      <c r="Q254" s="115">
        <v>0</v>
      </c>
      <c r="R254" s="115">
        <v>0</v>
      </c>
      <c r="S254" s="115">
        <v>0</v>
      </c>
      <c r="T254" s="115">
        <v>0</v>
      </c>
      <c r="U254" s="115">
        <v>0</v>
      </c>
      <c r="V254" s="115">
        <v>0</v>
      </c>
      <c r="W254" s="115">
        <v>0</v>
      </c>
      <c r="X254" s="115">
        <v>0</v>
      </c>
      <c r="Y254" s="115">
        <v>0</v>
      </c>
      <c r="Z254" s="115">
        <v>0</v>
      </c>
      <c r="AA254" s="115">
        <v>0</v>
      </c>
      <c r="AB254" s="115">
        <v>0</v>
      </c>
      <c r="AC254" s="115">
        <v>0</v>
      </c>
      <c r="AD254" s="115">
        <v>0</v>
      </c>
      <c r="AE254" s="115">
        <v>0</v>
      </c>
      <c r="AF254" s="115">
        <v>0</v>
      </c>
      <c r="AG254" s="115">
        <v>0</v>
      </c>
      <c r="AH254" s="115">
        <v>0</v>
      </c>
      <c r="AI254" s="115">
        <v>0</v>
      </c>
      <c r="AJ254" s="115">
        <v>0</v>
      </c>
      <c r="AK254" s="115">
        <v>0</v>
      </c>
      <c r="AL254" s="246">
        <f t="shared" si="3"/>
        <v>0</v>
      </c>
      <c r="AO254" s="70"/>
    </row>
    <row r="255" spans="1:41" ht="33" hidden="1" customHeight="1">
      <c r="A255" s="87">
        <v>1103</v>
      </c>
      <c r="B255" s="88" t="s">
        <v>892</v>
      </c>
      <c r="C255" s="117" t="s">
        <v>1526</v>
      </c>
      <c r="D255" s="115">
        <v>0</v>
      </c>
      <c r="E255" s="115">
        <v>0</v>
      </c>
      <c r="F255" s="115">
        <v>0</v>
      </c>
      <c r="G255" s="115">
        <v>0</v>
      </c>
      <c r="H255" s="115">
        <v>0</v>
      </c>
      <c r="I255" s="115">
        <v>0</v>
      </c>
      <c r="J255" s="115">
        <v>0</v>
      </c>
      <c r="K255" s="115">
        <v>0</v>
      </c>
      <c r="L255" s="115">
        <v>0</v>
      </c>
      <c r="M255" s="115">
        <v>0</v>
      </c>
      <c r="N255" s="115">
        <v>0</v>
      </c>
      <c r="O255" s="115">
        <v>0</v>
      </c>
      <c r="P255" s="115">
        <v>0</v>
      </c>
      <c r="Q255" s="115">
        <v>0</v>
      </c>
      <c r="R255" s="115">
        <v>0</v>
      </c>
      <c r="S255" s="115">
        <v>0</v>
      </c>
      <c r="T255" s="115">
        <v>0</v>
      </c>
      <c r="U255" s="115">
        <v>0</v>
      </c>
      <c r="V255" s="115">
        <v>0</v>
      </c>
      <c r="W255" s="115">
        <v>0</v>
      </c>
      <c r="X255" s="115">
        <v>0</v>
      </c>
      <c r="Y255" s="115">
        <v>0</v>
      </c>
      <c r="Z255" s="115">
        <v>0</v>
      </c>
      <c r="AA255" s="115">
        <v>0</v>
      </c>
      <c r="AB255" s="115">
        <v>0</v>
      </c>
      <c r="AC255" s="115">
        <v>0</v>
      </c>
      <c r="AD255" s="115">
        <v>0</v>
      </c>
      <c r="AE255" s="115">
        <v>0</v>
      </c>
      <c r="AF255" s="115">
        <v>0</v>
      </c>
      <c r="AG255" s="115">
        <v>0</v>
      </c>
      <c r="AH255" s="115">
        <v>0</v>
      </c>
      <c r="AI255" s="115">
        <v>0</v>
      </c>
      <c r="AJ255" s="115">
        <v>0</v>
      </c>
      <c r="AK255" s="115">
        <v>0</v>
      </c>
      <c r="AL255" s="246">
        <f t="shared" si="3"/>
        <v>0</v>
      </c>
      <c r="AO255" s="70"/>
    </row>
    <row r="256" spans="1:41" ht="33" hidden="1" customHeight="1">
      <c r="A256" s="87">
        <v>1104</v>
      </c>
      <c r="B256" s="88" t="s">
        <v>893</v>
      </c>
      <c r="C256" s="117" t="s">
        <v>1526</v>
      </c>
      <c r="D256" s="115">
        <v>0</v>
      </c>
      <c r="E256" s="115">
        <v>0</v>
      </c>
      <c r="F256" s="115">
        <v>0</v>
      </c>
      <c r="G256" s="115">
        <v>0</v>
      </c>
      <c r="H256" s="115">
        <v>0</v>
      </c>
      <c r="I256" s="115">
        <v>0</v>
      </c>
      <c r="J256" s="115">
        <v>0</v>
      </c>
      <c r="K256" s="115">
        <v>0</v>
      </c>
      <c r="L256" s="115">
        <v>0</v>
      </c>
      <c r="M256" s="115">
        <v>0</v>
      </c>
      <c r="N256" s="115">
        <v>0</v>
      </c>
      <c r="O256" s="115">
        <v>0</v>
      </c>
      <c r="P256" s="115">
        <v>0</v>
      </c>
      <c r="Q256" s="115">
        <v>0</v>
      </c>
      <c r="R256" s="115">
        <v>0</v>
      </c>
      <c r="S256" s="115">
        <v>0</v>
      </c>
      <c r="T256" s="115">
        <v>0</v>
      </c>
      <c r="U256" s="115">
        <v>0</v>
      </c>
      <c r="V256" s="115">
        <v>0</v>
      </c>
      <c r="W256" s="115">
        <v>0</v>
      </c>
      <c r="X256" s="115">
        <v>0</v>
      </c>
      <c r="Y256" s="115">
        <v>0</v>
      </c>
      <c r="Z256" s="115">
        <v>0</v>
      </c>
      <c r="AA256" s="115">
        <v>0</v>
      </c>
      <c r="AB256" s="115">
        <v>0</v>
      </c>
      <c r="AC256" s="115">
        <v>0</v>
      </c>
      <c r="AD256" s="115">
        <v>0</v>
      </c>
      <c r="AE256" s="115">
        <v>0</v>
      </c>
      <c r="AF256" s="115">
        <v>0</v>
      </c>
      <c r="AG256" s="115">
        <v>0</v>
      </c>
      <c r="AH256" s="115">
        <v>0</v>
      </c>
      <c r="AI256" s="115">
        <v>0</v>
      </c>
      <c r="AJ256" s="115">
        <v>0</v>
      </c>
      <c r="AK256" s="115">
        <v>0</v>
      </c>
      <c r="AL256" s="246">
        <f t="shared" si="3"/>
        <v>0</v>
      </c>
      <c r="AO256" s="70"/>
    </row>
    <row r="257" spans="1:41" ht="33" hidden="1" customHeight="1">
      <c r="A257" s="87">
        <v>1105</v>
      </c>
      <c r="B257" s="88" t="s">
        <v>894</v>
      </c>
      <c r="C257" s="117" t="s">
        <v>1526</v>
      </c>
      <c r="D257" s="115">
        <v>0</v>
      </c>
      <c r="E257" s="115">
        <v>0</v>
      </c>
      <c r="F257" s="115">
        <v>0</v>
      </c>
      <c r="G257" s="115">
        <v>0</v>
      </c>
      <c r="H257" s="115">
        <v>0</v>
      </c>
      <c r="I257" s="115">
        <v>0</v>
      </c>
      <c r="J257" s="115">
        <v>0</v>
      </c>
      <c r="K257" s="115">
        <v>0</v>
      </c>
      <c r="L257" s="115">
        <v>0</v>
      </c>
      <c r="M257" s="115">
        <v>0</v>
      </c>
      <c r="N257" s="115">
        <v>0</v>
      </c>
      <c r="O257" s="115">
        <v>0</v>
      </c>
      <c r="P257" s="115">
        <v>0</v>
      </c>
      <c r="Q257" s="115">
        <v>0</v>
      </c>
      <c r="R257" s="115">
        <v>0</v>
      </c>
      <c r="S257" s="115">
        <v>0</v>
      </c>
      <c r="T257" s="115">
        <v>0</v>
      </c>
      <c r="U257" s="115">
        <v>0</v>
      </c>
      <c r="V257" s="115">
        <v>0</v>
      </c>
      <c r="W257" s="115">
        <v>0</v>
      </c>
      <c r="X257" s="115">
        <v>0</v>
      </c>
      <c r="Y257" s="115">
        <v>0</v>
      </c>
      <c r="Z257" s="115">
        <v>0</v>
      </c>
      <c r="AA257" s="115">
        <v>0</v>
      </c>
      <c r="AB257" s="115">
        <v>0</v>
      </c>
      <c r="AC257" s="115">
        <v>0</v>
      </c>
      <c r="AD257" s="115">
        <v>0</v>
      </c>
      <c r="AE257" s="115">
        <v>0</v>
      </c>
      <c r="AF257" s="115">
        <v>0</v>
      </c>
      <c r="AG257" s="115">
        <v>0</v>
      </c>
      <c r="AH257" s="115">
        <v>0</v>
      </c>
      <c r="AI257" s="115">
        <v>0</v>
      </c>
      <c r="AJ257" s="115">
        <v>0</v>
      </c>
      <c r="AK257" s="115">
        <v>0</v>
      </c>
      <c r="AL257" s="246">
        <f t="shared" si="3"/>
        <v>0</v>
      </c>
      <c r="AO257" s="70"/>
    </row>
    <row r="258" spans="1:41" ht="33" hidden="1" customHeight="1">
      <c r="A258" s="87">
        <v>1106</v>
      </c>
      <c r="B258" s="88" t="s">
        <v>895</v>
      </c>
      <c r="C258" s="117" t="s">
        <v>1526</v>
      </c>
      <c r="D258" s="115">
        <v>0</v>
      </c>
      <c r="E258" s="115">
        <v>0</v>
      </c>
      <c r="F258" s="115">
        <v>0</v>
      </c>
      <c r="G258" s="115">
        <v>0</v>
      </c>
      <c r="H258" s="115">
        <v>0</v>
      </c>
      <c r="I258" s="115">
        <v>0</v>
      </c>
      <c r="J258" s="115">
        <v>0</v>
      </c>
      <c r="K258" s="115">
        <v>0</v>
      </c>
      <c r="L258" s="115">
        <v>0</v>
      </c>
      <c r="M258" s="115">
        <v>0</v>
      </c>
      <c r="N258" s="115">
        <v>0</v>
      </c>
      <c r="O258" s="115">
        <v>0</v>
      </c>
      <c r="P258" s="115">
        <v>0</v>
      </c>
      <c r="Q258" s="115">
        <v>0</v>
      </c>
      <c r="R258" s="115">
        <v>0</v>
      </c>
      <c r="S258" s="115">
        <v>0</v>
      </c>
      <c r="T258" s="115">
        <v>0</v>
      </c>
      <c r="U258" s="115">
        <v>0</v>
      </c>
      <c r="V258" s="115">
        <v>0</v>
      </c>
      <c r="W258" s="115">
        <v>0</v>
      </c>
      <c r="X258" s="115">
        <v>0</v>
      </c>
      <c r="Y258" s="115">
        <v>0</v>
      </c>
      <c r="Z258" s="115">
        <v>0</v>
      </c>
      <c r="AA258" s="115">
        <v>0</v>
      </c>
      <c r="AB258" s="115">
        <v>0</v>
      </c>
      <c r="AC258" s="115">
        <v>0</v>
      </c>
      <c r="AD258" s="115">
        <v>0</v>
      </c>
      <c r="AE258" s="115">
        <v>0</v>
      </c>
      <c r="AF258" s="115">
        <v>0</v>
      </c>
      <c r="AG258" s="115">
        <v>0</v>
      </c>
      <c r="AH258" s="115">
        <v>0</v>
      </c>
      <c r="AI258" s="115">
        <v>0</v>
      </c>
      <c r="AJ258" s="115">
        <v>0</v>
      </c>
      <c r="AK258" s="115">
        <v>0</v>
      </c>
      <c r="AL258" s="246">
        <f t="shared" si="3"/>
        <v>0</v>
      </c>
      <c r="AO258" s="70"/>
    </row>
    <row r="259" spans="1:41" ht="33" hidden="1" customHeight="1">
      <c r="A259" s="87">
        <v>1107</v>
      </c>
      <c r="B259" s="88" t="s">
        <v>896</v>
      </c>
      <c r="C259" s="117" t="s">
        <v>1526</v>
      </c>
      <c r="D259" s="115">
        <v>0</v>
      </c>
      <c r="E259" s="115">
        <v>0</v>
      </c>
      <c r="F259" s="115">
        <v>0</v>
      </c>
      <c r="G259" s="115">
        <v>0</v>
      </c>
      <c r="H259" s="115">
        <v>0</v>
      </c>
      <c r="I259" s="115">
        <v>0</v>
      </c>
      <c r="J259" s="115">
        <v>0</v>
      </c>
      <c r="K259" s="115">
        <v>0</v>
      </c>
      <c r="L259" s="115">
        <v>0</v>
      </c>
      <c r="M259" s="115">
        <v>0</v>
      </c>
      <c r="N259" s="115">
        <v>0</v>
      </c>
      <c r="O259" s="115">
        <v>0</v>
      </c>
      <c r="P259" s="115">
        <v>0</v>
      </c>
      <c r="Q259" s="115">
        <v>0</v>
      </c>
      <c r="R259" s="115">
        <v>0</v>
      </c>
      <c r="S259" s="115">
        <v>0</v>
      </c>
      <c r="T259" s="115">
        <v>0</v>
      </c>
      <c r="U259" s="115">
        <v>0</v>
      </c>
      <c r="V259" s="115">
        <v>0</v>
      </c>
      <c r="W259" s="115">
        <v>0</v>
      </c>
      <c r="X259" s="115">
        <v>0</v>
      </c>
      <c r="Y259" s="115">
        <v>0</v>
      </c>
      <c r="Z259" s="115">
        <v>0</v>
      </c>
      <c r="AA259" s="115">
        <v>0</v>
      </c>
      <c r="AB259" s="115">
        <v>0</v>
      </c>
      <c r="AC259" s="115">
        <v>0</v>
      </c>
      <c r="AD259" s="115">
        <v>0</v>
      </c>
      <c r="AE259" s="115">
        <v>0</v>
      </c>
      <c r="AF259" s="115">
        <v>0</v>
      </c>
      <c r="AG259" s="115">
        <v>0</v>
      </c>
      <c r="AH259" s="115">
        <v>0</v>
      </c>
      <c r="AI259" s="115">
        <v>0</v>
      </c>
      <c r="AJ259" s="115">
        <v>0</v>
      </c>
      <c r="AK259" s="115">
        <v>0</v>
      </c>
      <c r="AL259" s="246">
        <f t="shared" si="3"/>
        <v>0</v>
      </c>
      <c r="AO259" s="70"/>
    </row>
    <row r="260" spans="1:41" ht="33" hidden="1" customHeight="1">
      <c r="A260" s="87">
        <v>1108</v>
      </c>
      <c r="B260" s="88" t="s">
        <v>897</v>
      </c>
      <c r="C260" s="117" t="s">
        <v>1526</v>
      </c>
      <c r="D260" s="115">
        <v>0</v>
      </c>
      <c r="E260" s="115">
        <v>0</v>
      </c>
      <c r="F260" s="115">
        <v>0</v>
      </c>
      <c r="G260" s="115">
        <v>0</v>
      </c>
      <c r="H260" s="115">
        <v>0</v>
      </c>
      <c r="I260" s="115">
        <v>0</v>
      </c>
      <c r="J260" s="115">
        <v>0</v>
      </c>
      <c r="K260" s="115">
        <v>0</v>
      </c>
      <c r="L260" s="115">
        <v>0</v>
      </c>
      <c r="M260" s="115">
        <v>0</v>
      </c>
      <c r="N260" s="115">
        <v>0</v>
      </c>
      <c r="O260" s="115">
        <v>0</v>
      </c>
      <c r="P260" s="115">
        <v>0</v>
      </c>
      <c r="Q260" s="115">
        <v>0</v>
      </c>
      <c r="R260" s="115">
        <v>0</v>
      </c>
      <c r="S260" s="115">
        <v>0</v>
      </c>
      <c r="T260" s="115">
        <v>0</v>
      </c>
      <c r="U260" s="115">
        <v>0</v>
      </c>
      <c r="V260" s="115">
        <v>0</v>
      </c>
      <c r="W260" s="115">
        <v>0</v>
      </c>
      <c r="X260" s="115">
        <v>0</v>
      </c>
      <c r="Y260" s="115">
        <v>0</v>
      </c>
      <c r="Z260" s="115">
        <v>0</v>
      </c>
      <c r="AA260" s="115">
        <v>0</v>
      </c>
      <c r="AB260" s="115">
        <v>0</v>
      </c>
      <c r="AC260" s="115">
        <v>0</v>
      </c>
      <c r="AD260" s="115">
        <v>0</v>
      </c>
      <c r="AE260" s="115">
        <v>0</v>
      </c>
      <c r="AF260" s="115">
        <v>0</v>
      </c>
      <c r="AG260" s="115">
        <v>0</v>
      </c>
      <c r="AH260" s="115">
        <v>0</v>
      </c>
      <c r="AI260" s="115">
        <v>0</v>
      </c>
      <c r="AJ260" s="115">
        <v>0</v>
      </c>
      <c r="AK260" s="115">
        <v>0</v>
      </c>
      <c r="AL260" s="246">
        <f t="shared" si="3"/>
        <v>0</v>
      </c>
      <c r="AO260" s="70"/>
    </row>
    <row r="261" spans="1:41" ht="33" hidden="1" customHeight="1">
      <c r="A261" s="87">
        <v>1109</v>
      </c>
      <c r="B261" s="88" t="s">
        <v>898</v>
      </c>
      <c r="C261" s="117" t="s">
        <v>1526</v>
      </c>
      <c r="D261" s="115">
        <v>0</v>
      </c>
      <c r="E261" s="115">
        <v>0</v>
      </c>
      <c r="F261" s="115">
        <v>0</v>
      </c>
      <c r="G261" s="115">
        <v>0</v>
      </c>
      <c r="H261" s="115">
        <v>0</v>
      </c>
      <c r="I261" s="115">
        <v>0</v>
      </c>
      <c r="J261" s="115">
        <v>0</v>
      </c>
      <c r="K261" s="115">
        <v>0</v>
      </c>
      <c r="L261" s="115">
        <v>0</v>
      </c>
      <c r="M261" s="115">
        <v>0</v>
      </c>
      <c r="N261" s="115">
        <v>0</v>
      </c>
      <c r="O261" s="115">
        <v>0</v>
      </c>
      <c r="P261" s="115">
        <v>0</v>
      </c>
      <c r="Q261" s="115">
        <v>0</v>
      </c>
      <c r="R261" s="115">
        <v>0</v>
      </c>
      <c r="S261" s="115">
        <v>0</v>
      </c>
      <c r="T261" s="115">
        <v>0</v>
      </c>
      <c r="U261" s="115">
        <v>0</v>
      </c>
      <c r="V261" s="115">
        <v>0</v>
      </c>
      <c r="W261" s="115">
        <v>0</v>
      </c>
      <c r="X261" s="115">
        <v>0</v>
      </c>
      <c r="Y261" s="115">
        <v>0</v>
      </c>
      <c r="Z261" s="115">
        <v>0</v>
      </c>
      <c r="AA261" s="115">
        <v>0</v>
      </c>
      <c r="AB261" s="115">
        <v>0</v>
      </c>
      <c r="AC261" s="115">
        <v>0</v>
      </c>
      <c r="AD261" s="115">
        <v>0</v>
      </c>
      <c r="AE261" s="115">
        <v>0</v>
      </c>
      <c r="AF261" s="115">
        <v>0</v>
      </c>
      <c r="AG261" s="115">
        <v>0</v>
      </c>
      <c r="AH261" s="115">
        <v>0</v>
      </c>
      <c r="AI261" s="115">
        <v>0</v>
      </c>
      <c r="AJ261" s="115">
        <v>0</v>
      </c>
      <c r="AK261" s="115">
        <v>0</v>
      </c>
      <c r="AL261" s="246">
        <f t="shared" si="3"/>
        <v>0</v>
      </c>
      <c r="AO261" s="70"/>
    </row>
    <row r="262" spans="1:41" ht="33" hidden="1" customHeight="1">
      <c r="A262" s="87">
        <v>1110</v>
      </c>
      <c r="B262" s="88" t="s">
        <v>899</v>
      </c>
      <c r="C262" s="117" t="s">
        <v>1526</v>
      </c>
      <c r="D262" s="115">
        <v>0</v>
      </c>
      <c r="E262" s="115">
        <v>0</v>
      </c>
      <c r="F262" s="115">
        <v>0</v>
      </c>
      <c r="G262" s="115">
        <v>0</v>
      </c>
      <c r="H262" s="115">
        <v>0</v>
      </c>
      <c r="I262" s="115">
        <v>0</v>
      </c>
      <c r="J262" s="115">
        <v>0</v>
      </c>
      <c r="K262" s="115">
        <v>0</v>
      </c>
      <c r="L262" s="115">
        <v>0</v>
      </c>
      <c r="M262" s="115">
        <v>0</v>
      </c>
      <c r="N262" s="115">
        <v>0</v>
      </c>
      <c r="O262" s="115">
        <v>0</v>
      </c>
      <c r="P262" s="115">
        <v>0</v>
      </c>
      <c r="Q262" s="115">
        <v>0</v>
      </c>
      <c r="R262" s="115">
        <v>0</v>
      </c>
      <c r="S262" s="115">
        <v>0</v>
      </c>
      <c r="T262" s="115">
        <v>0</v>
      </c>
      <c r="U262" s="115">
        <v>0</v>
      </c>
      <c r="V262" s="115">
        <v>0</v>
      </c>
      <c r="W262" s="115">
        <v>0</v>
      </c>
      <c r="X262" s="115">
        <v>0</v>
      </c>
      <c r="Y262" s="115">
        <v>0</v>
      </c>
      <c r="Z262" s="115">
        <v>0</v>
      </c>
      <c r="AA262" s="115">
        <v>0</v>
      </c>
      <c r="AB262" s="115">
        <v>0</v>
      </c>
      <c r="AC262" s="115">
        <v>0</v>
      </c>
      <c r="AD262" s="115">
        <v>0</v>
      </c>
      <c r="AE262" s="115">
        <v>0</v>
      </c>
      <c r="AF262" s="115">
        <v>0</v>
      </c>
      <c r="AG262" s="115">
        <v>0</v>
      </c>
      <c r="AH262" s="115">
        <v>0</v>
      </c>
      <c r="AI262" s="115">
        <v>0</v>
      </c>
      <c r="AJ262" s="115">
        <v>0</v>
      </c>
      <c r="AK262" s="115">
        <v>0</v>
      </c>
      <c r="AL262" s="246">
        <f t="shared" si="3"/>
        <v>0</v>
      </c>
      <c r="AO262" s="70"/>
    </row>
    <row r="263" spans="1:41" ht="33" hidden="1" customHeight="1">
      <c r="A263" s="87">
        <v>1111</v>
      </c>
      <c r="B263" s="88" t="s">
        <v>900</v>
      </c>
      <c r="C263" s="117" t="s">
        <v>1526</v>
      </c>
      <c r="D263" s="115">
        <v>0</v>
      </c>
      <c r="E263" s="115">
        <v>0</v>
      </c>
      <c r="F263" s="115">
        <v>0</v>
      </c>
      <c r="G263" s="115">
        <v>0</v>
      </c>
      <c r="H263" s="115">
        <v>0</v>
      </c>
      <c r="I263" s="115">
        <v>0</v>
      </c>
      <c r="J263" s="115">
        <v>0</v>
      </c>
      <c r="K263" s="115">
        <v>0</v>
      </c>
      <c r="L263" s="115">
        <v>0</v>
      </c>
      <c r="M263" s="115">
        <v>0</v>
      </c>
      <c r="N263" s="115">
        <v>0</v>
      </c>
      <c r="O263" s="115">
        <v>0</v>
      </c>
      <c r="P263" s="115">
        <v>0</v>
      </c>
      <c r="Q263" s="115">
        <v>0</v>
      </c>
      <c r="R263" s="115">
        <v>0</v>
      </c>
      <c r="S263" s="115">
        <v>0</v>
      </c>
      <c r="T263" s="115">
        <v>0</v>
      </c>
      <c r="U263" s="115">
        <v>0</v>
      </c>
      <c r="V263" s="115">
        <v>0</v>
      </c>
      <c r="W263" s="115">
        <v>0</v>
      </c>
      <c r="X263" s="115">
        <v>0</v>
      </c>
      <c r="Y263" s="115">
        <v>0</v>
      </c>
      <c r="Z263" s="115">
        <v>0</v>
      </c>
      <c r="AA263" s="115">
        <v>0</v>
      </c>
      <c r="AB263" s="115">
        <v>0</v>
      </c>
      <c r="AC263" s="115">
        <v>0</v>
      </c>
      <c r="AD263" s="115">
        <v>0</v>
      </c>
      <c r="AE263" s="115">
        <v>0</v>
      </c>
      <c r="AF263" s="115">
        <v>0</v>
      </c>
      <c r="AG263" s="115">
        <v>0</v>
      </c>
      <c r="AH263" s="115">
        <v>0</v>
      </c>
      <c r="AI263" s="115">
        <v>0</v>
      </c>
      <c r="AJ263" s="115">
        <v>0</v>
      </c>
      <c r="AK263" s="115">
        <v>0</v>
      </c>
      <c r="AL263" s="246">
        <f t="shared" si="3"/>
        <v>0</v>
      </c>
      <c r="AO263" s="70"/>
    </row>
    <row r="264" spans="1:41" ht="33" hidden="1" customHeight="1">
      <c r="A264" s="87">
        <v>1112</v>
      </c>
      <c r="B264" s="88" t="s">
        <v>901</v>
      </c>
      <c r="C264" s="117" t="s">
        <v>1526</v>
      </c>
      <c r="D264" s="115">
        <v>0</v>
      </c>
      <c r="E264" s="115">
        <v>0</v>
      </c>
      <c r="F264" s="115">
        <v>0</v>
      </c>
      <c r="G264" s="115">
        <v>0</v>
      </c>
      <c r="H264" s="115">
        <v>0</v>
      </c>
      <c r="I264" s="115">
        <v>0</v>
      </c>
      <c r="J264" s="115">
        <v>0</v>
      </c>
      <c r="K264" s="115">
        <v>0</v>
      </c>
      <c r="L264" s="115">
        <v>0</v>
      </c>
      <c r="M264" s="115">
        <v>0</v>
      </c>
      <c r="N264" s="115">
        <v>0</v>
      </c>
      <c r="O264" s="115">
        <v>0</v>
      </c>
      <c r="P264" s="115">
        <v>0</v>
      </c>
      <c r="Q264" s="115">
        <v>0</v>
      </c>
      <c r="R264" s="115">
        <v>0</v>
      </c>
      <c r="S264" s="115">
        <v>0</v>
      </c>
      <c r="T264" s="115">
        <v>0</v>
      </c>
      <c r="U264" s="115">
        <v>0</v>
      </c>
      <c r="V264" s="115">
        <v>0</v>
      </c>
      <c r="W264" s="115">
        <v>0</v>
      </c>
      <c r="X264" s="115">
        <v>0</v>
      </c>
      <c r="Y264" s="115">
        <v>0</v>
      </c>
      <c r="Z264" s="115">
        <v>0</v>
      </c>
      <c r="AA264" s="115">
        <v>0</v>
      </c>
      <c r="AB264" s="115">
        <v>0</v>
      </c>
      <c r="AC264" s="115">
        <v>0</v>
      </c>
      <c r="AD264" s="115">
        <v>0</v>
      </c>
      <c r="AE264" s="115">
        <v>0</v>
      </c>
      <c r="AF264" s="115">
        <v>0</v>
      </c>
      <c r="AG264" s="115">
        <v>0</v>
      </c>
      <c r="AH264" s="115">
        <v>0</v>
      </c>
      <c r="AI264" s="115">
        <v>0</v>
      </c>
      <c r="AJ264" s="115">
        <v>0</v>
      </c>
      <c r="AK264" s="115">
        <v>0</v>
      </c>
      <c r="AL264" s="246">
        <f t="shared" si="3"/>
        <v>0</v>
      </c>
      <c r="AO264" s="70"/>
    </row>
    <row r="265" spans="1:41" ht="33" hidden="1" customHeight="1">
      <c r="A265" s="87">
        <v>1113</v>
      </c>
      <c r="B265" s="88" t="s">
        <v>902</v>
      </c>
      <c r="C265" s="117" t="s">
        <v>1526</v>
      </c>
      <c r="D265" s="115">
        <v>0</v>
      </c>
      <c r="E265" s="115">
        <v>0</v>
      </c>
      <c r="F265" s="115">
        <v>0</v>
      </c>
      <c r="G265" s="115">
        <v>0</v>
      </c>
      <c r="H265" s="115">
        <v>0</v>
      </c>
      <c r="I265" s="115">
        <v>0</v>
      </c>
      <c r="J265" s="115">
        <v>0</v>
      </c>
      <c r="K265" s="115">
        <v>0</v>
      </c>
      <c r="L265" s="115">
        <v>0</v>
      </c>
      <c r="M265" s="115">
        <v>0</v>
      </c>
      <c r="N265" s="115">
        <v>0</v>
      </c>
      <c r="O265" s="115">
        <v>0</v>
      </c>
      <c r="P265" s="115">
        <v>0</v>
      </c>
      <c r="Q265" s="115">
        <v>0</v>
      </c>
      <c r="R265" s="115">
        <v>0</v>
      </c>
      <c r="S265" s="115">
        <v>0</v>
      </c>
      <c r="T265" s="115">
        <v>0</v>
      </c>
      <c r="U265" s="115">
        <v>0</v>
      </c>
      <c r="V265" s="115">
        <v>0</v>
      </c>
      <c r="W265" s="115">
        <v>0</v>
      </c>
      <c r="X265" s="115">
        <v>0</v>
      </c>
      <c r="Y265" s="115">
        <v>0</v>
      </c>
      <c r="Z265" s="115">
        <v>0</v>
      </c>
      <c r="AA265" s="115">
        <v>0</v>
      </c>
      <c r="AB265" s="115">
        <v>0</v>
      </c>
      <c r="AC265" s="115">
        <v>0</v>
      </c>
      <c r="AD265" s="115">
        <v>0</v>
      </c>
      <c r="AE265" s="115">
        <v>0</v>
      </c>
      <c r="AF265" s="115">
        <v>0</v>
      </c>
      <c r="AG265" s="115">
        <v>0</v>
      </c>
      <c r="AH265" s="115">
        <v>0</v>
      </c>
      <c r="AI265" s="115">
        <v>0</v>
      </c>
      <c r="AJ265" s="115">
        <v>0</v>
      </c>
      <c r="AK265" s="115">
        <v>0</v>
      </c>
      <c r="AL265" s="246">
        <f t="shared" si="3"/>
        <v>0</v>
      </c>
      <c r="AO265" s="70"/>
    </row>
    <row r="266" spans="1:41" ht="33" hidden="1" customHeight="1">
      <c r="A266" s="87">
        <v>1114</v>
      </c>
      <c r="B266" s="88" t="s">
        <v>903</v>
      </c>
      <c r="C266" s="117" t="s">
        <v>1526</v>
      </c>
      <c r="D266" s="115">
        <v>0</v>
      </c>
      <c r="E266" s="115">
        <v>0</v>
      </c>
      <c r="F266" s="115">
        <v>0</v>
      </c>
      <c r="G266" s="115">
        <v>0</v>
      </c>
      <c r="H266" s="115">
        <v>0</v>
      </c>
      <c r="I266" s="115">
        <v>0</v>
      </c>
      <c r="J266" s="115">
        <v>0</v>
      </c>
      <c r="K266" s="115">
        <v>0</v>
      </c>
      <c r="L266" s="115">
        <v>0</v>
      </c>
      <c r="M266" s="115">
        <v>0</v>
      </c>
      <c r="N266" s="115">
        <v>0</v>
      </c>
      <c r="O266" s="115">
        <v>0</v>
      </c>
      <c r="P266" s="115">
        <v>0</v>
      </c>
      <c r="Q266" s="115">
        <v>0</v>
      </c>
      <c r="R266" s="115">
        <v>0</v>
      </c>
      <c r="S266" s="115">
        <v>0</v>
      </c>
      <c r="T266" s="115">
        <v>0</v>
      </c>
      <c r="U266" s="115">
        <v>0</v>
      </c>
      <c r="V266" s="115">
        <v>0</v>
      </c>
      <c r="W266" s="115">
        <v>0</v>
      </c>
      <c r="X266" s="115">
        <v>0</v>
      </c>
      <c r="Y266" s="115">
        <v>0</v>
      </c>
      <c r="Z266" s="115">
        <v>0</v>
      </c>
      <c r="AA266" s="115">
        <v>0</v>
      </c>
      <c r="AB266" s="115">
        <v>0</v>
      </c>
      <c r="AC266" s="115">
        <v>0</v>
      </c>
      <c r="AD266" s="115">
        <v>0</v>
      </c>
      <c r="AE266" s="115">
        <v>0</v>
      </c>
      <c r="AF266" s="115">
        <v>0</v>
      </c>
      <c r="AG266" s="115">
        <v>0</v>
      </c>
      <c r="AH266" s="115">
        <v>0</v>
      </c>
      <c r="AI266" s="115">
        <v>0</v>
      </c>
      <c r="AJ266" s="115">
        <v>0</v>
      </c>
      <c r="AK266" s="115">
        <v>0</v>
      </c>
      <c r="AL266" s="246">
        <f t="shared" si="3"/>
        <v>0</v>
      </c>
      <c r="AO266" s="70"/>
    </row>
    <row r="267" spans="1:41" ht="33" hidden="1" customHeight="1">
      <c r="A267" s="87">
        <v>1115</v>
      </c>
      <c r="B267" s="88" t="s">
        <v>904</v>
      </c>
      <c r="C267" s="117" t="s">
        <v>1526</v>
      </c>
      <c r="D267" s="115">
        <v>0</v>
      </c>
      <c r="E267" s="115">
        <v>0</v>
      </c>
      <c r="F267" s="115">
        <v>0</v>
      </c>
      <c r="G267" s="115">
        <v>0</v>
      </c>
      <c r="H267" s="115">
        <v>0</v>
      </c>
      <c r="I267" s="115">
        <v>0</v>
      </c>
      <c r="J267" s="115">
        <v>0</v>
      </c>
      <c r="K267" s="115">
        <v>0</v>
      </c>
      <c r="L267" s="115">
        <v>0</v>
      </c>
      <c r="M267" s="115">
        <v>0</v>
      </c>
      <c r="N267" s="115">
        <v>0</v>
      </c>
      <c r="O267" s="115">
        <v>0</v>
      </c>
      <c r="P267" s="115">
        <v>0</v>
      </c>
      <c r="Q267" s="115">
        <v>0</v>
      </c>
      <c r="R267" s="115">
        <v>0</v>
      </c>
      <c r="S267" s="115">
        <v>0</v>
      </c>
      <c r="T267" s="115">
        <v>0</v>
      </c>
      <c r="U267" s="115">
        <v>0</v>
      </c>
      <c r="V267" s="115">
        <v>0</v>
      </c>
      <c r="W267" s="115">
        <v>0</v>
      </c>
      <c r="X267" s="115">
        <v>0</v>
      </c>
      <c r="Y267" s="115">
        <v>0</v>
      </c>
      <c r="Z267" s="115">
        <v>0</v>
      </c>
      <c r="AA267" s="115">
        <v>0</v>
      </c>
      <c r="AB267" s="115">
        <v>0</v>
      </c>
      <c r="AC267" s="115">
        <v>0</v>
      </c>
      <c r="AD267" s="115">
        <v>0</v>
      </c>
      <c r="AE267" s="115">
        <v>0</v>
      </c>
      <c r="AF267" s="115">
        <v>0</v>
      </c>
      <c r="AG267" s="115">
        <v>0</v>
      </c>
      <c r="AH267" s="115">
        <v>0</v>
      </c>
      <c r="AI267" s="115">
        <v>0</v>
      </c>
      <c r="AJ267" s="115">
        <v>0</v>
      </c>
      <c r="AK267" s="115">
        <v>0</v>
      </c>
      <c r="AL267" s="246">
        <f t="shared" ref="AL267:AL330" si="4">+SUM(D267:AK267)</f>
        <v>0</v>
      </c>
      <c r="AO267" s="70"/>
    </row>
    <row r="268" spans="1:41" ht="33" hidden="1" customHeight="1">
      <c r="A268" s="87">
        <v>1116</v>
      </c>
      <c r="B268" s="88" t="s">
        <v>905</v>
      </c>
      <c r="C268" s="117" t="s">
        <v>1526</v>
      </c>
      <c r="D268" s="115">
        <v>0</v>
      </c>
      <c r="E268" s="115">
        <v>0</v>
      </c>
      <c r="F268" s="115">
        <v>0</v>
      </c>
      <c r="G268" s="115">
        <v>0</v>
      </c>
      <c r="H268" s="115">
        <v>0</v>
      </c>
      <c r="I268" s="115">
        <v>0</v>
      </c>
      <c r="J268" s="115">
        <v>0</v>
      </c>
      <c r="K268" s="115">
        <v>0</v>
      </c>
      <c r="L268" s="115">
        <v>0</v>
      </c>
      <c r="M268" s="115">
        <v>0</v>
      </c>
      <c r="N268" s="115">
        <v>0</v>
      </c>
      <c r="O268" s="115">
        <v>0</v>
      </c>
      <c r="P268" s="115">
        <v>0</v>
      </c>
      <c r="Q268" s="115">
        <v>0</v>
      </c>
      <c r="R268" s="115">
        <v>0</v>
      </c>
      <c r="S268" s="115">
        <v>0</v>
      </c>
      <c r="T268" s="115">
        <v>0</v>
      </c>
      <c r="U268" s="115">
        <v>0</v>
      </c>
      <c r="V268" s="115">
        <v>0</v>
      </c>
      <c r="W268" s="115">
        <v>0</v>
      </c>
      <c r="X268" s="115">
        <v>0</v>
      </c>
      <c r="Y268" s="115">
        <v>0</v>
      </c>
      <c r="Z268" s="115">
        <v>0</v>
      </c>
      <c r="AA268" s="115">
        <v>0</v>
      </c>
      <c r="AB268" s="115">
        <v>0</v>
      </c>
      <c r="AC268" s="115">
        <v>0</v>
      </c>
      <c r="AD268" s="115">
        <v>0</v>
      </c>
      <c r="AE268" s="115">
        <v>0</v>
      </c>
      <c r="AF268" s="115">
        <v>0</v>
      </c>
      <c r="AG268" s="115">
        <v>0</v>
      </c>
      <c r="AH268" s="115">
        <v>0</v>
      </c>
      <c r="AI268" s="115">
        <v>0</v>
      </c>
      <c r="AJ268" s="115">
        <v>0</v>
      </c>
      <c r="AK268" s="115">
        <v>0</v>
      </c>
      <c r="AL268" s="246">
        <f t="shared" si="4"/>
        <v>0</v>
      </c>
      <c r="AO268" s="70"/>
    </row>
    <row r="269" spans="1:41" ht="33" hidden="1" customHeight="1">
      <c r="A269" s="87">
        <v>1117</v>
      </c>
      <c r="B269" s="88" t="s">
        <v>906</v>
      </c>
      <c r="C269" s="117" t="s">
        <v>1526</v>
      </c>
      <c r="D269" s="115">
        <v>0</v>
      </c>
      <c r="E269" s="115">
        <v>0</v>
      </c>
      <c r="F269" s="115">
        <v>0</v>
      </c>
      <c r="G269" s="115">
        <v>0</v>
      </c>
      <c r="H269" s="115">
        <v>0</v>
      </c>
      <c r="I269" s="115">
        <v>0</v>
      </c>
      <c r="J269" s="115">
        <v>0</v>
      </c>
      <c r="K269" s="115">
        <v>0</v>
      </c>
      <c r="L269" s="115">
        <v>0</v>
      </c>
      <c r="M269" s="115">
        <v>0</v>
      </c>
      <c r="N269" s="115">
        <v>0</v>
      </c>
      <c r="O269" s="115">
        <v>0</v>
      </c>
      <c r="P269" s="115">
        <v>0</v>
      </c>
      <c r="Q269" s="115">
        <v>0</v>
      </c>
      <c r="R269" s="115">
        <v>0</v>
      </c>
      <c r="S269" s="115">
        <v>0</v>
      </c>
      <c r="T269" s="115">
        <v>0</v>
      </c>
      <c r="U269" s="115">
        <v>0</v>
      </c>
      <c r="V269" s="115">
        <v>0</v>
      </c>
      <c r="W269" s="115">
        <v>0</v>
      </c>
      <c r="X269" s="115">
        <v>0</v>
      </c>
      <c r="Y269" s="115">
        <v>0</v>
      </c>
      <c r="Z269" s="115">
        <v>0</v>
      </c>
      <c r="AA269" s="115">
        <v>0</v>
      </c>
      <c r="AB269" s="115">
        <v>0</v>
      </c>
      <c r="AC269" s="115">
        <v>0</v>
      </c>
      <c r="AD269" s="115">
        <v>0</v>
      </c>
      <c r="AE269" s="115">
        <v>0</v>
      </c>
      <c r="AF269" s="115">
        <v>0</v>
      </c>
      <c r="AG269" s="115">
        <v>0</v>
      </c>
      <c r="AH269" s="115">
        <v>0</v>
      </c>
      <c r="AI269" s="115">
        <v>0</v>
      </c>
      <c r="AJ269" s="115">
        <v>0</v>
      </c>
      <c r="AK269" s="115">
        <v>0</v>
      </c>
      <c r="AL269" s="246">
        <f t="shared" si="4"/>
        <v>0</v>
      </c>
      <c r="AO269" s="70"/>
    </row>
    <row r="270" spans="1:41" ht="33" hidden="1" customHeight="1">
      <c r="A270" s="87">
        <v>1118</v>
      </c>
      <c r="B270" s="88" t="s">
        <v>907</v>
      </c>
      <c r="C270" s="117" t="s">
        <v>1526</v>
      </c>
      <c r="D270" s="115">
        <v>0</v>
      </c>
      <c r="E270" s="115">
        <v>0</v>
      </c>
      <c r="F270" s="115">
        <v>0</v>
      </c>
      <c r="G270" s="115">
        <v>0</v>
      </c>
      <c r="H270" s="115">
        <v>0</v>
      </c>
      <c r="I270" s="115">
        <v>0</v>
      </c>
      <c r="J270" s="115">
        <v>0</v>
      </c>
      <c r="K270" s="115">
        <v>0</v>
      </c>
      <c r="L270" s="115">
        <v>0</v>
      </c>
      <c r="M270" s="115">
        <v>0</v>
      </c>
      <c r="N270" s="115">
        <v>0</v>
      </c>
      <c r="O270" s="115">
        <v>0</v>
      </c>
      <c r="P270" s="115">
        <v>0</v>
      </c>
      <c r="Q270" s="115">
        <v>0</v>
      </c>
      <c r="R270" s="115">
        <v>0</v>
      </c>
      <c r="S270" s="115">
        <v>0</v>
      </c>
      <c r="T270" s="115">
        <v>0</v>
      </c>
      <c r="U270" s="115">
        <v>0</v>
      </c>
      <c r="V270" s="115">
        <v>0</v>
      </c>
      <c r="W270" s="115">
        <v>0</v>
      </c>
      <c r="X270" s="115">
        <v>0</v>
      </c>
      <c r="Y270" s="115">
        <v>0</v>
      </c>
      <c r="Z270" s="115">
        <v>0</v>
      </c>
      <c r="AA270" s="115">
        <v>0</v>
      </c>
      <c r="AB270" s="115">
        <v>0</v>
      </c>
      <c r="AC270" s="115">
        <v>0</v>
      </c>
      <c r="AD270" s="115">
        <v>0</v>
      </c>
      <c r="AE270" s="115">
        <v>0</v>
      </c>
      <c r="AF270" s="115">
        <v>0</v>
      </c>
      <c r="AG270" s="115">
        <v>0</v>
      </c>
      <c r="AH270" s="115">
        <v>0</v>
      </c>
      <c r="AI270" s="115">
        <v>0</v>
      </c>
      <c r="AJ270" s="115">
        <v>0</v>
      </c>
      <c r="AK270" s="115">
        <v>0</v>
      </c>
      <c r="AL270" s="246">
        <f t="shared" si="4"/>
        <v>0</v>
      </c>
      <c r="AO270" s="70"/>
    </row>
    <row r="271" spans="1:41" ht="33" hidden="1" customHeight="1">
      <c r="A271" s="87">
        <v>1119</v>
      </c>
      <c r="B271" s="88" t="s">
        <v>908</v>
      </c>
      <c r="C271" s="117" t="s">
        <v>1526</v>
      </c>
      <c r="D271" s="115">
        <v>0</v>
      </c>
      <c r="E271" s="115">
        <v>0</v>
      </c>
      <c r="F271" s="115">
        <v>0</v>
      </c>
      <c r="G271" s="115">
        <v>0</v>
      </c>
      <c r="H271" s="115">
        <v>0</v>
      </c>
      <c r="I271" s="115">
        <v>0</v>
      </c>
      <c r="J271" s="115">
        <v>0</v>
      </c>
      <c r="K271" s="115">
        <v>0</v>
      </c>
      <c r="L271" s="115">
        <v>0</v>
      </c>
      <c r="M271" s="115">
        <v>0</v>
      </c>
      <c r="N271" s="115">
        <v>0</v>
      </c>
      <c r="O271" s="115">
        <v>0</v>
      </c>
      <c r="P271" s="115">
        <v>0</v>
      </c>
      <c r="Q271" s="115">
        <v>0</v>
      </c>
      <c r="R271" s="115">
        <v>0</v>
      </c>
      <c r="S271" s="115">
        <v>0</v>
      </c>
      <c r="T271" s="115">
        <v>0</v>
      </c>
      <c r="U271" s="115">
        <v>0</v>
      </c>
      <c r="V271" s="115">
        <v>0</v>
      </c>
      <c r="W271" s="115">
        <v>0</v>
      </c>
      <c r="X271" s="115">
        <v>0</v>
      </c>
      <c r="Y271" s="115">
        <v>0</v>
      </c>
      <c r="Z271" s="115">
        <v>0</v>
      </c>
      <c r="AA271" s="115">
        <v>0</v>
      </c>
      <c r="AB271" s="115">
        <v>0</v>
      </c>
      <c r="AC271" s="115">
        <v>0</v>
      </c>
      <c r="AD271" s="115">
        <v>0</v>
      </c>
      <c r="AE271" s="115">
        <v>0</v>
      </c>
      <c r="AF271" s="115">
        <v>0</v>
      </c>
      <c r="AG271" s="115">
        <v>0</v>
      </c>
      <c r="AH271" s="115">
        <v>0</v>
      </c>
      <c r="AI271" s="115">
        <v>0</v>
      </c>
      <c r="AJ271" s="115">
        <v>0</v>
      </c>
      <c r="AK271" s="115">
        <v>0</v>
      </c>
      <c r="AL271" s="246">
        <f t="shared" si="4"/>
        <v>0</v>
      </c>
      <c r="AO271" s="70"/>
    </row>
    <row r="272" spans="1:41" ht="33" hidden="1" customHeight="1">
      <c r="A272" s="87">
        <v>1120</v>
      </c>
      <c r="B272" s="88" t="s">
        <v>909</v>
      </c>
      <c r="C272" s="117" t="s">
        <v>1526</v>
      </c>
      <c r="D272" s="115">
        <v>0</v>
      </c>
      <c r="E272" s="115">
        <v>0</v>
      </c>
      <c r="F272" s="115">
        <v>0</v>
      </c>
      <c r="G272" s="115">
        <v>0</v>
      </c>
      <c r="H272" s="115">
        <v>0</v>
      </c>
      <c r="I272" s="115">
        <v>0</v>
      </c>
      <c r="J272" s="115">
        <v>0</v>
      </c>
      <c r="K272" s="115">
        <v>0</v>
      </c>
      <c r="L272" s="115">
        <v>0</v>
      </c>
      <c r="M272" s="115">
        <v>0</v>
      </c>
      <c r="N272" s="115">
        <v>0</v>
      </c>
      <c r="O272" s="115">
        <v>0</v>
      </c>
      <c r="P272" s="115">
        <v>0</v>
      </c>
      <c r="Q272" s="115">
        <v>0</v>
      </c>
      <c r="R272" s="115">
        <v>0</v>
      </c>
      <c r="S272" s="115">
        <v>0</v>
      </c>
      <c r="T272" s="115">
        <v>0</v>
      </c>
      <c r="U272" s="115">
        <v>0</v>
      </c>
      <c r="V272" s="115">
        <v>0</v>
      </c>
      <c r="W272" s="115">
        <v>0</v>
      </c>
      <c r="X272" s="115">
        <v>0</v>
      </c>
      <c r="Y272" s="115">
        <v>0</v>
      </c>
      <c r="Z272" s="115">
        <v>0</v>
      </c>
      <c r="AA272" s="115">
        <v>0</v>
      </c>
      <c r="AB272" s="115">
        <v>0</v>
      </c>
      <c r="AC272" s="115">
        <v>0</v>
      </c>
      <c r="AD272" s="115">
        <v>0</v>
      </c>
      <c r="AE272" s="115">
        <v>0</v>
      </c>
      <c r="AF272" s="115">
        <v>0</v>
      </c>
      <c r="AG272" s="115">
        <v>0</v>
      </c>
      <c r="AH272" s="115">
        <v>0</v>
      </c>
      <c r="AI272" s="115">
        <v>0</v>
      </c>
      <c r="AJ272" s="115">
        <v>0</v>
      </c>
      <c r="AK272" s="115">
        <v>0</v>
      </c>
      <c r="AL272" s="246">
        <f t="shared" si="4"/>
        <v>0</v>
      </c>
      <c r="AO272" s="70"/>
    </row>
    <row r="273" spans="1:41" ht="33" hidden="1" customHeight="1">
      <c r="A273" s="87">
        <v>1121</v>
      </c>
      <c r="B273" s="88" t="s">
        <v>910</v>
      </c>
      <c r="C273" s="117" t="s">
        <v>1526</v>
      </c>
      <c r="D273" s="115">
        <v>0</v>
      </c>
      <c r="E273" s="115">
        <v>0</v>
      </c>
      <c r="F273" s="115">
        <v>0</v>
      </c>
      <c r="G273" s="115">
        <v>0</v>
      </c>
      <c r="H273" s="115">
        <v>0</v>
      </c>
      <c r="I273" s="115">
        <v>0</v>
      </c>
      <c r="J273" s="115">
        <v>0</v>
      </c>
      <c r="K273" s="115">
        <v>0</v>
      </c>
      <c r="L273" s="115">
        <v>0</v>
      </c>
      <c r="M273" s="115">
        <v>0</v>
      </c>
      <c r="N273" s="115">
        <v>0</v>
      </c>
      <c r="O273" s="115">
        <v>0</v>
      </c>
      <c r="P273" s="115">
        <v>0</v>
      </c>
      <c r="Q273" s="115">
        <v>0</v>
      </c>
      <c r="R273" s="115">
        <v>0</v>
      </c>
      <c r="S273" s="115">
        <v>0</v>
      </c>
      <c r="T273" s="115">
        <v>0</v>
      </c>
      <c r="U273" s="115">
        <v>0</v>
      </c>
      <c r="V273" s="115">
        <v>0</v>
      </c>
      <c r="W273" s="115">
        <v>0</v>
      </c>
      <c r="X273" s="115">
        <v>0</v>
      </c>
      <c r="Y273" s="115">
        <v>0</v>
      </c>
      <c r="Z273" s="115">
        <v>0</v>
      </c>
      <c r="AA273" s="115">
        <v>0</v>
      </c>
      <c r="AB273" s="115">
        <v>0</v>
      </c>
      <c r="AC273" s="115">
        <v>0</v>
      </c>
      <c r="AD273" s="115">
        <v>0</v>
      </c>
      <c r="AE273" s="115">
        <v>0</v>
      </c>
      <c r="AF273" s="115">
        <v>0</v>
      </c>
      <c r="AG273" s="115">
        <v>0</v>
      </c>
      <c r="AH273" s="115">
        <v>0</v>
      </c>
      <c r="AI273" s="115">
        <v>0</v>
      </c>
      <c r="AJ273" s="115">
        <v>0</v>
      </c>
      <c r="AK273" s="115">
        <v>0</v>
      </c>
      <c r="AL273" s="246">
        <f t="shared" si="4"/>
        <v>0</v>
      </c>
      <c r="AO273" s="70"/>
    </row>
    <row r="274" spans="1:41" ht="33" hidden="1" customHeight="1">
      <c r="A274" s="87">
        <v>1122</v>
      </c>
      <c r="B274" s="88" t="s">
        <v>911</v>
      </c>
      <c r="C274" s="117" t="s">
        <v>1526</v>
      </c>
      <c r="D274" s="115">
        <v>0</v>
      </c>
      <c r="E274" s="115">
        <v>0</v>
      </c>
      <c r="F274" s="115">
        <v>0</v>
      </c>
      <c r="G274" s="115">
        <v>0</v>
      </c>
      <c r="H274" s="115">
        <v>0</v>
      </c>
      <c r="I274" s="115">
        <v>0</v>
      </c>
      <c r="J274" s="115">
        <v>0</v>
      </c>
      <c r="K274" s="115">
        <v>0</v>
      </c>
      <c r="L274" s="115">
        <v>0</v>
      </c>
      <c r="M274" s="115">
        <v>0</v>
      </c>
      <c r="N274" s="115">
        <v>0</v>
      </c>
      <c r="O274" s="115">
        <v>0</v>
      </c>
      <c r="P274" s="115">
        <v>0</v>
      </c>
      <c r="Q274" s="115">
        <v>0</v>
      </c>
      <c r="R274" s="115">
        <v>0</v>
      </c>
      <c r="S274" s="115">
        <v>0</v>
      </c>
      <c r="T274" s="115">
        <v>0</v>
      </c>
      <c r="U274" s="115">
        <v>0</v>
      </c>
      <c r="V274" s="115">
        <v>0</v>
      </c>
      <c r="W274" s="115">
        <v>0</v>
      </c>
      <c r="X274" s="115">
        <v>0</v>
      </c>
      <c r="Y274" s="115">
        <v>0</v>
      </c>
      <c r="Z274" s="115">
        <v>0</v>
      </c>
      <c r="AA274" s="115">
        <v>0</v>
      </c>
      <c r="AB274" s="115">
        <v>0</v>
      </c>
      <c r="AC274" s="115">
        <v>0</v>
      </c>
      <c r="AD274" s="115">
        <v>0</v>
      </c>
      <c r="AE274" s="115">
        <v>0</v>
      </c>
      <c r="AF274" s="115">
        <v>0</v>
      </c>
      <c r="AG274" s="115">
        <v>0</v>
      </c>
      <c r="AH274" s="115">
        <v>0</v>
      </c>
      <c r="AI274" s="115">
        <v>0</v>
      </c>
      <c r="AJ274" s="115">
        <v>0</v>
      </c>
      <c r="AK274" s="115">
        <v>0</v>
      </c>
      <c r="AL274" s="246">
        <f t="shared" si="4"/>
        <v>0</v>
      </c>
      <c r="AO274" s="70"/>
    </row>
    <row r="275" spans="1:41" ht="33" hidden="1" customHeight="1">
      <c r="A275" s="87">
        <v>1123</v>
      </c>
      <c r="B275" s="88" t="s">
        <v>912</v>
      </c>
      <c r="C275" s="117" t="s">
        <v>1526</v>
      </c>
      <c r="D275" s="115">
        <v>0</v>
      </c>
      <c r="E275" s="115">
        <v>0</v>
      </c>
      <c r="F275" s="115">
        <v>0</v>
      </c>
      <c r="G275" s="115">
        <v>0</v>
      </c>
      <c r="H275" s="115">
        <v>0</v>
      </c>
      <c r="I275" s="115">
        <v>0</v>
      </c>
      <c r="J275" s="115">
        <v>0</v>
      </c>
      <c r="K275" s="115">
        <v>0</v>
      </c>
      <c r="L275" s="115">
        <v>0</v>
      </c>
      <c r="M275" s="115">
        <v>0</v>
      </c>
      <c r="N275" s="115">
        <v>0</v>
      </c>
      <c r="O275" s="115">
        <v>0</v>
      </c>
      <c r="P275" s="115">
        <v>0</v>
      </c>
      <c r="Q275" s="115">
        <v>0</v>
      </c>
      <c r="R275" s="115">
        <v>0</v>
      </c>
      <c r="S275" s="115">
        <v>0</v>
      </c>
      <c r="T275" s="115">
        <v>0</v>
      </c>
      <c r="U275" s="115">
        <v>0</v>
      </c>
      <c r="V275" s="115">
        <v>0</v>
      </c>
      <c r="W275" s="115">
        <v>0</v>
      </c>
      <c r="X275" s="115">
        <v>0</v>
      </c>
      <c r="Y275" s="115">
        <v>0</v>
      </c>
      <c r="Z275" s="115">
        <v>0</v>
      </c>
      <c r="AA275" s="115">
        <v>0</v>
      </c>
      <c r="AB275" s="115">
        <v>0</v>
      </c>
      <c r="AC275" s="115">
        <v>0</v>
      </c>
      <c r="AD275" s="115">
        <v>0</v>
      </c>
      <c r="AE275" s="115">
        <v>0</v>
      </c>
      <c r="AF275" s="115">
        <v>0</v>
      </c>
      <c r="AG275" s="115">
        <v>0</v>
      </c>
      <c r="AH275" s="115">
        <v>0</v>
      </c>
      <c r="AI275" s="115">
        <v>0</v>
      </c>
      <c r="AJ275" s="115">
        <v>0</v>
      </c>
      <c r="AK275" s="115">
        <v>0</v>
      </c>
      <c r="AL275" s="246">
        <f t="shared" si="4"/>
        <v>0</v>
      </c>
      <c r="AO275" s="70"/>
    </row>
    <row r="276" spans="1:41" ht="33" hidden="1" customHeight="1">
      <c r="A276" s="87">
        <v>1124</v>
      </c>
      <c r="B276" s="88" t="s">
        <v>913</v>
      </c>
      <c r="C276" s="117" t="s">
        <v>1526</v>
      </c>
      <c r="D276" s="115">
        <v>0</v>
      </c>
      <c r="E276" s="115">
        <v>0</v>
      </c>
      <c r="F276" s="115">
        <v>0</v>
      </c>
      <c r="G276" s="115">
        <v>0</v>
      </c>
      <c r="H276" s="115">
        <v>0</v>
      </c>
      <c r="I276" s="115">
        <v>0</v>
      </c>
      <c r="J276" s="115">
        <v>0</v>
      </c>
      <c r="K276" s="115">
        <v>0</v>
      </c>
      <c r="L276" s="115">
        <v>0</v>
      </c>
      <c r="M276" s="115">
        <v>0</v>
      </c>
      <c r="N276" s="115">
        <v>0</v>
      </c>
      <c r="O276" s="115">
        <v>0</v>
      </c>
      <c r="P276" s="115">
        <v>0</v>
      </c>
      <c r="Q276" s="115">
        <v>0</v>
      </c>
      <c r="R276" s="115">
        <v>0</v>
      </c>
      <c r="S276" s="115">
        <v>0</v>
      </c>
      <c r="T276" s="115">
        <v>0</v>
      </c>
      <c r="U276" s="115">
        <v>0</v>
      </c>
      <c r="V276" s="115">
        <v>0</v>
      </c>
      <c r="W276" s="115">
        <v>0</v>
      </c>
      <c r="X276" s="115">
        <v>0</v>
      </c>
      <c r="Y276" s="115">
        <v>0</v>
      </c>
      <c r="Z276" s="115">
        <v>0</v>
      </c>
      <c r="AA276" s="115">
        <v>0</v>
      </c>
      <c r="AB276" s="115">
        <v>0</v>
      </c>
      <c r="AC276" s="115">
        <v>0</v>
      </c>
      <c r="AD276" s="115">
        <v>0</v>
      </c>
      <c r="AE276" s="115">
        <v>0</v>
      </c>
      <c r="AF276" s="115">
        <v>0</v>
      </c>
      <c r="AG276" s="115">
        <v>0</v>
      </c>
      <c r="AH276" s="115">
        <v>0</v>
      </c>
      <c r="AI276" s="115">
        <v>0</v>
      </c>
      <c r="AJ276" s="115">
        <v>0</v>
      </c>
      <c r="AK276" s="115">
        <v>0</v>
      </c>
      <c r="AL276" s="246">
        <f t="shared" si="4"/>
        <v>0</v>
      </c>
      <c r="AO276" s="70"/>
    </row>
    <row r="277" spans="1:41" ht="33" hidden="1" customHeight="1">
      <c r="A277" s="87">
        <v>1125</v>
      </c>
      <c r="B277" s="88" t="s">
        <v>914</v>
      </c>
      <c r="C277" s="117" t="s">
        <v>1526</v>
      </c>
      <c r="D277" s="115">
        <v>0</v>
      </c>
      <c r="E277" s="115">
        <v>0</v>
      </c>
      <c r="F277" s="115">
        <v>0</v>
      </c>
      <c r="G277" s="115">
        <v>0</v>
      </c>
      <c r="H277" s="115">
        <v>0</v>
      </c>
      <c r="I277" s="115">
        <v>0</v>
      </c>
      <c r="J277" s="115">
        <v>0</v>
      </c>
      <c r="K277" s="115">
        <v>0</v>
      </c>
      <c r="L277" s="115">
        <v>0</v>
      </c>
      <c r="M277" s="115">
        <v>0</v>
      </c>
      <c r="N277" s="115">
        <v>0</v>
      </c>
      <c r="O277" s="115">
        <v>0</v>
      </c>
      <c r="P277" s="115">
        <v>0</v>
      </c>
      <c r="Q277" s="115">
        <v>0</v>
      </c>
      <c r="R277" s="115">
        <v>0</v>
      </c>
      <c r="S277" s="115">
        <v>0</v>
      </c>
      <c r="T277" s="115">
        <v>0</v>
      </c>
      <c r="U277" s="115">
        <v>0</v>
      </c>
      <c r="V277" s="115">
        <v>0</v>
      </c>
      <c r="W277" s="115">
        <v>0</v>
      </c>
      <c r="X277" s="115">
        <v>0</v>
      </c>
      <c r="Y277" s="115">
        <v>0</v>
      </c>
      <c r="Z277" s="115">
        <v>0</v>
      </c>
      <c r="AA277" s="115">
        <v>0</v>
      </c>
      <c r="AB277" s="115">
        <v>0</v>
      </c>
      <c r="AC277" s="115">
        <v>0</v>
      </c>
      <c r="AD277" s="115">
        <v>0</v>
      </c>
      <c r="AE277" s="115">
        <v>0</v>
      </c>
      <c r="AF277" s="115">
        <v>0</v>
      </c>
      <c r="AG277" s="115">
        <v>0</v>
      </c>
      <c r="AH277" s="115">
        <v>0</v>
      </c>
      <c r="AI277" s="115">
        <v>0</v>
      </c>
      <c r="AJ277" s="115">
        <v>0</v>
      </c>
      <c r="AK277" s="115">
        <v>0</v>
      </c>
      <c r="AL277" s="246">
        <f t="shared" si="4"/>
        <v>0</v>
      </c>
      <c r="AO277" s="70"/>
    </row>
    <row r="278" spans="1:41" ht="33" hidden="1" customHeight="1">
      <c r="A278" s="87">
        <v>1126</v>
      </c>
      <c r="B278" s="88" t="s">
        <v>915</v>
      </c>
      <c r="C278" s="117" t="s">
        <v>1526</v>
      </c>
      <c r="D278" s="115">
        <v>0</v>
      </c>
      <c r="E278" s="115">
        <v>0</v>
      </c>
      <c r="F278" s="115">
        <v>0</v>
      </c>
      <c r="G278" s="115">
        <v>0</v>
      </c>
      <c r="H278" s="115">
        <v>0</v>
      </c>
      <c r="I278" s="115">
        <v>0</v>
      </c>
      <c r="J278" s="115">
        <v>0</v>
      </c>
      <c r="K278" s="115">
        <v>0</v>
      </c>
      <c r="L278" s="115">
        <v>0</v>
      </c>
      <c r="M278" s="115">
        <v>0</v>
      </c>
      <c r="N278" s="115">
        <v>0</v>
      </c>
      <c r="O278" s="115">
        <v>0</v>
      </c>
      <c r="P278" s="115">
        <v>0</v>
      </c>
      <c r="Q278" s="115">
        <v>0</v>
      </c>
      <c r="R278" s="115">
        <v>0</v>
      </c>
      <c r="S278" s="115">
        <v>0</v>
      </c>
      <c r="T278" s="115">
        <v>0</v>
      </c>
      <c r="U278" s="115">
        <v>0</v>
      </c>
      <c r="V278" s="115">
        <v>0</v>
      </c>
      <c r="W278" s="115">
        <v>0</v>
      </c>
      <c r="X278" s="115">
        <v>0</v>
      </c>
      <c r="Y278" s="115">
        <v>0</v>
      </c>
      <c r="Z278" s="115">
        <v>0</v>
      </c>
      <c r="AA278" s="115">
        <v>0</v>
      </c>
      <c r="AB278" s="115">
        <v>0</v>
      </c>
      <c r="AC278" s="115">
        <v>0</v>
      </c>
      <c r="AD278" s="115">
        <v>0</v>
      </c>
      <c r="AE278" s="115">
        <v>0</v>
      </c>
      <c r="AF278" s="115">
        <v>0</v>
      </c>
      <c r="AG278" s="115">
        <v>0</v>
      </c>
      <c r="AH278" s="115">
        <v>0</v>
      </c>
      <c r="AI278" s="115">
        <v>0</v>
      </c>
      <c r="AJ278" s="115">
        <v>0</v>
      </c>
      <c r="AK278" s="115">
        <v>0</v>
      </c>
      <c r="AL278" s="246">
        <f t="shared" si="4"/>
        <v>0</v>
      </c>
      <c r="AO278" s="70"/>
    </row>
    <row r="279" spans="1:41" ht="33" hidden="1" customHeight="1">
      <c r="A279" s="87">
        <v>1127</v>
      </c>
      <c r="B279" s="88" t="s">
        <v>916</v>
      </c>
      <c r="C279" s="117" t="s">
        <v>1526</v>
      </c>
      <c r="D279" s="115">
        <v>0</v>
      </c>
      <c r="E279" s="115">
        <v>0</v>
      </c>
      <c r="F279" s="115">
        <v>0</v>
      </c>
      <c r="G279" s="115">
        <v>0</v>
      </c>
      <c r="H279" s="115">
        <v>0</v>
      </c>
      <c r="I279" s="115">
        <v>0</v>
      </c>
      <c r="J279" s="115">
        <v>0</v>
      </c>
      <c r="K279" s="115">
        <v>0</v>
      </c>
      <c r="L279" s="115">
        <v>0</v>
      </c>
      <c r="M279" s="115">
        <v>0</v>
      </c>
      <c r="N279" s="115">
        <v>0</v>
      </c>
      <c r="O279" s="115">
        <v>0</v>
      </c>
      <c r="P279" s="115">
        <v>0</v>
      </c>
      <c r="Q279" s="115">
        <v>0</v>
      </c>
      <c r="R279" s="115">
        <v>0</v>
      </c>
      <c r="S279" s="115">
        <v>0</v>
      </c>
      <c r="T279" s="115">
        <v>0</v>
      </c>
      <c r="U279" s="115">
        <v>0</v>
      </c>
      <c r="V279" s="115">
        <v>0</v>
      </c>
      <c r="W279" s="115">
        <v>0</v>
      </c>
      <c r="X279" s="115">
        <v>0</v>
      </c>
      <c r="Y279" s="115">
        <v>0</v>
      </c>
      <c r="Z279" s="115">
        <v>0</v>
      </c>
      <c r="AA279" s="115">
        <v>0</v>
      </c>
      <c r="AB279" s="115">
        <v>0</v>
      </c>
      <c r="AC279" s="115">
        <v>0</v>
      </c>
      <c r="AD279" s="115">
        <v>0</v>
      </c>
      <c r="AE279" s="115">
        <v>0</v>
      </c>
      <c r="AF279" s="115">
        <v>0</v>
      </c>
      <c r="AG279" s="115">
        <v>0</v>
      </c>
      <c r="AH279" s="115">
        <v>0</v>
      </c>
      <c r="AI279" s="115">
        <v>0</v>
      </c>
      <c r="AJ279" s="115">
        <v>0</v>
      </c>
      <c r="AK279" s="115">
        <v>0</v>
      </c>
      <c r="AL279" s="246">
        <f t="shared" si="4"/>
        <v>0</v>
      </c>
      <c r="AO279" s="70"/>
    </row>
    <row r="280" spans="1:41" ht="33" hidden="1" customHeight="1">
      <c r="A280" s="87">
        <v>1128</v>
      </c>
      <c r="B280" s="88" t="s">
        <v>917</v>
      </c>
      <c r="C280" s="117" t="s">
        <v>1526</v>
      </c>
      <c r="D280" s="115">
        <v>0</v>
      </c>
      <c r="E280" s="115">
        <v>0</v>
      </c>
      <c r="F280" s="115">
        <v>0</v>
      </c>
      <c r="G280" s="115">
        <v>0</v>
      </c>
      <c r="H280" s="115">
        <v>0</v>
      </c>
      <c r="I280" s="115">
        <v>0</v>
      </c>
      <c r="J280" s="115">
        <v>0</v>
      </c>
      <c r="K280" s="115">
        <v>0</v>
      </c>
      <c r="L280" s="115">
        <v>0</v>
      </c>
      <c r="M280" s="115">
        <v>0</v>
      </c>
      <c r="N280" s="115">
        <v>0</v>
      </c>
      <c r="O280" s="115">
        <v>0</v>
      </c>
      <c r="P280" s="115">
        <v>0</v>
      </c>
      <c r="Q280" s="115">
        <v>0</v>
      </c>
      <c r="R280" s="115">
        <v>0</v>
      </c>
      <c r="S280" s="115">
        <v>0</v>
      </c>
      <c r="T280" s="115">
        <v>0</v>
      </c>
      <c r="U280" s="115">
        <v>0</v>
      </c>
      <c r="V280" s="115">
        <v>0</v>
      </c>
      <c r="W280" s="115">
        <v>0</v>
      </c>
      <c r="X280" s="115">
        <v>0</v>
      </c>
      <c r="Y280" s="115">
        <v>0</v>
      </c>
      <c r="Z280" s="115">
        <v>0</v>
      </c>
      <c r="AA280" s="115">
        <v>0</v>
      </c>
      <c r="AB280" s="115">
        <v>0</v>
      </c>
      <c r="AC280" s="115">
        <v>0</v>
      </c>
      <c r="AD280" s="115">
        <v>0</v>
      </c>
      <c r="AE280" s="115">
        <v>0</v>
      </c>
      <c r="AF280" s="115">
        <v>0</v>
      </c>
      <c r="AG280" s="115">
        <v>0</v>
      </c>
      <c r="AH280" s="115">
        <v>0</v>
      </c>
      <c r="AI280" s="115">
        <v>0</v>
      </c>
      <c r="AJ280" s="115">
        <v>0</v>
      </c>
      <c r="AK280" s="115">
        <v>0</v>
      </c>
      <c r="AL280" s="246">
        <f t="shared" si="4"/>
        <v>0</v>
      </c>
      <c r="AO280" s="70"/>
    </row>
    <row r="281" spans="1:41" ht="33" hidden="1" customHeight="1">
      <c r="A281" s="87">
        <v>1129</v>
      </c>
      <c r="B281" s="88" t="s">
        <v>918</v>
      </c>
      <c r="C281" s="117" t="s">
        <v>1526</v>
      </c>
      <c r="D281" s="115">
        <v>0</v>
      </c>
      <c r="E281" s="115">
        <v>0</v>
      </c>
      <c r="F281" s="115">
        <v>0</v>
      </c>
      <c r="G281" s="115">
        <v>0</v>
      </c>
      <c r="H281" s="115">
        <v>0</v>
      </c>
      <c r="I281" s="115">
        <v>0</v>
      </c>
      <c r="J281" s="115">
        <v>0</v>
      </c>
      <c r="K281" s="115">
        <v>0</v>
      </c>
      <c r="L281" s="115">
        <v>0</v>
      </c>
      <c r="M281" s="115">
        <v>0</v>
      </c>
      <c r="N281" s="115">
        <v>0</v>
      </c>
      <c r="O281" s="115">
        <v>0</v>
      </c>
      <c r="P281" s="115">
        <v>0</v>
      </c>
      <c r="Q281" s="115">
        <v>0</v>
      </c>
      <c r="R281" s="115">
        <v>0</v>
      </c>
      <c r="S281" s="115">
        <v>0</v>
      </c>
      <c r="T281" s="115">
        <v>0</v>
      </c>
      <c r="U281" s="115">
        <v>0</v>
      </c>
      <c r="V281" s="115">
        <v>0</v>
      </c>
      <c r="W281" s="115">
        <v>0</v>
      </c>
      <c r="X281" s="115">
        <v>0</v>
      </c>
      <c r="Y281" s="115">
        <v>0</v>
      </c>
      <c r="Z281" s="115">
        <v>0</v>
      </c>
      <c r="AA281" s="115">
        <v>0</v>
      </c>
      <c r="AB281" s="115">
        <v>0</v>
      </c>
      <c r="AC281" s="115">
        <v>0</v>
      </c>
      <c r="AD281" s="115">
        <v>0</v>
      </c>
      <c r="AE281" s="115">
        <v>0</v>
      </c>
      <c r="AF281" s="115">
        <v>0</v>
      </c>
      <c r="AG281" s="115">
        <v>0</v>
      </c>
      <c r="AH281" s="115">
        <v>0</v>
      </c>
      <c r="AI281" s="115">
        <v>0</v>
      </c>
      <c r="AJ281" s="115">
        <v>0</v>
      </c>
      <c r="AK281" s="115">
        <v>0</v>
      </c>
      <c r="AL281" s="246">
        <f t="shared" si="4"/>
        <v>0</v>
      </c>
      <c r="AO281" s="70"/>
    </row>
    <row r="282" spans="1:41" ht="33" hidden="1" customHeight="1">
      <c r="A282" s="87">
        <v>1201</v>
      </c>
      <c r="B282" s="88" t="s">
        <v>919</v>
      </c>
      <c r="C282" s="117" t="s">
        <v>1526</v>
      </c>
      <c r="D282" s="115">
        <v>0</v>
      </c>
      <c r="E282" s="115">
        <v>0</v>
      </c>
      <c r="F282" s="115">
        <v>0</v>
      </c>
      <c r="G282" s="115">
        <v>0</v>
      </c>
      <c r="H282" s="115">
        <v>0</v>
      </c>
      <c r="I282" s="115">
        <v>0</v>
      </c>
      <c r="J282" s="115">
        <v>0</v>
      </c>
      <c r="K282" s="115">
        <v>0</v>
      </c>
      <c r="L282" s="115">
        <v>0</v>
      </c>
      <c r="M282" s="115">
        <v>0</v>
      </c>
      <c r="N282" s="115">
        <v>0</v>
      </c>
      <c r="O282" s="115">
        <v>0</v>
      </c>
      <c r="P282" s="115">
        <v>0</v>
      </c>
      <c r="Q282" s="115">
        <v>0</v>
      </c>
      <c r="R282" s="115">
        <v>0</v>
      </c>
      <c r="S282" s="115">
        <v>0</v>
      </c>
      <c r="T282" s="115">
        <v>0</v>
      </c>
      <c r="U282" s="115">
        <v>0</v>
      </c>
      <c r="V282" s="115">
        <v>0</v>
      </c>
      <c r="W282" s="115">
        <v>0</v>
      </c>
      <c r="X282" s="115">
        <v>0</v>
      </c>
      <c r="Y282" s="115">
        <v>0</v>
      </c>
      <c r="Z282" s="115">
        <v>0</v>
      </c>
      <c r="AA282" s="115">
        <v>0</v>
      </c>
      <c r="AB282" s="115">
        <v>0</v>
      </c>
      <c r="AC282" s="115">
        <v>0</v>
      </c>
      <c r="AD282" s="115">
        <v>0</v>
      </c>
      <c r="AE282" s="115">
        <v>0</v>
      </c>
      <c r="AF282" s="115">
        <v>0</v>
      </c>
      <c r="AG282" s="115">
        <v>0</v>
      </c>
      <c r="AH282" s="115">
        <v>0</v>
      </c>
      <c r="AI282" s="115">
        <v>0</v>
      </c>
      <c r="AJ282" s="115">
        <v>0</v>
      </c>
      <c r="AK282" s="115">
        <v>0</v>
      </c>
      <c r="AL282" s="246">
        <f t="shared" si="4"/>
        <v>0</v>
      </c>
      <c r="AO282" s="70"/>
    </row>
    <row r="283" spans="1:41" ht="33" hidden="1" customHeight="1">
      <c r="A283" s="87">
        <v>1202</v>
      </c>
      <c r="B283" s="88" t="s">
        <v>920</v>
      </c>
      <c r="C283" s="117" t="s">
        <v>1526</v>
      </c>
      <c r="D283" s="115">
        <v>0</v>
      </c>
      <c r="E283" s="115">
        <v>0</v>
      </c>
      <c r="F283" s="115">
        <v>0</v>
      </c>
      <c r="G283" s="115">
        <v>0</v>
      </c>
      <c r="H283" s="115">
        <v>0</v>
      </c>
      <c r="I283" s="115">
        <v>0</v>
      </c>
      <c r="J283" s="115">
        <v>0</v>
      </c>
      <c r="K283" s="115">
        <v>0</v>
      </c>
      <c r="L283" s="115">
        <v>0</v>
      </c>
      <c r="M283" s="115">
        <v>0</v>
      </c>
      <c r="N283" s="115">
        <v>0</v>
      </c>
      <c r="O283" s="115">
        <v>0</v>
      </c>
      <c r="P283" s="115">
        <v>0</v>
      </c>
      <c r="Q283" s="115">
        <v>0</v>
      </c>
      <c r="R283" s="115">
        <v>0</v>
      </c>
      <c r="S283" s="115">
        <v>0</v>
      </c>
      <c r="T283" s="115">
        <v>0</v>
      </c>
      <c r="U283" s="115">
        <v>0</v>
      </c>
      <c r="V283" s="115">
        <v>0</v>
      </c>
      <c r="W283" s="115">
        <v>0</v>
      </c>
      <c r="X283" s="115">
        <v>0</v>
      </c>
      <c r="Y283" s="115">
        <v>0</v>
      </c>
      <c r="Z283" s="115">
        <v>0</v>
      </c>
      <c r="AA283" s="115">
        <v>0</v>
      </c>
      <c r="AB283" s="115">
        <v>0</v>
      </c>
      <c r="AC283" s="115">
        <v>0</v>
      </c>
      <c r="AD283" s="115">
        <v>0</v>
      </c>
      <c r="AE283" s="115">
        <v>0</v>
      </c>
      <c r="AF283" s="115">
        <v>0</v>
      </c>
      <c r="AG283" s="115">
        <v>0</v>
      </c>
      <c r="AH283" s="115">
        <v>0</v>
      </c>
      <c r="AI283" s="115">
        <v>0</v>
      </c>
      <c r="AJ283" s="115">
        <v>0</v>
      </c>
      <c r="AK283" s="115">
        <v>0</v>
      </c>
      <c r="AL283" s="246">
        <f t="shared" si="4"/>
        <v>0</v>
      </c>
      <c r="AO283" s="70"/>
    </row>
    <row r="284" spans="1:41" ht="33" hidden="1" customHeight="1">
      <c r="A284" s="87">
        <v>1203</v>
      </c>
      <c r="B284" s="88" t="s">
        <v>921</v>
      </c>
      <c r="C284" s="117" t="s">
        <v>1526</v>
      </c>
      <c r="D284" s="115">
        <v>0</v>
      </c>
      <c r="E284" s="115">
        <v>0</v>
      </c>
      <c r="F284" s="115">
        <v>0</v>
      </c>
      <c r="G284" s="115">
        <v>0</v>
      </c>
      <c r="H284" s="115">
        <v>0</v>
      </c>
      <c r="I284" s="115">
        <v>0</v>
      </c>
      <c r="J284" s="115">
        <v>0</v>
      </c>
      <c r="K284" s="115">
        <v>0</v>
      </c>
      <c r="L284" s="115">
        <v>0</v>
      </c>
      <c r="M284" s="115">
        <v>0</v>
      </c>
      <c r="N284" s="115">
        <v>0</v>
      </c>
      <c r="O284" s="115">
        <v>0</v>
      </c>
      <c r="P284" s="115">
        <v>0</v>
      </c>
      <c r="Q284" s="115">
        <v>0</v>
      </c>
      <c r="R284" s="115">
        <v>0</v>
      </c>
      <c r="S284" s="115">
        <v>0</v>
      </c>
      <c r="T284" s="115">
        <v>0</v>
      </c>
      <c r="U284" s="115">
        <v>0</v>
      </c>
      <c r="V284" s="115">
        <v>0</v>
      </c>
      <c r="W284" s="115">
        <v>0</v>
      </c>
      <c r="X284" s="115">
        <v>0</v>
      </c>
      <c r="Y284" s="115">
        <v>0</v>
      </c>
      <c r="Z284" s="115">
        <v>0</v>
      </c>
      <c r="AA284" s="115">
        <v>0</v>
      </c>
      <c r="AB284" s="115">
        <v>0</v>
      </c>
      <c r="AC284" s="115">
        <v>0</v>
      </c>
      <c r="AD284" s="115">
        <v>0</v>
      </c>
      <c r="AE284" s="115">
        <v>0</v>
      </c>
      <c r="AF284" s="115">
        <v>0</v>
      </c>
      <c r="AG284" s="115">
        <v>0</v>
      </c>
      <c r="AH284" s="115">
        <v>0</v>
      </c>
      <c r="AI284" s="115">
        <v>0</v>
      </c>
      <c r="AJ284" s="115">
        <v>0</v>
      </c>
      <c r="AK284" s="115">
        <v>0</v>
      </c>
      <c r="AL284" s="246">
        <f t="shared" si="4"/>
        <v>0</v>
      </c>
      <c r="AO284" s="70"/>
    </row>
    <row r="285" spans="1:41" ht="33" hidden="1" customHeight="1">
      <c r="A285" s="87">
        <v>1204</v>
      </c>
      <c r="B285" s="88" t="s">
        <v>922</v>
      </c>
      <c r="C285" s="117" t="s">
        <v>1526</v>
      </c>
      <c r="D285" s="115">
        <v>0</v>
      </c>
      <c r="E285" s="115">
        <v>0</v>
      </c>
      <c r="F285" s="115">
        <v>0</v>
      </c>
      <c r="G285" s="115">
        <v>0</v>
      </c>
      <c r="H285" s="115">
        <v>0</v>
      </c>
      <c r="I285" s="115">
        <v>0</v>
      </c>
      <c r="J285" s="115">
        <v>0</v>
      </c>
      <c r="K285" s="115">
        <v>0</v>
      </c>
      <c r="L285" s="115">
        <v>0</v>
      </c>
      <c r="M285" s="115">
        <v>0</v>
      </c>
      <c r="N285" s="115">
        <v>0</v>
      </c>
      <c r="O285" s="115">
        <v>0</v>
      </c>
      <c r="P285" s="115">
        <v>0</v>
      </c>
      <c r="Q285" s="115">
        <v>0</v>
      </c>
      <c r="R285" s="115">
        <v>0</v>
      </c>
      <c r="S285" s="115">
        <v>0</v>
      </c>
      <c r="T285" s="115">
        <v>0</v>
      </c>
      <c r="U285" s="115">
        <v>0</v>
      </c>
      <c r="V285" s="115">
        <v>0</v>
      </c>
      <c r="W285" s="115">
        <v>0</v>
      </c>
      <c r="X285" s="115">
        <v>0</v>
      </c>
      <c r="Y285" s="115">
        <v>0</v>
      </c>
      <c r="Z285" s="115">
        <v>0</v>
      </c>
      <c r="AA285" s="115">
        <v>0</v>
      </c>
      <c r="AB285" s="115">
        <v>0</v>
      </c>
      <c r="AC285" s="115">
        <v>0</v>
      </c>
      <c r="AD285" s="115">
        <v>0</v>
      </c>
      <c r="AE285" s="115">
        <v>0</v>
      </c>
      <c r="AF285" s="115">
        <v>0</v>
      </c>
      <c r="AG285" s="115">
        <v>0</v>
      </c>
      <c r="AH285" s="115">
        <v>0</v>
      </c>
      <c r="AI285" s="115">
        <v>0</v>
      </c>
      <c r="AJ285" s="115">
        <v>0</v>
      </c>
      <c r="AK285" s="115">
        <v>0</v>
      </c>
      <c r="AL285" s="246">
        <f t="shared" si="4"/>
        <v>0</v>
      </c>
      <c r="AO285" s="70"/>
    </row>
    <row r="286" spans="1:41" ht="33" hidden="1" customHeight="1">
      <c r="A286" s="87">
        <v>1205</v>
      </c>
      <c r="B286" s="88" t="s">
        <v>923</v>
      </c>
      <c r="C286" s="117" t="s">
        <v>1526</v>
      </c>
      <c r="D286" s="115">
        <v>0</v>
      </c>
      <c r="E286" s="115">
        <v>0</v>
      </c>
      <c r="F286" s="115">
        <v>0</v>
      </c>
      <c r="G286" s="115">
        <v>0</v>
      </c>
      <c r="H286" s="115">
        <v>0</v>
      </c>
      <c r="I286" s="115">
        <v>0</v>
      </c>
      <c r="J286" s="115">
        <v>0</v>
      </c>
      <c r="K286" s="115">
        <v>0</v>
      </c>
      <c r="L286" s="115">
        <v>0</v>
      </c>
      <c r="M286" s="115">
        <v>0</v>
      </c>
      <c r="N286" s="115">
        <v>0</v>
      </c>
      <c r="O286" s="115">
        <v>0</v>
      </c>
      <c r="P286" s="115">
        <v>0</v>
      </c>
      <c r="Q286" s="115">
        <v>0</v>
      </c>
      <c r="R286" s="115">
        <v>0</v>
      </c>
      <c r="S286" s="115">
        <v>0</v>
      </c>
      <c r="T286" s="115">
        <v>0</v>
      </c>
      <c r="U286" s="115">
        <v>0</v>
      </c>
      <c r="V286" s="115">
        <v>0</v>
      </c>
      <c r="W286" s="115">
        <v>0</v>
      </c>
      <c r="X286" s="115">
        <v>0</v>
      </c>
      <c r="Y286" s="115">
        <v>0</v>
      </c>
      <c r="Z286" s="115">
        <v>0</v>
      </c>
      <c r="AA286" s="115">
        <v>0</v>
      </c>
      <c r="AB286" s="115">
        <v>0</v>
      </c>
      <c r="AC286" s="115">
        <v>0</v>
      </c>
      <c r="AD286" s="115">
        <v>0</v>
      </c>
      <c r="AE286" s="115">
        <v>0</v>
      </c>
      <c r="AF286" s="115">
        <v>0</v>
      </c>
      <c r="AG286" s="115">
        <v>0</v>
      </c>
      <c r="AH286" s="115">
        <v>0</v>
      </c>
      <c r="AI286" s="115">
        <v>0</v>
      </c>
      <c r="AJ286" s="115">
        <v>0</v>
      </c>
      <c r="AK286" s="115">
        <v>0</v>
      </c>
      <c r="AL286" s="246">
        <f t="shared" si="4"/>
        <v>0</v>
      </c>
      <c r="AO286" s="70"/>
    </row>
    <row r="287" spans="1:41" ht="33" hidden="1" customHeight="1">
      <c r="A287" s="87">
        <v>1206</v>
      </c>
      <c r="B287" s="88" t="s">
        <v>924</v>
      </c>
      <c r="C287" s="117" t="s">
        <v>1526</v>
      </c>
      <c r="D287" s="115">
        <v>0</v>
      </c>
      <c r="E287" s="115">
        <v>0</v>
      </c>
      <c r="F287" s="115">
        <v>0</v>
      </c>
      <c r="G287" s="115">
        <v>0</v>
      </c>
      <c r="H287" s="115">
        <v>0</v>
      </c>
      <c r="I287" s="115">
        <v>0</v>
      </c>
      <c r="J287" s="115">
        <v>0</v>
      </c>
      <c r="K287" s="115">
        <v>0</v>
      </c>
      <c r="L287" s="115">
        <v>0</v>
      </c>
      <c r="M287" s="115">
        <v>0</v>
      </c>
      <c r="N287" s="115">
        <v>0</v>
      </c>
      <c r="O287" s="115">
        <v>0</v>
      </c>
      <c r="P287" s="115">
        <v>0</v>
      </c>
      <c r="Q287" s="115">
        <v>0</v>
      </c>
      <c r="R287" s="115">
        <v>0</v>
      </c>
      <c r="S287" s="115">
        <v>0</v>
      </c>
      <c r="T287" s="115">
        <v>0</v>
      </c>
      <c r="U287" s="115">
        <v>0</v>
      </c>
      <c r="V287" s="115">
        <v>0</v>
      </c>
      <c r="W287" s="115">
        <v>0</v>
      </c>
      <c r="X287" s="115">
        <v>0</v>
      </c>
      <c r="Y287" s="115">
        <v>0</v>
      </c>
      <c r="Z287" s="115">
        <v>0</v>
      </c>
      <c r="AA287" s="115">
        <v>0</v>
      </c>
      <c r="AB287" s="115">
        <v>0</v>
      </c>
      <c r="AC287" s="115">
        <v>0</v>
      </c>
      <c r="AD287" s="115">
        <v>0</v>
      </c>
      <c r="AE287" s="115">
        <v>0</v>
      </c>
      <c r="AF287" s="115">
        <v>0</v>
      </c>
      <c r="AG287" s="115">
        <v>0</v>
      </c>
      <c r="AH287" s="115">
        <v>0</v>
      </c>
      <c r="AI287" s="115">
        <v>0</v>
      </c>
      <c r="AJ287" s="115">
        <v>0</v>
      </c>
      <c r="AK287" s="115">
        <v>0</v>
      </c>
      <c r="AL287" s="246">
        <f t="shared" si="4"/>
        <v>0</v>
      </c>
      <c r="AO287" s="70"/>
    </row>
    <row r="288" spans="1:41" ht="33" hidden="1" customHeight="1">
      <c r="A288" s="87">
        <v>1207</v>
      </c>
      <c r="B288" s="88" t="s">
        <v>925</v>
      </c>
      <c r="C288" s="117" t="s">
        <v>1526</v>
      </c>
      <c r="D288" s="115">
        <v>0</v>
      </c>
      <c r="E288" s="115">
        <v>0</v>
      </c>
      <c r="F288" s="115">
        <v>0</v>
      </c>
      <c r="G288" s="115">
        <v>0</v>
      </c>
      <c r="H288" s="115">
        <v>0</v>
      </c>
      <c r="I288" s="115">
        <v>0</v>
      </c>
      <c r="J288" s="115">
        <v>0</v>
      </c>
      <c r="K288" s="115">
        <v>0</v>
      </c>
      <c r="L288" s="115">
        <v>0</v>
      </c>
      <c r="M288" s="115">
        <v>0</v>
      </c>
      <c r="N288" s="115">
        <v>0</v>
      </c>
      <c r="O288" s="115">
        <v>0</v>
      </c>
      <c r="P288" s="115">
        <v>0</v>
      </c>
      <c r="Q288" s="115">
        <v>0</v>
      </c>
      <c r="R288" s="115">
        <v>0</v>
      </c>
      <c r="S288" s="115">
        <v>0</v>
      </c>
      <c r="T288" s="115">
        <v>0</v>
      </c>
      <c r="U288" s="115">
        <v>0</v>
      </c>
      <c r="V288" s="115">
        <v>0</v>
      </c>
      <c r="W288" s="115">
        <v>0</v>
      </c>
      <c r="X288" s="115">
        <v>0</v>
      </c>
      <c r="Y288" s="115">
        <v>0</v>
      </c>
      <c r="Z288" s="115">
        <v>0</v>
      </c>
      <c r="AA288" s="115">
        <v>0</v>
      </c>
      <c r="AB288" s="115">
        <v>0</v>
      </c>
      <c r="AC288" s="115">
        <v>0</v>
      </c>
      <c r="AD288" s="115">
        <v>0</v>
      </c>
      <c r="AE288" s="115">
        <v>0</v>
      </c>
      <c r="AF288" s="115">
        <v>0</v>
      </c>
      <c r="AG288" s="115">
        <v>0</v>
      </c>
      <c r="AH288" s="115">
        <v>0</v>
      </c>
      <c r="AI288" s="115">
        <v>0</v>
      </c>
      <c r="AJ288" s="115">
        <v>0</v>
      </c>
      <c r="AK288" s="115">
        <v>0</v>
      </c>
      <c r="AL288" s="246">
        <f t="shared" si="4"/>
        <v>0</v>
      </c>
      <c r="AO288" s="70"/>
    </row>
    <row r="289" spans="1:41" ht="33" hidden="1" customHeight="1">
      <c r="A289" s="87">
        <v>1208</v>
      </c>
      <c r="B289" s="88" t="s">
        <v>926</v>
      </c>
      <c r="C289" s="117" t="s">
        <v>1526</v>
      </c>
      <c r="D289" s="115">
        <v>0</v>
      </c>
      <c r="E289" s="115">
        <v>0</v>
      </c>
      <c r="F289" s="115">
        <v>0</v>
      </c>
      <c r="G289" s="115">
        <v>0</v>
      </c>
      <c r="H289" s="115">
        <v>0</v>
      </c>
      <c r="I289" s="115">
        <v>0</v>
      </c>
      <c r="J289" s="115">
        <v>0</v>
      </c>
      <c r="K289" s="115">
        <v>0</v>
      </c>
      <c r="L289" s="115">
        <v>0</v>
      </c>
      <c r="M289" s="115">
        <v>0</v>
      </c>
      <c r="N289" s="115">
        <v>0</v>
      </c>
      <c r="O289" s="115">
        <v>0</v>
      </c>
      <c r="P289" s="115">
        <v>0</v>
      </c>
      <c r="Q289" s="115">
        <v>0</v>
      </c>
      <c r="R289" s="115">
        <v>0</v>
      </c>
      <c r="S289" s="115">
        <v>0</v>
      </c>
      <c r="T289" s="115">
        <v>0</v>
      </c>
      <c r="U289" s="115">
        <v>0</v>
      </c>
      <c r="V289" s="115">
        <v>0</v>
      </c>
      <c r="W289" s="115">
        <v>0</v>
      </c>
      <c r="X289" s="115">
        <v>0</v>
      </c>
      <c r="Y289" s="115">
        <v>0</v>
      </c>
      <c r="Z289" s="115">
        <v>0</v>
      </c>
      <c r="AA289" s="115">
        <v>0</v>
      </c>
      <c r="AB289" s="115">
        <v>0</v>
      </c>
      <c r="AC289" s="115">
        <v>0</v>
      </c>
      <c r="AD289" s="115">
        <v>0</v>
      </c>
      <c r="AE289" s="115">
        <v>0</v>
      </c>
      <c r="AF289" s="115">
        <v>0</v>
      </c>
      <c r="AG289" s="115">
        <v>0</v>
      </c>
      <c r="AH289" s="115">
        <v>0</v>
      </c>
      <c r="AI289" s="115">
        <v>0</v>
      </c>
      <c r="AJ289" s="115">
        <v>0</v>
      </c>
      <c r="AK289" s="115">
        <v>0</v>
      </c>
      <c r="AL289" s="246">
        <f t="shared" si="4"/>
        <v>0</v>
      </c>
      <c r="AO289" s="70"/>
    </row>
    <row r="290" spans="1:41" ht="33" hidden="1" customHeight="1">
      <c r="A290" s="87">
        <v>1209</v>
      </c>
      <c r="B290" s="88" t="s">
        <v>927</v>
      </c>
      <c r="C290" s="117" t="s">
        <v>1526</v>
      </c>
      <c r="D290" s="115">
        <v>0</v>
      </c>
      <c r="E290" s="115">
        <v>0</v>
      </c>
      <c r="F290" s="115">
        <v>0</v>
      </c>
      <c r="G290" s="115">
        <v>0</v>
      </c>
      <c r="H290" s="115">
        <v>0</v>
      </c>
      <c r="I290" s="115">
        <v>0</v>
      </c>
      <c r="J290" s="115">
        <v>0</v>
      </c>
      <c r="K290" s="115">
        <v>0</v>
      </c>
      <c r="L290" s="115">
        <v>0</v>
      </c>
      <c r="M290" s="115">
        <v>0</v>
      </c>
      <c r="N290" s="115">
        <v>0</v>
      </c>
      <c r="O290" s="115">
        <v>0</v>
      </c>
      <c r="P290" s="115">
        <v>0</v>
      </c>
      <c r="Q290" s="115">
        <v>0</v>
      </c>
      <c r="R290" s="115">
        <v>0</v>
      </c>
      <c r="S290" s="115">
        <v>0</v>
      </c>
      <c r="T290" s="115">
        <v>0</v>
      </c>
      <c r="U290" s="115">
        <v>0</v>
      </c>
      <c r="V290" s="115">
        <v>0</v>
      </c>
      <c r="W290" s="115">
        <v>0</v>
      </c>
      <c r="X290" s="115">
        <v>0</v>
      </c>
      <c r="Y290" s="115">
        <v>0</v>
      </c>
      <c r="Z290" s="115">
        <v>0</v>
      </c>
      <c r="AA290" s="115">
        <v>0</v>
      </c>
      <c r="AB290" s="115">
        <v>0</v>
      </c>
      <c r="AC290" s="115">
        <v>0</v>
      </c>
      <c r="AD290" s="115">
        <v>0</v>
      </c>
      <c r="AE290" s="115">
        <v>0</v>
      </c>
      <c r="AF290" s="115">
        <v>0</v>
      </c>
      <c r="AG290" s="115">
        <v>0</v>
      </c>
      <c r="AH290" s="115">
        <v>0</v>
      </c>
      <c r="AI290" s="115">
        <v>0</v>
      </c>
      <c r="AJ290" s="115">
        <v>0</v>
      </c>
      <c r="AK290" s="115">
        <v>0</v>
      </c>
      <c r="AL290" s="246">
        <f t="shared" si="4"/>
        <v>0</v>
      </c>
      <c r="AO290" s="70"/>
    </row>
    <row r="291" spans="1:41" ht="33" hidden="1" customHeight="1">
      <c r="A291" s="87">
        <v>1210</v>
      </c>
      <c r="B291" s="88" t="s">
        <v>928</v>
      </c>
      <c r="C291" s="117" t="s">
        <v>1526</v>
      </c>
      <c r="D291" s="115">
        <v>0</v>
      </c>
      <c r="E291" s="115">
        <v>0</v>
      </c>
      <c r="F291" s="115">
        <v>0</v>
      </c>
      <c r="G291" s="115">
        <v>0</v>
      </c>
      <c r="H291" s="115">
        <v>0</v>
      </c>
      <c r="I291" s="115">
        <v>0</v>
      </c>
      <c r="J291" s="115">
        <v>0</v>
      </c>
      <c r="K291" s="115">
        <v>0</v>
      </c>
      <c r="L291" s="115">
        <v>0</v>
      </c>
      <c r="M291" s="115">
        <v>0</v>
      </c>
      <c r="N291" s="115">
        <v>0</v>
      </c>
      <c r="O291" s="115">
        <v>0</v>
      </c>
      <c r="P291" s="115">
        <v>0</v>
      </c>
      <c r="Q291" s="115">
        <v>0</v>
      </c>
      <c r="R291" s="115">
        <v>0</v>
      </c>
      <c r="S291" s="115">
        <v>0</v>
      </c>
      <c r="T291" s="115">
        <v>0</v>
      </c>
      <c r="U291" s="115">
        <v>0</v>
      </c>
      <c r="V291" s="115">
        <v>0</v>
      </c>
      <c r="W291" s="115">
        <v>0</v>
      </c>
      <c r="X291" s="115">
        <v>0</v>
      </c>
      <c r="Y291" s="115">
        <v>0</v>
      </c>
      <c r="Z291" s="115">
        <v>0</v>
      </c>
      <c r="AA291" s="115">
        <v>0</v>
      </c>
      <c r="AB291" s="115">
        <v>0</v>
      </c>
      <c r="AC291" s="115">
        <v>0</v>
      </c>
      <c r="AD291" s="115">
        <v>0</v>
      </c>
      <c r="AE291" s="115">
        <v>0</v>
      </c>
      <c r="AF291" s="115">
        <v>0</v>
      </c>
      <c r="AG291" s="115">
        <v>0</v>
      </c>
      <c r="AH291" s="115">
        <v>0</v>
      </c>
      <c r="AI291" s="115">
        <v>0</v>
      </c>
      <c r="AJ291" s="115">
        <v>0</v>
      </c>
      <c r="AK291" s="115">
        <v>0</v>
      </c>
      <c r="AL291" s="246">
        <f t="shared" si="4"/>
        <v>0</v>
      </c>
      <c r="AO291" s="70"/>
    </row>
    <row r="292" spans="1:41" ht="33" hidden="1" customHeight="1">
      <c r="A292" s="87">
        <v>1211</v>
      </c>
      <c r="B292" s="88" t="s">
        <v>929</v>
      </c>
      <c r="C292" s="117" t="s">
        <v>1526</v>
      </c>
      <c r="D292" s="115">
        <v>0</v>
      </c>
      <c r="E292" s="115">
        <v>0</v>
      </c>
      <c r="F292" s="115">
        <v>0</v>
      </c>
      <c r="G292" s="115">
        <v>0</v>
      </c>
      <c r="H292" s="115">
        <v>0</v>
      </c>
      <c r="I292" s="115">
        <v>0</v>
      </c>
      <c r="J292" s="115">
        <v>0</v>
      </c>
      <c r="K292" s="115">
        <v>0</v>
      </c>
      <c r="L292" s="115">
        <v>0</v>
      </c>
      <c r="M292" s="115">
        <v>0</v>
      </c>
      <c r="N292" s="115">
        <v>0</v>
      </c>
      <c r="O292" s="115">
        <v>0</v>
      </c>
      <c r="P292" s="115">
        <v>0</v>
      </c>
      <c r="Q292" s="115">
        <v>0</v>
      </c>
      <c r="R292" s="115">
        <v>0</v>
      </c>
      <c r="S292" s="115">
        <v>0</v>
      </c>
      <c r="T292" s="115">
        <v>0</v>
      </c>
      <c r="U292" s="115">
        <v>0</v>
      </c>
      <c r="V292" s="115">
        <v>0</v>
      </c>
      <c r="W292" s="115">
        <v>0</v>
      </c>
      <c r="X292" s="115">
        <v>0</v>
      </c>
      <c r="Y292" s="115">
        <v>0</v>
      </c>
      <c r="Z292" s="115">
        <v>0</v>
      </c>
      <c r="AA292" s="115">
        <v>0</v>
      </c>
      <c r="AB292" s="115">
        <v>0</v>
      </c>
      <c r="AC292" s="115">
        <v>0</v>
      </c>
      <c r="AD292" s="115">
        <v>0</v>
      </c>
      <c r="AE292" s="115">
        <v>0</v>
      </c>
      <c r="AF292" s="115">
        <v>0</v>
      </c>
      <c r="AG292" s="115">
        <v>0</v>
      </c>
      <c r="AH292" s="115">
        <v>0</v>
      </c>
      <c r="AI292" s="115">
        <v>0</v>
      </c>
      <c r="AJ292" s="115">
        <v>0</v>
      </c>
      <c r="AK292" s="115">
        <v>0</v>
      </c>
      <c r="AL292" s="246">
        <f t="shared" si="4"/>
        <v>0</v>
      </c>
      <c r="AO292" s="70"/>
    </row>
    <row r="293" spans="1:41" ht="33" hidden="1" customHeight="1">
      <c r="A293" s="87">
        <v>1212</v>
      </c>
      <c r="B293" s="88" t="s">
        <v>930</v>
      </c>
      <c r="C293" s="117" t="s">
        <v>1526</v>
      </c>
      <c r="D293" s="115">
        <v>0</v>
      </c>
      <c r="E293" s="115">
        <v>0</v>
      </c>
      <c r="F293" s="115">
        <v>0</v>
      </c>
      <c r="G293" s="115">
        <v>0</v>
      </c>
      <c r="H293" s="115">
        <v>0</v>
      </c>
      <c r="I293" s="115">
        <v>0</v>
      </c>
      <c r="J293" s="115">
        <v>0</v>
      </c>
      <c r="K293" s="115">
        <v>0</v>
      </c>
      <c r="L293" s="115">
        <v>0</v>
      </c>
      <c r="M293" s="115">
        <v>0</v>
      </c>
      <c r="N293" s="115">
        <v>0</v>
      </c>
      <c r="O293" s="115">
        <v>0</v>
      </c>
      <c r="P293" s="115">
        <v>0</v>
      </c>
      <c r="Q293" s="115">
        <v>0</v>
      </c>
      <c r="R293" s="115">
        <v>0</v>
      </c>
      <c r="S293" s="115">
        <v>0</v>
      </c>
      <c r="T293" s="115">
        <v>0</v>
      </c>
      <c r="U293" s="115">
        <v>0</v>
      </c>
      <c r="V293" s="115">
        <v>0</v>
      </c>
      <c r="W293" s="115">
        <v>0</v>
      </c>
      <c r="X293" s="115">
        <v>0</v>
      </c>
      <c r="Y293" s="115">
        <v>0</v>
      </c>
      <c r="Z293" s="115">
        <v>0</v>
      </c>
      <c r="AA293" s="115">
        <v>0</v>
      </c>
      <c r="AB293" s="115">
        <v>0</v>
      </c>
      <c r="AC293" s="115">
        <v>0</v>
      </c>
      <c r="AD293" s="115">
        <v>0</v>
      </c>
      <c r="AE293" s="115">
        <v>0</v>
      </c>
      <c r="AF293" s="115">
        <v>0</v>
      </c>
      <c r="AG293" s="115">
        <v>0</v>
      </c>
      <c r="AH293" s="115">
        <v>0</v>
      </c>
      <c r="AI293" s="115">
        <v>0</v>
      </c>
      <c r="AJ293" s="115">
        <v>0</v>
      </c>
      <c r="AK293" s="115">
        <v>0</v>
      </c>
      <c r="AL293" s="246">
        <f t="shared" si="4"/>
        <v>0</v>
      </c>
      <c r="AO293" s="70"/>
    </row>
    <row r="294" spans="1:41" ht="33" hidden="1" customHeight="1">
      <c r="A294" s="87">
        <v>1213</v>
      </c>
      <c r="B294" s="88" t="s">
        <v>931</v>
      </c>
      <c r="C294" s="117" t="s">
        <v>1526</v>
      </c>
      <c r="D294" s="115">
        <v>0</v>
      </c>
      <c r="E294" s="115">
        <v>0</v>
      </c>
      <c r="F294" s="115">
        <v>0</v>
      </c>
      <c r="G294" s="115">
        <v>0</v>
      </c>
      <c r="H294" s="115">
        <v>0</v>
      </c>
      <c r="I294" s="115">
        <v>0</v>
      </c>
      <c r="J294" s="115">
        <v>0</v>
      </c>
      <c r="K294" s="115">
        <v>0</v>
      </c>
      <c r="L294" s="115">
        <v>0</v>
      </c>
      <c r="M294" s="115">
        <v>0</v>
      </c>
      <c r="N294" s="115">
        <v>0</v>
      </c>
      <c r="O294" s="115">
        <v>0</v>
      </c>
      <c r="P294" s="115">
        <v>0</v>
      </c>
      <c r="Q294" s="115">
        <v>0</v>
      </c>
      <c r="R294" s="115">
        <v>0</v>
      </c>
      <c r="S294" s="115">
        <v>0</v>
      </c>
      <c r="T294" s="115">
        <v>0</v>
      </c>
      <c r="U294" s="115">
        <v>0</v>
      </c>
      <c r="V294" s="115">
        <v>0</v>
      </c>
      <c r="W294" s="115">
        <v>0</v>
      </c>
      <c r="X294" s="115">
        <v>0</v>
      </c>
      <c r="Y294" s="115">
        <v>0</v>
      </c>
      <c r="Z294" s="115">
        <v>0</v>
      </c>
      <c r="AA294" s="115">
        <v>0</v>
      </c>
      <c r="AB294" s="115">
        <v>0</v>
      </c>
      <c r="AC294" s="115">
        <v>0</v>
      </c>
      <c r="AD294" s="115">
        <v>0</v>
      </c>
      <c r="AE294" s="115">
        <v>0</v>
      </c>
      <c r="AF294" s="115">
        <v>0</v>
      </c>
      <c r="AG294" s="115">
        <v>0</v>
      </c>
      <c r="AH294" s="115">
        <v>0</v>
      </c>
      <c r="AI294" s="115">
        <v>0</v>
      </c>
      <c r="AJ294" s="115">
        <v>0</v>
      </c>
      <c r="AK294" s="115">
        <v>0</v>
      </c>
      <c r="AL294" s="246">
        <f t="shared" si="4"/>
        <v>0</v>
      </c>
      <c r="AO294" s="70"/>
    </row>
    <row r="295" spans="1:41" ht="33" hidden="1" customHeight="1">
      <c r="A295" s="87">
        <v>1214</v>
      </c>
      <c r="B295" s="88" t="s">
        <v>932</v>
      </c>
      <c r="C295" s="117" t="s">
        <v>1526</v>
      </c>
      <c r="D295" s="115">
        <v>0</v>
      </c>
      <c r="E295" s="115">
        <v>0</v>
      </c>
      <c r="F295" s="115">
        <v>0</v>
      </c>
      <c r="G295" s="115">
        <v>0</v>
      </c>
      <c r="H295" s="115">
        <v>0</v>
      </c>
      <c r="I295" s="115">
        <v>0</v>
      </c>
      <c r="J295" s="115">
        <v>0</v>
      </c>
      <c r="K295" s="115">
        <v>0</v>
      </c>
      <c r="L295" s="115">
        <v>0</v>
      </c>
      <c r="M295" s="115">
        <v>0</v>
      </c>
      <c r="N295" s="115">
        <v>0</v>
      </c>
      <c r="O295" s="115">
        <v>0</v>
      </c>
      <c r="P295" s="115">
        <v>0</v>
      </c>
      <c r="Q295" s="115">
        <v>0</v>
      </c>
      <c r="R295" s="115">
        <v>0</v>
      </c>
      <c r="S295" s="115">
        <v>0</v>
      </c>
      <c r="T295" s="115">
        <v>0</v>
      </c>
      <c r="U295" s="115">
        <v>0</v>
      </c>
      <c r="V295" s="115">
        <v>0</v>
      </c>
      <c r="W295" s="115">
        <v>0</v>
      </c>
      <c r="X295" s="115">
        <v>0</v>
      </c>
      <c r="Y295" s="115">
        <v>0</v>
      </c>
      <c r="Z295" s="115">
        <v>0</v>
      </c>
      <c r="AA295" s="115">
        <v>0</v>
      </c>
      <c r="AB295" s="115">
        <v>0</v>
      </c>
      <c r="AC295" s="115">
        <v>0</v>
      </c>
      <c r="AD295" s="115">
        <v>0</v>
      </c>
      <c r="AE295" s="115">
        <v>0</v>
      </c>
      <c r="AF295" s="115">
        <v>0</v>
      </c>
      <c r="AG295" s="115">
        <v>0</v>
      </c>
      <c r="AH295" s="115">
        <v>0</v>
      </c>
      <c r="AI295" s="115">
        <v>0</v>
      </c>
      <c r="AJ295" s="115">
        <v>0</v>
      </c>
      <c r="AK295" s="115">
        <v>0</v>
      </c>
      <c r="AL295" s="246">
        <f t="shared" si="4"/>
        <v>0</v>
      </c>
      <c r="AO295" s="70"/>
    </row>
    <row r="296" spans="1:41" ht="33" hidden="1" customHeight="1">
      <c r="A296" s="87">
        <v>1215</v>
      </c>
      <c r="B296" s="88" t="s">
        <v>933</v>
      </c>
      <c r="C296" s="117" t="s">
        <v>1526</v>
      </c>
      <c r="D296" s="115">
        <v>0</v>
      </c>
      <c r="E296" s="115">
        <v>0</v>
      </c>
      <c r="F296" s="115">
        <v>0</v>
      </c>
      <c r="G296" s="115">
        <v>0</v>
      </c>
      <c r="H296" s="115">
        <v>0</v>
      </c>
      <c r="I296" s="115">
        <v>0</v>
      </c>
      <c r="J296" s="115">
        <v>0</v>
      </c>
      <c r="K296" s="115">
        <v>0</v>
      </c>
      <c r="L296" s="115">
        <v>0</v>
      </c>
      <c r="M296" s="115">
        <v>0</v>
      </c>
      <c r="N296" s="115">
        <v>0</v>
      </c>
      <c r="O296" s="115">
        <v>0</v>
      </c>
      <c r="P296" s="115">
        <v>0</v>
      </c>
      <c r="Q296" s="115">
        <v>0</v>
      </c>
      <c r="R296" s="115">
        <v>0</v>
      </c>
      <c r="S296" s="115">
        <v>0</v>
      </c>
      <c r="T296" s="115">
        <v>0</v>
      </c>
      <c r="U296" s="115">
        <v>0</v>
      </c>
      <c r="V296" s="115">
        <v>0</v>
      </c>
      <c r="W296" s="115">
        <v>0</v>
      </c>
      <c r="X296" s="115">
        <v>0</v>
      </c>
      <c r="Y296" s="115">
        <v>0</v>
      </c>
      <c r="Z296" s="115">
        <v>0</v>
      </c>
      <c r="AA296" s="115">
        <v>0</v>
      </c>
      <c r="AB296" s="115">
        <v>0</v>
      </c>
      <c r="AC296" s="115">
        <v>0</v>
      </c>
      <c r="AD296" s="115">
        <v>0</v>
      </c>
      <c r="AE296" s="115">
        <v>0</v>
      </c>
      <c r="AF296" s="115">
        <v>0</v>
      </c>
      <c r="AG296" s="115">
        <v>0</v>
      </c>
      <c r="AH296" s="115">
        <v>0</v>
      </c>
      <c r="AI296" s="115">
        <v>0</v>
      </c>
      <c r="AJ296" s="115">
        <v>0</v>
      </c>
      <c r="AK296" s="115">
        <v>0</v>
      </c>
      <c r="AL296" s="246">
        <f t="shared" si="4"/>
        <v>0</v>
      </c>
      <c r="AO296" s="70"/>
    </row>
    <row r="297" spans="1:41" ht="33" hidden="1" customHeight="1">
      <c r="A297" s="87">
        <v>1216</v>
      </c>
      <c r="B297" s="88" t="s">
        <v>934</v>
      </c>
      <c r="C297" s="117" t="s">
        <v>1526</v>
      </c>
      <c r="D297" s="115">
        <v>0</v>
      </c>
      <c r="E297" s="115">
        <v>0</v>
      </c>
      <c r="F297" s="115">
        <v>0</v>
      </c>
      <c r="G297" s="115">
        <v>0</v>
      </c>
      <c r="H297" s="115">
        <v>0</v>
      </c>
      <c r="I297" s="115">
        <v>0</v>
      </c>
      <c r="J297" s="115">
        <v>0</v>
      </c>
      <c r="K297" s="115">
        <v>0</v>
      </c>
      <c r="L297" s="115">
        <v>0</v>
      </c>
      <c r="M297" s="115">
        <v>0</v>
      </c>
      <c r="N297" s="115">
        <v>0</v>
      </c>
      <c r="O297" s="115">
        <v>0</v>
      </c>
      <c r="P297" s="115">
        <v>0</v>
      </c>
      <c r="Q297" s="115">
        <v>0</v>
      </c>
      <c r="R297" s="115">
        <v>0</v>
      </c>
      <c r="S297" s="115">
        <v>0</v>
      </c>
      <c r="T297" s="115">
        <v>0</v>
      </c>
      <c r="U297" s="115">
        <v>0</v>
      </c>
      <c r="V297" s="115">
        <v>0</v>
      </c>
      <c r="W297" s="115">
        <v>0</v>
      </c>
      <c r="X297" s="115">
        <v>0</v>
      </c>
      <c r="Y297" s="115">
        <v>0</v>
      </c>
      <c r="Z297" s="115">
        <v>0</v>
      </c>
      <c r="AA297" s="115">
        <v>0</v>
      </c>
      <c r="AB297" s="115">
        <v>0</v>
      </c>
      <c r="AC297" s="115">
        <v>0</v>
      </c>
      <c r="AD297" s="115">
        <v>0</v>
      </c>
      <c r="AE297" s="115">
        <v>0</v>
      </c>
      <c r="AF297" s="115">
        <v>0</v>
      </c>
      <c r="AG297" s="115">
        <v>0</v>
      </c>
      <c r="AH297" s="115">
        <v>0</v>
      </c>
      <c r="AI297" s="115">
        <v>0</v>
      </c>
      <c r="AJ297" s="115">
        <v>0</v>
      </c>
      <c r="AK297" s="115">
        <v>0</v>
      </c>
      <c r="AL297" s="246">
        <f t="shared" si="4"/>
        <v>0</v>
      </c>
      <c r="AO297" s="70"/>
    </row>
    <row r="298" spans="1:41" ht="33" hidden="1" customHeight="1">
      <c r="A298" s="87">
        <v>1217</v>
      </c>
      <c r="B298" s="88" t="s">
        <v>935</v>
      </c>
      <c r="C298" s="117" t="s">
        <v>1526</v>
      </c>
      <c r="D298" s="115">
        <v>0</v>
      </c>
      <c r="E298" s="115">
        <v>0</v>
      </c>
      <c r="F298" s="115">
        <v>0</v>
      </c>
      <c r="G298" s="115">
        <v>0</v>
      </c>
      <c r="H298" s="115">
        <v>0</v>
      </c>
      <c r="I298" s="115">
        <v>0</v>
      </c>
      <c r="J298" s="115">
        <v>0</v>
      </c>
      <c r="K298" s="115">
        <v>0</v>
      </c>
      <c r="L298" s="115">
        <v>0</v>
      </c>
      <c r="M298" s="115">
        <v>0</v>
      </c>
      <c r="N298" s="115">
        <v>0</v>
      </c>
      <c r="O298" s="115">
        <v>0</v>
      </c>
      <c r="P298" s="115">
        <v>0</v>
      </c>
      <c r="Q298" s="115">
        <v>0</v>
      </c>
      <c r="R298" s="115">
        <v>0</v>
      </c>
      <c r="S298" s="115">
        <v>0</v>
      </c>
      <c r="T298" s="115">
        <v>0</v>
      </c>
      <c r="U298" s="115">
        <v>0</v>
      </c>
      <c r="V298" s="115">
        <v>0</v>
      </c>
      <c r="W298" s="115">
        <v>0</v>
      </c>
      <c r="X298" s="115">
        <v>0</v>
      </c>
      <c r="Y298" s="115">
        <v>0</v>
      </c>
      <c r="Z298" s="115">
        <v>0</v>
      </c>
      <c r="AA298" s="115">
        <v>0</v>
      </c>
      <c r="AB298" s="115">
        <v>0</v>
      </c>
      <c r="AC298" s="115">
        <v>0</v>
      </c>
      <c r="AD298" s="115">
        <v>0</v>
      </c>
      <c r="AE298" s="115">
        <v>0</v>
      </c>
      <c r="AF298" s="115">
        <v>0</v>
      </c>
      <c r="AG298" s="115">
        <v>0</v>
      </c>
      <c r="AH298" s="115">
        <v>0</v>
      </c>
      <c r="AI298" s="115">
        <v>0</v>
      </c>
      <c r="AJ298" s="115">
        <v>0</v>
      </c>
      <c r="AK298" s="115">
        <v>0</v>
      </c>
      <c r="AL298" s="246">
        <f t="shared" si="4"/>
        <v>0</v>
      </c>
      <c r="AO298" s="70"/>
    </row>
    <row r="299" spans="1:41" ht="33" hidden="1" customHeight="1">
      <c r="A299" s="87">
        <v>1218</v>
      </c>
      <c r="B299" s="88" t="s">
        <v>936</v>
      </c>
      <c r="C299" s="117" t="s">
        <v>1526</v>
      </c>
      <c r="D299" s="115">
        <v>0</v>
      </c>
      <c r="E299" s="115">
        <v>0</v>
      </c>
      <c r="F299" s="115">
        <v>0</v>
      </c>
      <c r="G299" s="115">
        <v>0</v>
      </c>
      <c r="H299" s="115">
        <v>0</v>
      </c>
      <c r="I299" s="115">
        <v>0</v>
      </c>
      <c r="J299" s="115">
        <v>0</v>
      </c>
      <c r="K299" s="115">
        <v>0</v>
      </c>
      <c r="L299" s="115">
        <v>0</v>
      </c>
      <c r="M299" s="115">
        <v>0</v>
      </c>
      <c r="N299" s="115">
        <v>0</v>
      </c>
      <c r="O299" s="115">
        <v>0</v>
      </c>
      <c r="P299" s="115">
        <v>0</v>
      </c>
      <c r="Q299" s="115">
        <v>0</v>
      </c>
      <c r="R299" s="115">
        <v>0</v>
      </c>
      <c r="S299" s="115">
        <v>0</v>
      </c>
      <c r="T299" s="115">
        <v>0</v>
      </c>
      <c r="U299" s="115">
        <v>0</v>
      </c>
      <c r="V299" s="115">
        <v>0</v>
      </c>
      <c r="W299" s="115">
        <v>0</v>
      </c>
      <c r="X299" s="115">
        <v>0</v>
      </c>
      <c r="Y299" s="115">
        <v>0</v>
      </c>
      <c r="Z299" s="115">
        <v>0</v>
      </c>
      <c r="AA299" s="115">
        <v>0</v>
      </c>
      <c r="AB299" s="115">
        <v>0</v>
      </c>
      <c r="AC299" s="115">
        <v>0</v>
      </c>
      <c r="AD299" s="115">
        <v>0</v>
      </c>
      <c r="AE299" s="115">
        <v>0</v>
      </c>
      <c r="AF299" s="115">
        <v>0</v>
      </c>
      <c r="AG299" s="115">
        <v>0</v>
      </c>
      <c r="AH299" s="115">
        <v>0</v>
      </c>
      <c r="AI299" s="115">
        <v>0</v>
      </c>
      <c r="AJ299" s="115">
        <v>0</v>
      </c>
      <c r="AK299" s="115">
        <v>0</v>
      </c>
      <c r="AL299" s="246">
        <f t="shared" si="4"/>
        <v>0</v>
      </c>
      <c r="AO299" s="70"/>
    </row>
    <row r="300" spans="1:41" ht="33" hidden="1" customHeight="1">
      <c r="A300" s="87">
        <v>1219</v>
      </c>
      <c r="B300" s="88" t="s">
        <v>937</v>
      </c>
      <c r="C300" s="117" t="s">
        <v>1526</v>
      </c>
      <c r="D300" s="115">
        <v>0</v>
      </c>
      <c r="E300" s="115">
        <v>0</v>
      </c>
      <c r="F300" s="115">
        <v>0</v>
      </c>
      <c r="G300" s="115">
        <v>0</v>
      </c>
      <c r="H300" s="115">
        <v>0</v>
      </c>
      <c r="I300" s="115">
        <v>0</v>
      </c>
      <c r="J300" s="115">
        <v>0</v>
      </c>
      <c r="K300" s="115">
        <v>0</v>
      </c>
      <c r="L300" s="115">
        <v>0</v>
      </c>
      <c r="M300" s="115">
        <v>0</v>
      </c>
      <c r="N300" s="115">
        <v>0</v>
      </c>
      <c r="O300" s="115">
        <v>0</v>
      </c>
      <c r="P300" s="115">
        <v>0</v>
      </c>
      <c r="Q300" s="115">
        <v>0</v>
      </c>
      <c r="R300" s="115">
        <v>0</v>
      </c>
      <c r="S300" s="115">
        <v>0</v>
      </c>
      <c r="T300" s="115">
        <v>0</v>
      </c>
      <c r="U300" s="115">
        <v>0</v>
      </c>
      <c r="V300" s="115">
        <v>0</v>
      </c>
      <c r="W300" s="115">
        <v>0</v>
      </c>
      <c r="X300" s="115">
        <v>0</v>
      </c>
      <c r="Y300" s="115">
        <v>0</v>
      </c>
      <c r="Z300" s="115">
        <v>0</v>
      </c>
      <c r="AA300" s="115">
        <v>0</v>
      </c>
      <c r="AB300" s="115">
        <v>0</v>
      </c>
      <c r="AC300" s="115">
        <v>0</v>
      </c>
      <c r="AD300" s="115">
        <v>0</v>
      </c>
      <c r="AE300" s="115">
        <v>0</v>
      </c>
      <c r="AF300" s="115">
        <v>0</v>
      </c>
      <c r="AG300" s="115">
        <v>0</v>
      </c>
      <c r="AH300" s="115">
        <v>0</v>
      </c>
      <c r="AI300" s="115">
        <v>0</v>
      </c>
      <c r="AJ300" s="115">
        <v>0</v>
      </c>
      <c r="AK300" s="115">
        <v>0</v>
      </c>
      <c r="AL300" s="246">
        <f t="shared" si="4"/>
        <v>0</v>
      </c>
      <c r="AO300" s="70"/>
    </row>
    <row r="301" spans="1:41" ht="33" hidden="1" customHeight="1">
      <c r="A301" s="87">
        <v>1220</v>
      </c>
      <c r="B301" s="88" t="s">
        <v>938</v>
      </c>
      <c r="C301" s="117" t="s">
        <v>1526</v>
      </c>
      <c r="D301" s="115">
        <v>0</v>
      </c>
      <c r="E301" s="115">
        <v>0</v>
      </c>
      <c r="F301" s="115">
        <v>0</v>
      </c>
      <c r="G301" s="115">
        <v>0</v>
      </c>
      <c r="H301" s="115">
        <v>0</v>
      </c>
      <c r="I301" s="115">
        <v>0</v>
      </c>
      <c r="J301" s="115">
        <v>0</v>
      </c>
      <c r="K301" s="115">
        <v>0</v>
      </c>
      <c r="L301" s="115">
        <v>0</v>
      </c>
      <c r="M301" s="115">
        <v>0</v>
      </c>
      <c r="N301" s="115">
        <v>0</v>
      </c>
      <c r="O301" s="115">
        <v>0</v>
      </c>
      <c r="P301" s="115">
        <v>0</v>
      </c>
      <c r="Q301" s="115">
        <v>0</v>
      </c>
      <c r="R301" s="115">
        <v>0</v>
      </c>
      <c r="S301" s="115">
        <v>0</v>
      </c>
      <c r="T301" s="115">
        <v>0</v>
      </c>
      <c r="U301" s="115">
        <v>0</v>
      </c>
      <c r="V301" s="115">
        <v>0</v>
      </c>
      <c r="W301" s="115">
        <v>0</v>
      </c>
      <c r="X301" s="115">
        <v>0</v>
      </c>
      <c r="Y301" s="115">
        <v>0</v>
      </c>
      <c r="Z301" s="115">
        <v>0</v>
      </c>
      <c r="AA301" s="115">
        <v>0</v>
      </c>
      <c r="AB301" s="115">
        <v>0</v>
      </c>
      <c r="AC301" s="115">
        <v>0</v>
      </c>
      <c r="AD301" s="115">
        <v>0</v>
      </c>
      <c r="AE301" s="115">
        <v>0</v>
      </c>
      <c r="AF301" s="115">
        <v>0</v>
      </c>
      <c r="AG301" s="115">
        <v>0</v>
      </c>
      <c r="AH301" s="115">
        <v>0</v>
      </c>
      <c r="AI301" s="115">
        <v>0</v>
      </c>
      <c r="AJ301" s="115">
        <v>0</v>
      </c>
      <c r="AK301" s="115">
        <v>0</v>
      </c>
      <c r="AL301" s="246">
        <f t="shared" si="4"/>
        <v>0</v>
      </c>
      <c r="AO301" s="70"/>
    </row>
    <row r="302" spans="1:41" ht="33" hidden="1" customHeight="1">
      <c r="A302" s="87">
        <v>1221</v>
      </c>
      <c r="B302" s="88" t="s">
        <v>939</v>
      </c>
      <c r="C302" s="117" t="s">
        <v>1526</v>
      </c>
      <c r="D302" s="115">
        <v>0</v>
      </c>
      <c r="E302" s="115">
        <v>0</v>
      </c>
      <c r="F302" s="115">
        <v>0</v>
      </c>
      <c r="G302" s="115">
        <v>0</v>
      </c>
      <c r="H302" s="115">
        <v>0</v>
      </c>
      <c r="I302" s="115">
        <v>0</v>
      </c>
      <c r="J302" s="115">
        <v>0</v>
      </c>
      <c r="K302" s="115">
        <v>0</v>
      </c>
      <c r="L302" s="115">
        <v>0</v>
      </c>
      <c r="M302" s="115">
        <v>0</v>
      </c>
      <c r="N302" s="115">
        <v>0</v>
      </c>
      <c r="O302" s="115">
        <v>0</v>
      </c>
      <c r="P302" s="115">
        <v>0</v>
      </c>
      <c r="Q302" s="115">
        <v>0</v>
      </c>
      <c r="R302" s="115">
        <v>0</v>
      </c>
      <c r="S302" s="115">
        <v>0</v>
      </c>
      <c r="T302" s="115">
        <v>0</v>
      </c>
      <c r="U302" s="115">
        <v>0</v>
      </c>
      <c r="V302" s="115">
        <v>0</v>
      </c>
      <c r="W302" s="115">
        <v>0</v>
      </c>
      <c r="X302" s="115">
        <v>0</v>
      </c>
      <c r="Y302" s="115">
        <v>0</v>
      </c>
      <c r="Z302" s="115">
        <v>0</v>
      </c>
      <c r="AA302" s="115">
        <v>0</v>
      </c>
      <c r="AB302" s="115">
        <v>0</v>
      </c>
      <c r="AC302" s="115">
        <v>0</v>
      </c>
      <c r="AD302" s="115">
        <v>0</v>
      </c>
      <c r="AE302" s="115">
        <v>0</v>
      </c>
      <c r="AF302" s="115">
        <v>0</v>
      </c>
      <c r="AG302" s="115">
        <v>0</v>
      </c>
      <c r="AH302" s="115">
        <v>0</v>
      </c>
      <c r="AI302" s="115">
        <v>0</v>
      </c>
      <c r="AJ302" s="115">
        <v>0</v>
      </c>
      <c r="AK302" s="115">
        <v>0</v>
      </c>
      <c r="AL302" s="246">
        <f t="shared" si="4"/>
        <v>0</v>
      </c>
      <c r="AO302" s="70"/>
    </row>
    <row r="303" spans="1:41" ht="33" hidden="1" customHeight="1">
      <c r="A303" s="87">
        <v>1222</v>
      </c>
      <c r="B303" s="88" t="s">
        <v>940</v>
      </c>
      <c r="C303" s="117" t="s">
        <v>1526</v>
      </c>
      <c r="D303" s="115">
        <v>0</v>
      </c>
      <c r="E303" s="115">
        <v>0</v>
      </c>
      <c r="F303" s="115">
        <v>0</v>
      </c>
      <c r="G303" s="115">
        <v>0</v>
      </c>
      <c r="H303" s="115">
        <v>0</v>
      </c>
      <c r="I303" s="115">
        <v>0</v>
      </c>
      <c r="J303" s="115">
        <v>0</v>
      </c>
      <c r="K303" s="115">
        <v>0</v>
      </c>
      <c r="L303" s="115">
        <v>0</v>
      </c>
      <c r="M303" s="115">
        <v>0</v>
      </c>
      <c r="N303" s="115">
        <v>0</v>
      </c>
      <c r="O303" s="115">
        <v>0</v>
      </c>
      <c r="P303" s="115">
        <v>0</v>
      </c>
      <c r="Q303" s="115">
        <v>0</v>
      </c>
      <c r="R303" s="115">
        <v>0</v>
      </c>
      <c r="S303" s="115">
        <v>0</v>
      </c>
      <c r="T303" s="115">
        <v>0</v>
      </c>
      <c r="U303" s="115">
        <v>0</v>
      </c>
      <c r="V303" s="115">
        <v>0</v>
      </c>
      <c r="W303" s="115">
        <v>0</v>
      </c>
      <c r="X303" s="115">
        <v>0</v>
      </c>
      <c r="Y303" s="115">
        <v>0</v>
      </c>
      <c r="Z303" s="115">
        <v>0</v>
      </c>
      <c r="AA303" s="115">
        <v>0</v>
      </c>
      <c r="AB303" s="115">
        <v>0</v>
      </c>
      <c r="AC303" s="115">
        <v>0</v>
      </c>
      <c r="AD303" s="115">
        <v>0</v>
      </c>
      <c r="AE303" s="115">
        <v>0</v>
      </c>
      <c r="AF303" s="115">
        <v>0</v>
      </c>
      <c r="AG303" s="115">
        <v>0</v>
      </c>
      <c r="AH303" s="115">
        <v>0</v>
      </c>
      <c r="AI303" s="115">
        <v>0</v>
      </c>
      <c r="AJ303" s="115">
        <v>0</v>
      </c>
      <c r="AK303" s="115">
        <v>0</v>
      </c>
      <c r="AL303" s="246">
        <f t="shared" si="4"/>
        <v>0</v>
      </c>
      <c r="AO303" s="70"/>
    </row>
    <row r="304" spans="1:41" ht="33" hidden="1" customHeight="1">
      <c r="A304" s="87">
        <v>1223</v>
      </c>
      <c r="B304" s="88" t="s">
        <v>941</v>
      </c>
      <c r="C304" s="117" t="s">
        <v>1526</v>
      </c>
      <c r="D304" s="115">
        <v>0</v>
      </c>
      <c r="E304" s="115">
        <v>0</v>
      </c>
      <c r="F304" s="115">
        <v>0</v>
      </c>
      <c r="G304" s="115">
        <v>0</v>
      </c>
      <c r="H304" s="115">
        <v>0</v>
      </c>
      <c r="I304" s="115">
        <v>0</v>
      </c>
      <c r="J304" s="115">
        <v>0</v>
      </c>
      <c r="K304" s="115">
        <v>0</v>
      </c>
      <c r="L304" s="115">
        <v>0</v>
      </c>
      <c r="M304" s="115">
        <v>0</v>
      </c>
      <c r="N304" s="115">
        <v>0</v>
      </c>
      <c r="O304" s="115">
        <v>0</v>
      </c>
      <c r="P304" s="115">
        <v>0</v>
      </c>
      <c r="Q304" s="115">
        <v>0</v>
      </c>
      <c r="R304" s="115">
        <v>0</v>
      </c>
      <c r="S304" s="115">
        <v>0</v>
      </c>
      <c r="T304" s="115">
        <v>0</v>
      </c>
      <c r="U304" s="115">
        <v>0</v>
      </c>
      <c r="V304" s="115">
        <v>0</v>
      </c>
      <c r="W304" s="115">
        <v>0</v>
      </c>
      <c r="X304" s="115">
        <v>0</v>
      </c>
      <c r="Y304" s="115">
        <v>0</v>
      </c>
      <c r="Z304" s="115">
        <v>0</v>
      </c>
      <c r="AA304" s="115">
        <v>0</v>
      </c>
      <c r="AB304" s="115">
        <v>0</v>
      </c>
      <c r="AC304" s="115">
        <v>0</v>
      </c>
      <c r="AD304" s="115">
        <v>0</v>
      </c>
      <c r="AE304" s="115">
        <v>0</v>
      </c>
      <c r="AF304" s="115">
        <v>0</v>
      </c>
      <c r="AG304" s="115">
        <v>0</v>
      </c>
      <c r="AH304" s="115">
        <v>0</v>
      </c>
      <c r="AI304" s="115">
        <v>0</v>
      </c>
      <c r="AJ304" s="115">
        <v>0</v>
      </c>
      <c r="AK304" s="115">
        <v>0</v>
      </c>
      <c r="AL304" s="246">
        <f t="shared" si="4"/>
        <v>0</v>
      </c>
      <c r="AO304" s="70"/>
    </row>
    <row r="305" spans="1:41" ht="33" hidden="1" customHeight="1">
      <c r="A305" s="87">
        <v>1224</v>
      </c>
      <c r="B305" s="88" t="s">
        <v>942</v>
      </c>
      <c r="C305" s="117" t="s">
        <v>1526</v>
      </c>
      <c r="D305" s="115">
        <v>0</v>
      </c>
      <c r="E305" s="115">
        <v>0</v>
      </c>
      <c r="F305" s="115">
        <v>0</v>
      </c>
      <c r="G305" s="115">
        <v>0</v>
      </c>
      <c r="H305" s="115">
        <v>0</v>
      </c>
      <c r="I305" s="115">
        <v>0</v>
      </c>
      <c r="J305" s="115">
        <v>0</v>
      </c>
      <c r="K305" s="115">
        <v>0</v>
      </c>
      <c r="L305" s="115">
        <v>0</v>
      </c>
      <c r="M305" s="115">
        <v>0</v>
      </c>
      <c r="N305" s="115">
        <v>0</v>
      </c>
      <c r="O305" s="115">
        <v>0</v>
      </c>
      <c r="P305" s="115">
        <v>0</v>
      </c>
      <c r="Q305" s="115">
        <v>0</v>
      </c>
      <c r="R305" s="115">
        <v>0</v>
      </c>
      <c r="S305" s="115">
        <v>0</v>
      </c>
      <c r="T305" s="115">
        <v>0</v>
      </c>
      <c r="U305" s="115">
        <v>0</v>
      </c>
      <c r="V305" s="115">
        <v>0</v>
      </c>
      <c r="W305" s="115">
        <v>0</v>
      </c>
      <c r="X305" s="115">
        <v>0</v>
      </c>
      <c r="Y305" s="115">
        <v>0</v>
      </c>
      <c r="Z305" s="115">
        <v>0</v>
      </c>
      <c r="AA305" s="115">
        <v>0</v>
      </c>
      <c r="AB305" s="115">
        <v>0</v>
      </c>
      <c r="AC305" s="115">
        <v>0</v>
      </c>
      <c r="AD305" s="115">
        <v>0</v>
      </c>
      <c r="AE305" s="115">
        <v>0</v>
      </c>
      <c r="AF305" s="115">
        <v>0</v>
      </c>
      <c r="AG305" s="115">
        <v>0</v>
      </c>
      <c r="AH305" s="115">
        <v>0</v>
      </c>
      <c r="AI305" s="115">
        <v>0</v>
      </c>
      <c r="AJ305" s="115">
        <v>0</v>
      </c>
      <c r="AK305" s="115">
        <v>0</v>
      </c>
      <c r="AL305" s="246">
        <f t="shared" si="4"/>
        <v>0</v>
      </c>
      <c r="AO305" s="70"/>
    </row>
    <row r="306" spans="1:41" ht="33" hidden="1" customHeight="1">
      <c r="A306" s="87">
        <v>1225</v>
      </c>
      <c r="B306" s="88" t="s">
        <v>943</v>
      </c>
      <c r="C306" s="117" t="s">
        <v>1526</v>
      </c>
      <c r="D306" s="115">
        <v>0</v>
      </c>
      <c r="E306" s="115">
        <v>0</v>
      </c>
      <c r="F306" s="115">
        <v>0</v>
      </c>
      <c r="G306" s="115">
        <v>0</v>
      </c>
      <c r="H306" s="115">
        <v>0</v>
      </c>
      <c r="I306" s="115">
        <v>0</v>
      </c>
      <c r="J306" s="115">
        <v>0</v>
      </c>
      <c r="K306" s="115">
        <v>0</v>
      </c>
      <c r="L306" s="115">
        <v>0</v>
      </c>
      <c r="M306" s="115">
        <v>0</v>
      </c>
      <c r="N306" s="115">
        <v>0</v>
      </c>
      <c r="O306" s="115">
        <v>0</v>
      </c>
      <c r="P306" s="115">
        <v>0</v>
      </c>
      <c r="Q306" s="115">
        <v>0</v>
      </c>
      <c r="R306" s="115">
        <v>0</v>
      </c>
      <c r="S306" s="115">
        <v>0</v>
      </c>
      <c r="T306" s="115">
        <v>0</v>
      </c>
      <c r="U306" s="115">
        <v>0</v>
      </c>
      <c r="V306" s="115">
        <v>0</v>
      </c>
      <c r="W306" s="115">
        <v>0</v>
      </c>
      <c r="X306" s="115">
        <v>0</v>
      </c>
      <c r="Y306" s="115">
        <v>0</v>
      </c>
      <c r="Z306" s="115">
        <v>0</v>
      </c>
      <c r="AA306" s="115">
        <v>0</v>
      </c>
      <c r="AB306" s="115">
        <v>0</v>
      </c>
      <c r="AC306" s="115">
        <v>0</v>
      </c>
      <c r="AD306" s="115">
        <v>0</v>
      </c>
      <c r="AE306" s="115">
        <v>0</v>
      </c>
      <c r="AF306" s="115">
        <v>0</v>
      </c>
      <c r="AG306" s="115">
        <v>0</v>
      </c>
      <c r="AH306" s="115">
        <v>0</v>
      </c>
      <c r="AI306" s="115">
        <v>0</v>
      </c>
      <c r="AJ306" s="115">
        <v>0</v>
      </c>
      <c r="AK306" s="115">
        <v>0</v>
      </c>
      <c r="AL306" s="246">
        <f t="shared" si="4"/>
        <v>0</v>
      </c>
      <c r="AO306" s="70"/>
    </row>
    <row r="307" spans="1:41" ht="33" hidden="1" customHeight="1">
      <c r="A307" s="87">
        <v>1226</v>
      </c>
      <c r="B307" s="88" t="s">
        <v>944</v>
      </c>
      <c r="C307" s="117" t="s">
        <v>1526</v>
      </c>
      <c r="D307" s="115">
        <v>0</v>
      </c>
      <c r="E307" s="115">
        <v>0</v>
      </c>
      <c r="F307" s="115">
        <v>0</v>
      </c>
      <c r="G307" s="115">
        <v>0</v>
      </c>
      <c r="H307" s="115">
        <v>0</v>
      </c>
      <c r="I307" s="115">
        <v>0</v>
      </c>
      <c r="J307" s="115">
        <v>0</v>
      </c>
      <c r="K307" s="115">
        <v>0</v>
      </c>
      <c r="L307" s="115">
        <v>0</v>
      </c>
      <c r="M307" s="115">
        <v>0</v>
      </c>
      <c r="N307" s="115">
        <v>0</v>
      </c>
      <c r="O307" s="115">
        <v>0</v>
      </c>
      <c r="P307" s="115">
        <v>0</v>
      </c>
      <c r="Q307" s="115">
        <v>0</v>
      </c>
      <c r="R307" s="115">
        <v>0</v>
      </c>
      <c r="S307" s="115">
        <v>0</v>
      </c>
      <c r="T307" s="115">
        <v>0</v>
      </c>
      <c r="U307" s="115">
        <v>0</v>
      </c>
      <c r="V307" s="115">
        <v>0</v>
      </c>
      <c r="W307" s="115">
        <v>0</v>
      </c>
      <c r="X307" s="115">
        <v>0</v>
      </c>
      <c r="Y307" s="115">
        <v>0</v>
      </c>
      <c r="Z307" s="115">
        <v>0</v>
      </c>
      <c r="AA307" s="115">
        <v>0</v>
      </c>
      <c r="AB307" s="115">
        <v>0</v>
      </c>
      <c r="AC307" s="115">
        <v>0</v>
      </c>
      <c r="AD307" s="115">
        <v>0</v>
      </c>
      <c r="AE307" s="115">
        <v>0</v>
      </c>
      <c r="AF307" s="115">
        <v>0</v>
      </c>
      <c r="AG307" s="115">
        <v>0</v>
      </c>
      <c r="AH307" s="115">
        <v>0</v>
      </c>
      <c r="AI307" s="115">
        <v>0</v>
      </c>
      <c r="AJ307" s="115">
        <v>0</v>
      </c>
      <c r="AK307" s="115">
        <v>0</v>
      </c>
      <c r="AL307" s="246">
        <f t="shared" si="4"/>
        <v>0</v>
      </c>
      <c r="AO307" s="70"/>
    </row>
    <row r="308" spans="1:41" ht="33" hidden="1" customHeight="1">
      <c r="A308" s="87">
        <v>1227</v>
      </c>
      <c r="B308" s="88" t="s">
        <v>945</v>
      </c>
      <c r="C308" s="117" t="s">
        <v>1526</v>
      </c>
      <c r="D308" s="115">
        <v>0</v>
      </c>
      <c r="E308" s="115">
        <v>0</v>
      </c>
      <c r="F308" s="115">
        <v>0</v>
      </c>
      <c r="G308" s="115">
        <v>0</v>
      </c>
      <c r="H308" s="115">
        <v>0</v>
      </c>
      <c r="I308" s="115">
        <v>0</v>
      </c>
      <c r="J308" s="115">
        <v>0</v>
      </c>
      <c r="K308" s="115">
        <v>0</v>
      </c>
      <c r="L308" s="115">
        <v>0</v>
      </c>
      <c r="M308" s="115">
        <v>0</v>
      </c>
      <c r="N308" s="115">
        <v>0</v>
      </c>
      <c r="O308" s="115">
        <v>0</v>
      </c>
      <c r="P308" s="115">
        <v>0</v>
      </c>
      <c r="Q308" s="115">
        <v>0</v>
      </c>
      <c r="R308" s="115">
        <v>0</v>
      </c>
      <c r="S308" s="115">
        <v>0</v>
      </c>
      <c r="T308" s="115">
        <v>0</v>
      </c>
      <c r="U308" s="115">
        <v>0</v>
      </c>
      <c r="V308" s="115">
        <v>0</v>
      </c>
      <c r="W308" s="115">
        <v>0</v>
      </c>
      <c r="X308" s="115">
        <v>0</v>
      </c>
      <c r="Y308" s="115">
        <v>0</v>
      </c>
      <c r="Z308" s="115">
        <v>0</v>
      </c>
      <c r="AA308" s="115">
        <v>0</v>
      </c>
      <c r="AB308" s="115">
        <v>0</v>
      </c>
      <c r="AC308" s="115">
        <v>0</v>
      </c>
      <c r="AD308" s="115">
        <v>0</v>
      </c>
      <c r="AE308" s="115">
        <v>0</v>
      </c>
      <c r="AF308" s="115">
        <v>0</v>
      </c>
      <c r="AG308" s="115">
        <v>0</v>
      </c>
      <c r="AH308" s="115">
        <v>0</v>
      </c>
      <c r="AI308" s="115">
        <v>0</v>
      </c>
      <c r="AJ308" s="115">
        <v>0</v>
      </c>
      <c r="AK308" s="115">
        <v>0</v>
      </c>
      <c r="AL308" s="246">
        <f t="shared" si="4"/>
        <v>0</v>
      </c>
      <c r="AO308" s="70"/>
    </row>
    <row r="309" spans="1:41" ht="33" hidden="1" customHeight="1">
      <c r="A309" s="87">
        <v>1228</v>
      </c>
      <c r="B309" s="88" t="s">
        <v>946</v>
      </c>
      <c r="C309" s="117" t="s">
        <v>1526</v>
      </c>
      <c r="D309" s="115">
        <v>0</v>
      </c>
      <c r="E309" s="115">
        <v>0</v>
      </c>
      <c r="F309" s="115">
        <v>0</v>
      </c>
      <c r="G309" s="115">
        <v>0</v>
      </c>
      <c r="H309" s="115">
        <v>0</v>
      </c>
      <c r="I309" s="115">
        <v>0</v>
      </c>
      <c r="J309" s="115">
        <v>0</v>
      </c>
      <c r="K309" s="115">
        <v>0</v>
      </c>
      <c r="L309" s="115">
        <v>0</v>
      </c>
      <c r="M309" s="115">
        <v>0</v>
      </c>
      <c r="N309" s="115">
        <v>0</v>
      </c>
      <c r="O309" s="115">
        <v>0</v>
      </c>
      <c r="P309" s="115">
        <v>0</v>
      </c>
      <c r="Q309" s="115">
        <v>0</v>
      </c>
      <c r="R309" s="115">
        <v>0</v>
      </c>
      <c r="S309" s="115">
        <v>0</v>
      </c>
      <c r="T309" s="115">
        <v>0</v>
      </c>
      <c r="U309" s="115">
        <v>0</v>
      </c>
      <c r="V309" s="115">
        <v>0</v>
      </c>
      <c r="W309" s="115">
        <v>0</v>
      </c>
      <c r="X309" s="115">
        <v>0</v>
      </c>
      <c r="Y309" s="115">
        <v>0</v>
      </c>
      <c r="Z309" s="115">
        <v>0</v>
      </c>
      <c r="AA309" s="115">
        <v>0</v>
      </c>
      <c r="AB309" s="115">
        <v>0</v>
      </c>
      <c r="AC309" s="115">
        <v>0</v>
      </c>
      <c r="AD309" s="115">
        <v>0</v>
      </c>
      <c r="AE309" s="115">
        <v>0</v>
      </c>
      <c r="AF309" s="115">
        <v>0</v>
      </c>
      <c r="AG309" s="115">
        <v>0</v>
      </c>
      <c r="AH309" s="115">
        <v>0</v>
      </c>
      <c r="AI309" s="115">
        <v>0</v>
      </c>
      <c r="AJ309" s="115">
        <v>0</v>
      </c>
      <c r="AK309" s="115">
        <v>0</v>
      </c>
      <c r="AL309" s="246">
        <f t="shared" si="4"/>
        <v>0</v>
      </c>
      <c r="AO309" s="70"/>
    </row>
    <row r="310" spans="1:41" ht="33" hidden="1" customHeight="1">
      <c r="A310" s="87">
        <v>1229</v>
      </c>
      <c r="B310" s="88" t="s">
        <v>947</v>
      </c>
      <c r="C310" s="117" t="s">
        <v>1526</v>
      </c>
      <c r="D310" s="115">
        <v>0</v>
      </c>
      <c r="E310" s="115">
        <v>0</v>
      </c>
      <c r="F310" s="115">
        <v>0</v>
      </c>
      <c r="G310" s="115">
        <v>0</v>
      </c>
      <c r="H310" s="115">
        <v>0</v>
      </c>
      <c r="I310" s="115">
        <v>0</v>
      </c>
      <c r="J310" s="115">
        <v>0</v>
      </c>
      <c r="K310" s="115">
        <v>0</v>
      </c>
      <c r="L310" s="115">
        <v>0</v>
      </c>
      <c r="M310" s="115">
        <v>0</v>
      </c>
      <c r="N310" s="115">
        <v>0</v>
      </c>
      <c r="O310" s="115">
        <v>0</v>
      </c>
      <c r="P310" s="115">
        <v>0</v>
      </c>
      <c r="Q310" s="115">
        <v>0</v>
      </c>
      <c r="R310" s="115">
        <v>0</v>
      </c>
      <c r="S310" s="115">
        <v>0</v>
      </c>
      <c r="T310" s="115">
        <v>0</v>
      </c>
      <c r="U310" s="115">
        <v>0</v>
      </c>
      <c r="V310" s="115">
        <v>0</v>
      </c>
      <c r="W310" s="115">
        <v>0</v>
      </c>
      <c r="X310" s="115">
        <v>0</v>
      </c>
      <c r="Y310" s="115">
        <v>0</v>
      </c>
      <c r="Z310" s="115">
        <v>0</v>
      </c>
      <c r="AA310" s="115">
        <v>0</v>
      </c>
      <c r="AB310" s="115">
        <v>0</v>
      </c>
      <c r="AC310" s="115">
        <v>0</v>
      </c>
      <c r="AD310" s="115">
        <v>0</v>
      </c>
      <c r="AE310" s="115">
        <v>0</v>
      </c>
      <c r="AF310" s="115">
        <v>0</v>
      </c>
      <c r="AG310" s="115">
        <v>0</v>
      </c>
      <c r="AH310" s="115">
        <v>0</v>
      </c>
      <c r="AI310" s="115">
        <v>0</v>
      </c>
      <c r="AJ310" s="115">
        <v>0</v>
      </c>
      <c r="AK310" s="115">
        <v>0</v>
      </c>
      <c r="AL310" s="246">
        <f t="shared" si="4"/>
        <v>0</v>
      </c>
      <c r="AO310" s="70"/>
    </row>
    <row r="311" spans="1:41" ht="33" hidden="1" customHeight="1">
      <c r="A311" s="87">
        <v>1230</v>
      </c>
      <c r="B311" s="88" t="s">
        <v>948</v>
      </c>
      <c r="C311" s="117" t="s">
        <v>1526</v>
      </c>
      <c r="D311" s="115">
        <v>0</v>
      </c>
      <c r="E311" s="115">
        <v>0</v>
      </c>
      <c r="F311" s="115">
        <v>0</v>
      </c>
      <c r="G311" s="115">
        <v>0</v>
      </c>
      <c r="H311" s="115">
        <v>0</v>
      </c>
      <c r="I311" s="115">
        <v>0</v>
      </c>
      <c r="J311" s="115">
        <v>0</v>
      </c>
      <c r="K311" s="115">
        <v>0</v>
      </c>
      <c r="L311" s="115">
        <v>0</v>
      </c>
      <c r="M311" s="115">
        <v>0</v>
      </c>
      <c r="N311" s="115">
        <v>0</v>
      </c>
      <c r="O311" s="115">
        <v>0</v>
      </c>
      <c r="P311" s="115">
        <v>0</v>
      </c>
      <c r="Q311" s="115">
        <v>0</v>
      </c>
      <c r="R311" s="115">
        <v>0</v>
      </c>
      <c r="S311" s="115">
        <v>0</v>
      </c>
      <c r="T311" s="115">
        <v>0</v>
      </c>
      <c r="U311" s="115">
        <v>0</v>
      </c>
      <c r="V311" s="115">
        <v>0</v>
      </c>
      <c r="W311" s="115">
        <v>0</v>
      </c>
      <c r="X311" s="115">
        <v>0</v>
      </c>
      <c r="Y311" s="115">
        <v>0</v>
      </c>
      <c r="Z311" s="115">
        <v>0</v>
      </c>
      <c r="AA311" s="115">
        <v>0</v>
      </c>
      <c r="AB311" s="115">
        <v>0</v>
      </c>
      <c r="AC311" s="115">
        <v>0</v>
      </c>
      <c r="AD311" s="115">
        <v>0</v>
      </c>
      <c r="AE311" s="115">
        <v>0</v>
      </c>
      <c r="AF311" s="115">
        <v>0</v>
      </c>
      <c r="AG311" s="115">
        <v>0</v>
      </c>
      <c r="AH311" s="115">
        <v>0</v>
      </c>
      <c r="AI311" s="115">
        <v>0</v>
      </c>
      <c r="AJ311" s="115">
        <v>0</v>
      </c>
      <c r="AK311" s="115">
        <v>0</v>
      </c>
      <c r="AL311" s="246">
        <f t="shared" si="4"/>
        <v>0</v>
      </c>
      <c r="AO311" s="70"/>
    </row>
    <row r="312" spans="1:41" ht="33" hidden="1" customHeight="1">
      <c r="A312" s="87">
        <v>1231</v>
      </c>
      <c r="B312" s="88" t="s">
        <v>949</v>
      </c>
      <c r="C312" s="117" t="s">
        <v>1526</v>
      </c>
      <c r="D312" s="115">
        <v>0</v>
      </c>
      <c r="E312" s="115">
        <v>0</v>
      </c>
      <c r="F312" s="115">
        <v>0</v>
      </c>
      <c r="G312" s="115">
        <v>0</v>
      </c>
      <c r="H312" s="115">
        <v>0</v>
      </c>
      <c r="I312" s="115">
        <v>0</v>
      </c>
      <c r="J312" s="115">
        <v>0</v>
      </c>
      <c r="K312" s="115">
        <v>0</v>
      </c>
      <c r="L312" s="115">
        <v>0</v>
      </c>
      <c r="M312" s="115">
        <v>0</v>
      </c>
      <c r="N312" s="115">
        <v>0</v>
      </c>
      <c r="O312" s="115">
        <v>0</v>
      </c>
      <c r="P312" s="115">
        <v>0</v>
      </c>
      <c r="Q312" s="115">
        <v>0</v>
      </c>
      <c r="R312" s="115">
        <v>0</v>
      </c>
      <c r="S312" s="115">
        <v>0</v>
      </c>
      <c r="T312" s="115">
        <v>0</v>
      </c>
      <c r="U312" s="115">
        <v>0</v>
      </c>
      <c r="V312" s="115">
        <v>0</v>
      </c>
      <c r="W312" s="115">
        <v>0</v>
      </c>
      <c r="X312" s="115">
        <v>0</v>
      </c>
      <c r="Y312" s="115">
        <v>0</v>
      </c>
      <c r="Z312" s="115">
        <v>0</v>
      </c>
      <c r="AA312" s="115">
        <v>0</v>
      </c>
      <c r="AB312" s="115">
        <v>0</v>
      </c>
      <c r="AC312" s="115">
        <v>0</v>
      </c>
      <c r="AD312" s="115">
        <v>0</v>
      </c>
      <c r="AE312" s="115">
        <v>0</v>
      </c>
      <c r="AF312" s="115">
        <v>0</v>
      </c>
      <c r="AG312" s="115">
        <v>0</v>
      </c>
      <c r="AH312" s="115">
        <v>0</v>
      </c>
      <c r="AI312" s="115">
        <v>0</v>
      </c>
      <c r="AJ312" s="115">
        <v>0</v>
      </c>
      <c r="AK312" s="115">
        <v>0</v>
      </c>
      <c r="AL312" s="246">
        <f t="shared" si="4"/>
        <v>0</v>
      </c>
      <c r="AO312" s="70"/>
    </row>
    <row r="313" spans="1:41" ht="33" hidden="1" customHeight="1">
      <c r="A313" s="87">
        <v>1232</v>
      </c>
      <c r="B313" s="88" t="s">
        <v>950</v>
      </c>
      <c r="C313" s="117" t="s">
        <v>1526</v>
      </c>
      <c r="D313" s="115">
        <v>0</v>
      </c>
      <c r="E313" s="115">
        <v>0</v>
      </c>
      <c r="F313" s="115">
        <v>0</v>
      </c>
      <c r="G313" s="115">
        <v>0</v>
      </c>
      <c r="H313" s="115">
        <v>0</v>
      </c>
      <c r="I313" s="115">
        <v>0</v>
      </c>
      <c r="J313" s="115">
        <v>0</v>
      </c>
      <c r="K313" s="115">
        <v>0</v>
      </c>
      <c r="L313" s="115">
        <v>0</v>
      </c>
      <c r="M313" s="115">
        <v>0</v>
      </c>
      <c r="N313" s="115">
        <v>0</v>
      </c>
      <c r="O313" s="115">
        <v>0</v>
      </c>
      <c r="P313" s="115">
        <v>0</v>
      </c>
      <c r="Q313" s="115">
        <v>0</v>
      </c>
      <c r="R313" s="115">
        <v>0</v>
      </c>
      <c r="S313" s="115">
        <v>0</v>
      </c>
      <c r="T313" s="115">
        <v>0</v>
      </c>
      <c r="U313" s="115">
        <v>0</v>
      </c>
      <c r="V313" s="115">
        <v>0</v>
      </c>
      <c r="W313" s="115">
        <v>0</v>
      </c>
      <c r="X313" s="115">
        <v>0</v>
      </c>
      <c r="Y313" s="115">
        <v>0</v>
      </c>
      <c r="Z313" s="115">
        <v>0</v>
      </c>
      <c r="AA313" s="115">
        <v>0</v>
      </c>
      <c r="AB313" s="115">
        <v>0</v>
      </c>
      <c r="AC313" s="115">
        <v>0</v>
      </c>
      <c r="AD313" s="115">
        <v>0</v>
      </c>
      <c r="AE313" s="115">
        <v>0</v>
      </c>
      <c r="AF313" s="115">
        <v>0</v>
      </c>
      <c r="AG313" s="115">
        <v>0</v>
      </c>
      <c r="AH313" s="115">
        <v>0</v>
      </c>
      <c r="AI313" s="115">
        <v>0</v>
      </c>
      <c r="AJ313" s="115">
        <v>0</v>
      </c>
      <c r="AK313" s="115">
        <v>0</v>
      </c>
      <c r="AL313" s="246">
        <f t="shared" si="4"/>
        <v>0</v>
      </c>
      <c r="AO313" s="70"/>
    </row>
    <row r="314" spans="1:41" ht="33" hidden="1" customHeight="1">
      <c r="A314" s="87">
        <v>1233</v>
      </c>
      <c r="B314" s="88" t="s">
        <v>951</v>
      </c>
      <c r="C314" s="117" t="s">
        <v>1526</v>
      </c>
      <c r="D314" s="115">
        <v>0</v>
      </c>
      <c r="E314" s="115">
        <v>0</v>
      </c>
      <c r="F314" s="115">
        <v>0</v>
      </c>
      <c r="G314" s="115">
        <v>0</v>
      </c>
      <c r="H314" s="115">
        <v>0</v>
      </c>
      <c r="I314" s="115">
        <v>0</v>
      </c>
      <c r="J314" s="115">
        <v>0</v>
      </c>
      <c r="K314" s="115">
        <v>0</v>
      </c>
      <c r="L314" s="115">
        <v>0</v>
      </c>
      <c r="M314" s="115">
        <v>0</v>
      </c>
      <c r="N314" s="115">
        <v>0</v>
      </c>
      <c r="O314" s="115">
        <v>0</v>
      </c>
      <c r="P314" s="115">
        <v>0</v>
      </c>
      <c r="Q314" s="115">
        <v>0</v>
      </c>
      <c r="R314" s="115">
        <v>0</v>
      </c>
      <c r="S314" s="115">
        <v>0</v>
      </c>
      <c r="T314" s="115">
        <v>0</v>
      </c>
      <c r="U314" s="115">
        <v>0</v>
      </c>
      <c r="V314" s="115">
        <v>0</v>
      </c>
      <c r="W314" s="115">
        <v>0</v>
      </c>
      <c r="X314" s="115">
        <v>0</v>
      </c>
      <c r="Y314" s="115">
        <v>0</v>
      </c>
      <c r="Z314" s="115">
        <v>0</v>
      </c>
      <c r="AA314" s="115">
        <v>0</v>
      </c>
      <c r="AB314" s="115">
        <v>0</v>
      </c>
      <c r="AC314" s="115">
        <v>0</v>
      </c>
      <c r="AD314" s="115">
        <v>0</v>
      </c>
      <c r="AE314" s="115">
        <v>0</v>
      </c>
      <c r="AF314" s="115">
        <v>0</v>
      </c>
      <c r="AG314" s="115">
        <v>0</v>
      </c>
      <c r="AH314" s="115">
        <v>0</v>
      </c>
      <c r="AI314" s="115">
        <v>0</v>
      </c>
      <c r="AJ314" s="115">
        <v>0</v>
      </c>
      <c r="AK314" s="115">
        <v>0</v>
      </c>
      <c r="AL314" s="246">
        <f t="shared" si="4"/>
        <v>0</v>
      </c>
      <c r="AO314" s="70"/>
    </row>
    <row r="315" spans="1:41" ht="33" hidden="1" customHeight="1">
      <c r="A315" s="87">
        <v>1234</v>
      </c>
      <c r="B315" s="88" t="s">
        <v>952</v>
      </c>
      <c r="C315" s="117" t="s">
        <v>1526</v>
      </c>
      <c r="D315" s="115">
        <v>0</v>
      </c>
      <c r="E315" s="115">
        <v>0</v>
      </c>
      <c r="F315" s="115">
        <v>0</v>
      </c>
      <c r="G315" s="115">
        <v>0</v>
      </c>
      <c r="H315" s="115">
        <v>0</v>
      </c>
      <c r="I315" s="115">
        <v>0</v>
      </c>
      <c r="J315" s="115">
        <v>0</v>
      </c>
      <c r="K315" s="115">
        <v>0</v>
      </c>
      <c r="L315" s="115">
        <v>0</v>
      </c>
      <c r="M315" s="115">
        <v>0</v>
      </c>
      <c r="N315" s="115">
        <v>0</v>
      </c>
      <c r="O315" s="115">
        <v>0</v>
      </c>
      <c r="P315" s="115">
        <v>0</v>
      </c>
      <c r="Q315" s="115">
        <v>0</v>
      </c>
      <c r="R315" s="115">
        <v>0</v>
      </c>
      <c r="S315" s="115">
        <v>0</v>
      </c>
      <c r="T315" s="115">
        <v>0</v>
      </c>
      <c r="U315" s="115">
        <v>0</v>
      </c>
      <c r="V315" s="115">
        <v>0</v>
      </c>
      <c r="W315" s="115">
        <v>0</v>
      </c>
      <c r="X315" s="115">
        <v>0</v>
      </c>
      <c r="Y315" s="115">
        <v>0</v>
      </c>
      <c r="Z315" s="115">
        <v>0</v>
      </c>
      <c r="AA315" s="115">
        <v>0</v>
      </c>
      <c r="AB315" s="115">
        <v>0</v>
      </c>
      <c r="AC315" s="115">
        <v>0</v>
      </c>
      <c r="AD315" s="115">
        <v>0</v>
      </c>
      <c r="AE315" s="115">
        <v>0</v>
      </c>
      <c r="AF315" s="115">
        <v>0</v>
      </c>
      <c r="AG315" s="115">
        <v>0</v>
      </c>
      <c r="AH315" s="115">
        <v>0</v>
      </c>
      <c r="AI315" s="115">
        <v>0</v>
      </c>
      <c r="AJ315" s="115">
        <v>0</v>
      </c>
      <c r="AK315" s="115">
        <v>0</v>
      </c>
      <c r="AL315" s="246">
        <f t="shared" si="4"/>
        <v>0</v>
      </c>
      <c r="AO315" s="70"/>
    </row>
    <row r="316" spans="1:41" ht="33" hidden="1" customHeight="1">
      <c r="A316" s="87">
        <v>1235</v>
      </c>
      <c r="B316" s="88" t="s">
        <v>953</v>
      </c>
      <c r="C316" s="117" t="s">
        <v>1526</v>
      </c>
      <c r="D316" s="115">
        <v>0</v>
      </c>
      <c r="E316" s="115">
        <v>0</v>
      </c>
      <c r="F316" s="115">
        <v>0</v>
      </c>
      <c r="G316" s="115">
        <v>0</v>
      </c>
      <c r="H316" s="115">
        <v>0</v>
      </c>
      <c r="I316" s="115">
        <v>0</v>
      </c>
      <c r="J316" s="115">
        <v>0</v>
      </c>
      <c r="K316" s="115">
        <v>0</v>
      </c>
      <c r="L316" s="115">
        <v>0</v>
      </c>
      <c r="M316" s="115">
        <v>0</v>
      </c>
      <c r="N316" s="115">
        <v>0</v>
      </c>
      <c r="O316" s="115">
        <v>0</v>
      </c>
      <c r="P316" s="115">
        <v>0</v>
      </c>
      <c r="Q316" s="115">
        <v>0</v>
      </c>
      <c r="R316" s="115">
        <v>0</v>
      </c>
      <c r="S316" s="115">
        <v>0</v>
      </c>
      <c r="T316" s="115">
        <v>0</v>
      </c>
      <c r="U316" s="115">
        <v>0</v>
      </c>
      <c r="V316" s="115">
        <v>0</v>
      </c>
      <c r="W316" s="115">
        <v>0</v>
      </c>
      <c r="X316" s="115">
        <v>0</v>
      </c>
      <c r="Y316" s="115">
        <v>0</v>
      </c>
      <c r="Z316" s="115">
        <v>0</v>
      </c>
      <c r="AA316" s="115">
        <v>0</v>
      </c>
      <c r="AB316" s="115">
        <v>0</v>
      </c>
      <c r="AC316" s="115">
        <v>0</v>
      </c>
      <c r="AD316" s="115">
        <v>0</v>
      </c>
      <c r="AE316" s="115">
        <v>0</v>
      </c>
      <c r="AF316" s="115">
        <v>0</v>
      </c>
      <c r="AG316" s="115">
        <v>0</v>
      </c>
      <c r="AH316" s="115">
        <v>0</v>
      </c>
      <c r="AI316" s="115">
        <v>0</v>
      </c>
      <c r="AJ316" s="115">
        <v>0</v>
      </c>
      <c r="AK316" s="115">
        <v>0</v>
      </c>
      <c r="AL316" s="246">
        <f t="shared" si="4"/>
        <v>0</v>
      </c>
      <c r="AO316" s="70"/>
    </row>
    <row r="317" spans="1:41" ht="33" hidden="1" customHeight="1">
      <c r="A317" s="87">
        <v>1236</v>
      </c>
      <c r="B317" s="88" t="s">
        <v>954</v>
      </c>
      <c r="C317" s="117" t="s">
        <v>1526</v>
      </c>
      <c r="D317" s="115">
        <v>0</v>
      </c>
      <c r="E317" s="115">
        <v>0</v>
      </c>
      <c r="F317" s="115">
        <v>0</v>
      </c>
      <c r="G317" s="115">
        <v>0</v>
      </c>
      <c r="H317" s="115">
        <v>0</v>
      </c>
      <c r="I317" s="115">
        <v>0</v>
      </c>
      <c r="J317" s="115">
        <v>0</v>
      </c>
      <c r="K317" s="115">
        <v>0</v>
      </c>
      <c r="L317" s="115">
        <v>0</v>
      </c>
      <c r="M317" s="115">
        <v>0</v>
      </c>
      <c r="N317" s="115">
        <v>0</v>
      </c>
      <c r="O317" s="115">
        <v>0</v>
      </c>
      <c r="P317" s="115">
        <v>0</v>
      </c>
      <c r="Q317" s="115">
        <v>0</v>
      </c>
      <c r="R317" s="115">
        <v>0</v>
      </c>
      <c r="S317" s="115">
        <v>0</v>
      </c>
      <c r="T317" s="115">
        <v>0</v>
      </c>
      <c r="U317" s="115">
        <v>0</v>
      </c>
      <c r="V317" s="115">
        <v>0</v>
      </c>
      <c r="W317" s="115">
        <v>0</v>
      </c>
      <c r="X317" s="115">
        <v>0</v>
      </c>
      <c r="Y317" s="115">
        <v>0</v>
      </c>
      <c r="Z317" s="115">
        <v>0</v>
      </c>
      <c r="AA317" s="115">
        <v>0</v>
      </c>
      <c r="AB317" s="115">
        <v>0</v>
      </c>
      <c r="AC317" s="115">
        <v>0</v>
      </c>
      <c r="AD317" s="115">
        <v>0</v>
      </c>
      <c r="AE317" s="115">
        <v>0</v>
      </c>
      <c r="AF317" s="115">
        <v>0</v>
      </c>
      <c r="AG317" s="115">
        <v>0</v>
      </c>
      <c r="AH317" s="115">
        <v>0</v>
      </c>
      <c r="AI317" s="115">
        <v>0</v>
      </c>
      <c r="AJ317" s="115">
        <v>0</v>
      </c>
      <c r="AK317" s="115">
        <v>0</v>
      </c>
      <c r="AL317" s="246">
        <f t="shared" si="4"/>
        <v>0</v>
      </c>
      <c r="AO317" s="70"/>
    </row>
    <row r="318" spans="1:41" ht="33" hidden="1" customHeight="1">
      <c r="A318" s="87">
        <v>1237</v>
      </c>
      <c r="B318" s="88" t="s">
        <v>955</v>
      </c>
      <c r="C318" s="117" t="s">
        <v>1526</v>
      </c>
      <c r="D318" s="115">
        <v>0</v>
      </c>
      <c r="E318" s="115">
        <v>0</v>
      </c>
      <c r="F318" s="115">
        <v>0</v>
      </c>
      <c r="G318" s="115">
        <v>0</v>
      </c>
      <c r="H318" s="115">
        <v>0</v>
      </c>
      <c r="I318" s="115">
        <v>0</v>
      </c>
      <c r="J318" s="115">
        <v>0</v>
      </c>
      <c r="K318" s="115">
        <v>0</v>
      </c>
      <c r="L318" s="115">
        <v>0</v>
      </c>
      <c r="M318" s="115">
        <v>0</v>
      </c>
      <c r="N318" s="115">
        <v>0</v>
      </c>
      <c r="O318" s="115">
        <v>0</v>
      </c>
      <c r="P318" s="115">
        <v>0</v>
      </c>
      <c r="Q318" s="115">
        <v>0</v>
      </c>
      <c r="R318" s="115">
        <v>0</v>
      </c>
      <c r="S318" s="115">
        <v>0</v>
      </c>
      <c r="T318" s="115">
        <v>0</v>
      </c>
      <c r="U318" s="115">
        <v>0</v>
      </c>
      <c r="V318" s="115">
        <v>0</v>
      </c>
      <c r="W318" s="115">
        <v>0</v>
      </c>
      <c r="X318" s="115">
        <v>0</v>
      </c>
      <c r="Y318" s="115">
        <v>0</v>
      </c>
      <c r="Z318" s="115">
        <v>0</v>
      </c>
      <c r="AA318" s="115">
        <v>0</v>
      </c>
      <c r="AB318" s="115">
        <v>0</v>
      </c>
      <c r="AC318" s="115">
        <v>0</v>
      </c>
      <c r="AD318" s="115">
        <v>0</v>
      </c>
      <c r="AE318" s="115">
        <v>0</v>
      </c>
      <c r="AF318" s="115">
        <v>0</v>
      </c>
      <c r="AG318" s="115">
        <v>0</v>
      </c>
      <c r="AH318" s="115">
        <v>0</v>
      </c>
      <c r="AI318" s="115">
        <v>0</v>
      </c>
      <c r="AJ318" s="115">
        <v>0</v>
      </c>
      <c r="AK318" s="115">
        <v>0</v>
      </c>
      <c r="AL318" s="246">
        <f t="shared" si="4"/>
        <v>0</v>
      </c>
      <c r="AO318" s="70"/>
    </row>
    <row r="319" spans="1:41" ht="33" hidden="1" customHeight="1">
      <c r="A319" s="87">
        <v>1238</v>
      </c>
      <c r="B319" s="88" t="s">
        <v>956</v>
      </c>
      <c r="C319" s="117" t="s">
        <v>1526</v>
      </c>
      <c r="D319" s="115">
        <v>0</v>
      </c>
      <c r="E319" s="115">
        <v>0</v>
      </c>
      <c r="F319" s="115">
        <v>0</v>
      </c>
      <c r="G319" s="115">
        <v>0</v>
      </c>
      <c r="H319" s="115">
        <v>0</v>
      </c>
      <c r="I319" s="115">
        <v>0</v>
      </c>
      <c r="J319" s="115">
        <v>0</v>
      </c>
      <c r="K319" s="115">
        <v>0</v>
      </c>
      <c r="L319" s="115">
        <v>0</v>
      </c>
      <c r="M319" s="115">
        <v>0</v>
      </c>
      <c r="N319" s="115">
        <v>0</v>
      </c>
      <c r="O319" s="115">
        <v>0</v>
      </c>
      <c r="P319" s="115">
        <v>0</v>
      </c>
      <c r="Q319" s="115">
        <v>0</v>
      </c>
      <c r="R319" s="115">
        <v>0</v>
      </c>
      <c r="S319" s="115">
        <v>0</v>
      </c>
      <c r="T319" s="115">
        <v>0</v>
      </c>
      <c r="U319" s="115">
        <v>0</v>
      </c>
      <c r="V319" s="115">
        <v>0</v>
      </c>
      <c r="W319" s="115">
        <v>0</v>
      </c>
      <c r="X319" s="115">
        <v>0</v>
      </c>
      <c r="Y319" s="115">
        <v>0</v>
      </c>
      <c r="Z319" s="115">
        <v>0</v>
      </c>
      <c r="AA319" s="115">
        <v>0</v>
      </c>
      <c r="AB319" s="115">
        <v>0</v>
      </c>
      <c r="AC319" s="115">
        <v>0</v>
      </c>
      <c r="AD319" s="115">
        <v>0</v>
      </c>
      <c r="AE319" s="115">
        <v>0</v>
      </c>
      <c r="AF319" s="115">
        <v>0</v>
      </c>
      <c r="AG319" s="115">
        <v>0</v>
      </c>
      <c r="AH319" s="115">
        <v>0</v>
      </c>
      <c r="AI319" s="115">
        <v>0</v>
      </c>
      <c r="AJ319" s="115">
        <v>0</v>
      </c>
      <c r="AK319" s="115">
        <v>0</v>
      </c>
      <c r="AL319" s="246">
        <f t="shared" si="4"/>
        <v>0</v>
      </c>
      <c r="AO319" s="70"/>
    </row>
    <row r="320" spans="1:41" ht="33" hidden="1" customHeight="1">
      <c r="A320" s="87">
        <v>1239</v>
      </c>
      <c r="B320" s="88" t="s">
        <v>957</v>
      </c>
      <c r="C320" s="117" t="s">
        <v>1526</v>
      </c>
      <c r="D320" s="115">
        <v>0</v>
      </c>
      <c r="E320" s="115">
        <v>0</v>
      </c>
      <c r="F320" s="115">
        <v>0</v>
      </c>
      <c r="G320" s="115">
        <v>0</v>
      </c>
      <c r="H320" s="115">
        <v>0</v>
      </c>
      <c r="I320" s="115">
        <v>0</v>
      </c>
      <c r="J320" s="115">
        <v>0</v>
      </c>
      <c r="K320" s="115">
        <v>0</v>
      </c>
      <c r="L320" s="115">
        <v>0</v>
      </c>
      <c r="M320" s="115">
        <v>0</v>
      </c>
      <c r="N320" s="115">
        <v>0</v>
      </c>
      <c r="O320" s="115">
        <v>0</v>
      </c>
      <c r="P320" s="115">
        <v>0</v>
      </c>
      <c r="Q320" s="115">
        <v>0</v>
      </c>
      <c r="R320" s="115">
        <v>0</v>
      </c>
      <c r="S320" s="115">
        <v>0</v>
      </c>
      <c r="T320" s="115">
        <v>0</v>
      </c>
      <c r="U320" s="115">
        <v>0</v>
      </c>
      <c r="V320" s="115">
        <v>0</v>
      </c>
      <c r="W320" s="115">
        <v>0</v>
      </c>
      <c r="X320" s="115">
        <v>0</v>
      </c>
      <c r="Y320" s="115">
        <v>0</v>
      </c>
      <c r="Z320" s="115">
        <v>0</v>
      </c>
      <c r="AA320" s="115">
        <v>0</v>
      </c>
      <c r="AB320" s="115">
        <v>0</v>
      </c>
      <c r="AC320" s="115">
        <v>0</v>
      </c>
      <c r="AD320" s="115">
        <v>0</v>
      </c>
      <c r="AE320" s="115">
        <v>0</v>
      </c>
      <c r="AF320" s="115">
        <v>0</v>
      </c>
      <c r="AG320" s="115">
        <v>0</v>
      </c>
      <c r="AH320" s="115">
        <v>0</v>
      </c>
      <c r="AI320" s="115">
        <v>0</v>
      </c>
      <c r="AJ320" s="115">
        <v>0</v>
      </c>
      <c r="AK320" s="115">
        <v>0</v>
      </c>
      <c r="AL320" s="246">
        <f t="shared" si="4"/>
        <v>0</v>
      </c>
      <c r="AO320" s="70"/>
    </row>
    <row r="321" spans="1:41" ht="33" hidden="1" customHeight="1">
      <c r="A321" s="87">
        <v>1240</v>
      </c>
      <c r="B321" s="88" t="s">
        <v>958</v>
      </c>
      <c r="C321" s="117" t="s">
        <v>1526</v>
      </c>
      <c r="D321" s="115">
        <v>0</v>
      </c>
      <c r="E321" s="115">
        <v>0</v>
      </c>
      <c r="F321" s="115">
        <v>0</v>
      </c>
      <c r="G321" s="115">
        <v>0</v>
      </c>
      <c r="H321" s="115">
        <v>0</v>
      </c>
      <c r="I321" s="115">
        <v>0</v>
      </c>
      <c r="J321" s="115">
        <v>0</v>
      </c>
      <c r="K321" s="115">
        <v>0</v>
      </c>
      <c r="L321" s="115">
        <v>0</v>
      </c>
      <c r="M321" s="115">
        <v>0</v>
      </c>
      <c r="N321" s="115">
        <v>0</v>
      </c>
      <c r="O321" s="115">
        <v>0</v>
      </c>
      <c r="P321" s="115">
        <v>0</v>
      </c>
      <c r="Q321" s="115">
        <v>0</v>
      </c>
      <c r="R321" s="115">
        <v>0</v>
      </c>
      <c r="S321" s="115">
        <v>0</v>
      </c>
      <c r="T321" s="115">
        <v>0</v>
      </c>
      <c r="U321" s="115">
        <v>0</v>
      </c>
      <c r="V321" s="115">
        <v>0</v>
      </c>
      <c r="W321" s="115">
        <v>0</v>
      </c>
      <c r="X321" s="115">
        <v>0</v>
      </c>
      <c r="Y321" s="115">
        <v>0</v>
      </c>
      <c r="Z321" s="115">
        <v>0</v>
      </c>
      <c r="AA321" s="115">
        <v>0</v>
      </c>
      <c r="AB321" s="115">
        <v>0</v>
      </c>
      <c r="AC321" s="115">
        <v>0</v>
      </c>
      <c r="AD321" s="115">
        <v>0</v>
      </c>
      <c r="AE321" s="115">
        <v>0</v>
      </c>
      <c r="AF321" s="115">
        <v>0</v>
      </c>
      <c r="AG321" s="115">
        <v>0</v>
      </c>
      <c r="AH321" s="115">
        <v>0</v>
      </c>
      <c r="AI321" s="115">
        <v>0</v>
      </c>
      <c r="AJ321" s="115">
        <v>0</v>
      </c>
      <c r="AK321" s="115">
        <v>0</v>
      </c>
      <c r="AL321" s="246">
        <f t="shared" si="4"/>
        <v>0</v>
      </c>
      <c r="AO321" s="70"/>
    </row>
    <row r="322" spans="1:41" ht="33" hidden="1" customHeight="1">
      <c r="A322" s="87">
        <v>1241</v>
      </c>
      <c r="B322" s="88" t="s">
        <v>959</v>
      </c>
      <c r="C322" s="117" t="s">
        <v>1526</v>
      </c>
      <c r="D322" s="115">
        <v>0</v>
      </c>
      <c r="E322" s="115">
        <v>0</v>
      </c>
      <c r="F322" s="115">
        <v>0</v>
      </c>
      <c r="G322" s="115">
        <v>0</v>
      </c>
      <c r="H322" s="115">
        <v>0</v>
      </c>
      <c r="I322" s="115">
        <v>0</v>
      </c>
      <c r="J322" s="115">
        <v>0</v>
      </c>
      <c r="K322" s="115">
        <v>0</v>
      </c>
      <c r="L322" s="115">
        <v>0</v>
      </c>
      <c r="M322" s="115">
        <v>0</v>
      </c>
      <c r="N322" s="115">
        <v>0</v>
      </c>
      <c r="O322" s="115">
        <v>0</v>
      </c>
      <c r="P322" s="115">
        <v>0</v>
      </c>
      <c r="Q322" s="115">
        <v>0</v>
      </c>
      <c r="R322" s="115">
        <v>0</v>
      </c>
      <c r="S322" s="115">
        <v>0</v>
      </c>
      <c r="T322" s="115">
        <v>0</v>
      </c>
      <c r="U322" s="115">
        <v>0</v>
      </c>
      <c r="V322" s="115">
        <v>0</v>
      </c>
      <c r="W322" s="115">
        <v>0</v>
      </c>
      <c r="X322" s="115">
        <v>0</v>
      </c>
      <c r="Y322" s="115">
        <v>0</v>
      </c>
      <c r="Z322" s="115">
        <v>0</v>
      </c>
      <c r="AA322" s="115">
        <v>0</v>
      </c>
      <c r="AB322" s="115">
        <v>0</v>
      </c>
      <c r="AC322" s="115">
        <v>0</v>
      </c>
      <c r="AD322" s="115">
        <v>0</v>
      </c>
      <c r="AE322" s="115">
        <v>0</v>
      </c>
      <c r="AF322" s="115">
        <v>0</v>
      </c>
      <c r="AG322" s="115">
        <v>0</v>
      </c>
      <c r="AH322" s="115">
        <v>0</v>
      </c>
      <c r="AI322" s="115">
        <v>0</v>
      </c>
      <c r="AJ322" s="115">
        <v>0</v>
      </c>
      <c r="AK322" s="115">
        <v>0</v>
      </c>
      <c r="AL322" s="246">
        <f t="shared" si="4"/>
        <v>0</v>
      </c>
      <c r="AO322" s="70"/>
    </row>
    <row r="323" spans="1:41" ht="33" hidden="1" customHeight="1">
      <c r="A323" s="87">
        <v>1242</v>
      </c>
      <c r="B323" s="88" t="s">
        <v>960</v>
      </c>
      <c r="C323" s="117" t="s">
        <v>1526</v>
      </c>
      <c r="D323" s="115">
        <v>0</v>
      </c>
      <c r="E323" s="115">
        <v>0</v>
      </c>
      <c r="F323" s="115">
        <v>0</v>
      </c>
      <c r="G323" s="115">
        <v>0</v>
      </c>
      <c r="H323" s="115">
        <v>0</v>
      </c>
      <c r="I323" s="115">
        <v>0</v>
      </c>
      <c r="J323" s="115">
        <v>0</v>
      </c>
      <c r="K323" s="115">
        <v>0</v>
      </c>
      <c r="L323" s="115">
        <v>0</v>
      </c>
      <c r="M323" s="115">
        <v>0</v>
      </c>
      <c r="N323" s="115">
        <v>0</v>
      </c>
      <c r="O323" s="115">
        <v>0</v>
      </c>
      <c r="P323" s="115">
        <v>0</v>
      </c>
      <c r="Q323" s="115">
        <v>0</v>
      </c>
      <c r="R323" s="115">
        <v>0</v>
      </c>
      <c r="S323" s="115">
        <v>0</v>
      </c>
      <c r="T323" s="115">
        <v>0</v>
      </c>
      <c r="U323" s="115">
        <v>0</v>
      </c>
      <c r="V323" s="115">
        <v>0</v>
      </c>
      <c r="W323" s="115">
        <v>0</v>
      </c>
      <c r="X323" s="115">
        <v>0</v>
      </c>
      <c r="Y323" s="115">
        <v>0</v>
      </c>
      <c r="Z323" s="115">
        <v>0</v>
      </c>
      <c r="AA323" s="115">
        <v>0</v>
      </c>
      <c r="AB323" s="115">
        <v>0</v>
      </c>
      <c r="AC323" s="115">
        <v>0</v>
      </c>
      <c r="AD323" s="115">
        <v>0</v>
      </c>
      <c r="AE323" s="115">
        <v>0</v>
      </c>
      <c r="AF323" s="115">
        <v>0</v>
      </c>
      <c r="AG323" s="115">
        <v>0</v>
      </c>
      <c r="AH323" s="115">
        <v>0</v>
      </c>
      <c r="AI323" s="115">
        <v>0</v>
      </c>
      <c r="AJ323" s="115">
        <v>0</v>
      </c>
      <c r="AK323" s="115">
        <v>0</v>
      </c>
      <c r="AL323" s="246">
        <f t="shared" si="4"/>
        <v>0</v>
      </c>
      <c r="AO323" s="70"/>
    </row>
    <row r="324" spans="1:41" ht="33" hidden="1" customHeight="1">
      <c r="A324" s="87">
        <v>1243</v>
      </c>
      <c r="B324" s="88" t="s">
        <v>961</v>
      </c>
      <c r="C324" s="117" t="s">
        <v>1526</v>
      </c>
      <c r="D324" s="115">
        <v>0</v>
      </c>
      <c r="E324" s="115">
        <v>0</v>
      </c>
      <c r="F324" s="115">
        <v>0</v>
      </c>
      <c r="G324" s="115">
        <v>0</v>
      </c>
      <c r="H324" s="115">
        <v>0</v>
      </c>
      <c r="I324" s="115">
        <v>0</v>
      </c>
      <c r="J324" s="115">
        <v>0</v>
      </c>
      <c r="K324" s="115">
        <v>0</v>
      </c>
      <c r="L324" s="115">
        <v>0</v>
      </c>
      <c r="M324" s="115">
        <v>0</v>
      </c>
      <c r="N324" s="115">
        <v>0</v>
      </c>
      <c r="O324" s="115">
        <v>0</v>
      </c>
      <c r="P324" s="115">
        <v>0</v>
      </c>
      <c r="Q324" s="115">
        <v>0</v>
      </c>
      <c r="R324" s="115">
        <v>0</v>
      </c>
      <c r="S324" s="115">
        <v>0</v>
      </c>
      <c r="T324" s="115">
        <v>0</v>
      </c>
      <c r="U324" s="115">
        <v>0</v>
      </c>
      <c r="V324" s="115">
        <v>0</v>
      </c>
      <c r="W324" s="115">
        <v>0</v>
      </c>
      <c r="X324" s="115">
        <v>0</v>
      </c>
      <c r="Y324" s="115">
        <v>0</v>
      </c>
      <c r="Z324" s="115">
        <v>0</v>
      </c>
      <c r="AA324" s="115">
        <v>0</v>
      </c>
      <c r="AB324" s="115">
        <v>0</v>
      </c>
      <c r="AC324" s="115">
        <v>0</v>
      </c>
      <c r="AD324" s="115">
        <v>0</v>
      </c>
      <c r="AE324" s="115">
        <v>0</v>
      </c>
      <c r="AF324" s="115">
        <v>0</v>
      </c>
      <c r="AG324" s="115">
        <v>0</v>
      </c>
      <c r="AH324" s="115">
        <v>0</v>
      </c>
      <c r="AI324" s="115">
        <v>0</v>
      </c>
      <c r="AJ324" s="115">
        <v>0</v>
      </c>
      <c r="AK324" s="115">
        <v>0</v>
      </c>
      <c r="AL324" s="246">
        <f t="shared" si="4"/>
        <v>0</v>
      </c>
      <c r="AO324" s="70"/>
    </row>
    <row r="325" spans="1:41" ht="33" hidden="1" customHeight="1">
      <c r="A325" s="87">
        <v>1244</v>
      </c>
      <c r="B325" s="88" t="s">
        <v>962</v>
      </c>
      <c r="C325" s="117" t="s">
        <v>1526</v>
      </c>
      <c r="D325" s="115">
        <v>0</v>
      </c>
      <c r="E325" s="115">
        <v>0</v>
      </c>
      <c r="F325" s="115">
        <v>0</v>
      </c>
      <c r="G325" s="115">
        <v>0</v>
      </c>
      <c r="H325" s="115">
        <v>0</v>
      </c>
      <c r="I325" s="115">
        <v>0</v>
      </c>
      <c r="J325" s="115">
        <v>0</v>
      </c>
      <c r="K325" s="115">
        <v>0</v>
      </c>
      <c r="L325" s="115">
        <v>0</v>
      </c>
      <c r="M325" s="115">
        <v>0</v>
      </c>
      <c r="N325" s="115">
        <v>0</v>
      </c>
      <c r="O325" s="115">
        <v>0</v>
      </c>
      <c r="P325" s="115">
        <v>0</v>
      </c>
      <c r="Q325" s="115">
        <v>0</v>
      </c>
      <c r="R325" s="115">
        <v>0</v>
      </c>
      <c r="S325" s="115">
        <v>0</v>
      </c>
      <c r="T325" s="115">
        <v>0</v>
      </c>
      <c r="U325" s="115">
        <v>0</v>
      </c>
      <c r="V325" s="115">
        <v>0</v>
      </c>
      <c r="W325" s="115">
        <v>0</v>
      </c>
      <c r="X325" s="115">
        <v>0</v>
      </c>
      <c r="Y325" s="115">
        <v>0</v>
      </c>
      <c r="Z325" s="115">
        <v>0</v>
      </c>
      <c r="AA325" s="115">
        <v>0</v>
      </c>
      <c r="AB325" s="115">
        <v>0</v>
      </c>
      <c r="AC325" s="115">
        <v>0</v>
      </c>
      <c r="AD325" s="115">
        <v>0</v>
      </c>
      <c r="AE325" s="115">
        <v>0</v>
      </c>
      <c r="AF325" s="115">
        <v>0</v>
      </c>
      <c r="AG325" s="115">
        <v>0</v>
      </c>
      <c r="AH325" s="115">
        <v>0</v>
      </c>
      <c r="AI325" s="115">
        <v>0</v>
      </c>
      <c r="AJ325" s="115">
        <v>0</v>
      </c>
      <c r="AK325" s="115">
        <v>0</v>
      </c>
      <c r="AL325" s="246">
        <f t="shared" si="4"/>
        <v>0</v>
      </c>
      <c r="AO325" s="70"/>
    </row>
    <row r="326" spans="1:41" ht="33" hidden="1" customHeight="1">
      <c r="A326" s="87">
        <v>1245</v>
      </c>
      <c r="B326" s="88" t="s">
        <v>963</v>
      </c>
      <c r="C326" s="117" t="s">
        <v>1526</v>
      </c>
      <c r="D326" s="115">
        <v>0</v>
      </c>
      <c r="E326" s="115">
        <v>0</v>
      </c>
      <c r="F326" s="115">
        <v>0</v>
      </c>
      <c r="G326" s="115">
        <v>0</v>
      </c>
      <c r="H326" s="115">
        <v>0</v>
      </c>
      <c r="I326" s="115">
        <v>0</v>
      </c>
      <c r="J326" s="115">
        <v>0</v>
      </c>
      <c r="K326" s="115">
        <v>0</v>
      </c>
      <c r="L326" s="115">
        <v>0</v>
      </c>
      <c r="M326" s="115">
        <v>0</v>
      </c>
      <c r="N326" s="115">
        <v>0</v>
      </c>
      <c r="O326" s="115">
        <v>0</v>
      </c>
      <c r="P326" s="115">
        <v>0</v>
      </c>
      <c r="Q326" s="115">
        <v>0</v>
      </c>
      <c r="R326" s="115">
        <v>0</v>
      </c>
      <c r="S326" s="115">
        <v>0</v>
      </c>
      <c r="T326" s="115">
        <v>0</v>
      </c>
      <c r="U326" s="115">
        <v>0</v>
      </c>
      <c r="V326" s="115">
        <v>0</v>
      </c>
      <c r="W326" s="115">
        <v>0</v>
      </c>
      <c r="X326" s="115">
        <v>0</v>
      </c>
      <c r="Y326" s="115">
        <v>0</v>
      </c>
      <c r="Z326" s="115">
        <v>0</v>
      </c>
      <c r="AA326" s="115">
        <v>0</v>
      </c>
      <c r="AB326" s="115">
        <v>0</v>
      </c>
      <c r="AC326" s="115">
        <v>0</v>
      </c>
      <c r="AD326" s="115">
        <v>0</v>
      </c>
      <c r="AE326" s="115">
        <v>0</v>
      </c>
      <c r="AF326" s="115">
        <v>0</v>
      </c>
      <c r="AG326" s="115">
        <v>0</v>
      </c>
      <c r="AH326" s="115">
        <v>0</v>
      </c>
      <c r="AI326" s="115">
        <v>0</v>
      </c>
      <c r="AJ326" s="115">
        <v>0</v>
      </c>
      <c r="AK326" s="115">
        <v>0</v>
      </c>
      <c r="AL326" s="246">
        <f t="shared" si="4"/>
        <v>0</v>
      </c>
      <c r="AO326" s="70"/>
    </row>
    <row r="327" spans="1:41" ht="33" hidden="1" customHeight="1">
      <c r="A327" s="87">
        <v>1246</v>
      </c>
      <c r="B327" s="88" t="s">
        <v>964</v>
      </c>
      <c r="C327" s="117" t="s">
        <v>1526</v>
      </c>
      <c r="D327" s="115">
        <v>0</v>
      </c>
      <c r="E327" s="115">
        <v>0</v>
      </c>
      <c r="F327" s="115">
        <v>0</v>
      </c>
      <c r="G327" s="115">
        <v>0</v>
      </c>
      <c r="H327" s="115">
        <v>0</v>
      </c>
      <c r="I327" s="115">
        <v>0</v>
      </c>
      <c r="J327" s="115">
        <v>0</v>
      </c>
      <c r="K327" s="115">
        <v>0</v>
      </c>
      <c r="L327" s="115">
        <v>0</v>
      </c>
      <c r="M327" s="115">
        <v>0</v>
      </c>
      <c r="N327" s="115">
        <v>0</v>
      </c>
      <c r="O327" s="115">
        <v>0</v>
      </c>
      <c r="P327" s="115">
        <v>0</v>
      </c>
      <c r="Q327" s="115">
        <v>0</v>
      </c>
      <c r="R327" s="115">
        <v>0</v>
      </c>
      <c r="S327" s="115">
        <v>0</v>
      </c>
      <c r="T327" s="115">
        <v>0</v>
      </c>
      <c r="U327" s="115">
        <v>0</v>
      </c>
      <c r="V327" s="115">
        <v>0</v>
      </c>
      <c r="W327" s="115">
        <v>0</v>
      </c>
      <c r="X327" s="115">
        <v>0</v>
      </c>
      <c r="Y327" s="115">
        <v>0</v>
      </c>
      <c r="Z327" s="115">
        <v>0</v>
      </c>
      <c r="AA327" s="115">
        <v>0</v>
      </c>
      <c r="AB327" s="115">
        <v>0</v>
      </c>
      <c r="AC327" s="115">
        <v>0</v>
      </c>
      <c r="AD327" s="115">
        <v>0</v>
      </c>
      <c r="AE327" s="115">
        <v>0</v>
      </c>
      <c r="AF327" s="115">
        <v>0</v>
      </c>
      <c r="AG327" s="115">
        <v>0</v>
      </c>
      <c r="AH327" s="115">
        <v>0</v>
      </c>
      <c r="AI327" s="115">
        <v>0</v>
      </c>
      <c r="AJ327" s="115">
        <v>0</v>
      </c>
      <c r="AK327" s="115">
        <v>0</v>
      </c>
      <c r="AL327" s="246">
        <f t="shared" si="4"/>
        <v>0</v>
      </c>
      <c r="AO327" s="70"/>
    </row>
    <row r="328" spans="1:41" ht="33" hidden="1" customHeight="1">
      <c r="A328" s="87">
        <v>1247</v>
      </c>
      <c r="B328" s="88" t="s">
        <v>965</v>
      </c>
      <c r="C328" s="117" t="s">
        <v>1526</v>
      </c>
      <c r="D328" s="115">
        <v>0</v>
      </c>
      <c r="E328" s="115">
        <v>0</v>
      </c>
      <c r="F328" s="115">
        <v>0</v>
      </c>
      <c r="G328" s="115">
        <v>0</v>
      </c>
      <c r="H328" s="115">
        <v>0</v>
      </c>
      <c r="I328" s="115">
        <v>0</v>
      </c>
      <c r="J328" s="115">
        <v>0</v>
      </c>
      <c r="K328" s="115">
        <v>0</v>
      </c>
      <c r="L328" s="115">
        <v>0</v>
      </c>
      <c r="M328" s="115">
        <v>0</v>
      </c>
      <c r="N328" s="115">
        <v>0</v>
      </c>
      <c r="O328" s="115">
        <v>0</v>
      </c>
      <c r="P328" s="115">
        <v>0</v>
      </c>
      <c r="Q328" s="115">
        <v>0</v>
      </c>
      <c r="R328" s="115">
        <v>0</v>
      </c>
      <c r="S328" s="115">
        <v>0</v>
      </c>
      <c r="T328" s="115">
        <v>0</v>
      </c>
      <c r="U328" s="115">
        <v>0</v>
      </c>
      <c r="V328" s="115">
        <v>0</v>
      </c>
      <c r="W328" s="115">
        <v>0</v>
      </c>
      <c r="X328" s="115">
        <v>0</v>
      </c>
      <c r="Y328" s="115">
        <v>0</v>
      </c>
      <c r="Z328" s="115">
        <v>0</v>
      </c>
      <c r="AA328" s="115">
        <v>0</v>
      </c>
      <c r="AB328" s="115">
        <v>0</v>
      </c>
      <c r="AC328" s="115">
        <v>0</v>
      </c>
      <c r="AD328" s="115">
        <v>0</v>
      </c>
      <c r="AE328" s="115">
        <v>0</v>
      </c>
      <c r="AF328" s="115">
        <v>0</v>
      </c>
      <c r="AG328" s="115">
        <v>0</v>
      </c>
      <c r="AH328" s="115">
        <v>0</v>
      </c>
      <c r="AI328" s="115">
        <v>0</v>
      </c>
      <c r="AJ328" s="115">
        <v>0</v>
      </c>
      <c r="AK328" s="115">
        <v>0</v>
      </c>
      <c r="AL328" s="246">
        <f t="shared" si="4"/>
        <v>0</v>
      </c>
      <c r="AO328" s="70"/>
    </row>
    <row r="329" spans="1:41" ht="33" hidden="1" customHeight="1">
      <c r="A329" s="87">
        <v>1248</v>
      </c>
      <c r="B329" s="88" t="s">
        <v>966</v>
      </c>
      <c r="C329" s="117" t="s">
        <v>1526</v>
      </c>
      <c r="D329" s="115">
        <v>0</v>
      </c>
      <c r="E329" s="115">
        <v>0</v>
      </c>
      <c r="F329" s="115">
        <v>0</v>
      </c>
      <c r="G329" s="115">
        <v>0</v>
      </c>
      <c r="H329" s="115">
        <v>0</v>
      </c>
      <c r="I329" s="115">
        <v>0</v>
      </c>
      <c r="J329" s="115">
        <v>0</v>
      </c>
      <c r="K329" s="115">
        <v>0</v>
      </c>
      <c r="L329" s="115">
        <v>0</v>
      </c>
      <c r="M329" s="115">
        <v>0</v>
      </c>
      <c r="N329" s="115">
        <v>0</v>
      </c>
      <c r="O329" s="115">
        <v>0</v>
      </c>
      <c r="P329" s="115">
        <v>0</v>
      </c>
      <c r="Q329" s="115">
        <v>0</v>
      </c>
      <c r="R329" s="115">
        <v>0</v>
      </c>
      <c r="S329" s="115">
        <v>0</v>
      </c>
      <c r="T329" s="115">
        <v>0</v>
      </c>
      <c r="U329" s="115">
        <v>0</v>
      </c>
      <c r="V329" s="115">
        <v>0</v>
      </c>
      <c r="W329" s="115">
        <v>0</v>
      </c>
      <c r="X329" s="115">
        <v>0</v>
      </c>
      <c r="Y329" s="115">
        <v>0</v>
      </c>
      <c r="Z329" s="115">
        <v>0</v>
      </c>
      <c r="AA329" s="115">
        <v>0</v>
      </c>
      <c r="AB329" s="115">
        <v>0</v>
      </c>
      <c r="AC329" s="115">
        <v>0</v>
      </c>
      <c r="AD329" s="115">
        <v>0</v>
      </c>
      <c r="AE329" s="115">
        <v>0</v>
      </c>
      <c r="AF329" s="115">
        <v>0</v>
      </c>
      <c r="AG329" s="115">
        <v>0</v>
      </c>
      <c r="AH329" s="115">
        <v>0</v>
      </c>
      <c r="AI329" s="115">
        <v>0</v>
      </c>
      <c r="AJ329" s="115">
        <v>0</v>
      </c>
      <c r="AK329" s="115">
        <v>0</v>
      </c>
      <c r="AL329" s="246">
        <f t="shared" si="4"/>
        <v>0</v>
      </c>
      <c r="AO329" s="70"/>
    </row>
    <row r="330" spans="1:41" ht="33" hidden="1" customHeight="1">
      <c r="A330" s="87">
        <v>1249</v>
      </c>
      <c r="B330" s="88" t="s">
        <v>967</v>
      </c>
      <c r="C330" s="117" t="s">
        <v>1526</v>
      </c>
      <c r="D330" s="115">
        <v>0</v>
      </c>
      <c r="E330" s="115">
        <v>0</v>
      </c>
      <c r="F330" s="115">
        <v>0</v>
      </c>
      <c r="G330" s="115">
        <v>0</v>
      </c>
      <c r="H330" s="115">
        <v>0</v>
      </c>
      <c r="I330" s="115">
        <v>0</v>
      </c>
      <c r="J330" s="115">
        <v>0</v>
      </c>
      <c r="K330" s="115">
        <v>0</v>
      </c>
      <c r="L330" s="115">
        <v>0</v>
      </c>
      <c r="M330" s="115">
        <v>0</v>
      </c>
      <c r="N330" s="115">
        <v>0</v>
      </c>
      <c r="O330" s="115">
        <v>0</v>
      </c>
      <c r="P330" s="115">
        <v>0</v>
      </c>
      <c r="Q330" s="115">
        <v>0</v>
      </c>
      <c r="R330" s="115">
        <v>0</v>
      </c>
      <c r="S330" s="115">
        <v>0</v>
      </c>
      <c r="T330" s="115">
        <v>0</v>
      </c>
      <c r="U330" s="115">
        <v>0</v>
      </c>
      <c r="V330" s="115">
        <v>0</v>
      </c>
      <c r="W330" s="115">
        <v>0</v>
      </c>
      <c r="X330" s="115">
        <v>0</v>
      </c>
      <c r="Y330" s="115">
        <v>0</v>
      </c>
      <c r="Z330" s="115">
        <v>0</v>
      </c>
      <c r="AA330" s="115">
        <v>0</v>
      </c>
      <c r="AB330" s="115">
        <v>0</v>
      </c>
      <c r="AC330" s="115">
        <v>0</v>
      </c>
      <c r="AD330" s="115">
        <v>0</v>
      </c>
      <c r="AE330" s="115">
        <v>0</v>
      </c>
      <c r="AF330" s="115">
        <v>0</v>
      </c>
      <c r="AG330" s="115">
        <v>0</v>
      </c>
      <c r="AH330" s="115">
        <v>0</v>
      </c>
      <c r="AI330" s="115">
        <v>0</v>
      </c>
      <c r="AJ330" s="115">
        <v>0</v>
      </c>
      <c r="AK330" s="115">
        <v>0</v>
      </c>
      <c r="AL330" s="246">
        <f t="shared" si="4"/>
        <v>0</v>
      </c>
      <c r="AO330" s="70"/>
    </row>
    <row r="331" spans="1:41" ht="33" hidden="1" customHeight="1">
      <c r="A331" s="87">
        <v>1250</v>
      </c>
      <c r="B331" s="88" t="s">
        <v>968</v>
      </c>
      <c r="C331" s="117" t="s">
        <v>1526</v>
      </c>
      <c r="D331" s="115">
        <v>0</v>
      </c>
      <c r="E331" s="115">
        <v>0</v>
      </c>
      <c r="F331" s="115">
        <v>0</v>
      </c>
      <c r="G331" s="115">
        <v>0</v>
      </c>
      <c r="H331" s="115">
        <v>0</v>
      </c>
      <c r="I331" s="115">
        <v>0</v>
      </c>
      <c r="J331" s="115">
        <v>0</v>
      </c>
      <c r="K331" s="115">
        <v>0</v>
      </c>
      <c r="L331" s="115">
        <v>0</v>
      </c>
      <c r="M331" s="115">
        <v>0</v>
      </c>
      <c r="N331" s="115">
        <v>0</v>
      </c>
      <c r="O331" s="115">
        <v>0</v>
      </c>
      <c r="P331" s="115">
        <v>0</v>
      </c>
      <c r="Q331" s="115">
        <v>0</v>
      </c>
      <c r="R331" s="115">
        <v>0</v>
      </c>
      <c r="S331" s="115">
        <v>0</v>
      </c>
      <c r="T331" s="115">
        <v>0</v>
      </c>
      <c r="U331" s="115">
        <v>0</v>
      </c>
      <c r="V331" s="115">
        <v>0</v>
      </c>
      <c r="W331" s="115">
        <v>0</v>
      </c>
      <c r="X331" s="115">
        <v>0</v>
      </c>
      <c r="Y331" s="115">
        <v>0</v>
      </c>
      <c r="Z331" s="115">
        <v>0</v>
      </c>
      <c r="AA331" s="115">
        <v>0</v>
      </c>
      <c r="AB331" s="115">
        <v>0</v>
      </c>
      <c r="AC331" s="115">
        <v>0</v>
      </c>
      <c r="AD331" s="115">
        <v>0</v>
      </c>
      <c r="AE331" s="115">
        <v>0</v>
      </c>
      <c r="AF331" s="115">
        <v>0</v>
      </c>
      <c r="AG331" s="115">
        <v>0</v>
      </c>
      <c r="AH331" s="115">
        <v>0</v>
      </c>
      <c r="AI331" s="115">
        <v>0</v>
      </c>
      <c r="AJ331" s="115">
        <v>0</v>
      </c>
      <c r="AK331" s="115">
        <v>0</v>
      </c>
      <c r="AL331" s="246">
        <f t="shared" ref="AL331:AL394" si="5">+SUM(D331:AK331)</f>
        <v>0</v>
      </c>
      <c r="AO331" s="70"/>
    </row>
    <row r="332" spans="1:41" ht="33" hidden="1" customHeight="1">
      <c r="A332" s="87">
        <v>1251</v>
      </c>
      <c r="B332" s="88" t="s">
        <v>969</v>
      </c>
      <c r="C332" s="117" t="s">
        <v>1526</v>
      </c>
      <c r="D332" s="115">
        <v>0</v>
      </c>
      <c r="E332" s="115">
        <v>0</v>
      </c>
      <c r="F332" s="115">
        <v>0</v>
      </c>
      <c r="G332" s="115">
        <v>0</v>
      </c>
      <c r="H332" s="115">
        <v>0</v>
      </c>
      <c r="I332" s="115">
        <v>0</v>
      </c>
      <c r="J332" s="115">
        <v>0</v>
      </c>
      <c r="K332" s="115">
        <v>0</v>
      </c>
      <c r="L332" s="115">
        <v>0</v>
      </c>
      <c r="M332" s="115">
        <v>0</v>
      </c>
      <c r="N332" s="115">
        <v>0</v>
      </c>
      <c r="O332" s="115">
        <v>0</v>
      </c>
      <c r="P332" s="115">
        <v>0</v>
      </c>
      <c r="Q332" s="115">
        <v>0</v>
      </c>
      <c r="R332" s="115">
        <v>0</v>
      </c>
      <c r="S332" s="115">
        <v>0</v>
      </c>
      <c r="T332" s="115">
        <v>0</v>
      </c>
      <c r="U332" s="115">
        <v>0</v>
      </c>
      <c r="V332" s="115">
        <v>0</v>
      </c>
      <c r="W332" s="115">
        <v>0</v>
      </c>
      <c r="X332" s="115">
        <v>0</v>
      </c>
      <c r="Y332" s="115">
        <v>0</v>
      </c>
      <c r="Z332" s="115">
        <v>0</v>
      </c>
      <c r="AA332" s="115">
        <v>0</v>
      </c>
      <c r="AB332" s="115">
        <v>0</v>
      </c>
      <c r="AC332" s="115">
        <v>0</v>
      </c>
      <c r="AD332" s="115">
        <v>0</v>
      </c>
      <c r="AE332" s="115">
        <v>0</v>
      </c>
      <c r="AF332" s="115">
        <v>0</v>
      </c>
      <c r="AG332" s="115">
        <v>0</v>
      </c>
      <c r="AH332" s="115">
        <v>0</v>
      </c>
      <c r="AI332" s="115">
        <v>0</v>
      </c>
      <c r="AJ332" s="115">
        <v>0</v>
      </c>
      <c r="AK332" s="115">
        <v>0</v>
      </c>
      <c r="AL332" s="246">
        <f t="shared" si="5"/>
        <v>0</v>
      </c>
      <c r="AO332" s="70"/>
    </row>
    <row r="333" spans="1:41" ht="33" hidden="1" customHeight="1">
      <c r="A333" s="87">
        <v>1252</v>
      </c>
      <c r="B333" s="88" t="s">
        <v>970</v>
      </c>
      <c r="C333" s="117" t="s">
        <v>1526</v>
      </c>
      <c r="D333" s="115">
        <v>0</v>
      </c>
      <c r="E333" s="115">
        <v>0</v>
      </c>
      <c r="F333" s="115">
        <v>0</v>
      </c>
      <c r="G333" s="115">
        <v>0</v>
      </c>
      <c r="H333" s="115">
        <v>0</v>
      </c>
      <c r="I333" s="115">
        <v>0</v>
      </c>
      <c r="J333" s="115">
        <v>0</v>
      </c>
      <c r="K333" s="115">
        <v>0</v>
      </c>
      <c r="L333" s="115">
        <v>0</v>
      </c>
      <c r="M333" s="115">
        <v>0</v>
      </c>
      <c r="N333" s="115">
        <v>0</v>
      </c>
      <c r="O333" s="115">
        <v>0</v>
      </c>
      <c r="P333" s="115">
        <v>0</v>
      </c>
      <c r="Q333" s="115">
        <v>0</v>
      </c>
      <c r="R333" s="115">
        <v>0</v>
      </c>
      <c r="S333" s="115">
        <v>0</v>
      </c>
      <c r="T333" s="115">
        <v>0</v>
      </c>
      <c r="U333" s="115">
        <v>0</v>
      </c>
      <c r="V333" s="115">
        <v>0</v>
      </c>
      <c r="W333" s="115">
        <v>0</v>
      </c>
      <c r="X333" s="115">
        <v>0</v>
      </c>
      <c r="Y333" s="115">
        <v>0</v>
      </c>
      <c r="Z333" s="115">
        <v>0</v>
      </c>
      <c r="AA333" s="115">
        <v>0</v>
      </c>
      <c r="AB333" s="115">
        <v>0</v>
      </c>
      <c r="AC333" s="115">
        <v>0</v>
      </c>
      <c r="AD333" s="115">
        <v>0</v>
      </c>
      <c r="AE333" s="115">
        <v>0</v>
      </c>
      <c r="AF333" s="115">
        <v>0</v>
      </c>
      <c r="AG333" s="115">
        <v>0</v>
      </c>
      <c r="AH333" s="115">
        <v>0</v>
      </c>
      <c r="AI333" s="115">
        <v>0</v>
      </c>
      <c r="AJ333" s="115">
        <v>0</v>
      </c>
      <c r="AK333" s="115">
        <v>0</v>
      </c>
      <c r="AL333" s="246">
        <f t="shared" si="5"/>
        <v>0</v>
      </c>
      <c r="AO333" s="70"/>
    </row>
    <row r="334" spans="1:41" ht="33" hidden="1" customHeight="1">
      <c r="A334" s="87">
        <v>1253</v>
      </c>
      <c r="B334" s="88" t="s">
        <v>971</v>
      </c>
      <c r="C334" s="117" t="s">
        <v>1526</v>
      </c>
      <c r="D334" s="115">
        <v>0</v>
      </c>
      <c r="E334" s="115">
        <v>0</v>
      </c>
      <c r="F334" s="115">
        <v>0</v>
      </c>
      <c r="G334" s="115">
        <v>0</v>
      </c>
      <c r="H334" s="115">
        <v>0</v>
      </c>
      <c r="I334" s="115">
        <v>0</v>
      </c>
      <c r="J334" s="115">
        <v>0</v>
      </c>
      <c r="K334" s="115">
        <v>0</v>
      </c>
      <c r="L334" s="115">
        <v>0</v>
      </c>
      <c r="M334" s="115">
        <v>0</v>
      </c>
      <c r="N334" s="115">
        <v>0</v>
      </c>
      <c r="O334" s="115">
        <v>0</v>
      </c>
      <c r="P334" s="115">
        <v>0</v>
      </c>
      <c r="Q334" s="115">
        <v>0</v>
      </c>
      <c r="R334" s="115">
        <v>0</v>
      </c>
      <c r="S334" s="115">
        <v>0</v>
      </c>
      <c r="T334" s="115">
        <v>0</v>
      </c>
      <c r="U334" s="115">
        <v>0</v>
      </c>
      <c r="V334" s="115">
        <v>0</v>
      </c>
      <c r="W334" s="115">
        <v>0</v>
      </c>
      <c r="X334" s="115">
        <v>0</v>
      </c>
      <c r="Y334" s="115">
        <v>0</v>
      </c>
      <c r="Z334" s="115">
        <v>0</v>
      </c>
      <c r="AA334" s="115">
        <v>0</v>
      </c>
      <c r="AB334" s="115">
        <v>0</v>
      </c>
      <c r="AC334" s="115">
        <v>0</v>
      </c>
      <c r="AD334" s="115">
        <v>0</v>
      </c>
      <c r="AE334" s="115">
        <v>0</v>
      </c>
      <c r="AF334" s="115">
        <v>0</v>
      </c>
      <c r="AG334" s="115">
        <v>0</v>
      </c>
      <c r="AH334" s="115">
        <v>0</v>
      </c>
      <c r="AI334" s="115">
        <v>0</v>
      </c>
      <c r="AJ334" s="115">
        <v>0</v>
      </c>
      <c r="AK334" s="115">
        <v>0</v>
      </c>
      <c r="AL334" s="246">
        <f t="shared" si="5"/>
        <v>0</v>
      </c>
      <c r="AO334" s="70"/>
    </row>
    <row r="335" spans="1:41" ht="33" hidden="1" customHeight="1">
      <c r="A335" s="87">
        <v>1254</v>
      </c>
      <c r="B335" s="88" t="s">
        <v>972</v>
      </c>
      <c r="C335" s="117" t="s">
        <v>1526</v>
      </c>
      <c r="D335" s="115">
        <v>0</v>
      </c>
      <c r="E335" s="115">
        <v>0</v>
      </c>
      <c r="F335" s="115">
        <v>0</v>
      </c>
      <c r="G335" s="115">
        <v>0</v>
      </c>
      <c r="H335" s="115">
        <v>0</v>
      </c>
      <c r="I335" s="115">
        <v>0</v>
      </c>
      <c r="J335" s="115">
        <v>0</v>
      </c>
      <c r="K335" s="115">
        <v>0</v>
      </c>
      <c r="L335" s="115">
        <v>0</v>
      </c>
      <c r="M335" s="115">
        <v>0</v>
      </c>
      <c r="N335" s="115">
        <v>0</v>
      </c>
      <c r="O335" s="115">
        <v>0</v>
      </c>
      <c r="P335" s="115">
        <v>0</v>
      </c>
      <c r="Q335" s="115">
        <v>0</v>
      </c>
      <c r="R335" s="115">
        <v>0</v>
      </c>
      <c r="S335" s="115">
        <v>0</v>
      </c>
      <c r="T335" s="115">
        <v>0</v>
      </c>
      <c r="U335" s="115">
        <v>0</v>
      </c>
      <c r="V335" s="115">
        <v>0</v>
      </c>
      <c r="W335" s="115">
        <v>0</v>
      </c>
      <c r="X335" s="115">
        <v>0</v>
      </c>
      <c r="Y335" s="115">
        <v>0</v>
      </c>
      <c r="Z335" s="115">
        <v>0</v>
      </c>
      <c r="AA335" s="115">
        <v>0</v>
      </c>
      <c r="AB335" s="115">
        <v>0</v>
      </c>
      <c r="AC335" s="115">
        <v>0</v>
      </c>
      <c r="AD335" s="115">
        <v>0</v>
      </c>
      <c r="AE335" s="115">
        <v>0</v>
      </c>
      <c r="AF335" s="115">
        <v>0</v>
      </c>
      <c r="AG335" s="115">
        <v>0</v>
      </c>
      <c r="AH335" s="115">
        <v>0</v>
      </c>
      <c r="AI335" s="115">
        <v>0</v>
      </c>
      <c r="AJ335" s="115">
        <v>0</v>
      </c>
      <c r="AK335" s="115">
        <v>0</v>
      </c>
      <c r="AL335" s="246">
        <f t="shared" si="5"/>
        <v>0</v>
      </c>
      <c r="AO335" s="70"/>
    </row>
    <row r="336" spans="1:41" ht="33" hidden="1" customHeight="1">
      <c r="A336" s="87">
        <v>1255</v>
      </c>
      <c r="B336" s="88" t="s">
        <v>973</v>
      </c>
      <c r="C336" s="117" t="s">
        <v>1526</v>
      </c>
      <c r="D336" s="115">
        <v>0</v>
      </c>
      <c r="E336" s="115">
        <v>0</v>
      </c>
      <c r="F336" s="115">
        <v>0</v>
      </c>
      <c r="G336" s="115">
        <v>0</v>
      </c>
      <c r="H336" s="115">
        <v>0</v>
      </c>
      <c r="I336" s="115">
        <v>0</v>
      </c>
      <c r="J336" s="115">
        <v>0</v>
      </c>
      <c r="K336" s="115">
        <v>0</v>
      </c>
      <c r="L336" s="115">
        <v>0</v>
      </c>
      <c r="M336" s="115">
        <v>0</v>
      </c>
      <c r="N336" s="115">
        <v>0</v>
      </c>
      <c r="O336" s="115">
        <v>0</v>
      </c>
      <c r="P336" s="115">
        <v>0</v>
      </c>
      <c r="Q336" s="115">
        <v>0</v>
      </c>
      <c r="R336" s="115">
        <v>0</v>
      </c>
      <c r="S336" s="115">
        <v>0</v>
      </c>
      <c r="T336" s="115">
        <v>0</v>
      </c>
      <c r="U336" s="115">
        <v>0</v>
      </c>
      <c r="V336" s="115">
        <v>0</v>
      </c>
      <c r="W336" s="115">
        <v>0</v>
      </c>
      <c r="X336" s="115">
        <v>0</v>
      </c>
      <c r="Y336" s="115">
        <v>0</v>
      </c>
      <c r="Z336" s="115">
        <v>0</v>
      </c>
      <c r="AA336" s="115">
        <v>0</v>
      </c>
      <c r="AB336" s="115">
        <v>0</v>
      </c>
      <c r="AC336" s="115">
        <v>0</v>
      </c>
      <c r="AD336" s="115">
        <v>0</v>
      </c>
      <c r="AE336" s="115">
        <v>0</v>
      </c>
      <c r="AF336" s="115">
        <v>0</v>
      </c>
      <c r="AG336" s="115">
        <v>0</v>
      </c>
      <c r="AH336" s="115">
        <v>0</v>
      </c>
      <c r="AI336" s="115">
        <v>0</v>
      </c>
      <c r="AJ336" s="115">
        <v>0</v>
      </c>
      <c r="AK336" s="115">
        <v>0</v>
      </c>
      <c r="AL336" s="246">
        <f t="shared" si="5"/>
        <v>0</v>
      </c>
      <c r="AO336" s="70"/>
    </row>
    <row r="337" spans="1:41" ht="33" hidden="1" customHeight="1">
      <c r="A337" s="87">
        <v>1256</v>
      </c>
      <c r="B337" s="88" t="s">
        <v>974</v>
      </c>
      <c r="C337" s="117" t="s">
        <v>1526</v>
      </c>
      <c r="D337" s="115">
        <v>0</v>
      </c>
      <c r="E337" s="115">
        <v>0</v>
      </c>
      <c r="F337" s="115">
        <v>0</v>
      </c>
      <c r="G337" s="115">
        <v>0</v>
      </c>
      <c r="H337" s="115">
        <v>0</v>
      </c>
      <c r="I337" s="115">
        <v>0</v>
      </c>
      <c r="J337" s="115">
        <v>0</v>
      </c>
      <c r="K337" s="115">
        <v>0</v>
      </c>
      <c r="L337" s="115">
        <v>0</v>
      </c>
      <c r="M337" s="115">
        <v>0</v>
      </c>
      <c r="N337" s="115">
        <v>0</v>
      </c>
      <c r="O337" s="115">
        <v>0</v>
      </c>
      <c r="P337" s="115">
        <v>0</v>
      </c>
      <c r="Q337" s="115">
        <v>0</v>
      </c>
      <c r="R337" s="115">
        <v>0</v>
      </c>
      <c r="S337" s="115">
        <v>0</v>
      </c>
      <c r="T337" s="115">
        <v>0</v>
      </c>
      <c r="U337" s="115">
        <v>0</v>
      </c>
      <c r="V337" s="115">
        <v>0</v>
      </c>
      <c r="W337" s="115">
        <v>0</v>
      </c>
      <c r="X337" s="115">
        <v>0</v>
      </c>
      <c r="Y337" s="115">
        <v>0</v>
      </c>
      <c r="Z337" s="115">
        <v>0</v>
      </c>
      <c r="AA337" s="115">
        <v>0</v>
      </c>
      <c r="AB337" s="115">
        <v>0</v>
      </c>
      <c r="AC337" s="115">
        <v>0</v>
      </c>
      <c r="AD337" s="115">
        <v>0</v>
      </c>
      <c r="AE337" s="115">
        <v>0</v>
      </c>
      <c r="AF337" s="115">
        <v>0</v>
      </c>
      <c r="AG337" s="115">
        <v>0</v>
      </c>
      <c r="AH337" s="115">
        <v>0</v>
      </c>
      <c r="AI337" s="115">
        <v>0</v>
      </c>
      <c r="AJ337" s="115">
        <v>0</v>
      </c>
      <c r="AK337" s="115">
        <v>0</v>
      </c>
      <c r="AL337" s="246">
        <f t="shared" si="5"/>
        <v>0</v>
      </c>
      <c r="AO337" s="70"/>
    </row>
    <row r="338" spans="1:41" ht="33" hidden="1" customHeight="1">
      <c r="A338" s="87">
        <v>1257</v>
      </c>
      <c r="B338" s="88" t="s">
        <v>975</v>
      </c>
      <c r="C338" s="117" t="s">
        <v>1526</v>
      </c>
      <c r="D338" s="115">
        <v>0</v>
      </c>
      <c r="E338" s="115">
        <v>0</v>
      </c>
      <c r="F338" s="115">
        <v>0</v>
      </c>
      <c r="G338" s="115">
        <v>0</v>
      </c>
      <c r="H338" s="115">
        <v>0</v>
      </c>
      <c r="I338" s="115">
        <v>0</v>
      </c>
      <c r="J338" s="115">
        <v>0</v>
      </c>
      <c r="K338" s="115">
        <v>0</v>
      </c>
      <c r="L338" s="115">
        <v>0</v>
      </c>
      <c r="M338" s="115">
        <v>0</v>
      </c>
      <c r="N338" s="115">
        <v>0</v>
      </c>
      <c r="O338" s="115">
        <v>0</v>
      </c>
      <c r="P338" s="115">
        <v>0</v>
      </c>
      <c r="Q338" s="115">
        <v>0</v>
      </c>
      <c r="R338" s="115">
        <v>0</v>
      </c>
      <c r="S338" s="115">
        <v>0</v>
      </c>
      <c r="T338" s="115">
        <v>0</v>
      </c>
      <c r="U338" s="115">
        <v>0</v>
      </c>
      <c r="V338" s="115">
        <v>0</v>
      </c>
      <c r="W338" s="115">
        <v>0</v>
      </c>
      <c r="X338" s="115">
        <v>0</v>
      </c>
      <c r="Y338" s="115">
        <v>0</v>
      </c>
      <c r="Z338" s="115">
        <v>0</v>
      </c>
      <c r="AA338" s="115">
        <v>0</v>
      </c>
      <c r="AB338" s="115">
        <v>0</v>
      </c>
      <c r="AC338" s="115">
        <v>0</v>
      </c>
      <c r="AD338" s="115">
        <v>0</v>
      </c>
      <c r="AE338" s="115">
        <v>0</v>
      </c>
      <c r="AF338" s="115">
        <v>0</v>
      </c>
      <c r="AG338" s="115">
        <v>0</v>
      </c>
      <c r="AH338" s="115">
        <v>0</v>
      </c>
      <c r="AI338" s="115">
        <v>0</v>
      </c>
      <c r="AJ338" s="115">
        <v>0</v>
      </c>
      <c r="AK338" s="115">
        <v>0</v>
      </c>
      <c r="AL338" s="246">
        <f t="shared" si="5"/>
        <v>0</v>
      </c>
      <c r="AO338" s="70"/>
    </row>
    <row r="339" spans="1:41" ht="33" hidden="1" customHeight="1">
      <c r="A339" s="87">
        <v>1258</v>
      </c>
      <c r="B339" s="88" t="s">
        <v>976</v>
      </c>
      <c r="C339" s="117" t="s">
        <v>1526</v>
      </c>
      <c r="D339" s="115">
        <v>0</v>
      </c>
      <c r="E339" s="115">
        <v>0</v>
      </c>
      <c r="F339" s="115">
        <v>0</v>
      </c>
      <c r="G339" s="115">
        <v>0</v>
      </c>
      <c r="H339" s="115">
        <v>0</v>
      </c>
      <c r="I339" s="115">
        <v>0</v>
      </c>
      <c r="J339" s="115">
        <v>0</v>
      </c>
      <c r="K339" s="115">
        <v>0</v>
      </c>
      <c r="L339" s="115">
        <v>0</v>
      </c>
      <c r="M339" s="115">
        <v>0</v>
      </c>
      <c r="N339" s="115">
        <v>0</v>
      </c>
      <c r="O339" s="115">
        <v>0</v>
      </c>
      <c r="P339" s="115">
        <v>0</v>
      </c>
      <c r="Q339" s="115">
        <v>0</v>
      </c>
      <c r="R339" s="115">
        <v>0</v>
      </c>
      <c r="S339" s="115">
        <v>0</v>
      </c>
      <c r="T339" s="115">
        <v>0</v>
      </c>
      <c r="U339" s="115">
        <v>0</v>
      </c>
      <c r="V339" s="115">
        <v>0</v>
      </c>
      <c r="W339" s="115">
        <v>0</v>
      </c>
      <c r="X339" s="115">
        <v>0</v>
      </c>
      <c r="Y339" s="115">
        <v>0</v>
      </c>
      <c r="Z339" s="115">
        <v>0</v>
      </c>
      <c r="AA339" s="115">
        <v>0</v>
      </c>
      <c r="AB339" s="115">
        <v>0</v>
      </c>
      <c r="AC339" s="115">
        <v>0</v>
      </c>
      <c r="AD339" s="115">
        <v>0</v>
      </c>
      <c r="AE339" s="115">
        <v>0</v>
      </c>
      <c r="AF339" s="115">
        <v>0</v>
      </c>
      <c r="AG339" s="115">
        <v>0</v>
      </c>
      <c r="AH339" s="115">
        <v>0</v>
      </c>
      <c r="AI339" s="115">
        <v>0</v>
      </c>
      <c r="AJ339" s="115">
        <v>0</v>
      </c>
      <c r="AK339" s="115">
        <v>0</v>
      </c>
      <c r="AL339" s="246">
        <f t="shared" si="5"/>
        <v>0</v>
      </c>
      <c r="AO339" s="70"/>
    </row>
    <row r="340" spans="1:41" ht="33" hidden="1" customHeight="1">
      <c r="A340" s="87">
        <v>1259</v>
      </c>
      <c r="B340" s="88" t="s">
        <v>977</v>
      </c>
      <c r="C340" s="117" t="s">
        <v>1526</v>
      </c>
      <c r="D340" s="115">
        <v>0</v>
      </c>
      <c r="E340" s="115">
        <v>0</v>
      </c>
      <c r="F340" s="115">
        <v>0</v>
      </c>
      <c r="G340" s="115">
        <v>0</v>
      </c>
      <c r="H340" s="115">
        <v>0</v>
      </c>
      <c r="I340" s="115">
        <v>0</v>
      </c>
      <c r="J340" s="115">
        <v>0</v>
      </c>
      <c r="K340" s="115">
        <v>0</v>
      </c>
      <c r="L340" s="115">
        <v>0</v>
      </c>
      <c r="M340" s="115">
        <v>0</v>
      </c>
      <c r="N340" s="115">
        <v>0</v>
      </c>
      <c r="O340" s="115">
        <v>0</v>
      </c>
      <c r="P340" s="115">
        <v>0</v>
      </c>
      <c r="Q340" s="115">
        <v>0</v>
      </c>
      <c r="R340" s="115">
        <v>0</v>
      </c>
      <c r="S340" s="115">
        <v>0</v>
      </c>
      <c r="T340" s="115">
        <v>0</v>
      </c>
      <c r="U340" s="115">
        <v>0</v>
      </c>
      <c r="V340" s="115">
        <v>0</v>
      </c>
      <c r="W340" s="115">
        <v>0</v>
      </c>
      <c r="X340" s="115">
        <v>0</v>
      </c>
      <c r="Y340" s="115">
        <v>0</v>
      </c>
      <c r="Z340" s="115">
        <v>0</v>
      </c>
      <c r="AA340" s="115">
        <v>0</v>
      </c>
      <c r="AB340" s="115">
        <v>0</v>
      </c>
      <c r="AC340" s="115">
        <v>0</v>
      </c>
      <c r="AD340" s="115">
        <v>0</v>
      </c>
      <c r="AE340" s="115">
        <v>0</v>
      </c>
      <c r="AF340" s="115">
        <v>0</v>
      </c>
      <c r="AG340" s="115">
        <v>0</v>
      </c>
      <c r="AH340" s="115">
        <v>0</v>
      </c>
      <c r="AI340" s="115">
        <v>0</v>
      </c>
      <c r="AJ340" s="115">
        <v>0</v>
      </c>
      <c r="AK340" s="115">
        <v>0</v>
      </c>
      <c r="AL340" s="246">
        <f t="shared" si="5"/>
        <v>0</v>
      </c>
      <c r="AO340" s="70"/>
    </row>
    <row r="341" spans="1:41" ht="33" hidden="1" customHeight="1">
      <c r="A341" s="87">
        <v>1260</v>
      </c>
      <c r="B341" s="88" t="s">
        <v>978</v>
      </c>
      <c r="C341" s="117" t="s">
        <v>1526</v>
      </c>
      <c r="D341" s="115">
        <v>0</v>
      </c>
      <c r="E341" s="115">
        <v>0</v>
      </c>
      <c r="F341" s="115">
        <v>0</v>
      </c>
      <c r="G341" s="115">
        <v>0</v>
      </c>
      <c r="H341" s="115">
        <v>0</v>
      </c>
      <c r="I341" s="115">
        <v>0</v>
      </c>
      <c r="J341" s="115">
        <v>0</v>
      </c>
      <c r="K341" s="115">
        <v>0</v>
      </c>
      <c r="L341" s="115">
        <v>0</v>
      </c>
      <c r="M341" s="115">
        <v>0</v>
      </c>
      <c r="N341" s="115">
        <v>0</v>
      </c>
      <c r="O341" s="115">
        <v>0</v>
      </c>
      <c r="P341" s="115">
        <v>0</v>
      </c>
      <c r="Q341" s="115">
        <v>0</v>
      </c>
      <c r="R341" s="115">
        <v>0</v>
      </c>
      <c r="S341" s="115">
        <v>0</v>
      </c>
      <c r="T341" s="115">
        <v>0</v>
      </c>
      <c r="U341" s="115">
        <v>0</v>
      </c>
      <c r="V341" s="115">
        <v>0</v>
      </c>
      <c r="W341" s="115">
        <v>0</v>
      </c>
      <c r="X341" s="115">
        <v>0</v>
      </c>
      <c r="Y341" s="115">
        <v>0</v>
      </c>
      <c r="Z341" s="115">
        <v>0</v>
      </c>
      <c r="AA341" s="115">
        <v>0</v>
      </c>
      <c r="AB341" s="115">
        <v>0</v>
      </c>
      <c r="AC341" s="115">
        <v>0</v>
      </c>
      <c r="AD341" s="115">
        <v>0</v>
      </c>
      <c r="AE341" s="115">
        <v>0</v>
      </c>
      <c r="AF341" s="115">
        <v>0</v>
      </c>
      <c r="AG341" s="115">
        <v>0</v>
      </c>
      <c r="AH341" s="115">
        <v>0</v>
      </c>
      <c r="AI341" s="115">
        <v>0</v>
      </c>
      <c r="AJ341" s="115">
        <v>0</v>
      </c>
      <c r="AK341" s="115">
        <v>0</v>
      </c>
      <c r="AL341" s="246">
        <f t="shared" si="5"/>
        <v>0</v>
      </c>
      <c r="AO341" s="70"/>
    </row>
    <row r="342" spans="1:41" ht="33" hidden="1" customHeight="1">
      <c r="A342" s="87">
        <v>1261</v>
      </c>
      <c r="B342" s="88" t="s">
        <v>979</v>
      </c>
      <c r="C342" s="117" t="s">
        <v>1526</v>
      </c>
      <c r="D342" s="115">
        <v>0</v>
      </c>
      <c r="E342" s="115">
        <v>0</v>
      </c>
      <c r="F342" s="115">
        <v>0</v>
      </c>
      <c r="G342" s="115">
        <v>0</v>
      </c>
      <c r="H342" s="115">
        <v>0</v>
      </c>
      <c r="I342" s="115">
        <v>0</v>
      </c>
      <c r="J342" s="115">
        <v>0</v>
      </c>
      <c r="K342" s="115">
        <v>0</v>
      </c>
      <c r="L342" s="115">
        <v>0</v>
      </c>
      <c r="M342" s="115">
        <v>0</v>
      </c>
      <c r="N342" s="115">
        <v>0</v>
      </c>
      <c r="O342" s="115">
        <v>0</v>
      </c>
      <c r="P342" s="115">
        <v>0</v>
      </c>
      <c r="Q342" s="115">
        <v>0</v>
      </c>
      <c r="R342" s="115">
        <v>0</v>
      </c>
      <c r="S342" s="115">
        <v>0</v>
      </c>
      <c r="T342" s="115">
        <v>0</v>
      </c>
      <c r="U342" s="115">
        <v>0</v>
      </c>
      <c r="V342" s="115">
        <v>0</v>
      </c>
      <c r="W342" s="115">
        <v>0</v>
      </c>
      <c r="X342" s="115">
        <v>0</v>
      </c>
      <c r="Y342" s="115">
        <v>0</v>
      </c>
      <c r="Z342" s="115">
        <v>0</v>
      </c>
      <c r="AA342" s="115">
        <v>0</v>
      </c>
      <c r="AB342" s="115">
        <v>0</v>
      </c>
      <c r="AC342" s="115">
        <v>0</v>
      </c>
      <c r="AD342" s="115">
        <v>0</v>
      </c>
      <c r="AE342" s="115">
        <v>0</v>
      </c>
      <c r="AF342" s="115">
        <v>0</v>
      </c>
      <c r="AG342" s="115">
        <v>0</v>
      </c>
      <c r="AH342" s="115">
        <v>0</v>
      </c>
      <c r="AI342" s="115">
        <v>0</v>
      </c>
      <c r="AJ342" s="115">
        <v>0</v>
      </c>
      <c r="AK342" s="115">
        <v>0</v>
      </c>
      <c r="AL342" s="246">
        <f t="shared" si="5"/>
        <v>0</v>
      </c>
      <c r="AO342" s="70"/>
    </row>
    <row r="343" spans="1:41" ht="33" hidden="1" customHeight="1">
      <c r="A343" s="87">
        <v>1262</v>
      </c>
      <c r="B343" s="88" t="s">
        <v>980</v>
      </c>
      <c r="C343" s="117" t="s">
        <v>1526</v>
      </c>
      <c r="D343" s="115">
        <v>0</v>
      </c>
      <c r="E343" s="115">
        <v>0</v>
      </c>
      <c r="F343" s="115">
        <v>0</v>
      </c>
      <c r="G343" s="115">
        <v>0</v>
      </c>
      <c r="H343" s="115">
        <v>0</v>
      </c>
      <c r="I343" s="115">
        <v>0</v>
      </c>
      <c r="J343" s="115">
        <v>0</v>
      </c>
      <c r="K343" s="115">
        <v>0</v>
      </c>
      <c r="L343" s="115">
        <v>0</v>
      </c>
      <c r="M343" s="115">
        <v>0</v>
      </c>
      <c r="N343" s="115">
        <v>0</v>
      </c>
      <c r="O343" s="115">
        <v>0</v>
      </c>
      <c r="P343" s="115">
        <v>0</v>
      </c>
      <c r="Q343" s="115">
        <v>0</v>
      </c>
      <c r="R343" s="115">
        <v>0</v>
      </c>
      <c r="S343" s="115">
        <v>0</v>
      </c>
      <c r="T343" s="115">
        <v>0</v>
      </c>
      <c r="U343" s="115">
        <v>0</v>
      </c>
      <c r="V343" s="115">
        <v>0</v>
      </c>
      <c r="W343" s="115">
        <v>0</v>
      </c>
      <c r="X343" s="115">
        <v>0</v>
      </c>
      <c r="Y343" s="115">
        <v>0</v>
      </c>
      <c r="Z343" s="115">
        <v>0</v>
      </c>
      <c r="AA343" s="115">
        <v>0</v>
      </c>
      <c r="AB343" s="115">
        <v>0</v>
      </c>
      <c r="AC343" s="115">
        <v>0</v>
      </c>
      <c r="AD343" s="115">
        <v>0</v>
      </c>
      <c r="AE343" s="115">
        <v>0</v>
      </c>
      <c r="AF343" s="115">
        <v>0</v>
      </c>
      <c r="AG343" s="115">
        <v>0</v>
      </c>
      <c r="AH343" s="115">
        <v>0</v>
      </c>
      <c r="AI343" s="115">
        <v>0</v>
      </c>
      <c r="AJ343" s="115">
        <v>0</v>
      </c>
      <c r="AK343" s="115">
        <v>0</v>
      </c>
      <c r="AL343" s="246">
        <f t="shared" si="5"/>
        <v>0</v>
      </c>
      <c r="AO343" s="70"/>
    </row>
    <row r="344" spans="1:41" ht="33" hidden="1" customHeight="1">
      <c r="A344" s="87">
        <v>1263</v>
      </c>
      <c r="B344" s="88" t="s">
        <v>981</v>
      </c>
      <c r="C344" s="117" t="s">
        <v>1526</v>
      </c>
      <c r="D344" s="115">
        <v>0</v>
      </c>
      <c r="E344" s="115">
        <v>0</v>
      </c>
      <c r="F344" s="115">
        <v>0</v>
      </c>
      <c r="G344" s="115">
        <v>0</v>
      </c>
      <c r="H344" s="115">
        <v>0</v>
      </c>
      <c r="I344" s="115">
        <v>0</v>
      </c>
      <c r="J344" s="115">
        <v>0</v>
      </c>
      <c r="K344" s="115">
        <v>0</v>
      </c>
      <c r="L344" s="115">
        <v>0</v>
      </c>
      <c r="M344" s="115">
        <v>0</v>
      </c>
      <c r="N344" s="115">
        <v>0</v>
      </c>
      <c r="O344" s="115">
        <v>0</v>
      </c>
      <c r="P344" s="115">
        <v>0</v>
      </c>
      <c r="Q344" s="115">
        <v>0</v>
      </c>
      <c r="R344" s="115">
        <v>0</v>
      </c>
      <c r="S344" s="115">
        <v>0</v>
      </c>
      <c r="T344" s="115">
        <v>0</v>
      </c>
      <c r="U344" s="115">
        <v>0</v>
      </c>
      <c r="V344" s="115">
        <v>0</v>
      </c>
      <c r="W344" s="115">
        <v>0</v>
      </c>
      <c r="X344" s="115">
        <v>0</v>
      </c>
      <c r="Y344" s="115">
        <v>0</v>
      </c>
      <c r="Z344" s="115">
        <v>0</v>
      </c>
      <c r="AA344" s="115">
        <v>0</v>
      </c>
      <c r="AB344" s="115">
        <v>0</v>
      </c>
      <c r="AC344" s="115">
        <v>0</v>
      </c>
      <c r="AD344" s="115">
        <v>0</v>
      </c>
      <c r="AE344" s="115">
        <v>0</v>
      </c>
      <c r="AF344" s="115">
        <v>0</v>
      </c>
      <c r="AG344" s="115">
        <v>0</v>
      </c>
      <c r="AH344" s="115">
        <v>0</v>
      </c>
      <c r="AI344" s="115">
        <v>0</v>
      </c>
      <c r="AJ344" s="115">
        <v>0</v>
      </c>
      <c r="AK344" s="115">
        <v>0</v>
      </c>
      <c r="AL344" s="246">
        <f t="shared" si="5"/>
        <v>0</v>
      </c>
      <c r="AO344" s="70"/>
    </row>
    <row r="345" spans="1:41" ht="33" hidden="1" customHeight="1">
      <c r="A345" s="87">
        <v>1264</v>
      </c>
      <c r="B345" s="88" t="s">
        <v>982</v>
      </c>
      <c r="C345" s="117" t="s">
        <v>1526</v>
      </c>
      <c r="D345" s="115">
        <v>0</v>
      </c>
      <c r="E345" s="115">
        <v>0</v>
      </c>
      <c r="F345" s="115">
        <v>0</v>
      </c>
      <c r="G345" s="115">
        <v>0</v>
      </c>
      <c r="H345" s="115">
        <v>0</v>
      </c>
      <c r="I345" s="115">
        <v>0</v>
      </c>
      <c r="J345" s="115">
        <v>0</v>
      </c>
      <c r="K345" s="115">
        <v>0</v>
      </c>
      <c r="L345" s="115">
        <v>0</v>
      </c>
      <c r="M345" s="115">
        <v>0</v>
      </c>
      <c r="N345" s="115">
        <v>0</v>
      </c>
      <c r="O345" s="115">
        <v>0</v>
      </c>
      <c r="P345" s="115">
        <v>0</v>
      </c>
      <c r="Q345" s="115">
        <v>0</v>
      </c>
      <c r="R345" s="115">
        <v>0</v>
      </c>
      <c r="S345" s="115">
        <v>0</v>
      </c>
      <c r="T345" s="115">
        <v>0</v>
      </c>
      <c r="U345" s="115">
        <v>0</v>
      </c>
      <c r="V345" s="115">
        <v>0</v>
      </c>
      <c r="W345" s="115">
        <v>0</v>
      </c>
      <c r="X345" s="115">
        <v>0</v>
      </c>
      <c r="Y345" s="115">
        <v>0</v>
      </c>
      <c r="Z345" s="115">
        <v>0</v>
      </c>
      <c r="AA345" s="115">
        <v>0</v>
      </c>
      <c r="AB345" s="115">
        <v>0</v>
      </c>
      <c r="AC345" s="115">
        <v>0</v>
      </c>
      <c r="AD345" s="115">
        <v>0</v>
      </c>
      <c r="AE345" s="115">
        <v>0</v>
      </c>
      <c r="AF345" s="115">
        <v>0</v>
      </c>
      <c r="AG345" s="115">
        <v>0</v>
      </c>
      <c r="AH345" s="115">
        <v>0</v>
      </c>
      <c r="AI345" s="115">
        <v>0</v>
      </c>
      <c r="AJ345" s="115">
        <v>0</v>
      </c>
      <c r="AK345" s="115">
        <v>0</v>
      </c>
      <c r="AL345" s="246">
        <f t="shared" si="5"/>
        <v>0</v>
      </c>
      <c r="AO345" s="70"/>
    </row>
    <row r="346" spans="1:41" ht="33" hidden="1" customHeight="1">
      <c r="A346" s="87">
        <v>1265</v>
      </c>
      <c r="B346" s="88" t="s">
        <v>983</v>
      </c>
      <c r="C346" s="117" t="s">
        <v>1526</v>
      </c>
      <c r="D346" s="115">
        <v>0</v>
      </c>
      <c r="E346" s="115">
        <v>0</v>
      </c>
      <c r="F346" s="115">
        <v>0</v>
      </c>
      <c r="G346" s="115">
        <v>0</v>
      </c>
      <c r="H346" s="115">
        <v>0</v>
      </c>
      <c r="I346" s="115">
        <v>0</v>
      </c>
      <c r="J346" s="115">
        <v>0</v>
      </c>
      <c r="K346" s="115">
        <v>0</v>
      </c>
      <c r="L346" s="115">
        <v>0</v>
      </c>
      <c r="M346" s="115">
        <v>0</v>
      </c>
      <c r="N346" s="115">
        <v>0</v>
      </c>
      <c r="O346" s="115">
        <v>0</v>
      </c>
      <c r="P346" s="115">
        <v>0</v>
      </c>
      <c r="Q346" s="115">
        <v>0</v>
      </c>
      <c r="R346" s="115">
        <v>0</v>
      </c>
      <c r="S346" s="115">
        <v>0</v>
      </c>
      <c r="T346" s="115">
        <v>0</v>
      </c>
      <c r="U346" s="115">
        <v>0</v>
      </c>
      <c r="V346" s="115">
        <v>0</v>
      </c>
      <c r="W346" s="115">
        <v>0</v>
      </c>
      <c r="X346" s="115">
        <v>0</v>
      </c>
      <c r="Y346" s="115">
        <v>0</v>
      </c>
      <c r="Z346" s="115">
        <v>0</v>
      </c>
      <c r="AA346" s="115">
        <v>0</v>
      </c>
      <c r="AB346" s="115">
        <v>0</v>
      </c>
      <c r="AC346" s="115">
        <v>0</v>
      </c>
      <c r="AD346" s="115">
        <v>0</v>
      </c>
      <c r="AE346" s="115">
        <v>0</v>
      </c>
      <c r="AF346" s="115">
        <v>0</v>
      </c>
      <c r="AG346" s="115">
        <v>0</v>
      </c>
      <c r="AH346" s="115">
        <v>0</v>
      </c>
      <c r="AI346" s="115">
        <v>0</v>
      </c>
      <c r="AJ346" s="115">
        <v>0</v>
      </c>
      <c r="AK346" s="115">
        <v>0</v>
      </c>
      <c r="AL346" s="246">
        <f t="shared" si="5"/>
        <v>0</v>
      </c>
      <c r="AO346" s="70"/>
    </row>
    <row r="347" spans="1:41" ht="33" hidden="1" customHeight="1">
      <c r="A347" s="87">
        <v>1266</v>
      </c>
      <c r="B347" s="88" t="s">
        <v>984</v>
      </c>
      <c r="C347" s="117" t="s">
        <v>1526</v>
      </c>
      <c r="D347" s="115">
        <v>0</v>
      </c>
      <c r="E347" s="115">
        <v>0</v>
      </c>
      <c r="F347" s="115">
        <v>0</v>
      </c>
      <c r="G347" s="115">
        <v>0</v>
      </c>
      <c r="H347" s="115">
        <v>0</v>
      </c>
      <c r="I347" s="115">
        <v>0</v>
      </c>
      <c r="J347" s="115">
        <v>0</v>
      </c>
      <c r="K347" s="115">
        <v>0</v>
      </c>
      <c r="L347" s="115">
        <v>0</v>
      </c>
      <c r="M347" s="115">
        <v>0</v>
      </c>
      <c r="N347" s="115">
        <v>0</v>
      </c>
      <c r="O347" s="115">
        <v>0</v>
      </c>
      <c r="P347" s="115">
        <v>0</v>
      </c>
      <c r="Q347" s="115">
        <v>0</v>
      </c>
      <c r="R347" s="115">
        <v>0</v>
      </c>
      <c r="S347" s="115">
        <v>0</v>
      </c>
      <c r="T347" s="115">
        <v>0</v>
      </c>
      <c r="U347" s="115">
        <v>0</v>
      </c>
      <c r="V347" s="115">
        <v>0</v>
      </c>
      <c r="W347" s="115">
        <v>0</v>
      </c>
      <c r="X347" s="115">
        <v>0</v>
      </c>
      <c r="Y347" s="115">
        <v>0</v>
      </c>
      <c r="Z347" s="115">
        <v>0</v>
      </c>
      <c r="AA347" s="115">
        <v>0</v>
      </c>
      <c r="AB347" s="115">
        <v>0</v>
      </c>
      <c r="AC347" s="115">
        <v>0</v>
      </c>
      <c r="AD347" s="115">
        <v>0</v>
      </c>
      <c r="AE347" s="115">
        <v>0</v>
      </c>
      <c r="AF347" s="115">
        <v>0</v>
      </c>
      <c r="AG347" s="115">
        <v>0</v>
      </c>
      <c r="AH347" s="115">
        <v>0</v>
      </c>
      <c r="AI347" s="115">
        <v>0</v>
      </c>
      <c r="AJ347" s="115">
        <v>0</v>
      </c>
      <c r="AK347" s="115">
        <v>0</v>
      </c>
      <c r="AL347" s="246">
        <f t="shared" si="5"/>
        <v>0</v>
      </c>
      <c r="AO347" s="70"/>
    </row>
    <row r="348" spans="1:41" ht="33" hidden="1" customHeight="1">
      <c r="A348" s="87">
        <v>1267</v>
      </c>
      <c r="B348" s="88" t="s">
        <v>985</v>
      </c>
      <c r="C348" s="117" t="s">
        <v>1526</v>
      </c>
      <c r="D348" s="115">
        <v>0</v>
      </c>
      <c r="E348" s="115">
        <v>0</v>
      </c>
      <c r="F348" s="115">
        <v>0</v>
      </c>
      <c r="G348" s="115">
        <v>0</v>
      </c>
      <c r="H348" s="115">
        <v>0</v>
      </c>
      <c r="I348" s="115">
        <v>0</v>
      </c>
      <c r="J348" s="115">
        <v>0</v>
      </c>
      <c r="K348" s="115">
        <v>0</v>
      </c>
      <c r="L348" s="115">
        <v>0</v>
      </c>
      <c r="M348" s="115">
        <v>0</v>
      </c>
      <c r="N348" s="115">
        <v>0</v>
      </c>
      <c r="O348" s="115">
        <v>0</v>
      </c>
      <c r="P348" s="115">
        <v>0</v>
      </c>
      <c r="Q348" s="115">
        <v>0</v>
      </c>
      <c r="R348" s="115">
        <v>0</v>
      </c>
      <c r="S348" s="115">
        <v>0</v>
      </c>
      <c r="T348" s="115">
        <v>0</v>
      </c>
      <c r="U348" s="115">
        <v>0</v>
      </c>
      <c r="V348" s="115">
        <v>0</v>
      </c>
      <c r="W348" s="115">
        <v>0</v>
      </c>
      <c r="X348" s="115">
        <v>0</v>
      </c>
      <c r="Y348" s="115">
        <v>0</v>
      </c>
      <c r="Z348" s="115">
        <v>0</v>
      </c>
      <c r="AA348" s="115">
        <v>0</v>
      </c>
      <c r="AB348" s="115">
        <v>0</v>
      </c>
      <c r="AC348" s="115">
        <v>0</v>
      </c>
      <c r="AD348" s="115">
        <v>0</v>
      </c>
      <c r="AE348" s="115">
        <v>0</v>
      </c>
      <c r="AF348" s="115">
        <v>0</v>
      </c>
      <c r="AG348" s="115">
        <v>0</v>
      </c>
      <c r="AH348" s="115">
        <v>0</v>
      </c>
      <c r="AI348" s="115">
        <v>0</v>
      </c>
      <c r="AJ348" s="115">
        <v>0</v>
      </c>
      <c r="AK348" s="115">
        <v>0</v>
      </c>
      <c r="AL348" s="246">
        <f t="shared" si="5"/>
        <v>0</v>
      </c>
      <c r="AO348" s="70"/>
    </row>
    <row r="349" spans="1:41" ht="33" hidden="1" customHeight="1">
      <c r="A349" s="87">
        <v>1268</v>
      </c>
      <c r="B349" s="88" t="s">
        <v>986</v>
      </c>
      <c r="C349" s="117" t="s">
        <v>1526</v>
      </c>
      <c r="D349" s="115">
        <v>0</v>
      </c>
      <c r="E349" s="115">
        <v>0</v>
      </c>
      <c r="F349" s="115">
        <v>0</v>
      </c>
      <c r="G349" s="115">
        <v>0</v>
      </c>
      <c r="H349" s="115">
        <v>0</v>
      </c>
      <c r="I349" s="115">
        <v>0</v>
      </c>
      <c r="J349" s="115">
        <v>0</v>
      </c>
      <c r="K349" s="115">
        <v>0</v>
      </c>
      <c r="L349" s="115">
        <v>0</v>
      </c>
      <c r="M349" s="115">
        <v>0</v>
      </c>
      <c r="N349" s="115">
        <v>0</v>
      </c>
      <c r="O349" s="115">
        <v>0</v>
      </c>
      <c r="P349" s="115">
        <v>0</v>
      </c>
      <c r="Q349" s="115">
        <v>0</v>
      </c>
      <c r="R349" s="115">
        <v>0</v>
      </c>
      <c r="S349" s="115">
        <v>0</v>
      </c>
      <c r="T349" s="115">
        <v>0</v>
      </c>
      <c r="U349" s="115">
        <v>0</v>
      </c>
      <c r="V349" s="115">
        <v>0</v>
      </c>
      <c r="W349" s="115">
        <v>0</v>
      </c>
      <c r="X349" s="115">
        <v>0</v>
      </c>
      <c r="Y349" s="115">
        <v>0</v>
      </c>
      <c r="Z349" s="115">
        <v>0</v>
      </c>
      <c r="AA349" s="115">
        <v>0</v>
      </c>
      <c r="AB349" s="115">
        <v>0</v>
      </c>
      <c r="AC349" s="115">
        <v>0</v>
      </c>
      <c r="AD349" s="115">
        <v>0</v>
      </c>
      <c r="AE349" s="115">
        <v>0</v>
      </c>
      <c r="AF349" s="115">
        <v>0</v>
      </c>
      <c r="AG349" s="115">
        <v>0</v>
      </c>
      <c r="AH349" s="115">
        <v>0</v>
      </c>
      <c r="AI349" s="115">
        <v>0</v>
      </c>
      <c r="AJ349" s="115">
        <v>0</v>
      </c>
      <c r="AK349" s="115">
        <v>0</v>
      </c>
      <c r="AL349" s="246">
        <f t="shared" si="5"/>
        <v>0</v>
      </c>
      <c r="AO349" s="70"/>
    </row>
    <row r="350" spans="1:41" ht="33" hidden="1" customHeight="1">
      <c r="A350" s="87">
        <v>1269</v>
      </c>
      <c r="B350" s="88" t="s">
        <v>987</v>
      </c>
      <c r="C350" s="117" t="s">
        <v>1526</v>
      </c>
      <c r="D350" s="115">
        <v>0</v>
      </c>
      <c r="E350" s="115">
        <v>0</v>
      </c>
      <c r="F350" s="115">
        <v>0</v>
      </c>
      <c r="G350" s="115">
        <v>0</v>
      </c>
      <c r="H350" s="115">
        <v>0</v>
      </c>
      <c r="I350" s="115">
        <v>0</v>
      </c>
      <c r="J350" s="115">
        <v>0</v>
      </c>
      <c r="K350" s="115">
        <v>0</v>
      </c>
      <c r="L350" s="115">
        <v>0</v>
      </c>
      <c r="M350" s="115">
        <v>0</v>
      </c>
      <c r="N350" s="115">
        <v>0</v>
      </c>
      <c r="O350" s="115">
        <v>0</v>
      </c>
      <c r="P350" s="115">
        <v>0</v>
      </c>
      <c r="Q350" s="115">
        <v>0</v>
      </c>
      <c r="R350" s="115">
        <v>0</v>
      </c>
      <c r="S350" s="115">
        <v>0</v>
      </c>
      <c r="T350" s="115">
        <v>0</v>
      </c>
      <c r="U350" s="115">
        <v>0</v>
      </c>
      <c r="V350" s="115">
        <v>0</v>
      </c>
      <c r="W350" s="115">
        <v>0</v>
      </c>
      <c r="X350" s="115">
        <v>0</v>
      </c>
      <c r="Y350" s="115">
        <v>0</v>
      </c>
      <c r="Z350" s="115">
        <v>0</v>
      </c>
      <c r="AA350" s="115">
        <v>0</v>
      </c>
      <c r="AB350" s="115">
        <v>0</v>
      </c>
      <c r="AC350" s="115">
        <v>0</v>
      </c>
      <c r="AD350" s="115">
        <v>0</v>
      </c>
      <c r="AE350" s="115">
        <v>0</v>
      </c>
      <c r="AF350" s="115">
        <v>0</v>
      </c>
      <c r="AG350" s="115">
        <v>0</v>
      </c>
      <c r="AH350" s="115">
        <v>0</v>
      </c>
      <c r="AI350" s="115">
        <v>0</v>
      </c>
      <c r="AJ350" s="115">
        <v>0</v>
      </c>
      <c r="AK350" s="115">
        <v>0</v>
      </c>
      <c r="AL350" s="246">
        <f t="shared" si="5"/>
        <v>0</v>
      </c>
      <c r="AO350" s="70"/>
    </row>
    <row r="351" spans="1:41" ht="33" hidden="1" customHeight="1">
      <c r="A351" s="87">
        <v>1270</v>
      </c>
      <c r="B351" s="88" t="s">
        <v>988</v>
      </c>
      <c r="C351" s="117" t="s">
        <v>1526</v>
      </c>
      <c r="D351" s="115">
        <v>0</v>
      </c>
      <c r="E351" s="115">
        <v>0</v>
      </c>
      <c r="F351" s="115">
        <v>0</v>
      </c>
      <c r="G351" s="115">
        <v>0</v>
      </c>
      <c r="H351" s="115">
        <v>0</v>
      </c>
      <c r="I351" s="115">
        <v>0</v>
      </c>
      <c r="J351" s="115">
        <v>0</v>
      </c>
      <c r="K351" s="115">
        <v>0</v>
      </c>
      <c r="L351" s="115">
        <v>0</v>
      </c>
      <c r="M351" s="115">
        <v>0</v>
      </c>
      <c r="N351" s="115">
        <v>0</v>
      </c>
      <c r="O351" s="115">
        <v>0</v>
      </c>
      <c r="P351" s="115">
        <v>0</v>
      </c>
      <c r="Q351" s="115">
        <v>0</v>
      </c>
      <c r="R351" s="115">
        <v>0</v>
      </c>
      <c r="S351" s="115">
        <v>0</v>
      </c>
      <c r="T351" s="115">
        <v>0</v>
      </c>
      <c r="U351" s="115">
        <v>0</v>
      </c>
      <c r="V351" s="115">
        <v>0</v>
      </c>
      <c r="W351" s="115">
        <v>0</v>
      </c>
      <c r="X351" s="115">
        <v>0</v>
      </c>
      <c r="Y351" s="115">
        <v>0</v>
      </c>
      <c r="Z351" s="115">
        <v>0</v>
      </c>
      <c r="AA351" s="115">
        <v>0</v>
      </c>
      <c r="AB351" s="115">
        <v>0</v>
      </c>
      <c r="AC351" s="115">
        <v>0</v>
      </c>
      <c r="AD351" s="115">
        <v>0</v>
      </c>
      <c r="AE351" s="115">
        <v>0</v>
      </c>
      <c r="AF351" s="115">
        <v>0</v>
      </c>
      <c r="AG351" s="115">
        <v>0</v>
      </c>
      <c r="AH351" s="115">
        <v>0</v>
      </c>
      <c r="AI351" s="115">
        <v>0</v>
      </c>
      <c r="AJ351" s="115">
        <v>0</v>
      </c>
      <c r="AK351" s="115">
        <v>0</v>
      </c>
      <c r="AL351" s="246">
        <f t="shared" si="5"/>
        <v>0</v>
      </c>
      <c r="AO351" s="70"/>
    </row>
    <row r="352" spans="1:41" ht="33" hidden="1" customHeight="1">
      <c r="A352" s="87">
        <v>1271</v>
      </c>
      <c r="B352" s="88" t="s">
        <v>989</v>
      </c>
      <c r="C352" s="117" t="s">
        <v>1526</v>
      </c>
      <c r="D352" s="115">
        <v>0</v>
      </c>
      <c r="E352" s="115">
        <v>0</v>
      </c>
      <c r="F352" s="115">
        <v>0</v>
      </c>
      <c r="G352" s="115">
        <v>0</v>
      </c>
      <c r="H352" s="115">
        <v>0</v>
      </c>
      <c r="I352" s="115">
        <v>0</v>
      </c>
      <c r="J352" s="115">
        <v>0</v>
      </c>
      <c r="K352" s="115">
        <v>0</v>
      </c>
      <c r="L352" s="115">
        <v>0</v>
      </c>
      <c r="M352" s="115">
        <v>0</v>
      </c>
      <c r="N352" s="115">
        <v>0</v>
      </c>
      <c r="O352" s="115">
        <v>0</v>
      </c>
      <c r="P352" s="115">
        <v>0</v>
      </c>
      <c r="Q352" s="115">
        <v>0</v>
      </c>
      <c r="R352" s="115">
        <v>0</v>
      </c>
      <c r="S352" s="115">
        <v>0</v>
      </c>
      <c r="T352" s="115">
        <v>0</v>
      </c>
      <c r="U352" s="115">
        <v>0</v>
      </c>
      <c r="V352" s="115">
        <v>0</v>
      </c>
      <c r="W352" s="115">
        <v>0</v>
      </c>
      <c r="X352" s="115">
        <v>0</v>
      </c>
      <c r="Y352" s="115">
        <v>0</v>
      </c>
      <c r="Z352" s="115">
        <v>0</v>
      </c>
      <c r="AA352" s="115">
        <v>0</v>
      </c>
      <c r="AB352" s="115">
        <v>0</v>
      </c>
      <c r="AC352" s="115">
        <v>0</v>
      </c>
      <c r="AD352" s="115">
        <v>0</v>
      </c>
      <c r="AE352" s="115">
        <v>0</v>
      </c>
      <c r="AF352" s="115">
        <v>0</v>
      </c>
      <c r="AG352" s="115">
        <v>0</v>
      </c>
      <c r="AH352" s="115">
        <v>0</v>
      </c>
      <c r="AI352" s="115">
        <v>0</v>
      </c>
      <c r="AJ352" s="115">
        <v>0</v>
      </c>
      <c r="AK352" s="115">
        <v>0</v>
      </c>
      <c r="AL352" s="246">
        <f t="shared" si="5"/>
        <v>0</v>
      </c>
      <c r="AO352" s="70"/>
    </row>
    <row r="353" spans="1:41" ht="33" hidden="1" customHeight="1">
      <c r="A353" s="87">
        <v>1272</v>
      </c>
      <c r="B353" s="88" t="s">
        <v>990</v>
      </c>
      <c r="C353" s="117" t="s">
        <v>1526</v>
      </c>
      <c r="D353" s="115">
        <v>0</v>
      </c>
      <c r="E353" s="115">
        <v>0</v>
      </c>
      <c r="F353" s="115">
        <v>0</v>
      </c>
      <c r="G353" s="115">
        <v>0</v>
      </c>
      <c r="H353" s="115">
        <v>0</v>
      </c>
      <c r="I353" s="115">
        <v>0</v>
      </c>
      <c r="J353" s="115">
        <v>0</v>
      </c>
      <c r="K353" s="115">
        <v>0</v>
      </c>
      <c r="L353" s="115">
        <v>0</v>
      </c>
      <c r="M353" s="115">
        <v>0</v>
      </c>
      <c r="N353" s="115">
        <v>0</v>
      </c>
      <c r="O353" s="115">
        <v>0</v>
      </c>
      <c r="P353" s="115">
        <v>0</v>
      </c>
      <c r="Q353" s="115">
        <v>0</v>
      </c>
      <c r="R353" s="115">
        <v>0</v>
      </c>
      <c r="S353" s="115">
        <v>0</v>
      </c>
      <c r="T353" s="115">
        <v>0</v>
      </c>
      <c r="U353" s="115">
        <v>0</v>
      </c>
      <c r="V353" s="115">
        <v>0</v>
      </c>
      <c r="W353" s="115">
        <v>0</v>
      </c>
      <c r="X353" s="115">
        <v>0</v>
      </c>
      <c r="Y353" s="115">
        <v>0</v>
      </c>
      <c r="Z353" s="115">
        <v>0</v>
      </c>
      <c r="AA353" s="115">
        <v>0</v>
      </c>
      <c r="AB353" s="115">
        <v>0</v>
      </c>
      <c r="AC353" s="115">
        <v>0</v>
      </c>
      <c r="AD353" s="115">
        <v>0</v>
      </c>
      <c r="AE353" s="115">
        <v>0</v>
      </c>
      <c r="AF353" s="115">
        <v>0</v>
      </c>
      <c r="AG353" s="115">
        <v>0</v>
      </c>
      <c r="AH353" s="115">
        <v>0</v>
      </c>
      <c r="AI353" s="115">
        <v>0</v>
      </c>
      <c r="AJ353" s="115">
        <v>0</v>
      </c>
      <c r="AK353" s="115">
        <v>0</v>
      </c>
      <c r="AL353" s="246">
        <f t="shared" si="5"/>
        <v>0</v>
      </c>
      <c r="AO353" s="70"/>
    </row>
    <row r="354" spans="1:41" ht="33" hidden="1" customHeight="1">
      <c r="A354" s="87">
        <v>1273</v>
      </c>
      <c r="B354" s="88" t="s">
        <v>991</v>
      </c>
      <c r="C354" s="117" t="s">
        <v>1526</v>
      </c>
      <c r="D354" s="115">
        <v>0</v>
      </c>
      <c r="E354" s="115">
        <v>0</v>
      </c>
      <c r="F354" s="115">
        <v>0</v>
      </c>
      <c r="G354" s="115">
        <v>0</v>
      </c>
      <c r="H354" s="115">
        <v>0</v>
      </c>
      <c r="I354" s="115">
        <v>0</v>
      </c>
      <c r="J354" s="115">
        <v>0</v>
      </c>
      <c r="K354" s="115">
        <v>0</v>
      </c>
      <c r="L354" s="115">
        <v>0</v>
      </c>
      <c r="M354" s="115">
        <v>0</v>
      </c>
      <c r="N354" s="115">
        <v>0</v>
      </c>
      <c r="O354" s="115">
        <v>0</v>
      </c>
      <c r="P354" s="115">
        <v>0</v>
      </c>
      <c r="Q354" s="115">
        <v>0</v>
      </c>
      <c r="R354" s="115">
        <v>0</v>
      </c>
      <c r="S354" s="115">
        <v>0</v>
      </c>
      <c r="T354" s="115">
        <v>0</v>
      </c>
      <c r="U354" s="115">
        <v>0</v>
      </c>
      <c r="V354" s="115">
        <v>0</v>
      </c>
      <c r="W354" s="115">
        <v>0</v>
      </c>
      <c r="X354" s="115">
        <v>0</v>
      </c>
      <c r="Y354" s="115">
        <v>0</v>
      </c>
      <c r="Z354" s="115">
        <v>0</v>
      </c>
      <c r="AA354" s="115">
        <v>0</v>
      </c>
      <c r="AB354" s="115">
        <v>0</v>
      </c>
      <c r="AC354" s="115">
        <v>0</v>
      </c>
      <c r="AD354" s="115">
        <v>0</v>
      </c>
      <c r="AE354" s="115">
        <v>0</v>
      </c>
      <c r="AF354" s="115">
        <v>0</v>
      </c>
      <c r="AG354" s="115">
        <v>0</v>
      </c>
      <c r="AH354" s="115">
        <v>0</v>
      </c>
      <c r="AI354" s="115">
        <v>0</v>
      </c>
      <c r="AJ354" s="115">
        <v>0</v>
      </c>
      <c r="AK354" s="115">
        <v>0</v>
      </c>
      <c r="AL354" s="246">
        <f t="shared" si="5"/>
        <v>0</v>
      </c>
      <c r="AO354" s="70"/>
    </row>
    <row r="355" spans="1:41" ht="33" hidden="1" customHeight="1">
      <c r="A355" s="87">
        <v>1274</v>
      </c>
      <c r="B355" s="88" t="s">
        <v>992</v>
      </c>
      <c r="C355" s="117" t="s">
        <v>1526</v>
      </c>
      <c r="D355" s="115">
        <v>0</v>
      </c>
      <c r="E355" s="115">
        <v>0</v>
      </c>
      <c r="F355" s="115">
        <v>0</v>
      </c>
      <c r="G355" s="115">
        <v>0</v>
      </c>
      <c r="H355" s="115">
        <v>0</v>
      </c>
      <c r="I355" s="115">
        <v>0</v>
      </c>
      <c r="J355" s="115">
        <v>0</v>
      </c>
      <c r="K355" s="115">
        <v>0</v>
      </c>
      <c r="L355" s="115">
        <v>0</v>
      </c>
      <c r="M355" s="115">
        <v>0</v>
      </c>
      <c r="N355" s="115">
        <v>0</v>
      </c>
      <c r="O355" s="115">
        <v>0</v>
      </c>
      <c r="P355" s="115">
        <v>0</v>
      </c>
      <c r="Q355" s="115">
        <v>0</v>
      </c>
      <c r="R355" s="115">
        <v>0</v>
      </c>
      <c r="S355" s="115">
        <v>0</v>
      </c>
      <c r="T355" s="115">
        <v>0</v>
      </c>
      <c r="U355" s="115">
        <v>0</v>
      </c>
      <c r="V355" s="115">
        <v>0</v>
      </c>
      <c r="W355" s="115">
        <v>0</v>
      </c>
      <c r="X355" s="115">
        <v>0</v>
      </c>
      <c r="Y355" s="115">
        <v>0</v>
      </c>
      <c r="Z355" s="115">
        <v>0</v>
      </c>
      <c r="AA355" s="115">
        <v>0</v>
      </c>
      <c r="AB355" s="115">
        <v>0</v>
      </c>
      <c r="AC355" s="115">
        <v>0</v>
      </c>
      <c r="AD355" s="115">
        <v>0</v>
      </c>
      <c r="AE355" s="115">
        <v>0</v>
      </c>
      <c r="AF355" s="115">
        <v>0</v>
      </c>
      <c r="AG355" s="115">
        <v>0</v>
      </c>
      <c r="AH355" s="115">
        <v>0</v>
      </c>
      <c r="AI355" s="115">
        <v>0</v>
      </c>
      <c r="AJ355" s="115">
        <v>0</v>
      </c>
      <c r="AK355" s="115">
        <v>0</v>
      </c>
      <c r="AL355" s="246">
        <f t="shared" si="5"/>
        <v>0</v>
      </c>
      <c r="AO355" s="70"/>
    </row>
    <row r="356" spans="1:41" ht="33" hidden="1" customHeight="1">
      <c r="A356" s="87">
        <v>1275</v>
      </c>
      <c r="B356" s="88" t="s">
        <v>993</v>
      </c>
      <c r="C356" s="117" t="s">
        <v>1526</v>
      </c>
      <c r="D356" s="115">
        <v>0</v>
      </c>
      <c r="E356" s="115">
        <v>0</v>
      </c>
      <c r="F356" s="115">
        <v>0</v>
      </c>
      <c r="G356" s="115">
        <v>0</v>
      </c>
      <c r="H356" s="115">
        <v>0</v>
      </c>
      <c r="I356" s="115">
        <v>0</v>
      </c>
      <c r="J356" s="115">
        <v>0</v>
      </c>
      <c r="K356" s="115">
        <v>0</v>
      </c>
      <c r="L356" s="115">
        <v>0</v>
      </c>
      <c r="M356" s="115">
        <v>0</v>
      </c>
      <c r="N356" s="115">
        <v>0</v>
      </c>
      <c r="O356" s="115">
        <v>0</v>
      </c>
      <c r="P356" s="115">
        <v>0</v>
      </c>
      <c r="Q356" s="115">
        <v>0</v>
      </c>
      <c r="R356" s="115">
        <v>0</v>
      </c>
      <c r="S356" s="115">
        <v>0</v>
      </c>
      <c r="T356" s="115">
        <v>0</v>
      </c>
      <c r="U356" s="115">
        <v>0</v>
      </c>
      <c r="V356" s="115">
        <v>0</v>
      </c>
      <c r="W356" s="115">
        <v>0</v>
      </c>
      <c r="X356" s="115">
        <v>0</v>
      </c>
      <c r="Y356" s="115">
        <v>0</v>
      </c>
      <c r="Z356" s="115">
        <v>0</v>
      </c>
      <c r="AA356" s="115">
        <v>0</v>
      </c>
      <c r="AB356" s="115">
        <v>0</v>
      </c>
      <c r="AC356" s="115">
        <v>0</v>
      </c>
      <c r="AD356" s="115">
        <v>0</v>
      </c>
      <c r="AE356" s="115">
        <v>0</v>
      </c>
      <c r="AF356" s="115">
        <v>0</v>
      </c>
      <c r="AG356" s="115">
        <v>0</v>
      </c>
      <c r="AH356" s="115">
        <v>0</v>
      </c>
      <c r="AI356" s="115">
        <v>0</v>
      </c>
      <c r="AJ356" s="115">
        <v>0</v>
      </c>
      <c r="AK356" s="115">
        <v>0</v>
      </c>
      <c r="AL356" s="246">
        <f t="shared" si="5"/>
        <v>0</v>
      </c>
      <c r="AO356" s="70"/>
    </row>
    <row r="357" spans="1:41" ht="33" hidden="1" customHeight="1">
      <c r="A357" s="87">
        <v>1276</v>
      </c>
      <c r="B357" s="88" t="s">
        <v>994</v>
      </c>
      <c r="C357" s="117" t="s">
        <v>1526</v>
      </c>
      <c r="D357" s="115">
        <v>0</v>
      </c>
      <c r="E357" s="115">
        <v>0</v>
      </c>
      <c r="F357" s="115">
        <v>0</v>
      </c>
      <c r="G357" s="115">
        <v>0</v>
      </c>
      <c r="H357" s="115">
        <v>0</v>
      </c>
      <c r="I357" s="115">
        <v>0</v>
      </c>
      <c r="J357" s="115">
        <v>0</v>
      </c>
      <c r="K357" s="115">
        <v>0</v>
      </c>
      <c r="L357" s="115">
        <v>0</v>
      </c>
      <c r="M357" s="115">
        <v>0</v>
      </c>
      <c r="N357" s="115">
        <v>0</v>
      </c>
      <c r="O357" s="115">
        <v>0</v>
      </c>
      <c r="P357" s="115">
        <v>0</v>
      </c>
      <c r="Q357" s="115">
        <v>0</v>
      </c>
      <c r="R357" s="115">
        <v>0</v>
      </c>
      <c r="S357" s="115">
        <v>0</v>
      </c>
      <c r="T357" s="115">
        <v>0</v>
      </c>
      <c r="U357" s="115">
        <v>0</v>
      </c>
      <c r="V357" s="115">
        <v>0</v>
      </c>
      <c r="W357" s="115">
        <v>0</v>
      </c>
      <c r="X357" s="115">
        <v>0</v>
      </c>
      <c r="Y357" s="115">
        <v>0</v>
      </c>
      <c r="Z357" s="115">
        <v>0</v>
      </c>
      <c r="AA357" s="115">
        <v>0</v>
      </c>
      <c r="AB357" s="115">
        <v>0</v>
      </c>
      <c r="AC357" s="115">
        <v>0</v>
      </c>
      <c r="AD357" s="115">
        <v>0</v>
      </c>
      <c r="AE357" s="115">
        <v>0</v>
      </c>
      <c r="AF357" s="115">
        <v>0</v>
      </c>
      <c r="AG357" s="115">
        <v>0</v>
      </c>
      <c r="AH357" s="115">
        <v>0</v>
      </c>
      <c r="AI357" s="115">
        <v>0</v>
      </c>
      <c r="AJ357" s="115">
        <v>0</v>
      </c>
      <c r="AK357" s="115">
        <v>0</v>
      </c>
      <c r="AL357" s="246">
        <f t="shared" si="5"/>
        <v>0</v>
      </c>
      <c r="AO357" s="70"/>
    </row>
    <row r="358" spans="1:41" ht="33" hidden="1" customHeight="1">
      <c r="A358" s="87">
        <v>1277</v>
      </c>
      <c r="B358" s="88" t="s">
        <v>995</v>
      </c>
      <c r="C358" s="117" t="s">
        <v>1526</v>
      </c>
      <c r="D358" s="115">
        <v>0</v>
      </c>
      <c r="E358" s="115">
        <v>0</v>
      </c>
      <c r="F358" s="115">
        <v>0</v>
      </c>
      <c r="G358" s="115">
        <v>0</v>
      </c>
      <c r="H358" s="115">
        <v>0</v>
      </c>
      <c r="I358" s="115">
        <v>0</v>
      </c>
      <c r="J358" s="115">
        <v>0</v>
      </c>
      <c r="K358" s="115">
        <v>0</v>
      </c>
      <c r="L358" s="115">
        <v>0</v>
      </c>
      <c r="M358" s="115">
        <v>0</v>
      </c>
      <c r="N358" s="115">
        <v>0</v>
      </c>
      <c r="O358" s="115">
        <v>0</v>
      </c>
      <c r="P358" s="115">
        <v>0</v>
      </c>
      <c r="Q358" s="115">
        <v>0</v>
      </c>
      <c r="R358" s="115">
        <v>0</v>
      </c>
      <c r="S358" s="115">
        <v>0</v>
      </c>
      <c r="T358" s="115">
        <v>0</v>
      </c>
      <c r="U358" s="115">
        <v>0</v>
      </c>
      <c r="V358" s="115">
        <v>0</v>
      </c>
      <c r="W358" s="115">
        <v>0</v>
      </c>
      <c r="X358" s="115">
        <v>0</v>
      </c>
      <c r="Y358" s="115">
        <v>0</v>
      </c>
      <c r="Z358" s="115">
        <v>0</v>
      </c>
      <c r="AA358" s="115">
        <v>0</v>
      </c>
      <c r="AB358" s="115">
        <v>0</v>
      </c>
      <c r="AC358" s="115">
        <v>0</v>
      </c>
      <c r="AD358" s="115">
        <v>0</v>
      </c>
      <c r="AE358" s="115">
        <v>0</v>
      </c>
      <c r="AF358" s="115">
        <v>0</v>
      </c>
      <c r="AG358" s="115">
        <v>0</v>
      </c>
      <c r="AH358" s="115">
        <v>0</v>
      </c>
      <c r="AI358" s="115">
        <v>0</v>
      </c>
      <c r="AJ358" s="115">
        <v>0</v>
      </c>
      <c r="AK358" s="115">
        <v>0</v>
      </c>
      <c r="AL358" s="246">
        <f t="shared" si="5"/>
        <v>0</v>
      </c>
      <c r="AO358" s="70"/>
    </row>
    <row r="359" spans="1:41" ht="33" hidden="1" customHeight="1">
      <c r="A359" s="87">
        <v>1278</v>
      </c>
      <c r="B359" s="88" t="s">
        <v>996</v>
      </c>
      <c r="C359" s="117" t="s">
        <v>1526</v>
      </c>
      <c r="D359" s="115">
        <v>0</v>
      </c>
      <c r="E359" s="115">
        <v>0</v>
      </c>
      <c r="F359" s="115">
        <v>0</v>
      </c>
      <c r="G359" s="115">
        <v>0</v>
      </c>
      <c r="H359" s="115">
        <v>0</v>
      </c>
      <c r="I359" s="115">
        <v>0</v>
      </c>
      <c r="J359" s="115">
        <v>0</v>
      </c>
      <c r="K359" s="115">
        <v>0</v>
      </c>
      <c r="L359" s="115">
        <v>0</v>
      </c>
      <c r="M359" s="115">
        <v>0</v>
      </c>
      <c r="N359" s="115">
        <v>0</v>
      </c>
      <c r="O359" s="115">
        <v>0</v>
      </c>
      <c r="P359" s="115">
        <v>0</v>
      </c>
      <c r="Q359" s="115">
        <v>0</v>
      </c>
      <c r="R359" s="115">
        <v>0</v>
      </c>
      <c r="S359" s="115">
        <v>0</v>
      </c>
      <c r="T359" s="115">
        <v>0</v>
      </c>
      <c r="U359" s="115">
        <v>0</v>
      </c>
      <c r="V359" s="115">
        <v>0</v>
      </c>
      <c r="W359" s="115">
        <v>0</v>
      </c>
      <c r="X359" s="115">
        <v>0</v>
      </c>
      <c r="Y359" s="115">
        <v>0</v>
      </c>
      <c r="Z359" s="115">
        <v>0</v>
      </c>
      <c r="AA359" s="115">
        <v>0</v>
      </c>
      <c r="AB359" s="115">
        <v>0</v>
      </c>
      <c r="AC359" s="115">
        <v>0</v>
      </c>
      <c r="AD359" s="115">
        <v>0</v>
      </c>
      <c r="AE359" s="115">
        <v>0</v>
      </c>
      <c r="AF359" s="115">
        <v>0</v>
      </c>
      <c r="AG359" s="115">
        <v>0</v>
      </c>
      <c r="AH359" s="115">
        <v>0</v>
      </c>
      <c r="AI359" s="115">
        <v>0</v>
      </c>
      <c r="AJ359" s="115">
        <v>0</v>
      </c>
      <c r="AK359" s="115">
        <v>0</v>
      </c>
      <c r="AL359" s="246">
        <f t="shared" si="5"/>
        <v>0</v>
      </c>
      <c r="AO359" s="70"/>
    </row>
    <row r="360" spans="1:41" ht="33" hidden="1" customHeight="1">
      <c r="A360" s="87">
        <v>1279</v>
      </c>
      <c r="B360" s="88" t="s">
        <v>997</v>
      </c>
      <c r="C360" s="117" t="s">
        <v>1526</v>
      </c>
      <c r="D360" s="115">
        <v>0</v>
      </c>
      <c r="E360" s="115">
        <v>0</v>
      </c>
      <c r="F360" s="115">
        <v>0</v>
      </c>
      <c r="G360" s="115">
        <v>0</v>
      </c>
      <c r="H360" s="115">
        <v>0</v>
      </c>
      <c r="I360" s="115">
        <v>0</v>
      </c>
      <c r="J360" s="115">
        <v>0</v>
      </c>
      <c r="K360" s="115">
        <v>0</v>
      </c>
      <c r="L360" s="115">
        <v>0</v>
      </c>
      <c r="M360" s="115">
        <v>0</v>
      </c>
      <c r="N360" s="115">
        <v>0</v>
      </c>
      <c r="O360" s="115">
        <v>0</v>
      </c>
      <c r="P360" s="115">
        <v>0</v>
      </c>
      <c r="Q360" s="115">
        <v>0</v>
      </c>
      <c r="R360" s="115">
        <v>0</v>
      </c>
      <c r="S360" s="115">
        <v>0</v>
      </c>
      <c r="T360" s="115">
        <v>0</v>
      </c>
      <c r="U360" s="115">
        <v>0</v>
      </c>
      <c r="V360" s="115">
        <v>0</v>
      </c>
      <c r="W360" s="115">
        <v>0</v>
      </c>
      <c r="X360" s="115">
        <v>0</v>
      </c>
      <c r="Y360" s="115">
        <v>0</v>
      </c>
      <c r="Z360" s="115">
        <v>0</v>
      </c>
      <c r="AA360" s="115">
        <v>0</v>
      </c>
      <c r="AB360" s="115">
        <v>0</v>
      </c>
      <c r="AC360" s="115">
        <v>0</v>
      </c>
      <c r="AD360" s="115">
        <v>0</v>
      </c>
      <c r="AE360" s="115">
        <v>0</v>
      </c>
      <c r="AF360" s="115">
        <v>0</v>
      </c>
      <c r="AG360" s="115">
        <v>0</v>
      </c>
      <c r="AH360" s="115">
        <v>0</v>
      </c>
      <c r="AI360" s="115">
        <v>0</v>
      </c>
      <c r="AJ360" s="115">
        <v>0</v>
      </c>
      <c r="AK360" s="115">
        <v>0</v>
      </c>
      <c r="AL360" s="246">
        <f t="shared" si="5"/>
        <v>0</v>
      </c>
      <c r="AO360" s="70"/>
    </row>
    <row r="361" spans="1:41" ht="33" hidden="1" customHeight="1">
      <c r="A361" s="87">
        <v>1280</v>
      </c>
      <c r="B361" s="88" t="s">
        <v>998</v>
      </c>
      <c r="C361" s="117" t="s">
        <v>1526</v>
      </c>
      <c r="D361" s="115">
        <v>0</v>
      </c>
      <c r="E361" s="115">
        <v>0</v>
      </c>
      <c r="F361" s="115">
        <v>0</v>
      </c>
      <c r="G361" s="115">
        <v>0</v>
      </c>
      <c r="H361" s="115">
        <v>0</v>
      </c>
      <c r="I361" s="115">
        <v>0</v>
      </c>
      <c r="J361" s="115">
        <v>0</v>
      </c>
      <c r="K361" s="115">
        <v>0</v>
      </c>
      <c r="L361" s="115">
        <v>0</v>
      </c>
      <c r="M361" s="115">
        <v>0</v>
      </c>
      <c r="N361" s="115">
        <v>0</v>
      </c>
      <c r="O361" s="115">
        <v>0</v>
      </c>
      <c r="P361" s="115">
        <v>0</v>
      </c>
      <c r="Q361" s="115">
        <v>0</v>
      </c>
      <c r="R361" s="115">
        <v>0</v>
      </c>
      <c r="S361" s="115">
        <v>0</v>
      </c>
      <c r="T361" s="115">
        <v>0</v>
      </c>
      <c r="U361" s="115">
        <v>0</v>
      </c>
      <c r="V361" s="115">
        <v>0</v>
      </c>
      <c r="W361" s="115">
        <v>0</v>
      </c>
      <c r="X361" s="115">
        <v>0</v>
      </c>
      <c r="Y361" s="115">
        <v>0</v>
      </c>
      <c r="Z361" s="115">
        <v>0</v>
      </c>
      <c r="AA361" s="115">
        <v>0</v>
      </c>
      <c r="AB361" s="115">
        <v>0</v>
      </c>
      <c r="AC361" s="115">
        <v>0</v>
      </c>
      <c r="AD361" s="115">
        <v>0</v>
      </c>
      <c r="AE361" s="115">
        <v>0</v>
      </c>
      <c r="AF361" s="115">
        <v>0</v>
      </c>
      <c r="AG361" s="115">
        <v>0</v>
      </c>
      <c r="AH361" s="115">
        <v>0</v>
      </c>
      <c r="AI361" s="115">
        <v>0</v>
      </c>
      <c r="AJ361" s="115">
        <v>0</v>
      </c>
      <c r="AK361" s="115">
        <v>0</v>
      </c>
      <c r="AL361" s="246">
        <f t="shared" si="5"/>
        <v>0</v>
      </c>
      <c r="AO361" s="70"/>
    </row>
    <row r="362" spans="1:41" ht="33" hidden="1" customHeight="1">
      <c r="A362" s="87">
        <v>1281</v>
      </c>
      <c r="B362" s="88" t="s">
        <v>999</v>
      </c>
      <c r="C362" s="117" t="s">
        <v>1526</v>
      </c>
      <c r="D362" s="115">
        <v>0</v>
      </c>
      <c r="E362" s="115">
        <v>0</v>
      </c>
      <c r="F362" s="115">
        <v>0</v>
      </c>
      <c r="G362" s="115">
        <v>0</v>
      </c>
      <c r="H362" s="115">
        <v>0</v>
      </c>
      <c r="I362" s="115">
        <v>0</v>
      </c>
      <c r="J362" s="115">
        <v>0</v>
      </c>
      <c r="K362" s="115">
        <v>0</v>
      </c>
      <c r="L362" s="115">
        <v>0</v>
      </c>
      <c r="M362" s="115">
        <v>0</v>
      </c>
      <c r="N362" s="115">
        <v>0</v>
      </c>
      <c r="O362" s="115">
        <v>0</v>
      </c>
      <c r="P362" s="115">
        <v>0</v>
      </c>
      <c r="Q362" s="115">
        <v>0</v>
      </c>
      <c r="R362" s="115">
        <v>0</v>
      </c>
      <c r="S362" s="115">
        <v>0</v>
      </c>
      <c r="T362" s="115">
        <v>0</v>
      </c>
      <c r="U362" s="115">
        <v>0</v>
      </c>
      <c r="V362" s="115">
        <v>0</v>
      </c>
      <c r="W362" s="115">
        <v>0</v>
      </c>
      <c r="X362" s="115">
        <v>0</v>
      </c>
      <c r="Y362" s="115">
        <v>0</v>
      </c>
      <c r="Z362" s="115">
        <v>0</v>
      </c>
      <c r="AA362" s="115">
        <v>0</v>
      </c>
      <c r="AB362" s="115">
        <v>0</v>
      </c>
      <c r="AC362" s="115">
        <v>0</v>
      </c>
      <c r="AD362" s="115">
        <v>0</v>
      </c>
      <c r="AE362" s="115">
        <v>0</v>
      </c>
      <c r="AF362" s="115">
        <v>0</v>
      </c>
      <c r="AG362" s="115">
        <v>0</v>
      </c>
      <c r="AH362" s="115">
        <v>0</v>
      </c>
      <c r="AI362" s="115">
        <v>0</v>
      </c>
      <c r="AJ362" s="115">
        <v>0</v>
      </c>
      <c r="AK362" s="115">
        <v>0</v>
      </c>
      <c r="AL362" s="246">
        <f t="shared" si="5"/>
        <v>0</v>
      </c>
      <c r="AO362" s="70"/>
    </row>
    <row r="363" spans="1:41" ht="33" hidden="1" customHeight="1">
      <c r="A363" s="87">
        <v>1282</v>
      </c>
      <c r="B363" s="88" t="s">
        <v>1000</v>
      </c>
      <c r="C363" s="117" t="s">
        <v>1526</v>
      </c>
      <c r="D363" s="115">
        <v>0</v>
      </c>
      <c r="E363" s="115">
        <v>0</v>
      </c>
      <c r="F363" s="115">
        <v>0</v>
      </c>
      <c r="G363" s="115">
        <v>0</v>
      </c>
      <c r="H363" s="115">
        <v>0</v>
      </c>
      <c r="I363" s="115">
        <v>0</v>
      </c>
      <c r="J363" s="115">
        <v>0</v>
      </c>
      <c r="K363" s="115">
        <v>0</v>
      </c>
      <c r="L363" s="115">
        <v>0</v>
      </c>
      <c r="M363" s="115">
        <v>0</v>
      </c>
      <c r="N363" s="115">
        <v>0</v>
      </c>
      <c r="O363" s="115">
        <v>0</v>
      </c>
      <c r="P363" s="115">
        <v>0</v>
      </c>
      <c r="Q363" s="115">
        <v>0</v>
      </c>
      <c r="R363" s="115">
        <v>0</v>
      </c>
      <c r="S363" s="115">
        <v>0</v>
      </c>
      <c r="T363" s="115">
        <v>0</v>
      </c>
      <c r="U363" s="115">
        <v>0</v>
      </c>
      <c r="V363" s="115">
        <v>0</v>
      </c>
      <c r="W363" s="115">
        <v>0</v>
      </c>
      <c r="X363" s="115">
        <v>0</v>
      </c>
      <c r="Y363" s="115">
        <v>0</v>
      </c>
      <c r="Z363" s="115">
        <v>0</v>
      </c>
      <c r="AA363" s="115">
        <v>0</v>
      </c>
      <c r="AB363" s="115">
        <v>0</v>
      </c>
      <c r="AC363" s="115">
        <v>0</v>
      </c>
      <c r="AD363" s="115">
        <v>0</v>
      </c>
      <c r="AE363" s="115">
        <v>0</v>
      </c>
      <c r="AF363" s="115">
        <v>0</v>
      </c>
      <c r="AG363" s="115">
        <v>0</v>
      </c>
      <c r="AH363" s="115">
        <v>0</v>
      </c>
      <c r="AI363" s="115">
        <v>0</v>
      </c>
      <c r="AJ363" s="115">
        <v>0</v>
      </c>
      <c r="AK363" s="115">
        <v>0</v>
      </c>
      <c r="AL363" s="246">
        <f t="shared" si="5"/>
        <v>0</v>
      </c>
      <c r="AO363" s="70"/>
    </row>
    <row r="364" spans="1:41" ht="33" hidden="1" customHeight="1">
      <c r="A364" s="87">
        <v>1283</v>
      </c>
      <c r="B364" s="88" t="s">
        <v>1001</v>
      </c>
      <c r="C364" s="117" t="s">
        <v>1526</v>
      </c>
      <c r="D364" s="115">
        <v>0</v>
      </c>
      <c r="E364" s="115">
        <v>0</v>
      </c>
      <c r="F364" s="115">
        <v>0</v>
      </c>
      <c r="G364" s="115">
        <v>0</v>
      </c>
      <c r="H364" s="115">
        <v>0</v>
      </c>
      <c r="I364" s="115">
        <v>0</v>
      </c>
      <c r="J364" s="115">
        <v>0</v>
      </c>
      <c r="K364" s="115">
        <v>0</v>
      </c>
      <c r="L364" s="115">
        <v>0</v>
      </c>
      <c r="M364" s="115">
        <v>0</v>
      </c>
      <c r="N364" s="115">
        <v>0</v>
      </c>
      <c r="O364" s="115">
        <v>0</v>
      </c>
      <c r="P364" s="115">
        <v>0</v>
      </c>
      <c r="Q364" s="115">
        <v>0</v>
      </c>
      <c r="R364" s="115">
        <v>0</v>
      </c>
      <c r="S364" s="115">
        <v>0</v>
      </c>
      <c r="T364" s="115">
        <v>0</v>
      </c>
      <c r="U364" s="115">
        <v>0</v>
      </c>
      <c r="V364" s="115">
        <v>0</v>
      </c>
      <c r="W364" s="115">
        <v>0</v>
      </c>
      <c r="X364" s="115">
        <v>0</v>
      </c>
      <c r="Y364" s="115">
        <v>0</v>
      </c>
      <c r="Z364" s="115">
        <v>0</v>
      </c>
      <c r="AA364" s="115">
        <v>0</v>
      </c>
      <c r="AB364" s="115">
        <v>0</v>
      </c>
      <c r="AC364" s="115">
        <v>0</v>
      </c>
      <c r="AD364" s="115">
        <v>0</v>
      </c>
      <c r="AE364" s="115">
        <v>0</v>
      </c>
      <c r="AF364" s="115">
        <v>0</v>
      </c>
      <c r="AG364" s="115">
        <v>0</v>
      </c>
      <c r="AH364" s="115">
        <v>0</v>
      </c>
      <c r="AI364" s="115">
        <v>0</v>
      </c>
      <c r="AJ364" s="115">
        <v>0</v>
      </c>
      <c r="AK364" s="115">
        <v>0</v>
      </c>
      <c r="AL364" s="246">
        <f t="shared" si="5"/>
        <v>0</v>
      </c>
      <c r="AO364" s="70"/>
    </row>
    <row r="365" spans="1:41" ht="33" hidden="1" customHeight="1">
      <c r="A365" s="87">
        <v>1284</v>
      </c>
      <c r="B365" s="88" t="s">
        <v>1002</v>
      </c>
      <c r="C365" s="117" t="s">
        <v>1526</v>
      </c>
      <c r="D365" s="115">
        <v>0</v>
      </c>
      <c r="E365" s="115">
        <v>0</v>
      </c>
      <c r="F365" s="115">
        <v>0</v>
      </c>
      <c r="G365" s="115">
        <v>0</v>
      </c>
      <c r="H365" s="115">
        <v>0</v>
      </c>
      <c r="I365" s="115">
        <v>0</v>
      </c>
      <c r="J365" s="115">
        <v>0</v>
      </c>
      <c r="K365" s="115">
        <v>0</v>
      </c>
      <c r="L365" s="115">
        <v>0</v>
      </c>
      <c r="M365" s="115">
        <v>0</v>
      </c>
      <c r="N365" s="115">
        <v>0</v>
      </c>
      <c r="O365" s="115">
        <v>0</v>
      </c>
      <c r="P365" s="115">
        <v>0</v>
      </c>
      <c r="Q365" s="115">
        <v>0</v>
      </c>
      <c r="R365" s="115">
        <v>0</v>
      </c>
      <c r="S365" s="115">
        <v>0</v>
      </c>
      <c r="T365" s="115">
        <v>0</v>
      </c>
      <c r="U365" s="115">
        <v>0</v>
      </c>
      <c r="V365" s="115">
        <v>0</v>
      </c>
      <c r="W365" s="115">
        <v>0</v>
      </c>
      <c r="X365" s="115">
        <v>0</v>
      </c>
      <c r="Y365" s="115">
        <v>0</v>
      </c>
      <c r="Z365" s="115">
        <v>0</v>
      </c>
      <c r="AA365" s="115">
        <v>0</v>
      </c>
      <c r="AB365" s="115">
        <v>0</v>
      </c>
      <c r="AC365" s="115">
        <v>0</v>
      </c>
      <c r="AD365" s="115">
        <v>0</v>
      </c>
      <c r="AE365" s="115">
        <v>0</v>
      </c>
      <c r="AF365" s="115">
        <v>0</v>
      </c>
      <c r="AG365" s="115">
        <v>0</v>
      </c>
      <c r="AH365" s="115">
        <v>0</v>
      </c>
      <c r="AI365" s="115">
        <v>0</v>
      </c>
      <c r="AJ365" s="115">
        <v>0</v>
      </c>
      <c r="AK365" s="115">
        <v>0</v>
      </c>
      <c r="AL365" s="246">
        <f t="shared" si="5"/>
        <v>0</v>
      </c>
      <c r="AO365" s="70"/>
    </row>
    <row r="366" spans="1:41" ht="33" hidden="1" customHeight="1">
      <c r="A366" s="87">
        <v>1285</v>
      </c>
      <c r="B366" s="88" t="s">
        <v>1003</v>
      </c>
      <c r="C366" s="117" t="s">
        <v>1526</v>
      </c>
      <c r="D366" s="115">
        <v>0</v>
      </c>
      <c r="E366" s="115">
        <v>0</v>
      </c>
      <c r="F366" s="115">
        <v>0</v>
      </c>
      <c r="G366" s="115">
        <v>0</v>
      </c>
      <c r="H366" s="115">
        <v>0</v>
      </c>
      <c r="I366" s="115">
        <v>0</v>
      </c>
      <c r="J366" s="115">
        <v>0</v>
      </c>
      <c r="K366" s="115">
        <v>0</v>
      </c>
      <c r="L366" s="115">
        <v>0</v>
      </c>
      <c r="M366" s="115">
        <v>0</v>
      </c>
      <c r="N366" s="115">
        <v>0</v>
      </c>
      <c r="O366" s="115">
        <v>0</v>
      </c>
      <c r="P366" s="115">
        <v>0</v>
      </c>
      <c r="Q366" s="115">
        <v>0</v>
      </c>
      <c r="R366" s="115">
        <v>0</v>
      </c>
      <c r="S366" s="115">
        <v>0</v>
      </c>
      <c r="T366" s="115">
        <v>0</v>
      </c>
      <c r="U366" s="115">
        <v>0</v>
      </c>
      <c r="V366" s="115">
        <v>0</v>
      </c>
      <c r="W366" s="115">
        <v>0</v>
      </c>
      <c r="X366" s="115">
        <v>0</v>
      </c>
      <c r="Y366" s="115">
        <v>0</v>
      </c>
      <c r="Z366" s="115">
        <v>0</v>
      </c>
      <c r="AA366" s="115">
        <v>0</v>
      </c>
      <c r="AB366" s="115">
        <v>0</v>
      </c>
      <c r="AC366" s="115">
        <v>0</v>
      </c>
      <c r="AD366" s="115">
        <v>0</v>
      </c>
      <c r="AE366" s="115">
        <v>0</v>
      </c>
      <c r="AF366" s="115">
        <v>0</v>
      </c>
      <c r="AG366" s="115">
        <v>0</v>
      </c>
      <c r="AH366" s="115">
        <v>0</v>
      </c>
      <c r="AI366" s="115">
        <v>0</v>
      </c>
      <c r="AJ366" s="115">
        <v>0</v>
      </c>
      <c r="AK366" s="115">
        <v>0</v>
      </c>
      <c r="AL366" s="246">
        <f t="shared" si="5"/>
        <v>0</v>
      </c>
      <c r="AO366" s="70"/>
    </row>
    <row r="367" spans="1:41" ht="33" hidden="1" customHeight="1">
      <c r="A367" s="87">
        <v>1286</v>
      </c>
      <c r="B367" s="88" t="s">
        <v>1004</v>
      </c>
      <c r="C367" s="117" t="s">
        <v>1526</v>
      </c>
      <c r="D367" s="115">
        <v>0</v>
      </c>
      <c r="E367" s="115">
        <v>0</v>
      </c>
      <c r="F367" s="115">
        <v>0</v>
      </c>
      <c r="G367" s="115">
        <v>0</v>
      </c>
      <c r="H367" s="115">
        <v>0</v>
      </c>
      <c r="I367" s="115">
        <v>0</v>
      </c>
      <c r="J367" s="115">
        <v>0</v>
      </c>
      <c r="K367" s="115">
        <v>0</v>
      </c>
      <c r="L367" s="115">
        <v>0</v>
      </c>
      <c r="M367" s="115">
        <v>0</v>
      </c>
      <c r="N367" s="115">
        <v>0</v>
      </c>
      <c r="O367" s="115">
        <v>0</v>
      </c>
      <c r="P367" s="115">
        <v>0</v>
      </c>
      <c r="Q367" s="115">
        <v>0</v>
      </c>
      <c r="R367" s="115">
        <v>0</v>
      </c>
      <c r="S367" s="115">
        <v>0</v>
      </c>
      <c r="T367" s="115">
        <v>0</v>
      </c>
      <c r="U367" s="115">
        <v>0</v>
      </c>
      <c r="V367" s="115">
        <v>0</v>
      </c>
      <c r="W367" s="115">
        <v>0</v>
      </c>
      <c r="X367" s="115">
        <v>0</v>
      </c>
      <c r="Y367" s="115">
        <v>0</v>
      </c>
      <c r="Z367" s="115">
        <v>0</v>
      </c>
      <c r="AA367" s="115">
        <v>0</v>
      </c>
      <c r="AB367" s="115">
        <v>0</v>
      </c>
      <c r="AC367" s="115">
        <v>0</v>
      </c>
      <c r="AD367" s="115">
        <v>0</v>
      </c>
      <c r="AE367" s="115">
        <v>0</v>
      </c>
      <c r="AF367" s="115">
        <v>0</v>
      </c>
      <c r="AG367" s="115">
        <v>0</v>
      </c>
      <c r="AH367" s="115">
        <v>0</v>
      </c>
      <c r="AI367" s="115">
        <v>0</v>
      </c>
      <c r="AJ367" s="115">
        <v>0</v>
      </c>
      <c r="AK367" s="115">
        <v>0</v>
      </c>
      <c r="AL367" s="246">
        <f t="shared" si="5"/>
        <v>0</v>
      </c>
      <c r="AO367" s="70"/>
    </row>
    <row r="368" spans="1:41" ht="33" hidden="1" customHeight="1">
      <c r="A368" s="87">
        <v>1287</v>
      </c>
      <c r="B368" s="88" t="s">
        <v>1005</v>
      </c>
      <c r="C368" s="117" t="s">
        <v>1526</v>
      </c>
      <c r="D368" s="115">
        <v>0</v>
      </c>
      <c r="E368" s="115">
        <v>0</v>
      </c>
      <c r="F368" s="115">
        <v>0</v>
      </c>
      <c r="G368" s="115">
        <v>0</v>
      </c>
      <c r="H368" s="115">
        <v>0</v>
      </c>
      <c r="I368" s="115">
        <v>0</v>
      </c>
      <c r="J368" s="115">
        <v>0</v>
      </c>
      <c r="K368" s="115">
        <v>0</v>
      </c>
      <c r="L368" s="115">
        <v>0</v>
      </c>
      <c r="M368" s="115">
        <v>0</v>
      </c>
      <c r="N368" s="115">
        <v>0</v>
      </c>
      <c r="O368" s="115">
        <v>0</v>
      </c>
      <c r="P368" s="115">
        <v>0</v>
      </c>
      <c r="Q368" s="115">
        <v>0</v>
      </c>
      <c r="R368" s="115">
        <v>0</v>
      </c>
      <c r="S368" s="115">
        <v>0</v>
      </c>
      <c r="T368" s="115">
        <v>0</v>
      </c>
      <c r="U368" s="115">
        <v>0</v>
      </c>
      <c r="V368" s="115">
        <v>0</v>
      </c>
      <c r="W368" s="115">
        <v>0</v>
      </c>
      <c r="X368" s="115">
        <v>0</v>
      </c>
      <c r="Y368" s="115">
        <v>0</v>
      </c>
      <c r="Z368" s="115">
        <v>0</v>
      </c>
      <c r="AA368" s="115">
        <v>0</v>
      </c>
      <c r="AB368" s="115">
        <v>0</v>
      </c>
      <c r="AC368" s="115">
        <v>0</v>
      </c>
      <c r="AD368" s="115">
        <v>0</v>
      </c>
      <c r="AE368" s="115">
        <v>0</v>
      </c>
      <c r="AF368" s="115">
        <v>0</v>
      </c>
      <c r="AG368" s="115">
        <v>0</v>
      </c>
      <c r="AH368" s="115">
        <v>0</v>
      </c>
      <c r="AI368" s="115">
        <v>0</v>
      </c>
      <c r="AJ368" s="115">
        <v>0</v>
      </c>
      <c r="AK368" s="115">
        <v>0</v>
      </c>
      <c r="AL368" s="246">
        <f t="shared" si="5"/>
        <v>0</v>
      </c>
      <c r="AO368" s="70"/>
    </row>
    <row r="369" spans="1:41" ht="33" hidden="1" customHeight="1">
      <c r="A369" s="87">
        <v>1301</v>
      </c>
      <c r="B369" s="88" t="s">
        <v>1006</v>
      </c>
      <c r="C369" s="117" t="s">
        <v>1526</v>
      </c>
      <c r="D369" s="115">
        <v>0</v>
      </c>
      <c r="E369" s="115">
        <v>0</v>
      </c>
      <c r="F369" s="115">
        <v>0</v>
      </c>
      <c r="G369" s="115">
        <v>0</v>
      </c>
      <c r="H369" s="115">
        <v>0</v>
      </c>
      <c r="I369" s="115">
        <v>0</v>
      </c>
      <c r="J369" s="115">
        <v>0</v>
      </c>
      <c r="K369" s="115">
        <v>0</v>
      </c>
      <c r="L369" s="115">
        <v>0</v>
      </c>
      <c r="M369" s="115">
        <v>0</v>
      </c>
      <c r="N369" s="115">
        <v>0</v>
      </c>
      <c r="O369" s="115">
        <v>0</v>
      </c>
      <c r="P369" s="115">
        <v>0</v>
      </c>
      <c r="Q369" s="115">
        <v>0</v>
      </c>
      <c r="R369" s="115">
        <v>0</v>
      </c>
      <c r="S369" s="115">
        <v>0</v>
      </c>
      <c r="T369" s="115">
        <v>0</v>
      </c>
      <c r="U369" s="115">
        <v>0</v>
      </c>
      <c r="V369" s="115">
        <v>0</v>
      </c>
      <c r="W369" s="115">
        <v>0</v>
      </c>
      <c r="X369" s="115">
        <v>0</v>
      </c>
      <c r="Y369" s="115">
        <v>0</v>
      </c>
      <c r="Z369" s="115">
        <v>0</v>
      </c>
      <c r="AA369" s="115">
        <v>0</v>
      </c>
      <c r="AB369" s="115">
        <v>0</v>
      </c>
      <c r="AC369" s="115">
        <v>0</v>
      </c>
      <c r="AD369" s="115">
        <v>0</v>
      </c>
      <c r="AE369" s="115">
        <v>0</v>
      </c>
      <c r="AF369" s="115">
        <v>0</v>
      </c>
      <c r="AG369" s="115">
        <v>0</v>
      </c>
      <c r="AH369" s="115">
        <v>0</v>
      </c>
      <c r="AI369" s="115">
        <v>0</v>
      </c>
      <c r="AJ369" s="115">
        <v>0</v>
      </c>
      <c r="AK369" s="115">
        <v>0</v>
      </c>
      <c r="AL369" s="246">
        <f t="shared" si="5"/>
        <v>0</v>
      </c>
      <c r="AO369" s="70"/>
    </row>
    <row r="370" spans="1:41" ht="33" hidden="1" customHeight="1">
      <c r="A370" s="87">
        <v>1302</v>
      </c>
      <c r="B370" s="88" t="s">
        <v>1007</v>
      </c>
      <c r="C370" s="117" t="s">
        <v>1526</v>
      </c>
      <c r="D370" s="115">
        <v>0</v>
      </c>
      <c r="E370" s="115">
        <v>0</v>
      </c>
      <c r="F370" s="115">
        <v>0</v>
      </c>
      <c r="G370" s="115">
        <v>0</v>
      </c>
      <c r="H370" s="115">
        <v>0</v>
      </c>
      <c r="I370" s="115">
        <v>0</v>
      </c>
      <c r="J370" s="115">
        <v>0</v>
      </c>
      <c r="K370" s="115">
        <v>0</v>
      </c>
      <c r="L370" s="115">
        <v>0</v>
      </c>
      <c r="M370" s="115">
        <v>0</v>
      </c>
      <c r="N370" s="115">
        <v>0</v>
      </c>
      <c r="O370" s="115">
        <v>0</v>
      </c>
      <c r="P370" s="115">
        <v>0</v>
      </c>
      <c r="Q370" s="115">
        <v>0</v>
      </c>
      <c r="R370" s="115">
        <v>0</v>
      </c>
      <c r="S370" s="115">
        <v>0</v>
      </c>
      <c r="T370" s="115">
        <v>0</v>
      </c>
      <c r="U370" s="115">
        <v>0</v>
      </c>
      <c r="V370" s="115">
        <v>0</v>
      </c>
      <c r="W370" s="115">
        <v>0</v>
      </c>
      <c r="X370" s="115">
        <v>0</v>
      </c>
      <c r="Y370" s="115">
        <v>0</v>
      </c>
      <c r="Z370" s="115">
        <v>0</v>
      </c>
      <c r="AA370" s="115">
        <v>0</v>
      </c>
      <c r="AB370" s="115">
        <v>0</v>
      </c>
      <c r="AC370" s="115">
        <v>0</v>
      </c>
      <c r="AD370" s="115">
        <v>0</v>
      </c>
      <c r="AE370" s="115">
        <v>0</v>
      </c>
      <c r="AF370" s="115">
        <v>0</v>
      </c>
      <c r="AG370" s="115">
        <v>0</v>
      </c>
      <c r="AH370" s="115">
        <v>0</v>
      </c>
      <c r="AI370" s="115">
        <v>0</v>
      </c>
      <c r="AJ370" s="115">
        <v>0</v>
      </c>
      <c r="AK370" s="115">
        <v>0</v>
      </c>
      <c r="AL370" s="246">
        <f t="shared" si="5"/>
        <v>0</v>
      </c>
      <c r="AO370" s="70"/>
    </row>
    <row r="371" spans="1:41" ht="33" hidden="1" customHeight="1">
      <c r="A371" s="87">
        <v>1303</v>
      </c>
      <c r="B371" s="88" t="s">
        <v>1008</v>
      </c>
      <c r="C371" s="117" t="s">
        <v>1526</v>
      </c>
      <c r="D371" s="115">
        <v>0</v>
      </c>
      <c r="E371" s="115">
        <v>0</v>
      </c>
      <c r="F371" s="115">
        <v>0</v>
      </c>
      <c r="G371" s="115">
        <v>0</v>
      </c>
      <c r="H371" s="115">
        <v>0</v>
      </c>
      <c r="I371" s="115">
        <v>0</v>
      </c>
      <c r="J371" s="115">
        <v>0</v>
      </c>
      <c r="K371" s="115">
        <v>0</v>
      </c>
      <c r="L371" s="115">
        <v>0</v>
      </c>
      <c r="M371" s="115">
        <v>0</v>
      </c>
      <c r="N371" s="115">
        <v>0</v>
      </c>
      <c r="O371" s="115">
        <v>0</v>
      </c>
      <c r="P371" s="115">
        <v>0</v>
      </c>
      <c r="Q371" s="115">
        <v>0</v>
      </c>
      <c r="R371" s="115">
        <v>0</v>
      </c>
      <c r="S371" s="115">
        <v>0</v>
      </c>
      <c r="T371" s="115">
        <v>0</v>
      </c>
      <c r="U371" s="115">
        <v>0</v>
      </c>
      <c r="V371" s="115">
        <v>0</v>
      </c>
      <c r="W371" s="115">
        <v>0</v>
      </c>
      <c r="X371" s="115">
        <v>0</v>
      </c>
      <c r="Y371" s="115">
        <v>0</v>
      </c>
      <c r="Z371" s="115">
        <v>0</v>
      </c>
      <c r="AA371" s="115">
        <v>0</v>
      </c>
      <c r="AB371" s="115">
        <v>0</v>
      </c>
      <c r="AC371" s="115">
        <v>0</v>
      </c>
      <c r="AD371" s="115">
        <v>0</v>
      </c>
      <c r="AE371" s="115">
        <v>0</v>
      </c>
      <c r="AF371" s="115">
        <v>0</v>
      </c>
      <c r="AG371" s="115">
        <v>0</v>
      </c>
      <c r="AH371" s="115">
        <v>0</v>
      </c>
      <c r="AI371" s="115">
        <v>0</v>
      </c>
      <c r="AJ371" s="115">
        <v>0</v>
      </c>
      <c r="AK371" s="115">
        <v>0</v>
      </c>
      <c r="AL371" s="246">
        <f t="shared" si="5"/>
        <v>0</v>
      </c>
      <c r="AO371" s="70"/>
    </row>
    <row r="372" spans="1:41" ht="33" hidden="1" customHeight="1">
      <c r="A372" s="87">
        <v>1304</v>
      </c>
      <c r="B372" s="88" t="s">
        <v>1009</v>
      </c>
      <c r="C372" s="117" t="s">
        <v>1526</v>
      </c>
      <c r="D372" s="115">
        <v>0</v>
      </c>
      <c r="E372" s="115">
        <v>0</v>
      </c>
      <c r="F372" s="115">
        <v>0</v>
      </c>
      <c r="G372" s="115">
        <v>0</v>
      </c>
      <c r="H372" s="115">
        <v>0</v>
      </c>
      <c r="I372" s="115">
        <v>0</v>
      </c>
      <c r="J372" s="115">
        <v>0</v>
      </c>
      <c r="K372" s="115">
        <v>0</v>
      </c>
      <c r="L372" s="115">
        <v>0</v>
      </c>
      <c r="M372" s="115">
        <v>0</v>
      </c>
      <c r="N372" s="115">
        <v>0</v>
      </c>
      <c r="O372" s="115">
        <v>0</v>
      </c>
      <c r="P372" s="115">
        <v>0</v>
      </c>
      <c r="Q372" s="115">
        <v>0</v>
      </c>
      <c r="R372" s="115">
        <v>0</v>
      </c>
      <c r="S372" s="115">
        <v>0</v>
      </c>
      <c r="T372" s="115">
        <v>0</v>
      </c>
      <c r="U372" s="115">
        <v>0</v>
      </c>
      <c r="V372" s="115">
        <v>0</v>
      </c>
      <c r="W372" s="115">
        <v>0</v>
      </c>
      <c r="X372" s="115">
        <v>0</v>
      </c>
      <c r="Y372" s="115">
        <v>0</v>
      </c>
      <c r="Z372" s="115">
        <v>0</v>
      </c>
      <c r="AA372" s="115">
        <v>0</v>
      </c>
      <c r="AB372" s="115">
        <v>0</v>
      </c>
      <c r="AC372" s="115">
        <v>0</v>
      </c>
      <c r="AD372" s="115">
        <v>0</v>
      </c>
      <c r="AE372" s="115">
        <v>0</v>
      </c>
      <c r="AF372" s="115">
        <v>0</v>
      </c>
      <c r="AG372" s="115">
        <v>0</v>
      </c>
      <c r="AH372" s="115">
        <v>0</v>
      </c>
      <c r="AI372" s="115">
        <v>0</v>
      </c>
      <c r="AJ372" s="115">
        <v>0</v>
      </c>
      <c r="AK372" s="115">
        <v>0</v>
      </c>
      <c r="AL372" s="246">
        <f t="shared" si="5"/>
        <v>0</v>
      </c>
      <c r="AO372" s="70"/>
    </row>
    <row r="373" spans="1:41" ht="33" hidden="1" customHeight="1">
      <c r="A373" s="87">
        <v>1305</v>
      </c>
      <c r="B373" s="88" t="s">
        <v>1010</v>
      </c>
      <c r="C373" s="117" t="s">
        <v>1526</v>
      </c>
      <c r="D373" s="115">
        <v>0</v>
      </c>
      <c r="E373" s="115">
        <v>0</v>
      </c>
      <c r="F373" s="115">
        <v>0</v>
      </c>
      <c r="G373" s="115">
        <v>0</v>
      </c>
      <c r="H373" s="115">
        <v>0</v>
      </c>
      <c r="I373" s="115">
        <v>0</v>
      </c>
      <c r="J373" s="115">
        <v>0</v>
      </c>
      <c r="K373" s="115">
        <v>0</v>
      </c>
      <c r="L373" s="115">
        <v>0</v>
      </c>
      <c r="M373" s="115">
        <v>0</v>
      </c>
      <c r="N373" s="115">
        <v>0</v>
      </c>
      <c r="O373" s="115">
        <v>0</v>
      </c>
      <c r="P373" s="115">
        <v>0</v>
      </c>
      <c r="Q373" s="115">
        <v>0</v>
      </c>
      <c r="R373" s="115">
        <v>0</v>
      </c>
      <c r="S373" s="115">
        <v>0</v>
      </c>
      <c r="T373" s="115">
        <v>0</v>
      </c>
      <c r="U373" s="115">
        <v>0</v>
      </c>
      <c r="V373" s="115">
        <v>0</v>
      </c>
      <c r="W373" s="115">
        <v>0</v>
      </c>
      <c r="X373" s="115">
        <v>0</v>
      </c>
      <c r="Y373" s="115">
        <v>0</v>
      </c>
      <c r="Z373" s="115">
        <v>0</v>
      </c>
      <c r="AA373" s="115">
        <v>0</v>
      </c>
      <c r="AB373" s="115">
        <v>0</v>
      </c>
      <c r="AC373" s="115">
        <v>0</v>
      </c>
      <c r="AD373" s="115">
        <v>0</v>
      </c>
      <c r="AE373" s="115">
        <v>0</v>
      </c>
      <c r="AF373" s="115">
        <v>0</v>
      </c>
      <c r="AG373" s="115">
        <v>0</v>
      </c>
      <c r="AH373" s="115">
        <v>0</v>
      </c>
      <c r="AI373" s="115">
        <v>0</v>
      </c>
      <c r="AJ373" s="115">
        <v>0</v>
      </c>
      <c r="AK373" s="115">
        <v>0</v>
      </c>
      <c r="AL373" s="246">
        <f t="shared" si="5"/>
        <v>0</v>
      </c>
      <c r="AO373" s="70"/>
    </row>
    <row r="374" spans="1:41" ht="33" hidden="1" customHeight="1">
      <c r="A374" s="87">
        <v>1306</v>
      </c>
      <c r="B374" s="88" t="s">
        <v>1011</v>
      </c>
      <c r="C374" s="117" t="s">
        <v>1526</v>
      </c>
      <c r="D374" s="115">
        <v>0</v>
      </c>
      <c r="E374" s="115">
        <v>0</v>
      </c>
      <c r="F374" s="115">
        <v>0</v>
      </c>
      <c r="G374" s="115">
        <v>0</v>
      </c>
      <c r="H374" s="115">
        <v>0</v>
      </c>
      <c r="I374" s="115">
        <v>0</v>
      </c>
      <c r="J374" s="115">
        <v>0</v>
      </c>
      <c r="K374" s="115">
        <v>0</v>
      </c>
      <c r="L374" s="115">
        <v>0</v>
      </c>
      <c r="M374" s="115">
        <v>0</v>
      </c>
      <c r="N374" s="115">
        <v>0</v>
      </c>
      <c r="O374" s="115">
        <v>0</v>
      </c>
      <c r="P374" s="115">
        <v>0</v>
      </c>
      <c r="Q374" s="115">
        <v>0</v>
      </c>
      <c r="R374" s="115">
        <v>0</v>
      </c>
      <c r="S374" s="115">
        <v>0</v>
      </c>
      <c r="T374" s="115">
        <v>0</v>
      </c>
      <c r="U374" s="115">
        <v>0</v>
      </c>
      <c r="V374" s="115">
        <v>0</v>
      </c>
      <c r="W374" s="115">
        <v>0</v>
      </c>
      <c r="X374" s="115">
        <v>0</v>
      </c>
      <c r="Y374" s="115">
        <v>0</v>
      </c>
      <c r="Z374" s="115">
        <v>0</v>
      </c>
      <c r="AA374" s="115">
        <v>0</v>
      </c>
      <c r="AB374" s="115">
        <v>0</v>
      </c>
      <c r="AC374" s="115">
        <v>0</v>
      </c>
      <c r="AD374" s="115">
        <v>0</v>
      </c>
      <c r="AE374" s="115">
        <v>0</v>
      </c>
      <c r="AF374" s="115">
        <v>0</v>
      </c>
      <c r="AG374" s="115">
        <v>0</v>
      </c>
      <c r="AH374" s="115">
        <v>0</v>
      </c>
      <c r="AI374" s="115">
        <v>0</v>
      </c>
      <c r="AJ374" s="115">
        <v>0</v>
      </c>
      <c r="AK374" s="115">
        <v>0</v>
      </c>
      <c r="AL374" s="246">
        <f t="shared" si="5"/>
        <v>0</v>
      </c>
      <c r="AO374" s="70"/>
    </row>
    <row r="375" spans="1:41" ht="33" hidden="1" customHeight="1">
      <c r="A375" s="87">
        <v>1307</v>
      </c>
      <c r="B375" s="88" t="s">
        <v>1012</v>
      </c>
      <c r="C375" s="117" t="s">
        <v>1526</v>
      </c>
      <c r="D375" s="115">
        <v>0</v>
      </c>
      <c r="E375" s="115">
        <v>0</v>
      </c>
      <c r="F375" s="115">
        <v>0</v>
      </c>
      <c r="G375" s="115">
        <v>0</v>
      </c>
      <c r="H375" s="115">
        <v>0</v>
      </c>
      <c r="I375" s="115">
        <v>0</v>
      </c>
      <c r="J375" s="115">
        <v>0</v>
      </c>
      <c r="K375" s="115">
        <v>0</v>
      </c>
      <c r="L375" s="115">
        <v>0</v>
      </c>
      <c r="M375" s="115">
        <v>0</v>
      </c>
      <c r="N375" s="115">
        <v>0</v>
      </c>
      <c r="O375" s="115">
        <v>0</v>
      </c>
      <c r="P375" s="115">
        <v>0</v>
      </c>
      <c r="Q375" s="115">
        <v>0</v>
      </c>
      <c r="R375" s="115">
        <v>0</v>
      </c>
      <c r="S375" s="115">
        <v>0</v>
      </c>
      <c r="T375" s="115">
        <v>0</v>
      </c>
      <c r="U375" s="115">
        <v>0</v>
      </c>
      <c r="V375" s="115">
        <v>0</v>
      </c>
      <c r="W375" s="115">
        <v>0</v>
      </c>
      <c r="X375" s="115">
        <v>0</v>
      </c>
      <c r="Y375" s="115">
        <v>0</v>
      </c>
      <c r="Z375" s="115">
        <v>0</v>
      </c>
      <c r="AA375" s="115">
        <v>0</v>
      </c>
      <c r="AB375" s="115">
        <v>0</v>
      </c>
      <c r="AC375" s="115">
        <v>0</v>
      </c>
      <c r="AD375" s="115">
        <v>0</v>
      </c>
      <c r="AE375" s="115">
        <v>0</v>
      </c>
      <c r="AF375" s="115">
        <v>0</v>
      </c>
      <c r="AG375" s="115">
        <v>0</v>
      </c>
      <c r="AH375" s="115">
        <v>0</v>
      </c>
      <c r="AI375" s="115">
        <v>0</v>
      </c>
      <c r="AJ375" s="115">
        <v>0</v>
      </c>
      <c r="AK375" s="115">
        <v>0</v>
      </c>
      <c r="AL375" s="246">
        <f t="shared" si="5"/>
        <v>0</v>
      </c>
      <c r="AO375" s="70"/>
    </row>
    <row r="376" spans="1:41" ht="33" hidden="1" customHeight="1">
      <c r="A376" s="87">
        <v>1308</v>
      </c>
      <c r="B376" s="88" t="s">
        <v>1013</v>
      </c>
      <c r="C376" s="117" t="s">
        <v>1526</v>
      </c>
      <c r="D376" s="115">
        <v>0</v>
      </c>
      <c r="E376" s="115">
        <v>0</v>
      </c>
      <c r="F376" s="115">
        <v>0</v>
      </c>
      <c r="G376" s="115">
        <v>0</v>
      </c>
      <c r="H376" s="115">
        <v>0</v>
      </c>
      <c r="I376" s="115">
        <v>0</v>
      </c>
      <c r="J376" s="115">
        <v>0</v>
      </c>
      <c r="K376" s="115">
        <v>0</v>
      </c>
      <c r="L376" s="115">
        <v>0</v>
      </c>
      <c r="M376" s="115">
        <v>0</v>
      </c>
      <c r="N376" s="115">
        <v>0</v>
      </c>
      <c r="O376" s="115">
        <v>0</v>
      </c>
      <c r="P376" s="115">
        <v>0</v>
      </c>
      <c r="Q376" s="115">
        <v>0</v>
      </c>
      <c r="R376" s="115">
        <v>0</v>
      </c>
      <c r="S376" s="115">
        <v>0</v>
      </c>
      <c r="T376" s="115">
        <v>0</v>
      </c>
      <c r="U376" s="115">
        <v>0</v>
      </c>
      <c r="V376" s="115">
        <v>0</v>
      </c>
      <c r="W376" s="115">
        <v>0</v>
      </c>
      <c r="X376" s="115">
        <v>0</v>
      </c>
      <c r="Y376" s="115">
        <v>0</v>
      </c>
      <c r="Z376" s="115">
        <v>0</v>
      </c>
      <c r="AA376" s="115">
        <v>0</v>
      </c>
      <c r="AB376" s="115">
        <v>0</v>
      </c>
      <c r="AC376" s="115">
        <v>0</v>
      </c>
      <c r="AD376" s="115">
        <v>0</v>
      </c>
      <c r="AE376" s="115">
        <v>0</v>
      </c>
      <c r="AF376" s="115">
        <v>0</v>
      </c>
      <c r="AG376" s="115">
        <v>0</v>
      </c>
      <c r="AH376" s="115">
        <v>0</v>
      </c>
      <c r="AI376" s="115">
        <v>0</v>
      </c>
      <c r="AJ376" s="115">
        <v>0</v>
      </c>
      <c r="AK376" s="115">
        <v>0</v>
      </c>
      <c r="AL376" s="246">
        <f t="shared" si="5"/>
        <v>0</v>
      </c>
      <c r="AO376" s="70"/>
    </row>
    <row r="377" spans="1:41" ht="33" hidden="1" customHeight="1">
      <c r="A377" s="87">
        <v>1309</v>
      </c>
      <c r="B377" s="88" t="s">
        <v>1014</v>
      </c>
      <c r="C377" s="117" t="s">
        <v>1526</v>
      </c>
      <c r="D377" s="115">
        <v>0</v>
      </c>
      <c r="E377" s="115">
        <v>0</v>
      </c>
      <c r="F377" s="115">
        <v>0</v>
      </c>
      <c r="G377" s="115">
        <v>0</v>
      </c>
      <c r="H377" s="115">
        <v>0</v>
      </c>
      <c r="I377" s="115">
        <v>0</v>
      </c>
      <c r="J377" s="115">
        <v>0</v>
      </c>
      <c r="K377" s="115">
        <v>0</v>
      </c>
      <c r="L377" s="115">
        <v>0</v>
      </c>
      <c r="M377" s="115">
        <v>0</v>
      </c>
      <c r="N377" s="115">
        <v>0</v>
      </c>
      <c r="O377" s="115">
        <v>0</v>
      </c>
      <c r="P377" s="115">
        <v>0</v>
      </c>
      <c r="Q377" s="115">
        <v>0</v>
      </c>
      <c r="R377" s="115">
        <v>0</v>
      </c>
      <c r="S377" s="115">
        <v>0</v>
      </c>
      <c r="T377" s="115">
        <v>0</v>
      </c>
      <c r="U377" s="115">
        <v>0</v>
      </c>
      <c r="V377" s="115">
        <v>0</v>
      </c>
      <c r="W377" s="115">
        <v>0</v>
      </c>
      <c r="X377" s="115">
        <v>0</v>
      </c>
      <c r="Y377" s="115">
        <v>0</v>
      </c>
      <c r="Z377" s="115">
        <v>0</v>
      </c>
      <c r="AA377" s="115">
        <v>0</v>
      </c>
      <c r="AB377" s="115">
        <v>0</v>
      </c>
      <c r="AC377" s="115">
        <v>0</v>
      </c>
      <c r="AD377" s="115">
        <v>0</v>
      </c>
      <c r="AE377" s="115">
        <v>0</v>
      </c>
      <c r="AF377" s="115">
        <v>0</v>
      </c>
      <c r="AG377" s="115">
        <v>0</v>
      </c>
      <c r="AH377" s="115">
        <v>0</v>
      </c>
      <c r="AI377" s="115">
        <v>0</v>
      </c>
      <c r="AJ377" s="115">
        <v>0</v>
      </c>
      <c r="AK377" s="115">
        <v>0</v>
      </c>
      <c r="AL377" s="246">
        <f t="shared" si="5"/>
        <v>0</v>
      </c>
      <c r="AO377" s="70"/>
    </row>
    <row r="378" spans="1:41" ht="33" hidden="1" customHeight="1">
      <c r="A378" s="87">
        <v>1310</v>
      </c>
      <c r="B378" s="88" t="s">
        <v>1015</v>
      </c>
      <c r="C378" s="117" t="s">
        <v>1526</v>
      </c>
      <c r="D378" s="115">
        <v>0</v>
      </c>
      <c r="E378" s="115">
        <v>0</v>
      </c>
      <c r="F378" s="115">
        <v>0</v>
      </c>
      <c r="G378" s="115">
        <v>0</v>
      </c>
      <c r="H378" s="115">
        <v>0</v>
      </c>
      <c r="I378" s="115">
        <v>0</v>
      </c>
      <c r="J378" s="115">
        <v>0</v>
      </c>
      <c r="K378" s="115">
        <v>0</v>
      </c>
      <c r="L378" s="115">
        <v>0</v>
      </c>
      <c r="M378" s="115">
        <v>0</v>
      </c>
      <c r="N378" s="115">
        <v>0</v>
      </c>
      <c r="O378" s="115">
        <v>0</v>
      </c>
      <c r="P378" s="115">
        <v>0</v>
      </c>
      <c r="Q378" s="115">
        <v>0</v>
      </c>
      <c r="R378" s="115">
        <v>0</v>
      </c>
      <c r="S378" s="115">
        <v>0</v>
      </c>
      <c r="T378" s="115">
        <v>0</v>
      </c>
      <c r="U378" s="115">
        <v>0</v>
      </c>
      <c r="V378" s="115">
        <v>0</v>
      </c>
      <c r="W378" s="115">
        <v>0</v>
      </c>
      <c r="X378" s="115">
        <v>0</v>
      </c>
      <c r="Y378" s="115">
        <v>0</v>
      </c>
      <c r="Z378" s="115">
        <v>0</v>
      </c>
      <c r="AA378" s="115">
        <v>0</v>
      </c>
      <c r="AB378" s="115">
        <v>0</v>
      </c>
      <c r="AC378" s="115">
        <v>0</v>
      </c>
      <c r="AD378" s="115">
        <v>0</v>
      </c>
      <c r="AE378" s="115">
        <v>0</v>
      </c>
      <c r="AF378" s="115">
        <v>0</v>
      </c>
      <c r="AG378" s="115">
        <v>0</v>
      </c>
      <c r="AH378" s="115">
        <v>0</v>
      </c>
      <c r="AI378" s="115">
        <v>0</v>
      </c>
      <c r="AJ378" s="115">
        <v>0</v>
      </c>
      <c r="AK378" s="115">
        <v>0</v>
      </c>
      <c r="AL378" s="246">
        <f t="shared" si="5"/>
        <v>0</v>
      </c>
      <c r="AO378" s="70"/>
    </row>
    <row r="379" spans="1:41" ht="33" hidden="1" customHeight="1">
      <c r="A379" s="87">
        <v>1311</v>
      </c>
      <c r="B379" s="88" t="s">
        <v>1016</v>
      </c>
      <c r="C379" s="117" t="s">
        <v>1526</v>
      </c>
      <c r="D379" s="115">
        <v>0</v>
      </c>
      <c r="E379" s="115">
        <v>0</v>
      </c>
      <c r="F379" s="115">
        <v>0</v>
      </c>
      <c r="G379" s="115">
        <v>0</v>
      </c>
      <c r="H379" s="115">
        <v>0</v>
      </c>
      <c r="I379" s="115">
        <v>0</v>
      </c>
      <c r="J379" s="115">
        <v>0</v>
      </c>
      <c r="K379" s="115">
        <v>0</v>
      </c>
      <c r="L379" s="115">
        <v>0</v>
      </c>
      <c r="M379" s="115">
        <v>0</v>
      </c>
      <c r="N379" s="115">
        <v>0</v>
      </c>
      <c r="O379" s="115">
        <v>0</v>
      </c>
      <c r="P379" s="115">
        <v>0</v>
      </c>
      <c r="Q379" s="115">
        <v>0</v>
      </c>
      <c r="R379" s="115">
        <v>0</v>
      </c>
      <c r="S379" s="115">
        <v>0</v>
      </c>
      <c r="T379" s="115">
        <v>0</v>
      </c>
      <c r="U379" s="115">
        <v>0</v>
      </c>
      <c r="V379" s="115">
        <v>0</v>
      </c>
      <c r="W379" s="115">
        <v>0</v>
      </c>
      <c r="X379" s="115">
        <v>0</v>
      </c>
      <c r="Y379" s="115">
        <v>0</v>
      </c>
      <c r="Z379" s="115">
        <v>0</v>
      </c>
      <c r="AA379" s="115">
        <v>0</v>
      </c>
      <c r="AB379" s="115">
        <v>0</v>
      </c>
      <c r="AC379" s="115">
        <v>0</v>
      </c>
      <c r="AD379" s="115">
        <v>0</v>
      </c>
      <c r="AE379" s="115">
        <v>0</v>
      </c>
      <c r="AF379" s="115">
        <v>0</v>
      </c>
      <c r="AG379" s="115">
        <v>0</v>
      </c>
      <c r="AH379" s="115">
        <v>0</v>
      </c>
      <c r="AI379" s="115">
        <v>0</v>
      </c>
      <c r="AJ379" s="115">
        <v>0</v>
      </c>
      <c r="AK379" s="115">
        <v>0</v>
      </c>
      <c r="AL379" s="246">
        <f t="shared" si="5"/>
        <v>0</v>
      </c>
      <c r="AO379" s="70"/>
    </row>
    <row r="380" spans="1:41" ht="33" hidden="1" customHeight="1">
      <c r="A380" s="87">
        <v>1312</v>
      </c>
      <c r="B380" s="88" t="s">
        <v>1017</v>
      </c>
      <c r="C380" s="117" t="s">
        <v>1526</v>
      </c>
      <c r="D380" s="115">
        <v>0</v>
      </c>
      <c r="E380" s="115">
        <v>0</v>
      </c>
      <c r="F380" s="115">
        <v>0</v>
      </c>
      <c r="G380" s="115">
        <v>0</v>
      </c>
      <c r="H380" s="115">
        <v>0</v>
      </c>
      <c r="I380" s="115">
        <v>0</v>
      </c>
      <c r="J380" s="115">
        <v>0</v>
      </c>
      <c r="K380" s="115">
        <v>0</v>
      </c>
      <c r="L380" s="115">
        <v>0</v>
      </c>
      <c r="M380" s="115">
        <v>0</v>
      </c>
      <c r="N380" s="115">
        <v>0</v>
      </c>
      <c r="O380" s="115">
        <v>0</v>
      </c>
      <c r="P380" s="115">
        <v>0</v>
      </c>
      <c r="Q380" s="115">
        <v>0</v>
      </c>
      <c r="R380" s="115">
        <v>0</v>
      </c>
      <c r="S380" s="115">
        <v>0</v>
      </c>
      <c r="T380" s="115">
        <v>0</v>
      </c>
      <c r="U380" s="115">
        <v>0</v>
      </c>
      <c r="V380" s="115">
        <v>0</v>
      </c>
      <c r="W380" s="115">
        <v>0</v>
      </c>
      <c r="X380" s="115">
        <v>0</v>
      </c>
      <c r="Y380" s="115">
        <v>0</v>
      </c>
      <c r="Z380" s="115">
        <v>0</v>
      </c>
      <c r="AA380" s="115">
        <v>0</v>
      </c>
      <c r="AB380" s="115">
        <v>0</v>
      </c>
      <c r="AC380" s="115">
        <v>0</v>
      </c>
      <c r="AD380" s="115">
        <v>0</v>
      </c>
      <c r="AE380" s="115">
        <v>0</v>
      </c>
      <c r="AF380" s="115">
        <v>0</v>
      </c>
      <c r="AG380" s="115">
        <v>0</v>
      </c>
      <c r="AH380" s="115">
        <v>0</v>
      </c>
      <c r="AI380" s="115">
        <v>0</v>
      </c>
      <c r="AJ380" s="115">
        <v>0</v>
      </c>
      <c r="AK380" s="115">
        <v>0</v>
      </c>
      <c r="AL380" s="246">
        <f t="shared" si="5"/>
        <v>0</v>
      </c>
      <c r="AO380" s="70"/>
    </row>
    <row r="381" spans="1:41" ht="33" hidden="1" customHeight="1">
      <c r="A381" s="87">
        <v>1313</v>
      </c>
      <c r="B381" s="88" t="s">
        <v>1018</v>
      </c>
      <c r="C381" s="117" t="s">
        <v>1526</v>
      </c>
      <c r="D381" s="115">
        <v>0</v>
      </c>
      <c r="E381" s="115">
        <v>0</v>
      </c>
      <c r="F381" s="115">
        <v>0</v>
      </c>
      <c r="G381" s="115">
        <v>0</v>
      </c>
      <c r="H381" s="115">
        <v>0</v>
      </c>
      <c r="I381" s="115">
        <v>0</v>
      </c>
      <c r="J381" s="115">
        <v>0</v>
      </c>
      <c r="K381" s="115">
        <v>0</v>
      </c>
      <c r="L381" s="115">
        <v>0</v>
      </c>
      <c r="M381" s="115">
        <v>0</v>
      </c>
      <c r="N381" s="115">
        <v>0</v>
      </c>
      <c r="O381" s="115">
        <v>0</v>
      </c>
      <c r="P381" s="115">
        <v>0</v>
      </c>
      <c r="Q381" s="115">
        <v>0</v>
      </c>
      <c r="R381" s="115">
        <v>0</v>
      </c>
      <c r="S381" s="115">
        <v>0</v>
      </c>
      <c r="T381" s="115">
        <v>0</v>
      </c>
      <c r="U381" s="115">
        <v>0</v>
      </c>
      <c r="V381" s="115">
        <v>0</v>
      </c>
      <c r="W381" s="115">
        <v>0</v>
      </c>
      <c r="X381" s="115">
        <v>0</v>
      </c>
      <c r="Y381" s="115">
        <v>0</v>
      </c>
      <c r="Z381" s="115">
        <v>0</v>
      </c>
      <c r="AA381" s="115">
        <v>0</v>
      </c>
      <c r="AB381" s="115">
        <v>0</v>
      </c>
      <c r="AC381" s="115">
        <v>0</v>
      </c>
      <c r="AD381" s="115">
        <v>0</v>
      </c>
      <c r="AE381" s="115">
        <v>0</v>
      </c>
      <c r="AF381" s="115">
        <v>0</v>
      </c>
      <c r="AG381" s="115">
        <v>0</v>
      </c>
      <c r="AH381" s="115">
        <v>0</v>
      </c>
      <c r="AI381" s="115">
        <v>0</v>
      </c>
      <c r="AJ381" s="115">
        <v>0</v>
      </c>
      <c r="AK381" s="115">
        <v>0</v>
      </c>
      <c r="AL381" s="246">
        <f t="shared" si="5"/>
        <v>0</v>
      </c>
      <c r="AO381" s="70"/>
    </row>
    <row r="382" spans="1:41" ht="33" hidden="1" customHeight="1">
      <c r="A382" s="87">
        <v>1314</v>
      </c>
      <c r="B382" s="88" t="s">
        <v>1019</v>
      </c>
      <c r="C382" s="117" t="s">
        <v>1526</v>
      </c>
      <c r="D382" s="115">
        <v>0</v>
      </c>
      <c r="E382" s="115">
        <v>0</v>
      </c>
      <c r="F382" s="115">
        <v>0</v>
      </c>
      <c r="G382" s="115">
        <v>0</v>
      </c>
      <c r="H382" s="115">
        <v>0</v>
      </c>
      <c r="I382" s="115">
        <v>0</v>
      </c>
      <c r="J382" s="115">
        <v>0</v>
      </c>
      <c r="K382" s="115">
        <v>0</v>
      </c>
      <c r="L382" s="115">
        <v>0</v>
      </c>
      <c r="M382" s="115">
        <v>0</v>
      </c>
      <c r="N382" s="115">
        <v>0</v>
      </c>
      <c r="O382" s="115">
        <v>0</v>
      </c>
      <c r="P382" s="115">
        <v>0</v>
      </c>
      <c r="Q382" s="115">
        <v>0</v>
      </c>
      <c r="R382" s="115">
        <v>0</v>
      </c>
      <c r="S382" s="115">
        <v>0</v>
      </c>
      <c r="T382" s="115">
        <v>0</v>
      </c>
      <c r="U382" s="115">
        <v>0</v>
      </c>
      <c r="V382" s="115">
        <v>0</v>
      </c>
      <c r="W382" s="115">
        <v>0</v>
      </c>
      <c r="X382" s="115">
        <v>0</v>
      </c>
      <c r="Y382" s="115">
        <v>0</v>
      </c>
      <c r="Z382" s="115">
        <v>0</v>
      </c>
      <c r="AA382" s="115">
        <v>0</v>
      </c>
      <c r="AB382" s="115">
        <v>0</v>
      </c>
      <c r="AC382" s="115">
        <v>0</v>
      </c>
      <c r="AD382" s="115">
        <v>0</v>
      </c>
      <c r="AE382" s="115">
        <v>0</v>
      </c>
      <c r="AF382" s="115">
        <v>0</v>
      </c>
      <c r="AG382" s="115">
        <v>0</v>
      </c>
      <c r="AH382" s="115">
        <v>0</v>
      </c>
      <c r="AI382" s="115">
        <v>0</v>
      </c>
      <c r="AJ382" s="115">
        <v>0</v>
      </c>
      <c r="AK382" s="115">
        <v>0</v>
      </c>
      <c r="AL382" s="246">
        <f t="shared" si="5"/>
        <v>0</v>
      </c>
      <c r="AO382" s="70"/>
    </row>
    <row r="383" spans="1:41" ht="33" hidden="1" customHeight="1">
      <c r="A383" s="87">
        <v>1315</v>
      </c>
      <c r="B383" s="88" t="s">
        <v>1020</v>
      </c>
      <c r="C383" s="117" t="s">
        <v>1526</v>
      </c>
      <c r="D383" s="115">
        <v>0</v>
      </c>
      <c r="E383" s="115">
        <v>0</v>
      </c>
      <c r="F383" s="115">
        <v>0</v>
      </c>
      <c r="G383" s="115">
        <v>0</v>
      </c>
      <c r="H383" s="115">
        <v>0</v>
      </c>
      <c r="I383" s="115">
        <v>0</v>
      </c>
      <c r="J383" s="115">
        <v>0</v>
      </c>
      <c r="K383" s="115">
        <v>0</v>
      </c>
      <c r="L383" s="115">
        <v>0</v>
      </c>
      <c r="M383" s="115">
        <v>0</v>
      </c>
      <c r="N383" s="115">
        <v>0</v>
      </c>
      <c r="O383" s="115">
        <v>0</v>
      </c>
      <c r="P383" s="115">
        <v>0</v>
      </c>
      <c r="Q383" s="115">
        <v>0</v>
      </c>
      <c r="R383" s="115">
        <v>0</v>
      </c>
      <c r="S383" s="115">
        <v>0</v>
      </c>
      <c r="T383" s="115">
        <v>0</v>
      </c>
      <c r="U383" s="115">
        <v>0</v>
      </c>
      <c r="V383" s="115">
        <v>0</v>
      </c>
      <c r="W383" s="115">
        <v>0</v>
      </c>
      <c r="X383" s="115">
        <v>0</v>
      </c>
      <c r="Y383" s="115">
        <v>0</v>
      </c>
      <c r="Z383" s="115">
        <v>0</v>
      </c>
      <c r="AA383" s="115">
        <v>0</v>
      </c>
      <c r="AB383" s="115">
        <v>0</v>
      </c>
      <c r="AC383" s="115">
        <v>0</v>
      </c>
      <c r="AD383" s="115">
        <v>0</v>
      </c>
      <c r="AE383" s="115">
        <v>0</v>
      </c>
      <c r="AF383" s="115">
        <v>0</v>
      </c>
      <c r="AG383" s="115">
        <v>0</v>
      </c>
      <c r="AH383" s="115">
        <v>0</v>
      </c>
      <c r="AI383" s="115">
        <v>0</v>
      </c>
      <c r="AJ383" s="115">
        <v>0</v>
      </c>
      <c r="AK383" s="115">
        <v>0</v>
      </c>
      <c r="AL383" s="246">
        <f t="shared" si="5"/>
        <v>0</v>
      </c>
      <c r="AO383" s="70"/>
    </row>
    <row r="384" spans="1:41" ht="33" hidden="1" customHeight="1">
      <c r="A384" s="87">
        <v>1316</v>
      </c>
      <c r="B384" s="88" t="s">
        <v>1021</v>
      </c>
      <c r="C384" s="117" t="s">
        <v>1526</v>
      </c>
      <c r="D384" s="115">
        <v>0</v>
      </c>
      <c r="E384" s="115">
        <v>0</v>
      </c>
      <c r="F384" s="115">
        <v>0</v>
      </c>
      <c r="G384" s="115">
        <v>0</v>
      </c>
      <c r="H384" s="115">
        <v>0</v>
      </c>
      <c r="I384" s="115">
        <v>0</v>
      </c>
      <c r="J384" s="115">
        <v>0</v>
      </c>
      <c r="K384" s="115">
        <v>0</v>
      </c>
      <c r="L384" s="115">
        <v>0</v>
      </c>
      <c r="M384" s="115">
        <v>0</v>
      </c>
      <c r="N384" s="115">
        <v>0</v>
      </c>
      <c r="O384" s="115">
        <v>0</v>
      </c>
      <c r="P384" s="115">
        <v>0</v>
      </c>
      <c r="Q384" s="115">
        <v>0</v>
      </c>
      <c r="R384" s="115">
        <v>0</v>
      </c>
      <c r="S384" s="115">
        <v>0</v>
      </c>
      <c r="T384" s="115">
        <v>0</v>
      </c>
      <c r="U384" s="115">
        <v>0</v>
      </c>
      <c r="V384" s="115">
        <v>0</v>
      </c>
      <c r="W384" s="115">
        <v>0</v>
      </c>
      <c r="X384" s="115">
        <v>0</v>
      </c>
      <c r="Y384" s="115">
        <v>0</v>
      </c>
      <c r="Z384" s="115">
        <v>0</v>
      </c>
      <c r="AA384" s="115">
        <v>0</v>
      </c>
      <c r="AB384" s="115">
        <v>0</v>
      </c>
      <c r="AC384" s="115">
        <v>0</v>
      </c>
      <c r="AD384" s="115">
        <v>0</v>
      </c>
      <c r="AE384" s="115">
        <v>0</v>
      </c>
      <c r="AF384" s="115">
        <v>0</v>
      </c>
      <c r="AG384" s="115">
        <v>0</v>
      </c>
      <c r="AH384" s="115">
        <v>0</v>
      </c>
      <c r="AI384" s="115">
        <v>0</v>
      </c>
      <c r="AJ384" s="115">
        <v>0</v>
      </c>
      <c r="AK384" s="115">
        <v>0</v>
      </c>
      <c r="AL384" s="246">
        <f t="shared" si="5"/>
        <v>0</v>
      </c>
      <c r="AO384" s="70"/>
    </row>
    <row r="385" spans="1:41" ht="33" hidden="1" customHeight="1">
      <c r="A385" s="87">
        <v>1317</v>
      </c>
      <c r="B385" s="88" t="s">
        <v>1022</v>
      </c>
      <c r="C385" s="117" t="s">
        <v>1526</v>
      </c>
      <c r="D385" s="115">
        <v>0</v>
      </c>
      <c r="E385" s="115">
        <v>0</v>
      </c>
      <c r="F385" s="115">
        <v>0</v>
      </c>
      <c r="G385" s="115">
        <v>0</v>
      </c>
      <c r="H385" s="115">
        <v>0</v>
      </c>
      <c r="I385" s="115">
        <v>0</v>
      </c>
      <c r="J385" s="115">
        <v>0</v>
      </c>
      <c r="K385" s="115">
        <v>0</v>
      </c>
      <c r="L385" s="115">
        <v>0</v>
      </c>
      <c r="M385" s="115">
        <v>0</v>
      </c>
      <c r="N385" s="115">
        <v>0</v>
      </c>
      <c r="O385" s="115">
        <v>0</v>
      </c>
      <c r="P385" s="115">
        <v>0</v>
      </c>
      <c r="Q385" s="115">
        <v>0</v>
      </c>
      <c r="R385" s="115">
        <v>0</v>
      </c>
      <c r="S385" s="115">
        <v>0</v>
      </c>
      <c r="T385" s="115">
        <v>0</v>
      </c>
      <c r="U385" s="115">
        <v>0</v>
      </c>
      <c r="V385" s="115">
        <v>0</v>
      </c>
      <c r="W385" s="115">
        <v>0</v>
      </c>
      <c r="X385" s="115">
        <v>0</v>
      </c>
      <c r="Y385" s="115">
        <v>0</v>
      </c>
      <c r="Z385" s="115">
        <v>0</v>
      </c>
      <c r="AA385" s="115">
        <v>0</v>
      </c>
      <c r="AB385" s="115">
        <v>0</v>
      </c>
      <c r="AC385" s="115">
        <v>0</v>
      </c>
      <c r="AD385" s="115">
        <v>0</v>
      </c>
      <c r="AE385" s="115">
        <v>0</v>
      </c>
      <c r="AF385" s="115">
        <v>0</v>
      </c>
      <c r="AG385" s="115">
        <v>0</v>
      </c>
      <c r="AH385" s="115">
        <v>0</v>
      </c>
      <c r="AI385" s="115">
        <v>0</v>
      </c>
      <c r="AJ385" s="115">
        <v>0</v>
      </c>
      <c r="AK385" s="115">
        <v>0</v>
      </c>
      <c r="AL385" s="246">
        <f t="shared" si="5"/>
        <v>0</v>
      </c>
      <c r="AO385" s="70"/>
    </row>
    <row r="386" spans="1:41" ht="33" hidden="1" customHeight="1">
      <c r="A386" s="87">
        <v>1318</v>
      </c>
      <c r="B386" s="88" t="s">
        <v>1023</v>
      </c>
      <c r="C386" s="117" t="s">
        <v>1526</v>
      </c>
      <c r="D386" s="115">
        <v>0</v>
      </c>
      <c r="E386" s="115">
        <v>0</v>
      </c>
      <c r="F386" s="115">
        <v>0</v>
      </c>
      <c r="G386" s="115">
        <v>0</v>
      </c>
      <c r="H386" s="115">
        <v>0</v>
      </c>
      <c r="I386" s="115">
        <v>0</v>
      </c>
      <c r="J386" s="115">
        <v>0</v>
      </c>
      <c r="K386" s="115">
        <v>0</v>
      </c>
      <c r="L386" s="115">
        <v>0</v>
      </c>
      <c r="M386" s="115">
        <v>0</v>
      </c>
      <c r="N386" s="115">
        <v>0</v>
      </c>
      <c r="O386" s="115">
        <v>0</v>
      </c>
      <c r="P386" s="115">
        <v>0</v>
      </c>
      <c r="Q386" s="115">
        <v>0</v>
      </c>
      <c r="R386" s="115">
        <v>0</v>
      </c>
      <c r="S386" s="115">
        <v>0</v>
      </c>
      <c r="T386" s="115">
        <v>0</v>
      </c>
      <c r="U386" s="115">
        <v>0</v>
      </c>
      <c r="V386" s="115">
        <v>0</v>
      </c>
      <c r="W386" s="115">
        <v>0</v>
      </c>
      <c r="X386" s="115">
        <v>0</v>
      </c>
      <c r="Y386" s="115">
        <v>0</v>
      </c>
      <c r="Z386" s="115">
        <v>0</v>
      </c>
      <c r="AA386" s="115">
        <v>0</v>
      </c>
      <c r="AB386" s="115">
        <v>0</v>
      </c>
      <c r="AC386" s="115">
        <v>0</v>
      </c>
      <c r="AD386" s="115">
        <v>0</v>
      </c>
      <c r="AE386" s="115">
        <v>0</v>
      </c>
      <c r="AF386" s="115">
        <v>0</v>
      </c>
      <c r="AG386" s="115">
        <v>0</v>
      </c>
      <c r="AH386" s="115">
        <v>0</v>
      </c>
      <c r="AI386" s="115">
        <v>0</v>
      </c>
      <c r="AJ386" s="115">
        <v>0</v>
      </c>
      <c r="AK386" s="115">
        <v>0</v>
      </c>
      <c r="AL386" s="246">
        <f t="shared" si="5"/>
        <v>0</v>
      </c>
      <c r="AO386" s="70"/>
    </row>
    <row r="387" spans="1:41" ht="33" hidden="1" customHeight="1">
      <c r="A387" s="87">
        <v>1319</v>
      </c>
      <c r="B387" s="88" t="s">
        <v>398</v>
      </c>
      <c r="C387" s="117" t="s">
        <v>1526</v>
      </c>
      <c r="D387" s="115">
        <v>0</v>
      </c>
      <c r="E387" s="115">
        <v>0</v>
      </c>
      <c r="F387" s="115">
        <v>0</v>
      </c>
      <c r="G387" s="115">
        <v>0</v>
      </c>
      <c r="H387" s="115">
        <v>0</v>
      </c>
      <c r="I387" s="115">
        <v>0</v>
      </c>
      <c r="J387" s="115">
        <v>0</v>
      </c>
      <c r="K387" s="115">
        <v>0</v>
      </c>
      <c r="L387" s="115">
        <v>0</v>
      </c>
      <c r="M387" s="115">
        <v>0</v>
      </c>
      <c r="N387" s="115">
        <v>0</v>
      </c>
      <c r="O387" s="115">
        <v>0</v>
      </c>
      <c r="P387" s="115">
        <v>0</v>
      </c>
      <c r="Q387" s="115">
        <v>0</v>
      </c>
      <c r="R387" s="115">
        <v>0</v>
      </c>
      <c r="S387" s="115">
        <v>0</v>
      </c>
      <c r="T387" s="115">
        <v>0</v>
      </c>
      <c r="U387" s="115">
        <v>0</v>
      </c>
      <c r="V387" s="115">
        <v>0</v>
      </c>
      <c r="W387" s="115">
        <v>0</v>
      </c>
      <c r="X387" s="115">
        <v>0</v>
      </c>
      <c r="Y387" s="115">
        <v>0</v>
      </c>
      <c r="Z387" s="115">
        <v>0</v>
      </c>
      <c r="AA387" s="115">
        <v>0</v>
      </c>
      <c r="AB387" s="115">
        <v>0</v>
      </c>
      <c r="AC387" s="115">
        <v>0</v>
      </c>
      <c r="AD387" s="115">
        <v>0</v>
      </c>
      <c r="AE387" s="115">
        <v>0</v>
      </c>
      <c r="AF387" s="115">
        <v>0</v>
      </c>
      <c r="AG387" s="115">
        <v>0</v>
      </c>
      <c r="AH387" s="115">
        <v>0</v>
      </c>
      <c r="AI387" s="115">
        <v>0</v>
      </c>
      <c r="AJ387" s="115">
        <v>0</v>
      </c>
      <c r="AK387" s="115">
        <v>0</v>
      </c>
      <c r="AL387" s="246">
        <f t="shared" si="5"/>
        <v>0</v>
      </c>
      <c r="AO387" s="70"/>
    </row>
    <row r="388" spans="1:41" ht="33" hidden="1" customHeight="1">
      <c r="A388" s="87">
        <v>1320</v>
      </c>
      <c r="B388" s="88" t="s">
        <v>1024</v>
      </c>
      <c r="C388" s="117" t="s">
        <v>1526</v>
      </c>
      <c r="D388" s="115">
        <v>0</v>
      </c>
      <c r="E388" s="115">
        <v>0</v>
      </c>
      <c r="F388" s="115">
        <v>0</v>
      </c>
      <c r="G388" s="115">
        <v>0</v>
      </c>
      <c r="H388" s="115">
        <v>0</v>
      </c>
      <c r="I388" s="115">
        <v>0</v>
      </c>
      <c r="J388" s="115">
        <v>0</v>
      </c>
      <c r="K388" s="115">
        <v>0</v>
      </c>
      <c r="L388" s="115">
        <v>0</v>
      </c>
      <c r="M388" s="115">
        <v>0</v>
      </c>
      <c r="N388" s="115">
        <v>0</v>
      </c>
      <c r="O388" s="115">
        <v>0</v>
      </c>
      <c r="P388" s="115">
        <v>0</v>
      </c>
      <c r="Q388" s="115">
        <v>0</v>
      </c>
      <c r="R388" s="115">
        <v>0</v>
      </c>
      <c r="S388" s="115">
        <v>0</v>
      </c>
      <c r="T388" s="115">
        <v>0</v>
      </c>
      <c r="U388" s="115">
        <v>0</v>
      </c>
      <c r="V388" s="115">
        <v>0</v>
      </c>
      <c r="W388" s="115">
        <v>0</v>
      </c>
      <c r="X388" s="115">
        <v>0</v>
      </c>
      <c r="Y388" s="115">
        <v>0</v>
      </c>
      <c r="Z388" s="115">
        <v>0</v>
      </c>
      <c r="AA388" s="115">
        <v>0</v>
      </c>
      <c r="AB388" s="115">
        <v>0</v>
      </c>
      <c r="AC388" s="115">
        <v>0</v>
      </c>
      <c r="AD388" s="115">
        <v>0</v>
      </c>
      <c r="AE388" s="115">
        <v>0</v>
      </c>
      <c r="AF388" s="115">
        <v>0</v>
      </c>
      <c r="AG388" s="115">
        <v>0</v>
      </c>
      <c r="AH388" s="115">
        <v>0</v>
      </c>
      <c r="AI388" s="115">
        <v>0</v>
      </c>
      <c r="AJ388" s="115">
        <v>0</v>
      </c>
      <c r="AK388" s="115">
        <v>0</v>
      </c>
      <c r="AL388" s="246">
        <f t="shared" si="5"/>
        <v>0</v>
      </c>
      <c r="AO388" s="70"/>
    </row>
    <row r="389" spans="1:41" ht="33" hidden="1" customHeight="1">
      <c r="A389" s="87">
        <v>1321</v>
      </c>
      <c r="B389" s="88" t="s">
        <v>1025</v>
      </c>
      <c r="C389" s="117" t="s">
        <v>1526</v>
      </c>
      <c r="D389" s="115">
        <v>0</v>
      </c>
      <c r="E389" s="115">
        <v>0</v>
      </c>
      <c r="F389" s="115">
        <v>0</v>
      </c>
      <c r="G389" s="115">
        <v>0</v>
      </c>
      <c r="H389" s="115">
        <v>0</v>
      </c>
      <c r="I389" s="115">
        <v>0</v>
      </c>
      <c r="J389" s="115">
        <v>0</v>
      </c>
      <c r="K389" s="115">
        <v>0</v>
      </c>
      <c r="L389" s="115">
        <v>0</v>
      </c>
      <c r="M389" s="115">
        <v>0</v>
      </c>
      <c r="N389" s="115">
        <v>0</v>
      </c>
      <c r="O389" s="115">
        <v>0</v>
      </c>
      <c r="P389" s="115">
        <v>0</v>
      </c>
      <c r="Q389" s="115">
        <v>0</v>
      </c>
      <c r="R389" s="115">
        <v>0</v>
      </c>
      <c r="S389" s="115">
        <v>0</v>
      </c>
      <c r="T389" s="115">
        <v>0</v>
      </c>
      <c r="U389" s="115">
        <v>0</v>
      </c>
      <c r="V389" s="115">
        <v>0</v>
      </c>
      <c r="W389" s="115">
        <v>0</v>
      </c>
      <c r="X389" s="115">
        <v>0</v>
      </c>
      <c r="Y389" s="115">
        <v>0</v>
      </c>
      <c r="Z389" s="115">
        <v>0</v>
      </c>
      <c r="AA389" s="115">
        <v>0</v>
      </c>
      <c r="AB389" s="115">
        <v>0</v>
      </c>
      <c r="AC389" s="115">
        <v>0</v>
      </c>
      <c r="AD389" s="115">
        <v>0</v>
      </c>
      <c r="AE389" s="115">
        <v>0</v>
      </c>
      <c r="AF389" s="115">
        <v>0</v>
      </c>
      <c r="AG389" s="115">
        <v>0</v>
      </c>
      <c r="AH389" s="115">
        <v>0</v>
      </c>
      <c r="AI389" s="115">
        <v>0</v>
      </c>
      <c r="AJ389" s="115">
        <v>0</v>
      </c>
      <c r="AK389" s="115">
        <v>0</v>
      </c>
      <c r="AL389" s="246">
        <f t="shared" si="5"/>
        <v>0</v>
      </c>
      <c r="AO389" s="70"/>
    </row>
    <row r="390" spans="1:41" ht="33" hidden="1" customHeight="1">
      <c r="A390" s="87">
        <v>1322</v>
      </c>
      <c r="B390" s="88" t="s">
        <v>1026</v>
      </c>
      <c r="C390" s="117" t="s">
        <v>1526</v>
      </c>
      <c r="D390" s="115">
        <v>0</v>
      </c>
      <c r="E390" s="115">
        <v>0</v>
      </c>
      <c r="F390" s="115">
        <v>0</v>
      </c>
      <c r="G390" s="115">
        <v>0</v>
      </c>
      <c r="H390" s="115">
        <v>0</v>
      </c>
      <c r="I390" s="115">
        <v>0</v>
      </c>
      <c r="J390" s="115">
        <v>0</v>
      </c>
      <c r="K390" s="115">
        <v>0</v>
      </c>
      <c r="L390" s="115">
        <v>0</v>
      </c>
      <c r="M390" s="115">
        <v>0</v>
      </c>
      <c r="N390" s="115">
        <v>0</v>
      </c>
      <c r="O390" s="115">
        <v>0</v>
      </c>
      <c r="P390" s="115">
        <v>0</v>
      </c>
      <c r="Q390" s="115">
        <v>0</v>
      </c>
      <c r="R390" s="115">
        <v>0</v>
      </c>
      <c r="S390" s="115">
        <v>0</v>
      </c>
      <c r="T390" s="115">
        <v>0</v>
      </c>
      <c r="U390" s="115">
        <v>0</v>
      </c>
      <c r="V390" s="115">
        <v>0</v>
      </c>
      <c r="W390" s="115">
        <v>0</v>
      </c>
      <c r="X390" s="115">
        <v>0</v>
      </c>
      <c r="Y390" s="115">
        <v>0</v>
      </c>
      <c r="Z390" s="115">
        <v>0</v>
      </c>
      <c r="AA390" s="115">
        <v>0</v>
      </c>
      <c r="AB390" s="115">
        <v>0</v>
      </c>
      <c r="AC390" s="115">
        <v>0</v>
      </c>
      <c r="AD390" s="115">
        <v>0</v>
      </c>
      <c r="AE390" s="115">
        <v>0</v>
      </c>
      <c r="AF390" s="115">
        <v>0</v>
      </c>
      <c r="AG390" s="115">
        <v>0</v>
      </c>
      <c r="AH390" s="115">
        <v>0</v>
      </c>
      <c r="AI390" s="115">
        <v>0</v>
      </c>
      <c r="AJ390" s="115">
        <v>0</v>
      </c>
      <c r="AK390" s="115">
        <v>0</v>
      </c>
      <c r="AL390" s="246">
        <f t="shared" si="5"/>
        <v>0</v>
      </c>
      <c r="AO390" s="70"/>
    </row>
    <row r="391" spans="1:41" ht="33" hidden="1" customHeight="1">
      <c r="A391" s="87">
        <v>1323</v>
      </c>
      <c r="B391" s="88" t="s">
        <v>1027</v>
      </c>
      <c r="C391" s="117" t="s">
        <v>1526</v>
      </c>
      <c r="D391" s="115">
        <v>0</v>
      </c>
      <c r="E391" s="115">
        <v>0</v>
      </c>
      <c r="F391" s="115">
        <v>0</v>
      </c>
      <c r="G391" s="115">
        <v>0</v>
      </c>
      <c r="H391" s="115">
        <v>0</v>
      </c>
      <c r="I391" s="115">
        <v>0</v>
      </c>
      <c r="J391" s="115">
        <v>0</v>
      </c>
      <c r="K391" s="115">
        <v>0</v>
      </c>
      <c r="L391" s="115">
        <v>0</v>
      </c>
      <c r="M391" s="115">
        <v>0</v>
      </c>
      <c r="N391" s="115">
        <v>0</v>
      </c>
      <c r="O391" s="115">
        <v>0</v>
      </c>
      <c r="P391" s="115">
        <v>0</v>
      </c>
      <c r="Q391" s="115">
        <v>0</v>
      </c>
      <c r="R391" s="115">
        <v>0</v>
      </c>
      <c r="S391" s="115">
        <v>0</v>
      </c>
      <c r="T391" s="115">
        <v>0</v>
      </c>
      <c r="U391" s="115">
        <v>0</v>
      </c>
      <c r="V391" s="115">
        <v>0</v>
      </c>
      <c r="W391" s="115">
        <v>0</v>
      </c>
      <c r="X391" s="115">
        <v>0</v>
      </c>
      <c r="Y391" s="115">
        <v>0</v>
      </c>
      <c r="Z391" s="115">
        <v>0</v>
      </c>
      <c r="AA391" s="115">
        <v>0</v>
      </c>
      <c r="AB391" s="115">
        <v>0</v>
      </c>
      <c r="AC391" s="115">
        <v>0</v>
      </c>
      <c r="AD391" s="115">
        <v>0</v>
      </c>
      <c r="AE391" s="115">
        <v>0</v>
      </c>
      <c r="AF391" s="115">
        <v>0</v>
      </c>
      <c r="AG391" s="115">
        <v>0</v>
      </c>
      <c r="AH391" s="115">
        <v>0</v>
      </c>
      <c r="AI391" s="115">
        <v>0</v>
      </c>
      <c r="AJ391" s="115">
        <v>0</v>
      </c>
      <c r="AK391" s="115">
        <v>0</v>
      </c>
      <c r="AL391" s="246">
        <f t="shared" si="5"/>
        <v>0</v>
      </c>
      <c r="AO391" s="70"/>
    </row>
    <row r="392" spans="1:41" ht="33" hidden="1" customHeight="1">
      <c r="A392" s="87">
        <v>1324</v>
      </c>
      <c r="B392" s="88" t="s">
        <v>1028</v>
      </c>
      <c r="C392" s="117" t="s">
        <v>1526</v>
      </c>
      <c r="D392" s="115">
        <v>0</v>
      </c>
      <c r="E392" s="115">
        <v>0</v>
      </c>
      <c r="F392" s="115">
        <v>0</v>
      </c>
      <c r="G392" s="115">
        <v>0</v>
      </c>
      <c r="H392" s="115">
        <v>0</v>
      </c>
      <c r="I392" s="115">
        <v>0</v>
      </c>
      <c r="J392" s="115">
        <v>0</v>
      </c>
      <c r="K392" s="115">
        <v>0</v>
      </c>
      <c r="L392" s="115">
        <v>0</v>
      </c>
      <c r="M392" s="115">
        <v>0</v>
      </c>
      <c r="N392" s="115">
        <v>0</v>
      </c>
      <c r="O392" s="115">
        <v>0</v>
      </c>
      <c r="P392" s="115">
        <v>0</v>
      </c>
      <c r="Q392" s="115">
        <v>0</v>
      </c>
      <c r="R392" s="115">
        <v>0</v>
      </c>
      <c r="S392" s="115">
        <v>0</v>
      </c>
      <c r="T392" s="115">
        <v>0</v>
      </c>
      <c r="U392" s="115">
        <v>0</v>
      </c>
      <c r="V392" s="115">
        <v>0</v>
      </c>
      <c r="W392" s="115">
        <v>0</v>
      </c>
      <c r="X392" s="115">
        <v>0</v>
      </c>
      <c r="Y392" s="115">
        <v>0</v>
      </c>
      <c r="Z392" s="115">
        <v>0</v>
      </c>
      <c r="AA392" s="115">
        <v>0</v>
      </c>
      <c r="AB392" s="115">
        <v>0</v>
      </c>
      <c r="AC392" s="115">
        <v>0</v>
      </c>
      <c r="AD392" s="115">
        <v>0</v>
      </c>
      <c r="AE392" s="115">
        <v>0</v>
      </c>
      <c r="AF392" s="115">
        <v>0</v>
      </c>
      <c r="AG392" s="115">
        <v>0</v>
      </c>
      <c r="AH392" s="115">
        <v>0</v>
      </c>
      <c r="AI392" s="115">
        <v>0</v>
      </c>
      <c r="AJ392" s="115">
        <v>0</v>
      </c>
      <c r="AK392" s="115">
        <v>0</v>
      </c>
      <c r="AL392" s="246">
        <f t="shared" si="5"/>
        <v>0</v>
      </c>
      <c r="AO392" s="70"/>
    </row>
    <row r="393" spans="1:41" ht="33" hidden="1" customHeight="1">
      <c r="A393" s="87">
        <v>1325</v>
      </c>
      <c r="B393" s="88" t="s">
        <v>1029</v>
      </c>
      <c r="C393" s="117" t="s">
        <v>1526</v>
      </c>
      <c r="D393" s="115">
        <v>0</v>
      </c>
      <c r="E393" s="115">
        <v>0</v>
      </c>
      <c r="F393" s="115">
        <v>0</v>
      </c>
      <c r="G393" s="115">
        <v>0</v>
      </c>
      <c r="H393" s="115">
        <v>0</v>
      </c>
      <c r="I393" s="115">
        <v>0</v>
      </c>
      <c r="J393" s="115">
        <v>0</v>
      </c>
      <c r="K393" s="115">
        <v>0</v>
      </c>
      <c r="L393" s="115">
        <v>0</v>
      </c>
      <c r="M393" s="115">
        <v>0</v>
      </c>
      <c r="N393" s="115">
        <v>0</v>
      </c>
      <c r="O393" s="115">
        <v>0</v>
      </c>
      <c r="P393" s="115">
        <v>0</v>
      </c>
      <c r="Q393" s="115">
        <v>0</v>
      </c>
      <c r="R393" s="115">
        <v>0</v>
      </c>
      <c r="S393" s="115">
        <v>0</v>
      </c>
      <c r="T393" s="115">
        <v>0</v>
      </c>
      <c r="U393" s="115">
        <v>0</v>
      </c>
      <c r="V393" s="115">
        <v>0</v>
      </c>
      <c r="W393" s="115">
        <v>0</v>
      </c>
      <c r="X393" s="115">
        <v>0</v>
      </c>
      <c r="Y393" s="115">
        <v>0</v>
      </c>
      <c r="Z393" s="115">
        <v>0</v>
      </c>
      <c r="AA393" s="115">
        <v>0</v>
      </c>
      <c r="AB393" s="115">
        <v>0</v>
      </c>
      <c r="AC393" s="115">
        <v>0</v>
      </c>
      <c r="AD393" s="115">
        <v>0</v>
      </c>
      <c r="AE393" s="115">
        <v>0</v>
      </c>
      <c r="AF393" s="115">
        <v>0</v>
      </c>
      <c r="AG393" s="115">
        <v>0</v>
      </c>
      <c r="AH393" s="115">
        <v>0</v>
      </c>
      <c r="AI393" s="115">
        <v>0</v>
      </c>
      <c r="AJ393" s="115">
        <v>0</v>
      </c>
      <c r="AK393" s="115">
        <v>0</v>
      </c>
      <c r="AL393" s="246">
        <f t="shared" si="5"/>
        <v>0</v>
      </c>
      <c r="AO393" s="70"/>
    </row>
    <row r="394" spans="1:41" ht="33" hidden="1" customHeight="1">
      <c r="A394" s="87">
        <v>1326</v>
      </c>
      <c r="B394" s="88" t="s">
        <v>1030</v>
      </c>
      <c r="C394" s="117" t="s">
        <v>1526</v>
      </c>
      <c r="D394" s="115">
        <v>0</v>
      </c>
      <c r="E394" s="115">
        <v>0</v>
      </c>
      <c r="F394" s="115">
        <v>0</v>
      </c>
      <c r="G394" s="115">
        <v>0</v>
      </c>
      <c r="H394" s="115">
        <v>0</v>
      </c>
      <c r="I394" s="115">
        <v>0</v>
      </c>
      <c r="J394" s="115">
        <v>0</v>
      </c>
      <c r="K394" s="115">
        <v>0</v>
      </c>
      <c r="L394" s="115">
        <v>0</v>
      </c>
      <c r="M394" s="115">
        <v>0</v>
      </c>
      <c r="N394" s="115">
        <v>0</v>
      </c>
      <c r="O394" s="115">
        <v>0</v>
      </c>
      <c r="P394" s="115">
        <v>0</v>
      </c>
      <c r="Q394" s="115">
        <v>0</v>
      </c>
      <c r="R394" s="115">
        <v>0</v>
      </c>
      <c r="S394" s="115">
        <v>0</v>
      </c>
      <c r="T394" s="115">
        <v>0</v>
      </c>
      <c r="U394" s="115">
        <v>0</v>
      </c>
      <c r="V394" s="115">
        <v>0</v>
      </c>
      <c r="W394" s="115">
        <v>0</v>
      </c>
      <c r="X394" s="115">
        <v>0</v>
      </c>
      <c r="Y394" s="115">
        <v>0</v>
      </c>
      <c r="Z394" s="115">
        <v>0</v>
      </c>
      <c r="AA394" s="115">
        <v>0</v>
      </c>
      <c r="AB394" s="115">
        <v>0</v>
      </c>
      <c r="AC394" s="115">
        <v>0</v>
      </c>
      <c r="AD394" s="115">
        <v>0</v>
      </c>
      <c r="AE394" s="115">
        <v>0</v>
      </c>
      <c r="AF394" s="115">
        <v>0</v>
      </c>
      <c r="AG394" s="115">
        <v>0</v>
      </c>
      <c r="AH394" s="115">
        <v>0</v>
      </c>
      <c r="AI394" s="115">
        <v>0</v>
      </c>
      <c r="AJ394" s="115">
        <v>0</v>
      </c>
      <c r="AK394" s="115">
        <v>0</v>
      </c>
      <c r="AL394" s="246">
        <f t="shared" si="5"/>
        <v>0</v>
      </c>
      <c r="AO394" s="70"/>
    </row>
    <row r="395" spans="1:41" ht="33" hidden="1" customHeight="1">
      <c r="A395" s="87">
        <v>1327</v>
      </c>
      <c r="B395" s="88" t="s">
        <v>1031</v>
      </c>
      <c r="C395" s="117" t="s">
        <v>1526</v>
      </c>
      <c r="D395" s="115">
        <v>0</v>
      </c>
      <c r="E395" s="115">
        <v>0</v>
      </c>
      <c r="F395" s="115">
        <v>0</v>
      </c>
      <c r="G395" s="115">
        <v>0</v>
      </c>
      <c r="H395" s="115">
        <v>0</v>
      </c>
      <c r="I395" s="115">
        <v>0</v>
      </c>
      <c r="J395" s="115">
        <v>0</v>
      </c>
      <c r="K395" s="115">
        <v>0</v>
      </c>
      <c r="L395" s="115">
        <v>0</v>
      </c>
      <c r="M395" s="115">
        <v>0</v>
      </c>
      <c r="N395" s="115">
        <v>0</v>
      </c>
      <c r="O395" s="115">
        <v>0</v>
      </c>
      <c r="P395" s="115">
        <v>0</v>
      </c>
      <c r="Q395" s="115">
        <v>0</v>
      </c>
      <c r="R395" s="115">
        <v>0</v>
      </c>
      <c r="S395" s="115">
        <v>0</v>
      </c>
      <c r="T395" s="115">
        <v>0</v>
      </c>
      <c r="U395" s="115">
        <v>0</v>
      </c>
      <c r="V395" s="115">
        <v>0</v>
      </c>
      <c r="W395" s="115">
        <v>0</v>
      </c>
      <c r="X395" s="115">
        <v>0</v>
      </c>
      <c r="Y395" s="115">
        <v>0</v>
      </c>
      <c r="Z395" s="115">
        <v>0</v>
      </c>
      <c r="AA395" s="115">
        <v>0</v>
      </c>
      <c r="AB395" s="115">
        <v>0</v>
      </c>
      <c r="AC395" s="115">
        <v>0</v>
      </c>
      <c r="AD395" s="115">
        <v>0</v>
      </c>
      <c r="AE395" s="115">
        <v>0</v>
      </c>
      <c r="AF395" s="115">
        <v>0</v>
      </c>
      <c r="AG395" s="115">
        <v>0</v>
      </c>
      <c r="AH395" s="115">
        <v>0</v>
      </c>
      <c r="AI395" s="115">
        <v>0</v>
      </c>
      <c r="AJ395" s="115">
        <v>0</v>
      </c>
      <c r="AK395" s="115">
        <v>0</v>
      </c>
      <c r="AL395" s="246">
        <f t="shared" ref="AL395:AL458" si="6">+SUM(D395:AK395)</f>
        <v>0</v>
      </c>
      <c r="AO395" s="70"/>
    </row>
    <row r="396" spans="1:41" ht="33" hidden="1" customHeight="1">
      <c r="A396" s="87">
        <v>1328</v>
      </c>
      <c r="B396" s="88" t="s">
        <v>1032</v>
      </c>
      <c r="C396" s="117" t="s">
        <v>1526</v>
      </c>
      <c r="D396" s="115">
        <v>0</v>
      </c>
      <c r="E396" s="115">
        <v>0</v>
      </c>
      <c r="F396" s="115">
        <v>0</v>
      </c>
      <c r="G396" s="115">
        <v>0</v>
      </c>
      <c r="H396" s="115">
        <v>0</v>
      </c>
      <c r="I396" s="115">
        <v>0</v>
      </c>
      <c r="J396" s="115">
        <v>0</v>
      </c>
      <c r="K396" s="115">
        <v>0</v>
      </c>
      <c r="L396" s="115">
        <v>0</v>
      </c>
      <c r="M396" s="115">
        <v>0</v>
      </c>
      <c r="N396" s="115">
        <v>0</v>
      </c>
      <c r="O396" s="115">
        <v>0</v>
      </c>
      <c r="P396" s="115">
        <v>0</v>
      </c>
      <c r="Q396" s="115">
        <v>0</v>
      </c>
      <c r="R396" s="115">
        <v>0</v>
      </c>
      <c r="S396" s="115">
        <v>0</v>
      </c>
      <c r="T396" s="115">
        <v>0</v>
      </c>
      <c r="U396" s="115">
        <v>0</v>
      </c>
      <c r="V396" s="115">
        <v>0</v>
      </c>
      <c r="W396" s="115">
        <v>0</v>
      </c>
      <c r="X396" s="115">
        <v>0</v>
      </c>
      <c r="Y396" s="115">
        <v>0</v>
      </c>
      <c r="Z396" s="115">
        <v>0</v>
      </c>
      <c r="AA396" s="115">
        <v>0</v>
      </c>
      <c r="AB396" s="115">
        <v>0</v>
      </c>
      <c r="AC396" s="115">
        <v>0</v>
      </c>
      <c r="AD396" s="115">
        <v>0</v>
      </c>
      <c r="AE396" s="115">
        <v>0</v>
      </c>
      <c r="AF396" s="115">
        <v>0</v>
      </c>
      <c r="AG396" s="115">
        <v>0</v>
      </c>
      <c r="AH396" s="115">
        <v>0</v>
      </c>
      <c r="AI396" s="115">
        <v>0</v>
      </c>
      <c r="AJ396" s="115">
        <v>0</v>
      </c>
      <c r="AK396" s="115">
        <v>0</v>
      </c>
      <c r="AL396" s="246">
        <f t="shared" si="6"/>
        <v>0</v>
      </c>
      <c r="AO396" s="70"/>
    </row>
    <row r="397" spans="1:41" ht="33" hidden="1" customHeight="1">
      <c r="A397" s="87">
        <v>1329</v>
      </c>
      <c r="B397" s="88" t="s">
        <v>1033</v>
      </c>
      <c r="C397" s="117" t="s">
        <v>1526</v>
      </c>
      <c r="D397" s="115">
        <v>0</v>
      </c>
      <c r="E397" s="115">
        <v>0</v>
      </c>
      <c r="F397" s="115">
        <v>0</v>
      </c>
      <c r="G397" s="115">
        <v>0</v>
      </c>
      <c r="H397" s="115">
        <v>0</v>
      </c>
      <c r="I397" s="115">
        <v>0</v>
      </c>
      <c r="J397" s="115">
        <v>0</v>
      </c>
      <c r="K397" s="115">
        <v>0</v>
      </c>
      <c r="L397" s="115">
        <v>0</v>
      </c>
      <c r="M397" s="115">
        <v>0</v>
      </c>
      <c r="N397" s="115">
        <v>0</v>
      </c>
      <c r="O397" s="115">
        <v>0</v>
      </c>
      <c r="P397" s="115">
        <v>0</v>
      </c>
      <c r="Q397" s="115">
        <v>0</v>
      </c>
      <c r="R397" s="115">
        <v>0</v>
      </c>
      <c r="S397" s="115">
        <v>0</v>
      </c>
      <c r="T397" s="115">
        <v>0</v>
      </c>
      <c r="U397" s="115">
        <v>0</v>
      </c>
      <c r="V397" s="115">
        <v>0</v>
      </c>
      <c r="W397" s="115">
        <v>0</v>
      </c>
      <c r="X397" s="115">
        <v>0</v>
      </c>
      <c r="Y397" s="115">
        <v>0</v>
      </c>
      <c r="Z397" s="115">
        <v>0</v>
      </c>
      <c r="AA397" s="115">
        <v>0</v>
      </c>
      <c r="AB397" s="115">
        <v>0</v>
      </c>
      <c r="AC397" s="115">
        <v>0</v>
      </c>
      <c r="AD397" s="115">
        <v>0</v>
      </c>
      <c r="AE397" s="115">
        <v>0</v>
      </c>
      <c r="AF397" s="115">
        <v>0</v>
      </c>
      <c r="AG397" s="115">
        <v>0</v>
      </c>
      <c r="AH397" s="115">
        <v>0</v>
      </c>
      <c r="AI397" s="115">
        <v>0</v>
      </c>
      <c r="AJ397" s="115">
        <v>0</v>
      </c>
      <c r="AK397" s="115">
        <v>0</v>
      </c>
      <c r="AL397" s="246">
        <f t="shared" si="6"/>
        <v>0</v>
      </c>
      <c r="AO397" s="70"/>
    </row>
    <row r="398" spans="1:41" ht="33" hidden="1" customHeight="1">
      <c r="A398" s="87">
        <v>1330</v>
      </c>
      <c r="B398" s="88" t="s">
        <v>1034</v>
      </c>
      <c r="C398" s="117" t="s">
        <v>1526</v>
      </c>
      <c r="D398" s="115">
        <v>0</v>
      </c>
      <c r="E398" s="115">
        <v>0</v>
      </c>
      <c r="F398" s="115">
        <v>0</v>
      </c>
      <c r="G398" s="115">
        <v>0</v>
      </c>
      <c r="H398" s="115">
        <v>0</v>
      </c>
      <c r="I398" s="115">
        <v>0</v>
      </c>
      <c r="J398" s="115">
        <v>0</v>
      </c>
      <c r="K398" s="115">
        <v>0</v>
      </c>
      <c r="L398" s="115">
        <v>0</v>
      </c>
      <c r="M398" s="115">
        <v>0</v>
      </c>
      <c r="N398" s="115">
        <v>0</v>
      </c>
      <c r="O398" s="115">
        <v>0</v>
      </c>
      <c r="P398" s="115">
        <v>0</v>
      </c>
      <c r="Q398" s="115">
        <v>0</v>
      </c>
      <c r="R398" s="115">
        <v>0</v>
      </c>
      <c r="S398" s="115">
        <v>0</v>
      </c>
      <c r="T398" s="115">
        <v>0</v>
      </c>
      <c r="U398" s="115">
        <v>0</v>
      </c>
      <c r="V398" s="115">
        <v>0</v>
      </c>
      <c r="W398" s="115">
        <v>0</v>
      </c>
      <c r="X398" s="115">
        <v>0</v>
      </c>
      <c r="Y398" s="115">
        <v>0</v>
      </c>
      <c r="Z398" s="115">
        <v>0</v>
      </c>
      <c r="AA398" s="115">
        <v>0</v>
      </c>
      <c r="AB398" s="115">
        <v>0</v>
      </c>
      <c r="AC398" s="115">
        <v>0</v>
      </c>
      <c r="AD398" s="115">
        <v>0</v>
      </c>
      <c r="AE398" s="115">
        <v>0</v>
      </c>
      <c r="AF398" s="115">
        <v>0</v>
      </c>
      <c r="AG398" s="115">
        <v>0</v>
      </c>
      <c r="AH398" s="115">
        <v>0</v>
      </c>
      <c r="AI398" s="115">
        <v>0</v>
      </c>
      <c r="AJ398" s="115">
        <v>0</v>
      </c>
      <c r="AK398" s="115">
        <v>0</v>
      </c>
      <c r="AL398" s="246">
        <f t="shared" si="6"/>
        <v>0</v>
      </c>
      <c r="AO398" s="70"/>
    </row>
    <row r="399" spans="1:41" ht="33" hidden="1" customHeight="1">
      <c r="A399" s="87">
        <v>1331</v>
      </c>
      <c r="B399" s="88" t="s">
        <v>1035</v>
      </c>
      <c r="C399" s="117" t="s">
        <v>1526</v>
      </c>
      <c r="D399" s="115">
        <v>0</v>
      </c>
      <c r="E399" s="115">
        <v>0</v>
      </c>
      <c r="F399" s="115">
        <v>0</v>
      </c>
      <c r="G399" s="115">
        <v>0</v>
      </c>
      <c r="H399" s="115">
        <v>0</v>
      </c>
      <c r="I399" s="115">
        <v>0</v>
      </c>
      <c r="J399" s="115">
        <v>0</v>
      </c>
      <c r="K399" s="115">
        <v>0</v>
      </c>
      <c r="L399" s="115">
        <v>0</v>
      </c>
      <c r="M399" s="115">
        <v>0</v>
      </c>
      <c r="N399" s="115">
        <v>0</v>
      </c>
      <c r="O399" s="115">
        <v>0</v>
      </c>
      <c r="P399" s="115">
        <v>0</v>
      </c>
      <c r="Q399" s="115">
        <v>0</v>
      </c>
      <c r="R399" s="115">
        <v>0</v>
      </c>
      <c r="S399" s="115">
        <v>0</v>
      </c>
      <c r="T399" s="115">
        <v>0</v>
      </c>
      <c r="U399" s="115">
        <v>0</v>
      </c>
      <c r="V399" s="115">
        <v>0</v>
      </c>
      <c r="W399" s="115">
        <v>0</v>
      </c>
      <c r="X399" s="115">
        <v>0</v>
      </c>
      <c r="Y399" s="115">
        <v>0</v>
      </c>
      <c r="Z399" s="115">
        <v>0</v>
      </c>
      <c r="AA399" s="115">
        <v>0</v>
      </c>
      <c r="AB399" s="115">
        <v>0</v>
      </c>
      <c r="AC399" s="115">
        <v>0</v>
      </c>
      <c r="AD399" s="115">
        <v>0</v>
      </c>
      <c r="AE399" s="115">
        <v>0</v>
      </c>
      <c r="AF399" s="115">
        <v>0</v>
      </c>
      <c r="AG399" s="115">
        <v>0</v>
      </c>
      <c r="AH399" s="115">
        <v>0</v>
      </c>
      <c r="AI399" s="115">
        <v>0</v>
      </c>
      <c r="AJ399" s="115">
        <v>0</v>
      </c>
      <c r="AK399" s="115">
        <v>0</v>
      </c>
      <c r="AL399" s="246">
        <f t="shared" si="6"/>
        <v>0</v>
      </c>
      <c r="AO399" s="70"/>
    </row>
    <row r="400" spans="1:41" ht="33" hidden="1" customHeight="1">
      <c r="A400" s="87">
        <v>1332</v>
      </c>
      <c r="B400" s="88" t="s">
        <v>1036</v>
      </c>
      <c r="C400" s="117" t="s">
        <v>1526</v>
      </c>
      <c r="D400" s="115">
        <v>0</v>
      </c>
      <c r="E400" s="115">
        <v>0</v>
      </c>
      <c r="F400" s="115">
        <v>0</v>
      </c>
      <c r="G400" s="115">
        <v>0</v>
      </c>
      <c r="H400" s="115">
        <v>0</v>
      </c>
      <c r="I400" s="115">
        <v>0</v>
      </c>
      <c r="J400" s="115">
        <v>0</v>
      </c>
      <c r="K400" s="115">
        <v>0</v>
      </c>
      <c r="L400" s="115">
        <v>0</v>
      </c>
      <c r="M400" s="115">
        <v>0</v>
      </c>
      <c r="N400" s="115">
        <v>0</v>
      </c>
      <c r="O400" s="115">
        <v>0</v>
      </c>
      <c r="P400" s="115">
        <v>0</v>
      </c>
      <c r="Q400" s="115">
        <v>0</v>
      </c>
      <c r="R400" s="115">
        <v>0</v>
      </c>
      <c r="S400" s="115">
        <v>0</v>
      </c>
      <c r="T400" s="115">
        <v>0</v>
      </c>
      <c r="U400" s="115">
        <v>0</v>
      </c>
      <c r="V400" s="115">
        <v>0</v>
      </c>
      <c r="W400" s="115">
        <v>0</v>
      </c>
      <c r="X400" s="115">
        <v>0</v>
      </c>
      <c r="Y400" s="115">
        <v>0</v>
      </c>
      <c r="Z400" s="115">
        <v>0</v>
      </c>
      <c r="AA400" s="115">
        <v>0</v>
      </c>
      <c r="AB400" s="115">
        <v>0</v>
      </c>
      <c r="AC400" s="115">
        <v>0</v>
      </c>
      <c r="AD400" s="115">
        <v>0</v>
      </c>
      <c r="AE400" s="115">
        <v>0</v>
      </c>
      <c r="AF400" s="115">
        <v>0</v>
      </c>
      <c r="AG400" s="115">
        <v>0</v>
      </c>
      <c r="AH400" s="115">
        <v>0</v>
      </c>
      <c r="AI400" s="115">
        <v>0</v>
      </c>
      <c r="AJ400" s="115">
        <v>0</v>
      </c>
      <c r="AK400" s="115">
        <v>0</v>
      </c>
      <c r="AL400" s="246">
        <f t="shared" si="6"/>
        <v>0</v>
      </c>
      <c r="AO400" s="70"/>
    </row>
    <row r="401" spans="1:41" ht="33" hidden="1" customHeight="1">
      <c r="A401" s="87">
        <v>1333</v>
      </c>
      <c r="B401" s="88" t="s">
        <v>1037</v>
      </c>
      <c r="C401" s="117" t="s">
        <v>1526</v>
      </c>
      <c r="D401" s="115">
        <v>0</v>
      </c>
      <c r="E401" s="115">
        <v>0</v>
      </c>
      <c r="F401" s="115">
        <v>0</v>
      </c>
      <c r="G401" s="115">
        <v>0</v>
      </c>
      <c r="H401" s="115">
        <v>0</v>
      </c>
      <c r="I401" s="115">
        <v>0</v>
      </c>
      <c r="J401" s="115">
        <v>0</v>
      </c>
      <c r="K401" s="115">
        <v>0</v>
      </c>
      <c r="L401" s="115">
        <v>0</v>
      </c>
      <c r="M401" s="115">
        <v>0</v>
      </c>
      <c r="N401" s="115">
        <v>0</v>
      </c>
      <c r="O401" s="115">
        <v>0</v>
      </c>
      <c r="P401" s="115">
        <v>0</v>
      </c>
      <c r="Q401" s="115">
        <v>0</v>
      </c>
      <c r="R401" s="115">
        <v>0</v>
      </c>
      <c r="S401" s="115">
        <v>0</v>
      </c>
      <c r="T401" s="115">
        <v>0</v>
      </c>
      <c r="U401" s="115">
        <v>0</v>
      </c>
      <c r="V401" s="115">
        <v>0</v>
      </c>
      <c r="W401" s="115">
        <v>0</v>
      </c>
      <c r="X401" s="115">
        <v>0</v>
      </c>
      <c r="Y401" s="115">
        <v>0</v>
      </c>
      <c r="Z401" s="115">
        <v>0</v>
      </c>
      <c r="AA401" s="115">
        <v>0</v>
      </c>
      <c r="AB401" s="115">
        <v>0</v>
      </c>
      <c r="AC401" s="115">
        <v>0</v>
      </c>
      <c r="AD401" s="115">
        <v>0</v>
      </c>
      <c r="AE401" s="115">
        <v>0</v>
      </c>
      <c r="AF401" s="115">
        <v>0</v>
      </c>
      <c r="AG401" s="115">
        <v>0</v>
      </c>
      <c r="AH401" s="115">
        <v>0</v>
      </c>
      <c r="AI401" s="115">
        <v>0</v>
      </c>
      <c r="AJ401" s="115">
        <v>0</v>
      </c>
      <c r="AK401" s="115">
        <v>0</v>
      </c>
      <c r="AL401" s="246">
        <f t="shared" si="6"/>
        <v>0</v>
      </c>
      <c r="AO401" s="70"/>
    </row>
    <row r="402" spans="1:41" ht="33" hidden="1" customHeight="1">
      <c r="A402" s="87">
        <v>1334</v>
      </c>
      <c r="B402" s="88" t="s">
        <v>1038</v>
      </c>
      <c r="C402" s="117" t="s">
        <v>1526</v>
      </c>
      <c r="D402" s="115">
        <v>0</v>
      </c>
      <c r="E402" s="115">
        <v>0</v>
      </c>
      <c r="F402" s="115">
        <v>0</v>
      </c>
      <c r="G402" s="115">
        <v>0</v>
      </c>
      <c r="H402" s="115">
        <v>0</v>
      </c>
      <c r="I402" s="115">
        <v>0</v>
      </c>
      <c r="J402" s="115">
        <v>0</v>
      </c>
      <c r="K402" s="115">
        <v>0</v>
      </c>
      <c r="L402" s="115">
        <v>0</v>
      </c>
      <c r="M402" s="115">
        <v>0</v>
      </c>
      <c r="N402" s="115">
        <v>0</v>
      </c>
      <c r="O402" s="115">
        <v>0</v>
      </c>
      <c r="P402" s="115">
        <v>0</v>
      </c>
      <c r="Q402" s="115">
        <v>0</v>
      </c>
      <c r="R402" s="115">
        <v>0</v>
      </c>
      <c r="S402" s="115">
        <v>0</v>
      </c>
      <c r="T402" s="115">
        <v>0</v>
      </c>
      <c r="U402" s="115">
        <v>0</v>
      </c>
      <c r="V402" s="115">
        <v>0</v>
      </c>
      <c r="W402" s="115">
        <v>0</v>
      </c>
      <c r="X402" s="115">
        <v>0</v>
      </c>
      <c r="Y402" s="115">
        <v>0</v>
      </c>
      <c r="Z402" s="115">
        <v>0</v>
      </c>
      <c r="AA402" s="115">
        <v>0</v>
      </c>
      <c r="AB402" s="115">
        <v>0</v>
      </c>
      <c r="AC402" s="115">
        <v>0</v>
      </c>
      <c r="AD402" s="115">
        <v>0</v>
      </c>
      <c r="AE402" s="115">
        <v>0</v>
      </c>
      <c r="AF402" s="115">
        <v>0</v>
      </c>
      <c r="AG402" s="115">
        <v>0</v>
      </c>
      <c r="AH402" s="115">
        <v>0</v>
      </c>
      <c r="AI402" s="115">
        <v>0</v>
      </c>
      <c r="AJ402" s="115">
        <v>0</v>
      </c>
      <c r="AK402" s="115">
        <v>0</v>
      </c>
      <c r="AL402" s="246">
        <f t="shared" si="6"/>
        <v>0</v>
      </c>
      <c r="AO402" s="70"/>
    </row>
    <row r="403" spans="1:41" ht="33" hidden="1" customHeight="1">
      <c r="A403" s="87">
        <v>1335</v>
      </c>
      <c r="B403" s="88" t="s">
        <v>1039</v>
      </c>
      <c r="C403" s="117" t="s">
        <v>1526</v>
      </c>
      <c r="D403" s="115">
        <v>0</v>
      </c>
      <c r="E403" s="115">
        <v>0</v>
      </c>
      <c r="F403" s="115">
        <v>0</v>
      </c>
      <c r="G403" s="115">
        <v>0</v>
      </c>
      <c r="H403" s="115">
        <v>0</v>
      </c>
      <c r="I403" s="115">
        <v>0</v>
      </c>
      <c r="J403" s="115">
        <v>0</v>
      </c>
      <c r="K403" s="115">
        <v>0</v>
      </c>
      <c r="L403" s="115">
        <v>0</v>
      </c>
      <c r="M403" s="115">
        <v>0</v>
      </c>
      <c r="N403" s="115">
        <v>0</v>
      </c>
      <c r="O403" s="115">
        <v>0</v>
      </c>
      <c r="P403" s="115">
        <v>0</v>
      </c>
      <c r="Q403" s="115">
        <v>0</v>
      </c>
      <c r="R403" s="115">
        <v>0</v>
      </c>
      <c r="S403" s="115">
        <v>0</v>
      </c>
      <c r="T403" s="115">
        <v>0</v>
      </c>
      <c r="U403" s="115">
        <v>0</v>
      </c>
      <c r="V403" s="115">
        <v>0</v>
      </c>
      <c r="W403" s="115">
        <v>0</v>
      </c>
      <c r="X403" s="115">
        <v>0</v>
      </c>
      <c r="Y403" s="115">
        <v>0</v>
      </c>
      <c r="Z403" s="115">
        <v>0</v>
      </c>
      <c r="AA403" s="115">
        <v>0</v>
      </c>
      <c r="AB403" s="115">
        <v>0</v>
      </c>
      <c r="AC403" s="115">
        <v>0</v>
      </c>
      <c r="AD403" s="115">
        <v>0</v>
      </c>
      <c r="AE403" s="115">
        <v>0</v>
      </c>
      <c r="AF403" s="115">
        <v>0</v>
      </c>
      <c r="AG403" s="115">
        <v>0</v>
      </c>
      <c r="AH403" s="115">
        <v>0</v>
      </c>
      <c r="AI403" s="115">
        <v>0</v>
      </c>
      <c r="AJ403" s="115">
        <v>0</v>
      </c>
      <c r="AK403" s="115">
        <v>0</v>
      </c>
      <c r="AL403" s="246">
        <f t="shared" si="6"/>
        <v>0</v>
      </c>
      <c r="AO403" s="70"/>
    </row>
    <row r="404" spans="1:41" ht="33" hidden="1" customHeight="1">
      <c r="A404" s="87">
        <v>1336</v>
      </c>
      <c r="B404" s="88" t="s">
        <v>1040</v>
      </c>
      <c r="C404" s="117" t="s">
        <v>1526</v>
      </c>
      <c r="D404" s="115">
        <v>0</v>
      </c>
      <c r="E404" s="115">
        <v>0</v>
      </c>
      <c r="F404" s="115">
        <v>0</v>
      </c>
      <c r="G404" s="115">
        <v>0</v>
      </c>
      <c r="H404" s="115">
        <v>0</v>
      </c>
      <c r="I404" s="115">
        <v>0</v>
      </c>
      <c r="J404" s="115">
        <v>0</v>
      </c>
      <c r="K404" s="115">
        <v>0</v>
      </c>
      <c r="L404" s="115">
        <v>0</v>
      </c>
      <c r="M404" s="115">
        <v>0</v>
      </c>
      <c r="N404" s="115">
        <v>0</v>
      </c>
      <c r="O404" s="115">
        <v>0</v>
      </c>
      <c r="P404" s="115">
        <v>0</v>
      </c>
      <c r="Q404" s="115">
        <v>0</v>
      </c>
      <c r="R404" s="115">
        <v>0</v>
      </c>
      <c r="S404" s="115">
        <v>0</v>
      </c>
      <c r="T404" s="115">
        <v>0</v>
      </c>
      <c r="U404" s="115">
        <v>0</v>
      </c>
      <c r="V404" s="115">
        <v>0</v>
      </c>
      <c r="W404" s="115">
        <v>0</v>
      </c>
      <c r="X404" s="115">
        <v>0</v>
      </c>
      <c r="Y404" s="115">
        <v>0</v>
      </c>
      <c r="Z404" s="115">
        <v>0</v>
      </c>
      <c r="AA404" s="115">
        <v>0</v>
      </c>
      <c r="AB404" s="115">
        <v>0</v>
      </c>
      <c r="AC404" s="115">
        <v>0</v>
      </c>
      <c r="AD404" s="115">
        <v>0</v>
      </c>
      <c r="AE404" s="115">
        <v>0</v>
      </c>
      <c r="AF404" s="115">
        <v>0</v>
      </c>
      <c r="AG404" s="115">
        <v>0</v>
      </c>
      <c r="AH404" s="115">
        <v>0</v>
      </c>
      <c r="AI404" s="115">
        <v>0</v>
      </c>
      <c r="AJ404" s="115">
        <v>0</v>
      </c>
      <c r="AK404" s="115">
        <v>0</v>
      </c>
      <c r="AL404" s="246">
        <f t="shared" si="6"/>
        <v>0</v>
      </c>
      <c r="AO404" s="70"/>
    </row>
    <row r="405" spans="1:41" ht="33" hidden="1" customHeight="1">
      <c r="A405" s="87">
        <v>1337</v>
      </c>
      <c r="B405" s="88" t="s">
        <v>1041</v>
      </c>
      <c r="C405" s="117" t="s">
        <v>1526</v>
      </c>
      <c r="D405" s="115">
        <v>0</v>
      </c>
      <c r="E405" s="115">
        <v>0</v>
      </c>
      <c r="F405" s="115">
        <v>0</v>
      </c>
      <c r="G405" s="115">
        <v>0</v>
      </c>
      <c r="H405" s="115">
        <v>0</v>
      </c>
      <c r="I405" s="115">
        <v>0</v>
      </c>
      <c r="J405" s="115">
        <v>0</v>
      </c>
      <c r="K405" s="115">
        <v>0</v>
      </c>
      <c r="L405" s="115">
        <v>0</v>
      </c>
      <c r="M405" s="115">
        <v>0</v>
      </c>
      <c r="N405" s="115">
        <v>0</v>
      </c>
      <c r="O405" s="115">
        <v>0</v>
      </c>
      <c r="P405" s="115">
        <v>0</v>
      </c>
      <c r="Q405" s="115">
        <v>0</v>
      </c>
      <c r="R405" s="115">
        <v>0</v>
      </c>
      <c r="S405" s="115">
        <v>0</v>
      </c>
      <c r="T405" s="115">
        <v>0</v>
      </c>
      <c r="U405" s="115">
        <v>0</v>
      </c>
      <c r="V405" s="115">
        <v>0</v>
      </c>
      <c r="W405" s="115">
        <v>0</v>
      </c>
      <c r="X405" s="115">
        <v>0</v>
      </c>
      <c r="Y405" s="115">
        <v>0</v>
      </c>
      <c r="Z405" s="115">
        <v>0</v>
      </c>
      <c r="AA405" s="115">
        <v>0</v>
      </c>
      <c r="AB405" s="115">
        <v>0</v>
      </c>
      <c r="AC405" s="115">
        <v>0</v>
      </c>
      <c r="AD405" s="115">
        <v>0</v>
      </c>
      <c r="AE405" s="115">
        <v>0</v>
      </c>
      <c r="AF405" s="115">
        <v>0</v>
      </c>
      <c r="AG405" s="115">
        <v>0</v>
      </c>
      <c r="AH405" s="115">
        <v>0</v>
      </c>
      <c r="AI405" s="115">
        <v>0</v>
      </c>
      <c r="AJ405" s="115">
        <v>0</v>
      </c>
      <c r="AK405" s="115">
        <v>0</v>
      </c>
      <c r="AL405" s="246">
        <f t="shared" si="6"/>
        <v>0</v>
      </c>
      <c r="AO405" s="70"/>
    </row>
    <row r="406" spans="1:41" ht="33" hidden="1" customHeight="1">
      <c r="A406" s="87">
        <v>1338</v>
      </c>
      <c r="B406" s="88" t="s">
        <v>1042</v>
      </c>
      <c r="C406" s="117" t="s">
        <v>1526</v>
      </c>
      <c r="D406" s="115">
        <v>0</v>
      </c>
      <c r="E406" s="115">
        <v>0</v>
      </c>
      <c r="F406" s="115">
        <v>0</v>
      </c>
      <c r="G406" s="115">
        <v>0</v>
      </c>
      <c r="H406" s="115">
        <v>0</v>
      </c>
      <c r="I406" s="115">
        <v>0</v>
      </c>
      <c r="J406" s="115">
        <v>0</v>
      </c>
      <c r="K406" s="115">
        <v>0</v>
      </c>
      <c r="L406" s="115">
        <v>0</v>
      </c>
      <c r="M406" s="115">
        <v>0</v>
      </c>
      <c r="N406" s="115">
        <v>0</v>
      </c>
      <c r="O406" s="115">
        <v>0</v>
      </c>
      <c r="P406" s="115">
        <v>0</v>
      </c>
      <c r="Q406" s="115">
        <v>0</v>
      </c>
      <c r="R406" s="115">
        <v>0</v>
      </c>
      <c r="S406" s="115">
        <v>0</v>
      </c>
      <c r="T406" s="115">
        <v>0</v>
      </c>
      <c r="U406" s="115">
        <v>0</v>
      </c>
      <c r="V406" s="115">
        <v>0</v>
      </c>
      <c r="W406" s="115">
        <v>0</v>
      </c>
      <c r="X406" s="115">
        <v>0</v>
      </c>
      <c r="Y406" s="115">
        <v>0</v>
      </c>
      <c r="Z406" s="115">
        <v>0</v>
      </c>
      <c r="AA406" s="115">
        <v>0</v>
      </c>
      <c r="AB406" s="115">
        <v>0</v>
      </c>
      <c r="AC406" s="115">
        <v>0</v>
      </c>
      <c r="AD406" s="115">
        <v>0</v>
      </c>
      <c r="AE406" s="115">
        <v>0</v>
      </c>
      <c r="AF406" s="115">
        <v>0</v>
      </c>
      <c r="AG406" s="115">
        <v>0</v>
      </c>
      <c r="AH406" s="115">
        <v>0</v>
      </c>
      <c r="AI406" s="115">
        <v>0</v>
      </c>
      <c r="AJ406" s="115">
        <v>0</v>
      </c>
      <c r="AK406" s="115">
        <v>0</v>
      </c>
      <c r="AL406" s="246">
        <f t="shared" si="6"/>
        <v>0</v>
      </c>
      <c r="AO406" s="70"/>
    </row>
    <row r="407" spans="1:41" ht="33" hidden="1" customHeight="1">
      <c r="A407" s="87">
        <v>1339</v>
      </c>
      <c r="B407" s="88" t="s">
        <v>1043</v>
      </c>
      <c r="C407" s="117" t="s">
        <v>1526</v>
      </c>
      <c r="D407" s="115">
        <v>0</v>
      </c>
      <c r="E407" s="115">
        <v>0</v>
      </c>
      <c r="F407" s="115">
        <v>0</v>
      </c>
      <c r="G407" s="115">
        <v>0</v>
      </c>
      <c r="H407" s="115">
        <v>0</v>
      </c>
      <c r="I407" s="115">
        <v>0</v>
      </c>
      <c r="J407" s="115">
        <v>0</v>
      </c>
      <c r="K407" s="115">
        <v>0</v>
      </c>
      <c r="L407" s="115">
        <v>0</v>
      </c>
      <c r="M407" s="115">
        <v>0</v>
      </c>
      <c r="N407" s="115">
        <v>0</v>
      </c>
      <c r="O407" s="115">
        <v>0</v>
      </c>
      <c r="P407" s="115">
        <v>0</v>
      </c>
      <c r="Q407" s="115">
        <v>0</v>
      </c>
      <c r="R407" s="115">
        <v>0</v>
      </c>
      <c r="S407" s="115">
        <v>0</v>
      </c>
      <c r="T407" s="115">
        <v>0</v>
      </c>
      <c r="U407" s="115">
        <v>0</v>
      </c>
      <c r="V407" s="115">
        <v>0</v>
      </c>
      <c r="W407" s="115">
        <v>0</v>
      </c>
      <c r="X407" s="115">
        <v>0</v>
      </c>
      <c r="Y407" s="115">
        <v>0</v>
      </c>
      <c r="Z407" s="115">
        <v>0</v>
      </c>
      <c r="AA407" s="115">
        <v>0</v>
      </c>
      <c r="AB407" s="115">
        <v>0</v>
      </c>
      <c r="AC407" s="115">
        <v>0</v>
      </c>
      <c r="AD407" s="115">
        <v>0</v>
      </c>
      <c r="AE407" s="115">
        <v>0</v>
      </c>
      <c r="AF407" s="115">
        <v>0</v>
      </c>
      <c r="AG407" s="115">
        <v>0</v>
      </c>
      <c r="AH407" s="115">
        <v>0</v>
      </c>
      <c r="AI407" s="115">
        <v>0</v>
      </c>
      <c r="AJ407" s="115">
        <v>0</v>
      </c>
      <c r="AK407" s="115">
        <v>0</v>
      </c>
      <c r="AL407" s="246">
        <f t="shared" si="6"/>
        <v>0</v>
      </c>
      <c r="AO407" s="70"/>
    </row>
    <row r="408" spans="1:41" ht="33" hidden="1" customHeight="1">
      <c r="A408" s="87">
        <v>1340</v>
      </c>
      <c r="B408" s="88" t="s">
        <v>1044</v>
      </c>
      <c r="C408" s="117" t="s">
        <v>1526</v>
      </c>
      <c r="D408" s="115">
        <v>0</v>
      </c>
      <c r="E408" s="115">
        <v>0</v>
      </c>
      <c r="F408" s="115">
        <v>0</v>
      </c>
      <c r="G408" s="115">
        <v>0</v>
      </c>
      <c r="H408" s="115">
        <v>0</v>
      </c>
      <c r="I408" s="115">
        <v>0</v>
      </c>
      <c r="J408" s="115">
        <v>0</v>
      </c>
      <c r="K408" s="115">
        <v>0</v>
      </c>
      <c r="L408" s="115">
        <v>0</v>
      </c>
      <c r="M408" s="115">
        <v>0</v>
      </c>
      <c r="N408" s="115">
        <v>0</v>
      </c>
      <c r="O408" s="115">
        <v>0</v>
      </c>
      <c r="P408" s="115">
        <v>0</v>
      </c>
      <c r="Q408" s="115">
        <v>0</v>
      </c>
      <c r="R408" s="115">
        <v>0</v>
      </c>
      <c r="S408" s="115">
        <v>0</v>
      </c>
      <c r="T408" s="115">
        <v>0</v>
      </c>
      <c r="U408" s="115">
        <v>0</v>
      </c>
      <c r="V408" s="115">
        <v>0</v>
      </c>
      <c r="W408" s="115">
        <v>0</v>
      </c>
      <c r="X408" s="115">
        <v>0</v>
      </c>
      <c r="Y408" s="115">
        <v>0</v>
      </c>
      <c r="Z408" s="115">
        <v>0</v>
      </c>
      <c r="AA408" s="115">
        <v>0</v>
      </c>
      <c r="AB408" s="115">
        <v>0</v>
      </c>
      <c r="AC408" s="115">
        <v>0</v>
      </c>
      <c r="AD408" s="115">
        <v>0</v>
      </c>
      <c r="AE408" s="115">
        <v>0</v>
      </c>
      <c r="AF408" s="115">
        <v>0</v>
      </c>
      <c r="AG408" s="115">
        <v>0</v>
      </c>
      <c r="AH408" s="115">
        <v>0</v>
      </c>
      <c r="AI408" s="115">
        <v>0</v>
      </c>
      <c r="AJ408" s="115">
        <v>0</v>
      </c>
      <c r="AK408" s="115">
        <v>0</v>
      </c>
      <c r="AL408" s="246">
        <f t="shared" si="6"/>
        <v>0</v>
      </c>
      <c r="AO408" s="70"/>
    </row>
    <row r="409" spans="1:41" ht="33" hidden="1" customHeight="1">
      <c r="A409" s="87">
        <v>1341</v>
      </c>
      <c r="B409" s="88" t="s">
        <v>1045</v>
      </c>
      <c r="C409" s="117" t="s">
        <v>1526</v>
      </c>
      <c r="D409" s="115">
        <v>0</v>
      </c>
      <c r="E409" s="115">
        <v>0</v>
      </c>
      <c r="F409" s="115">
        <v>0</v>
      </c>
      <c r="G409" s="115">
        <v>0</v>
      </c>
      <c r="H409" s="115">
        <v>0</v>
      </c>
      <c r="I409" s="115">
        <v>0</v>
      </c>
      <c r="J409" s="115">
        <v>0</v>
      </c>
      <c r="K409" s="115">
        <v>0</v>
      </c>
      <c r="L409" s="115">
        <v>0</v>
      </c>
      <c r="M409" s="115">
        <v>0</v>
      </c>
      <c r="N409" s="115">
        <v>0</v>
      </c>
      <c r="O409" s="115">
        <v>0</v>
      </c>
      <c r="P409" s="115">
        <v>0</v>
      </c>
      <c r="Q409" s="115">
        <v>0</v>
      </c>
      <c r="R409" s="115">
        <v>0</v>
      </c>
      <c r="S409" s="115">
        <v>0</v>
      </c>
      <c r="T409" s="115">
        <v>0</v>
      </c>
      <c r="U409" s="115">
        <v>0</v>
      </c>
      <c r="V409" s="115">
        <v>0</v>
      </c>
      <c r="W409" s="115">
        <v>0</v>
      </c>
      <c r="X409" s="115">
        <v>0</v>
      </c>
      <c r="Y409" s="115">
        <v>0</v>
      </c>
      <c r="Z409" s="115">
        <v>0</v>
      </c>
      <c r="AA409" s="115">
        <v>0</v>
      </c>
      <c r="AB409" s="115">
        <v>0</v>
      </c>
      <c r="AC409" s="115">
        <v>0</v>
      </c>
      <c r="AD409" s="115">
        <v>0</v>
      </c>
      <c r="AE409" s="115">
        <v>0</v>
      </c>
      <c r="AF409" s="115">
        <v>0</v>
      </c>
      <c r="AG409" s="115">
        <v>0</v>
      </c>
      <c r="AH409" s="115">
        <v>0</v>
      </c>
      <c r="AI409" s="115">
        <v>0</v>
      </c>
      <c r="AJ409" s="115">
        <v>0</v>
      </c>
      <c r="AK409" s="115">
        <v>0</v>
      </c>
      <c r="AL409" s="246">
        <f t="shared" si="6"/>
        <v>0</v>
      </c>
      <c r="AO409" s="70"/>
    </row>
    <row r="410" spans="1:41" ht="33" hidden="1" customHeight="1">
      <c r="A410" s="87">
        <v>1342</v>
      </c>
      <c r="B410" s="88" t="s">
        <v>1046</v>
      </c>
      <c r="C410" s="117" t="s">
        <v>1526</v>
      </c>
      <c r="D410" s="115">
        <v>0</v>
      </c>
      <c r="E410" s="115">
        <v>0</v>
      </c>
      <c r="F410" s="115">
        <v>0</v>
      </c>
      <c r="G410" s="115">
        <v>0</v>
      </c>
      <c r="H410" s="115">
        <v>0</v>
      </c>
      <c r="I410" s="115">
        <v>0</v>
      </c>
      <c r="J410" s="115">
        <v>0</v>
      </c>
      <c r="K410" s="115">
        <v>0</v>
      </c>
      <c r="L410" s="115">
        <v>0</v>
      </c>
      <c r="M410" s="115">
        <v>0</v>
      </c>
      <c r="N410" s="115">
        <v>0</v>
      </c>
      <c r="O410" s="115">
        <v>0</v>
      </c>
      <c r="P410" s="115">
        <v>0</v>
      </c>
      <c r="Q410" s="115">
        <v>0</v>
      </c>
      <c r="R410" s="115">
        <v>0</v>
      </c>
      <c r="S410" s="115">
        <v>0</v>
      </c>
      <c r="T410" s="115">
        <v>0</v>
      </c>
      <c r="U410" s="115">
        <v>0</v>
      </c>
      <c r="V410" s="115">
        <v>0</v>
      </c>
      <c r="W410" s="115">
        <v>0</v>
      </c>
      <c r="X410" s="115">
        <v>0</v>
      </c>
      <c r="Y410" s="115">
        <v>0</v>
      </c>
      <c r="Z410" s="115">
        <v>0</v>
      </c>
      <c r="AA410" s="115">
        <v>0</v>
      </c>
      <c r="AB410" s="115">
        <v>0</v>
      </c>
      <c r="AC410" s="115">
        <v>0</v>
      </c>
      <c r="AD410" s="115">
        <v>0</v>
      </c>
      <c r="AE410" s="115">
        <v>0</v>
      </c>
      <c r="AF410" s="115">
        <v>0</v>
      </c>
      <c r="AG410" s="115">
        <v>0</v>
      </c>
      <c r="AH410" s="115">
        <v>0</v>
      </c>
      <c r="AI410" s="115">
        <v>0</v>
      </c>
      <c r="AJ410" s="115">
        <v>0</v>
      </c>
      <c r="AK410" s="115">
        <v>0</v>
      </c>
      <c r="AL410" s="246">
        <f t="shared" si="6"/>
        <v>0</v>
      </c>
      <c r="AO410" s="70"/>
    </row>
    <row r="411" spans="1:41" ht="33" hidden="1" customHeight="1">
      <c r="A411" s="87">
        <v>1343</v>
      </c>
      <c r="B411" s="88" t="s">
        <v>1047</v>
      </c>
      <c r="C411" s="117" t="s">
        <v>1526</v>
      </c>
      <c r="D411" s="115">
        <v>0</v>
      </c>
      <c r="E411" s="115">
        <v>0</v>
      </c>
      <c r="F411" s="115">
        <v>0</v>
      </c>
      <c r="G411" s="115">
        <v>0</v>
      </c>
      <c r="H411" s="115">
        <v>0</v>
      </c>
      <c r="I411" s="115">
        <v>0</v>
      </c>
      <c r="J411" s="115">
        <v>0</v>
      </c>
      <c r="K411" s="115">
        <v>0</v>
      </c>
      <c r="L411" s="115">
        <v>0</v>
      </c>
      <c r="M411" s="115">
        <v>0</v>
      </c>
      <c r="N411" s="115">
        <v>0</v>
      </c>
      <c r="O411" s="115">
        <v>0</v>
      </c>
      <c r="P411" s="115">
        <v>0</v>
      </c>
      <c r="Q411" s="115">
        <v>0</v>
      </c>
      <c r="R411" s="115">
        <v>0</v>
      </c>
      <c r="S411" s="115">
        <v>0</v>
      </c>
      <c r="T411" s="115">
        <v>0</v>
      </c>
      <c r="U411" s="115">
        <v>0</v>
      </c>
      <c r="V411" s="115">
        <v>0</v>
      </c>
      <c r="W411" s="115">
        <v>0</v>
      </c>
      <c r="X411" s="115">
        <v>0</v>
      </c>
      <c r="Y411" s="115">
        <v>0</v>
      </c>
      <c r="Z411" s="115">
        <v>0</v>
      </c>
      <c r="AA411" s="115">
        <v>0</v>
      </c>
      <c r="AB411" s="115">
        <v>0</v>
      </c>
      <c r="AC411" s="115">
        <v>0</v>
      </c>
      <c r="AD411" s="115">
        <v>0</v>
      </c>
      <c r="AE411" s="115">
        <v>0</v>
      </c>
      <c r="AF411" s="115">
        <v>0</v>
      </c>
      <c r="AG411" s="115">
        <v>0</v>
      </c>
      <c r="AH411" s="115">
        <v>0</v>
      </c>
      <c r="AI411" s="115">
        <v>0</v>
      </c>
      <c r="AJ411" s="115">
        <v>0</v>
      </c>
      <c r="AK411" s="115">
        <v>0</v>
      </c>
      <c r="AL411" s="246">
        <f t="shared" si="6"/>
        <v>0</v>
      </c>
      <c r="AO411" s="70"/>
    </row>
    <row r="412" spans="1:41" ht="33" hidden="1" customHeight="1">
      <c r="A412" s="87">
        <v>1344</v>
      </c>
      <c r="B412" s="88" t="s">
        <v>1048</v>
      </c>
      <c r="C412" s="117" t="s">
        <v>1526</v>
      </c>
      <c r="D412" s="115">
        <v>0</v>
      </c>
      <c r="E412" s="115">
        <v>0</v>
      </c>
      <c r="F412" s="115">
        <v>0</v>
      </c>
      <c r="G412" s="115">
        <v>0</v>
      </c>
      <c r="H412" s="115">
        <v>0</v>
      </c>
      <c r="I412" s="115">
        <v>0</v>
      </c>
      <c r="J412" s="115">
        <v>0</v>
      </c>
      <c r="K412" s="115">
        <v>0</v>
      </c>
      <c r="L412" s="115">
        <v>0</v>
      </c>
      <c r="M412" s="115">
        <v>0</v>
      </c>
      <c r="N412" s="115">
        <v>0</v>
      </c>
      <c r="O412" s="115">
        <v>0</v>
      </c>
      <c r="P412" s="115">
        <v>0</v>
      </c>
      <c r="Q412" s="115">
        <v>0</v>
      </c>
      <c r="R412" s="115">
        <v>0</v>
      </c>
      <c r="S412" s="115">
        <v>0</v>
      </c>
      <c r="T412" s="115">
        <v>0</v>
      </c>
      <c r="U412" s="115">
        <v>0</v>
      </c>
      <c r="V412" s="115">
        <v>0</v>
      </c>
      <c r="W412" s="115">
        <v>0</v>
      </c>
      <c r="X412" s="115">
        <v>0</v>
      </c>
      <c r="Y412" s="115">
        <v>0</v>
      </c>
      <c r="Z412" s="115">
        <v>0</v>
      </c>
      <c r="AA412" s="115">
        <v>0</v>
      </c>
      <c r="AB412" s="115">
        <v>0</v>
      </c>
      <c r="AC412" s="115">
        <v>0</v>
      </c>
      <c r="AD412" s="115">
        <v>0</v>
      </c>
      <c r="AE412" s="115">
        <v>0</v>
      </c>
      <c r="AF412" s="115">
        <v>0</v>
      </c>
      <c r="AG412" s="115">
        <v>0</v>
      </c>
      <c r="AH412" s="115">
        <v>0</v>
      </c>
      <c r="AI412" s="115">
        <v>0</v>
      </c>
      <c r="AJ412" s="115">
        <v>0</v>
      </c>
      <c r="AK412" s="115">
        <v>0</v>
      </c>
      <c r="AL412" s="246">
        <f t="shared" si="6"/>
        <v>0</v>
      </c>
      <c r="AO412" s="70"/>
    </row>
    <row r="413" spans="1:41" ht="33" hidden="1" customHeight="1">
      <c r="A413" s="87">
        <v>1345</v>
      </c>
      <c r="B413" s="88" t="s">
        <v>1049</v>
      </c>
      <c r="C413" s="117" t="s">
        <v>1526</v>
      </c>
      <c r="D413" s="115">
        <v>0</v>
      </c>
      <c r="E413" s="115">
        <v>0</v>
      </c>
      <c r="F413" s="115">
        <v>0</v>
      </c>
      <c r="G413" s="115">
        <v>0</v>
      </c>
      <c r="H413" s="115">
        <v>0</v>
      </c>
      <c r="I413" s="115">
        <v>0</v>
      </c>
      <c r="J413" s="115">
        <v>0</v>
      </c>
      <c r="K413" s="115">
        <v>0</v>
      </c>
      <c r="L413" s="115">
        <v>0</v>
      </c>
      <c r="M413" s="115">
        <v>0</v>
      </c>
      <c r="N413" s="115">
        <v>0</v>
      </c>
      <c r="O413" s="115">
        <v>0</v>
      </c>
      <c r="P413" s="115">
        <v>0</v>
      </c>
      <c r="Q413" s="115">
        <v>0</v>
      </c>
      <c r="R413" s="115">
        <v>0</v>
      </c>
      <c r="S413" s="115">
        <v>0</v>
      </c>
      <c r="T413" s="115">
        <v>0</v>
      </c>
      <c r="U413" s="115">
        <v>0</v>
      </c>
      <c r="V413" s="115">
        <v>0</v>
      </c>
      <c r="W413" s="115">
        <v>0</v>
      </c>
      <c r="X413" s="115">
        <v>0</v>
      </c>
      <c r="Y413" s="115">
        <v>0</v>
      </c>
      <c r="Z413" s="115">
        <v>0</v>
      </c>
      <c r="AA413" s="115">
        <v>0</v>
      </c>
      <c r="AB413" s="115">
        <v>0</v>
      </c>
      <c r="AC413" s="115">
        <v>0</v>
      </c>
      <c r="AD413" s="115">
        <v>0</v>
      </c>
      <c r="AE413" s="115">
        <v>0</v>
      </c>
      <c r="AF413" s="115">
        <v>0</v>
      </c>
      <c r="AG413" s="115">
        <v>0</v>
      </c>
      <c r="AH413" s="115">
        <v>0</v>
      </c>
      <c r="AI413" s="115">
        <v>0</v>
      </c>
      <c r="AJ413" s="115">
        <v>0</v>
      </c>
      <c r="AK413" s="115">
        <v>0</v>
      </c>
      <c r="AL413" s="246">
        <f t="shared" si="6"/>
        <v>0</v>
      </c>
      <c r="AO413" s="70"/>
    </row>
    <row r="414" spans="1:41" ht="33" hidden="1" customHeight="1">
      <c r="A414" s="87">
        <v>1346</v>
      </c>
      <c r="B414" s="88" t="s">
        <v>1050</v>
      </c>
      <c r="C414" s="117" t="s">
        <v>1526</v>
      </c>
      <c r="D414" s="115">
        <v>0</v>
      </c>
      <c r="E414" s="115">
        <v>0</v>
      </c>
      <c r="F414" s="115">
        <v>0</v>
      </c>
      <c r="G414" s="115">
        <v>0</v>
      </c>
      <c r="H414" s="115">
        <v>0</v>
      </c>
      <c r="I414" s="115">
        <v>0</v>
      </c>
      <c r="J414" s="115">
        <v>0</v>
      </c>
      <c r="K414" s="115">
        <v>0</v>
      </c>
      <c r="L414" s="115">
        <v>0</v>
      </c>
      <c r="M414" s="115">
        <v>0</v>
      </c>
      <c r="N414" s="115">
        <v>0</v>
      </c>
      <c r="O414" s="115">
        <v>0</v>
      </c>
      <c r="P414" s="115">
        <v>0</v>
      </c>
      <c r="Q414" s="115">
        <v>0</v>
      </c>
      <c r="R414" s="115">
        <v>0</v>
      </c>
      <c r="S414" s="115">
        <v>0</v>
      </c>
      <c r="T414" s="115">
        <v>0</v>
      </c>
      <c r="U414" s="115">
        <v>0</v>
      </c>
      <c r="V414" s="115">
        <v>0</v>
      </c>
      <c r="W414" s="115">
        <v>0</v>
      </c>
      <c r="X414" s="115">
        <v>0</v>
      </c>
      <c r="Y414" s="115">
        <v>0</v>
      </c>
      <c r="Z414" s="115">
        <v>0</v>
      </c>
      <c r="AA414" s="115">
        <v>0</v>
      </c>
      <c r="AB414" s="115">
        <v>0</v>
      </c>
      <c r="AC414" s="115">
        <v>0</v>
      </c>
      <c r="AD414" s="115">
        <v>0</v>
      </c>
      <c r="AE414" s="115">
        <v>0</v>
      </c>
      <c r="AF414" s="115">
        <v>0</v>
      </c>
      <c r="AG414" s="115">
        <v>0</v>
      </c>
      <c r="AH414" s="115">
        <v>0</v>
      </c>
      <c r="AI414" s="115">
        <v>0</v>
      </c>
      <c r="AJ414" s="115">
        <v>0</v>
      </c>
      <c r="AK414" s="115">
        <v>0</v>
      </c>
      <c r="AL414" s="246">
        <f t="shared" si="6"/>
        <v>0</v>
      </c>
      <c r="AO414" s="70"/>
    </row>
    <row r="415" spans="1:41" ht="33" hidden="1" customHeight="1">
      <c r="A415" s="87">
        <v>1347</v>
      </c>
      <c r="B415" s="88" t="s">
        <v>1051</v>
      </c>
      <c r="C415" s="117" t="s">
        <v>1526</v>
      </c>
      <c r="D415" s="115">
        <v>0</v>
      </c>
      <c r="E415" s="115">
        <v>0</v>
      </c>
      <c r="F415" s="115">
        <v>0</v>
      </c>
      <c r="G415" s="115">
        <v>0</v>
      </c>
      <c r="H415" s="115">
        <v>0</v>
      </c>
      <c r="I415" s="115">
        <v>0</v>
      </c>
      <c r="J415" s="115">
        <v>0</v>
      </c>
      <c r="K415" s="115">
        <v>0</v>
      </c>
      <c r="L415" s="115">
        <v>0</v>
      </c>
      <c r="M415" s="115">
        <v>0</v>
      </c>
      <c r="N415" s="115">
        <v>0</v>
      </c>
      <c r="O415" s="115">
        <v>0</v>
      </c>
      <c r="P415" s="115">
        <v>0</v>
      </c>
      <c r="Q415" s="115">
        <v>0</v>
      </c>
      <c r="R415" s="115">
        <v>0</v>
      </c>
      <c r="S415" s="115">
        <v>0</v>
      </c>
      <c r="T415" s="115">
        <v>0</v>
      </c>
      <c r="U415" s="115">
        <v>0</v>
      </c>
      <c r="V415" s="115">
        <v>0</v>
      </c>
      <c r="W415" s="115">
        <v>0</v>
      </c>
      <c r="X415" s="115">
        <v>0</v>
      </c>
      <c r="Y415" s="115">
        <v>0</v>
      </c>
      <c r="Z415" s="115">
        <v>0</v>
      </c>
      <c r="AA415" s="115">
        <v>0</v>
      </c>
      <c r="AB415" s="115">
        <v>0</v>
      </c>
      <c r="AC415" s="115">
        <v>0</v>
      </c>
      <c r="AD415" s="115">
        <v>0</v>
      </c>
      <c r="AE415" s="115">
        <v>0</v>
      </c>
      <c r="AF415" s="115">
        <v>0</v>
      </c>
      <c r="AG415" s="115">
        <v>0</v>
      </c>
      <c r="AH415" s="115">
        <v>0</v>
      </c>
      <c r="AI415" s="115">
        <v>0</v>
      </c>
      <c r="AJ415" s="115">
        <v>0</v>
      </c>
      <c r="AK415" s="115">
        <v>0</v>
      </c>
      <c r="AL415" s="246">
        <f t="shared" si="6"/>
        <v>0</v>
      </c>
      <c r="AO415" s="70"/>
    </row>
    <row r="416" spans="1:41" ht="33" hidden="1" customHeight="1">
      <c r="A416" s="87">
        <v>1401</v>
      </c>
      <c r="B416" s="88" t="s">
        <v>1052</v>
      </c>
      <c r="C416" s="117" t="s">
        <v>1526</v>
      </c>
      <c r="D416" s="115">
        <v>0</v>
      </c>
      <c r="E416" s="115">
        <v>0</v>
      </c>
      <c r="F416" s="115">
        <v>0</v>
      </c>
      <c r="G416" s="115">
        <v>0</v>
      </c>
      <c r="H416" s="115">
        <v>0</v>
      </c>
      <c r="I416" s="115">
        <v>0</v>
      </c>
      <c r="J416" s="115">
        <v>0</v>
      </c>
      <c r="K416" s="115">
        <v>0</v>
      </c>
      <c r="L416" s="115">
        <v>0</v>
      </c>
      <c r="M416" s="115">
        <v>0</v>
      </c>
      <c r="N416" s="115">
        <v>0</v>
      </c>
      <c r="O416" s="115">
        <v>0</v>
      </c>
      <c r="P416" s="115">
        <v>0</v>
      </c>
      <c r="Q416" s="115">
        <v>0</v>
      </c>
      <c r="R416" s="115">
        <v>0</v>
      </c>
      <c r="S416" s="115">
        <v>0</v>
      </c>
      <c r="T416" s="115">
        <v>0</v>
      </c>
      <c r="U416" s="115">
        <v>0</v>
      </c>
      <c r="V416" s="115">
        <v>0</v>
      </c>
      <c r="W416" s="115">
        <v>0</v>
      </c>
      <c r="X416" s="115">
        <v>0</v>
      </c>
      <c r="Y416" s="115">
        <v>0</v>
      </c>
      <c r="Z416" s="115">
        <v>0</v>
      </c>
      <c r="AA416" s="115">
        <v>0</v>
      </c>
      <c r="AB416" s="115">
        <v>0</v>
      </c>
      <c r="AC416" s="115">
        <v>0</v>
      </c>
      <c r="AD416" s="115">
        <v>0</v>
      </c>
      <c r="AE416" s="115">
        <v>0</v>
      </c>
      <c r="AF416" s="115">
        <v>0</v>
      </c>
      <c r="AG416" s="115">
        <v>0</v>
      </c>
      <c r="AH416" s="115">
        <v>0</v>
      </c>
      <c r="AI416" s="115">
        <v>0</v>
      </c>
      <c r="AJ416" s="115">
        <v>0</v>
      </c>
      <c r="AK416" s="115">
        <v>0</v>
      </c>
      <c r="AL416" s="246">
        <f t="shared" si="6"/>
        <v>0</v>
      </c>
      <c r="AO416" s="70"/>
    </row>
    <row r="417" spans="1:41" ht="33" hidden="1" customHeight="1">
      <c r="A417" s="87">
        <v>1402</v>
      </c>
      <c r="B417" s="88" t="s">
        <v>1053</v>
      </c>
      <c r="C417" s="117" t="s">
        <v>1526</v>
      </c>
      <c r="D417" s="115">
        <v>0</v>
      </c>
      <c r="E417" s="115">
        <v>0</v>
      </c>
      <c r="F417" s="115">
        <v>0</v>
      </c>
      <c r="G417" s="115">
        <v>0</v>
      </c>
      <c r="H417" s="115">
        <v>0</v>
      </c>
      <c r="I417" s="115">
        <v>0</v>
      </c>
      <c r="J417" s="115">
        <v>0</v>
      </c>
      <c r="K417" s="115">
        <v>0</v>
      </c>
      <c r="L417" s="115">
        <v>0</v>
      </c>
      <c r="M417" s="115">
        <v>0</v>
      </c>
      <c r="N417" s="115">
        <v>0</v>
      </c>
      <c r="O417" s="115">
        <v>0</v>
      </c>
      <c r="P417" s="115">
        <v>0</v>
      </c>
      <c r="Q417" s="115">
        <v>0</v>
      </c>
      <c r="R417" s="115">
        <v>0</v>
      </c>
      <c r="S417" s="115">
        <v>0</v>
      </c>
      <c r="T417" s="115">
        <v>0</v>
      </c>
      <c r="U417" s="115">
        <v>0</v>
      </c>
      <c r="V417" s="115">
        <v>0</v>
      </c>
      <c r="W417" s="115">
        <v>0</v>
      </c>
      <c r="X417" s="115">
        <v>0</v>
      </c>
      <c r="Y417" s="115">
        <v>0</v>
      </c>
      <c r="Z417" s="115">
        <v>0</v>
      </c>
      <c r="AA417" s="115">
        <v>0</v>
      </c>
      <c r="AB417" s="115">
        <v>0</v>
      </c>
      <c r="AC417" s="115">
        <v>0</v>
      </c>
      <c r="AD417" s="115">
        <v>0</v>
      </c>
      <c r="AE417" s="115">
        <v>0</v>
      </c>
      <c r="AF417" s="115">
        <v>0</v>
      </c>
      <c r="AG417" s="115">
        <v>0</v>
      </c>
      <c r="AH417" s="115">
        <v>0</v>
      </c>
      <c r="AI417" s="115">
        <v>0</v>
      </c>
      <c r="AJ417" s="115">
        <v>0</v>
      </c>
      <c r="AK417" s="115">
        <v>0</v>
      </c>
      <c r="AL417" s="246">
        <f t="shared" si="6"/>
        <v>0</v>
      </c>
      <c r="AO417" s="70"/>
    </row>
    <row r="418" spans="1:41" ht="33" hidden="1" customHeight="1">
      <c r="A418" s="87">
        <v>1403</v>
      </c>
      <c r="B418" s="88" t="s">
        <v>1054</v>
      </c>
      <c r="C418" s="117" t="s">
        <v>1526</v>
      </c>
      <c r="D418" s="115">
        <v>0</v>
      </c>
      <c r="E418" s="115">
        <v>0</v>
      </c>
      <c r="F418" s="115">
        <v>0</v>
      </c>
      <c r="G418" s="115">
        <v>0</v>
      </c>
      <c r="H418" s="115">
        <v>0</v>
      </c>
      <c r="I418" s="115">
        <v>0</v>
      </c>
      <c r="J418" s="115">
        <v>0</v>
      </c>
      <c r="K418" s="115">
        <v>0</v>
      </c>
      <c r="L418" s="115">
        <v>0</v>
      </c>
      <c r="M418" s="115">
        <v>0</v>
      </c>
      <c r="N418" s="115">
        <v>0</v>
      </c>
      <c r="O418" s="115">
        <v>0</v>
      </c>
      <c r="P418" s="115">
        <v>0</v>
      </c>
      <c r="Q418" s="115">
        <v>0</v>
      </c>
      <c r="R418" s="115">
        <v>0</v>
      </c>
      <c r="S418" s="115">
        <v>0</v>
      </c>
      <c r="T418" s="115">
        <v>0</v>
      </c>
      <c r="U418" s="115">
        <v>0</v>
      </c>
      <c r="V418" s="115">
        <v>0</v>
      </c>
      <c r="W418" s="115">
        <v>0</v>
      </c>
      <c r="X418" s="115">
        <v>0</v>
      </c>
      <c r="Y418" s="115">
        <v>0</v>
      </c>
      <c r="Z418" s="115">
        <v>0</v>
      </c>
      <c r="AA418" s="115">
        <v>0</v>
      </c>
      <c r="AB418" s="115">
        <v>0</v>
      </c>
      <c r="AC418" s="115">
        <v>0</v>
      </c>
      <c r="AD418" s="115">
        <v>0</v>
      </c>
      <c r="AE418" s="115">
        <v>0</v>
      </c>
      <c r="AF418" s="115">
        <v>0</v>
      </c>
      <c r="AG418" s="115">
        <v>0</v>
      </c>
      <c r="AH418" s="115">
        <v>0</v>
      </c>
      <c r="AI418" s="115">
        <v>0</v>
      </c>
      <c r="AJ418" s="115">
        <v>0</v>
      </c>
      <c r="AK418" s="115">
        <v>0</v>
      </c>
      <c r="AL418" s="246">
        <f t="shared" si="6"/>
        <v>0</v>
      </c>
      <c r="AO418" s="70"/>
    </row>
    <row r="419" spans="1:41" ht="33" hidden="1" customHeight="1">
      <c r="A419" s="87">
        <v>1404</v>
      </c>
      <c r="B419" s="88" t="s">
        <v>1055</v>
      </c>
      <c r="C419" s="117" t="s">
        <v>1526</v>
      </c>
      <c r="D419" s="115">
        <v>0</v>
      </c>
      <c r="E419" s="115">
        <v>0</v>
      </c>
      <c r="F419" s="115">
        <v>0</v>
      </c>
      <c r="G419" s="115">
        <v>0</v>
      </c>
      <c r="H419" s="115">
        <v>0</v>
      </c>
      <c r="I419" s="115">
        <v>0</v>
      </c>
      <c r="J419" s="115">
        <v>0</v>
      </c>
      <c r="K419" s="115">
        <v>0</v>
      </c>
      <c r="L419" s="115">
        <v>0</v>
      </c>
      <c r="M419" s="115">
        <v>0</v>
      </c>
      <c r="N419" s="115">
        <v>0</v>
      </c>
      <c r="O419" s="115">
        <v>0</v>
      </c>
      <c r="P419" s="115">
        <v>0</v>
      </c>
      <c r="Q419" s="115">
        <v>0</v>
      </c>
      <c r="R419" s="115">
        <v>0</v>
      </c>
      <c r="S419" s="115">
        <v>0</v>
      </c>
      <c r="T419" s="115">
        <v>0</v>
      </c>
      <c r="U419" s="115">
        <v>0</v>
      </c>
      <c r="V419" s="115">
        <v>0</v>
      </c>
      <c r="W419" s="115">
        <v>0</v>
      </c>
      <c r="X419" s="115">
        <v>0</v>
      </c>
      <c r="Y419" s="115">
        <v>0</v>
      </c>
      <c r="Z419" s="115">
        <v>0</v>
      </c>
      <c r="AA419" s="115">
        <v>0</v>
      </c>
      <c r="AB419" s="115">
        <v>0</v>
      </c>
      <c r="AC419" s="115">
        <v>0</v>
      </c>
      <c r="AD419" s="115">
        <v>0</v>
      </c>
      <c r="AE419" s="115">
        <v>0</v>
      </c>
      <c r="AF419" s="115">
        <v>0</v>
      </c>
      <c r="AG419" s="115">
        <v>0</v>
      </c>
      <c r="AH419" s="115">
        <v>0</v>
      </c>
      <c r="AI419" s="115">
        <v>0</v>
      </c>
      <c r="AJ419" s="115">
        <v>0</v>
      </c>
      <c r="AK419" s="115">
        <v>0</v>
      </c>
      <c r="AL419" s="246">
        <f t="shared" si="6"/>
        <v>0</v>
      </c>
      <c r="AO419" s="70"/>
    </row>
    <row r="420" spans="1:41" ht="33" hidden="1" customHeight="1">
      <c r="A420" s="87">
        <v>1405</v>
      </c>
      <c r="B420" s="88" t="s">
        <v>1056</v>
      </c>
      <c r="C420" s="117" t="s">
        <v>1526</v>
      </c>
      <c r="D420" s="115">
        <v>0</v>
      </c>
      <c r="E420" s="115">
        <v>0</v>
      </c>
      <c r="F420" s="115">
        <v>0</v>
      </c>
      <c r="G420" s="115">
        <v>0</v>
      </c>
      <c r="H420" s="115">
        <v>0</v>
      </c>
      <c r="I420" s="115">
        <v>0</v>
      </c>
      <c r="J420" s="115">
        <v>0</v>
      </c>
      <c r="K420" s="115">
        <v>0</v>
      </c>
      <c r="L420" s="115">
        <v>0</v>
      </c>
      <c r="M420" s="115">
        <v>0</v>
      </c>
      <c r="N420" s="115">
        <v>0</v>
      </c>
      <c r="O420" s="115">
        <v>0</v>
      </c>
      <c r="P420" s="115">
        <v>0</v>
      </c>
      <c r="Q420" s="115">
        <v>0</v>
      </c>
      <c r="R420" s="115">
        <v>0</v>
      </c>
      <c r="S420" s="115">
        <v>0</v>
      </c>
      <c r="T420" s="115">
        <v>0</v>
      </c>
      <c r="U420" s="115">
        <v>0</v>
      </c>
      <c r="V420" s="115">
        <v>0</v>
      </c>
      <c r="W420" s="115">
        <v>0</v>
      </c>
      <c r="X420" s="115">
        <v>0</v>
      </c>
      <c r="Y420" s="115">
        <v>0</v>
      </c>
      <c r="Z420" s="115">
        <v>0</v>
      </c>
      <c r="AA420" s="115">
        <v>0</v>
      </c>
      <c r="AB420" s="115">
        <v>0</v>
      </c>
      <c r="AC420" s="115">
        <v>0</v>
      </c>
      <c r="AD420" s="115">
        <v>0</v>
      </c>
      <c r="AE420" s="115">
        <v>0</v>
      </c>
      <c r="AF420" s="115">
        <v>0</v>
      </c>
      <c r="AG420" s="115">
        <v>0</v>
      </c>
      <c r="AH420" s="115">
        <v>0</v>
      </c>
      <c r="AI420" s="115">
        <v>0</v>
      </c>
      <c r="AJ420" s="115">
        <v>0</v>
      </c>
      <c r="AK420" s="115">
        <v>0</v>
      </c>
      <c r="AL420" s="246">
        <f t="shared" si="6"/>
        <v>0</v>
      </c>
      <c r="AO420" s="70"/>
    </row>
    <row r="421" spans="1:41" ht="33" hidden="1" customHeight="1">
      <c r="A421" s="87">
        <v>1406</v>
      </c>
      <c r="B421" s="88" t="s">
        <v>1057</v>
      </c>
      <c r="C421" s="117" t="s">
        <v>1526</v>
      </c>
      <c r="D421" s="115">
        <v>0</v>
      </c>
      <c r="E421" s="115">
        <v>0</v>
      </c>
      <c r="F421" s="115">
        <v>0</v>
      </c>
      <c r="G421" s="115">
        <v>0</v>
      </c>
      <c r="H421" s="115">
        <v>0</v>
      </c>
      <c r="I421" s="115">
        <v>0</v>
      </c>
      <c r="J421" s="115">
        <v>0</v>
      </c>
      <c r="K421" s="115">
        <v>0</v>
      </c>
      <c r="L421" s="115">
        <v>0</v>
      </c>
      <c r="M421" s="115">
        <v>0</v>
      </c>
      <c r="N421" s="115">
        <v>0</v>
      </c>
      <c r="O421" s="115">
        <v>0</v>
      </c>
      <c r="P421" s="115">
        <v>0</v>
      </c>
      <c r="Q421" s="115">
        <v>0</v>
      </c>
      <c r="R421" s="115">
        <v>0</v>
      </c>
      <c r="S421" s="115">
        <v>0</v>
      </c>
      <c r="T421" s="115">
        <v>0</v>
      </c>
      <c r="U421" s="115">
        <v>0</v>
      </c>
      <c r="V421" s="115">
        <v>0</v>
      </c>
      <c r="W421" s="115">
        <v>0</v>
      </c>
      <c r="X421" s="115">
        <v>0</v>
      </c>
      <c r="Y421" s="115">
        <v>0</v>
      </c>
      <c r="Z421" s="115">
        <v>0</v>
      </c>
      <c r="AA421" s="115">
        <v>0</v>
      </c>
      <c r="AB421" s="115">
        <v>0</v>
      </c>
      <c r="AC421" s="115">
        <v>0</v>
      </c>
      <c r="AD421" s="115">
        <v>0</v>
      </c>
      <c r="AE421" s="115">
        <v>0</v>
      </c>
      <c r="AF421" s="115">
        <v>0</v>
      </c>
      <c r="AG421" s="115">
        <v>0</v>
      </c>
      <c r="AH421" s="115">
        <v>0</v>
      </c>
      <c r="AI421" s="115">
        <v>0</v>
      </c>
      <c r="AJ421" s="115">
        <v>0</v>
      </c>
      <c r="AK421" s="115">
        <v>0</v>
      </c>
      <c r="AL421" s="246">
        <f t="shared" si="6"/>
        <v>0</v>
      </c>
      <c r="AO421" s="70"/>
    </row>
    <row r="422" spans="1:41" ht="33" hidden="1" customHeight="1">
      <c r="A422" s="87">
        <v>1407</v>
      </c>
      <c r="B422" s="88" t="s">
        <v>1058</v>
      </c>
      <c r="C422" s="117" t="s">
        <v>1526</v>
      </c>
      <c r="D422" s="115">
        <v>0</v>
      </c>
      <c r="E422" s="115">
        <v>0</v>
      </c>
      <c r="F422" s="115">
        <v>0</v>
      </c>
      <c r="G422" s="115">
        <v>0</v>
      </c>
      <c r="H422" s="115">
        <v>0</v>
      </c>
      <c r="I422" s="115">
        <v>0</v>
      </c>
      <c r="J422" s="115">
        <v>0</v>
      </c>
      <c r="K422" s="115">
        <v>0</v>
      </c>
      <c r="L422" s="115">
        <v>0</v>
      </c>
      <c r="M422" s="115">
        <v>0</v>
      </c>
      <c r="N422" s="115">
        <v>0</v>
      </c>
      <c r="O422" s="115">
        <v>0</v>
      </c>
      <c r="P422" s="115">
        <v>0</v>
      </c>
      <c r="Q422" s="115">
        <v>0</v>
      </c>
      <c r="R422" s="115">
        <v>0</v>
      </c>
      <c r="S422" s="115">
        <v>0</v>
      </c>
      <c r="T422" s="115">
        <v>0</v>
      </c>
      <c r="U422" s="115">
        <v>0</v>
      </c>
      <c r="V422" s="115">
        <v>0</v>
      </c>
      <c r="W422" s="115">
        <v>0</v>
      </c>
      <c r="X422" s="115">
        <v>0</v>
      </c>
      <c r="Y422" s="115">
        <v>0</v>
      </c>
      <c r="Z422" s="115">
        <v>0</v>
      </c>
      <c r="AA422" s="115">
        <v>0</v>
      </c>
      <c r="AB422" s="115">
        <v>0</v>
      </c>
      <c r="AC422" s="115">
        <v>0</v>
      </c>
      <c r="AD422" s="115">
        <v>0</v>
      </c>
      <c r="AE422" s="115">
        <v>0</v>
      </c>
      <c r="AF422" s="115">
        <v>0</v>
      </c>
      <c r="AG422" s="115">
        <v>0</v>
      </c>
      <c r="AH422" s="115">
        <v>0</v>
      </c>
      <c r="AI422" s="115">
        <v>0</v>
      </c>
      <c r="AJ422" s="115">
        <v>0</v>
      </c>
      <c r="AK422" s="115">
        <v>0</v>
      </c>
      <c r="AL422" s="246">
        <f t="shared" si="6"/>
        <v>0</v>
      </c>
      <c r="AO422" s="70"/>
    </row>
    <row r="423" spans="1:41" ht="33" hidden="1" customHeight="1">
      <c r="A423" s="87">
        <v>1408</v>
      </c>
      <c r="B423" s="88" t="s">
        <v>1059</v>
      </c>
      <c r="C423" s="117" t="s">
        <v>1526</v>
      </c>
      <c r="D423" s="115">
        <v>0</v>
      </c>
      <c r="E423" s="115">
        <v>0</v>
      </c>
      <c r="F423" s="115">
        <v>0</v>
      </c>
      <c r="G423" s="115">
        <v>0</v>
      </c>
      <c r="H423" s="115">
        <v>0</v>
      </c>
      <c r="I423" s="115">
        <v>0</v>
      </c>
      <c r="J423" s="115">
        <v>0</v>
      </c>
      <c r="K423" s="115">
        <v>0</v>
      </c>
      <c r="L423" s="115">
        <v>0</v>
      </c>
      <c r="M423" s="115">
        <v>0</v>
      </c>
      <c r="N423" s="115">
        <v>0</v>
      </c>
      <c r="O423" s="115">
        <v>0</v>
      </c>
      <c r="P423" s="115">
        <v>0</v>
      </c>
      <c r="Q423" s="115">
        <v>0</v>
      </c>
      <c r="R423" s="115">
        <v>0</v>
      </c>
      <c r="S423" s="115">
        <v>0</v>
      </c>
      <c r="T423" s="115">
        <v>0</v>
      </c>
      <c r="U423" s="115">
        <v>0</v>
      </c>
      <c r="V423" s="115">
        <v>0</v>
      </c>
      <c r="W423" s="115">
        <v>0</v>
      </c>
      <c r="X423" s="115">
        <v>0</v>
      </c>
      <c r="Y423" s="115">
        <v>0</v>
      </c>
      <c r="Z423" s="115">
        <v>0</v>
      </c>
      <c r="AA423" s="115">
        <v>0</v>
      </c>
      <c r="AB423" s="115">
        <v>0</v>
      </c>
      <c r="AC423" s="115">
        <v>0</v>
      </c>
      <c r="AD423" s="115">
        <v>0</v>
      </c>
      <c r="AE423" s="115">
        <v>0</v>
      </c>
      <c r="AF423" s="115">
        <v>0</v>
      </c>
      <c r="AG423" s="115">
        <v>0</v>
      </c>
      <c r="AH423" s="115">
        <v>0</v>
      </c>
      <c r="AI423" s="115">
        <v>0</v>
      </c>
      <c r="AJ423" s="115">
        <v>0</v>
      </c>
      <c r="AK423" s="115">
        <v>0</v>
      </c>
      <c r="AL423" s="246">
        <f t="shared" si="6"/>
        <v>0</v>
      </c>
      <c r="AO423" s="70"/>
    </row>
    <row r="424" spans="1:41" ht="33" hidden="1" customHeight="1">
      <c r="A424" s="87">
        <v>1409</v>
      </c>
      <c r="B424" s="88" t="s">
        <v>1060</v>
      </c>
      <c r="C424" s="117" t="s">
        <v>1526</v>
      </c>
      <c r="D424" s="115">
        <v>0</v>
      </c>
      <c r="E424" s="115">
        <v>0</v>
      </c>
      <c r="F424" s="115">
        <v>0</v>
      </c>
      <c r="G424" s="115">
        <v>0</v>
      </c>
      <c r="H424" s="115">
        <v>0</v>
      </c>
      <c r="I424" s="115">
        <v>0</v>
      </c>
      <c r="J424" s="115">
        <v>0</v>
      </c>
      <c r="K424" s="115">
        <v>0</v>
      </c>
      <c r="L424" s="115">
        <v>0</v>
      </c>
      <c r="M424" s="115">
        <v>0</v>
      </c>
      <c r="N424" s="115">
        <v>0</v>
      </c>
      <c r="O424" s="115">
        <v>0</v>
      </c>
      <c r="P424" s="115">
        <v>0</v>
      </c>
      <c r="Q424" s="115">
        <v>0</v>
      </c>
      <c r="R424" s="115">
        <v>0</v>
      </c>
      <c r="S424" s="115">
        <v>0</v>
      </c>
      <c r="T424" s="115">
        <v>0</v>
      </c>
      <c r="U424" s="115">
        <v>0</v>
      </c>
      <c r="V424" s="115">
        <v>0</v>
      </c>
      <c r="W424" s="115">
        <v>0</v>
      </c>
      <c r="X424" s="115">
        <v>0</v>
      </c>
      <c r="Y424" s="115">
        <v>0</v>
      </c>
      <c r="Z424" s="115">
        <v>0</v>
      </c>
      <c r="AA424" s="115">
        <v>0</v>
      </c>
      <c r="AB424" s="115">
        <v>0</v>
      </c>
      <c r="AC424" s="115">
        <v>0</v>
      </c>
      <c r="AD424" s="115">
        <v>0</v>
      </c>
      <c r="AE424" s="115">
        <v>0</v>
      </c>
      <c r="AF424" s="115">
        <v>0</v>
      </c>
      <c r="AG424" s="115">
        <v>0</v>
      </c>
      <c r="AH424" s="115">
        <v>0</v>
      </c>
      <c r="AI424" s="115">
        <v>0</v>
      </c>
      <c r="AJ424" s="115">
        <v>0</v>
      </c>
      <c r="AK424" s="115">
        <v>0</v>
      </c>
      <c r="AL424" s="246">
        <f t="shared" si="6"/>
        <v>0</v>
      </c>
      <c r="AO424" s="70"/>
    </row>
    <row r="425" spans="1:41" ht="33" hidden="1" customHeight="1">
      <c r="A425" s="87">
        <v>1410</v>
      </c>
      <c r="B425" s="88" t="s">
        <v>1061</v>
      </c>
      <c r="C425" s="117" t="s">
        <v>1526</v>
      </c>
      <c r="D425" s="115">
        <v>0</v>
      </c>
      <c r="E425" s="115">
        <v>0</v>
      </c>
      <c r="F425" s="115">
        <v>0</v>
      </c>
      <c r="G425" s="115">
        <v>0</v>
      </c>
      <c r="H425" s="115">
        <v>0</v>
      </c>
      <c r="I425" s="115">
        <v>0</v>
      </c>
      <c r="J425" s="115">
        <v>0</v>
      </c>
      <c r="K425" s="115">
        <v>0</v>
      </c>
      <c r="L425" s="115">
        <v>0</v>
      </c>
      <c r="M425" s="115">
        <v>0</v>
      </c>
      <c r="N425" s="115">
        <v>0</v>
      </c>
      <c r="O425" s="115">
        <v>0</v>
      </c>
      <c r="P425" s="115">
        <v>0</v>
      </c>
      <c r="Q425" s="115">
        <v>0</v>
      </c>
      <c r="R425" s="115">
        <v>0</v>
      </c>
      <c r="S425" s="115">
        <v>0</v>
      </c>
      <c r="T425" s="115">
        <v>0</v>
      </c>
      <c r="U425" s="115">
        <v>0</v>
      </c>
      <c r="V425" s="115">
        <v>0</v>
      </c>
      <c r="W425" s="115">
        <v>0</v>
      </c>
      <c r="X425" s="115">
        <v>0</v>
      </c>
      <c r="Y425" s="115">
        <v>0</v>
      </c>
      <c r="Z425" s="115">
        <v>0</v>
      </c>
      <c r="AA425" s="115">
        <v>0</v>
      </c>
      <c r="AB425" s="115">
        <v>0</v>
      </c>
      <c r="AC425" s="115">
        <v>0</v>
      </c>
      <c r="AD425" s="115">
        <v>0</v>
      </c>
      <c r="AE425" s="115">
        <v>0</v>
      </c>
      <c r="AF425" s="115">
        <v>0</v>
      </c>
      <c r="AG425" s="115">
        <v>0</v>
      </c>
      <c r="AH425" s="115">
        <v>0</v>
      </c>
      <c r="AI425" s="115">
        <v>0</v>
      </c>
      <c r="AJ425" s="115">
        <v>0</v>
      </c>
      <c r="AK425" s="115">
        <v>0</v>
      </c>
      <c r="AL425" s="246">
        <f t="shared" si="6"/>
        <v>0</v>
      </c>
      <c r="AO425" s="70"/>
    </row>
    <row r="426" spans="1:41" ht="33" hidden="1" customHeight="1">
      <c r="A426" s="87">
        <v>1411</v>
      </c>
      <c r="B426" s="88" t="s">
        <v>1062</v>
      </c>
      <c r="C426" s="117" t="s">
        <v>1526</v>
      </c>
      <c r="D426" s="115">
        <v>0</v>
      </c>
      <c r="E426" s="115">
        <v>0</v>
      </c>
      <c r="F426" s="115">
        <v>0</v>
      </c>
      <c r="G426" s="115">
        <v>0</v>
      </c>
      <c r="H426" s="115">
        <v>0</v>
      </c>
      <c r="I426" s="115">
        <v>0</v>
      </c>
      <c r="J426" s="115">
        <v>0</v>
      </c>
      <c r="K426" s="115">
        <v>0</v>
      </c>
      <c r="L426" s="115">
        <v>0</v>
      </c>
      <c r="M426" s="115">
        <v>0</v>
      </c>
      <c r="N426" s="115">
        <v>0</v>
      </c>
      <c r="O426" s="115">
        <v>0</v>
      </c>
      <c r="P426" s="115">
        <v>0</v>
      </c>
      <c r="Q426" s="115">
        <v>0</v>
      </c>
      <c r="R426" s="115">
        <v>0</v>
      </c>
      <c r="S426" s="115">
        <v>0</v>
      </c>
      <c r="T426" s="115">
        <v>0</v>
      </c>
      <c r="U426" s="115">
        <v>0</v>
      </c>
      <c r="V426" s="115">
        <v>0</v>
      </c>
      <c r="W426" s="115">
        <v>0</v>
      </c>
      <c r="X426" s="115">
        <v>0</v>
      </c>
      <c r="Y426" s="115">
        <v>0</v>
      </c>
      <c r="Z426" s="115">
        <v>0</v>
      </c>
      <c r="AA426" s="115">
        <v>0</v>
      </c>
      <c r="AB426" s="115">
        <v>0</v>
      </c>
      <c r="AC426" s="115">
        <v>0</v>
      </c>
      <c r="AD426" s="115">
        <v>0</v>
      </c>
      <c r="AE426" s="115">
        <v>0</v>
      </c>
      <c r="AF426" s="115">
        <v>0</v>
      </c>
      <c r="AG426" s="115">
        <v>0</v>
      </c>
      <c r="AH426" s="115">
        <v>0</v>
      </c>
      <c r="AI426" s="115">
        <v>0</v>
      </c>
      <c r="AJ426" s="115">
        <v>0</v>
      </c>
      <c r="AK426" s="115">
        <v>0</v>
      </c>
      <c r="AL426" s="246">
        <f t="shared" si="6"/>
        <v>0</v>
      </c>
      <c r="AO426" s="70"/>
    </row>
    <row r="427" spans="1:41" ht="33" hidden="1" customHeight="1">
      <c r="A427" s="87">
        <v>1412</v>
      </c>
      <c r="B427" s="88" t="s">
        <v>1063</v>
      </c>
      <c r="C427" s="117" t="s">
        <v>1526</v>
      </c>
      <c r="D427" s="115">
        <v>0</v>
      </c>
      <c r="E427" s="115">
        <v>0</v>
      </c>
      <c r="F427" s="115">
        <v>0</v>
      </c>
      <c r="G427" s="115">
        <v>0</v>
      </c>
      <c r="H427" s="115">
        <v>0</v>
      </c>
      <c r="I427" s="115">
        <v>0</v>
      </c>
      <c r="J427" s="115">
        <v>0</v>
      </c>
      <c r="K427" s="115">
        <v>0</v>
      </c>
      <c r="L427" s="115">
        <v>0</v>
      </c>
      <c r="M427" s="115">
        <v>0</v>
      </c>
      <c r="N427" s="115">
        <v>0</v>
      </c>
      <c r="O427" s="115">
        <v>0</v>
      </c>
      <c r="P427" s="115">
        <v>0</v>
      </c>
      <c r="Q427" s="115">
        <v>0</v>
      </c>
      <c r="R427" s="115">
        <v>0</v>
      </c>
      <c r="S427" s="115">
        <v>0</v>
      </c>
      <c r="T427" s="115">
        <v>0</v>
      </c>
      <c r="U427" s="115">
        <v>0</v>
      </c>
      <c r="V427" s="115">
        <v>0</v>
      </c>
      <c r="W427" s="115">
        <v>0</v>
      </c>
      <c r="X427" s="115">
        <v>0</v>
      </c>
      <c r="Y427" s="115">
        <v>0</v>
      </c>
      <c r="Z427" s="115">
        <v>0</v>
      </c>
      <c r="AA427" s="115">
        <v>0</v>
      </c>
      <c r="AB427" s="115">
        <v>0</v>
      </c>
      <c r="AC427" s="115">
        <v>0</v>
      </c>
      <c r="AD427" s="115">
        <v>0</v>
      </c>
      <c r="AE427" s="115">
        <v>0</v>
      </c>
      <c r="AF427" s="115">
        <v>0</v>
      </c>
      <c r="AG427" s="115">
        <v>0</v>
      </c>
      <c r="AH427" s="115">
        <v>0</v>
      </c>
      <c r="AI427" s="115">
        <v>0</v>
      </c>
      <c r="AJ427" s="115">
        <v>0</v>
      </c>
      <c r="AK427" s="115">
        <v>0</v>
      </c>
      <c r="AL427" s="246">
        <f t="shared" si="6"/>
        <v>0</v>
      </c>
      <c r="AO427" s="70"/>
    </row>
    <row r="428" spans="1:41" ht="33" hidden="1" customHeight="1">
      <c r="A428" s="87">
        <v>1413</v>
      </c>
      <c r="B428" s="88" t="s">
        <v>1035</v>
      </c>
      <c r="C428" s="117" t="s">
        <v>1526</v>
      </c>
      <c r="D428" s="115">
        <v>0</v>
      </c>
      <c r="E428" s="115">
        <v>0</v>
      </c>
      <c r="F428" s="115">
        <v>0</v>
      </c>
      <c r="G428" s="115">
        <v>0</v>
      </c>
      <c r="H428" s="115">
        <v>0</v>
      </c>
      <c r="I428" s="115">
        <v>0</v>
      </c>
      <c r="J428" s="115">
        <v>0</v>
      </c>
      <c r="K428" s="115">
        <v>0</v>
      </c>
      <c r="L428" s="115">
        <v>0</v>
      </c>
      <c r="M428" s="115">
        <v>0</v>
      </c>
      <c r="N428" s="115">
        <v>0</v>
      </c>
      <c r="O428" s="115">
        <v>0</v>
      </c>
      <c r="P428" s="115">
        <v>0</v>
      </c>
      <c r="Q428" s="115">
        <v>0</v>
      </c>
      <c r="R428" s="115">
        <v>0</v>
      </c>
      <c r="S428" s="115">
        <v>0</v>
      </c>
      <c r="T428" s="115">
        <v>0</v>
      </c>
      <c r="U428" s="115">
        <v>0</v>
      </c>
      <c r="V428" s="115">
        <v>0</v>
      </c>
      <c r="W428" s="115">
        <v>0</v>
      </c>
      <c r="X428" s="115">
        <v>0</v>
      </c>
      <c r="Y428" s="115">
        <v>0</v>
      </c>
      <c r="Z428" s="115">
        <v>0</v>
      </c>
      <c r="AA428" s="115">
        <v>0</v>
      </c>
      <c r="AB428" s="115">
        <v>0</v>
      </c>
      <c r="AC428" s="115">
        <v>0</v>
      </c>
      <c r="AD428" s="115">
        <v>0</v>
      </c>
      <c r="AE428" s="115">
        <v>0</v>
      </c>
      <c r="AF428" s="115">
        <v>0</v>
      </c>
      <c r="AG428" s="115">
        <v>0</v>
      </c>
      <c r="AH428" s="115">
        <v>0</v>
      </c>
      <c r="AI428" s="115">
        <v>0</v>
      </c>
      <c r="AJ428" s="115">
        <v>0</v>
      </c>
      <c r="AK428" s="115">
        <v>0</v>
      </c>
      <c r="AL428" s="246">
        <f t="shared" si="6"/>
        <v>0</v>
      </c>
      <c r="AO428" s="70"/>
    </row>
    <row r="429" spans="1:41" ht="33" hidden="1" customHeight="1">
      <c r="A429" s="87">
        <v>1414</v>
      </c>
      <c r="B429" s="88" t="s">
        <v>1064</v>
      </c>
      <c r="C429" s="117" t="s">
        <v>1526</v>
      </c>
      <c r="D429" s="115">
        <v>0</v>
      </c>
      <c r="E429" s="115">
        <v>0</v>
      </c>
      <c r="F429" s="115">
        <v>0</v>
      </c>
      <c r="G429" s="115">
        <v>0</v>
      </c>
      <c r="H429" s="115">
        <v>0</v>
      </c>
      <c r="I429" s="115">
        <v>0</v>
      </c>
      <c r="J429" s="115">
        <v>0</v>
      </c>
      <c r="K429" s="115">
        <v>0</v>
      </c>
      <c r="L429" s="115">
        <v>0</v>
      </c>
      <c r="M429" s="115">
        <v>0</v>
      </c>
      <c r="N429" s="115">
        <v>0</v>
      </c>
      <c r="O429" s="115">
        <v>0</v>
      </c>
      <c r="P429" s="115">
        <v>0</v>
      </c>
      <c r="Q429" s="115">
        <v>0</v>
      </c>
      <c r="R429" s="115">
        <v>0</v>
      </c>
      <c r="S429" s="115">
        <v>0</v>
      </c>
      <c r="T429" s="115">
        <v>0</v>
      </c>
      <c r="U429" s="115">
        <v>0</v>
      </c>
      <c r="V429" s="115">
        <v>0</v>
      </c>
      <c r="W429" s="115">
        <v>0</v>
      </c>
      <c r="X429" s="115">
        <v>0</v>
      </c>
      <c r="Y429" s="115">
        <v>0</v>
      </c>
      <c r="Z429" s="115">
        <v>0</v>
      </c>
      <c r="AA429" s="115">
        <v>0</v>
      </c>
      <c r="AB429" s="115">
        <v>0</v>
      </c>
      <c r="AC429" s="115">
        <v>0</v>
      </c>
      <c r="AD429" s="115">
        <v>0</v>
      </c>
      <c r="AE429" s="115">
        <v>0</v>
      </c>
      <c r="AF429" s="115">
        <v>0</v>
      </c>
      <c r="AG429" s="115">
        <v>0</v>
      </c>
      <c r="AH429" s="115">
        <v>0</v>
      </c>
      <c r="AI429" s="115">
        <v>0</v>
      </c>
      <c r="AJ429" s="115">
        <v>0</v>
      </c>
      <c r="AK429" s="115">
        <v>0</v>
      </c>
      <c r="AL429" s="246">
        <f t="shared" si="6"/>
        <v>0</v>
      </c>
      <c r="AO429" s="70"/>
    </row>
    <row r="430" spans="1:41" ht="33" hidden="1" customHeight="1">
      <c r="A430" s="87">
        <v>1415</v>
      </c>
      <c r="B430" s="88" t="s">
        <v>1065</v>
      </c>
      <c r="C430" s="117" t="s">
        <v>1526</v>
      </c>
      <c r="D430" s="115">
        <v>0</v>
      </c>
      <c r="E430" s="115">
        <v>0</v>
      </c>
      <c r="F430" s="115">
        <v>0</v>
      </c>
      <c r="G430" s="115">
        <v>0</v>
      </c>
      <c r="H430" s="115">
        <v>0</v>
      </c>
      <c r="I430" s="115">
        <v>0</v>
      </c>
      <c r="J430" s="115">
        <v>0</v>
      </c>
      <c r="K430" s="115">
        <v>0</v>
      </c>
      <c r="L430" s="115">
        <v>0</v>
      </c>
      <c r="M430" s="115">
        <v>0</v>
      </c>
      <c r="N430" s="115">
        <v>0</v>
      </c>
      <c r="O430" s="115">
        <v>0</v>
      </c>
      <c r="P430" s="115">
        <v>0</v>
      </c>
      <c r="Q430" s="115">
        <v>0</v>
      </c>
      <c r="R430" s="115">
        <v>0</v>
      </c>
      <c r="S430" s="115">
        <v>0</v>
      </c>
      <c r="T430" s="115">
        <v>0</v>
      </c>
      <c r="U430" s="115">
        <v>0</v>
      </c>
      <c r="V430" s="115">
        <v>0</v>
      </c>
      <c r="W430" s="115">
        <v>0</v>
      </c>
      <c r="X430" s="115">
        <v>0</v>
      </c>
      <c r="Y430" s="115">
        <v>0</v>
      </c>
      <c r="Z430" s="115">
        <v>0</v>
      </c>
      <c r="AA430" s="115">
        <v>0</v>
      </c>
      <c r="AB430" s="115">
        <v>0</v>
      </c>
      <c r="AC430" s="115">
        <v>0</v>
      </c>
      <c r="AD430" s="115">
        <v>0</v>
      </c>
      <c r="AE430" s="115">
        <v>0</v>
      </c>
      <c r="AF430" s="115">
        <v>0</v>
      </c>
      <c r="AG430" s="115">
        <v>0</v>
      </c>
      <c r="AH430" s="115">
        <v>0</v>
      </c>
      <c r="AI430" s="115">
        <v>0</v>
      </c>
      <c r="AJ430" s="115">
        <v>0</v>
      </c>
      <c r="AK430" s="115">
        <v>0</v>
      </c>
      <c r="AL430" s="246">
        <f t="shared" si="6"/>
        <v>0</v>
      </c>
      <c r="AO430" s="70"/>
    </row>
    <row r="431" spans="1:41" ht="33" hidden="1" customHeight="1">
      <c r="A431" s="87">
        <v>1416</v>
      </c>
      <c r="B431" s="88" t="s">
        <v>1066</v>
      </c>
      <c r="C431" s="117" t="s">
        <v>1526</v>
      </c>
      <c r="D431" s="115">
        <v>0</v>
      </c>
      <c r="E431" s="115">
        <v>0</v>
      </c>
      <c r="F431" s="115">
        <v>0</v>
      </c>
      <c r="G431" s="115">
        <v>0</v>
      </c>
      <c r="H431" s="115">
        <v>0</v>
      </c>
      <c r="I431" s="115">
        <v>0</v>
      </c>
      <c r="J431" s="115">
        <v>0</v>
      </c>
      <c r="K431" s="115">
        <v>0</v>
      </c>
      <c r="L431" s="115">
        <v>0</v>
      </c>
      <c r="M431" s="115">
        <v>0</v>
      </c>
      <c r="N431" s="115">
        <v>0</v>
      </c>
      <c r="O431" s="115">
        <v>0</v>
      </c>
      <c r="P431" s="115">
        <v>0</v>
      </c>
      <c r="Q431" s="115">
        <v>0</v>
      </c>
      <c r="R431" s="115">
        <v>0</v>
      </c>
      <c r="S431" s="115">
        <v>0</v>
      </c>
      <c r="T431" s="115">
        <v>0</v>
      </c>
      <c r="U431" s="115">
        <v>0</v>
      </c>
      <c r="V431" s="115">
        <v>0</v>
      </c>
      <c r="W431" s="115">
        <v>0</v>
      </c>
      <c r="X431" s="115">
        <v>0</v>
      </c>
      <c r="Y431" s="115">
        <v>0</v>
      </c>
      <c r="Z431" s="115">
        <v>0</v>
      </c>
      <c r="AA431" s="115">
        <v>0</v>
      </c>
      <c r="AB431" s="115">
        <v>0</v>
      </c>
      <c r="AC431" s="115">
        <v>0</v>
      </c>
      <c r="AD431" s="115">
        <v>0</v>
      </c>
      <c r="AE431" s="115">
        <v>0</v>
      </c>
      <c r="AF431" s="115">
        <v>0</v>
      </c>
      <c r="AG431" s="115">
        <v>0</v>
      </c>
      <c r="AH431" s="115">
        <v>0</v>
      </c>
      <c r="AI431" s="115">
        <v>0</v>
      </c>
      <c r="AJ431" s="115">
        <v>0</v>
      </c>
      <c r="AK431" s="115">
        <v>0</v>
      </c>
      <c r="AL431" s="246">
        <f t="shared" si="6"/>
        <v>0</v>
      </c>
      <c r="AO431" s="70"/>
    </row>
    <row r="432" spans="1:41" ht="33" hidden="1" customHeight="1">
      <c r="A432" s="87">
        <v>1417</v>
      </c>
      <c r="B432" s="88" t="s">
        <v>1067</v>
      </c>
      <c r="C432" s="117" t="s">
        <v>1526</v>
      </c>
      <c r="D432" s="115">
        <v>0</v>
      </c>
      <c r="E432" s="115">
        <v>0</v>
      </c>
      <c r="F432" s="115">
        <v>0</v>
      </c>
      <c r="G432" s="115">
        <v>0</v>
      </c>
      <c r="H432" s="115">
        <v>0</v>
      </c>
      <c r="I432" s="115">
        <v>0</v>
      </c>
      <c r="J432" s="115">
        <v>0</v>
      </c>
      <c r="K432" s="115">
        <v>0</v>
      </c>
      <c r="L432" s="115">
        <v>0</v>
      </c>
      <c r="M432" s="115">
        <v>0</v>
      </c>
      <c r="N432" s="115">
        <v>0</v>
      </c>
      <c r="O432" s="115">
        <v>0</v>
      </c>
      <c r="P432" s="115">
        <v>0</v>
      </c>
      <c r="Q432" s="115">
        <v>0</v>
      </c>
      <c r="R432" s="115">
        <v>0</v>
      </c>
      <c r="S432" s="115">
        <v>0</v>
      </c>
      <c r="T432" s="115">
        <v>0</v>
      </c>
      <c r="U432" s="115">
        <v>0</v>
      </c>
      <c r="V432" s="115">
        <v>0</v>
      </c>
      <c r="W432" s="115">
        <v>0</v>
      </c>
      <c r="X432" s="115">
        <v>0</v>
      </c>
      <c r="Y432" s="115">
        <v>0</v>
      </c>
      <c r="Z432" s="115">
        <v>0</v>
      </c>
      <c r="AA432" s="115">
        <v>0</v>
      </c>
      <c r="AB432" s="115">
        <v>0</v>
      </c>
      <c r="AC432" s="115">
        <v>0</v>
      </c>
      <c r="AD432" s="115">
        <v>0</v>
      </c>
      <c r="AE432" s="115">
        <v>0</v>
      </c>
      <c r="AF432" s="115">
        <v>0</v>
      </c>
      <c r="AG432" s="115">
        <v>0</v>
      </c>
      <c r="AH432" s="115">
        <v>0</v>
      </c>
      <c r="AI432" s="115">
        <v>0</v>
      </c>
      <c r="AJ432" s="115">
        <v>0</v>
      </c>
      <c r="AK432" s="115">
        <v>0</v>
      </c>
      <c r="AL432" s="246">
        <f t="shared" si="6"/>
        <v>0</v>
      </c>
      <c r="AO432" s="70"/>
    </row>
    <row r="433" spans="1:41" ht="33" hidden="1" customHeight="1">
      <c r="A433" s="87">
        <v>1418</v>
      </c>
      <c r="B433" s="88" t="s">
        <v>1068</v>
      </c>
      <c r="C433" s="117" t="s">
        <v>1526</v>
      </c>
      <c r="D433" s="115">
        <v>0</v>
      </c>
      <c r="E433" s="115">
        <v>0</v>
      </c>
      <c r="F433" s="115">
        <v>0</v>
      </c>
      <c r="G433" s="115">
        <v>0</v>
      </c>
      <c r="H433" s="115">
        <v>0</v>
      </c>
      <c r="I433" s="115">
        <v>0</v>
      </c>
      <c r="J433" s="115">
        <v>0</v>
      </c>
      <c r="K433" s="115">
        <v>0</v>
      </c>
      <c r="L433" s="115">
        <v>0</v>
      </c>
      <c r="M433" s="115">
        <v>0</v>
      </c>
      <c r="N433" s="115">
        <v>0</v>
      </c>
      <c r="O433" s="115">
        <v>0</v>
      </c>
      <c r="P433" s="115">
        <v>0</v>
      </c>
      <c r="Q433" s="115">
        <v>0</v>
      </c>
      <c r="R433" s="115">
        <v>0</v>
      </c>
      <c r="S433" s="115">
        <v>0</v>
      </c>
      <c r="T433" s="115">
        <v>0</v>
      </c>
      <c r="U433" s="115">
        <v>0</v>
      </c>
      <c r="V433" s="115">
        <v>0</v>
      </c>
      <c r="W433" s="115">
        <v>0</v>
      </c>
      <c r="X433" s="115">
        <v>0</v>
      </c>
      <c r="Y433" s="115">
        <v>0</v>
      </c>
      <c r="Z433" s="115">
        <v>0</v>
      </c>
      <c r="AA433" s="115">
        <v>0</v>
      </c>
      <c r="AB433" s="115">
        <v>0</v>
      </c>
      <c r="AC433" s="115">
        <v>0</v>
      </c>
      <c r="AD433" s="115">
        <v>0</v>
      </c>
      <c r="AE433" s="115">
        <v>0</v>
      </c>
      <c r="AF433" s="115">
        <v>0</v>
      </c>
      <c r="AG433" s="115">
        <v>0</v>
      </c>
      <c r="AH433" s="115">
        <v>0</v>
      </c>
      <c r="AI433" s="115">
        <v>0</v>
      </c>
      <c r="AJ433" s="115">
        <v>0</v>
      </c>
      <c r="AK433" s="115">
        <v>0</v>
      </c>
      <c r="AL433" s="246">
        <f t="shared" si="6"/>
        <v>0</v>
      </c>
      <c r="AO433" s="70"/>
    </row>
    <row r="434" spans="1:41" ht="33" hidden="1" customHeight="1">
      <c r="A434" s="87">
        <v>1419</v>
      </c>
      <c r="B434" s="88" t="s">
        <v>1069</v>
      </c>
      <c r="C434" s="117" t="s">
        <v>1526</v>
      </c>
      <c r="D434" s="115">
        <v>0</v>
      </c>
      <c r="E434" s="115">
        <v>0</v>
      </c>
      <c r="F434" s="115">
        <v>0</v>
      </c>
      <c r="G434" s="115">
        <v>0</v>
      </c>
      <c r="H434" s="115">
        <v>0</v>
      </c>
      <c r="I434" s="115">
        <v>0</v>
      </c>
      <c r="J434" s="115">
        <v>0</v>
      </c>
      <c r="K434" s="115">
        <v>0</v>
      </c>
      <c r="L434" s="115">
        <v>0</v>
      </c>
      <c r="M434" s="115">
        <v>0</v>
      </c>
      <c r="N434" s="115">
        <v>0</v>
      </c>
      <c r="O434" s="115">
        <v>0</v>
      </c>
      <c r="P434" s="115">
        <v>0</v>
      </c>
      <c r="Q434" s="115">
        <v>0</v>
      </c>
      <c r="R434" s="115">
        <v>0</v>
      </c>
      <c r="S434" s="115">
        <v>0</v>
      </c>
      <c r="T434" s="115">
        <v>0</v>
      </c>
      <c r="U434" s="115">
        <v>0</v>
      </c>
      <c r="V434" s="115">
        <v>0</v>
      </c>
      <c r="W434" s="115">
        <v>0</v>
      </c>
      <c r="X434" s="115">
        <v>0</v>
      </c>
      <c r="Y434" s="115">
        <v>0</v>
      </c>
      <c r="Z434" s="115">
        <v>0</v>
      </c>
      <c r="AA434" s="115">
        <v>0</v>
      </c>
      <c r="AB434" s="115">
        <v>0</v>
      </c>
      <c r="AC434" s="115">
        <v>0</v>
      </c>
      <c r="AD434" s="115">
        <v>0</v>
      </c>
      <c r="AE434" s="115">
        <v>0</v>
      </c>
      <c r="AF434" s="115">
        <v>0</v>
      </c>
      <c r="AG434" s="115">
        <v>0</v>
      </c>
      <c r="AH434" s="115">
        <v>0</v>
      </c>
      <c r="AI434" s="115">
        <v>0</v>
      </c>
      <c r="AJ434" s="115">
        <v>0</v>
      </c>
      <c r="AK434" s="115">
        <v>0</v>
      </c>
      <c r="AL434" s="246">
        <f t="shared" si="6"/>
        <v>0</v>
      </c>
      <c r="AO434" s="70"/>
    </row>
    <row r="435" spans="1:41" ht="33" hidden="1" customHeight="1">
      <c r="A435" s="87">
        <v>1420</v>
      </c>
      <c r="B435" s="88" t="s">
        <v>1070</v>
      </c>
      <c r="C435" s="117" t="s">
        <v>1526</v>
      </c>
      <c r="D435" s="115">
        <v>0</v>
      </c>
      <c r="E435" s="115">
        <v>0</v>
      </c>
      <c r="F435" s="115">
        <v>0</v>
      </c>
      <c r="G435" s="115">
        <v>0</v>
      </c>
      <c r="H435" s="115">
        <v>0</v>
      </c>
      <c r="I435" s="115">
        <v>0</v>
      </c>
      <c r="J435" s="115">
        <v>0</v>
      </c>
      <c r="K435" s="115">
        <v>0</v>
      </c>
      <c r="L435" s="115">
        <v>0</v>
      </c>
      <c r="M435" s="115">
        <v>0</v>
      </c>
      <c r="N435" s="115">
        <v>0</v>
      </c>
      <c r="O435" s="115">
        <v>0</v>
      </c>
      <c r="P435" s="115">
        <v>0</v>
      </c>
      <c r="Q435" s="115">
        <v>0</v>
      </c>
      <c r="R435" s="115">
        <v>0</v>
      </c>
      <c r="S435" s="115">
        <v>0</v>
      </c>
      <c r="T435" s="115">
        <v>0</v>
      </c>
      <c r="U435" s="115">
        <v>0</v>
      </c>
      <c r="V435" s="115">
        <v>0</v>
      </c>
      <c r="W435" s="115">
        <v>0</v>
      </c>
      <c r="X435" s="115">
        <v>0</v>
      </c>
      <c r="Y435" s="115">
        <v>0</v>
      </c>
      <c r="Z435" s="115">
        <v>0</v>
      </c>
      <c r="AA435" s="115">
        <v>0</v>
      </c>
      <c r="AB435" s="115">
        <v>0</v>
      </c>
      <c r="AC435" s="115">
        <v>0</v>
      </c>
      <c r="AD435" s="115">
        <v>0</v>
      </c>
      <c r="AE435" s="115">
        <v>0</v>
      </c>
      <c r="AF435" s="115">
        <v>0</v>
      </c>
      <c r="AG435" s="115">
        <v>0</v>
      </c>
      <c r="AH435" s="115">
        <v>0</v>
      </c>
      <c r="AI435" s="115">
        <v>0</v>
      </c>
      <c r="AJ435" s="115">
        <v>0</v>
      </c>
      <c r="AK435" s="115">
        <v>0</v>
      </c>
      <c r="AL435" s="246">
        <f t="shared" si="6"/>
        <v>0</v>
      </c>
      <c r="AO435" s="70"/>
    </row>
    <row r="436" spans="1:41" ht="33" hidden="1" customHeight="1">
      <c r="A436" s="87">
        <v>1421</v>
      </c>
      <c r="B436" s="88" t="s">
        <v>1071</v>
      </c>
      <c r="C436" s="117" t="s">
        <v>1526</v>
      </c>
      <c r="D436" s="115">
        <v>0</v>
      </c>
      <c r="E436" s="115">
        <v>0</v>
      </c>
      <c r="F436" s="115">
        <v>0</v>
      </c>
      <c r="G436" s="115">
        <v>0</v>
      </c>
      <c r="H436" s="115">
        <v>0</v>
      </c>
      <c r="I436" s="115">
        <v>0</v>
      </c>
      <c r="J436" s="115">
        <v>0</v>
      </c>
      <c r="K436" s="115">
        <v>0</v>
      </c>
      <c r="L436" s="115">
        <v>0</v>
      </c>
      <c r="M436" s="115">
        <v>0</v>
      </c>
      <c r="N436" s="115">
        <v>0</v>
      </c>
      <c r="O436" s="115">
        <v>0</v>
      </c>
      <c r="P436" s="115">
        <v>0</v>
      </c>
      <c r="Q436" s="115">
        <v>0</v>
      </c>
      <c r="R436" s="115">
        <v>0</v>
      </c>
      <c r="S436" s="115">
        <v>0</v>
      </c>
      <c r="T436" s="115">
        <v>0</v>
      </c>
      <c r="U436" s="115">
        <v>0</v>
      </c>
      <c r="V436" s="115">
        <v>0</v>
      </c>
      <c r="W436" s="115">
        <v>0</v>
      </c>
      <c r="X436" s="115">
        <v>0</v>
      </c>
      <c r="Y436" s="115">
        <v>0</v>
      </c>
      <c r="Z436" s="115">
        <v>0</v>
      </c>
      <c r="AA436" s="115">
        <v>0</v>
      </c>
      <c r="AB436" s="115">
        <v>0</v>
      </c>
      <c r="AC436" s="115">
        <v>0</v>
      </c>
      <c r="AD436" s="115">
        <v>0</v>
      </c>
      <c r="AE436" s="115">
        <v>0</v>
      </c>
      <c r="AF436" s="115">
        <v>0</v>
      </c>
      <c r="AG436" s="115">
        <v>0</v>
      </c>
      <c r="AH436" s="115">
        <v>0</v>
      </c>
      <c r="AI436" s="115">
        <v>0</v>
      </c>
      <c r="AJ436" s="115">
        <v>0</v>
      </c>
      <c r="AK436" s="115">
        <v>0</v>
      </c>
      <c r="AL436" s="246">
        <f t="shared" si="6"/>
        <v>0</v>
      </c>
      <c r="AO436" s="70"/>
    </row>
    <row r="437" spans="1:41" ht="33" hidden="1" customHeight="1">
      <c r="A437" s="87">
        <v>1422</v>
      </c>
      <c r="B437" s="88" t="s">
        <v>1072</v>
      </c>
      <c r="C437" s="117" t="s">
        <v>1526</v>
      </c>
      <c r="D437" s="115">
        <v>0</v>
      </c>
      <c r="E437" s="115">
        <v>0</v>
      </c>
      <c r="F437" s="115">
        <v>0</v>
      </c>
      <c r="G437" s="115">
        <v>0</v>
      </c>
      <c r="H437" s="115">
        <v>0</v>
      </c>
      <c r="I437" s="115">
        <v>0</v>
      </c>
      <c r="J437" s="115">
        <v>0</v>
      </c>
      <c r="K437" s="115">
        <v>0</v>
      </c>
      <c r="L437" s="115">
        <v>0</v>
      </c>
      <c r="M437" s="115">
        <v>0</v>
      </c>
      <c r="N437" s="115">
        <v>0</v>
      </c>
      <c r="O437" s="115">
        <v>0</v>
      </c>
      <c r="P437" s="115">
        <v>0</v>
      </c>
      <c r="Q437" s="115">
        <v>0</v>
      </c>
      <c r="R437" s="115">
        <v>0</v>
      </c>
      <c r="S437" s="115">
        <v>0</v>
      </c>
      <c r="T437" s="115">
        <v>0</v>
      </c>
      <c r="U437" s="115">
        <v>0</v>
      </c>
      <c r="V437" s="115">
        <v>0</v>
      </c>
      <c r="W437" s="115">
        <v>0</v>
      </c>
      <c r="X437" s="115">
        <v>0</v>
      </c>
      <c r="Y437" s="115">
        <v>0</v>
      </c>
      <c r="Z437" s="115">
        <v>0</v>
      </c>
      <c r="AA437" s="115">
        <v>0</v>
      </c>
      <c r="AB437" s="115">
        <v>0</v>
      </c>
      <c r="AC437" s="115">
        <v>0</v>
      </c>
      <c r="AD437" s="115">
        <v>0</v>
      </c>
      <c r="AE437" s="115">
        <v>0</v>
      </c>
      <c r="AF437" s="115">
        <v>0</v>
      </c>
      <c r="AG437" s="115">
        <v>0</v>
      </c>
      <c r="AH437" s="115">
        <v>0</v>
      </c>
      <c r="AI437" s="115">
        <v>0</v>
      </c>
      <c r="AJ437" s="115">
        <v>0</v>
      </c>
      <c r="AK437" s="115">
        <v>0</v>
      </c>
      <c r="AL437" s="246">
        <f t="shared" si="6"/>
        <v>0</v>
      </c>
      <c r="AO437" s="70"/>
    </row>
    <row r="438" spans="1:41" ht="33" hidden="1" customHeight="1">
      <c r="A438" s="87">
        <v>1423</v>
      </c>
      <c r="B438" s="88" t="s">
        <v>1073</v>
      </c>
      <c r="C438" s="117" t="s">
        <v>1526</v>
      </c>
      <c r="D438" s="115">
        <v>0</v>
      </c>
      <c r="E438" s="115">
        <v>0</v>
      </c>
      <c r="F438" s="115">
        <v>0</v>
      </c>
      <c r="G438" s="115">
        <v>0</v>
      </c>
      <c r="H438" s="115">
        <v>0</v>
      </c>
      <c r="I438" s="115">
        <v>0</v>
      </c>
      <c r="J438" s="115">
        <v>0</v>
      </c>
      <c r="K438" s="115">
        <v>0</v>
      </c>
      <c r="L438" s="115">
        <v>0</v>
      </c>
      <c r="M438" s="115">
        <v>0</v>
      </c>
      <c r="N438" s="115">
        <v>0</v>
      </c>
      <c r="O438" s="115">
        <v>0</v>
      </c>
      <c r="P438" s="115">
        <v>0</v>
      </c>
      <c r="Q438" s="115">
        <v>0</v>
      </c>
      <c r="R438" s="115">
        <v>0</v>
      </c>
      <c r="S438" s="115">
        <v>0</v>
      </c>
      <c r="T438" s="115">
        <v>0</v>
      </c>
      <c r="U438" s="115">
        <v>0</v>
      </c>
      <c r="V438" s="115">
        <v>0</v>
      </c>
      <c r="W438" s="115">
        <v>0</v>
      </c>
      <c r="X438" s="115">
        <v>0</v>
      </c>
      <c r="Y438" s="115">
        <v>0</v>
      </c>
      <c r="Z438" s="115">
        <v>0</v>
      </c>
      <c r="AA438" s="115">
        <v>0</v>
      </c>
      <c r="AB438" s="115">
        <v>0</v>
      </c>
      <c r="AC438" s="115">
        <v>0</v>
      </c>
      <c r="AD438" s="115">
        <v>0</v>
      </c>
      <c r="AE438" s="115">
        <v>0</v>
      </c>
      <c r="AF438" s="115">
        <v>0</v>
      </c>
      <c r="AG438" s="115">
        <v>0</v>
      </c>
      <c r="AH438" s="115">
        <v>0</v>
      </c>
      <c r="AI438" s="115">
        <v>0</v>
      </c>
      <c r="AJ438" s="115">
        <v>0</v>
      </c>
      <c r="AK438" s="115">
        <v>0</v>
      </c>
      <c r="AL438" s="246">
        <f t="shared" si="6"/>
        <v>0</v>
      </c>
      <c r="AO438" s="70"/>
    </row>
    <row r="439" spans="1:41" ht="33" hidden="1" customHeight="1">
      <c r="A439" s="87">
        <v>1424</v>
      </c>
      <c r="B439" s="88" t="s">
        <v>1074</v>
      </c>
      <c r="C439" s="117" t="s">
        <v>1526</v>
      </c>
      <c r="D439" s="115">
        <v>0</v>
      </c>
      <c r="E439" s="115">
        <v>0</v>
      </c>
      <c r="F439" s="115">
        <v>0</v>
      </c>
      <c r="G439" s="115">
        <v>0</v>
      </c>
      <c r="H439" s="115">
        <v>0</v>
      </c>
      <c r="I439" s="115">
        <v>0</v>
      </c>
      <c r="J439" s="115">
        <v>0</v>
      </c>
      <c r="K439" s="115">
        <v>0</v>
      </c>
      <c r="L439" s="115">
        <v>0</v>
      </c>
      <c r="M439" s="115">
        <v>0</v>
      </c>
      <c r="N439" s="115">
        <v>0</v>
      </c>
      <c r="O439" s="115">
        <v>0</v>
      </c>
      <c r="P439" s="115">
        <v>0</v>
      </c>
      <c r="Q439" s="115">
        <v>0</v>
      </c>
      <c r="R439" s="115">
        <v>0</v>
      </c>
      <c r="S439" s="115">
        <v>0</v>
      </c>
      <c r="T439" s="115">
        <v>0</v>
      </c>
      <c r="U439" s="115">
        <v>0</v>
      </c>
      <c r="V439" s="115">
        <v>0</v>
      </c>
      <c r="W439" s="115">
        <v>0</v>
      </c>
      <c r="X439" s="115">
        <v>0</v>
      </c>
      <c r="Y439" s="115">
        <v>0</v>
      </c>
      <c r="Z439" s="115">
        <v>0</v>
      </c>
      <c r="AA439" s="115">
        <v>0</v>
      </c>
      <c r="AB439" s="115">
        <v>0</v>
      </c>
      <c r="AC439" s="115">
        <v>0</v>
      </c>
      <c r="AD439" s="115">
        <v>0</v>
      </c>
      <c r="AE439" s="115">
        <v>0</v>
      </c>
      <c r="AF439" s="115">
        <v>0</v>
      </c>
      <c r="AG439" s="115">
        <v>0</v>
      </c>
      <c r="AH439" s="115">
        <v>0</v>
      </c>
      <c r="AI439" s="115">
        <v>0</v>
      </c>
      <c r="AJ439" s="115">
        <v>0</v>
      </c>
      <c r="AK439" s="115">
        <v>0</v>
      </c>
      <c r="AL439" s="246">
        <f t="shared" si="6"/>
        <v>0</v>
      </c>
      <c r="AO439" s="70"/>
    </row>
    <row r="440" spans="1:41" ht="33" hidden="1" customHeight="1">
      <c r="A440" s="87">
        <v>1425</v>
      </c>
      <c r="B440" s="88" t="s">
        <v>1075</v>
      </c>
      <c r="C440" s="117" t="s">
        <v>1526</v>
      </c>
      <c r="D440" s="115">
        <v>0</v>
      </c>
      <c r="E440" s="115">
        <v>0</v>
      </c>
      <c r="F440" s="115">
        <v>0</v>
      </c>
      <c r="G440" s="115">
        <v>0</v>
      </c>
      <c r="H440" s="115">
        <v>0</v>
      </c>
      <c r="I440" s="115">
        <v>0</v>
      </c>
      <c r="J440" s="115">
        <v>0</v>
      </c>
      <c r="K440" s="115">
        <v>0</v>
      </c>
      <c r="L440" s="115">
        <v>0</v>
      </c>
      <c r="M440" s="115">
        <v>0</v>
      </c>
      <c r="N440" s="115">
        <v>0</v>
      </c>
      <c r="O440" s="115">
        <v>0</v>
      </c>
      <c r="P440" s="115">
        <v>0</v>
      </c>
      <c r="Q440" s="115">
        <v>0</v>
      </c>
      <c r="R440" s="115">
        <v>0</v>
      </c>
      <c r="S440" s="115">
        <v>0</v>
      </c>
      <c r="T440" s="115">
        <v>0</v>
      </c>
      <c r="U440" s="115">
        <v>0</v>
      </c>
      <c r="V440" s="115">
        <v>0</v>
      </c>
      <c r="W440" s="115">
        <v>0</v>
      </c>
      <c r="X440" s="115">
        <v>0</v>
      </c>
      <c r="Y440" s="115">
        <v>0</v>
      </c>
      <c r="Z440" s="115">
        <v>0</v>
      </c>
      <c r="AA440" s="115">
        <v>0</v>
      </c>
      <c r="AB440" s="115">
        <v>0</v>
      </c>
      <c r="AC440" s="115">
        <v>0</v>
      </c>
      <c r="AD440" s="115">
        <v>0</v>
      </c>
      <c r="AE440" s="115">
        <v>0</v>
      </c>
      <c r="AF440" s="115">
        <v>0</v>
      </c>
      <c r="AG440" s="115">
        <v>0</v>
      </c>
      <c r="AH440" s="115">
        <v>0</v>
      </c>
      <c r="AI440" s="115">
        <v>0</v>
      </c>
      <c r="AJ440" s="115">
        <v>0</v>
      </c>
      <c r="AK440" s="115">
        <v>0</v>
      </c>
      <c r="AL440" s="246">
        <f t="shared" si="6"/>
        <v>0</v>
      </c>
      <c r="AO440" s="70"/>
    </row>
    <row r="441" spans="1:41" ht="33" hidden="1" customHeight="1">
      <c r="A441" s="87">
        <v>1426</v>
      </c>
      <c r="B441" s="88" t="s">
        <v>1076</v>
      </c>
      <c r="C441" s="117" t="s">
        <v>1526</v>
      </c>
      <c r="D441" s="115">
        <v>0</v>
      </c>
      <c r="E441" s="115">
        <v>0</v>
      </c>
      <c r="F441" s="115">
        <v>0</v>
      </c>
      <c r="G441" s="115">
        <v>0</v>
      </c>
      <c r="H441" s="115">
        <v>0</v>
      </c>
      <c r="I441" s="115">
        <v>0</v>
      </c>
      <c r="J441" s="115">
        <v>0</v>
      </c>
      <c r="K441" s="115">
        <v>0</v>
      </c>
      <c r="L441" s="115">
        <v>0</v>
      </c>
      <c r="M441" s="115">
        <v>0</v>
      </c>
      <c r="N441" s="115">
        <v>0</v>
      </c>
      <c r="O441" s="115">
        <v>0</v>
      </c>
      <c r="P441" s="115">
        <v>0</v>
      </c>
      <c r="Q441" s="115">
        <v>0</v>
      </c>
      <c r="R441" s="115">
        <v>0</v>
      </c>
      <c r="S441" s="115">
        <v>0</v>
      </c>
      <c r="T441" s="115">
        <v>0</v>
      </c>
      <c r="U441" s="115">
        <v>0</v>
      </c>
      <c r="V441" s="115">
        <v>0</v>
      </c>
      <c r="W441" s="115">
        <v>0</v>
      </c>
      <c r="X441" s="115">
        <v>0</v>
      </c>
      <c r="Y441" s="115">
        <v>0</v>
      </c>
      <c r="Z441" s="115">
        <v>0</v>
      </c>
      <c r="AA441" s="115">
        <v>0</v>
      </c>
      <c r="AB441" s="115">
        <v>0</v>
      </c>
      <c r="AC441" s="115">
        <v>0</v>
      </c>
      <c r="AD441" s="115">
        <v>0</v>
      </c>
      <c r="AE441" s="115">
        <v>0</v>
      </c>
      <c r="AF441" s="115">
        <v>0</v>
      </c>
      <c r="AG441" s="115">
        <v>0</v>
      </c>
      <c r="AH441" s="115">
        <v>0</v>
      </c>
      <c r="AI441" s="115">
        <v>0</v>
      </c>
      <c r="AJ441" s="115">
        <v>0</v>
      </c>
      <c r="AK441" s="115">
        <v>0</v>
      </c>
      <c r="AL441" s="246">
        <f t="shared" si="6"/>
        <v>0</v>
      </c>
      <c r="AO441" s="70"/>
    </row>
    <row r="442" spans="1:41" ht="33" hidden="1" customHeight="1">
      <c r="A442" s="87">
        <v>1427</v>
      </c>
      <c r="B442" s="88" t="s">
        <v>1077</v>
      </c>
      <c r="C442" s="117" t="s">
        <v>1526</v>
      </c>
      <c r="D442" s="115">
        <v>0</v>
      </c>
      <c r="E442" s="115">
        <v>0</v>
      </c>
      <c r="F442" s="115">
        <v>0</v>
      </c>
      <c r="G442" s="115">
        <v>0</v>
      </c>
      <c r="H442" s="115">
        <v>0</v>
      </c>
      <c r="I442" s="115">
        <v>0</v>
      </c>
      <c r="J442" s="115">
        <v>0</v>
      </c>
      <c r="K442" s="115">
        <v>0</v>
      </c>
      <c r="L442" s="115">
        <v>0</v>
      </c>
      <c r="M442" s="115">
        <v>0</v>
      </c>
      <c r="N442" s="115">
        <v>0</v>
      </c>
      <c r="O442" s="115">
        <v>0</v>
      </c>
      <c r="P442" s="115">
        <v>0</v>
      </c>
      <c r="Q442" s="115">
        <v>0</v>
      </c>
      <c r="R442" s="115">
        <v>0</v>
      </c>
      <c r="S442" s="115">
        <v>0</v>
      </c>
      <c r="T442" s="115">
        <v>0</v>
      </c>
      <c r="U442" s="115">
        <v>0</v>
      </c>
      <c r="V442" s="115">
        <v>0</v>
      </c>
      <c r="W442" s="115">
        <v>0</v>
      </c>
      <c r="X442" s="115">
        <v>0</v>
      </c>
      <c r="Y442" s="115">
        <v>0</v>
      </c>
      <c r="Z442" s="115">
        <v>0</v>
      </c>
      <c r="AA442" s="115">
        <v>0</v>
      </c>
      <c r="AB442" s="115">
        <v>0</v>
      </c>
      <c r="AC442" s="115">
        <v>0</v>
      </c>
      <c r="AD442" s="115">
        <v>0</v>
      </c>
      <c r="AE442" s="115">
        <v>0</v>
      </c>
      <c r="AF442" s="115">
        <v>0</v>
      </c>
      <c r="AG442" s="115">
        <v>0</v>
      </c>
      <c r="AH442" s="115">
        <v>0</v>
      </c>
      <c r="AI442" s="115">
        <v>0</v>
      </c>
      <c r="AJ442" s="115">
        <v>0</v>
      </c>
      <c r="AK442" s="115">
        <v>0</v>
      </c>
      <c r="AL442" s="246">
        <f t="shared" si="6"/>
        <v>0</v>
      </c>
      <c r="AO442" s="70"/>
    </row>
    <row r="443" spans="1:41" ht="33" hidden="1" customHeight="1">
      <c r="A443" s="87">
        <v>1428</v>
      </c>
      <c r="B443" s="88" t="s">
        <v>1078</v>
      </c>
      <c r="C443" s="117" t="s">
        <v>1526</v>
      </c>
      <c r="D443" s="115">
        <v>0</v>
      </c>
      <c r="E443" s="115">
        <v>0</v>
      </c>
      <c r="F443" s="115">
        <v>0</v>
      </c>
      <c r="G443" s="115">
        <v>0</v>
      </c>
      <c r="H443" s="115">
        <v>0</v>
      </c>
      <c r="I443" s="115">
        <v>0</v>
      </c>
      <c r="J443" s="115">
        <v>0</v>
      </c>
      <c r="K443" s="115">
        <v>0</v>
      </c>
      <c r="L443" s="115">
        <v>0</v>
      </c>
      <c r="M443" s="115">
        <v>0</v>
      </c>
      <c r="N443" s="115">
        <v>0</v>
      </c>
      <c r="O443" s="115">
        <v>0</v>
      </c>
      <c r="P443" s="115">
        <v>0</v>
      </c>
      <c r="Q443" s="115">
        <v>0</v>
      </c>
      <c r="R443" s="115">
        <v>0</v>
      </c>
      <c r="S443" s="115">
        <v>0</v>
      </c>
      <c r="T443" s="115">
        <v>0</v>
      </c>
      <c r="U443" s="115">
        <v>0</v>
      </c>
      <c r="V443" s="115">
        <v>0</v>
      </c>
      <c r="W443" s="115">
        <v>0</v>
      </c>
      <c r="X443" s="115">
        <v>0</v>
      </c>
      <c r="Y443" s="115">
        <v>0</v>
      </c>
      <c r="Z443" s="115">
        <v>0</v>
      </c>
      <c r="AA443" s="115">
        <v>0</v>
      </c>
      <c r="AB443" s="115">
        <v>0</v>
      </c>
      <c r="AC443" s="115">
        <v>0</v>
      </c>
      <c r="AD443" s="115">
        <v>0</v>
      </c>
      <c r="AE443" s="115">
        <v>0</v>
      </c>
      <c r="AF443" s="115">
        <v>0</v>
      </c>
      <c r="AG443" s="115">
        <v>0</v>
      </c>
      <c r="AH443" s="115">
        <v>0</v>
      </c>
      <c r="AI443" s="115">
        <v>0</v>
      </c>
      <c r="AJ443" s="115">
        <v>0</v>
      </c>
      <c r="AK443" s="115">
        <v>0</v>
      </c>
      <c r="AL443" s="246">
        <f t="shared" si="6"/>
        <v>0</v>
      </c>
      <c r="AO443" s="70"/>
    </row>
    <row r="444" spans="1:41" ht="33" hidden="1" customHeight="1">
      <c r="A444" s="87">
        <v>1429</v>
      </c>
      <c r="B444" s="88" t="s">
        <v>1079</v>
      </c>
      <c r="C444" s="117" t="s">
        <v>1526</v>
      </c>
      <c r="D444" s="115">
        <v>0</v>
      </c>
      <c r="E444" s="115">
        <v>0</v>
      </c>
      <c r="F444" s="115">
        <v>0</v>
      </c>
      <c r="G444" s="115">
        <v>0</v>
      </c>
      <c r="H444" s="115">
        <v>0</v>
      </c>
      <c r="I444" s="115">
        <v>0</v>
      </c>
      <c r="J444" s="115">
        <v>0</v>
      </c>
      <c r="K444" s="115">
        <v>0</v>
      </c>
      <c r="L444" s="115">
        <v>0</v>
      </c>
      <c r="M444" s="115">
        <v>0</v>
      </c>
      <c r="N444" s="115">
        <v>0</v>
      </c>
      <c r="O444" s="115">
        <v>0</v>
      </c>
      <c r="P444" s="115">
        <v>0</v>
      </c>
      <c r="Q444" s="115">
        <v>0</v>
      </c>
      <c r="R444" s="115">
        <v>0</v>
      </c>
      <c r="S444" s="115">
        <v>0</v>
      </c>
      <c r="T444" s="115">
        <v>0</v>
      </c>
      <c r="U444" s="115">
        <v>0</v>
      </c>
      <c r="V444" s="115">
        <v>0</v>
      </c>
      <c r="W444" s="115">
        <v>0</v>
      </c>
      <c r="X444" s="115">
        <v>0</v>
      </c>
      <c r="Y444" s="115">
        <v>0</v>
      </c>
      <c r="Z444" s="115">
        <v>0</v>
      </c>
      <c r="AA444" s="115">
        <v>0</v>
      </c>
      <c r="AB444" s="115">
        <v>0</v>
      </c>
      <c r="AC444" s="115">
        <v>0</v>
      </c>
      <c r="AD444" s="115">
        <v>0</v>
      </c>
      <c r="AE444" s="115">
        <v>0</v>
      </c>
      <c r="AF444" s="115">
        <v>0</v>
      </c>
      <c r="AG444" s="115">
        <v>0</v>
      </c>
      <c r="AH444" s="115">
        <v>0</v>
      </c>
      <c r="AI444" s="115">
        <v>0</v>
      </c>
      <c r="AJ444" s="115">
        <v>0</v>
      </c>
      <c r="AK444" s="115">
        <v>0</v>
      </c>
      <c r="AL444" s="246">
        <f t="shared" si="6"/>
        <v>0</v>
      </c>
      <c r="AO444" s="70"/>
    </row>
    <row r="445" spans="1:41" ht="33" hidden="1" customHeight="1">
      <c r="A445" s="87">
        <v>1430</v>
      </c>
      <c r="B445" s="88" t="s">
        <v>1080</v>
      </c>
      <c r="C445" s="117" t="s">
        <v>1526</v>
      </c>
      <c r="D445" s="115">
        <v>0</v>
      </c>
      <c r="E445" s="115">
        <v>0</v>
      </c>
      <c r="F445" s="115">
        <v>0</v>
      </c>
      <c r="G445" s="115">
        <v>0</v>
      </c>
      <c r="H445" s="115">
        <v>0</v>
      </c>
      <c r="I445" s="115">
        <v>0</v>
      </c>
      <c r="J445" s="115">
        <v>0</v>
      </c>
      <c r="K445" s="115">
        <v>0</v>
      </c>
      <c r="L445" s="115">
        <v>0</v>
      </c>
      <c r="M445" s="115">
        <v>0</v>
      </c>
      <c r="N445" s="115">
        <v>0</v>
      </c>
      <c r="O445" s="115">
        <v>0</v>
      </c>
      <c r="P445" s="115">
        <v>0</v>
      </c>
      <c r="Q445" s="115">
        <v>0</v>
      </c>
      <c r="R445" s="115">
        <v>0</v>
      </c>
      <c r="S445" s="115">
        <v>0</v>
      </c>
      <c r="T445" s="115">
        <v>0</v>
      </c>
      <c r="U445" s="115">
        <v>0</v>
      </c>
      <c r="V445" s="115">
        <v>0</v>
      </c>
      <c r="W445" s="115">
        <v>0</v>
      </c>
      <c r="X445" s="115">
        <v>0</v>
      </c>
      <c r="Y445" s="115">
        <v>0</v>
      </c>
      <c r="Z445" s="115">
        <v>0</v>
      </c>
      <c r="AA445" s="115">
        <v>0</v>
      </c>
      <c r="AB445" s="115">
        <v>0</v>
      </c>
      <c r="AC445" s="115">
        <v>0</v>
      </c>
      <c r="AD445" s="115">
        <v>0</v>
      </c>
      <c r="AE445" s="115">
        <v>0</v>
      </c>
      <c r="AF445" s="115">
        <v>0</v>
      </c>
      <c r="AG445" s="115">
        <v>0</v>
      </c>
      <c r="AH445" s="115">
        <v>0</v>
      </c>
      <c r="AI445" s="115">
        <v>0</v>
      </c>
      <c r="AJ445" s="115">
        <v>0</v>
      </c>
      <c r="AK445" s="115">
        <v>0</v>
      </c>
      <c r="AL445" s="246">
        <f t="shared" si="6"/>
        <v>0</v>
      </c>
      <c r="AO445" s="70"/>
    </row>
    <row r="446" spans="1:41" ht="33" hidden="1" customHeight="1">
      <c r="A446" s="87">
        <v>1431</v>
      </c>
      <c r="B446" s="88" t="s">
        <v>1081</v>
      </c>
      <c r="C446" s="117" t="s">
        <v>1526</v>
      </c>
      <c r="D446" s="115">
        <v>0</v>
      </c>
      <c r="E446" s="115">
        <v>0</v>
      </c>
      <c r="F446" s="115">
        <v>0</v>
      </c>
      <c r="G446" s="115">
        <v>0</v>
      </c>
      <c r="H446" s="115">
        <v>0</v>
      </c>
      <c r="I446" s="115">
        <v>0</v>
      </c>
      <c r="J446" s="115">
        <v>0</v>
      </c>
      <c r="K446" s="115">
        <v>0</v>
      </c>
      <c r="L446" s="115">
        <v>0</v>
      </c>
      <c r="M446" s="115">
        <v>0</v>
      </c>
      <c r="N446" s="115">
        <v>0</v>
      </c>
      <c r="O446" s="115">
        <v>0</v>
      </c>
      <c r="P446" s="115">
        <v>0</v>
      </c>
      <c r="Q446" s="115">
        <v>0</v>
      </c>
      <c r="R446" s="115">
        <v>0</v>
      </c>
      <c r="S446" s="115">
        <v>0</v>
      </c>
      <c r="T446" s="115">
        <v>0</v>
      </c>
      <c r="U446" s="115">
        <v>0</v>
      </c>
      <c r="V446" s="115">
        <v>0</v>
      </c>
      <c r="W446" s="115">
        <v>0</v>
      </c>
      <c r="X446" s="115">
        <v>0</v>
      </c>
      <c r="Y446" s="115">
        <v>0</v>
      </c>
      <c r="Z446" s="115">
        <v>0</v>
      </c>
      <c r="AA446" s="115">
        <v>0</v>
      </c>
      <c r="AB446" s="115">
        <v>0</v>
      </c>
      <c r="AC446" s="115">
        <v>0</v>
      </c>
      <c r="AD446" s="115">
        <v>0</v>
      </c>
      <c r="AE446" s="115">
        <v>0</v>
      </c>
      <c r="AF446" s="115">
        <v>0</v>
      </c>
      <c r="AG446" s="115">
        <v>0</v>
      </c>
      <c r="AH446" s="115">
        <v>0</v>
      </c>
      <c r="AI446" s="115">
        <v>0</v>
      </c>
      <c r="AJ446" s="115">
        <v>0</v>
      </c>
      <c r="AK446" s="115">
        <v>0</v>
      </c>
      <c r="AL446" s="246">
        <f t="shared" si="6"/>
        <v>0</v>
      </c>
      <c r="AO446" s="70"/>
    </row>
    <row r="447" spans="1:41" ht="33" hidden="1" customHeight="1">
      <c r="A447" s="87">
        <v>1432</v>
      </c>
      <c r="B447" s="88" t="s">
        <v>1082</v>
      </c>
      <c r="C447" s="117" t="s">
        <v>1526</v>
      </c>
      <c r="D447" s="115">
        <v>0</v>
      </c>
      <c r="E447" s="115">
        <v>0</v>
      </c>
      <c r="F447" s="115">
        <v>0</v>
      </c>
      <c r="G447" s="115">
        <v>0</v>
      </c>
      <c r="H447" s="115">
        <v>0</v>
      </c>
      <c r="I447" s="115">
        <v>0</v>
      </c>
      <c r="J447" s="115">
        <v>0</v>
      </c>
      <c r="K447" s="115">
        <v>0</v>
      </c>
      <c r="L447" s="115">
        <v>0</v>
      </c>
      <c r="M447" s="115">
        <v>0</v>
      </c>
      <c r="N447" s="115">
        <v>0</v>
      </c>
      <c r="O447" s="115">
        <v>0</v>
      </c>
      <c r="P447" s="115">
        <v>0</v>
      </c>
      <c r="Q447" s="115">
        <v>0</v>
      </c>
      <c r="R447" s="115">
        <v>0</v>
      </c>
      <c r="S447" s="115">
        <v>0</v>
      </c>
      <c r="T447" s="115">
        <v>0</v>
      </c>
      <c r="U447" s="115">
        <v>0</v>
      </c>
      <c r="V447" s="115">
        <v>0</v>
      </c>
      <c r="W447" s="115">
        <v>0</v>
      </c>
      <c r="X447" s="115">
        <v>0</v>
      </c>
      <c r="Y447" s="115">
        <v>0</v>
      </c>
      <c r="Z447" s="115">
        <v>0</v>
      </c>
      <c r="AA447" s="115">
        <v>0</v>
      </c>
      <c r="AB447" s="115">
        <v>0</v>
      </c>
      <c r="AC447" s="115">
        <v>0</v>
      </c>
      <c r="AD447" s="115">
        <v>0</v>
      </c>
      <c r="AE447" s="115">
        <v>0</v>
      </c>
      <c r="AF447" s="115">
        <v>0</v>
      </c>
      <c r="AG447" s="115">
        <v>0</v>
      </c>
      <c r="AH447" s="115">
        <v>0</v>
      </c>
      <c r="AI447" s="115">
        <v>0</v>
      </c>
      <c r="AJ447" s="115">
        <v>0</v>
      </c>
      <c r="AK447" s="115">
        <v>0</v>
      </c>
      <c r="AL447" s="246">
        <f t="shared" si="6"/>
        <v>0</v>
      </c>
      <c r="AO447" s="70"/>
    </row>
    <row r="448" spans="1:41" ht="33" hidden="1" customHeight="1">
      <c r="A448" s="87">
        <v>1433</v>
      </c>
      <c r="B448" s="88" t="s">
        <v>1083</v>
      </c>
      <c r="C448" s="117" t="s">
        <v>1526</v>
      </c>
      <c r="D448" s="115">
        <v>0</v>
      </c>
      <c r="E448" s="115">
        <v>0</v>
      </c>
      <c r="F448" s="115">
        <v>0</v>
      </c>
      <c r="G448" s="115">
        <v>0</v>
      </c>
      <c r="H448" s="115">
        <v>0</v>
      </c>
      <c r="I448" s="115">
        <v>0</v>
      </c>
      <c r="J448" s="115">
        <v>0</v>
      </c>
      <c r="K448" s="115">
        <v>0</v>
      </c>
      <c r="L448" s="115">
        <v>0</v>
      </c>
      <c r="M448" s="115">
        <v>0</v>
      </c>
      <c r="N448" s="115">
        <v>0</v>
      </c>
      <c r="O448" s="115">
        <v>0</v>
      </c>
      <c r="P448" s="115">
        <v>0</v>
      </c>
      <c r="Q448" s="115">
        <v>0</v>
      </c>
      <c r="R448" s="115">
        <v>0</v>
      </c>
      <c r="S448" s="115">
        <v>0</v>
      </c>
      <c r="T448" s="115">
        <v>0</v>
      </c>
      <c r="U448" s="115">
        <v>0</v>
      </c>
      <c r="V448" s="115">
        <v>0</v>
      </c>
      <c r="W448" s="115">
        <v>0</v>
      </c>
      <c r="X448" s="115">
        <v>0</v>
      </c>
      <c r="Y448" s="115">
        <v>0</v>
      </c>
      <c r="Z448" s="115">
        <v>0</v>
      </c>
      <c r="AA448" s="115">
        <v>0</v>
      </c>
      <c r="AB448" s="115">
        <v>0</v>
      </c>
      <c r="AC448" s="115">
        <v>0</v>
      </c>
      <c r="AD448" s="115">
        <v>0</v>
      </c>
      <c r="AE448" s="115">
        <v>0</v>
      </c>
      <c r="AF448" s="115">
        <v>0</v>
      </c>
      <c r="AG448" s="115">
        <v>0</v>
      </c>
      <c r="AH448" s="115">
        <v>0</v>
      </c>
      <c r="AI448" s="115">
        <v>0</v>
      </c>
      <c r="AJ448" s="115">
        <v>0</v>
      </c>
      <c r="AK448" s="115">
        <v>0</v>
      </c>
      <c r="AL448" s="246">
        <f t="shared" si="6"/>
        <v>0</v>
      </c>
      <c r="AO448" s="70"/>
    </row>
    <row r="449" spans="1:41" ht="33" hidden="1" customHeight="1">
      <c r="A449" s="87">
        <v>1434</v>
      </c>
      <c r="B449" s="88" t="s">
        <v>1084</v>
      </c>
      <c r="C449" s="117" t="s">
        <v>1526</v>
      </c>
      <c r="D449" s="115">
        <v>0</v>
      </c>
      <c r="E449" s="115">
        <v>0</v>
      </c>
      <c r="F449" s="115">
        <v>0</v>
      </c>
      <c r="G449" s="115">
        <v>0</v>
      </c>
      <c r="H449" s="115">
        <v>0</v>
      </c>
      <c r="I449" s="115">
        <v>0</v>
      </c>
      <c r="J449" s="115">
        <v>0</v>
      </c>
      <c r="K449" s="115">
        <v>0</v>
      </c>
      <c r="L449" s="115">
        <v>0</v>
      </c>
      <c r="M449" s="115">
        <v>0</v>
      </c>
      <c r="N449" s="115">
        <v>0</v>
      </c>
      <c r="O449" s="115">
        <v>0</v>
      </c>
      <c r="P449" s="115">
        <v>0</v>
      </c>
      <c r="Q449" s="115">
        <v>0</v>
      </c>
      <c r="R449" s="115">
        <v>0</v>
      </c>
      <c r="S449" s="115">
        <v>0</v>
      </c>
      <c r="T449" s="115">
        <v>0</v>
      </c>
      <c r="U449" s="115">
        <v>0</v>
      </c>
      <c r="V449" s="115">
        <v>0</v>
      </c>
      <c r="W449" s="115">
        <v>0</v>
      </c>
      <c r="X449" s="115">
        <v>0</v>
      </c>
      <c r="Y449" s="115">
        <v>0</v>
      </c>
      <c r="Z449" s="115">
        <v>0</v>
      </c>
      <c r="AA449" s="115">
        <v>0</v>
      </c>
      <c r="AB449" s="115">
        <v>0</v>
      </c>
      <c r="AC449" s="115">
        <v>0</v>
      </c>
      <c r="AD449" s="115">
        <v>0</v>
      </c>
      <c r="AE449" s="115">
        <v>0</v>
      </c>
      <c r="AF449" s="115">
        <v>0</v>
      </c>
      <c r="AG449" s="115">
        <v>0</v>
      </c>
      <c r="AH449" s="115">
        <v>0</v>
      </c>
      <c r="AI449" s="115">
        <v>0</v>
      </c>
      <c r="AJ449" s="115">
        <v>0</v>
      </c>
      <c r="AK449" s="115">
        <v>0</v>
      </c>
      <c r="AL449" s="246">
        <f t="shared" si="6"/>
        <v>0</v>
      </c>
      <c r="AO449" s="70"/>
    </row>
    <row r="450" spans="1:41" ht="33" hidden="1" customHeight="1">
      <c r="A450" s="87">
        <v>1435</v>
      </c>
      <c r="B450" s="88" t="s">
        <v>1085</v>
      </c>
      <c r="C450" s="117" t="s">
        <v>1526</v>
      </c>
      <c r="D450" s="115">
        <v>0</v>
      </c>
      <c r="E450" s="115">
        <v>0</v>
      </c>
      <c r="F450" s="115">
        <v>0</v>
      </c>
      <c r="G450" s="115">
        <v>0</v>
      </c>
      <c r="H450" s="115">
        <v>0</v>
      </c>
      <c r="I450" s="115">
        <v>0</v>
      </c>
      <c r="J450" s="115">
        <v>0</v>
      </c>
      <c r="K450" s="115">
        <v>0</v>
      </c>
      <c r="L450" s="115">
        <v>0</v>
      </c>
      <c r="M450" s="115">
        <v>0</v>
      </c>
      <c r="N450" s="115">
        <v>0</v>
      </c>
      <c r="O450" s="115">
        <v>0</v>
      </c>
      <c r="P450" s="115">
        <v>0</v>
      </c>
      <c r="Q450" s="115">
        <v>0</v>
      </c>
      <c r="R450" s="115">
        <v>0</v>
      </c>
      <c r="S450" s="115">
        <v>0</v>
      </c>
      <c r="T450" s="115">
        <v>0</v>
      </c>
      <c r="U450" s="115">
        <v>0</v>
      </c>
      <c r="V450" s="115">
        <v>0</v>
      </c>
      <c r="W450" s="115">
        <v>0</v>
      </c>
      <c r="X450" s="115">
        <v>0</v>
      </c>
      <c r="Y450" s="115">
        <v>0</v>
      </c>
      <c r="Z450" s="115">
        <v>0</v>
      </c>
      <c r="AA450" s="115">
        <v>0</v>
      </c>
      <c r="AB450" s="115">
        <v>0</v>
      </c>
      <c r="AC450" s="115">
        <v>0</v>
      </c>
      <c r="AD450" s="115">
        <v>0</v>
      </c>
      <c r="AE450" s="115">
        <v>0</v>
      </c>
      <c r="AF450" s="115">
        <v>0</v>
      </c>
      <c r="AG450" s="115">
        <v>0</v>
      </c>
      <c r="AH450" s="115">
        <v>0</v>
      </c>
      <c r="AI450" s="115">
        <v>0</v>
      </c>
      <c r="AJ450" s="115">
        <v>0</v>
      </c>
      <c r="AK450" s="115">
        <v>0</v>
      </c>
      <c r="AL450" s="246">
        <f t="shared" si="6"/>
        <v>0</v>
      </c>
      <c r="AO450" s="70"/>
    </row>
    <row r="451" spans="1:41" ht="33" hidden="1" customHeight="1">
      <c r="A451" s="87">
        <v>1501</v>
      </c>
      <c r="B451" s="88" t="s">
        <v>1086</v>
      </c>
      <c r="C451" s="117" t="s">
        <v>1526</v>
      </c>
      <c r="D451" s="115">
        <v>0</v>
      </c>
      <c r="E451" s="115">
        <v>0</v>
      </c>
      <c r="F451" s="115">
        <v>0</v>
      </c>
      <c r="G451" s="115">
        <v>0</v>
      </c>
      <c r="H451" s="115">
        <v>0</v>
      </c>
      <c r="I451" s="115">
        <v>0</v>
      </c>
      <c r="J451" s="115">
        <v>0</v>
      </c>
      <c r="K451" s="115">
        <v>0</v>
      </c>
      <c r="L451" s="115">
        <v>0</v>
      </c>
      <c r="M451" s="115">
        <v>0</v>
      </c>
      <c r="N451" s="115">
        <v>0</v>
      </c>
      <c r="O451" s="115">
        <v>0</v>
      </c>
      <c r="P451" s="115">
        <v>0</v>
      </c>
      <c r="Q451" s="115">
        <v>0</v>
      </c>
      <c r="R451" s="115">
        <v>0</v>
      </c>
      <c r="S451" s="115">
        <v>0</v>
      </c>
      <c r="T451" s="115">
        <v>0</v>
      </c>
      <c r="U451" s="115">
        <v>0</v>
      </c>
      <c r="V451" s="115">
        <v>0</v>
      </c>
      <c r="W451" s="115">
        <v>0</v>
      </c>
      <c r="X451" s="115">
        <v>0</v>
      </c>
      <c r="Y451" s="115">
        <v>0</v>
      </c>
      <c r="Z451" s="115">
        <v>0</v>
      </c>
      <c r="AA451" s="115">
        <v>0</v>
      </c>
      <c r="AB451" s="115">
        <v>0</v>
      </c>
      <c r="AC451" s="115">
        <v>0</v>
      </c>
      <c r="AD451" s="115">
        <v>0</v>
      </c>
      <c r="AE451" s="115">
        <v>0</v>
      </c>
      <c r="AF451" s="115">
        <v>0</v>
      </c>
      <c r="AG451" s="115">
        <v>0</v>
      </c>
      <c r="AH451" s="115">
        <v>0</v>
      </c>
      <c r="AI451" s="115">
        <v>0</v>
      </c>
      <c r="AJ451" s="115">
        <v>0</v>
      </c>
      <c r="AK451" s="115">
        <v>0</v>
      </c>
      <c r="AL451" s="246">
        <f t="shared" si="6"/>
        <v>0</v>
      </c>
      <c r="AO451" s="70"/>
    </row>
    <row r="452" spans="1:41" ht="33" hidden="1" customHeight="1">
      <c r="A452" s="87">
        <v>1502</v>
      </c>
      <c r="B452" s="88" t="s">
        <v>1087</v>
      </c>
      <c r="C452" s="117" t="s">
        <v>1526</v>
      </c>
      <c r="D452" s="115">
        <v>0</v>
      </c>
      <c r="E452" s="115">
        <v>0</v>
      </c>
      <c r="F452" s="115">
        <v>0</v>
      </c>
      <c r="G452" s="115">
        <v>0</v>
      </c>
      <c r="H452" s="115">
        <v>0</v>
      </c>
      <c r="I452" s="115">
        <v>0</v>
      </c>
      <c r="J452" s="115">
        <v>0</v>
      </c>
      <c r="K452" s="115">
        <v>0</v>
      </c>
      <c r="L452" s="115">
        <v>0</v>
      </c>
      <c r="M452" s="115">
        <v>0</v>
      </c>
      <c r="N452" s="115">
        <v>0</v>
      </c>
      <c r="O452" s="115">
        <v>0</v>
      </c>
      <c r="P452" s="115">
        <v>0</v>
      </c>
      <c r="Q452" s="115">
        <v>0</v>
      </c>
      <c r="R452" s="115">
        <v>0</v>
      </c>
      <c r="S452" s="115">
        <v>0</v>
      </c>
      <c r="T452" s="115">
        <v>0</v>
      </c>
      <c r="U452" s="115">
        <v>0</v>
      </c>
      <c r="V452" s="115">
        <v>0</v>
      </c>
      <c r="W452" s="115">
        <v>0</v>
      </c>
      <c r="X452" s="115">
        <v>0</v>
      </c>
      <c r="Y452" s="115">
        <v>0</v>
      </c>
      <c r="Z452" s="115">
        <v>0</v>
      </c>
      <c r="AA452" s="115">
        <v>0</v>
      </c>
      <c r="AB452" s="115">
        <v>0</v>
      </c>
      <c r="AC452" s="115">
        <v>0</v>
      </c>
      <c r="AD452" s="115">
        <v>0</v>
      </c>
      <c r="AE452" s="115">
        <v>0</v>
      </c>
      <c r="AF452" s="115">
        <v>0</v>
      </c>
      <c r="AG452" s="115">
        <v>0</v>
      </c>
      <c r="AH452" s="115">
        <v>0</v>
      </c>
      <c r="AI452" s="115">
        <v>0</v>
      </c>
      <c r="AJ452" s="115">
        <v>0</v>
      </c>
      <c r="AK452" s="115">
        <v>0</v>
      </c>
      <c r="AL452" s="246">
        <f t="shared" si="6"/>
        <v>0</v>
      </c>
      <c r="AO452" s="70"/>
    </row>
    <row r="453" spans="1:41" ht="33" hidden="1" customHeight="1">
      <c r="A453" s="87">
        <v>1503</v>
      </c>
      <c r="B453" s="88" t="s">
        <v>1088</v>
      </c>
      <c r="C453" s="117" t="s">
        <v>1526</v>
      </c>
      <c r="D453" s="115">
        <v>0</v>
      </c>
      <c r="E453" s="115">
        <v>0</v>
      </c>
      <c r="F453" s="115">
        <v>0</v>
      </c>
      <c r="G453" s="115">
        <v>0</v>
      </c>
      <c r="H453" s="115">
        <v>0</v>
      </c>
      <c r="I453" s="115">
        <v>0</v>
      </c>
      <c r="J453" s="115">
        <v>0</v>
      </c>
      <c r="K453" s="115">
        <v>0</v>
      </c>
      <c r="L453" s="115">
        <v>0</v>
      </c>
      <c r="M453" s="115">
        <v>0</v>
      </c>
      <c r="N453" s="115">
        <v>0</v>
      </c>
      <c r="O453" s="115">
        <v>0</v>
      </c>
      <c r="P453" s="115">
        <v>0</v>
      </c>
      <c r="Q453" s="115">
        <v>0</v>
      </c>
      <c r="R453" s="115">
        <v>0</v>
      </c>
      <c r="S453" s="115">
        <v>0</v>
      </c>
      <c r="T453" s="115">
        <v>0</v>
      </c>
      <c r="U453" s="115">
        <v>0</v>
      </c>
      <c r="V453" s="115">
        <v>0</v>
      </c>
      <c r="W453" s="115">
        <v>0</v>
      </c>
      <c r="X453" s="115">
        <v>0</v>
      </c>
      <c r="Y453" s="115">
        <v>0</v>
      </c>
      <c r="Z453" s="115">
        <v>0</v>
      </c>
      <c r="AA453" s="115">
        <v>0</v>
      </c>
      <c r="AB453" s="115">
        <v>0</v>
      </c>
      <c r="AC453" s="115">
        <v>0</v>
      </c>
      <c r="AD453" s="115">
        <v>0</v>
      </c>
      <c r="AE453" s="115">
        <v>0</v>
      </c>
      <c r="AF453" s="115">
        <v>0</v>
      </c>
      <c r="AG453" s="115">
        <v>0</v>
      </c>
      <c r="AH453" s="115">
        <v>0</v>
      </c>
      <c r="AI453" s="115">
        <v>0</v>
      </c>
      <c r="AJ453" s="115">
        <v>0</v>
      </c>
      <c r="AK453" s="115">
        <v>0</v>
      </c>
      <c r="AL453" s="246">
        <f t="shared" si="6"/>
        <v>0</v>
      </c>
      <c r="AO453" s="70"/>
    </row>
    <row r="454" spans="1:41" ht="33" hidden="1" customHeight="1">
      <c r="A454" s="87">
        <v>1504</v>
      </c>
      <c r="B454" s="88" t="s">
        <v>1089</v>
      </c>
      <c r="C454" s="117" t="s">
        <v>1526</v>
      </c>
      <c r="D454" s="115">
        <v>0</v>
      </c>
      <c r="E454" s="115">
        <v>0</v>
      </c>
      <c r="F454" s="115">
        <v>0</v>
      </c>
      <c r="G454" s="115">
        <v>0</v>
      </c>
      <c r="H454" s="115">
        <v>0</v>
      </c>
      <c r="I454" s="115">
        <v>0</v>
      </c>
      <c r="J454" s="115">
        <v>0</v>
      </c>
      <c r="K454" s="115">
        <v>0</v>
      </c>
      <c r="L454" s="115">
        <v>0</v>
      </c>
      <c r="M454" s="115">
        <v>0</v>
      </c>
      <c r="N454" s="115">
        <v>0</v>
      </c>
      <c r="O454" s="115">
        <v>0</v>
      </c>
      <c r="P454" s="115">
        <v>0</v>
      </c>
      <c r="Q454" s="115">
        <v>0</v>
      </c>
      <c r="R454" s="115">
        <v>0</v>
      </c>
      <c r="S454" s="115">
        <v>0</v>
      </c>
      <c r="T454" s="115">
        <v>0</v>
      </c>
      <c r="U454" s="115">
        <v>0</v>
      </c>
      <c r="V454" s="115">
        <v>0</v>
      </c>
      <c r="W454" s="115">
        <v>0</v>
      </c>
      <c r="X454" s="115">
        <v>0</v>
      </c>
      <c r="Y454" s="115">
        <v>0</v>
      </c>
      <c r="Z454" s="115">
        <v>0</v>
      </c>
      <c r="AA454" s="115">
        <v>0</v>
      </c>
      <c r="AB454" s="115">
        <v>0</v>
      </c>
      <c r="AC454" s="115">
        <v>0</v>
      </c>
      <c r="AD454" s="115">
        <v>0</v>
      </c>
      <c r="AE454" s="115">
        <v>0</v>
      </c>
      <c r="AF454" s="115">
        <v>0</v>
      </c>
      <c r="AG454" s="115">
        <v>0</v>
      </c>
      <c r="AH454" s="115">
        <v>0</v>
      </c>
      <c r="AI454" s="115">
        <v>0</v>
      </c>
      <c r="AJ454" s="115">
        <v>0</v>
      </c>
      <c r="AK454" s="115">
        <v>0</v>
      </c>
      <c r="AL454" s="246">
        <f t="shared" si="6"/>
        <v>0</v>
      </c>
      <c r="AO454" s="70"/>
    </row>
    <row r="455" spans="1:41" ht="33" hidden="1" customHeight="1">
      <c r="A455" s="87">
        <v>1505</v>
      </c>
      <c r="B455" s="88" t="s">
        <v>1090</v>
      </c>
      <c r="C455" s="117" t="s">
        <v>1526</v>
      </c>
      <c r="D455" s="115">
        <v>0</v>
      </c>
      <c r="E455" s="115">
        <v>0</v>
      </c>
      <c r="F455" s="115">
        <v>0</v>
      </c>
      <c r="G455" s="115">
        <v>0</v>
      </c>
      <c r="H455" s="115">
        <v>0</v>
      </c>
      <c r="I455" s="115">
        <v>0</v>
      </c>
      <c r="J455" s="115">
        <v>0</v>
      </c>
      <c r="K455" s="115">
        <v>0</v>
      </c>
      <c r="L455" s="115">
        <v>0</v>
      </c>
      <c r="M455" s="115">
        <v>0</v>
      </c>
      <c r="N455" s="115">
        <v>0</v>
      </c>
      <c r="O455" s="115">
        <v>0</v>
      </c>
      <c r="P455" s="115">
        <v>0</v>
      </c>
      <c r="Q455" s="115">
        <v>0</v>
      </c>
      <c r="R455" s="115">
        <v>0</v>
      </c>
      <c r="S455" s="115">
        <v>0</v>
      </c>
      <c r="T455" s="115">
        <v>0</v>
      </c>
      <c r="U455" s="115">
        <v>0</v>
      </c>
      <c r="V455" s="115">
        <v>0</v>
      </c>
      <c r="W455" s="115">
        <v>0</v>
      </c>
      <c r="X455" s="115">
        <v>0</v>
      </c>
      <c r="Y455" s="115">
        <v>0</v>
      </c>
      <c r="Z455" s="115">
        <v>0</v>
      </c>
      <c r="AA455" s="115">
        <v>0</v>
      </c>
      <c r="AB455" s="115">
        <v>0</v>
      </c>
      <c r="AC455" s="115">
        <v>0</v>
      </c>
      <c r="AD455" s="115">
        <v>0</v>
      </c>
      <c r="AE455" s="115">
        <v>0</v>
      </c>
      <c r="AF455" s="115">
        <v>0</v>
      </c>
      <c r="AG455" s="115">
        <v>0</v>
      </c>
      <c r="AH455" s="115">
        <v>0</v>
      </c>
      <c r="AI455" s="115">
        <v>0</v>
      </c>
      <c r="AJ455" s="115">
        <v>0</v>
      </c>
      <c r="AK455" s="115">
        <v>0</v>
      </c>
      <c r="AL455" s="246">
        <f t="shared" si="6"/>
        <v>0</v>
      </c>
      <c r="AO455" s="70"/>
    </row>
    <row r="456" spans="1:41" ht="33" hidden="1" customHeight="1">
      <c r="A456" s="87">
        <v>1506</v>
      </c>
      <c r="B456" s="88" t="s">
        <v>1091</v>
      </c>
      <c r="C456" s="117" t="s">
        <v>1526</v>
      </c>
      <c r="D456" s="115">
        <v>0</v>
      </c>
      <c r="E456" s="115">
        <v>0</v>
      </c>
      <c r="F456" s="115">
        <v>0</v>
      </c>
      <c r="G456" s="115">
        <v>0</v>
      </c>
      <c r="H456" s="115">
        <v>0</v>
      </c>
      <c r="I456" s="115">
        <v>0</v>
      </c>
      <c r="J456" s="115">
        <v>0</v>
      </c>
      <c r="K456" s="115">
        <v>0</v>
      </c>
      <c r="L456" s="115">
        <v>0</v>
      </c>
      <c r="M456" s="115">
        <v>0</v>
      </c>
      <c r="N456" s="115">
        <v>0</v>
      </c>
      <c r="O456" s="115">
        <v>0</v>
      </c>
      <c r="P456" s="115">
        <v>0</v>
      </c>
      <c r="Q456" s="115">
        <v>0</v>
      </c>
      <c r="R456" s="115">
        <v>0</v>
      </c>
      <c r="S456" s="115">
        <v>0</v>
      </c>
      <c r="T456" s="115">
        <v>0</v>
      </c>
      <c r="U456" s="115">
        <v>0</v>
      </c>
      <c r="V456" s="115">
        <v>0</v>
      </c>
      <c r="W456" s="115">
        <v>0</v>
      </c>
      <c r="X456" s="115">
        <v>0</v>
      </c>
      <c r="Y456" s="115">
        <v>0</v>
      </c>
      <c r="Z456" s="115">
        <v>0</v>
      </c>
      <c r="AA456" s="115">
        <v>0</v>
      </c>
      <c r="AB456" s="115">
        <v>0</v>
      </c>
      <c r="AC456" s="115">
        <v>0</v>
      </c>
      <c r="AD456" s="115">
        <v>0</v>
      </c>
      <c r="AE456" s="115">
        <v>0</v>
      </c>
      <c r="AF456" s="115">
        <v>0</v>
      </c>
      <c r="AG456" s="115">
        <v>0</v>
      </c>
      <c r="AH456" s="115">
        <v>0</v>
      </c>
      <c r="AI456" s="115">
        <v>0</v>
      </c>
      <c r="AJ456" s="115">
        <v>0</v>
      </c>
      <c r="AK456" s="115">
        <v>0</v>
      </c>
      <c r="AL456" s="246">
        <f t="shared" si="6"/>
        <v>0</v>
      </c>
      <c r="AO456" s="70"/>
    </row>
    <row r="457" spans="1:41" ht="33" hidden="1" customHeight="1">
      <c r="A457" s="87">
        <v>1507</v>
      </c>
      <c r="B457" s="88" t="s">
        <v>1092</v>
      </c>
      <c r="C457" s="117" t="s">
        <v>1526</v>
      </c>
      <c r="D457" s="115">
        <v>0</v>
      </c>
      <c r="E457" s="115">
        <v>0</v>
      </c>
      <c r="F457" s="115">
        <v>0</v>
      </c>
      <c r="G457" s="115">
        <v>0</v>
      </c>
      <c r="H457" s="115">
        <v>0</v>
      </c>
      <c r="I457" s="115">
        <v>0</v>
      </c>
      <c r="J457" s="115">
        <v>0</v>
      </c>
      <c r="K457" s="115">
        <v>0</v>
      </c>
      <c r="L457" s="115">
        <v>0</v>
      </c>
      <c r="M457" s="115">
        <v>0</v>
      </c>
      <c r="N457" s="115">
        <v>0</v>
      </c>
      <c r="O457" s="115">
        <v>0</v>
      </c>
      <c r="P457" s="115">
        <v>0</v>
      </c>
      <c r="Q457" s="115">
        <v>0</v>
      </c>
      <c r="R457" s="115">
        <v>0</v>
      </c>
      <c r="S457" s="115">
        <v>0</v>
      </c>
      <c r="T457" s="115">
        <v>0</v>
      </c>
      <c r="U457" s="115">
        <v>0</v>
      </c>
      <c r="V457" s="115">
        <v>0</v>
      </c>
      <c r="W457" s="115">
        <v>0</v>
      </c>
      <c r="X457" s="115">
        <v>0</v>
      </c>
      <c r="Y457" s="115">
        <v>0</v>
      </c>
      <c r="Z457" s="115">
        <v>0</v>
      </c>
      <c r="AA457" s="115">
        <v>0</v>
      </c>
      <c r="AB457" s="115">
        <v>0</v>
      </c>
      <c r="AC457" s="115">
        <v>0</v>
      </c>
      <c r="AD457" s="115">
        <v>0</v>
      </c>
      <c r="AE457" s="115">
        <v>0</v>
      </c>
      <c r="AF457" s="115">
        <v>0</v>
      </c>
      <c r="AG457" s="115">
        <v>0</v>
      </c>
      <c r="AH457" s="115">
        <v>0</v>
      </c>
      <c r="AI457" s="115">
        <v>0</v>
      </c>
      <c r="AJ457" s="115">
        <v>0</v>
      </c>
      <c r="AK457" s="115">
        <v>0</v>
      </c>
      <c r="AL457" s="246">
        <f t="shared" si="6"/>
        <v>0</v>
      </c>
      <c r="AO457" s="70"/>
    </row>
    <row r="458" spans="1:41" ht="33" hidden="1" customHeight="1">
      <c r="A458" s="87">
        <v>1508</v>
      </c>
      <c r="B458" s="88" t="s">
        <v>1093</v>
      </c>
      <c r="C458" s="117" t="s">
        <v>1526</v>
      </c>
      <c r="D458" s="115">
        <v>0</v>
      </c>
      <c r="E458" s="115">
        <v>0</v>
      </c>
      <c r="F458" s="115">
        <v>0</v>
      </c>
      <c r="G458" s="115">
        <v>0</v>
      </c>
      <c r="H458" s="115">
        <v>0</v>
      </c>
      <c r="I458" s="115">
        <v>0</v>
      </c>
      <c r="J458" s="115">
        <v>0</v>
      </c>
      <c r="K458" s="115">
        <v>0</v>
      </c>
      <c r="L458" s="115">
        <v>0</v>
      </c>
      <c r="M458" s="115">
        <v>0</v>
      </c>
      <c r="N458" s="115">
        <v>0</v>
      </c>
      <c r="O458" s="115">
        <v>0</v>
      </c>
      <c r="P458" s="115">
        <v>0</v>
      </c>
      <c r="Q458" s="115">
        <v>0</v>
      </c>
      <c r="R458" s="115">
        <v>0</v>
      </c>
      <c r="S458" s="115">
        <v>0</v>
      </c>
      <c r="T458" s="115">
        <v>0</v>
      </c>
      <c r="U458" s="115">
        <v>0</v>
      </c>
      <c r="V458" s="115">
        <v>0</v>
      </c>
      <c r="W458" s="115">
        <v>0</v>
      </c>
      <c r="X458" s="115">
        <v>0</v>
      </c>
      <c r="Y458" s="115">
        <v>0</v>
      </c>
      <c r="Z458" s="115">
        <v>0</v>
      </c>
      <c r="AA458" s="115">
        <v>0</v>
      </c>
      <c r="AB458" s="115">
        <v>0</v>
      </c>
      <c r="AC458" s="115">
        <v>0</v>
      </c>
      <c r="AD458" s="115">
        <v>0</v>
      </c>
      <c r="AE458" s="115">
        <v>0</v>
      </c>
      <c r="AF458" s="115">
        <v>0</v>
      </c>
      <c r="AG458" s="115">
        <v>0</v>
      </c>
      <c r="AH458" s="115">
        <v>0</v>
      </c>
      <c r="AI458" s="115">
        <v>0</v>
      </c>
      <c r="AJ458" s="115">
        <v>0</v>
      </c>
      <c r="AK458" s="115">
        <v>0</v>
      </c>
      <c r="AL458" s="246">
        <f t="shared" si="6"/>
        <v>0</v>
      </c>
      <c r="AO458" s="70"/>
    </row>
    <row r="459" spans="1:41" ht="33" hidden="1" customHeight="1">
      <c r="A459" s="87">
        <v>1509</v>
      </c>
      <c r="B459" s="88" t="s">
        <v>1094</v>
      </c>
      <c r="C459" s="117" t="s">
        <v>1526</v>
      </c>
      <c r="D459" s="115">
        <v>0</v>
      </c>
      <c r="E459" s="115">
        <v>0</v>
      </c>
      <c r="F459" s="115">
        <v>0</v>
      </c>
      <c r="G459" s="115">
        <v>0</v>
      </c>
      <c r="H459" s="115">
        <v>0</v>
      </c>
      <c r="I459" s="115">
        <v>0</v>
      </c>
      <c r="J459" s="115">
        <v>0</v>
      </c>
      <c r="K459" s="115">
        <v>0</v>
      </c>
      <c r="L459" s="115">
        <v>0</v>
      </c>
      <c r="M459" s="115">
        <v>0</v>
      </c>
      <c r="N459" s="115">
        <v>0</v>
      </c>
      <c r="O459" s="115">
        <v>0</v>
      </c>
      <c r="P459" s="115">
        <v>0</v>
      </c>
      <c r="Q459" s="115">
        <v>0</v>
      </c>
      <c r="R459" s="115">
        <v>0</v>
      </c>
      <c r="S459" s="115">
        <v>0</v>
      </c>
      <c r="T459" s="115">
        <v>0</v>
      </c>
      <c r="U459" s="115">
        <v>0</v>
      </c>
      <c r="V459" s="115">
        <v>0</v>
      </c>
      <c r="W459" s="115">
        <v>0</v>
      </c>
      <c r="X459" s="115">
        <v>0</v>
      </c>
      <c r="Y459" s="115">
        <v>0</v>
      </c>
      <c r="Z459" s="115">
        <v>0</v>
      </c>
      <c r="AA459" s="115">
        <v>0</v>
      </c>
      <c r="AB459" s="115">
        <v>0</v>
      </c>
      <c r="AC459" s="115">
        <v>0</v>
      </c>
      <c r="AD459" s="115">
        <v>0</v>
      </c>
      <c r="AE459" s="115">
        <v>0</v>
      </c>
      <c r="AF459" s="115">
        <v>0</v>
      </c>
      <c r="AG459" s="115">
        <v>0</v>
      </c>
      <c r="AH459" s="115">
        <v>0</v>
      </c>
      <c r="AI459" s="115">
        <v>0</v>
      </c>
      <c r="AJ459" s="115">
        <v>0</v>
      </c>
      <c r="AK459" s="115">
        <v>0</v>
      </c>
      <c r="AL459" s="246">
        <f t="shared" ref="AL459:AL522" si="7">+SUM(D459:AK459)</f>
        <v>0</v>
      </c>
      <c r="AO459" s="70"/>
    </row>
    <row r="460" spans="1:41" ht="33" hidden="1" customHeight="1">
      <c r="A460" s="87">
        <v>1510</v>
      </c>
      <c r="B460" s="88" t="s">
        <v>1095</v>
      </c>
      <c r="C460" s="117" t="s">
        <v>1526</v>
      </c>
      <c r="D460" s="115">
        <v>0</v>
      </c>
      <c r="E460" s="115">
        <v>0</v>
      </c>
      <c r="F460" s="115">
        <v>0</v>
      </c>
      <c r="G460" s="115">
        <v>0</v>
      </c>
      <c r="H460" s="115">
        <v>0</v>
      </c>
      <c r="I460" s="115">
        <v>0</v>
      </c>
      <c r="J460" s="115">
        <v>0</v>
      </c>
      <c r="K460" s="115">
        <v>0</v>
      </c>
      <c r="L460" s="115">
        <v>0</v>
      </c>
      <c r="M460" s="115">
        <v>0</v>
      </c>
      <c r="N460" s="115">
        <v>0</v>
      </c>
      <c r="O460" s="115">
        <v>0</v>
      </c>
      <c r="P460" s="115">
        <v>0</v>
      </c>
      <c r="Q460" s="115">
        <v>0</v>
      </c>
      <c r="R460" s="115">
        <v>0</v>
      </c>
      <c r="S460" s="115">
        <v>0</v>
      </c>
      <c r="T460" s="115">
        <v>0</v>
      </c>
      <c r="U460" s="115">
        <v>0</v>
      </c>
      <c r="V460" s="115">
        <v>0</v>
      </c>
      <c r="W460" s="115">
        <v>0</v>
      </c>
      <c r="X460" s="115">
        <v>0</v>
      </c>
      <c r="Y460" s="115">
        <v>0</v>
      </c>
      <c r="Z460" s="115">
        <v>0</v>
      </c>
      <c r="AA460" s="115">
        <v>0</v>
      </c>
      <c r="AB460" s="115">
        <v>0</v>
      </c>
      <c r="AC460" s="115">
        <v>0</v>
      </c>
      <c r="AD460" s="115">
        <v>0</v>
      </c>
      <c r="AE460" s="115">
        <v>0</v>
      </c>
      <c r="AF460" s="115">
        <v>0</v>
      </c>
      <c r="AG460" s="115">
        <v>0</v>
      </c>
      <c r="AH460" s="115">
        <v>0</v>
      </c>
      <c r="AI460" s="115">
        <v>0</v>
      </c>
      <c r="AJ460" s="115">
        <v>0</v>
      </c>
      <c r="AK460" s="115">
        <v>0</v>
      </c>
      <c r="AL460" s="246">
        <f t="shared" si="7"/>
        <v>0</v>
      </c>
      <c r="AO460" s="70"/>
    </row>
    <row r="461" spans="1:41" ht="33" hidden="1" customHeight="1">
      <c r="A461" s="87">
        <v>1511</v>
      </c>
      <c r="B461" s="88" t="s">
        <v>1096</v>
      </c>
      <c r="C461" s="117" t="s">
        <v>1526</v>
      </c>
      <c r="D461" s="115">
        <v>0</v>
      </c>
      <c r="E461" s="115">
        <v>0</v>
      </c>
      <c r="F461" s="115">
        <v>0</v>
      </c>
      <c r="G461" s="115">
        <v>0</v>
      </c>
      <c r="H461" s="115">
        <v>0</v>
      </c>
      <c r="I461" s="115">
        <v>0</v>
      </c>
      <c r="J461" s="115">
        <v>0</v>
      </c>
      <c r="K461" s="115">
        <v>0</v>
      </c>
      <c r="L461" s="115">
        <v>0</v>
      </c>
      <c r="M461" s="115">
        <v>0</v>
      </c>
      <c r="N461" s="115">
        <v>0</v>
      </c>
      <c r="O461" s="115">
        <v>0</v>
      </c>
      <c r="P461" s="115">
        <v>0</v>
      </c>
      <c r="Q461" s="115">
        <v>0</v>
      </c>
      <c r="R461" s="115">
        <v>0</v>
      </c>
      <c r="S461" s="115">
        <v>0</v>
      </c>
      <c r="T461" s="115">
        <v>0</v>
      </c>
      <c r="U461" s="115">
        <v>0</v>
      </c>
      <c r="V461" s="115">
        <v>0</v>
      </c>
      <c r="W461" s="115">
        <v>0</v>
      </c>
      <c r="X461" s="115">
        <v>0</v>
      </c>
      <c r="Y461" s="115">
        <v>0</v>
      </c>
      <c r="Z461" s="115">
        <v>0</v>
      </c>
      <c r="AA461" s="115">
        <v>0</v>
      </c>
      <c r="AB461" s="115">
        <v>0</v>
      </c>
      <c r="AC461" s="115">
        <v>0</v>
      </c>
      <c r="AD461" s="115">
        <v>0</v>
      </c>
      <c r="AE461" s="115">
        <v>0</v>
      </c>
      <c r="AF461" s="115">
        <v>0</v>
      </c>
      <c r="AG461" s="115">
        <v>0</v>
      </c>
      <c r="AH461" s="115">
        <v>0</v>
      </c>
      <c r="AI461" s="115">
        <v>0</v>
      </c>
      <c r="AJ461" s="115">
        <v>0</v>
      </c>
      <c r="AK461" s="115">
        <v>0</v>
      </c>
      <c r="AL461" s="246">
        <f t="shared" si="7"/>
        <v>0</v>
      </c>
      <c r="AO461" s="70"/>
    </row>
    <row r="462" spans="1:41" ht="33" hidden="1" customHeight="1">
      <c r="A462" s="87">
        <v>1512</v>
      </c>
      <c r="B462" s="88" t="s">
        <v>1097</v>
      </c>
      <c r="C462" s="117" t="s">
        <v>1526</v>
      </c>
      <c r="D462" s="115">
        <v>0</v>
      </c>
      <c r="E462" s="115">
        <v>0</v>
      </c>
      <c r="F462" s="115">
        <v>0</v>
      </c>
      <c r="G462" s="115">
        <v>0</v>
      </c>
      <c r="H462" s="115">
        <v>0</v>
      </c>
      <c r="I462" s="115">
        <v>0</v>
      </c>
      <c r="J462" s="115">
        <v>0</v>
      </c>
      <c r="K462" s="115">
        <v>0</v>
      </c>
      <c r="L462" s="115">
        <v>0</v>
      </c>
      <c r="M462" s="115">
        <v>0</v>
      </c>
      <c r="N462" s="115">
        <v>0</v>
      </c>
      <c r="O462" s="115">
        <v>0</v>
      </c>
      <c r="P462" s="115">
        <v>0</v>
      </c>
      <c r="Q462" s="115">
        <v>0</v>
      </c>
      <c r="R462" s="115">
        <v>0</v>
      </c>
      <c r="S462" s="115">
        <v>0</v>
      </c>
      <c r="T462" s="115">
        <v>0</v>
      </c>
      <c r="U462" s="115">
        <v>0</v>
      </c>
      <c r="V462" s="115">
        <v>0</v>
      </c>
      <c r="W462" s="115">
        <v>0</v>
      </c>
      <c r="X462" s="115">
        <v>0</v>
      </c>
      <c r="Y462" s="115">
        <v>0</v>
      </c>
      <c r="Z462" s="115">
        <v>0</v>
      </c>
      <c r="AA462" s="115">
        <v>0</v>
      </c>
      <c r="AB462" s="115">
        <v>0</v>
      </c>
      <c r="AC462" s="115">
        <v>0</v>
      </c>
      <c r="AD462" s="115">
        <v>0</v>
      </c>
      <c r="AE462" s="115">
        <v>0</v>
      </c>
      <c r="AF462" s="115">
        <v>0</v>
      </c>
      <c r="AG462" s="115">
        <v>0</v>
      </c>
      <c r="AH462" s="115">
        <v>0</v>
      </c>
      <c r="AI462" s="115">
        <v>0</v>
      </c>
      <c r="AJ462" s="115">
        <v>0</v>
      </c>
      <c r="AK462" s="115">
        <v>0</v>
      </c>
      <c r="AL462" s="246">
        <f t="shared" si="7"/>
        <v>0</v>
      </c>
      <c r="AO462" s="70"/>
    </row>
    <row r="463" spans="1:41" ht="33" hidden="1" customHeight="1">
      <c r="A463" s="87">
        <v>1513</v>
      </c>
      <c r="B463" s="88" t="s">
        <v>1098</v>
      </c>
      <c r="C463" s="117" t="s">
        <v>1526</v>
      </c>
      <c r="D463" s="115">
        <v>0</v>
      </c>
      <c r="E463" s="115">
        <v>0</v>
      </c>
      <c r="F463" s="115">
        <v>0</v>
      </c>
      <c r="G463" s="115">
        <v>0</v>
      </c>
      <c r="H463" s="115">
        <v>0</v>
      </c>
      <c r="I463" s="115">
        <v>0</v>
      </c>
      <c r="J463" s="115">
        <v>0</v>
      </c>
      <c r="K463" s="115">
        <v>0</v>
      </c>
      <c r="L463" s="115">
        <v>0</v>
      </c>
      <c r="M463" s="115">
        <v>0</v>
      </c>
      <c r="N463" s="115">
        <v>0</v>
      </c>
      <c r="O463" s="115">
        <v>0</v>
      </c>
      <c r="P463" s="115">
        <v>0</v>
      </c>
      <c r="Q463" s="115">
        <v>0</v>
      </c>
      <c r="R463" s="115">
        <v>0</v>
      </c>
      <c r="S463" s="115">
        <v>0</v>
      </c>
      <c r="T463" s="115">
        <v>0</v>
      </c>
      <c r="U463" s="115">
        <v>0</v>
      </c>
      <c r="V463" s="115">
        <v>0</v>
      </c>
      <c r="W463" s="115">
        <v>0</v>
      </c>
      <c r="X463" s="115">
        <v>0</v>
      </c>
      <c r="Y463" s="115">
        <v>0</v>
      </c>
      <c r="Z463" s="115">
        <v>0</v>
      </c>
      <c r="AA463" s="115">
        <v>0</v>
      </c>
      <c r="AB463" s="115">
        <v>0</v>
      </c>
      <c r="AC463" s="115">
        <v>0</v>
      </c>
      <c r="AD463" s="115">
        <v>0</v>
      </c>
      <c r="AE463" s="115">
        <v>0</v>
      </c>
      <c r="AF463" s="115">
        <v>0</v>
      </c>
      <c r="AG463" s="115">
        <v>0</v>
      </c>
      <c r="AH463" s="115">
        <v>0</v>
      </c>
      <c r="AI463" s="115">
        <v>0</v>
      </c>
      <c r="AJ463" s="115">
        <v>0</v>
      </c>
      <c r="AK463" s="115">
        <v>0</v>
      </c>
      <c r="AL463" s="246">
        <f t="shared" si="7"/>
        <v>0</v>
      </c>
      <c r="AO463" s="70"/>
    </row>
    <row r="464" spans="1:41" ht="33" hidden="1" customHeight="1">
      <c r="A464" s="87">
        <v>1514</v>
      </c>
      <c r="B464" s="88" t="s">
        <v>1099</v>
      </c>
      <c r="C464" s="117" t="s">
        <v>1526</v>
      </c>
      <c r="D464" s="115">
        <v>0</v>
      </c>
      <c r="E464" s="115">
        <v>0</v>
      </c>
      <c r="F464" s="115">
        <v>0</v>
      </c>
      <c r="G464" s="115">
        <v>0</v>
      </c>
      <c r="H464" s="115">
        <v>0</v>
      </c>
      <c r="I464" s="115">
        <v>0</v>
      </c>
      <c r="J464" s="115">
        <v>0</v>
      </c>
      <c r="K464" s="115">
        <v>0</v>
      </c>
      <c r="L464" s="115">
        <v>0</v>
      </c>
      <c r="M464" s="115">
        <v>0</v>
      </c>
      <c r="N464" s="115">
        <v>0</v>
      </c>
      <c r="O464" s="115">
        <v>0</v>
      </c>
      <c r="P464" s="115">
        <v>0</v>
      </c>
      <c r="Q464" s="115">
        <v>0</v>
      </c>
      <c r="R464" s="115">
        <v>0</v>
      </c>
      <c r="S464" s="115">
        <v>0</v>
      </c>
      <c r="T464" s="115">
        <v>0</v>
      </c>
      <c r="U464" s="115">
        <v>0</v>
      </c>
      <c r="V464" s="115">
        <v>0</v>
      </c>
      <c r="W464" s="115">
        <v>0</v>
      </c>
      <c r="X464" s="115">
        <v>0</v>
      </c>
      <c r="Y464" s="115">
        <v>0</v>
      </c>
      <c r="Z464" s="115">
        <v>0</v>
      </c>
      <c r="AA464" s="115">
        <v>0</v>
      </c>
      <c r="AB464" s="115">
        <v>0</v>
      </c>
      <c r="AC464" s="115">
        <v>0</v>
      </c>
      <c r="AD464" s="115">
        <v>0</v>
      </c>
      <c r="AE464" s="115">
        <v>0</v>
      </c>
      <c r="AF464" s="115">
        <v>0</v>
      </c>
      <c r="AG464" s="115">
        <v>0</v>
      </c>
      <c r="AH464" s="115">
        <v>0</v>
      </c>
      <c r="AI464" s="115">
        <v>0</v>
      </c>
      <c r="AJ464" s="115">
        <v>0</v>
      </c>
      <c r="AK464" s="115">
        <v>0</v>
      </c>
      <c r="AL464" s="246">
        <f t="shared" si="7"/>
        <v>0</v>
      </c>
      <c r="AO464" s="70"/>
    </row>
    <row r="465" spans="1:41" ht="33" hidden="1" customHeight="1">
      <c r="A465" s="87">
        <v>1515</v>
      </c>
      <c r="B465" s="88" t="s">
        <v>1100</v>
      </c>
      <c r="C465" s="117" t="s">
        <v>1526</v>
      </c>
      <c r="D465" s="115">
        <v>0</v>
      </c>
      <c r="E465" s="115">
        <v>0</v>
      </c>
      <c r="F465" s="115">
        <v>0</v>
      </c>
      <c r="G465" s="115">
        <v>0</v>
      </c>
      <c r="H465" s="115">
        <v>0</v>
      </c>
      <c r="I465" s="115">
        <v>0</v>
      </c>
      <c r="J465" s="115">
        <v>0</v>
      </c>
      <c r="K465" s="115">
        <v>0</v>
      </c>
      <c r="L465" s="115">
        <v>0</v>
      </c>
      <c r="M465" s="115">
        <v>0</v>
      </c>
      <c r="N465" s="115">
        <v>0</v>
      </c>
      <c r="O465" s="115">
        <v>0</v>
      </c>
      <c r="P465" s="115">
        <v>0</v>
      </c>
      <c r="Q465" s="115">
        <v>0</v>
      </c>
      <c r="R465" s="115">
        <v>0</v>
      </c>
      <c r="S465" s="115">
        <v>0</v>
      </c>
      <c r="T465" s="115">
        <v>0</v>
      </c>
      <c r="U465" s="115">
        <v>0</v>
      </c>
      <c r="V465" s="115">
        <v>0</v>
      </c>
      <c r="W465" s="115">
        <v>0</v>
      </c>
      <c r="X465" s="115">
        <v>0</v>
      </c>
      <c r="Y465" s="115">
        <v>0</v>
      </c>
      <c r="Z465" s="115">
        <v>0</v>
      </c>
      <c r="AA465" s="115">
        <v>0</v>
      </c>
      <c r="AB465" s="115">
        <v>0</v>
      </c>
      <c r="AC465" s="115">
        <v>0</v>
      </c>
      <c r="AD465" s="115">
        <v>0</v>
      </c>
      <c r="AE465" s="115">
        <v>0</v>
      </c>
      <c r="AF465" s="115">
        <v>0</v>
      </c>
      <c r="AG465" s="115">
        <v>0</v>
      </c>
      <c r="AH465" s="115">
        <v>0</v>
      </c>
      <c r="AI465" s="115">
        <v>0</v>
      </c>
      <c r="AJ465" s="115">
        <v>0</v>
      </c>
      <c r="AK465" s="115">
        <v>0</v>
      </c>
      <c r="AL465" s="246">
        <f t="shared" si="7"/>
        <v>0</v>
      </c>
      <c r="AO465" s="70"/>
    </row>
    <row r="466" spans="1:41" ht="33" hidden="1" customHeight="1">
      <c r="A466" s="87">
        <v>1516</v>
      </c>
      <c r="B466" s="88" t="s">
        <v>1101</v>
      </c>
      <c r="C466" s="117" t="s">
        <v>1526</v>
      </c>
      <c r="D466" s="115">
        <v>0</v>
      </c>
      <c r="E466" s="115">
        <v>0</v>
      </c>
      <c r="F466" s="115">
        <v>0</v>
      </c>
      <c r="G466" s="115">
        <v>0</v>
      </c>
      <c r="H466" s="115">
        <v>0</v>
      </c>
      <c r="I466" s="115">
        <v>0</v>
      </c>
      <c r="J466" s="115">
        <v>0</v>
      </c>
      <c r="K466" s="115">
        <v>0</v>
      </c>
      <c r="L466" s="115">
        <v>0</v>
      </c>
      <c r="M466" s="115">
        <v>0</v>
      </c>
      <c r="N466" s="115">
        <v>0</v>
      </c>
      <c r="O466" s="115">
        <v>0</v>
      </c>
      <c r="P466" s="115">
        <v>0</v>
      </c>
      <c r="Q466" s="115">
        <v>0</v>
      </c>
      <c r="R466" s="115">
        <v>0</v>
      </c>
      <c r="S466" s="115">
        <v>0</v>
      </c>
      <c r="T466" s="115">
        <v>0</v>
      </c>
      <c r="U466" s="115">
        <v>0</v>
      </c>
      <c r="V466" s="115">
        <v>0</v>
      </c>
      <c r="W466" s="115">
        <v>0</v>
      </c>
      <c r="X466" s="115">
        <v>0</v>
      </c>
      <c r="Y466" s="115">
        <v>0</v>
      </c>
      <c r="Z466" s="115">
        <v>0</v>
      </c>
      <c r="AA466" s="115">
        <v>0</v>
      </c>
      <c r="AB466" s="115">
        <v>0</v>
      </c>
      <c r="AC466" s="115">
        <v>0</v>
      </c>
      <c r="AD466" s="115">
        <v>0</v>
      </c>
      <c r="AE466" s="115">
        <v>0</v>
      </c>
      <c r="AF466" s="115">
        <v>0</v>
      </c>
      <c r="AG466" s="115">
        <v>0</v>
      </c>
      <c r="AH466" s="115">
        <v>0</v>
      </c>
      <c r="AI466" s="115">
        <v>0</v>
      </c>
      <c r="AJ466" s="115">
        <v>0</v>
      </c>
      <c r="AK466" s="115">
        <v>0</v>
      </c>
      <c r="AL466" s="246">
        <f t="shared" si="7"/>
        <v>0</v>
      </c>
      <c r="AO466" s="70"/>
    </row>
    <row r="467" spans="1:41" ht="33" hidden="1" customHeight="1">
      <c r="A467" s="87">
        <v>1517</v>
      </c>
      <c r="B467" s="88" t="s">
        <v>1102</v>
      </c>
      <c r="C467" s="117" t="s">
        <v>1526</v>
      </c>
      <c r="D467" s="115">
        <v>0</v>
      </c>
      <c r="E467" s="115">
        <v>0</v>
      </c>
      <c r="F467" s="115">
        <v>0</v>
      </c>
      <c r="G467" s="115">
        <v>0</v>
      </c>
      <c r="H467" s="115">
        <v>0</v>
      </c>
      <c r="I467" s="115">
        <v>0</v>
      </c>
      <c r="J467" s="115">
        <v>0</v>
      </c>
      <c r="K467" s="115">
        <v>0</v>
      </c>
      <c r="L467" s="115">
        <v>0</v>
      </c>
      <c r="M467" s="115">
        <v>0</v>
      </c>
      <c r="N467" s="115">
        <v>0</v>
      </c>
      <c r="O467" s="115">
        <v>0</v>
      </c>
      <c r="P467" s="115">
        <v>0</v>
      </c>
      <c r="Q467" s="115">
        <v>0</v>
      </c>
      <c r="R467" s="115">
        <v>0</v>
      </c>
      <c r="S467" s="115">
        <v>0</v>
      </c>
      <c r="T467" s="115">
        <v>0</v>
      </c>
      <c r="U467" s="115">
        <v>0</v>
      </c>
      <c r="V467" s="115">
        <v>0</v>
      </c>
      <c r="W467" s="115">
        <v>0</v>
      </c>
      <c r="X467" s="115">
        <v>0</v>
      </c>
      <c r="Y467" s="115">
        <v>0</v>
      </c>
      <c r="Z467" s="115">
        <v>0</v>
      </c>
      <c r="AA467" s="115">
        <v>0</v>
      </c>
      <c r="AB467" s="115">
        <v>0</v>
      </c>
      <c r="AC467" s="115">
        <v>0</v>
      </c>
      <c r="AD467" s="115">
        <v>0</v>
      </c>
      <c r="AE467" s="115">
        <v>0</v>
      </c>
      <c r="AF467" s="115">
        <v>0</v>
      </c>
      <c r="AG467" s="115">
        <v>0</v>
      </c>
      <c r="AH467" s="115">
        <v>0</v>
      </c>
      <c r="AI467" s="115">
        <v>0</v>
      </c>
      <c r="AJ467" s="115">
        <v>0</v>
      </c>
      <c r="AK467" s="115">
        <v>0</v>
      </c>
      <c r="AL467" s="246">
        <f t="shared" si="7"/>
        <v>0</v>
      </c>
      <c r="AO467" s="70"/>
    </row>
    <row r="468" spans="1:41" ht="33" hidden="1" customHeight="1">
      <c r="A468" s="87">
        <v>1518</v>
      </c>
      <c r="B468" s="88" t="s">
        <v>1103</v>
      </c>
      <c r="C468" s="117" t="s">
        <v>1526</v>
      </c>
      <c r="D468" s="115">
        <v>0</v>
      </c>
      <c r="E468" s="115">
        <v>0</v>
      </c>
      <c r="F468" s="115">
        <v>0</v>
      </c>
      <c r="G468" s="115">
        <v>0</v>
      </c>
      <c r="H468" s="115">
        <v>0</v>
      </c>
      <c r="I468" s="115">
        <v>0</v>
      </c>
      <c r="J468" s="115">
        <v>0</v>
      </c>
      <c r="K468" s="115">
        <v>0</v>
      </c>
      <c r="L468" s="115">
        <v>0</v>
      </c>
      <c r="M468" s="115">
        <v>0</v>
      </c>
      <c r="N468" s="115">
        <v>0</v>
      </c>
      <c r="O468" s="115">
        <v>0</v>
      </c>
      <c r="P468" s="115">
        <v>0</v>
      </c>
      <c r="Q468" s="115">
        <v>0</v>
      </c>
      <c r="R468" s="115">
        <v>0</v>
      </c>
      <c r="S468" s="115">
        <v>0</v>
      </c>
      <c r="T468" s="115">
        <v>0</v>
      </c>
      <c r="U468" s="115">
        <v>0</v>
      </c>
      <c r="V468" s="115">
        <v>0</v>
      </c>
      <c r="W468" s="115">
        <v>0</v>
      </c>
      <c r="X468" s="115">
        <v>0</v>
      </c>
      <c r="Y468" s="115">
        <v>0</v>
      </c>
      <c r="Z468" s="115">
        <v>0</v>
      </c>
      <c r="AA468" s="115">
        <v>0</v>
      </c>
      <c r="AB468" s="115">
        <v>0</v>
      </c>
      <c r="AC468" s="115">
        <v>0</v>
      </c>
      <c r="AD468" s="115">
        <v>0</v>
      </c>
      <c r="AE468" s="115">
        <v>0</v>
      </c>
      <c r="AF468" s="115">
        <v>0</v>
      </c>
      <c r="AG468" s="115">
        <v>0</v>
      </c>
      <c r="AH468" s="115">
        <v>0</v>
      </c>
      <c r="AI468" s="115">
        <v>0</v>
      </c>
      <c r="AJ468" s="115">
        <v>0</v>
      </c>
      <c r="AK468" s="115">
        <v>0</v>
      </c>
      <c r="AL468" s="246">
        <f t="shared" si="7"/>
        <v>0</v>
      </c>
      <c r="AO468" s="70"/>
    </row>
    <row r="469" spans="1:41" ht="33" hidden="1" customHeight="1">
      <c r="A469" s="87">
        <v>1519</v>
      </c>
      <c r="B469" s="88" t="s">
        <v>1104</v>
      </c>
      <c r="C469" s="117" t="s">
        <v>1526</v>
      </c>
      <c r="D469" s="115">
        <v>0</v>
      </c>
      <c r="E469" s="115">
        <v>0</v>
      </c>
      <c r="F469" s="115">
        <v>0</v>
      </c>
      <c r="G469" s="115">
        <v>0</v>
      </c>
      <c r="H469" s="115">
        <v>0</v>
      </c>
      <c r="I469" s="115">
        <v>0</v>
      </c>
      <c r="J469" s="115">
        <v>0</v>
      </c>
      <c r="K469" s="115">
        <v>0</v>
      </c>
      <c r="L469" s="115">
        <v>0</v>
      </c>
      <c r="M469" s="115">
        <v>0</v>
      </c>
      <c r="N469" s="115">
        <v>0</v>
      </c>
      <c r="O469" s="115">
        <v>0</v>
      </c>
      <c r="P469" s="115">
        <v>0</v>
      </c>
      <c r="Q469" s="115">
        <v>0</v>
      </c>
      <c r="R469" s="115">
        <v>0</v>
      </c>
      <c r="S469" s="115">
        <v>0</v>
      </c>
      <c r="T469" s="115">
        <v>0</v>
      </c>
      <c r="U469" s="115">
        <v>0</v>
      </c>
      <c r="V469" s="115">
        <v>0</v>
      </c>
      <c r="W469" s="115">
        <v>0</v>
      </c>
      <c r="X469" s="115">
        <v>0</v>
      </c>
      <c r="Y469" s="115">
        <v>0</v>
      </c>
      <c r="Z469" s="115">
        <v>0</v>
      </c>
      <c r="AA469" s="115">
        <v>0</v>
      </c>
      <c r="AB469" s="115">
        <v>0</v>
      </c>
      <c r="AC469" s="115">
        <v>0</v>
      </c>
      <c r="AD469" s="115">
        <v>0</v>
      </c>
      <c r="AE469" s="115">
        <v>0</v>
      </c>
      <c r="AF469" s="115">
        <v>0</v>
      </c>
      <c r="AG469" s="115">
        <v>0</v>
      </c>
      <c r="AH469" s="115">
        <v>0</v>
      </c>
      <c r="AI469" s="115">
        <v>0</v>
      </c>
      <c r="AJ469" s="115">
        <v>0</v>
      </c>
      <c r="AK469" s="115">
        <v>0</v>
      </c>
      <c r="AL469" s="246">
        <f t="shared" si="7"/>
        <v>0</v>
      </c>
      <c r="AO469" s="70"/>
    </row>
    <row r="470" spans="1:41" ht="33" hidden="1" customHeight="1">
      <c r="A470" s="87">
        <v>1520</v>
      </c>
      <c r="B470" s="88" t="s">
        <v>1105</v>
      </c>
      <c r="C470" s="117" t="s">
        <v>1526</v>
      </c>
      <c r="D470" s="115">
        <v>0</v>
      </c>
      <c r="E470" s="115">
        <v>0</v>
      </c>
      <c r="F470" s="115">
        <v>0</v>
      </c>
      <c r="G470" s="115">
        <v>0</v>
      </c>
      <c r="H470" s="115">
        <v>0</v>
      </c>
      <c r="I470" s="115">
        <v>0</v>
      </c>
      <c r="J470" s="115">
        <v>0</v>
      </c>
      <c r="K470" s="115">
        <v>0</v>
      </c>
      <c r="L470" s="115">
        <v>0</v>
      </c>
      <c r="M470" s="115">
        <v>0</v>
      </c>
      <c r="N470" s="115">
        <v>0</v>
      </c>
      <c r="O470" s="115">
        <v>0</v>
      </c>
      <c r="P470" s="115">
        <v>0</v>
      </c>
      <c r="Q470" s="115">
        <v>0</v>
      </c>
      <c r="R470" s="115">
        <v>0</v>
      </c>
      <c r="S470" s="115">
        <v>0</v>
      </c>
      <c r="T470" s="115">
        <v>0</v>
      </c>
      <c r="U470" s="115">
        <v>0</v>
      </c>
      <c r="V470" s="115">
        <v>0</v>
      </c>
      <c r="W470" s="115">
        <v>0</v>
      </c>
      <c r="X470" s="115">
        <v>0</v>
      </c>
      <c r="Y470" s="115">
        <v>0</v>
      </c>
      <c r="Z470" s="115">
        <v>0</v>
      </c>
      <c r="AA470" s="115">
        <v>0</v>
      </c>
      <c r="AB470" s="115">
        <v>0</v>
      </c>
      <c r="AC470" s="115">
        <v>0</v>
      </c>
      <c r="AD470" s="115">
        <v>0</v>
      </c>
      <c r="AE470" s="115">
        <v>0</v>
      </c>
      <c r="AF470" s="115">
        <v>0</v>
      </c>
      <c r="AG470" s="115">
        <v>0</v>
      </c>
      <c r="AH470" s="115">
        <v>0</v>
      </c>
      <c r="AI470" s="115">
        <v>0</v>
      </c>
      <c r="AJ470" s="115">
        <v>0</v>
      </c>
      <c r="AK470" s="115">
        <v>0</v>
      </c>
      <c r="AL470" s="246">
        <f t="shared" si="7"/>
        <v>0</v>
      </c>
      <c r="AO470" s="70"/>
    </row>
    <row r="471" spans="1:41" ht="33" hidden="1" customHeight="1">
      <c r="A471" s="87">
        <v>1521</v>
      </c>
      <c r="B471" s="88" t="s">
        <v>1106</v>
      </c>
      <c r="C471" s="117" t="s">
        <v>1526</v>
      </c>
      <c r="D471" s="115">
        <v>0</v>
      </c>
      <c r="E471" s="115">
        <v>0</v>
      </c>
      <c r="F471" s="115">
        <v>0</v>
      </c>
      <c r="G471" s="115">
        <v>0</v>
      </c>
      <c r="H471" s="115">
        <v>0</v>
      </c>
      <c r="I471" s="115">
        <v>0</v>
      </c>
      <c r="J471" s="115">
        <v>0</v>
      </c>
      <c r="K471" s="115">
        <v>0</v>
      </c>
      <c r="L471" s="115">
        <v>0</v>
      </c>
      <c r="M471" s="115">
        <v>0</v>
      </c>
      <c r="N471" s="115">
        <v>0</v>
      </c>
      <c r="O471" s="115">
        <v>0</v>
      </c>
      <c r="P471" s="115">
        <v>0</v>
      </c>
      <c r="Q471" s="115">
        <v>0</v>
      </c>
      <c r="R471" s="115">
        <v>0</v>
      </c>
      <c r="S471" s="115">
        <v>0</v>
      </c>
      <c r="T471" s="115">
        <v>0</v>
      </c>
      <c r="U471" s="115">
        <v>0</v>
      </c>
      <c r="V471" s="115">
        <v>0</v>
      </c>
      <c r="W471" s="115">
        <v>0</v>
      </c>
      <c r="X471" s="115">
        <v>0</v>
      </c>
      <c r="Y471" s="115">
        <v>0</v>
      </c>
      <c r="Z471" s="115">
        <v>0</v>
      </c>
      <c r="AA471" s="115">
        <v>0</v>
      </c>
      <c r="AB471" s="115">
        <v>0</v>
      </c>
      <c r="AC471" s="115">
        <v>0</v>
      </c>
      <c r="AD471" s="115">
        <v>0</v>
      </c>
      <c r="AE471" s="115">
        <v>0</v>
      </c>
      <c r="AF471" s="115">
        <v>0</v>
      </c>
      <c r="AG471" s="115">
        <v>0</v>
      </c>
      <c r="AH471" s="115">
        <v>0</v>
      </c>
      <c r="AI471" s="115">
        <v>0</v>
      </c>
      <c r="AJ471" s="115">
        <v>0</v>
      </c>
      <c r="AK471" s="115">
        <v>0</v>
      </c>
      <c r="AL471" s="246">
        <f t="shared" si="7"/>
        <v>0</v>
      </c>
      <c r="AO471" s="70"/>
    </row>
    <row r="472" spans="1:41" ht="33" hidden="1" customHeight="1">
      <c r="A472" s="87">
        <v>1522</v>
      </c>
      <c r="B472" s="88" t="s">
        <v>1107</v>
      </c>
      <c r="C472" s="117" t="s">
        <v>1526</v>
      </c>
      <c r="D472" s="115">
        <v>0</v>
      </c>
      <c r="E472" s="115">
        <v>0</v>
      </c>
      <c r="F472" s="115">
        <v>0</v>
      </c>
      <c r="G472" s="115">
        <v>0</v>
      </c>
      <c r="H472" s="115">
        <v>0</v>
      </c>
      <c r="I472" s="115">
        <v>0</v>
      </c>
      <c r="J472" s="115">
        <v>0</v>
      </c>
      <c r="K472" s="115">
        <v>0</v>
      </c>
      <c r="L472" s="115">
        <v>0</v>
      </c>
      <c r="M472" s="115">
        <v>0</v>
      </c>
      <c r="N472" s="115">
        <v>0</v>
      </c>
      <c r="O472" s="115">
        <v>0</v>
      </c>
      <c r="P472" s="115">
        <v>0</v>
      </c>
      <c r="Q472" s="115">
        <v>0</v>
      </c>
      <c r="R472" s="115">
        <v>0</v>
      </c>
      <c r="S472" s="115">
        <v>0</v>
      </c>
      <c r="T472" s="115">
        <v>0</v>
      </c>
      <c r="U472" s="115">
        <v>0</v>
      </c>
      <c r="V472" s="115">
        <v>0</v>
      </c>
      <c r="W472" s="115">
        <v>0</v>
      </c>
      <c r="X472" s="115">
        <v>0</v>
      </c>
      <c r="Y472" s="115">
        <v>0</v>
      </c>
      <c r="Z472" s="115">
        <v>0</v>
      </c>
      <c r="AA472" s="115">
        <v>0</v>
      </c>
      <c r="AB472" s="115">
        <v>0</v>
      </c>
      <c r="AC472" s="115">
        <v>0</v>
      </c>
      <c r="AD472" s="115">
        <v>0</v>
      </c>
      <c r="AE472" s="115">
        <v>0</v>
      </c>
      <c r="AF472" s="115">
        <v>0</v>
      </c>
      <c r="AG472" s="115">
        <v>0</v>
      </c>
      <c r="AH472" s="115">
        <v>0</v>
      </c>
      <c r="AI472" s="115">
        <v>0</v>
      </c>
      <c r="AJ472" s="115">
        <v>0</v>
      </c>
      <c r="AK472" s="115">
        <v>0</v>
      </c>
      <c r="AL472" s="246">
        <f t="shared" si="7"/>
        <v>0</v>
      </c>
      <c r="AO472" s="70"/>
    </row>
    <row r="473" spans="1:41" ht="33" hidden="1" customHeight="1">
      <c r="A473" s="87">
        <v>1523</v>
      </c>
      <c r="B473" s="88" t="s">
        <v>1108</v>
      </c>
      <c r="C473" s="117" t="s">
        <v>1526</v>
      </c>
      <c r="D473" s="115">
        <v>0</v>
      </c>
      <c r="E473" s="115">
        <v>0</v>
      </c>
      <c r="F473" s="115">
        <v>0</v>
      </c>
      <c r="G473" s="115">
        <v>0</v>
      </c>
      <c r="H473" s="115">
        <v>0</v>
      </c>
      <c r="I473" s="115">
        <v>0</v>
      </c>
      <c r="J473" s="115">
        <v>0</v>
      </c>
      <c r="K473" s="115">
        <v>0</v>
      </c>
      <c r="L473" s="115">
        <v>0</v>
      </c>
      <c r="M473" s="115">
        <v>0</v>
      </c>
      <c r="N473" s="115">
        <v>0</v>
      </c>
      <c r="O473" s="115">
        <v>0</v>
      </c>
      <c r="P473" s="115">
        <v>0</v>
      </c>
      <c r="Q473" s="115">
        <v>0</v>
      </c>
      <c r="R473" s="115">
        <v>0</v>
      </c>
      <c r="S473" s="115">
        <v>0</v>
      </c>
      <c r="T473" s="115">
        <v>0</v>
      </c>
      <c r="U473" s="115">
        <v>0</v>
      </c>
      <c r="V473" s="115">
        <v>0</v>
      </c>
      <c r="W473" s="115">
        <v>0</v>
      </c>
      <c r="X473" s="115">
        <v>0</v>
      </c>
      <c r="Y473" s="115">
        <v>0</v>
      </c>
      <c r="Z473" s="115">
        <v>0</v>
      </c>
      <c r="AA473" s="115">
        <v>0</v>
      </c>
      <c r="AB473" s="115">
        <v>0</v>
      </c>
      <c r="AC473" s="115">
        <v>0</v>
      </c>
      <c r="AD473" s="115">
        <v>0</v>
      </c>
      <c r="AE473" s="115">
        <v>0</v>
      </c>
      <c r="AF473" s="115">
        <v>0</v>
      </c>
      <c r="AG473" s="115">
        <v>0</v>
      </c>
      <c r="AH473" s="115">
        <v>0</v>
      </c>
      <c r="AI473" s="115">
        <v>0</v>
      </c>
      <c r="AJ473" s="115">
        <v>0</v>
      </c>
      <c r="AK473" s="115">
        <v>0</v>
      </c>
      <c r="AL473" s="246">
        <f t="shared" si="7"/>
        <v>0</v>
      </c>
      <c r="AO473" s="70"/>
    </row>
    <row r="474" spans="1:41" ht="33" hidden="1" customHeight="1">
      <c r="A474" s="87">
        <v>1524</v>
      </c>
      <c r="B474" s="88" t="s">
        <v>1109</v>
      </c>
      <c r="C474" s="117" t="s">
        <v>1526</v>
      </c>
      <c r="D474" s="115">
        <v>0</v>
      </c>
      <c r="E474" s="115">
        <v>0</v>
      </c>
      <c r="F474" s="115">
        <v>0</v>
      </c>
      <c r="G474" s="115">
        <v>0</v>
      </c>
      <c r="H474" s="115">
        <v>0</v>
      </c>
      <c r="I474" s="115">
        <v>0</v>
      </c>
      <c r="J474" s="115">
        <v>0</v>
      </c>
      <c r="K474" s="115">
        <v>0</v>
      </c>
      <c r="L474" s="115">
        <v>0</v>
      </c>
      <c r="M474" s="115">
        <v>0</v>
      </c>
      <c r="N474" s="115">
        <v>0</v>
      </c>
      <c r="O474" s="115">
        <v>0</v>
      </c>
      <c r="P474" s="115">
        <v>0</v>
      </c>
      <c r="Q474" s="115">
        <v>0</v>
      </c>
      <c r="R474" s="115">
        <v>0</v>
      </c>
      <c r="S474" s="115">
        <v>0</v>
      </c>
      <c r="T474" s="115">
        <v>0</v>
      </c>
      <c r="U474" s="115">
        <v>0</v>
      </c>
      <c r="V474" s="115">
        <v>0</v>
      </c>
      <c r="W474" s="115">
        <v>0</v>
      </c>
      <c r="X474" s="115">
        <v>0</v>
      </c>
      <c r="Y474" s="115">
        <v>0</v>
      </c>
      <c r="Z474" s="115">
        <v>0</v>
      </c>
      <c r="AA474" s="115">
        <v>0</v>
      </c>
      <c r="AB474" s="115">
        <v>0</v>
      </c>
      <c r="AC474" s="115">
        <v>0</v>
      </c>
      <c r="AD474" s="115">
        <v>0</v>
      </c>
      <c r="AE474" s="115">
        <v>0</v>
      </c>
      <c r="AF474" s="115">
        <v>0</v>
      </c>
      <c r="AG474" s="115">
        <v>0</v>
      </c>
      <c r="AH474" s="115">
        <v>0</v>
      </c>
      <c r="AI474" s="115">
        <v>0</v>
      </c>
      <c r="AJ474" s="115">
        <v>0</v>
      </c>
      <c r="AK474" s="115">
        <v>0</v>
      </c>
      <c r="AL474" s="246">
        <f t="shared" si="7"/>
        <v>0</v>
      </c>
      <c r="AO474" s="70"/>
    </row>
    <row r="475" spans="1:41" ht="33" hidden="1" customHeight="1">
      <c r="A475" s="87">
        <v>1525</v>
      </c>
      <c r="B475" s="88" t="s">
        <v>1110</v>
      </c>
      <c r="C475" s="117" t="s">
        <v>1526</v>
      </c>
      <c r="D475" s="115">
        <v>0</v>
      </c>
      <c r="E475" s="115">
        <v>0</v>
      </c>
      <c r="F475" s="115">
        <v>0</v>
      </c>
      <c r="G475" s="115">
        <v>0</v>
      </c>
      <c r="H475" s="115">
        <v>0</v>
      </c>
      <c r="I475" s="115">
        <v>0</v>
      </c>
      <c r="J475" s="115">
        <v>0</v>
      </c>
      <c r="K475" s="115">
        <v>0</v>
      </c>
      <c r="L475" s="115">
        <v>0</v>
      </c>
      <c r="M475" s="115">
        <v>0</v>
      </c>
      <c r="N475" s="115">
        <v>0</v>
      </c>
      <c r="O475" s="115">
        <v>0</v>
      </c>
      <c r="P475" s="115">
        <v>0</v>
      </c>
      <c r="Q475" s="115">
        <v>0</v>
      </c>
      <c r="R475" s="115">
        <v>0</v>
      </c>
      <c r="S475" s="115">
        <v>0</v>
      </c>
      <c r="T475" s="115">
        <v>0</v>
      </c>
      <c r="U475" s="115">
        <v>0</v>
      </c>
      <c r="V475" s="115">
        <v>0</v>
      </c>
      <c r="W475" s="115">
        <v>0</v>
      </c>
      <c r="X475" s="115">
        <v>0</v>
      </c>
      <c r="Y475" s="115">
        <v>0</v>
      </c>
      <c r="Z475" s="115">
        <v>0</v>
      </c>
      <c r="AA475" s="115">
        <v>0</v>
      </c>
      <c r="AB475" s="115">
        <v>0</v>
      </c>
      <c r="AC475" s="115">
        <v>0</v>
      </c>
      <c r="AD475" s="115">
        <v>0</v>
      </c>
      <c r="AE475" s="115">
        <v>0</v>
      </c>
      <c r="AF475" s="115">
        <v>0</v>
      </c>
      <c r="AG475" s="115">
        <v>0</v>
      </c>
      <c r="AH475" s="115">
        <v>0</v>
      </c>
      <c r="AI475" s="115">
        <v>0</v>
      </c>
      <c r="AJ475" s="115">
        <v>0</v>
      </c>
      <c r="AK475" s="115">
        <v>0</v>
      </c>
      <c r="AL475" s="246">
        <f t="shared" si="7"/>
        <v>0</v>
      </c>
      <c r="AO475" s="70"/>
    </row>
    <row r="476" spans="1:41" ht="33" hidden="1" customHeight="1">
      <c r="A476" s="87">
        <v>1526</v>
      </c>
      <c r="B476" s="88" t="s">
        <v>1111</v>
      </c>
      <c r="C476" s="117" t="s">
        <v>1526</v>
      </c>
      <c r="D476" s="115">
        <v>0</v>
      </c>
      <c r="E476" s="115">
        <v>0</v>
      </c>
      <c r="F476" s="115">
        <v>0</v>
      </c>
      <c r="G476" s="115">
        <v>0</v>
      </c>
      <c r="H476" s="115">
        <v>0</v>
      </c>
      <c r="I476" s="115">
        <v>0</v>
      </c>
      <c r="J476" s="115">
        <v>0</v>
      </c>
      <c r="K476" s="115">
        <v>0</v>
      </c>
      <c r="L476" s="115">
        <v>0</v>
      </c>
      <c r="M476" s="115">
        <v>0</v>
      </c>
      <c r="N476" s="115">
        <v>0</v>
      </c>
      <c r="O476" s="115">
        <v>0</v>
      </c>
      <c r="P476" s="115">
        <v>0</v>
      </c>
      <c r="Q476" s="115">
        <v>0</v>
      </c>
      <c r="R476" s="115">
        <v>0</v>
      </c>
      <c r="S476" s="115">
        <v>0</v>
      </c>
      <c r="T476" s="115">
        <v>0</v>
      </c>
      <c r="U476" s="115">
        <v>0</v>
      </c>
      <c r="V476" s="115">
        <v>0</v>
      </c>
      <c r="W476" s="115">
        <v>0</v>
      </c>
      <c r="X476" s="115">
        <v>0</v>
      </c>
      <c r="Y476" s="115">
        <v>0</v>
      </c>
      <c r="Z476" s="115">
        <v>0</v>
      </c>
      <c r="AA476" s="115">
        <v>0</v>
      </c>
      <c r="AB476" s="115">
        <v>0</v>
      </c>
      <c r="AC476" s="115">
        <v>0</v>
      </c>
      <c r="AD476" s="115">
        <v>0</v>
      </c>
      <c r="AE476" s="115">
        <v>0</v>
      </c>
      <c r="AF476" s="115">
        <v>0</v>
      </c>
      <c r="AG476" s="115">
        <v>0</v>
      </c>
      <c r="AH476" s="115">
        <v>0</v>
      </c>
      <c r="AI476" s="115">
        <v>0</v>
      </c>
      <c r="AJ476" s="115">
        <v>0</v>
      </c>
      <c r="AK476" s="115">
        <v>0</v>
      </c>
      <c r="AL476" s="246">
        <f t="shared" si="7"/>
        <v>0</v>
      </c>
      <c r="AO476" s="70"/>
    </row>
    <row r="477" spans="1:41" ht="33" hidden="1" customHeight="1">
      <c r="A477" s="87">
        <v>1527</v>
      </c>
      <c r="B477" s="88" t="s">
        <v>1112</v>
      </c>
      <c r="C477" s="117" t="s">
        <v>1526</v>
      </c>
      <c r="D477" s="115">
        <v>0</v>
      </c>
      <c r="E477" s="115">
        <v>0</v>
      </c>
      <c r="F477" s="115">
        <v>0</v>
      </c>
      <c r="G477" s="115">
        <v>0</v>
      </c>
      <c r="H477" s="115">
        <v>0</v>
      </c>
      <c r="I477" s="115">
        <v>0</v>
      </c>
      <c r="J477" s="115">
        <v>0</v>
      </c>
      <c r="K477" s="115">
        <v>0</v>
      </c>
      <c r="L477" s="115">
        <v>0</v>
      </c>
      <c r="M477" s="115">
        <v>0</v>
      </c>
      <c r="N477" s="115">
        <v>0</v>
      </c>
      <c r="O477" s="115">
        <v>0</v>
      </c>
      <c r="P477" s="115">
        <v>0</v>
      </c>
      <c r="Q477" s="115">
        <v>0</v>
      </c>
      <c r="R477" s="115">
        <v>0</v>
      </c>
      <c r="S477" s="115">
        <v>0</v>
      </c>
      <c r="T477" s="115">
        <v>0</v>
      </c>
      <c r="U477" s="115">
        <v>0</v>
      </c>
      <c r="V477" s="115">
        <v>0</v>
      </c>
      <c r="W477" s="115">
        <v>0</v>
      </c>
      <c r="X477" s="115">
        <v>0</v>
      </c>
      <c r="Y477" s="115">
        <v>0</v>
      </c>
      <c r="Z477" s="115">
        <v>0</v>
      </c>
      <c r="AA477" s="115">
        <v>0</v>
      </c>
      <c r="AB477" s="115">
        <v>0</v>
      </c>
      <c r="AC477" s="115">
        <v>0</v>
      </c>
      <c r="AD477" s="115">
        <v>0</v>
      </c>
      <c r="AE477" s="115">
        <v>0</v>
      </c>
      <c r="AF477" s="115">
        <v>0</v>
      </c>
      <c r="AG477" s="115">
        <v>0</v>
      </c>
      <c r="AH477" s="115">
        <v>0</v>
      </c>
      <c r="AI477" s="115">
        <v>0</v>
      </c>
      <c r="AJ477" s="115">
        <v>0</v>
      </c>
      <c r="AK477" s="115">
        <v>0</v>
      </c>
      <c r="AL477" s="246">
        <f t="shared" si="7"/>
        <v>0</v>
      </c>
      <c r="AO477" s="70"/>
    </row>
    <row r="478" spans="1:41" ht="33" hidden="1" customHeight="1">
      <c r="A478" s="87">
        <v>1528</v>
      </c>
      <c r="B478" s="88" t="s">
        <v>1113</v>
      </c>
      <c r="C478" s="117" t="s">
        <v>1526</v>
      </c>
      <c r="D478" s="115">
        <v>0</v>
      </c>
      <c r="E478" s="115">
        <v>0</v>
      </c>
      <c r="F478" s="115">
        <v>0</v>
      </c>
      <c r="G478" s="115">
        <v>0</v>
      </c>
      <c r="H478" s="115">
        <v>0</v>
      </c>
      <c r="I478" s="115">
        <v>0</v>
      </c>
      <c r="J478" s="115">
        <v>0</v>
      </c>
      <c r="K478" s="115">
        <v>0</v>
      </c>
      <c r="L478" s="115">
        <v>0</v>
      </c>
      <c r="M478" s="115">
        <v>0</v>
      </c>
      <c r="N478" s="115">
        <v>0</v>
      </c>
      <c r="O478" s="115">
        <v>0</v>
      </c>
      <c r="P478" s="115">
        <v>0</v>
      </c>
      <c r="Q478" s="115">
        <v>0</v>
      </c>
      <c r="R478" s="115">
        <v>0</v>
      </c>
      <c r="S478" s="115">
        <v>0</v>
      </c>
      <c r="T478" s="115">
        <v>0</v>
      </c>
      <c r="U478" s="115">
        <v>0</v>
      </c>
      <c r="V478" s="115">
        <v>0</v>
      </c>
      <c r="W478" s="115">
        <v>0</v>
      </c>
      <c r="X478" s="115">
        <v>0</v>
      </c>
      <c r="Y478" s="115">
        <v>0</v>
      </c>
      <c r="Z478" s="115">
        <v>0</v>
      </c>
      <c r="AA478" s="115">
        <v>0</v>
      </c>
      <c r="AB478" s="115">
        <v>0</v>
      </c>
      <c r="AC478" s="115">
        <v>0</v>
      </c>
      <c r="AD478" s="115">
        <v>0</v>
      </c>
      <c r="AE478" s="115">
        <v>0</v>
      </c>
      <c r="AF478" s="115">
        <v>0</v>
      </c>
      <c r="AG478" s="115">
        <v>0</v>
      </c>
      <c r="AH478" s="115">
        <v>0</v>
      </c>
      <c r="AI478" s="115">
        <v>0</v>
      </c>
      <c r="AJ478" s="115">
        <v>0</v>
      </c>
      <c r="AK478" s="115">
        <v>0</v>
      </c>
      <c r="AL478" s="246">
        <f t="shared" si="7"/>
        <v>0</v>
      </c>
      <c r="AO478" s="70"/>
    </row>
    <row r="479" spans="1:41" ht="33" hidden="1" customHeight="1">
      <c r="A479" s="87">
        <v>1529</v>
      </c>
      <c r="B479" s="88" t="s">
        <v>1114</v>
      </c>
      <c r="C479" s="117" t="s">
        <v>1526</v>
      </c>
      <c r="D479" s="115">
        <v>0</v>
      </c>
      <c r="E479" s="115">
        <v>0</v>
      </c>
      <c r="F479" s="115">
        <v>0</v>
      </c>
      <c r="G479" s="115">
        <v>0</v>
      </c>
      <c r="H479" s="115">
        <v>0</v>
      </c>
      <c r="I479" s="115">
        <v>0</v>
      </c>
      <c r="J479" s="115">
        <v>0</v>
      </c>
      <c r="K479" s="115">
        <v>0</v>
      </c>
      <c r="L479" s="115">
        <v>0</v>
      </c>
      <c r="M479" s="115">
        <v>0</v>
      </c>
      <c r="N479" s="115">
        <v>0</v>
      </c>
      <c r="O479" s="115">
        <v>0</v>
      </c>
      <c r="P479" s="115">
        <v>0</v>
      </c>
      <c r="Q479" s="115">
        <v>0</v>
      </c>
      <c r="R479" s="115">
        <v>0</v>
      </c>
      <c r="S479" s="115">
        <v>0</v>
      </c>
      <c r="T479" s="115">
        <v>0</v>
      </c>
      <c r="U479" s="115">
        <v>0</v>
      </c>
      <c r="V479" s="115">
        <v>0</v>
      </c>
      <c r="W479" s="115">
        <v>0</v>
      </c>
      <c r="X479" s="115">
        <v>0</v>
      </c>
      <c r="Y479" s="115">
        <v>0</v>
      </c>
      <c r="Z479" s="115">
        <v>0</v>
      </c>
      <c r="AA479" s="115">
        <v>0</v>
      </c>
      <c r="AB479" s="115">
        <v>0</v>
      </c>
      <c r="AC479" s="115">
        <v>0</v>
      </c>
      <c r="AD479" s="115">
        <v>0</v>
      </c>
      <c r="AE479" s="115">
        <v>0</v>
      </c>
      <c r="AF479" s="115">
        <v>0</v>
      </c>
      <c r="AG479" s="115">
        <v>0</v>
      </c>
      <c r="AH479" s="115">
        <v>0</v>
      </c>
      <c r="AI479" s="115">
        <v>0</v>
      </c>
      <c r="AJ479" s="115">
        <v>0</v>
      </c>
      <c r="AK479" s="115">
        <v>0</v>
      </c>
      <c r="AL479" s="246">
        <f t="shared" si="7"/>
        <v>0</v>
      </c>
      <c r="AO479" s="70"/>
    </row>
    <row r="480" spans="1:41" ht="33" hidden="1" customHeight="1">
      <c r="A480" s="87">
        <v>1530</v>
      </c>
      <c r="B480" s="88" t="s">
        <v>1115</v>
      </c>
      <c r="C480" s="117" t="s">
        <v>1526</v>
      </c>
      <c r="D480" s="115">
        <v>0</v>
      </c>
      <c r="E480" s="115">
        <v>0</v>
      </c>
      <c r="F480" s="115">
        <v>0</v>
      </c>
      <c r="G480" s="115">
        <v>0</v>
      </c>
      <c r="H480" s="115">
        <v>0</v>
      </c>
      <c r="I480" s="115">
        <v>0</v>
      </c>
      <c r="J480" s="115">
        <v>0</v>
      </c>
      <c r="K480" s="115">
        <v>0</v>
      </c>
      <c r="L480" s="115">
        <v>0</v>
      </c>
      <c r="M480" s="115">
        <v>0</v>
      </c>
      <c r="N480" s="115">
        <v>0</v>
      </c>
      <c r="O480" s="115">
        <v>0</v>
      </c>
      <c r="P480" s="115">
        <v>0</v>
      </c>
      <c r="Q480" s="115">
        <v>0</v>
      </c>
      <c r="R480" s="115">
        <v>0</v>
      </c>
      <c r="S480" s="115">
        <v>0</v>
      </c>
      <c r="T480" s="115">
        <v>0</v>
      </c>
      <c r="U480" s="115">
        <v>0</v>
      </c>
      <c r="V480" s="115">
        <v>0</v>
      </c>
      <c r="W480" s="115">
        <v>0</v>
      </c>
      <c r="X480" s="115">
        <v>0</v>
      </c>
      <c r="Y480" s="115">
        <v>0</v>
      </c>
      <c r="Z480" s="115">
        <v>0</v>
      </c>
      <c r="AA480" s="115">
        <v>0</v>
      </c>
      <c r="AB480" s="115">
        <v>0</v>
      </c>
      <c r="AC480" s="115">
        <v>0</v>
      </c>
      <c r="AD480" s="115">
        <v>0</v>
      </c>
      <c r="AE480" s="115">
        <v>0</v>
      </c>
      <c r="AF480" s="115">
        <v>0</v>
      </c>
      <c r="AG480" s="115">
        <v>0</v>
      </c>
      <c r="AH480" s="115">
        <v>0</v>
      </c>
      <c r="AI480" s="115">
        <v>0</v>
      </c>
      <c r="AJ480" s="115">
        <v>0</v>
      </c>
      <c r="AK480" s="115">
        <v>0</v>
      </c>
      <c r="AL480" s="246">
        <f t="shared" si="7"/>
        <v>0</v>
      </c>
      <c r="AO480" s="70"/>
    </row>
    <row r="481" spans="1:41" ht="33" hidden="1" customHeight="1">
      <c r="A481" s="87">
        <v>1531</v>
      </c>
      <c r="B481" s="88" t="s">
        <v>1116</v>
      </c>
      <c r="C481" s="117" t="s">
        <v>1526</v>
      </c>
      <c r="D481" s="115">
        <v>0</v>
      </c>
      <c r="E481" s="115">
        <v>0</v>
      </c>
      <c r="F481" s="115">
        <v>0</v>
      </c>
      <c r="G481" s="115">
        <v>0</v>
      </c>
      <c r="H481" s="115">
        <v>0</v>
      </c>
      <c r="I481" s="115">
        <v>0</v>
      </c>
      <c r="J481" s="115">
        <v>0</v>
      </c>
      <c r="K481" s="115">
        <v>0</v>
      </c>
      <c r="L481" s="115">
        <v>0</v>
      </c>
      <c r="M481" s="115">
        <v>0</v>
      </c>
      <c r="N481" s="115">
        <v>0</v>
      </c>
      <c r="O481" s="115">
        <v>0</v>
      </c>
      <c r="P481" s="115">
        <v>0</v>
      </c>
      <c r="Q481" s="115">
        <v>0</v>
      </c>
      <c r="R481" s="115">
        <v>0</v>
      </c>
      <c r="S481" s="115">
        <v>0</v>
      </c>
      <c r="T481" s="115">
        <v>0</v>
      </c>
      <c r="U481" s="115">
        <v>0</v>
      </c>
      <c r="V481" s="115">
        <v>0</v>
      </c>
      <c r="W481" s="115">
        <v>0</v>
      </c>
      <c r="X481" s="115">
        <v>0</v>
      </c>
      <c r="Y481" s="115">
        <v>0</v>
      </c>
      <c r="Z481" s="115">
        <v>0</v>
      </c>
      <c r="AA481" s="115">
        <v>0</v>
      </c>
      <c r="AB481" s="115">
        <v>0</v>
      </c>
      <c r="AC481" s="115">
        <v>0</v>
      </c>
      <c r="AD481" s="115">
        <v>0</v>
      </c>
      <c r="AE481" s="115">
        <v>0</v>
      </c>
      <c r="AF481" s="115">
        <v>0</v>
      </c>
      <c r="AG481" s="115">
        <v>0</v>
      </c>
      <c r="AH481" s="115">
        <v>0</v>
      </c>
      <c r="AI481" s="115">
        <v>0</v>
      </c>
      <c r="AJ481" s="115">
        <v>0</v>
      </c>
      <c r="AK481" s="115">
        <v>0</v>
      </c>
      <c r="AL481" s="246">
        <f t="shared" si="7"/>
        <v>0</v>
      </c>
      <c r="AO481" s="70"/>
    </row>
    <row r="482" spans="1:41" ht="33" hidden="1" customHeight="1">
      <c r="A482" s="87">
        <v>1532</v>
      </c>
      <c r="B482" s="88" t="s">
        <v>1117</v>
      </c>
      <c r="C482" s="117" t="s">
        <v>1526</v>
      </c>
      <c r="D482" s="115">
        <v>0</v>
      </c>
      <c r="E482" s="115">
        <v>0</v>
      </c>
      <c r="F482" s="115">
        <v>0</v>
      </c>
      <c r="G482" s="115">
        <v>0</v>
      </c>
      <c r="H482" s="115">
        <v>0</v>
      </c>
      <c r="I482" s="115">
        <v>0</v>
      </c>
      <c r="J482" s="115">
        <v>0</v>
      </c>
      <c r="K482" s="115">
        <v>0</v>
      </c>
      <c r="L482" s="115">
        <v>0</v>
      </c>
      <c r="M482" s="115">
        <v>0</v>
      </c>
      <c r="N482" s="115">
        <v>0</v>
      </c>
      <c r="O482" s="115">
        <v>0</v>
      </c>
      <c r="P482" s="115">
        <v>0</v>
      </c>
      <c r="Q482" s="115">
        <v>0</v>
      </c>
      <c r="R482" s="115">
        <v>0</v>
      </c>
      <c r="S482" s="115">
        <v>0</v>
      </c>
      <c r="T482" s="115">
        <v>0</v>
      </c>
      <c r="U482" s="115">
        <v>0</v>
      </c>
      <c r="V482" s="115">
        <v>0</v>
      </c>
      <c r="W482" s="115">
        <v>0</v>
      </c>
      <c r="X482" s="115">
        <v>0</v>
      </c>
      <c r="Y482" s="115">
        <v>0</v>
      </c>
      <c r="Z482" s="115">
        <v>0</v>
      </c>
      <c r="AA482" s="115">
        <v>0</v>
      </c>
      <c r="AB482" s="115">
        <v>0</v>
      </c>
      <c r="AC482" s="115">
        <v>0</v>
      </c>
      <c r="AD482" s="115">
        <v>0</v>
      </c>
      <c r="AE482" s="115">
        <v>0</v>
      </c>
      <c r="AF482" s="115">
        <v>0</v>
      </c>
      <c r="AG482" s="115">
        <v>0</v>
      </c>
      <c r="AH482" s="115">
        <v>0</v>
      </c>
      <c r="AI482" s="115">
        <v>0</v>
      </c>
      <c r="AJ482" s="115">
        <v>0</v>
      </c>
      <c r="AK482" s="115">
        <v>0</v>
      </c>
      <c r="AL482" s="246">
        <f t="shared" si="7"/>
        <v>0</v>
      </c>
      <c r="AO482" s="70"/>
    </row>
    <row r="483" spans="1:41" ht="33" hidden="1" customHeight="1">
      <c r="A483" s="87">
        <v>1533</v>
      </c>
      <c r="B483" s="88" t="s">
        <v>1118</v>
      </c>
      <c r="C483" s="117" t="s">
        <v>1526</v>
      </c>
      <c r="D483" s="115">
        <v>0</v>
      </c>
      <c r="E483" s="115">
        <v>0</v>
      </c>
      <c r="F483" s="115">
        <v>0</v>
      </c>
      <c r="G483" s="115">
        <v>0</v>
      </c>
      <c r="H483" s="115">
        <v>0</v>
      </c>
      <c r="I483" s="115">
        <v>0</v>
      </c>
      <c r="J483" s="115">
        <v>0</v>
      </c>
      <c r="K483" s="115">
        <v>0</v>
      </c>
      <c r="L483" s="115">
        <v>0</v>
      </c>
      <c r="M483" s="115">
        <v>0</v>
      </c>
      <c r="N483" s="115">
        <v>0</v>
      </c>
      <c r="O483" s="115">
        <v>0</v>
      </c>
      <c r="P483" s="115">
        <v>0</v>
      </c>
      <c r="Q483" s="115">
        <v>0</v>
      </c>
      <c r="R483" s="115">
        <v>0</v>
      </c>
      <c r="S483" s="115">
        <v>0</v>
      </c>
      <c r="T483" s="115">
        <v>0</v>
      </c>
      <c r="U483" s="115">
        <v>0</v>
      </c>
      <c r="V483" s="115">
        <v>0</v>
      </c>
      <c r="W483" s="115">
        <v>0</v>
      </c>
      <c r="X483" s="115">
        <v>0</v>
      </c>
      <c r="Y483" s="115">
        <v>0</v>
      </c>
      <c r="Z483" s="115">
        <v>0</v>
      </c>
      <c r="AA483" s="115">
        <v>0</v>
      </c>
      <c r="AB483" s="115">
        <v>0</v>
      </c>
      <c r="AC483" s="115">
        <v>0</v>
      </c>
      <c r="AD483" s="115">
        <v>0</v>
      </c>
      <c r="AE483" s="115">
        <v>0</v>
      </c>
      <c r="AF483" s="115">
        <v>0</v>
      </c>
      <c r="AG483" s="115">
        <v>0</v>
      </c>
      <c r="AH483" s="115">
        <v>0</v>
      </c>
      <c r="AI483" s="115">
        <v>0</v>
      </c>
      <c r="AJ483" s="115">
        <v>0</v>
      </c>
      <c r="AK483" s="115">
        <v>0</v>
      </c>
      <c r="AL483" s="246">
        <f t="shared" si="7"/>
        <v>0</v>
      </c>
      <c r="AO483" s="70"/>
    </row>
    <row r="484" spans="1:41" ht="33" hidden="1" customHeight="1">
      <c r="A484" s="87">
        <v>1534</v>
      </c>
      <c r="B484" s="88" t="s">
        <v>1119</v>
      </c>
      <c r="C484" s="117" t="s">
        <v>1526</v>
      </c>
      <c r="D484" s="115">
        <v>0</v>
      </c>
      <c r="E484" s="115">
        <v>0</v>
      </c>
      <c r="F484" s="115">
        <v>0</v>
      </c>
      <c r="G484" s="115">
        <v>0</v>
      </c>
      <c r="H484" s="115">
        <v>0</v>
      </c>
      <c r="I484" s="115">
        <v>0</v>
      </c>
      <c r="J484" s="115">
        <v>0</v>
      </c>
      <c r="K484" s="115">
        <v>0</v>
      </c>
      <c r="L484" s="115">
        <v>0</v>
      </c>
      <c r="M484" s="115">
        <v>0</v>
      </c>
      <c r="N484" s="115">
        <v>0</v>
      </c>
      <c r="O484" s="115">
        <v>0</v>
      </c>
      <c r="P484" s="115">
        <v>0</v>
      </c>
      <c r="Q484" s="115">
        <v>0</v>
      </c>
      <c r="R484" s="115">
        <v>0</v>
      </c>
      <c r="S484" s="115">
        <v>0</v>
      </c>
      <c r="T484" s="115">
        <v>0</v>
      </c>
      <c r="U484" s="115">
        <v>0</v>
      </c>
      <c r="V484" s="115">
        <v>0</v>
      </c>
      <c r="W484" s="115">
        <v>0</v>
      </c>
      <c r="X484" s="115">
        <v>0</v>
      </c>
      <c r="Y484" s="115">
        <v>0</v>
      </c>
      <c r="Z484" s="115">
        <v>0</v>
      </c>
      <c r="AA484" s="115">
        <v>0</v>
      </c>
      <c r="AB484" s="115">
        <v>0</v>
      </c>
      <c r="AC484" s="115">
        <v>0</v>
      </c>
      <c r="AD484" s="115">
        <v>0</v>
      </c>
      <c r="AE484" s="115">
        <v>0</v>
      </c>
      <c r="AF484" s="115">
        <v>0</v>
      </c>
      <c r="AG484" s="115">
        <v>0</v>
      </c>
      <c r="AH484" s="115">
        <v>0</v>
      </c>
      <c r="AI484" s="115">
        <v>0</v>
      </c>
      <c r="AJ484" s="115">
        <v>0</v>
      </c>
      <c r="AK484" s="115">
        <v>0</v>
      </c>
      <c r="AL484" s="246">
        <f t="shared" si="7"/>
        <v>0</v>
      </c>
      <c r="AO484" s="70"/>
    </row>
    <row r="485" spans="1:41" ht="33" hidden="1" customHeight="1">
      <c r="A485" s="87">
        <v>1535</v>
      </c>
      <c r="B485" s="88" t="s">
        <v>1120</v>
      </c>
      <c r="C485" s="117" t="s">
        <v>1526</v>
      </c>
      <c r="D485" s="115">
        <v>0</v>
      </c>
      <c r="E485" s="115">
        <v>0</v>
      </c>
      <c r="F485" s="115">
        <v>0</v>
      </c>
      <c r="G485" s="115">
        <v>0</v>
      </c>
      <c r="H485" s="115">
        <v>0</v>
      </c>
      <c r="I485" s="115">
        <v>0</v>
      </c>
      <c r="J485" s="115">
        <v>0</v>
      </c>
      <c r="K485" s="115">
        <v>0</v>
      </c>
      <c r="L485" s="115">
        <v>0</v>
      </c>
      <c r="M485" s="115">
        <v>0</v>
      </c>
      <c r="N485" s="115">
        <v>0</v>
      </c>
      <c r="O485" s="115">
        <v>0</v>
      </c>
      <c r="P485" s="115">
        <v>0</v>
      </c>
      <c r="Q485" s="115">
        <v>0</v>
      </c>
      <c r="R485" s="115">
        <v>0</v>
      </c>
      <c r="S485" s="115">
        <v>0</v>
      </c>
      <c r="T485" s="115">
        <v>0</v>
      </c>
      <c r="U485" s="115">
        <v>0</v>
      </c>
      <c r="V485" s="115">
        <v>0</v>
      </c>
      <c r="W485" s="115">
        <v>0</v>
      </c>
      <c r="X485" s="115">
        <v>0</v>
      </c>
      <c r="Y485" s="115">
        <v>0</v>
      </c>
      <c r="Z485" s="115">
        <v>0</v>
      </c>
      <c r="AA485" s="115">
        <v>0</v>
      </c>
      <c r="AB485" s="115">
        <v>0</v>
      </c>
      <c r="AC485" s="115">
        <v>0</v>
      </c>
      <c r="AD485" s="115">
        <v>0</v>
      </c>
      <c r="AE485" s="115">
        <v>0</v>
      </c>
      <c r="AF485" s="115">
        <v>0</v>
      </c>
      <c r="AG485" s="115">
        <v>0</v>
      </c>
      <c r="AH485" s="115">
        <v>0</v>
      </c>
      <c r="AI485" s="115">
        <v>0</v>
      </c>
      <c r="AJ485" s="115">
        <v>0</v>
      </c>
      <c r="AK485" s="115">
        <v>0</v>
      </c>
      <c r="AL485" s="246">
        <f t="shared" si="7"/>
        <v>0</v>
      </c>
      <c r="AO485" s="70"/>
    </row>
    <row r="486" spans="1:41" ht="33" hidden="1" customHeight="1">
      <c r="A486" s="87">
        <v>1536</v>
      </c>
      <c r="B486" s="88" t="s">
        <v>1121</v>
      </c>
      <c r="C486" s="117" t="s">
        <v>1526</v>
      </c>
      <c r="D486" s="115">
        <v>0</v>
      </c>
      <c r="E486" s="115">
        <v>0</v>
      </c>
      <c r="F486" s="115">
        <v>0</v>
      </c>
      <c r="G486" s="115">
        <v>0</v>
      </c>
      <c r="H486" s="115">
        <v>0</v>
      </c>
      <c r="I486" s="115">
        <v>0</v>
      </c>
      <c r="J486" s="115">
        <v>0</v>
      </c>
      <c r="K486" s="115">
        <v>0</v>
      </c>
      <c r="L486" s="115">
        <v>0</v>
      </c>
      <c r="M486" s="115">
        <v>0</v>
      </c>
      <c r="N486" s="115">
        <v>0</v>
      </c>
      <c r="O486" s="115">
        <v>0</v>
      </c>
      <c r="P486" s="115">
        <v>0</v>
      </c>
      <c r="Q486" s="115">
        <v>0</v>
      </c>
      <c r="R486" s="115">
        <v>0</v>
      </c>
      <c r="S486" s="115">
        <v>0</v>
      </c>
      <c r="T486" s="115">
        <v>0</v>
      </c>
      <c r="U486" s="115">
        <v>0</v>
      </c>
      <c r="V486" s="115">
        <v>0</v>
      </c>
      <c r="W486" s="115">
        <v>0</v>
      </c>
      <c r="X486" s="115">
        <v>0</v>
      </c>
      <c r="Y486" s="115">
        <v>0</v>
      </c>
      <c r="Z486" s="115">
        <v>0</v>
      </c>
      <c r="AA486" s="115">
        <v>0</v>
      </c>
      <c r="AB486" s="115">
        <v>0</v>
      </c>
      <c r="AC486" s="115">
        <v>0</v>
      </c>
      <c r="AD486" s="115">
        <v>0</v>
      </c>
      <c r="AE486" s="115">
        <v>0</v>
      </c>
      <c r="AF486" s="115">
        <v>0</v>
      </c>
      <c r="AG486" s="115">
        <v>0</v>
      </c>
      <c r="AH486" s="115">
        <v>0</v>
      </c>
      <c r="AI486" s="115">
        <v>0</v>
      </c>
      <c r="AJ486" s="115">
        <v>0</v>
      </c>
      <c r="AK486" s="115">
        <v>0</v>
      </c>
      <c r="AL486" s="246">
        <f t="shared" si="7"/>
        <v>0</v>
      </c>
      <c r="AO486" s="70"/>
    </row>
    <row r="487" spans="1:41" ht="33" hidden="1" customHeight="1">
      <c r="A487" s="87">
        <v>1537</v>
      </c>
      <c r="B487" s="88" t="s">
        <v>1122</v>
      </c>
      <c r="C487" s="117" t="s">
        <v>1526</v>
      </c>
      <c r="D487" s="115">
        <v>0</v>
      </c>
      <c r="E487" s="115">
        <v>0</v>
      </c>
      <c r="F487" s="115">
        <v>0</v>
      </c>
      <c r="G487" s="115">
        <v>0</v>
      </c>
      <c r="H487" s="115">
        <v>0</v>
      </c>
      <c r="I487" s="115">
        <v>0</v>
      </c>
      <c r="J487" s="115">
        <v>0</v>
      </c>
      <c r="K487" s="115">
        <v>0</v>
      </c>
      <c r="L487" s="115">
        <v>0</v>
      </c>
      <c r="M487" s="115">
        <v>0</v>
      </c>
      <c r="N487" s="115">
        <v>0</v>
      </c>
      <c r="O487" s="115">
        <v>0</v>
      </c>
      <c r="P487" s="115">
        <v>0</v>
      </c>
      <c r="Q487" s="115">
        <v>0</v>
      </c>
      <c r="R487" s="115">
        <v>0</v>
      </c>
      <c r="S487" s="115">
        <v>0</v>
      </c>
      <c r="T487" s="115">
        <v>0</v>
      </c>
      <c r="U487" s="115">
        <v>0</v>
      </c>
      <c r="V487" s="115">
        <v>0</v>
      </c>
      <c r="W487" s="115">
        <v>0</v>
      </c>
      <c r="X487" s="115">
        <v>0</v>
      </c>
      <c r="Y487" s="115">
        <v>0</v>
      </c>
      <c r="Z487" s="115">
        <v>0</v>
      </c>
      <c r="AA487" s="115">
        <v>0</v>
      </c>
      <c r="AB487" s="115">
        <v>0</v>
      </c>
      <c r="AC487" s="115">
        <v>0</v>
      </c>
      <c r="AD487" s="115">
        <v>0</v>
      </c>
      <c r="AE487" s="115">
        <v>0</v>
      </c>
      <c r="AF487" s="115">
        <v>0</v>
      </c>
      <c r="AG487" s="115">
        <v>0</v>
      </c>
      <c r="AH487" s="115">
        <v>0</v>
      </c>
      <c r="AI487" s="115">
        <v>0</v>
      </c>
      <c r="AJ487" s="115">
        <v>0</v>
      </c>
      <c r="AK487" s="115">
        <v>0</v>
      </c>
      <c r="AL487" s="246">
        <f t="shared" si="7"/>
        <v>0</v>
      </c>
      <c r="AO487" s="70"/>
    </row>
    <row r="488" spans="1:41" ht="33" hidden="1" customHeight="1">
      <c r="A488" s="87">
        <v>1538</v>
      </c>
      <c r="B488" s="88" t="s">
        <v>1123</v>
      </c>
      <c r="C488" s="117" t="s">
        <v>1526</v>
      </c>
      <c r="D488" s="115">
        <v>0</v>
      </c>
      <c r="E488" s="115">
        <v>0</v>
      </c>
      <c r="F488" s="115">
        <v>0</v>
      </c>
      <c r="G488" s="115">
        <v>0</v>
      </c>
      <c r="H488" s="115">
        <v>0</v>
      </c>
      <c r="I488" s="115">
        <v>0</v>
      </c>
      <c r="J488" s="115">
        <v>0</v>
      </c>
      <c r="K488" s="115">
        <v>0</v>
      </c>
      <c r="L488" s="115">
        <v>0</v>
      </c>
      <c r="M488" s="115">
        <v>0</v>
      </c>
      <c r="N488" s="115">
        <v>0</v>
      </c>
      <c r="O488" s="115">
        <v>0</v>
      </c>
      <c r="P488" s="115">
        <v>0</v>
      </c>
      <c r="Q488" s="115">
        <v>0</v>
      </c>
      <c r="R488" s="115">
        <v>0</v>
      </c>
      <c r="S488" s="115">
        <v>0</v>
      </c>
      <c r="T488" s="115">
        <v>0</v>
      </c>
      <c r="U488" s="115">
        <v>0</v>
      </c>
      <c r="V488" s="115">
        <v>0</v>
      </c>
      <c r="W488" s="115">
        <v>0</v>
      </c>
      <c r="X488" s="115">
        <v>0</v>
      </c>
      <c r="Y488" s="115">
        <v>0</v>
      </c>
      <c r="Z488" s="115">
        <v>0</v>
      </c>
      <c r="AA488" s="115">
        <v>0</v>
      </c>
      <c r="AB488" s="115">
        <v>0</v>
      </c>
      <c r="AC488" s="115">
        <v>0</v>
      </c>
      <c r="AD488" s="115">
        <v>0</v>
      </c>
      <c r="AE488" s="115">
        <v>0</v>
      </c>
      <c r="AF488" s="115">
        <v>0</v>
      </c>
      <c r="AG488" s="115">
        <v>0</v>
      </c>
      <c r="AH488" s="115">
        <v>0</v>
      </c>
      <c r="AI488" s="115">
        <v>0</v>
      </c>
      <c r="AJ488" s="115">
        <v>0</v>
      </c>
      <c r="AK488" s="115">
        <v>0</v>
      </c>
      <c r="AL488" s="246">
        <f t="shared" si="7"/>
        <v>0</v>
      </c>
      <c r="AO488" s="70"/>
    </row>
    <row r="489" spans="1:41" ht="33" hidden="1" customHeight="1">
      <c r="A489" s="87">
        <v>1539</v>
      </c>
      <c r="B489" s="88" t="s">
        <v>1124</v>
      </c>
      <c r="C489" s="117" t="s">
        <v>1526</v>
      </c>
      <c r="D489" s="115">
        <v>0</v>
      </c>
      <c r="E489" s="115">
        <v>0</v>
      </c>
      <c r="F489" s="115">
        <v>0</v>
      </c>
      <c r="G489" s="115">
        <v>0</v>
      </c>
      <c r="H489" s="115">
        <v>0</v>
      </c>
      <c r="I489" s="115">
        <v>0</v>
      </c>
      <c r="J489" s="115">
        <v>0</v>
      </c>
      <c r="K489" s="115">
        <v>0</v>
      </c>
      <c r="L489" s="115">
        <v>0</v>
      </c>
      <c r="M489" s="115">
        <v>0</v>
      </c>
      <c r="N489" s="115">
        <v>0</v>
      </c>
      <c r="O489" s="115">
        <v>0</v>
      </c>
      <c r="P489" s="115">
        <v>0</v>
      </c>
      <c r="Q489" s="115">
        <v>0</v>
      </c>
      <c r="R489" s="115">
        <v>0</v>
      </c>
      <c r="S489" s="115">
        <v>0</v>
      </c>
      <c r="T489" s="115">
        <v>0</v>
      </c>
      <c r="U489" s="115">
        <v>0</v>
      </c>
      <c r="V489" s="115">
        <v>0</v>
      </c>
      <c r="W489" s="115">
        <v>0</v>
      </c>
      <c r="X489" s="115">
        <v>0</v>
      </c>
      <c r="Y489" s="115">
        <v>0</v>
      </c>
      <c r="Z489" s="115">
        <v>0</v>
      </c>
      <c r="AA489" s="115">
        <v>0</v>
      </c>
      <c r="AB489" s="115">
        <v>0</v>
      </c>
      <c r="AC489" s="115">
        <v>0</v>
      </c>
      <c r="AD489" s="115">
        <v>0</v>
      </c>
      <c r="AE489" s="115">
        <v>0</v>
      </c>
      <c r="AF489" s="115">
        <v>0</v>
      </c>
      <c r="AG489" s="115">
        <v>0</v>
      </c>
      <c r="AH489" s="115">
        <v>0</v>
      </c>
      <c r="AI489" s="115">
        <v>0</v>
      </c>
      <c r="AJ489" s="115">
        <v>0</v>
      </c>
      <c r="AK489" s="115">
        <v>0</v>
      </c>
      <c r="AL489" s="246">
        <f t="shared" si="7"/>
        <v>0</v>
      </c>
      <c r="AO489" s="70"/>
    </row>
    <row r="490" spans="1:41" ht="33" hidden="1" customHeight="1">
      <c r="A490" s="87">
        <v>1540</v>
      </c>
      <c r="B490" s="88" t="s">
        <v>1125</v>
      </c>
      <c r="C490" s="117" t="s">
        <v>1526</v>
      </c>
      <c r="D490" s="115">
        <v>0</v>
      </c>
      <c r="E490" s="115">
        <v>0</v>
      </c>
      <c r="F490" s="115">
        <v>0</v>
      </c>
      <c r="G490" s="115">
        <v>0</v>
      </c>
      <c r="H490" s="115">
        <v>0</v>
      </c>
      <c r="I490" s="115">
        <v>0</v>
      </c>
      <c r="J490" s="115">
        <v>0</v>
      </c>
      <c r="K490" s="115">
        <v>0</v>
      </c>
      <c r="L490" s="115">
        <v>0</v>
      </c>
      <c r="M490" s="115">
        <v>0</v>
      </c>
      <c r="N490" s="115">
        <v>0</v>
      </c>
      <c r="O490" s="115">
        <v>0</v>
      </c>
      <c r="P490" s="115">
        <v>0</v>
      </c>
      <c r="Q490" s="115">
        <v>0</v>
      </c>
      <c r="R490" s="115">
        <v>0</v>
      </c>
      <c r="S490" s="115">
        <v>0</v>
      </c>
      <c r="T490" s="115">
        <v>0</v>
      </c>
      <c r="U490" s="115">
        <v>0</v>
      </c>
      <c r="V490" s="115">
        <v>0</v>
      </c>
      <c r="W490" s="115">
        <v>0</v>
      </c>
      <c r="X490" s="115">
        <v>0</v>
      </c>
      <c r="Y490" s="115">
        <v>0</v>
      </c>
      <c r="Z490" s="115">
        <v>0</v>
      </c>
      <c r="AA490" s="115">
        <v>0</v>
      </c>
      <c r="AB490" s="115">
        <v>0</v>
      </c>
      <c r="AC490" s="115">
        <v>0</v>
      </c>
      <c r="AD490" s="115">
        <v>0</v>
      </c>
      <c r="AE490" s="115">
        <v>0</v>
      </c>
      <c r="AF490" s="115">
        <v>0</v>
      </c>
      <c r="AG490" s="115">
        <v>0</v>
      </c>
      <c r="AH490" s="115">
        <v>0</v>
      </c>
      <c r="AI490" s="115">
        <v>0</v>
      </c>
      <c r="AJ490" s="115">
        <v>0</v>
      </c>
      <c r="AK490" s="115">
        <v>0</v>
      </c>
      <c r="AL490" s="246">
        <f t="shared" si="7"/>
        <v>0</v>
      </c>
      <c r="AO490" s="70"/>
    </row>
    <row r="491" spans="1:41" ht="33" hidden="1" customHeight="1">
      <c r="A491" s="87">
        <v>1601</v>
      </c>
      <c r="B491" s="88" t="s">
        <v>1126</v>
      </c>
      <c r="C491" s="117" t="s">
        <v>1526</v>
      </c>
      <c r="D491" s="115">
        <v>0</v>
      </c>
      <c r="E491" s="115">
        <v>0</v>
      </c>
      <c r="F491" s="115">
        <v>0</v>
      </c>
      <c r="G491" s="115">
        <v>0</v>
      </c>
      <c r="H491" s="115">
        <v>0</v>
      </c>
      <c r="I491" s="115">
        <v>0</v>
      </c>
      <c r="J491" s="115">
        <v>0</v>
      </c>
      <c r="K491" s="115">
        <v>0</v>
      </c>
      <c r="L491" s="115">
        <v>0</v>
      </c>
      <c r="M491" s="115">
        <v>0</v>
      </c>
      <c r="N491" s="115">
        <v>0</v>
      </c>
      <c r="O491" s="115">
        <v>0</v>
      </c>
      <c r="P491" s="115">
        <v>0</v>
      </c>
      <c r="Q491" s="115">
        <v>0</v>
      </c>
      <c r="R491" s="115">
        <v>0</v>
      </c>
      <c r="S491" s="115">
        <v>0</v>
      </c>
      <c r="T491" s="115">
        <v>0</v>
      </c>
      <c r="U491" s="115">
        <v>0</v>
      </c>
      <c r="V491" s="115">
        <v>0</v>
      </c>
      <c r="W491" s="115">
        <v>0</v>
      </c>
      <c r="X491" s="115">
        <v>0</v>
      </c>
      <c r="Y491" s="115">
        <v>0</v>
      </c>
      <c r="Z491" s="115">
        <v>0</v>
      </c>
      <c r="AA491" s="115">
        <v>0</v>
      </c>
      <c r="AB491" s="115">
        <v>0</v>
      </c>
      <c r="AC491" s="115">
        <v>0</v>
      </c>
      <c r="AD491" s="115">
        <v>0</v>
      </c>
      <c r="AE491" s="115">
        <v>0</v>
      </c>
      <c r="AF491" s="115">
        <v>0</v>
      </c>
      <c r="AG491" s="115">
        <v>0</v>
      </c>
      <c r="AH491" s="115">
        <v>0</v>
      </c>
      <c r="AI491" s="115">
        <v>0</v>
      </c>
      <c r="AJ491" s="115">
        <v>0</v>
      </c>
      <c r="AK491" s="115">
        <v>0</v>
      </c>
      <c r="AL491" s="246">
        <f t="shared" si="7"/>
        <v>0</v>
      </c>
      <c r="AO491" s="70"/>
    </row>
    <row r="492" spans="1:41" ht="33" hidden="1" customHeight="1">
      <c r="A492" s="87">
        <v>1602</v>
      </c>
      <c r="B492" s="88" t="s">
        <v>1127</v>
      </c>
      <c r="C492" s="117" t="s">
        <v>1526</v>
      </c>
      <c r="D492" s="115">
        <v>0</v>
      </c>
      <c r="E492" s="115">
        <v>0</v>
      </c>
      <c r="F492" s="115">
        <v>0</v>
      </c>
      <c r="G492" s="115">
        <v>0</v>
      </c>
      <c r="H492" s="115">
        <v>0</v>
      </c>
      <c r="I492" s="115">
        <v>0</v>
      </c>
      <c r="J492" s="115">
        <v>0</v>
      </c>
      <c r="K492" s="115">
        <v>0</v>
      </c>
      <c r="L492" s="115">
        <v>0</v>
      </c>
      <c r="M492" s="115">
        <v>0</v>
      </c>
      <c r="N492" s="115">
        <v>0</v>
      </c>
      <c r="O492" s="115">
        <v>0</v>
      </c>
      <c r="P492" s="115">
        <v>0</v>
      </c>
      <c r="Q492" s="115">
        <v>0</v>
      </c>
      <c r="R492" s="115">
        <v>0</v>
      </c>
      <c r="S492" s="115">
        <v>0</v>
      </c>
      <c r="T492" s="115">
        <v>0</v>
      </c>
      <c r="U492" s="115">
        <v>0</v>
      </c>
      <c r="V492" s="115">
        <v>0</v>
      </c>
      <c r="W492" s="115">
        <v>0</v>
      </c>
      <c r="X492" s="115">
        <v>0</v>
      </c>
      <c r="Y492" s="115">
        <v>0</v>
      </c>
      <c r="Z492" s="115">
        <v>0</v>
      </c>
      <c r="AA492" s="115">
        <v>0</v>
      </c>
      <c r="AB492" s="115">
        <v>0</v>
      </c>
      <c r="AC492" s="115">
        <v>0</v>
      </c>
      <c r="AD492" s="115">
        <v>0</v>
      </c>
      <c r="AE492" s="115">
        <v>0</v>
      </c>
      <c r="AF492" s="115">
        <v>0</v>
      </c>
      <c r="AG492" s="115">
        <v>0</v>
      </c>
      <c r="AH492" s="115">
        <v>0</v>
      </c>
      <c r="AI492" s="115">
        <v>0</v>
      </c>
      <c r="AJ492" s="115">
        <v>0</v>
      </c>
      <c r="AK492" s="115">
        <v>0</v>
      </c>
      <c r="AL492" s="246">
        <f t="shared" si="7"/>
        <v>0</v>
      </c>
      <c r="AO492" s="70"/>
    </row>
    <row r="493" spans="1:41" ht="33" hidden="1" customHeight="1">
      <c r="A493" s="87">
        <v>1603</v>
      </c>
      <c r="B493" s="88" t="s">
        <v>1128</v>
      </c>
      <c r="C493" s="117" t="s">
        <v>1526</v>
      </c>
      <c r="D493" s="115">
        <v>0</v>
      </c>
      <c r="E493" s="115">
        <v>0</v>
      </c>
      <c r="F493" s="115">
        <v>0</v>
      </c>
      <c r="G493" s="115">
        <v>0</v>
      </c>
      <c r="H493" s="115">
        <v>0</v>
      </c>
      <c r="I493" s="115">
        <v>0</v>
      </c>
      <c r="J493" s="115">
        <v>0</v>
      </c>
      <c r="K493" s="115">
        <v>0</v>
      </c>
      <c r="L493" s="115">
        <v>0</v>
      </c>
      <c r="M493" s="115">
        <v>0</v>
      </c>
      <c r="N493" s="115">
        <v>0</v>
      </c>
      <c r="O493" s="115">
        <v>0</v>
      </c>
      <c r="P493" s="115">
        <v>0</v>
      </c>
      <c r="Q493" s="115">
        <v>0</v>
      </c>
      <c r="R493" s="115">
        <v>0</v>
      </c>
      <c r="S493" s="115">
        <v>0</v>
      </c>
      <c r="T493" s="115">
        <v>0</v>
      </c>
      <c r="U493" s="115">
        <v>0</v>
      </c>
      <c r="V493" s="115">
        <v>0</v>
      </c>
      <c r="W493" s="115">
        <v>0</v>
      </c>
      <c r="X493" s="115">
        <v>0</v>
      </c>
      <c r="Y493" s="115">
        <v>0</v>
      </c>
      <c r="Z493" s="115">
        <v>0</v>
      </c>
      <c r="AA493" s="115">
        <v>0</v>
      </c>
      <c r="AB493" s="115">
        <v>0</v>
      </c>
      <c r="AC493" s="115">
        <v>0</v>
      </c>
      <c r="AD493" s="115">
        <v>0</v>
      </c>
      <c r="AE493" s="115">
        <v>0</v>
      </c>
      <c r="AF493" s="115">
        <v>0</v>
      </c>
      <c r="AG493" s="115">
        <v>0</v>
      </c>
      <c r="AH493" s="115">
        <v>0</v>
      </c>
      <c r="AI493" s="115">
        <v>0</v>
      </c>
      <c r="AJ493" s="115">
        <v>0</v>
      </c>
      <c r="AK493" s="115">
        <v>0</v>
      </c>
      <c r="AL493" s="246">
        <f t="shared" si="7"/>
        <v>0</v>
      </c>
      <c r="AO493" s="70"/>
    </row>
    <row r="494" spans="1:41" ht="33" hidden="1" customHeight="1">
      <c r="A494" s="87">
        <v>1604</v>
      </c>
      <c r="B494" s="88" t="s">
        <v>1129</v>
      </c>
      <c r="C494" s="117" t="s">
        <v>1526</v>
      </c>
      <c r="D494" s="115">
        <v>0</v>
      </c>
      <c r="E494" s="115">
        <v>0</v>
      </c>
      <c r="F494" s="115">
        <v>0</v>
      </c>
      <c r="G494" s="115">
        <v>0</v>
      </c>
      <c r="H494" s="115">
        <v>0</v>
      </c>
      <c r="I494" s="115">
        <v>0</v>
      </c>
      <c r="J494" s="115">
        <v>0</v>
      </c>
      <c r="K494" s="115">
        <v>0</v>
      </c>
      <c r="L494" s="115">
        <v>0</v>
      </c>
      <c r="M494" s="115">
        <v>0</v>
      </c>
      <c r="N494" s="115">
        <v>0</v>
      </c>
      <c r="O494" s="115">
        <v>0</v>
      </c>
      <c r="P494" s="115">
        <v>0</v>
      </c>
      <c r="Q494" s="115">
        <v>0</v>
      </c>
      <c r="R494" s="115">
        <v>0</v>
      </c>
      <c r="S494" s="115">
        <v>0</v>
      </c>
      <c r="T494" s="115">
        <v>0</v>
      </c>
      <c r="U494" s="115">
        <v>0</v>
      </c>
      <c r="V494" s="115">
        <v>0</v>
      </c>
      <c r="W494" s="115">
        <v>0</v>
      </c>
      <c r="X494" s="115">
        <v>0</v>
      </c>
      <c r="Y494" s="115">
        <v>0</v>
      </c>
      <c r="Z494" s="115">
        <v>0</v>
      </c>
      <c r="AA494" s="115">
        <v>0</v>
      </c>
      <c r="AB494" s="115">
        <v>0</v>
      </c>
      <c r="AC494" s="115">
        <v>0</v>
      </c>
      <c r="AD494" s="115">
        <v>0</v>
      </c>
      <c r="AE494" s="115">
        <v>0</v>
      </c>
      <c r="AF494" s="115">
        <v>0</v>
      </c>
      <c r="AG494" s="115">
        <v>0</v>
      </c>
      <c r="AH494" s="115">
        <v>0</v>
      </c>
      <c r="AI494" s="115">
        <v>0</v>
      </c>
      <c r="AJ494" s="115">
        <v>0</v>
      </c>
      <c r="AK494" s="115">
        <v>0</v>
      </c>
      <c r="AL494" s="246">
        <f t="shared" si="7"/>
        <v>0</v>
      </c>
      <c r="AO494" s="70"/>
    </row>
    <row r="495" spans="1:41" ht="33" hidden="1" customHeight="1">
      <c r="A495" s="87">
        <v>1605</v>
      </c>
      <c r="B495" s="88" t="s">
        <v>1130</v>
      </c>
      <c r="C495" s="117" t="s">
        <v>1526</v>
      </c>
      <c r="D495" s="115">
        <v>0</v>
      </c>
      <c r="E495" s="115">
        <v>0</v>
      </c>
      <c r="F495" s="115">
        <v>0</v>
      </c>
      <c r="G495" s="115">
        <v>0</v>
      </c>
      <c r="H495" s="115">
        <v>0</v>
      </c>
      <c r="I495" s="115">
        <v>0</v>
      </c>
      <c r="J495" s="115">
        <v>0</v>
      </c>
      <c r="K495" s="115">
        <v>0</v>
      </c>
      <c r="L495" s="115">
        <v>0</v>
      </c>
      <c r="M495" s="115">
        <v>0</v>
      </c>
      <c r="N495" s="115">
        <v>0</v>
      </c>
      <c r="O495" s="115">
        <v>0</v>
      </c>
      <c r="P495" s="115">
        <v>0</v>
      </c>
      <c r="Q495" s="115">
        <v>0</v>
      </c>
      <c r="R495" s="115">
        <v>0</v>
      </c>
      <c r="S495" s="115">
        <v>0</v>
      </c>
      <c r="T495" s="115">
        <v>0</v>
      </c>
      <c r="U495" s="115">
        <v>0</v>
      </c>
      <c r="V495" s="115">
        <v>0</v>
      </c>
      <c r="W495" s="115">
        <v>0</v>
      </c>
      <c r="X495" s="115">
        <v>0</v>
      </c>
      <c r="Y495" s="115">
        <v>0</v>
      </c>
      <c r="Z495" s="115">
        <v>0</v>
      </c>
      <c r="AA495" s="115">
        <v>0</v>
      </c>
      <c r="AB495" s="115">
        <v>0</v>
      </c>
      <c r="AC495" s="115">
        <v>0</v>
      </c>
      <c r="AD495" s="115">
        <v>0</v>
      </c>
      <c r="AE495" s="115">
        <v>0</v>
      </c>
      <c r="AF495" s="115">
        <v>0</v>
      </c>
      <c r="AG495" s="115">
        <v>0</v>
      </c>
      <c r="AH495" s="115">
        <v>0</v>
      </c>
      <c r="AI495" s="115">
        <v>0</v>
      </c>
      <c r="AJ495" s="115">
        <v>0</v>
      </c>
      <c r="AK495" s="115">
        <v>0</v>
      </c>
      <c r="AL495" s="246">
        <f t="shared" si="7"/>
        <v>0</v>
      </c>
      <c r="AO495" s="70"/>
    </row>
    <row r="496" spans="1:41" ht="33" hidden="1" customHeight="1">
      <c r="A496" s="87">
        <v>1606</v>
      </c>
      <c r="B496" s="88" t="s">
        <v>1131</v>
      </c>
      <c r="C496" s="117" t="s">
        <v>1526</v>
      </c>
      <c r="D496" s="115">
        <v>0</v>
      </c>
      <c r="E496" s="115">
        <v>0</v>
      </c>
      <c r="F496" s="115">
        <v>0</v>
      </c>
      <c r="G496" s="115">
        <v>0</v>
      </c>
      <c r="H496" s="115">
        <v>0</v>
      </c>
      <c r="I496" s="115">
        <v>0</v>
      </c>
      <c r="J496" s="115">
        <v>0</v>
      </c>
      <c r="K496" s="115">
        <v>0</v>
      </c>
      <c r="L496" s="115">
        <v>0</v>
      </c>
      <c r="M496" s="115">
        <v>0</v>
      </c>
      <c r="N496" s="115">
        <v>0</v>
      </c>
      <c r="O496" s="115">
        <v>0</v>
      </c>
      <c r="P496" s="115">
        <v>0</v>
      </c>
      <c r="Q496" s="115">
        <v>0</v>
      </c>
      <c r="R496" s="115">
        <v>0</v>
      </c>
      <c r="S496" s="115">
        <v>0</v>
      </c>
      <c r="T496" s="115">
        <v>0</v>
      </c>
      <c r="U496" s="115">
        <v>0</v>
      </c>
      <c r="V496" s="115">
        <v>0</v>
      </c>
      <c r="W496" s="115">
        <v>0</v>
      </c>
      <c r="X496" s="115">
        <v>0</v>
      </c>
      <c r="Y496" s="115">
        <v>0</v>
      </c>
      <c r="Z496" s="115">
        <v>0</v>
      </c>
      <c r="AA496" s="115">
        <v>0</v>
      </c>
      <c r="AB496" s="115">
        <v>0</v>
      </c>
      <c r="AC496" s="115">
        <v>0</v>
      </c>
      <c r="AD496" s="115">
        <v>0</v>
      </c>
      <c r="AE496" s="115">
        <v>0</v>
      </c>
      <c r="AF496" s="115">
        <v>0</v>
      </c>
      <c r="AG496" s="115">
        <v>0</v>
      </c>
      <c r="AH496" s="115">
        <v>0</v>
      </c>
      <c r="AI496" s="115">
        <v>0</v>
      </c>
      <c r="AJ496" s="115">
        <v>0</v>
      </c>
      <c r="AK496" s="115">
        <v>0</v>
      </c>
      <c r="AL496" s="246">
        <f t="shared" si="7"/>
        <v>0</v>
      </c>
      <c r="AO496" s="70"/>
    </row>
    <row r="497" spans="1:41" ht="33" hidden="1" customHeight="1">
      <c r="A497" s="87">
        <v>1607</v>
      </c>
      <c r="B497" s="88" t="s">
        <v>1132</v>
      </c>
      <c r="C497" s="117" t="s">
        <v>1526</v>
      </c>
      <c r="D497" s="115">
        <v>0</v>
      </c>
      <c r="E497" s="115">
        <v>0</v>
      </c>
      <c r="F497" s="115">
        <v>0</v>
      </c>
      <c r="G497" s="115">
        <v>0</v>
      </c>
      <c r="H497" s="115">
        <v>0</v>
      </c>
      <c r="I497" s="115">
        <v>0</v>
      </c>
      <c r="J497" s="115">
        <v>0</v>
      </c>
      <c r="K497" s="115">
        <v>0</v>
      </c>
      <c r="L497" s="115">
        <v>0</v>
      </c>
      <c r="M497" s="115">
        <v>0</v>
      </c>
      <c r="N497" s="115">
        <v>0</v>
      </c>
      <c r="O497" s="115">
        <v>0</v>
      </c>
      <c r="P497" s="115">
        <v>0</v>
      </c>
      <c r="Q497" s="115">
        <v>0</v>
      </c>
      <c r="R497" s="115">
        <v>0</v>
      </c>
      <c r="S497" s="115">
        <v>0</v>
      </c>
      <c r="T497" s="115">
        <v>0</v>
      </c>
      <c r="U497" s="115">
        <v>0</v>
      </c>
      <c r="V497" s="115">
        <v>0</v>
      </c>
      <c r="W497" s="115">
        <v>0</v>
      </c>
      <c r="X497" s="115">
        <v>0</v>
      </c>
      <c r="Y497" s="115">
        <v>0</v>
      </c>
      <c r="Z497" s="115">
        <v>0</v>
      </c>
      <c r="AA497" s="115">
        <v>0</v>
      </c>
      <c r="AB497" s="115">
        <v>0</v>
      </c>
      <c r="AC497" s="115">
        <v>0</v>
      </c>
      <c r="AD497" s="115">
        <v>0</v>
      </c>
      <c r="AE497" s="115">
        <v>0</v>
      </c>
      <c r="AF497" s="115">
        <v>0</v>
      </c>
      <c r="AG497" s="115">
        <v>0</v>
      </c>
      <c r="AH497" s="115">
        <v>0</v>
      </c>
      <c r="AI497" s="115">
        <v>0</v>
      </c>
      <c r="AJ497" s="115">
        <v>0</v>
      </c>
      <c r="AK497" s="115">
        <v>0</v>
      </c>
      <c r="AL497" s="246">
        <f t="shared" si="7"/>
        <v>0</v>
      </c>
      <c r="AO497" s="70"/>
    </row>
    <row r="498" spans="1:41" ht="33" hidden="1" customHeight="1">
      <c r="A498" s="87">
        <v>1608</v>
      </c>
      <c r="B498" s="88" t="s">
        <v>1133</v>
      </c>
      <c r="C498" s="117" t="s">
        <v>1526</v>
      </c>
      <c r="D498" s="115">
        <v>0</v>
      </c>
      <c r="E498" s="115">
        <v>0</v>
      </c>
      <c r="F498" s="115">
        <v>0</v>
      </c>
      <c r="G498" s="115">
        <v>0</v>
      </c>
      <c r="H498" s="115">
        <v>0</v>
      </c>
      <c r="I498" s="115">
        <v>0</v>
      </c>
      <c r="J498" s="115">
        <v>0</v>
      </c>
      <c r="K498" s="115">
        <v>0</v>
      </c>
      <c r="L498" s="115">
        <v>0</v>
      </c>
      <c r="M498" s="115">
        <v>0</v>
      </c>
      <c r="N498" s="115">
        <v>0</v>
      </c>
      <c r="O498" s="115">
        <v>0</v>
      </c>
      <c r="P498" s="115">
        <v>0</v>
      </c>
      <c r="Q498" s="115">
        <v>0</v>
      </c>
      <c r="R498" s="115">
        <v>0</v>
      </c>
      <c r="S498" s="115">
        <v>0</v>
      </c>
      <c r="T498" s="115">
        <v>0</v>
      </c>
      <c r="U498" s="115">
        <v>0</v>
      </c>
      <c r="V498" s="115">
        <v>0</v>
      </c>
      <c r="W498" s="115">
        <v>0</v>
      </c>
      <c r="X498" s="115">
        <v>0</v>
      </c>
      <c r="Y498" s="115">
        <v>0</v>
      </c>
      <c r="Z498" s="115">
        <v>0</v>
      </c>
      <c r="AA498" s="115">
        <v>0</v>
      </c>
      <c r="AB498" s="115">
        <v>0</v>
      </c>
      <c r="AC498" s="115">
        <v>0</v>
      </c>
      <c r="AD498" s="115">
        <v>0</v>
      </c>
      <c r="AE498" s="115">
        <v>0</v>
      </c>
      <c r="AF498" s="115">
        <v>0</v>
      </c>
      <c r="AG498" s="115">
        <v>0</v>
      </c>
      <c r="AH498" s="115">
        <v>0</v>
      </c>
      <c r="AI498" s="115">
        <v>0</v>
      </c>
      <c r="AJ498" s="115">
        <v>0</v>
      </c>
      <c r="AK498" s="115">
        <v>0</v>
      </c>
      <c r="AL498" s="246">
        <f t="shared" si="7"/>
        <v>0</v>
      </c>
      <c r="AO498" s="70"/>
    </row>
    <row r="499" spans="1:41" ht="33" hidden="1" customHeight="1">
      <c r="A499" s="87">
        <v>1609</v>
      </c>
      <c r="B499" s="88" t="s">
        <v>1134</v>
      </c>
      <c r="C499" s="117" t="s">
        <v>1526</v>
      </c>
      <c r="D499" s="115">
        <v>0</v>
      </c>
      <c r="E499" s="115">
        <v>0</v>
      </c>
      <c r="F499" s="115">
        <v>0</v>
      </c>
      <c r="G499" s="115">
        <v>0</v>
      </c>
      <c r="H499" s="115">
        <v>0</v>
      </c>
      <c r="I499" s="115">
        <v>0</v>
      </c>
      <c r="J499" s="115">
        <v>0</v>
      </c>
      <c r="K499" s="115">
        <v>0</v>
      </c>
      <c r="L499" s="115">
        <v>0</v>
      </c>
      <c r="M499" s="115">
        <v>0</v>
      </c>
      <c r="N499" s="115">
        <v>0</v>
      </c>
      <c r="O499" s="115">
        <v>0</v>
      </c>
      <c r="P499" s="115">
        <v>0</v>
      </c>
      <c r="Q499" s="115">
        <v>0</v>
      </c>
      <c r="R499" s="115">
        <v>0</v>
      </c>
      <c r="S499" s="115">
        <v>0</v>
      </c>
      <c r="T499" s="115">
        <v>0</v>
      </c>
      <c r="U499" s="115">
        <v>0</v>
      </c>
      <c r="V499" s="115">
        <v>0</v>
      </c>
      <c r="W499" s="115">
        <v>0</v>
      </c>
      <c r="X499" s="115">
        <v>0</v>
      </c>
      <c r="Y499" s="115">
        <v>0</v>
      </c>
      <c r="Z499" s="115">
        <v>0</v>
      </c>
      <c r="AA499" s="115">
        <v>0</v>
      </c>
      <c r="AB499" s="115">
        <v>0</v>
      </c>
      <c r="AC499" s="115">
        <v>0</v>
      </c>
      <c r="AD499" s="115">
        <v>0</v>
      </c>
      <c r="AE499" s="115">
        <v>0</v>
      </c>
      <c r="AF499" s="115">
        <v>0</v>
      </c>
      <c r="AG499" s="115">
        <v>0</v>
      </c>
      <c r="AH499" s="115">
        <v>0</v>
      </c>
      <c r="AI499" s="115">
        <v>0</v>
      </c>
      <c r="AJ499" s="115">
        <v>0</v>
      </c>
      <c r="AK499" s="115">
        <v>0</v>
      </c>
      <c r="AL499" s="246">
        <f t="shared" si="7"/>
        <v>0</v>
      </c>
      <c r="AO499" s="70"/>
    </row>
    <row r="500" spans="1:41" ht="33" hidden="1" customHeight="1">
      <c r="A500" s="87">
        <v>1610</v>
      </c>
      <c r="B500" s="88" t="s">
        <v>1135</v>
      </c>
      <c r="C500" s="117" t="s">
        <v>1526</v>
      </c>
      <c r="D500" s="115">
        <v>0</v>
      </c>
      <c r="E500" s="115">
        <v>0</v>
      </c>
      <c r="F500" s="115">
        <v>0</v>
      </c>
      <c r="G500" s="115">
        <v>0</v>
      </c>
      <c r="H500" s="115">
        <v>0</v>
      </c>
      <c r="I500" s="115">
        <v>0</v>
      </c>
      <c r="J500" s="115">
        <v>0</v>
      </c>
      <c r="K500" s="115">
        <v>0</v>
      </c>
      <c r="L500" s="115">
        <v>0</v>
      </c>
      <c r="M500" s="115">
        <v>0</v>
      </c>
      <c r="N500" s="115">
        <v>0</v>
      </c>
      <c r="O500" s="115">
        <v>0</v>
      </c>
      <c r="P500" s="115">
        <v>0</v>
      </c>
      <c r="Q500" s="115">
        <v>0</v>
      </c>
      <c r="R500" s="115">
        <v>0</v>
      </c>
      <c r="S500" s="115">
        <v>0</v>
      </c>
      <c r="T500" s="115">
        <v>0</v>
      </c>
      <c r="U500" s="115">
        <v>0</v>
      </c>
      <c r="V500" s="115">
        <v>0</v>
      </c>
      <c r="W500" s="115">
        <v>0</v>
      </c>
      <c r="X500" s="115">
        <v>0</v>
      </c>
      <c r="Y500" s="115">
        <v>0</v>
      </c>
      <c r="Z500" s="115">
        <v>0</v>
      </c>
      <c r="AA500" s="115">
        <v>0</v>
      </c>
      <c r="AB500" s="115">
        <v>0</v>
      </c>
      <c r="AC500" s="115">
        <v>0</v>
      </c>
      <c r="AD500" s="115">
        <v>0</v>
      </c>
      <c r="AE500" s="115">
        <v>0</v>
      </c>
      <c r="AF500" s="115">
        <v>0</v>
      </c>
      <c r="AG500" s="115">
        <v>0</v>
      </c>
      <c r="AH500" s="115">
        <v>0</v>
      </c>
      <c r="AI500" s="115">
        <v>0</v>
      </c>
      <c r="AJ500" s="115">
        <v>0</v>
      </c>
      <c r="AK500" s="115">
        <v>0</v>
      </c>
      <c r="AL500" s="246">
        <f t="shared" si="7"/>
        <v>0</v>
      </c>
      <c r="AO500" s="70"/>
    </row>
    <row r="501" spans="1:41" ht="33" hidden="1" customHeight="1">
      <c r="A501" s="87">
        <v>1611</v>
      </c>
      <c r="B501" s="88" t="s">
        <v>1136</v>
      </c>
      <c r="C501" s="117" t="s">
        <v>1526</v>
      </c>
      <c r="D501" s="115">
        <v>0</v>
      </c>
      <c r="E501" s="115">
        <v>0</v>
      </c>
      <c r="F501" s="115">
        <v>0</v>
      </c>
      <c r="G501" s="115">
        <v>0</v>
      </c>
      <c r="H501" s="115">
        <v>0</v>
      </c>
      <c r="I501" s="115">
        <v>0</v>
      </c>
      <c r="J501" s="115">
        <v>0</v>
      </c>
      <c r="K501" s="115">
        <v>0</v>
      </c>
      <c r="L501" s="115">
        <v>0</v>
      </c>
      <c r="M501" s="115">
        <v>0</v>
      </c>
      <c r="N501" s="115">
        <v>0</v>
      </c>
      <c r="O501" s="115">
        <v>0</v>
      </c>
      <c r="P501" s="115">
        <v>0</v>
      </c>
      <c r="Q501" s="115">
        <v>0</v>
      </c>
      <c r="R501" s="115">
        <v>0</v>
      </c>
      <c r="S501" s="115">
        <v>0</v>
      </c>
      <c r="T501" s="115">
        <v>0</v>
      </c>
      <c r="U501" s="115">
        <v>0</v>
      </c>
      <c r="V501" s="115">
        <v>0</v>
      </c>
      <c r="W501" s="115">
        <v>0</v>
      </c>
      <c r="X501" s="115">
        <v>0</v>
      </c>
      <c r="Y501" s="115">
        <v>0</v>
      </c>
      <c r="Z501" s="115">
        <v>0</v>
      </c>
      <c r="AA501" s="115">
        <v>0</v>
      </c>
      <c r="AB501" s="115">
        <v>0</v>
      </c>
      <c r="AC501" s="115">
        <v>0</v>
      </c>
      <c r="AD501" s="115">
        <v>0</v>
      </c>
      <c r="AE501" s="115">
        <v>0</v>
      </c>
      <c r="AF501" s="115">
        <v>0</v>
      </c>
      <c r="AG501" s="115">
        <v>0</v>
      </c>
      <c r="AH501" s="115">
        <v>0</v>
      </c>
      <c r="AI501" s="115">
        <v>0</v>
      </c>
      <c r="AJ501" s="115">
        <v>0</v>
      </c>
      <c r="AK501" s="115">
        <v>0</v>
      </c>
      <c r="AL501" s="246">
        <f t="shared" si="7"/>
        <v>0</v>
      </c>
      <c r="AO501" s="70"/>
    </row>
    <row r="502" spans="1:41" ht="33" hidden="1" customHeight="1">
      <c r="A502" s="87">
        <v>1701</v>
      </c>
      <c r="B502" s="88" t="s">
        <v>1137</v>
      </c>
      <c r="C502" s="117" t="s">
        <v>1526</v>
      </c>
      <c r="D502" s="115">
        <v>0</v>
      </c>
      <c r="E502" s="115">
        <v>0</v>
      </c>
      <c r="F502" s="115">
        <v>0</v>
      </c>
      <c r="G502" s="115">
        <v>0</v>
      </c>
      <c r="H502" s="115">
        <v>0</v>
      </c>
      <c r="I502" s="115">
        <v>0</v>
      </c>
      <c r="J502" s="115">
        <v>0</v>
      </c>
      <c r="K502" s="115">
        <v>0</v>
      </c>
      <c r="L502" s="115">
        <v>0</v>
      </c>
      <c r="M502" s="115">
        <v>0</v>
      </c>
      <c r="N502" s="115">
        <v>0</v>
      </c>
      <c r="O502" s="115">
        <v>0</v>
      </c>
      <c r="P502" s="115">
        <v>0</v>
      </c>
      <c r="Q502" s="115">
        <v>0</v>
      </c>
      <c r="R502" s="115">
        <v>0</v>
      </c>
      <c r="S502" s="115">
        <v>0</v>
      </c>
      <c r="T502" s="115">
        <v>0</v>
      </c>
      <c r="U502" s="115">
        <v>0</v>
      </c>
      <c r="V502" s="115">
        <v>0</v>
      </c>
      <c r="W502" s="115">
        <v>0</v>
      </c>
      <c r="X502" s="115">
        <v>0</v>
      </c>
      <c r="Y502" s="115">
        <v>0</v>
      </c>
      <c r="Z502" s="115">
        <v>0</v>
      </c>
      <c r="AA502" s="115">
        <v>0</v>
      </c>
      <c r="AB502" s="115">
        <v>0</v>
      </c>
      <c r="AC502" s="115">
        <v>0</v>
      </c>
      <c r="AD502" s="115">
        <v>0</v>
      </c>
      <c r="AE502" s="115">
        <v>0</v>
      </c>
      <c r="AF502" s="115">
        <v>0</v>
      </c>
      <c r="AG502" s="115">
        <v>0</v>
      </c>
      <c r="AH502" s="115">
        <v>0</v>
      </c>
      <c r="AI502" s="115">
        <v>0</v>
      </c>
      <c r="AJ502" s="115">
        <v>0</v>
      </c>
      <c r="AK502" s="115">
        <v>0</v>
      </c>
      <c r="AL502" s="246">
        <f t="shared" si="7"/>
        <v>0</v>
      </c>
      <c r="AO502" s="70"/>
    </row>
    <row r="503" spans="1:41" ht="33" hidden="1" customHeight="1">
      <c r="A503" s="87">
        <v>1702</v>
      </c>
      <c r="B503" s="88" t="s">
        <v>1138</v>
      </c>
      <c r="C503" s="117" t="s">
        <v>1526</v>
      </c>
      <c r="D503" s="115">
        <v>0</v>
      </c>
      <c r="E503" s="115">
        <v>0</v>
      </c>
      <c r="F503" s="115">
        <v>0</v>
      </c>
      <c r="G503" s="115">
        <v>0</v>
      </c>
      <c r="H503" s="115">
        <v>0</v>
      </c>
      <c r="I503" s="115">
        <v>0</v>
      </c>
      <c r="J503" s="115">
        <v>0</v>
      </c>
      <c r="K503" s="115">
        <v>0</v>
      </c>
      <c r="L503" s="115">
        <v>0</v>
      </c>
      <c r="M503" s="115">
        <v>0</v>
      </c>
      <c r="N503" s="115">
        <v>0</v>
      </c>
      <c r="O503" s="115">
        <v>0</v>
      </c>
      <c r="P503" s="115">
        <v>0</v>
      </c>
      <c r="Q503" s="115">
        <v>0</v>
      </c>
      <c r="R503" s="115">
        <v>0</v>
      </c>
      <c r="S503" s="115">
        <v>0</v>
      </c>
      <c r="T503" s="115">
        <v>0</v>
      </c>
      <c r="U503" s="115">
        <v>0</v>
      </c>
      <c r="V503" s="115">
        <v>0</v>
      </c>
      <c r="W503" s="115">
        <v>0</v>
      </c>
      <c r="X503" s="115">
        <v>0</v>
      </c>
      <c r="Y503" s="115">
        <v>0</v>
      </c>
      <c r="Z503" s="115">
        <v>0</v>
      </c>
      <c r="AA503" s="115">
        <v>0</v>
      </c>
      <c r="AB503" s="115">
        <v>0</v>
      </c>
      <c r="AC503" s="115">
        <v>0</v>
      </c>
      <c r="AD503" s="115">
        <v>0</v>
      </c>
      <c r="AE503" s="115">
        <v>0</v>
      </c>
      <c r="AF503" s="115">
        <v>0</v>
      </c>
      <c r="AG503" s="115">
        <v>0</v>
      </c>
      <c r="AH503" s="115">
        <v>0</v>
      </c>
      <c r="AI503" s="115">
        <v>0</v>
      </c>
      <c r="AJ503" s="115">
        <v>0</v>
      </c>
      <c r="AK503" s="115">
        <v>0</v>
      </c>
      <c r="AL503" s="246">
        <f t="shared" si="7"/>
        <v>0</v>
      </c>
      <c r="AO503" s="70"/>
    </row>
    <row r="504" spans="1:41" ht="33" hidden="1" customHeight="1">
      <c r="A504" s="87">
        <v>1703</v>
      </c>
      <c r="B504" s="88" t="s">
        <v>1139</v>
      </c>
      <c r="C504" s="117" t="s">
        <v>1526</v>
      </c>
      <c r="D504" s="115">
        <v>0</v>
      </c>
      <c r="E504" s="115">
        <v>0</v>
      </c>
      <c r="F504" s="115">
        <v>0</v>
      </c>
      <c r="G504" s="115">
        <v>0</v>
      </c>
      <c r="H504" s="115">
        <v>0</v>
      </c>
      <c r="I504" s="115">
        <v>0</v>
      </c>
      <c r="J504" s="115">
        <v>0</v>
      </c>
      <c r="K504" s="115">
        <v>0</v>
      </c>
      <c r="L504" s="115">
        <v>0</v>
      </c>
      <c r="M504" s="115">
        <v>0</v>
      </c>
      <c r="N504" s="115">
        <v>0</v>
      </c>
      <c r="O504" s="115">
        <v>0</v>
      </c>
      <c r="P504" s="115">
        <v>0</v>
      </c>
      <c r="Q504" s="115">
        <v>0</v>
      </c>
      <c r="R504" s="115">
        <v>0</v>
      </c>
      <c r="S504" s="115">
        <v>0</v>
      </c>
      <c r="T504" s="115">
        <v>0</v>
      </c>
      <c r="U504" s="115">
        <v>0</v>
      </c>
      <c r="V504" s="115">
        <v>0</v>
      </c>
      <c r="W504" s="115">
        <v>0</v>
      </c>
      <c r="X504" s="115">
        <v>0</v>
      </c>
      <c r="Y504" s="115">
        <v>0</v>
      </c>
      <c r="Z504" s="115">
        <v>0</v>
      </c>
      <c r="AA504" s="115">
        <v>0</v>
      </c>
      <c r="AB504" s="115">
        <v>0</v>
      </c>
      <c r="AC504" s="115">
        <v>0</v>
      </c>
      <c r="AD504" s="115">
        <v>0</v>
      </c>
      <c r="AE504" s="115">
        <v>0</v>
      </c>
      <c r="AF504" s="115">
        <v>0</v>
      </c>
      <c r="AG504" s="115">
        <v>0</v>
      </c>
      <c r="AH504" s="115">
        <v>0</v>
      </c>
      <c r="AI504" s="115">
        <v>0</v>
      </c>
      <c r="AJ504" s="115">
        <v>0</v>
      </c>
      <c r="AK504" s="115">
        <v>0</v>
      </c>
      <c r="AL504" s="246">
        <f t="shared" si="7"/>
        <v>0</v>
      </c>
      <c r="AO504" s="70"/>
    </row>
    <row r="505" spans="1:41" ht="33" hidden="1" customHeight="1">
      <c r="A505" s="87">
        <v>1704</v>
      </c>
      <c r="B505" s="88" t="s">
        <v>1140</v>
      </c>
      <c r="C505" s="117" t="s">
        <v>1526</v>
      </c>
      <c r="D505" s="115">
        <v>0</v>
      </c>
      <c r="E505" s="115">
        <v>0</v>
      </c>
      <c r="F505" s="115">
        <v>0</v>
      </c>
      <c r="G505" s="115">
        <v>0</v>
      </c>
      <c r="H505" s="115">
        <v>0</v>
      </c>
      <c r="I505" s="115">
        <v>0</v>
      </c>
      <c r="J505" s="115">
        <v>0</v>
      </c>
      <c r="K505" s="115">
        <v>0</v>
      </c>
      <c r="L505" s="115">
        <v>0</v>
      </c>
      <c r="M505" s="115">
        <v>0</v>
      </c>
      <c r="N505" s="115">
        <v>0</v>
      </c>
      <c r="O505" s="115">
        <v>0</v>
      </c>
      <c r="P505" s="115">
        <v>0</v>
      </c>
      <c r="Q505" s="115">
        <v>0</v>
      </c>
      <c r="R505" s="115">
        <v>0</v>
      </c>
      <c r="S505" s="115">
        <v>0</v>
      </c>
      <c r="T505" s="115">
        <v>0</v>
      </c>
      <c r="U505" s="115">
        <v>0</v>
      </c>
      <c r="V505" s="115">
        <v>0</v>
      </c>
      <c r="W505" s="115">
        <v>0</v>
      </c>
      <c r="X505" s="115">
        <v>0</v>
      </c>
      <c r="Y505" s="115">
        <v>0</v>
      </c>
      <c r="Z505" s="115">
        <v>0</v>
      </c>
      <c r="AA505" s="115">
        <v>0</v>
      </c>
      <c r="AB505" s="115">
        <v>0</v>
      </c>
      <c r="AC505" s="115">
        <v>0</v>
      </c>
      <c r="AD505" s="115">
        <v>0</v>
      </c>
      <c r="AE505" s="115">
        <v>0</v>
      </c>
      <c r="AF505" s="115">
        <v>0</v>
      </c>
      <c r="AG505" s="115">
        <v>0</v>
      </c>
      <c r="AH505" s="115">
        <v>0</v>
      </c>
      <c r="AI505" s="115">
        <v>0</v>
      </c>
      <c r="AJ505" s="115">
        <v>0</v>
      </c>
      <c r="AK505" s="115">
        <v>0</v>
      </c>
      <c r="AL505" s="246">
        <f t="shared" si="7"/>
        <v>0</v>
      </c>
      <c r="AO505" s="70"/>
    </row>
    <row r="506" spans="1:41" ht="33" hidden="1" customHeight="1">
      <c r="A506" s="87">
        <v>1705</v>
      </c>
      <c r="B506" s="88" t="s">
        <v>1141</v>
      </c>
      <c r="C506" s="117" t="s">
        <v>1526</v>
      </c>
      <c r="D506" s="115">
        <v>0</v>
      </c>
      <c r="E506" s="115">
        <v>0</v>
      </c>
      <c r="F506" s="115">
        <v>0</v>
      </c>
      <c r="G506" s="115">
        <v>0</v>
      </c>
      <c r="H506" s="115">
        <v>0</v>
      </c>
      <c r="I506" s="115">
        <v>0</v>
      </c>
      <c r="J506" s="115">
        <v>0</v>
      </c>
      <c r="K506" s="115">
        <v>0</v>
      </c>
      <c r="L506" s="115">
        <v>0</v>
      </c>
      <c r="M506" s="115">
        <v>0</v>
      </c>
      <c r="N506" s="115">
        <v>0</v>
      </c>
      <c r="O506" s="115">
        <v>0</v>
      </c>
      <c r="P506" s="115">
        <v>0</v>
      </c>
      <c r="Q506" s="115">
        <v>0</v>
      </c>
      <c r="R506" s="115">
        <v>0</v>
      </c>
      <c r="S506" s="115">
        <v>0</v>
      </c>
      <c r="T506" s="115">
        <v>0</v>
      </c>
      <c r="U506" s="115">
        <v>0</v>
      </c>
      <c r="V506" s="115">
        <v>0</v>
      </c>
      <c r="W506" s="115">
        <v>0</v>
      </c>
      <c r="X506" s="115">
        <v>0</v>
      </c>
      <c r="Y506" s="115">
        <v>0</v>
      </c>
      <c r="Z506" s="115">
        <v>0</v>
      </c>
      <c r="AA506" s="115">
        <v>0</v>
      </c>
      <c r="AB506" s="115">
        <v>0</v>
      </c>
      <c r="AC506" s="115">
        <v>0</v>
      </c>
      <c r="AD506" s="115">
        <v>0</v>
      </c>
      <c r="AE506" s="115">
        <v>0</v>
      </c>
      <c r="AF506" s="115">
        <v>0</v>
      </c>
      <c r="AG506" s="115">
        <v>0</v>
      </c>
      <c r="AH506" s="115">
        <v>0</v>
      </c>
      <c r="AI506" s="115">
        <v>0</v>
      </c>
      <c r="AJ506" s="115">
        <v>0</v>
      </c>
      <c r="AK506" s="115">
        <v>0</v>
      </c>
      <c r="AL506" s="246">
        <f t="shared" si="7"/>
        <v>0</v>
      </c>
      <c r="AO506" s="70"/>
    </row>
    <row r="507" spans="1:41" ht="33" hidden="1" customHeight="1">
      <c r="A507" s="87">
        <v>1706</v>
      </c>
      <c r="B507" s="88" t="s">
        <v>1142</v>
      </c>
      <c r="C507" s="117" t="s">
        <v>1526</v>
      </c>
      <c r="D507" s="115">
        <v>0</v>
      </c>
      <c r="E507" s="115">
        <v>0</v>
      </c>
      <c r="F507" s="115">
        <v>0</v>
      </c>
      <c r="G507" s="115">
        <v>0</v>
      </c>
      <c r="H507" s="115">
        <v>0</v>
      </c>
      <c r="I507" s="115">
        <v>0</v>
      </c>
      <c r="J507" s="115">
        <v>0</v>
      </c>
      <c r="K507" s="115">
        <v>0</v>
      </c>
      <c r="L507" s="115">
        <v>0</v>
      </c>
      <c r="M507" s="115">
        <v>0</v>
      </c>
      <c r="N507" s="115">
        <v>0</v>
      </c>
      <c r="O507" s="115">
        <v>0</v>
      </c>
      <c r="P507" s="115">
        <v>0</v>
      </c>
      <c r="Q507" s="115">
        <v>0</v>
      </c>
      <c r="R507" s="115">
        <v>0</v>
      </c>
      <c r="S507" s="115">
        <v>0</v>
      </c>
      <c r="T507" s="115">
        <v>0</v>
      </c>
      <c r="U507" s="115">
        <v>0</v>
      </c>
      <c r="V507" s="115">
        <v>0</v>
      </c>
      <c r="W507" s="115">
        <v>0</v>
      </c>
      <c r="X507" s="115">
        <v>0</v>
      </c>
      <c r="Y507" s="115">
        <v>0</v>
      </c>
      <c r="Z507" s="115">
        <v>0</v>
      </c>
      <c r="AA507" s="115">
        <v>0</v>
      </c>
      <c r="AB507" s="115">
        <v>0</v>
      </c>
      <c r="AC507" s="115">
        <v>0</v>
      </c>
      <c r="AD507" s="115">
        <v>0</v>
      </c>
      <c r="AE507" s="115">
        <v>0</v>
      </c>
      <c r="AF507" s="115">
        <v>0</v>
      </c>
      <c r="AG507" s="115">
        <v>0</v>
      </c>
      <c r="AH507" s="115">
        <v>0</v>
      </c>
      <c r="AI507" s="115">
        <v>0</v>
      </c>
      <c r="AJ507" s="115">
        <v>0</v>
      </c>
      <c r="AK507" s="115">
        <v>0</v>
      </c>
      <c r="AL507" s="246">
        <f t="shared" si="7"/>
        <v>0</v>
      </c>
      <c r="AO507" s="70"/>
    </row>
    <row r="508" spans="1:41" ht="33" hidden="1" customHeight="1">
      <c r="A508" s="87">
        <v>1707</v>
      </c>
      <c r="B508" s="88" t="s">
        <v>1143</v>
      </c>
      <c r="C508" s="117" t="s">
        <v>1526</v>
      </c>
      <c r="D508" s="115">
        <v>0</v>
      </c>
      <c r="E508" s="115">
        <v>0</v>
      </c>
      <c r="F508" s="115">
        <v>0</v>
      </c>
      <c r="G508" s="115">
        <v>0</v>
      </c>
      <c r="H508" s="115">
        <v>0</v>
      </c>
      <c r="I508" s="115">
        <v>0</v>
      </c>
      <c r="J508" s="115">
        <v>0</v>
      </c>
      <c r="K508" s="115">
        <v>0</v>
      </c>
      <c r="L508" s="115">
        <v>0</v>
      </c>
      <c r="M508" s="115">
        <v>0</v>
      </c>
      <c r="N508" s="115">
        <v>0</v>
      </c>
      <c r="O508" s="115">
        <v>0</v>
      </c>
      <c r="P508" s="115">
        <v>0</v>
      </c>
      <c r="Q508" s="115">
        <v>0</v>
      </c>
      <c r="R508" s="115">
        <v>0</v>
      </c>
      <c r="S508" s="115">
        <v>0</v>
      </c>
      <c r="T508" s="115">
        <v>0</v>
      </c>
      <c r="U508" s="115">
        <v>0</v>
      </c>
      <c r="V508" s="115">
        <v>0</v>
      </c>
      <c r="W508" s="115">
        <v>0</v>
      </c>
      <c r="X508" s="115">
        <v>0</v>
      </c>
      <c r="Y508" s="115">
        <v>0</v>
      </c>
      <c r="Z508" s="115">
        <v>0</v>
      </c>
      <c r="AA508" s="115">
        <v>0</v>
      </c>
      <c r="AB508" s="115">
        <v>0</v>
      </c>
      <c r="AC508" s="115">
        <v>0</v>
      </c>
      <c r="AD508" s="115">
        <v>0</v>
      </c>
      <c r="AE508" s="115">
        <v>0</v>
      </c>
      <c r="AF508" s="115">
        <v>0</v>
      </c>
      <c r="AG508" s="115">
        <v>0</v>
      </c>
      <c r="AH508" s="115">
        <v>0</v>
      </c>
      <c r="AI508" s="115">
        <v>0</v>
      </c>
      <c r="AJ508" s="115">
        <v>0</v>
      </c>
      <c r="AK508" s="115">
        <v>0</v>
      </c>
      <c r="AL508" s="246">
        <f t="shared" si="7"/>
        <v>0</v>
      </c>
      <c r="AO508" s="70"/>
    </row>
    <row r="509" spans="1:41" ht="33" hidden="1" customHeight="1">
      <c r="A509" s="87">
        <v>1708</v>
      </c>
      <c r="B509" s="88" t="s">
        <v>1144</v>
      </c>
      <c r="C509" s="117" t="s">
        <v>1526</v>
      </c>
      <c r="D509" s="115">
        <v>0</v>
      </c>
      <c r="E509" s="115">
        <v>0</v>
      </c>
      <c r="F509" s="115">
        <v>0</v>
      </c>
      <c r="G509" s="115">
        <v>0</v>
      </c>
      <c r="H509" s="115">
        <v>0</v>
      </c>
      <c r="I509" s="115">
        <v>0</v>
      </c>
      <c r="J509" s="115">
        <v>0</v>
      </c>
      <c r="K509" s="115">
        <v>0</v>
      </c>
      <c r="L509" s="115">
        <v>0</v>
      </c>
      <c r="M509" s="115">
        <v>0</v>
      </c>
      <c r="N509" s="115">
        <v>0</v>
      </c>
      <c r="O509" s="115">
        <v>0</v>
      </c>
      <c r="P509" s="115">
        <v>0</v>
      </c>
      <c r="Q509" s="115">
        <v>0</v>
      </c>
      <c r="R509" s="115">
        <v>0</v>
      </c>
      <c r="S509" s="115">
        <v>0</v>
      </c>
      <c r="T509" s="115">
        <v>0</v>
      </c>
      <c r="U509" s="115">
        <v>0</v>
      </c>
      <c r="V509" s="115">
        <v>0</v>
      </c>
      <c r="W509" s="115">
        <v>0</v>
      </c>
      <c r="X509" s="115">
        <v>0</v>
      </c>
      <c r="Y509" s="115">
        <v>0</v>
      </c>
      <c r="Z509" s="115">
        <v>0</v>
      </c>
      <c r="AA509" s="115">
        <v>0</v>
      </c>
      <c r="AB509" s="115">
        <v>0</v>
      </c>
      <c r="AC509" s="115">
        <v>0</v>
      </c>
      <c r="AD509" s="115">
        <v>0</v>
      </c>
      <c r="AE509" s="115">
        <v>0</v>
      </c>
      <c r="AF509" s="115">
        <v>0</v>
      </c>
      <c r="AG509" s="115">
        <v>0</v>
      </c>
      <c r="AH509" s="115">
        <v>0</v>
      </c>
      <c r="AI509" s="115">
        <v>0</v>
      </c>
      <c r="AJ509" s="115">
        <v>0</v>
      </c>
      <c r="AK509" s="115">
        <v>0</v>
      </c>
      <c r="AL509" s="246">
        <f t="shared" si="7"/>
        <v>0</v>
      </c>
      <c r="AO509" s="70"/>
    </row>
    <row r="510" spans="1:41" ht="33" hidden="1" customHeight="1">
      <c r="A510" s="87">
        <v>1709</v>
      </c>
      <c r="B510" s="88" t="s">
        <v>1145</v>
      </c>
      <c r="C510" s="117" t="s">
        <v>1526</v>
      </c>
      <c r="D510" s="115">
        <v>0</v>
      </c>
      <c r="E510" s="115">
        <v>0</v>
      </c>
      <c r="F510" s="115">
        <v>0</v>
      </c>
      <c r="G510" s="115">
        <v>0</v>
      </c>
      <c r="H510" s="115">
        <v>0</v>
      </c>
      <c r="I510" s="115">
        <v>0</v>
      </c>
      <c r="J510" s="115">
        <v>0</v>
      </c>
      <c r="K510" s="115">
        <v>0</v>
      </c>
      <c r="L510" s="115">
        <v>0</v>
      </c>
      <c r="M510" s="115">
        <v>0</v>
      </c>
      <c r="N510" s="115">
        <v>0</v>
      </c>
      <c r="O510" s="115">
        <v>0</v>
      </c>
      <c r="P510" s="115">
        <v>0</v>
      </c>
      <c r="Q510" s="115">
        <v>0</v>
      </c>
      <c r="R510" s="115">
        <v>0</v>
      </c>
      <c r="S510" s="115">
        <v>0</v>
      </c>
      <c r="T510" s="115">
        <v>0</v>
      </c>
      <c r="U510" s="115">
        <v>0</v>
      </c>
      <c r="V510" s="115">
        <v>0</v>
      </c>
      <c r="W510" s="115">
        <v>0</v>
      </c>
      <c r="X510" s="115">
        <v>0</v>
      </c>
      <c r="Y510" s="115">
        <v>0</v>
      </c>
      <c r="Z510" s="115">
        <v>0</v>
      </c>
      <c r="AA510" s="115">
        <v>0</v>
      </c>
      <c r="AB510" s="115">
        <v>0</v>
      </c>
      <c r="AC510" s="115">
        <v>0</v>
      </c>
      <c r="AD510" s="115">
        <v>0</v>
      </c>
      <c r="AE510" s="115">
        <v>0</v>
      </c>
      <c r="AF510" s="115">
        <v>0</v>
      </c>
      <c r="AG510" s="115">
        <v>0</v>
      </c>
      <c r="AH510" s="115">
        <v>0</v>
      </c>
      <c r="AI510" s="115">
        <v>0</v>
      </c>
      <c r="AJ510" s="115">
        <v>0</v>
      </c>
      <c r="AK510" s="115">
        <v>0</v>
      </c>
      <c r="AL510" s="246">
        <f t="shared" si="7"/>
        <v>0</v>
      </c>
      <c r="AO510" s="70"/>
    </row>
    <row r="511" spans="1:41" ht="33" hidden="1" customHeight="1">
      <c r="A511" s="87">
        <v>1710</v>
      </c>
      <c r="B511" s="88" t="s">
        <v>1146</v>
      </c>
      <c r="C511" s="117" t="s">
        <v>1526</v>
      </c>
      <c r="D511" s="115">
        <v>0</v>
      </c>
      <c r="E511" s="115">
        <v>0</v>
      </c>
      <c r="F511" s="115">
        <v>0</v>
      </c>
      <c r="G511" s="115">
        <v>0</v>
      </c>
      <c r="H511" s="115">
        <v>0</v>
      </c>
      <c r="I511" s="115">
        <v>0</v>
      </c>
      <c r="J511" s="115">
        <v>0</v>
      </c>
      <c r="K511" s="115">
        <v>0</v>
      </c>
      <c r="L511" s="115">
        <v>0</v>
      </c>
      <c r="M511" s="115">
        <v>0</v>
      </c>
      <c r="N511" s="115">
        <v>0</v>
      </c>
      <c r="O511" s="115">
        <v>0</v>
      </c>
      <c r="P511" s="115">
        <v>0</v>
      </c>
      <c r="Q511" s="115">
        <v>0</v>
      </c>
      <c r="R511" s="115">
        <v>0</v>
      </c>
      <c r="S511" s="115">
        <v>0</v>
      </c>
      <c r="T511" s="115">
        <v>0</v>
      </c>
      <c r="U511" s="115">
        <v>0</v>
      </c>
      <c r="V511" s="115">
        <v>0</v>
      </c>
      <c r="W511" s="115">
        <v>0</v>
      </c>
      <c r="X511" s="115">
        <v>0</v>
      </c>
      <c r="Y511" s="115">
        <v>0</v>
      </c>
      <c r="Z511" s="115">
        <v>0</v>
      </c>
      <c r="AA511" s="115">
        <v>0</v>
      </c>
      <c r="AB511" s="115">
        <v>0</v>
      </c>
      <c r="AC511" s="115">
        <v>0</v>
      </c>
      <c r="AD511" s="115">
        <v>0</v>
      </c>
      <c r="AE511" s="115">
        <v>0</v>
      </c>
      <c r="AF511" s="115">
        <v>0</v>
      </c>
      <c r="AG511" s="115">
        <v>0</v>
      </c>
      <c r="AH511" s="115">
        <v>0</v>
      </c>
      <c r="AI511" s="115">
        <v>0</v>
      </c>
      <c r="AJ511" s="115">
        <v>0</v>
      </c>
      <c r="AK511" s="115">
        <v>0</v>
      </c>
      <c r="AL511" s="246">
        <f t="shared" si="7"/>
        <v>0</v>
      </c>
      <c r="AO511" s="70"/>
    </row>
    <row r="512" spans="1:41" ht="33" hidden="1" customHeight="1">
      <c r="A512" s="87">
        <v>1711</v>
      </c>
      <c r="B512" s="88" t="s">
        <v>1147</v>
      </c>
      <c r="C512" s="117" t="s">
        <v>1526</v>
      </c>
      <c r="D512" s="115">
        <v>0</v>
      </c>
      <c r="E512" s="115">
        <v>0</v>
      </c>
      <c r="F512" s="115">
        <v>0</v>
      </c>
      <c r="G512" s="115">
        <v>0</v>
      </c>
      <c r="H512" s="115">
        <v>0</v>
      </c>
      <c r="I512" s="115">
        <v>0</v>
      </c>
      <c r="J512" s="115">
        <v>0</v>
      </c>
      <c r="K512" s="115">
        <v>0</v>
      </c>
      <c r="L512" s="115">
        <v>0</v>
      </c>
      <c r="M512" s="115">
        <v>0</v>
      </c>
      <c r="N512" s="115">
        <v>0</v>
      </c>
      <c r="O512" s="115">
        <v>0</v>
      </c>
      <c r="P512" s="115">
        <v>0</v>
      </c>
      <c r="Q512" s="115">
        <v>0</v>
      </c>
      <c r="R512" s="115">
        <v>0</v>
      </c>
      <c r="S512" s="115">
        <v>0</v>
      </c>
      <c r="T512" s="115">
        <v>0</v>
      </c>
      <c r="U512" s="115">
        <v>0</v>
      </c>
      <c r="V512" s="115">
        <v>0</v>
      </c>
      <c r="W512" s="115">
        <v>0</v>
      </c>
      <c r="X512" s="115">
        <v>0</v>
      </c>
      <c r="Y512" s="115">
        <v>0</v>
      </c>
      <c r="Z512" s="115">
        <v>0</v>
      </c>
      <c r="AA512" s="115">
        <v>0</v>
      </c>
      <c r="AB512" s="115">
        <v>0</v>
      </c>
      <c r="AC512" s="115">
        <v>0</v>
      </c>
      <c r="AD512" s="115">
        <v>0</v>
      </c>
      <c r="AE512" s="115">
        <v>0</v>
      </c>
      <c r="AF512" s="115">
        <v>0</v>
      </c>
      <c r="AG512" s="115">
        <v>0</v>
      </c>
      <c r="AH512" s="115">
        <v>0</v>
      </c>
      <c r="AI512" s="115">
        <v>0</v>
      </c>
      <c r="AJ512" s="115">
        <v>0</v>
      </c>
      <c r="AK512" s="115">
        <v>0</v>
      </c>
      <c r="AL512" s="246">
        <f t="shared" si="7"/>
        <v>0</v>
      </c>
      <c r="AO512" s="70"/>
    </row>
    <row r="513" spans="1:41" ht="33" hidden="1" customHeight="1">
      <c r="A513" s="87">
        <v>1712</v>
      </c>
      <c r="B513" s="88" t="s">
        <v>1148</v>
      </c>
      <c r="C513" s="117" t="s">
        <v>1526</v>
      </c>
      <c r="D513" s="115">
        <v>0</v>
      </c>
      <c r="E513" s="115">
        <v>0</v>
      </c>
      <c r="F513" s="115">
        <v>0</v>
      </c>
      <c r="G513" s="115">
        <v>0</v>
      </c>
      <c r="H513" s="115">
        <v>0</v>
      </c>
      <c r="I513" s="115">
        <v>0</v>
      </c>
      <c r="J513" s="115">
        <v>0</v>
      </c>
      <c r="K513" s="115">
        <v>0</v>
      </c>
      <c r="L513" s="115">
        <v>0</v>
      </c>
      <c r="M513" s="115">
        <v>0</v>
      </c>
      <c r="N513" s="115">
        <v>0</v>
      </c>
      <c r="O513" s="115">
        <v>0</v>
      </c>
      <c r="P513" s="115">
        <v>0</v>
      </c>
      <c r="Q513" s="115">
        <v>0</v>
      </c>
      <c r="R513" s="115">
        <v>0</v>
      </c>
      <c r="S513" s="115">
        <v>0</v>
      </c>
      <c r="T513" s="115">
        <v>0</v>
      </c>
      <c r="U513" s="115">
        <v>0</v>
      </c>
      <c r="V513" s="115">
        <v>0</v>
      </c>
      <c r="W513" s="115">
        <v>0</v>
      </c>
      <c r="X513" s="115">
        <v>0</v>
      </c>
      <c r="Y513" s="115">
        <v>0</v>
      </c>
      <c r="Z513" s="115">
        <v>0</v>
      </c>
      <c r="AA513" s="115">
        <v>0</v>
      </c>
      <c r="AB513" s="115">
        <v>0</v>
      </c>
      <c r="AC513" s="115">
        <v>0</v>
      </c>
      <c r="AD513" s="115">
        <v>0</v>
      </c>
      <c r="AE513" s="115">
        <v>0</v>
      </c>
      <c r="AF513" s="115">
        <v>0</v>
      </c>
      <c r="AG513" s="115">
        <v>0</v>
      </c>
      <c r="AH513" s="115">
        <v>0</v>
      </c>
      <c r="AI513" s="115">
        <v>0</v>
      </c>
      <c r="AJ513" s="115">
        <v>0</v>
      </c>
      <c r="AK513" s="115">
        <v>0</v>
      </c>
      <c r="AL513" s="246">
        <f t="shared" si="7"/>
        <v>0</v>
      </c>
      <c r="AO513" s="70"/>
    </row>
    <row r="514" spans="1:41" ht="33" hidden="1" customHeight="1">
      <c r="A514" s="87">
        <v>1713</v>
      </c>
      <c r="B514" s="88" t="s">
        <v>1149</v>
      </c>
      <c r="C514" s="117" t="s">
        <v>1526</v>
      </c>
      <c r="D514" s="115">
        <v>0</v>
      </c>
      <c r="E514" s="115">
        <v>0</v>
      </c>
      <c r="F514" s="115">
        <v>0</v>
      </c>
      <c r="G514" s="115">
        <v>0</v>
      </c>
      <c r="H514" s="115">
        <v>0</v>
      </c>
      <c r="I514" s="115">
        <v>0</v>
      </c>
      <c r="J514" s="115">
        <v>0</v>
      </c>
      <c r="K514" s="115">
        <v>0</v>
      </c>
      <c r="L514" s="115">
        <v>0</v>
      </c>
      <c r="M514" s="115">
        <v>0</v>
      </c>
      <c r="N514" s="115">
        <v>0</v>
      </c>
      <c r="O514" s="115">
        <v>0</v>
      </c>
      <c r="P514" s="115">
        <v>0</v>
      </c>
      <c r="Q514" s="115">
        <v>0</v>
      </c>
      <c r="R514" s="115">
        <v>0</v>
      </c>
      <c r="S514" s="115">
        <v>0</v>
      </c>
      <c r="T514" s="115">
        <v>0</v>
      </c>
      <c r="U514" s="115">
        <v>0</v>
      </c>
      <c r="V514" s="115">
        <v>0</v>
      </c>
      <c r="W514" s="115">
        <v>0</v>
      </c>
      <c r="X514" s="115">
        <v>0</v>
      </c>
      <c r="Y514" s="115">
        <v>0</v>
      </c>
      <c r="Z514" s="115">
        <v>0</v>
      </c>
      <c r="AA514" s="115">
        <v>0</v>
      </c>
      <c r="AB514" s="115">
        <v>0</v>
      </c>
      <c r="AC514" s="115">
        <v>0</v>
      </c>
      <c r="AD514" s="115">
        <v>0</v>
      </c>
      <c r="AE514" s="115">
        <v>0</v>
      </c>
      <c r="AF514" s="115">
        <v>0</v>
      </c>
      <c r="AG514" s="115">
        <v>0</v>
      </c>
      <c r="AH514" s="115">
        <v>0</v>
      </c>
      <c r="AI514" s="115">
        <v>0</v>
      </c>
      <c r="AJ514" s="115">
        <v>0</v>
      </c>
      <c r="AK514" s="115">
        <v>0</v>
      </c>
      <c r="AL514" s="246">
        <f t="shared" si="7"/>
        <v>0</v>
      </c>
      <c r="AO514" s="70"/>
    </row>
    <row r="515" spans="1:41" ht="33" hidden="1" customHeight="1">
      <c r="A515" s="87">
        <v>1714</v>
      </c>
      <c r="B515" s="88" t="s">
        <v>1150</v>
      </c>
      <c r="C515" s="117" t="s">
        <v>1526</v>
      </c>
      <c r="D515" s="115">
        <v>0</v>
      </c>
      <c r="E515" s="115">
        <v>0</v>
      </c>
      <c r="F515" s="115">
        <v>0</v>
      </c>
      <c r="G515" s="115">
        <v>0</v>
      </c>
      <c r="H515" s="115">
        <v>0</v>
      </c>
      <c r="I515" s="115">
        <v>0</v>
      </c>
      <c r="J515" s="115">
        <v>0</v>
      </c>
      <c r="K515" s="115">
        <v>0</v>
      </c>
      <c r="L515" s="115">
        <v>0</v>
      </c>
      <c r="M515" s="115">
        <v>0</v>
      </c>
      <c r="N515" s="115">
        <v>0</v>
      </c>
      <c r="O515" s="115">
        <v>0</v>
      </c>
      <c r="P515" s="115">
        <v>0</v>
      </c>
      <c r="Q515" s="115">
        <v>0</v>
      </c>
      <c r="R515" s="115">
        <v>0</v>
      </c>
      <c r="S515" s="115">
        <v>0</v>
      </c>
      <c r="T515" s="115">
        <v>0</v>
      </c>
      <c r="U515" s="115">
        <v>0</v>
      </c>
      <c r="V515" s="115">
        <v>0</v>
      </c>
      <c r="W515" s="115">
        <v>0</v>
      </c>
      <c r="X515" s="115">
        <v>0</v>
      </c>
      <c r="Y515" s="115">
        <v>0</v>
      </c>
      <c r="Z515" s="115">
        <v>0</v>
      </c>
      <c r="AA515" s="115">
        <v>0</v>
      </c>
      <c r="AB515" s="115">
        <v>0</v>
      </c>
      <c r="AC515" s="115">
        <v>0</v>
      </c>
      <c r="AD515" s="115">
        <v>0</v>
      </c>
      <c r="AE515" s="115">
        <v>0</v>
      </c>
      <c r="AF515" s="115">
        <v>0</v>
      </c>
      <c r="AG515" s="115">
        <v>0</v>
      </c>
      <c r="AH515" s="115">
        <v>0</v>
      </c>
      <c r="AI515" s="115">
        <v>0</v>
      </c>
      <c r="AJ515" s="115">
        <v>0</v>
      </c>
      <c r="AK515" s="115">
        <v>0</v>
      </c>
      <c r="AL515" s="246">
        <f t="shared" si="7"/>
        <v>0</v>
      </c>
      <c r="AO515" s="70"/>
    </row>
    <row r="516" spans="1:41" ht="33" hidden="1" customHeight="1">
      <c r="A516" s="87">
        <v>1715</v>
      </c>
      <c r="B516" s="88" t="s">
        <v>1151</v>
      </c>
      <c r="C516" s="117" t="s">
        <v>1526</v>
      </c>
      <c r="D516" s="115">
        <v>0</v>
      </c>
      <c r="E516" s="115">
        <v>0</v>
      </c>
      <c r="F516" s="115">
        <v>0</v>
      </c>
      <c r="G516" s="115">
        <v>0</v>
      </c>
      <c r="H516" s="115">
        <v>0</v>
      </c>
      <c r="I516" s="115">
        <v>0</v>
      </c>
      <c r="J516" s="115">
        <v>0</v>
      </c>
      <c r="K516" s="115">
        <v>0</v>
      </c>
      <c r="L516" s="115">
        <v>0</v>
      </c>
      <c r="M516" s="115">
        <v>0</v>
      </c>
      <c r="N516" s="115">
        <v>0</v>
      </c>
      <c r="O516" s="115">
        <v>0</v>
      </c>
      <c r="P516" s="115">
        <v>0</v>
      </c>
      <c r="Q516" s="115">
        <v>0</v>
      </c>
      <c r="R516" s="115">
        <v>0</v>
      </c>
      <c r="S516" s="115">
        <v>0</v>
      </c>
      <c r="T516" s="115">
        <v>0</v>
      </c>
      <c r="U516" s="115">
        <v>0</v>
      </c>
      <c r="V516" s="115">
        <v>0</v>
      </c>
      <c r="W516" s="115">
        <v>0</v>
      </c>
      <c r="X516" s="115">
        <v>0</v>
      </c>
      <c r="Y516" s="115">
        <v>0</v>
      </c>
      <c r="Z516" s="115">
        <v>0</v>
      </c>
      <c r="AA516" s="115">
        <v>0</v>
      </c>
      <c r="AB516" s="115">
        <v>0</v>
      </c>
      <c r="AC516" s="115">
        <v>0</v>
      </c>
      <c r="AD516" s="115">
        <v>0</v>
      </c>
      <c r="AE516" s="115">
        <v>0</v>
      </c>
      <c r="AF516" s="115">
        <v>0</v>
      </c>
      <c r="AG516" s="115">
        <v>0</v>
      </c>
      <c r="AH516" s="115">
        <v>0</v>
      </c>
      <c r="AI516" s="115">
        <v>0</v>
      </c>
      <c r="AJ516" s="115">
        <v>0</v>
      </c>
      <c r="AK516" s="115">
        <v>0</v>
      </c>
      <c r="AL516" s="246">
        <f t="shared" si="7"/>
        <v>0</v>
      </c>
      <c r="AO516" s="70"/>
    </row>
    <row r="517" spans="1:41" ht="33" hidden="1" customHeight="1">
      <c r="A517" s="87">
        <v>1716</v>
      </c>
      <c r="B517" s="88" t="s">
        <v>1152</v>
      </c>
      <c r="C517" s="117" t="s">
        <v>1526</v>
      </c>
      <c r="D517" s="115">
        <v>0</v>
      </c>
      <c r="E517" s="115">
        <v>0</v>
      </c>
      <c r="F517" s="115">
        <v>0</v>
      </c>
      <c r="G517" s="115">
        <v>0</v>
      </c>
      <c r="H517" s="115">
        <v>0</v>
      </c>
      <c r="I517" s="115">
        <v>0</v>
      </c>
      <c r="J517" s="115">
        <v>0</v>
      </c>
      <c r="K517" s="115">
        <v>0</v>
      </c>
      <c r="L517" s="115">
        <v>0</v>
      </c>
      <c r="M517" s="115">
        <v>0</v>
      </c>
      <c r="N517" s="115">
        <v>0</v>
      </c>
      <c r="O517" s="115">
        <v>0</v>
      </c>
      <c r="P517" s="115">
        <v>0</v>
      </c>
      <c r="Q517" s="115">
        <v>0</v>
      </c>
      <c r="R517" s="115">
        <v>0</v>
      </c>
      <c r="S517" s="115">
        <v>0</v>
      </c>
      <c r="T517" s="115">
        <v>0</v>
      </c>
      <c r="U517" s="115">
        <v>0</v>
      </c>
      <c r="V517" s="115">
        <v>0</v>
      </c>
      <c r="W517" s="115">
        <v>0</v>
      </c>
      <c r="X517" s="115">
        <v>0</v>
      </c>
      <c r="Y517" s="115">
        <v>0</v>
      </c>
      <c r="Z517" s="115">
        <v>0</v>
      </c>
      <c r="AA517" s="115">
        <v>0</v>
      </c>
      <c r="AB517" s="115">
        <v>0</v>
      </c>
      <c r="AC517" s="115">
        <v>0</v>
      </c>
      <c r="AD517" s="115">
        <v>0</v>
      </c>
      <c r="AE517" s="115">
        <v>0</v>
      </c>
      <c r="AF517" s="115">
        <v>0</v>
      </c>
      <c r="AG517" s="115">
        <v>0</v>
      </c>
      <c r="AH517" s="115">
        <v>0</v>
      </c>
      <c r="AI517" s="115">
        <v>0</v>
      </c>
      <c r="AJ517" s="115">
        <v>0</v>
      </c>
      <c r="AK517" s="115">
        <v>0</v>
      </c>
      <c r="AL517" s="246">
        <f t="shared" si="7"/>
        <v>0</v>
      </c>
      <c r="AO517" s="70"/>
    </row>
    <row r="518" spans="1:41" ht="33" hidden="1" customHeight="1">
      <c r="A518" s="87">
        <v>1717</v>
      </c>
      <c r="B518" s="88" t="s">
        <v>1153</v>
      </c>
      <c r="C518" s="117" t="s">
        <v>1526</v>
      </c>
      <c r="D518" s="115">
        <v>0</v>
      </c>
      <c r="E518" s="115">
        <v>0</v>
      </c>
      <c r="F518" s="115">
        <v>0</v>
      </c>
      <c r="G518" s="115">
        <v>0</v>
      </c>
      <c r="H518" s="115">
        <v>0</v>
      </c>
      <c r="I518" s="115">
        <v>0</v>
      </c>
      <c r="J518" s="115">
        <v>0</v>
      </c>
      <c r="K518" s="115">
        <v>0</v>
      </c>
      <c r="L518" s="115">
        <v>0</v>
      </c>
      <c r="M518" s="115">
        <v>0</v>
      </c>
      <c r="N518" s="115">
        <v>0</v>
      </c>
      <c r="O518" s="115">
        <v>0</v>
      </c>
      <c r="P518" s="115">
        <v>0</v>
      </c>
      <c r="Q518" s="115">
        <v>0</v>
      </c>
      <c r="R518" s="115">
        <v>0</v>
      </c>
      <c r="S518" s="115">
        <v>0</v>
      </c>
      <c r="T518" s="115">
        <v>0</v>
      </c>
      <c r="U518" s="115">
        <v>0</v>
      </c>
      <c r="V518" s="115">
        <v>0</v>
      </c>
      <c r="W518" s="115">
        <v>0</v>
      </c>
      <c r="X518" s="115">
        <v>0</v>
      </c>
      <c r="Y518" s="115">
        <v>0</v>
      </c>
      <c r="Z518" s="115">
        <v>0</v>
      </c>
      <c r="AA518" s="115">
        <v>0</v>
      </c>
      <c r="AB518" s="115">
        <v>0</v>
      </c>
      <c r="AC518" s="115">
        <v>0</v>
      </c>
      <c r="AD518" s="115">
        <v>0</v>
      </c>
      <c r="AE518" s="115">
        <v>0</v>
      </c>
      <c r="AF518" s="115">
        <v>0</v>
      </c>
      <c r="AG518" s="115">
        <v>0</v>
      </c>
      <c r="AH518" s="115">
        <v>0</v>
      </c>
      <c r="AI518" s="115">
        <v>0</v>
      </c>
      <c r="AJ518" s="115">
        <v>0</v>
      </c>
      <c r="AK518" s="115">
        <v>0</v>
      </c>
      <c r="AL518" s="246">
        <f t="shared" si="7"/>
        <v>0</v>
      </c>
      <c r="AO518" s="70"/>
    </row>
    <row r="519" spans="1:41" ht="33" hidden="1" customHeight="1">
      <c r="A519" s="87">
        <v>1718</v>
      </c>
      <c r="B519" s="88" t="s">
        <v>1154</v>
      </c>
      <c r="C519" s="117" t="s">
        <v>1526</v>
      </c>
      <c r="D519" s="115">
        <v>0</v>
      </c>
      <c r="E519" s="115">
        <v>0</v>
      </c>
      <c r="F519" s="115">
        <v>0</v>
      </c>
      <c r="G519" s="115">
        <v>0</v>
      </c>
      <c r="H519" s="115">
        <v>0</v>
      </c>
      <c r="I519" s="115">
        <v>0</v>
      </c>
      <c r="J519" s="115">
        <v>0</v>
      </c>
      <c r="K519" s="115">
        <v>0</v>
      </c>
      <c r="L519" s="115">
        <v>0</v>
      </c>
      <c r="M519" s="115">
        <v>0</v>
      </c>
      <c r="N519" s="115">
        <v>0</v>
      </c>
      <c r="O519" s="115">
        <v>0</v>
      </c>
      <c r="P519" s="115">
        <v>0</v>
      </c>
      <c r="Q519" s="115">
        <v>0</v>
      </c>
      <c r="R519" s="115">
        <v>0</v>
      </c>
      <c r="S519" s="115">
        <v>0</v>
      </c>
      <c r="T519" s="115">
        <v>0</v>
      </c>
      <c r="U519" s="115">
        <v>0</v>
      </c>
      <c r="V519" s="115">
        <v>0</v>
      </c>
      <c r="W519" s="115">
        <v>0</v>
      </c>
      <c r="X519" s="115">
        <v>0</v>
      </c>
      <c r="Y519" s="115">
        <v>0</v>
      </c>
      <c r="Z519" s="115">
        <v>0</v>
      </c>
      <c r="AA519" s="115">
        <v>0</v>
      </c>
      <c r="AB519" s="115">
        <v>0</v>
      </c>
      <c r="AC519" s="115">
        <v>0</v>
      </c>
      <c r="AD519" s="115">
        <v>0</v>
      </c>
      <c r="AE519" s="115">
        <v>0</v>
      </c>
      <c r="AF519" s="115">
        <v>0</v>
      </c>
      <c r="AG519" s="115">
        <v>0</v>
      </c>
      <c r="AH519" s="115">
        <v>0</v>
      </c>
      <c r="AI519" s="115">
        <v>0</v>
      </c>
      <c r="AJ519" s="115">
        <v>0</v>
      </c>
      <c r="AK519" s="115">
        <v>0</v>
      </c>
      <c r="AL519" s="246">
        <f t="shared" si="7"/>
        <v>0</v>
      </c>
      <c r="AO519" s="70"/>
    </row>
    <row r="520" spans="1:41" ht="33" hidden="1" customHeight="1">
      <c r="A520" s="87">
        <v>1719</v>
      </c>
      <c r="B520" s="88" t="s">
        <v>1155</v>
      </c>
      <c r="C520" s="117" t="s">
        <v>1526</v>
      </c>
      <c r="D520" s="115">
        <v>0</v>
      </c>
      <c r="E520" s="115">
        <v>0</v>
      </c>
      <c r="F520" s="115">
        <v>0</v>
      </c>
      <c r="G520" s="115">
        <v>0</v>
      </c>
      <c r="H520" s="115">
        <v>0</v>
      </c>
      <c r="I520" s="115">
        <v>0</v>
      </c>
      <c r="J520" s="115">
        <v>0</v>
      </c>
      <c r="K520" s="115">
        <v>0</v>
      </c>
      <c r="L520" s="115">
        <v>0</v>
      </c>
      <c r="M520" s="115">
        <v>0</v>
      </c>
      <c r="N520" s="115">
        <v>0</v>
      </c>
      <c r="O520" s="115">
        <v>0</v>
      </c>
      <c r="P520" s="115">
        <v>0</v>
      </c>
      <c r="Q520" s="115">
        <v>0</v>
      </c>
      <c r="R520" s="115">
        <v>0</v>
      </c>
      <c r="S520" s="115">
        <v>0</v>
      </c>
      <c r="T520" s="115">
        <v>0</v>
      </c>
      <c r="U520" s="115">
        <v>0</v>
      </c>
      <c r="V520" s="115">
        <v>0</v>
      </c>
      <c r="W520" s="115">
        <v>0</v>
      </c>
      <c r="X520" s="115">
        <v>0</v>
      </c>
      <c r="Y520" s="115">
        <v>0</v>
      </c>
      <c r="Z520" s="115">
        <v>0</v>
      </c>
      <c r="AA520" s="115">
        <v>0</v>
      </c>
      <c r="AB520" s="115">
        <v>0</v>
      </c>
      <c r="AC520" s="115">
        <v>0</v>
      </c>
      <c r="AD520" s="115">
        <v>0</v>
      </c>
      <c r="AE520" s="115">
        <v>0</v>
      </c>
      <c r="AF520" s="115">
        <v>0</v>
      </c>
      <c r="AG520" s="115">
        <v>0</v>
      </c>
      <c r="AH520" s="115">
        <v>0</v>
      </c>
      <c r="AI520" s="115">
        <v>0</v>
      </c>
      <c r="AJ520" s="115">
        <v>0</v>
      </c>
      <c r="AK520" s="115">
        <v>0</v>
      </c>
      <c r="AL520" s="246">
        <f t="shared" si="7"/>
        <v>0</v>
      </c>
      <c r="AO520" s="70"/>
    </row>
    <row r="521" spans="1:41" ht="33" hidden="1" customHeight="1">
      <c r="A521" s="87">
        <v>1720</v>
      </c>
      <c r="B521" s="88" t="s">
        <v>1156</v>
      </c>
      <c r="C521" s="117" t="s">
        <v>1526</v>
      </c>
      <c r="D521" s="115">
        <v>0</v>
      </c>
      <c r="E521" s="115">
        <v>0</v>
      </c>
      <c r="F521" s="115">
        <v>0</v>
      </c>
      <c r="G521" s="115">
        <v>0</v>
      </c>
      <c r="H521" s="115">
        <v>0</v>
      </c>
      <c r="I521" s="115">
        <v>0</v>
      </c>
      <c r="J521" s="115">
        <v>0</v>
      </c>
      <c r="K521" s="115">
        <v>0</v>
      </c>
      <c r="L521" s="115">
        <v>0</v>
      </c>
      <c r="M521" s="115">
        <v>0</v>
      </c>
      <c r="N521" s="115">
        <v>0</v>
      </c>
      <c r="O521" s="115">
        <v>0</v>
      </c>
      <c r="P521" s="115">
        <v>0</v>
      </c>
      <c r="Q521" s="115">
        <v>0</v>
      </c>
      <c r="R521" s="115">
        <v>0</v>
      </c>
      <c r="S521" s="115">
        <v>0</v>
      </c>
      <c r="T521" s="115">
        <v>0</v>
      </c>
      <c r="U521" s="115">
        <v>0</v>
      </c>
      <c r="V521" s="115">
        <v>0</v>
      </c>
      <c r="W521" s="115">
        <v>0</v>
      </c>
      <c r="X521" s="115">
        <v>0</v>
      </c>
      <c r="Y521" s="115">
        <v>0</v>
      </c>
      <c r="Z521" s="115">
        <v>0</v>
      </c>
      <c r="AA521" s="115">
        <v>0</v>
      </c>
      <c r="AB521" s="115">
        <v>0</v>
      </c>
      <c r="AC521" s="115">
        <v>0</v>
      </c>
      <c r="AD521" s="115">
        <v>0</v>
      </c>
      <c r="AE521" s="115">
        <v>0</v>
      </c>
      <c r="AF521" s="115">
        <v>0</v>
      </c>
      <c r="AG521" s="115">
        <v>0</v>
      </c>
      <c r="AH521" s="115">
        <v>0</v>
      </c>
      <c r="AI521" s="115">
        <v>0</v>
      </c>
      <c r="AJ521" s="115">
        <v>0</v>
      </c>
      <c r="AK521" s="115">
        <v>0</v>
      </c>
      <c r="AL521" s="246">
        <f t="shared" si="7"/>
        <v>0</v>
      </c>
      <c r="AO521" s="70"/>
    </row>
    <row r="522" spans="1:41" ht="33" hidden="1" customHeight="1">
      <c r="A522" s="87">
        <v>1721</v>
      </c>
      <c r="B522" s="88" t="s">
        <v>1157</v>
      </c>
      <c r="C522" s="117" t="s">
        <v>1526</v>
      </c>
      <c r="D522" s="115">
        <v>0</v>
      </c>
      <c r="E522" s="115">
        <v>0</v>
      </c>
      <c r="F522" s="115">
        <v>0</v>
      </c>
      <c r="G522" s="115">
        <v>0</v>
      </c>
      <c r="H522" s="115">
        <v>0</v>
      </c>
      <c r="I522" s="115">
        <v>0</v>
      </c>
      <c r="J522" s="115">
        <v>0</v>
      </c>
      <c r="K522" s="115">
        <v>0</v>
      </c>
      <c r="L522" s="115">
        <v>0</v>
      </c>
      <c r="M522" s="115">
        <v>0</v>
      </c>
      <c r="N522" s="115">
        <v>0</v>
      </c>
      <c r="O522" s="115">
        <v>0</v>
      </c>
      <c r="P522" s="115">
        <v>0</v>
      </c>
      <c r="Q522" s="115">
        <v>0</v>
      </c>
      <c r="R522" s="115">
        <v>0</v>
      </c>
      <c r="S522" s="115">
        <v>0</v>
      </c>
      <c r="T522" s="115">
        <v>0</v>
      </c>
      <c r="U522" s="115">
        <v>0</v>
      </c>
      <c r="V522" s="115">
        <v>0</v>
      </c>
      <c r="W522" s="115">
        <v>0</v>
      </c>
      <c r="X522" s="115">
        <v>0</v>
      </c>
      <c r="Y522" s="115">
        <v>0</v>
      </c>
      <c r="Z522" s="115">
        <v>0</v>
      </c>
      <c r="AA522" s="115">
        <v>0</v>
      </c>
      <c r="AB522" s="115">
        <v>0</v>
      </c>
      <c r="AC522" s="115">
        <v>0</v>
      </c>
      <c r="AD522" s="115">
        <v>0</v>
      </c>
      <c r="AE522" s="115">
        <v>0</v>
      </c>
      <c r="AF522" s="115">
        <v>0</v>
      </c>
      <c r="AG522" s="115">
        <v>0</v>
      </c>
      <c r="AH522" s="115">
        <v>0</v>
      </c>
      <c r="AI522" s="115">
        <v>0</v>
      </c>
      <c r="AJ522" s="115">
        <v>0</v>
      </c>
      <c r="AK522" s="115">
        <v>0</v>
      </c>
      <c r="AL522" s="246">
        <f t="shared" si="7"/>
        <v>0</v>
      </c>
      <c r="AO522" s="70"/>
    </row>
    <row r="523" spans="1:41" ht="33" hidden="1" customHeight="1">
      <c r="A523" s="87">
        <v>1722</v>
      </c>
      <c r="B523" s="88" t="s">
        <v>1158</v>
      </c>
      <c r="C523" s="117" t="s">
        <v>1526</v>
      </c>
      <c r="D523" s="115">
        <v>0</v>
      </c>
      <c r="E523" s="115">
        <v>0</v>
      </c>
      <c r="F523" s="115">
        <v>0</v>
      </c>
      <c r="G523" s="115">
        <v>0</v>
      </c>
      <c r="H523" s="115">
        <v>0</v>
      </c>
      <c r="I523" s="115">
        <v>0</v>
      </c>
      <c r="J523" s="115">
        <v>0</v>
      </c>
      <c r="K523" s="115">
        <v>0</v>
      </c>
      <c r="L523" s="115">
        <v>0</v>
      </c>
      <c r="M523" s="115">
        <v>0</v>
      </c>
      <c r="N523" s="115">
        <v>0</v>
      </c>
      <c r="O523" s="115">
        <v>0</v>
      </c>
      <c r="P523" s="115">
        <v>0</v>
      </c>
      <c r="Q523" s="115">
        <v>0</v>
      </c>
      <c r="R523" s="115">
        <v>0</v>
      </c>
      <c r="S523" s="115">
        <v>0</v>
      </c>
      <c r="T523" s="115">
        <v>0</v>
      </c>
      <c r="U523" s="115">
        <v>0</v>
      </c>
      <c r="V523" s="115">
        <v>0</v>
      </c>
      <c r="W523" s="115">
        <v>0</v>
      </c>
      <c r="X523" s="115">
        <v>0</v>
      </c>
      <c r="Y523" s="115">
        <v>0</v>
      </c>
      <c r="Z523" s="115">
        <v>0</v>
      </c>
      <c r="AA523" s="115">
        <v>0</v>
      </c>
      <c r="AB523" s="115">
        <v>0</v>
      </c>
      <c r="AC523" s="115">
        <v>0</v>
      </c>
      <c r="AD523" s="115">
        <v>0</v>
      </c>
      <c r="AE523" s="115">
        <v>0</v>
      </c>
      <c r="AF523" s="115">
        <v>0</v>
      </c>
      <c r="AG523" s="115">
        <v>0</v>
      </c>
      <c r="AH523" s="115">
        <v>0</v>
      </c>
      <c r="AI523" s="115">
        <v>0</v>
      </c>
      <c r="AJ523" s="115">
        <v>0</v>
      </c>
      <c r="AK523" s="115">
        <v>0</v>
      </c>
      <c r="AL523" s="246">
        <f t="shared" ref="AL523:AL586" si="8">+SUM(D523:AK523)</f>
        <v>0</v>
      </c>
      <c r="AO523" s="70"/>
    </row>
    <row r="524" spans="1:41" ht="33" hidden="1" customHeight="1">
      <c r="A524" s="87">
        <v>1723</v>
      </c>
      <c r="B524" s="88" t="s">
        <v>1159</v>
      </c>
      <c r="C524" s="117" t="s">
        <v>1526</v>
      </c>
      <c r="D524" s="115">
        <v>0</v>
      </c>
      <c r="E524" s="115">
        <v>0</v>
      </c>
      <c r="F524" s="115">
        <v>0</v>
      </c>
      <c r="G524" s="115">
        <v>0</v>
      </c>
      <c r="H524" s="115">
        <v>0</v>
      </c>
      <c r="I524" s="115">
        <v>0</v>
      </c>
      <c r="J524" s="115">
        <v>0</v>
      </c>
      <c r="K524" s="115">
        <v>0</v>
      </c>
      <c r="L524" s="115">
        <v>0</v>
      </c>
      <c r="M524" s="115">
        <v>0</v>
      </c>
      <c r="N524" s="115">
        <v>0</v>
      </c>
      <c r="O524" s="115">
        <v>0</v>
      </c>
      <c r="P524" s="115">
        <v>0</v>
      </c>
      <c r="Q524" s="115">
        <v>0</v>
      </c>
      <c r="R524" s="115">
        <v>0</v>
      </c>
      <c r="S524" s="115">
        <v>0</v>
      </c>
      <c r="T524" s="115">
        <v>0</v>
      </c>
      <c r="U524" s="115">
        <v>0</v>
      </c>
      <c r="V524" s="115">
        <v>0</v>
      </c>
      <c r="W524" s="115">
        <v>0</v>
      </c>
      <c r="X524" s="115">
        <v>0</v>
      </c>
      <c r="Y524" s="115">
        <v>0</v>
      </c>
      <c r="Z524" s="115">
        <v>0</v>
      </c>
      <c r="AA524" s="115">
        <v>0</v>
      </c>
      <c r="AB524" s="115">
        <v>0</v>
      </c>
      <c r="AC524" s="115">
        <v>0</v>
      </c>
      <c r="AD524" s="115">
        <v>0</v>
      </c>
      <c r="AE524" s="115">
        <v>0</v>
      </c>
      <c r="AF524" s="115">
        <v>0</v>
      </c>
      <c r="AG524" s="115">
        <v>0</v>
      </c>
      <c r="AH524" s="115">
        <v>0</v>
      </c>
      <c r="AI524" s="115">
        <v>0</v>
      </c>
      <c r="AJ524" s="115">
        <v>0</v>
      </c>
      <c r="AK524" s="115">
        <v>0</v>
      </c>
      <c r="AL524" s="246">
        <f t="shared" si="8"/>
        <v>0</v>
      </c>
      <c r="AO524" s="70"/>
    </row>
    <row r="525" spans="1:41" ht="33" hidden="1" customHeight="1">
      <c r="A525" s="87">
        <v>1724</v>
      </c>
      <c r="B525" s="88" t="s">
        <v>1160</v>
      </c>
      <c r="C525" s="117" t="s">
        <v>1526</v>
      </c>
      <c r="D525" s="115">
        <v>0</v>
      </c>
      <c r="E525" s="115">
        <v>0</v>
      </c>
      <c r="F525" s="115">
        <v>0</v>
      </c>
      <c r="G525" s="115">
        <v>0</v>
      </c>
      <c r="H525" s="115">
        <v>0</v>
      </c>
      <c r="I525" s="115">
        <v>0</v>
      </c>
      <c r="J525" s="115">
        <v>0</v>
      </c>
      <c r="K525" s="115">
        <v>0</v>
      </c>
      <c r="L525" s="115">
        <v>0</v>
      </c>
      <c r="M525" s="115">
        <v>0</v>
      </c>
      <c r="N525" s="115">
        <v>0</v>
      </c>
      <c r="O525" s="115">
        <v>0</v>
      </c>
      <c r="P525" s="115">
        <v>0</v>
      </c>
      <c r="Q525" s="115">
        <v>0</v>
      </c>
      <c r="R525" s="115">
        <v>0</v>
      </c>
      <c r="S525" s="115">
        <v>0</v>
      </c>
      <c r="T525" s="115">
        <v>0</v>
      </c>
      <c r="U525" s="115">
        <v>0</v>
      </c>
      <c r="V525" s="115">
        <v>0</v>
      </c>
      <c r="W525" s="115">
        <v>0</v>
      </c>
      <c r="X525" s="115">
        <v>0</v>
      </c>
      <c r="Y525" s="115">
        <v>0</v>
      </c>
      <c r="Z525" s="115">
        <v>0</v>
      </c>
      <c r="AA525" s="115">
        <v>0</v>
      </c>
      <c r="AB525" s="115">
        <v>0</v>
      </c>
      <c r="AC525" s="115">
        <v>0</v>
      </c>
      <c r="AD525" s="115">
        <v>0</v>
      </c>
      <c r="AE525" s="115">
        <v>0</v>
      </c>
      <c r="AF525" s="115">
        <v>0</v>
      </c>
      <c r="AG525" s="115">
        <v>0</v>
      </c>
      <c r="AH525" s="115">
        <v>0</v>
      </c>
      <c r="AI525" s="115">
        <v>0</v>
      </c>
      <c r="AJ525" s="115">
        <v>0</v>
      </c>
      <c r="AK525" s="115">
        <v>0</v>
      </c>
      <c r="AL525" s="246">
        <f t="shared" si="8"/>
        <v>0</v>
      </c>
      <c r="AO525" s="70"/>
    </row>
    <row r="526" spans="1:41" ht="33" hidden="1" customHeight="1">
      <c r="A526" s="87">
        <v>1725</v>
      </c>
      <c r="B526" s="88" t="s">
        <v>1161</v>
      </c>
      <c r="C526" s="117" t="s">
        <v>1526</v>
      </c>
      <c r="D526" s="115">
        <v>0</v>
      </c>
      <c r="E526" s="115">
        <v>0</v>
      </c>
      <c r="F526" s="115">
        <v>0</v>
      </c>
      <c r="G526" s="115">
        <v>0</v>
      </c>
      <c r="H526" s="115">
        <v>0</v>
      </c>
      <c r="I526" s="115">
        <v>0</v>
      </c>
      <c r="J526" s="115">
        <v>0</v>
      </c>
      <c r="K526" s="115">
        <v>0</v>
      </c>
      <c r="L526" s="115">
        <v>0</v>
      </c>
      <c r="M526" s="115">
        <v>0</v>
      </c>
      <c r="N526" s="115">
        <v>0</v>
      </c>
      <c r="O526" s="115">
        <v>0</v>
      </c>
      <c r="P526" s="115">
        <v>0</v>
      </c>
      <c r="Q526" s="115">
        <v>0</v>
      </c>
      <c r="R526" s="115">
        <v>0</v>
      </c>
      <c r="S526" s="115">
        <v>0</v>
      </c>
      <c r="T526" s="115">
        <v>0</v>
      </c>
      <c r="U526" s="115">
        <v>0</v>
      </c>
      <c r="V526" s="115">
        <v>0</v>
      </c>
      <c r="W526" s="115">
        <v>0</v>
      </c>
      <c r="X526" s="115">
        <v>0</v>
      </c>
      <c r="Y526" s="115">
        <v>0</v>
      </c>
      <c r="Z526" s="115">
        <v>0</v>
      </c>
      <c r="AA526" s="115">
        <v>0</v>
      </c>
      <c r="AB526" s="115">
        <v>0</v>
      </c>
      <c r="AC526" s="115">
        <v>0</v>
      </c>
      <c r="AD526" s="115">
        <v>0</v>
      </c>
      <c r="AE526" s="115">
        <v>0</v>
      </c>
      <c r="AF526" s="115">
        <v>0</v>
      </c>
      <c r="AG526" s="115">
        <v>0</v>
      </c>
      <c r="AH526" s="115">
        <v>0</v>
      </c>
      <c r="AI526" s="115">
        <v>0</v>
      </c>
      <c r="AJ526" s="115">
        <v>0</v>
      </c>
      <c r="AK526" s="115">
        <v>0</v>
      </c>
      <c r="AL526" s="246">
        <f t="shared" si="8"/>
        <v>0</v>
      </c>
      <c r="AO526" s="70"/>
    </row>
    <row r="527" spans="1:41" ht="33" hidden="1" customHeight="1">
      <c r="A527" s="87">
        <v>1726</v>
      </c>
      <c r="B527" s="88" t="s">
        <v>1162</v>
      </c>
      <c r="C527" s="117" t="s">
        <v>1526</v>
      </c>
      <c r="D527" s="115">
        <v>0</v>
      </c>
      <c r="E527" s="115">
        <v>0</v>
      </c>
      <c r="F527" s="115">
        <v>0</v>
      </c>
      <c r="G527" s="115">
        <v>0</v>
      </c>
      <c r="H527" s="115">
        <v>0</v>
      </c>
      <c r="I527" s="115">
        <v>0</v>
      </c>
      <c r="J527" s="115">
        <v>0</v>
      </c>
      <c r="K527" s="115">
        <v>0</v>
      </c>
      <c r="L527" s="115">
        <v>0</v>
      </c>
      <c r="M527" s="115">
        <v>0</v>
      </c>
      <c r="N527" s="115">
        <v>0</v>
      </c>
      <c r="O527" s="115">
        <v>0</v>
      </c>
      <c r="P527" s="115">
        <v>0</v>
      </c>
      <c r="Q527" s="115">
        <v>0</v>
      </c>
      <c r="R527" s="115">
        <v>0</v>
      </c>
      <c r="S527" s="115">
        <v>0</v>
      </c>
      <c r="T527" s="115">
        <v>0</v>
      </c>
      <c r="U527" s="115">
        <v>0</v>
      </c>
      <c r="V527" s="115">
        <v>0</v>
      </c>
      <c r="W527" s="115">
        <v>0</v>
      </c>
      <c r="X527" s="115">
        <v>0</v>
      </c>
      <c r="Y527" s="115">
        <v>0</v>
      </c>
      <c r="Z527" s="115">
        <v>0</v>
      </c>
      <c r="AA527" s="115">
        <v>0</v>
      </c>
      <c r="AB527" s="115">
        <v>0</v>
      </c>
      <c r="AC527" s="115">
        <v>0</v>
      </c>
      <c r="AD527" s="115">
        <v>0</v>
      </c>
      <c r="AE527" s="115">
        <v>0</v>
      </c>
      <c r="AF527" s="115">
        <v>0</v>
      </c>
      <c r="AG527" s="115">
        <v>0</v>
      </c>
      <c r="AH527" s="115">
        <v>0</v>
      </c>
      <c r="AI527" s="115">
        <v>0</v>
      </c>
      <c r="AJ527" s="115">
        <v>0</v>
      </c>
      <c r="AK527" s="115">
        <v>0</v>
      </c>
      <c r="AL527" s="246">
        <f t="shared" si="8"/>
        <v>0</v>
      </c>
      <c r="AO527" s="70"/>
    </row>
    <row r="528" spans="1:41" ht="33" hidden="1" customHeight="1">
      <c r="A528" s="87">
        <v>1727</v>
      </c>
      <c r="B528" s="88" t="s">
        <v>1163</v>
      </c>
      <c r="C528" s="117" t="s">
        <v>1526</v>
      </c>
      <c r="D528" s="115">
        <v>0</v>
      </c>
      <c r="E528" s="115">
        <v>0</v>
      </c>
      <c r="F528" s="115">
        <v>0</v>
      </c>
      <c r="G528" s="115">
        <v>0</v>
      </c>
      <c r="H528" s="115">
        <v>0</v>
      </c>
      <c r="I528" s="115">
        <v>0</v>
      </c>
      <c r="J528" s="115">
        <v>0</v>
      </c>
      <c r="K528" s="115">
        <v>0</v>
      </c>
      <c r="L528" s="115">
        <v>0</v>
      </c>
      <c r="M528" s="115">
        <v>0</v>
      </c>
      <c r="N528" s="115">
        <v>0</v>
      </c>
      <c r="O528" s="115">
        <v>0</v>
      </c>
      <c r="P528" s="115">
        <v>0</v>
      </c>
      <c r="Q528" s="115">
        <v>0</v>
      </c>
      <c r="R528" s="115">
        <v>0</v>
      </c>
      <c r="S528" s="115">
        <v>0</v>
      </c>
      <c r="T528" s="115">
        <v>0</v>
      </c>
      <c r="U528" s="115">
        <v>0</v>
      </c>
      <c r="V528" s="115">
        <v>0</v>
      </c>
      <c r="W528" s="115">
        <v>0</v>
      </c>
      <c r="X528" s="115">
        <v>0</v>
      </c>
      <c r="Y528" s="115">
        <v>0</v>
      </c>
      <c r="Z528" s="115">
        <v>0</v>
      </c>
      <c r="AA528" s="115">
        <v>0</v>
      </c>
      <c r="AB528" s="115">
        <v>0</v>
      </c>
      <c r="AC528" s="115">
        <v>0</v>
      </c>
      <c r="AD528" s="115">
        <v>0</v>
      </c>
      <c r="AE528" s="115">
        <v>0</v>
      </c>
      <c r="AF528" s="115">
        <v>0</v>
      </c>
      <c r="AG528" s="115">
        <v>0</v>
      </c>
      <c r="AH528" s="115">
        <v>0</v>
      </c>
      <c r="AI528" s="115">
        <v>0</v>
      </c>
      <c r="AJ528" s="115">
        <v>0</v>
      </c>
      <c r="AK528" s="115">
        <v>0</v>
      </c>
      <c r="AL528" s="246">
        <f t="shared" si="8"/>
        <v>0</v>
      </c>
      <c r="AO528" s="70"/>
    </row>
    <row r="529" spans="1:41" ht="33" hidden="1" customHeight="1">
      <c r="A529" s="87">
        <v>1728</v>
      </c>
      <c r="B529" s="88" t="s">
        <v>1164</v>
      </c>
      <c r="C529" s="117" t="s">
        <v>1526</v>
      </c>
      <c r="D529" s="115">
        <v>0</v>
      </c>
      <c r="E529" s="115">
        <v>0</v>
      </c>
      <c r="F529" s="115">
        <v>0</v>
      </c>
      <c r="G529" s="115">
        <v>0</v>
      </c>
      <c r="H529" s="115">
        <v>0</v>
      </c>
      <c r="I529" s="115">
        <v>0</v>
      </c>
      <c r="J529" s="115">
        <v>0</v>
      </c>
      <c r="K529" s="115">
        <v>0</v>
      </c>
      <c r="L529" s="115">
        <v>0</v>
      </c>
      <c r="M529" s="115">
        <v>0</v>
      </c>
      <c r="N529" s="115">
        <v>0</v>
      </c>
      <c r="O529" s="115">
        <v>0</v>
      </c>
      <c r="P529" s="115">
        <v>0</v>
      </c>
      <c r="Q529" s="115">
        <v>0</v>
      </c>
      <c r="R529" s="115">
        <v>0</v>
      </c>
      <c r="S529" s="115">
        <v>0</v>
      </c>
      <c r="T529" s="115">
        <v>0</v>
      </c>
      <c r="U529" s="115">
        <v>0</v>
      </c>
      <c r="V529" s="115">
        <v>0</v>
      </c>
      <c r="W529" s="115">
        <v>0</v>
      </c>
      <c r="X529" s="115">
        <v>0</v>
      </c>
      <c r="Y529" s="115">
        <v>0</v>
      </c>
      <c r="Z529" s="115">
        <v>0</v>
      </c>
      <c r="AA529" s="115">
        <v>0</v>
      </c>
      <c r="AB529" s="115">
        <v>0</v>
      </c>
      <c r="AC529" s="115">
        <v>0</v>
      </c>
      <c r="AD529" s="115">
        <v>0</v>
      </c>
      <c r="AE529" s="115">
        <v>0</v>
      </c>
      <c r="AF529" s="115">
        <v>0</v>
      </c>
      <c r="AG529" s="115">
        <v>0</v>
      </c>
      <c r="AH529" s="115">
        <v>0</v>
      </c>
      <c r="AI529" s="115">
        <v>0</v>
      </c>
      <c r="AJ529" s="115">
        <v>0</v>
      </c>
      <c r="AK529" s="115">
        <v>0</v>
      </c>
      <c r="AL529" s="246">
        <f t="shared" si="8"/>
        <v>0</v>
      </c>
      <c r="AO529" s="70"/>
    </row>
    <row r="530" spans="1:41" ht="33" hidden="1" customHeight="1">
      <c r="A530" s="87">
        <v>1729</v>
      </c>
      <c r="B530" s="88" t="s">
        <v>1165</v>
      </c>
      <c r="C530" s="117" t="s">
        <v>1526</v>
      </c>
      <c r="D530" s="115">
        <v>0</v>
      </c>
      <c r="E530" s="115">
        <v>0</v>
      </c>
      <c r="F530" s="115">
        <v>0</v>
      </c>
      <c r="G530" s="115">
        <v>0</v>
      </c>
      <c r="H530" s="115">
        <v>0</v>
      </c>
      <c r="I530" s="115">
        <v>0</v>
      </c>
      <c r="J530" s="115">
        <v>0</v>
      </c>
      <c r="K530" s="115">
        <v>0</v>
      </c>
      <c r="L530" s="115">
        <v>0</v>
      </c>
      <c r="M530" s="115">
        <v>0</v>
      </c>
      <c r="N530" s="115">
        <v>0</v>
      </c>
      <c r="O530" s="115">
        <v>0</v>
      </c>
      <c r="P530" s="115">
        <v>0</v>
      </c>
      <c r="Q530" s="115">
        <v>0</v>
      </c>
      <c r="R530" s="115">
        <v>0</v>
      </c>
      <c r="S530" s="115">
        <v>0</v>
      </c>
      <c r="T530" s="115">
        <v>0</v>
      </c>
      <c r="U530" s="115">
        <v>0</v>
      </c>
      <c r="V530" s="115">
        <v>0</v>
      </c>
      <c r="W530" s="115">
        <v>0</v>
      </c>
      <c r="X530" s="115">
        <v>0</v>
      </c>
      <c r="Y530" s="115">
        <v>0</v>
      </c>
      <c r="Z530" s="115">
        <v>0</v>
      </c>
      <c r="AA530" s="115">
        <v>0</v>
      </c>
      <c r="AB530" s="115">
        <v>0</v>
      </c>
      <c r="AC530" s="115">
        <v>0</v>
      </c>
      <c r="AD530" s="115">
        <v>0</v>
      </c>
      <c r="AE530" s="115">
        <v>0</v>
      </c>
      <c r="AF530" s="115">
        <v>0</v>
      </c>
      <c r="AG530" s="115">
        <v>0</v>
      </c>
      <c r="AH530" s="115">
        <v>0</v>
      </c>
      <c r="AI530" s="115">
        <v>0</v>
      </c>
      <c r="AJ530" s="115">
        <v>0</v>
      </c>
      <c r="AK530" s="115">
        <v>0</v>
      </c>
      <c r="AL530" s="246">
        <f t="shared" si="8"/>
        <v>0</v>
      </c>
      <c r="AO530" s="70"/>
    </row>
    <row r="531" spans="1:41" ht="33" hidden="1" customHeight="1">
      <c r="A531" s="87">
        <v>1730</v>
      </c>
      <c r="B531" s="88" t="s">
        <v>1166</v>
      </c>
      <c r="C531" s="117" t="s">
        <v>1526</v>
      </c>
      <c r="D531" s="115">
        <v>0</v>
      </c>
      <c r="E531" s="115">
        <v>0</v>
      </c>
      <c r="F531" s="115">
        <v>0</v>
      </c>
      <c r="G531" s="115">
        <v>0</v>
      </c>
      <c r="H531" s="115">
        <v>0</v>
      </c>
      <c r="I531" s="115">
        <v>0</v>
      </c>
      <c r="J531" s="115">
        <v>0</v>
      </c>
      <c r="K531" s="115">
        <v>0</v>
      </c>
      <c r="L531" s="115">
        <v>0</v>
      </c>
      <c r="M531" s="115">
        <v>0</v>
      </c>
      <c r="N531" s="115">
        <v>0</v>
      </c>
      <c r="O531" s="115">
        <v>0</v>
      </c>
      <c r="P531" s="115">
        <v>0</v>
      </c>
      <c r="Q531" s="115">
        <v>0</v>
      </c>
      <c r="R531" s="115">
        <v>0</v>
      </c>
      <c r="S531" s="115">
        <v>0</v>
      </c>
      <c r="T531" s="115">
        <v>0</v>
      </c>
      <c r="U531" s="115">
        <v>0</v>
      </c>
      <c r="V531" s="115">
        <v>0</v>
      </c>
      <c r="W531" s="115">
        <v>0</v>
      </c>
      <c r="X531" s="115">
        <v>0</v>
      </c>
      <c r="Y531" s="115">
        <v>0</v>
      </c>
      <c r="Z531" s="115">
        <v>0</v>
      </c>
      <c r="AA531" s="115">
        <v>0</v>
      </c>
      <c r="AB531" s="115">
        <v>0</v>
      </c>
      <c r="AC531" s="115">
        <v>0</v>
      </c>
      <c r="AD531" s="115">
        <v>0</v>
      </c>
      <c r="AE531" s="115">
        <v>0</v>
      </c>
      <c r="AF531" s="115">
        <v>0</v>
      </c>
      <c r="AG531" s="115">
        <v>0</v>
      </c>
      <c r="AH531" s="115">
        <v>0</v>
      </c>
      <c r="AI531" s="115">
        <v>0</v>
      </c>
      <c r="AJ531" s="115">
        <v>0</v>
      </c>
      <c r="AK531" s="115">
        <v>0</v>
      </c>
      <c r="AL531" s="246">
        <f t="shared" si="8"/>
        <v>0</v>
      </c>
      <c r="AO531" s="70"/>
    </row>
    <row r="532" spans="1:41" ht="33" hidden="1" customHeight="1">
      <c r="A532" s="87">
        <v>1731</v>
      </c>
      <c r="B532" s="88" t="s">
        <v>1167</v>
      </c>
      <c r="C532" s="117" t="s">
        <v>1526</v>
      </c>
      <c r="D532" s="115">
        <v>0</v>
      </c>
      <c r="E532" s="115">
        <v>0</v>
      </c>
      <c r="F532" s="115">
        <v>0</v>
      </c>
      <c r="G532" s="115">
        <v>0</v>
      </c>
      <c r="H532" s="115">
        <v>0</v>
      </c>
      <c r="I532" s="115">
        <v>0</v>
      </c>
      <c r="J532" s="115">
        <v>0</v>
      </c>
      <c r="K532" s="115">
        <v>0</v>
      </c>
      <c r="L532" s="115">
        <v>0</v>
      </c>
      <c r="M532" s="115">
        <v>0</v>
      </c>
      <c r="N532" s="115">
        <v>0</v>
      </c>
      <c r="O532" s="115">
        <v>0</v>
      </c>
      <c r="P532" s="115">
        <v>0</v>
      </c>
      <c r="Q532" s="115">
        <v>0</v>
      </c>
      <c r="R532" s="115">
        <v>0</v>
      </c>
      <c r="S532" s="115">
        <v>0</v>
      </c>
      <c r="T532" s="115">
        <v>0</v>
      </c>
      <c r="U532" s="115">
        <v>0</v>
      </c>
      <c r="V532" s="115">
        <v>0</v>
      </c>
      <c r="W532" s="115">
        <v>0</v>
      </c>
      <c r="X532" s="115">
        <v>0</v>
      </c>
      <c r="Y532" s="115">
        <v>0</v>
      </c>
      <c r="Z532" s="115">
        <v>0</v>
      </c>
      <c r="AA532" s="115">
        <v>0</v>
      </c>
      <c r="AB532" s="115">
        <v>0</v>
      </c>
      <c r="AC532" s="115">
        <v>0</v>
      </c>
      <c r="AD532" s="115">
        <v>0</v>
      </c>
      <c r="AE532" s="115">
        <v>0</v>
      </c>
      <c r="AF532" s="115">
        <v>0</v>
      </c>
      <c r="AG532" s="115">
        <v>0</v>
      </c>
      <c r="AH532" s="115">
        <v>0</v>
      </c>
      <c r="AI532" s="115">
        <v>0</v>
      </c>
      <c r="AJ532" s="115">
        <v>0</v>
      </c>
      <c r="AK532" s="115">
        <v>0</v>
      </c>
      <c r="AL532" s="246">
        <f t="shared" si="8"/>
        <v>0</v>
      </c>
      <c r="AO532" s="70"/>
    </row>
    <row r="533" spans="1:41" ht="33" hidden="1" customHeight="1">
      <c r="A533" s="87">
        <v>1732</v>
      </c>
      <c r="B533" s="88" t="s">
        <v>1168</v>
      </c>
      <c r="C533" s="117" t="s">
        <v>1526</v>
      </c>
      <c r="D533" s="115">
        <v>0</v>
      </c>
      <c r="E533" s="115">
        <v>0</v>
      </c>
      <c r="F533" s="115">
        <v>0</v>
      </c>
      <c r="G533" s="115">
        <v>0</v>
      </c>
      <c r="H533" s="115">
        <v>0</v>
      </c>
      <c r="I533" s="115">
        <v>0</v>
      </c>
      <c r="J533" s="115">
        <v>0</v>
      </c>
      <c r="K533" s="115">
        <v>0</v>
      </c>
      <c r="L533" s="115">
        <v>0</v>
      </c>
      <c r="M533" s="115">
        <v>0</v>
      </c>
      <c r="N533" s="115">
        <v>0</v>
      </c>
      <c r="O533" s="115">
        <v>0</v>
      </c>
      <c r="P533" s="115">
        <v>0</v>
      </c>
      <c r="Q533" s="115">
        <v>0</v>
      </c>
      <c r="R533" s="115">
        <v>0</v>
      </c>
      <c r="S533" s="115">
        <v>0</v>
      </c>
      <c r="T533" s="115">
        <v>0</v>
      </c>
      <c r="U533" s="115">
        <v>0</v>
      </c>
      <c r="V533" s="115">
        <v>0</v>
      </c>
      <c r="W533" s="115">
        <v>0</v>
      </c>
      <c r="X533" s="115">
        <v>0</v>
      </c>
      <c r="Y533" s="115">
        <v>0</v>
      </c>
      <c r="Z533" s="115">
        <v>0</v>
      </c>
      <c r="AA533" s="115">
        <v>0</v>
      </c>
      <c r="AB533" s="115">
        <v>0</v>
      </c>
      <c r="AC533" s="115">
        <v>0</v>
      </c>
      <c r="AD533" s="115">
        <v>0</v>
      </c>
      <c r="AE533" s="115">
        <v>0</v>
      </c>
      <c r="AF533" s="115">
        <v>0</v>
      </c>
      <c r="AG533" s="115">
        <v>0</v>
      </c>
      <c r="AH533" s="115">
        <v>0</v>
      </c>
      <c r="AI533" s="115">
        <v>0</v>
      </c>
      <c r="AJ533" s="115">
        <v>0</v>
      </c>
      <c r="AK533" s="115">
        <v>0</v>
      </c>
      <c r="AL533" s="246">
        <f t="shared" si="8"/>
        <v>0</v>
      </c>
      <c r="AO533" s="70"/>
    </row>
    <row r="534" spans="1:41" ht="33" hidden="1" customHeight="1">
      <c r="A534" s="87">
        <v>1733</v>
      </c>
      <c r="B534" s="88" t="s">
        <v>1169</v>
      </c>
      <c r="C534" s="117" t="s">
        <v>1526</v>
      </c>
      <c r="D534" s="115">
        <v>0</v>
      </c>
      <c r="E534" s="115">
        <v>0</v>
      </c>
      <c r="F534" s="115">
        <v>0</v>
      </c>
      <c r="G534" s="115">
        <v>0</v>
      </c>
      <c r="H534" s="115">
        <v>0</v>
      </c>
      <c r="I534" s="115">
        <v>0</v>
      </c>
      <c r="J534" s="115">
        <v>0</v>
      </c>
      <c r="K534" s="115">
        <v>0</v>
      </c>
      <c r="L534" s="115">
        <v>0</v>
      </c>
      <c r="M534" s="115">
        <v>0</v>
      </c>
      <c r="N534" s="115">
        <v>0</v>
      </c>
      <c r="O534" s="115">
        <v>0</v>
      </c>
      <c r="P534" s="115">
        <v>0</v>
      </c>
      <c r="Q534" s="115">
        <v>0</v>
      </c>
      <c r="R534" s="115">
        <v>0</v>
      </c>
      <c r="S534" s="115">
        <v>0</v>
      </c>
      <c r="T534" s="115">
        <v>0</v>
      </c>
      <c r="U534" s="115">
        <v>0</v>
      </c>
      <c r="V534" s="115">
        <v>0</v>
      </c>
      <c r="W534" s="115">
        <v>0</v>
      </c>
      <c r="X534" s="115">
        <v>0</v>
      </c>
      <c r="Y534" s="115">
        <v>0</v>
      </c>
      <c r="Z534" s="115">
        <v>0</v>
      </c>
      <c r="AA534" s="115">
        <v>0</v>
      </c>
      <c r="AB534" s="115">
        <v>0</v>
      </c>
      <c r="AC534" s="115">
        <v>0</v>
      </c>
      <c r="AD534" s="115">
        <v>0</v>
      </c>
      <c r="AE534" s="115">
        <v>0</v>
      </c>
      <c r="AF534" s="115">
        <v>0</v>
      </c>
      <c r="AG534" s="115">
        <v>0</v>
      </c>
      <c r="AH534" s="115">
        <v>0</v>
      </c>
      <c r="AI534" s="115">
        <v>0</v>
      </c>
      <c r="AJ534" s="115">
        <v>0</v>
      </c>
      <c r="AK534" s="115">
        <v>0</v>
      </c>
      <c r="AL534" s="246">
        <f t="shared" si="8"/>
        <v>0</v>
      </c>
      <c r="AO534" s="70"/>
    </row>
    <row r="535" spans="1:41" ht="33" hidden="1" customHeight="1">
      <c r="A535" s="87">
        <v>1734</v>
      </c>
      <c r="B535" s="88" t="s">
        <v>1170</v>
      </c>
      <c r="C535" s="117" t="s">
        <v>1526</v>
      </c>
      <c r="D535" s="115">
        <v>0</v>
      </c>
      <c r="E535" s="115">
        <v>0</v>
      </c>
      <c r="F535" s="115">
        <v>0</v>
      </c>
      <c r="G535" s="115">
        <v>0</v>
      </c>
      <c r="H535" s="115">
        <v>0</v>
      </c>
      <c r="I535" s="115">
        <v>0</v>
      </c>
      <c r="J535" s="115">
        <v>0</v>
      </c>
      <c r="K535" s="115">
        <v>0</v>
      </c>
      <c r="L535" s="115">
        <v>0</v>
      </c>
      <c r="M535" s="115">
        <v>0</v>
      </c>
      <c r="N535" s="115">
        <v>0</v>
      </c>
      <c r="O535" s="115">
        <v>0</v>
      </c>
      <c r="P535" s="115">
        <v>0</v>
      </c>
      <c r="Q535" s="115">
        <v>0</v>
      </c>
      <c r="R535" s="115">
        <v>0</v>
      </c>
      <c r="S535" s="115">
        <v>0</v>
      </c>
      <c r="T535" s="115">
        <v>0</v>
      </c>
      <c r="U535" s="115">
        <v>0</v>
      </c>
      <c r="V535" s="115">
        <v>0</v>
      </c>
      <c r="W535" s="115">
        <v>0</v>
      </c>
      <c r="X535" s="115">
        <v>0</v>
      </c>
      <c r="Y535" s="115">
        <v>0</v>
      </c>
      <c r="Z535" s="115">
        <v>0</v>
      </c>
      <c r="AA535" s="115">
        <v>0</v>
      </c>
      <c r="AB535" s="115">
        <v>0</v>
      </c>
      <c r="AC535" s="115">
        <v>0</v>
      </c>
      <c r="AD535" s="115">
        <v>0</v>
      </c>
      <c r="AE535" s="115">
        <v>0</v>
      </c>
      <c r="AF535" s="115">
        <v>0</v>
      </c>
      <c r="AG535" s="115">
        <v>0</v>
      </c>
      <c r="AH535" s="115">
        <v>0</v>
      </c>
      <c r="AI535" s="115">
        <v>0</v>
      </c>
      <c r="AJ535" s="115">
        <v>0</v>
      </c>
      <c r="AK535" s="115">
        <v>0</v>
      </c>
      <c r="AL535" s="246">
        <f t="shared" si="8"/>
        <v>0</v>
      </c>
      <c r="AO535" s="70"/>
    </row>
    <row r="536" spans="1:41" ht="33" hidden="1" customHeight="1">
      <c r="A536" s="87">
        <v>1735</v>
      </c>
      <c r="B536" s="88" t="s">
        <v>1171</v>
      </c>
      <c r="C536" s="117" t="s">
        <v>1526</v>
      </c>
      <c r="D536" s="115">
        <v>0</v>
      </c>
      <c r="E536" s="115">
        <v>0</v>
      </c>
      <c r="F536" s="115">
        <v>0</v>
      </c>
      <c r="G536" s="115">
        <v>0</v>
      </c>
      <c r="H536" s="115">
        <v>0</v>
      </c>
      <c r="I536" s="115">
        <v>0</v>
      </c>
      <c r="J536" s="115">
        <v>0</v>
      </c>
      <c r="K536" s="115">
        <v>0</v>
      </c>
      <c r="L536" s="115">
        <v>0</v>
      </c>
      <c r="M536" s="115">
        <v>0</v>
      </c>
      <c r="N536" s="115">
        <v>0</v>
      </c>
      <c r="O536" s="115">
        <v>0</v>
      </c>
      <c r="P536" s="115">
        <v>0</v>
      </c>
      <c r="Q536" s="115">
        <v>0</v>
      </c>
      <c r="R536" s="115">
        <v>0</v>
      </c>
      <c r="S536" s="115">
        <v>0</v>
      </c>
      <c r="T536" s="115">
        <v>0</v>
      </c>
      <c r="U536" s="115">
        <v>0</v>
      </c>
      <c r="V536" s="115">
        <v>0</v>
      </c>
      <c r="W536" s="115">
        <v>0</v>
      </c>
      <c r="X536" s="115">
        <v>0</v>
      </c>
      <c r="Y536" s="115">
        <v>0</v>
      </c>
      <c r="Z536" s="115">
        <v>0</v>
      </c>
      <c r="AA536" s="115">
        <v>0</v>
      </c>
      <c r="AB536" s="115">
        <v>0</v>
      </c>
      <c r="AC536" s="115">
        <v>0</v>
      </c>
      <c r="AD536" s="115">
        <v>0</v>
      </c>
      <c r="AE536" s="115">
        <v>0</v>
      </c>
      <c r="AF536" s="115">
        <v>0</v>
      </c>
      <c r="AG536" s="115">
        <v>0</v>
      </c>
      <c r="AH536" s="115">
        <v>0</v>
      </c>
      <c r="AI536" s="115">
        <v>0</v>
      </c>
      <c r="AJ536" s="115">
        <v>0</v>
      </c>
      <c r="AK536" s="115">
        <v>0</v>
      </c>
      <c r="AL536" s="246">
        <f t="shared" si="8"/>
        <v>0</v>
      </c>
      <c r="AO536" s="70"/>
    </row>
    <row r="537" spans="1:41" ht="33" hidden="1" customHeight="1">
      <c r="A537" s="87">
        <v>1736</v>
      </c>
      <c r="B537" s="88" t="s">
        <v>1172</v>
      </c>
      <c r="C537" s="117" t="s">
        <v>1526</v>
      </c>
      <c r="D537" s="115">
        <v>0</v>
      </c>
      <c r="E537" s="115">
        <v>0</v>
      </c>
      <c r="F537" s="115">
        <v>0</v>
      </c>
      <c r="G537" s="115">
        <v>0</v>
      </c>
      <c r="H537" s="115">
        <v>0</v>
      </c>
      <c r="I537" s="115">
        <v>0</v>
      </c>
      <c r="J537" s="115">
        <v>0</v>
      </c>
      <c r="K537" s="115">
        <v>0</v>
      </c>
      <c r="L537" s="115">
        <v>0</v>
      </c>
      <c r="M537" s="115">
        <v>0</v>
      </c>
      <c r="N537" s="115">
        <v>0</v>
      </c>
      <c r="O537" s="115">
        <v>0</v>
      </c>
      <c r="P537" s="115">
        <v>0</v>
      </c>
      <c r="Q537" s="115">
        <v>0</v>
      </c>
      <c r="R537" s="115">
        <v>0</v>
      </c>
      <c r="S537" s="115">
        <v>0</v>
      </c>
      <c r="T537" s="115">
        <v>0</v>
      </c>
      <c r="U537" s="115">
        <v>0</v>
      </c>
      <c r="V537" s="115">
        <v>0</v>
      </c>
      <c r="W537" s="115">
        <v>0</v>
      </c>
      <c r="X537" s="115">
        <v>0</v>
      </c>
      <c r="Y537" s="115">
        <v>0</v>
      </c>
      <c r="Z537" s="115">
        <v>0</v>
      </c>
      <c r="AA537" s="115">
        <v>0</v>
      </c>
      <c r="AB537" s="115">
        <v>0</v>
      </c>
      <c r="AC537" s="115">
        <v>0</v>
      </c>
      <c r="AD537" s="115">
        <v>0</v>
      </c>
      <c r="AE537" s="115">
        <v>0</v>
      </c>
      <c r="AF537" s="115">
        <v>0</v>
      </c>
      <c r="AG537" s="115">
        <v>0</v>
      </c>
      <c r="AH537" s="115">
        <v>0</v>
      </c>
      <c r="AI537" s="115">
        <v>0</v>
      </c>
      <c r="AJ537" s="115">
        <v>0</v>
      </c>
      <c r="AK537" s="115">
        <v>0</v>
      </c>
      <c r="AL537" s="246">
        <f t="shared" si="8"/>
        <v>0</v>
      </c>
      <c r="AO537" s="70"/>
    </row>
    <row r="538" spans="1:41" ht="33" hidden="1" customHeight="1">
      <c r="A538" s="87">
        <v>1737</v>
      </c>
      <c r="B538" s="88" t="s">
        <v>1173</v>
      </c>
      <c r="C538" s="117" t="s">
        <v>1526</v>
      </c>
      <c r="D538" s="115">
        <v>0</v>
      </c>
      <c r="E538" s="115">
        <v>0</v>
      </c>
      <c r="F538" s="115">
        <v>0</v>
      </c>
      <c r="G538" s="115">
        <v>0</v>
      </c>
      <c r="H538" s="115">
        <v>0</v>
      </c>
      <c r="I538" s="115">
        <v>0</v>
      </c>
      <c r="J538" s="115">
        <v>0</v>
      </c>
      <c r="K538" s="115">
        <v>0</v>
      </c>
      <c r="L538" s="115">
        <v>0</v>
      </c>
      <c r="M538" s="115">
        <v>0</v>
      </c>
      <c r="N538" s="115">
        <v>0</v>
      </c>
      <c r="O538" s="115">
        <v>0</v>
      </c>
      <c r="P538" s="115">
        <v>0</v>
      </c>
      <c r="Q538" s="115">
        <v>0</v>
      </c>
      <c r="R538" s="115">
        <v>0</v>
      </c>
      <c r="S538" s="115">
        <v>0</v>
      </c>
      <c r="T538" s="115">
        <v>0</v>
      </c>
      <c r="U538" s="115">
        <v>0</v>
      </c>
      <c r="V538" s="115">
        <v>0</v>
      </c>
      <c r="W538" s="115">
        <v>0</v>
      </c>
      <c r="X538" s="115">
        <v>0</v>
      </c>
      <c r="Y538" s="115">
        <v>0</v>
      </c>
      <c r="Z538" s="115">
        <v>0</v>
      </c>
      <c r="AA538" s="115">
        <v>0</v>
      </c>
      <c r="AB538" s="115">
        <v>0</v>
      </c>
      <c r="AC538" s="115">
        <v>0</v>
      </c>
      <c r="AD538" s="115">
        <v>0</v>
      </c>
      <c r="AE538" s="115">
        <v>0</v>
      </c>
      <c r="AF538" s="115">
        <v>0</v>
      </c>
      <c r="AG538" s="115">
        <v>0</v>
      </c>
      <c r="AH538" s="115">
        <v>0</v>
      </c>
      <c r="AI538" s="115">
        <v>0</v>
      </c>
      <c r="AJ538" s="115">
        <v>0</v>
      </c>
      <c r="AK538" s="115">
        <v>0</v>
      </c>
      <c r="AL538" s="246">
        <f t="shared" si="8"/>
        <v>0</v>
      </c>
      <c r="AO538" s="70"/>
    </row>
    <row r="539" spans="1:41" ht="33" hidden="1" customHeight="1">
      <c r="A539" s="87">
        <v>1738</v>
      </c>
      <c r="B539" s="88" t="s">
        <v>1174</v>
      </c>
      <c r="C539" s="117" t="s">
        <v>1526</v>
      </c>
      <c r="D539" s="115">
        <v>0</v>
      </c>
      <c r="E539" s="115">
        <v>0</v>
      </c>
      <c r="F539" s="115">
        <v>0</v>
      </c>
      <c r="G539" s="115">
        <v>0</v>
      </c>
      <c r="H539" s="115">
        <v>0</v>
      </c>
      <c r="I539" s="115">
        <v>0</v>
      </c>
      <c r="J539" s="115">
        <v>0</v>
      </c>
      <c r="K539" s="115">
        <v>0</v>
      </c>
      <c r="L539" s="115">
        <v>0</v>
      </c>
      <c r="M539" s="115">
        <v>0</v>
      </c>
      <c r="N539" s="115">
        <v>0</v>
      </c>
      <c r="O539" s="115">
        <v>0</v>
      </c>
      <c r="P539" s="115">
        <v>0</v>
      </c>
      <c r="Q539" s="115">
        <v>0</v>
      </c>
      <c r="R539" s="115">
        <v>0</v>
      </c>
      <c r="S539" s="115">
        <v>0</v>
      </c>
      <c r="T539" s="115">
        <v>0</v>
      </c>
      <c r="U539" s="115">
        <v>0</v>
      </c>
      <c r="V539" s="115">
        <v>0</v>
      </c>
      <c r="W539" s="115">
        <v>0</v>
      </c>
      <c r="X539" s="115">
        <v>0</v>
      </c>
      <c r="Y539" s="115">
        <v>0</v>
      </c>
      <c r="Z539" s="115">
        <v>0</v>
      </c>
      <c r="AA539" s="115">
        <v>0</v>
      </c>
      <c r="AB539" s="115">
        <v>0</v>
      </c>
      <c r="AC539" s="115">
        <v>0</v>
      </c>
      <c r="AD539" s="115">
        <v>0</v>
      </c>
      <c r="AE539" s="115">
        <v>0</v>
      </c>
      <c r="AF539" s="115">
        <v>0</v>
      </c>
      <c r="AG539" s="115">
        <v>0</v>
      </c>
      <c r="AH539" s="115">
        <v>0</v>
      </c>
      <c r="AI539" s="115">
        <v>0</v>
      </c>
      <c r="AJ539" s="115">
        <v>0</v>
      </c>
      <c r="AK539" s="115">
        <v>0</v>
      </c>
      <c r="AL539" s="246">
        <f t="shared" si="8"/>
        <v>0</v>
      </c>
      <c r="AO539" s="70"/>
    </row>
    <row r="540" spans="1:41" ht="33" hidden="1" customHeight="1">
      <c r="A540" s="87">
        <v>1739</v>
      </c>
      <c r="B540" s="88" t="s">
        <v>1175</v>
      </c>
      <c r="C540" s="117" t="s">
        <v>1526</v>
      </c>
      <c r="D540" s="115">
        <v>0</v>
      </c>
      <c r="E540" s="115">
        <v>0</v>
      </c>
      <c r="F540" s="115">
        <v>0</v>
      </c>
      <c r="G540" s="115">
        <v>0</v>
      </c>
      <c r="H540" s="115">
        <v>0</v>
      </c>
      <c r="I540" s="115">
        <v>0</v>
      </c>
      <c r="J540" s="115">
        <v>0</v>
      </c>
      <c r="K540" s="115">
        <v>0</v>
      </c>
      <c r="L540" s="115">
        <v>0</v>
      </c>
      <c r="M540" s="115">
        <v>0</v>
      </c>
      <c r="N540" s="115">
        <v>0</v>
      </c>
      <c r="O540" s="115">
        <v>0</v>
      </c>
      <c r="P540" s="115">
        <v>0</v>
      </c>
      <c r="Q540" s="115">
        <v>0</v>
      </c>
      <c r="R540" s="115">
        <v>0</v>
      </c>
      <c r="S540" s="115">
        <v>0</v>
      </c>
      <c r="T540" s="115">
        <v>0</v>
      </c>
      <c r="U540" s="115">
        <v>0</v>
      </c>
      <c r="V540" s="115">
        <v>0</v>
      </c>
      <c r="W540" s="115">
        <v>0</v>
      </c>
      <c r="X540" s="115">
        <v>0</v>
      </c>
      <c r="Y540" s="115">
        <v>0</v>
      </c>
      <c r="Z540" s="115">
        <v>0</v>
      </c>
      <c r="AA540" s="115">
        <v>0</v>
      </c>
      <c r="AB540" s="115">
        <v>0</v>
      </c>
      <c r="AC540" s="115">
        <v>0</v>
      </c>
      <c r="AD540" s="115">
        <v>0</v>
      </c>
      <c r="AE540" s="115">
        <v>0</v>
      </c>
      <c r="AF540" s="115">
        <v>0</v>
      </c>
      <c r="AG540" s="115">
        <v>0</v>
      </c>
      <c r="AH540" s="115">
        <v>0</v>
      </c>
      <c r="AI540" s="115">
        <v>0</v>
      </c>
      <c r="AJ540" s="115">
        <v>0</v>
      </c>
      <c r="AK540" s="115">
        <v>0</v>
      </c>
      <c r="AL540" s="246">
        <f t="shared" si="8"/>
        <v>0</v>
      </c>
      <c r="AO540" s="70"/>
    </row>
    <row r="541" spans="1:41" ht="33" hidden="1" customHeight="1">
      <c r="A541" s="87">
        <v>1740</v>
      </c>
      <c r="B541" s="88" t="s">
        <v>1176</v>
      </c>
      <c r="C541" s="117" t="s">
        <v>1526</v>
      </c>
      <c r="D541" s="115">
        <v>0</v>
      </c>
      <c r="E541" s="115">
        <v>0</v>
      </c>
      <c r="F541" s="115">
        <v>0</v>
      </c>
      <c r="G541" s="115">
        <v>0</v>
      </c>
      <c r="H541" s="115">
        <v>0</v>
      </c>
      <c r="I541" s="115">
        <v>0</v>
      </c>
      <c r="J541" s="115">
        <v>0</v>
      </c>
      <c r="K541" s="115">
        <v>0</v>
      </c>
      <c r="L541" s="115">
        <v>0</v>
      </c>
      <c r="M541" s="115">
        <v>0</v>
      </c>
      <c r="N541" s="115">
        <v>0</v>
      </c>
      <c r="O541" s="115">
        <v>0</v>
      </c>
      <c r="P541" s="115">
        <v>0</v>
      </c>
      <c r="Q541" s="115">
        <v>0</v>
      </c>
      <c r="R541" s="115">
        <v>0</v>
      </c>
      <c r="S541" s="115">
        <v>0</v>
      </c>
      <c r="T541" s="115">
        <v>0</v>
      </c>
      <c r="U541" s="115">
        <v>0</v>
      </c>
      <c r="V541" s="115">
        <v>0</v>
      </c>
      <c r="W541" s="115">
        <v>0</v>
      </c>
      <c r="X541" s="115">
        <v>0</v>
      </c>
      <c r="Y541" s="115">
        <v>0</v>
      </c>
      <c r="Z541" s="115">
        <v>0</v>
      </c>
      <c r="AA541" s="115">
        <v>0</v>
      </c>
      <c r="AB541" s="115">
        <v>0</v>
      </c>
      <c r="AC541" s="115">
        <v>0</v>
      </c>
      <c r="AD541" s="115">
        <v>0</v>
      </c>
      <c r="AE541" s="115">
        <v>0</v>
      </c>
      <c r="AF541" s="115">
        <v>0</v>
      </c>
      <c r="AG541" s="115">
        <v>0</v>
      </c>
      <c r="AH541" s="115">
        <v>0</v>
      </c>
      <c r="AI541" s="115">
        <v>0</v>
      </c>
      <c r="AJ541" s="115">
        <v>0</v>
      </c>
      <c r="AK541" s="115">
        <v>0</v>
      </c>
      <c r="AL541" s="246">
        <f t="shared" si="8"/>
        <v>0</v>
      </c>
      <c r="AO541" s="70"/>
    </row>
    <row r="542" spans="1:41" ht="33" hidden="1" customHeight="1">
      <c r="A542" s="87">
        <v>1741</v>
      </c>
      <c r="B542" s="88" t="s">
        <v>1177</v>
      </c>
      <c r="C542" s="117" t="s">
        <v>1526</v>
      </c>
      <c r="D542" s="115">
        <v>0</v>
      </c>
      <c r="E542" s="115">
        <v>0</v>
      </c>
      <c r="F542" s="115">
        <v>0</v>
      </c>
      <c r="G542" s="115">
        <v>0</v>
      </c>
      <c r="H542" s="115">
        <v>0</v>
      </c>
      <c r="I542" s="115">
        <v>0</v>
      </c>
      <c r="J542" s="115">
        <v>0</v>
      </c>
      <c r="K542" s="115">
        <v>0</v>
      </c>
      <c r="L542" s="115">
        <v>0</v>
      </c>
      <c r="M542" s="115">
        <v>0</v>
      </c>
      <c r="N542" s="115">
        <v>0</v>
      </c>
      <c r="O542" s="115">
        <v>0</v>
      </c>
      <c r="P542" s="115">
        <v>0</v>
      </c>
      <c r="Q542" s="115">
        <v>0</v>
      </c>
      <c r="R542" s="115">
        <v>0</v>
      </c>
      <c r="S542" s="115">
        <v>0</v>
      </c>
      <c r="T542" s="115">
        <v>0</v>
      </c>
      <c r="U542" s="115">
        <v>0</v>
      </c>
      <c r="V542" s="115">
        <v>0</v>
      </c>
      <c r="W542" s="115">
        <v>0</v>
      </c>
      <c r="X542" s="115">
        <v>0</v>
      </c>
      <c r="Y542" s="115">
        <v>0</v>
      </c>
      <c r="Z542" s="115">
        <v>0</v>
      </c>
      <c r="AA542" s="115">
        <v>0</v>
      </c>
      <c r="AB542" s="115">
        <v>0</v>
      </c>
      <c r="AC542" s="115">
        <v>0</v>
      </c>
      <c r="AD542" s="115">
        <v>0</v>
      </c>
      <c r="AE542" s="115">
        <v>0</v>
      </c>
      <c r="AF542" s="115">
        <v>0</v>
      </c>
      <c r="AG542" s="115">
        <v>0</v>
      </c>
      <c r="AH542" s="115">
        <v>0</v>
      </c>
      <c r="AI542" s="115">
        <v>0</v>
      </c>
      <c r="AJ542" s="115">
        <v>0</v>
      </c>
      <c r="AK542" s="115">
        <v>0</v>
      </c>
      <c r="AL542" s="246">
        <f t="shared" si="8"/>
        <v>0</v>
      </c>
      <c r="AO542" s="70"/>
    </row>
    <row r="543" spans="1:41" ht="33" hidden="1" customHeight="1">
      <c r="A543" s="87">
        <v>1742</v>
      </c>
      <c r="B543" s="88" t="s">
        <v>1178</v>
      </c>
      <c r="C543" s="117" t="s">
        <v>1526</v>
      </c>
      <c r="D543" s="115">
        <v>0</v>
      </c>
      <c r="E543" s="115">
        <v>0</v>
      </c>
      <c r="F543" s="115">
        <v>0</v>
      </c>
      <c r="G543" s="115">
        <v>0</v>
      </c>
      <c r="H543" s="115">
        <v>0</v>
      </c>
      <c r="I543" s="115">
        <v>0</v>
      </c>
      <c r="J543" s="115">
        <v>0</v>
      </c>
      <c r="K543" s="115">
        <v>0</v>
      </c>
      <c r="L543" s="115">
        <v>0</v>
      </c>
      <c r="M543" s="115">
        <v>0</v>
      </c>
      <c r="N543" s="115">
        <v>0</v>
      </c>
      <c r="O543" s="115">
        <v>0</v>
      </c>
      <c r="P543" s="115">
        <v>0</v>
      </c>
      <c r="Q543" s="115">
        <v>0</v>
      </c>
      <c r="R543" s="115">
        <v>0</v>
      </c>
      <c r="S543" s="115">
        <v>0</v>
      </c>
      <c r="T543" s="115">
        <v>0</v>
      </c>
      <c r="U543" s="115">
        <v>0</v>
      </c>
      <c r="V543" s="115">
        <v>0</v>
      </c>
      <c r="W543" s="115">
        <v>0</v>
      </c>
      <c r="X543" s="115">
        <v>0</v>
      </c>
      <c r="Y543" s="115">
        <v>0</v>
      </c>
      <c r="Z543" s="115">
        <v>0</v>
      </c>
      <c r="AA543" s="115">
        <v>0</v>
      </c>
      <c r="AB543" s="115">
        <v>0</v>
      </c>
      <c r="AC543" s="115">
        <v>0</v>
      </c>
      <c r="AD543" s="115">
        <v>0</v>
      </c>
      <c r="AE543" s="115">
        <v>0</v>
      </c>
      <c r="AF543" s="115">
        <v>0</v>
      </c>
      <c r="AG543" s="115">
        <v>0</v>
      </c>
      <c r="AH543" s="115">
        <v>0</v>
      </c>
      <c r="AI543" s="115">
        <v>0</v>
      </c>
      <c r="AJ543" s="115">
        <v>0</v>
      </c>
      <c r="AK543" s="115">
        <v>0</v>
      </c>
      <c r="AL543" s="246">
        <f t="shared" si="8"/>
        <v>0</v>
      </c>
      <c r="AO543" s="70"/>
    </row>
    <row r="544" spans="1:41" ht="33" hidden="1" customHeight="1">
      <c r="A544" s="87">
        <v>1743</v>
      </c>
      <c r="B544" s="88" t="s">
        <v>1179</v>
      </c>
      <c r="C544" s="117" t="s">
        <v>1526</v>
      </c>
      <c r="D544" s="115">
        <v>0</v>
      </c>
      <c r="E544" s="115">
        <v>0</v>
      </c>
      <c r="F544" s="115">
        <v>0</v>
      </c>
      <c r="G544" s="115">
        <v>0</v>
      </c>
      <c r="H544" s="115">
        <v>0</v>
      </c>
      <c r="I544" s="115">
        <v>0</v>
      </c>
      <c r="J544" s="115">
        <v>0</v>
      </c>
      <c r="K544" s="115">
        <v>0</v>
      </c>
      <c r="L544" s="115">
        <v>0</v>
      </c>
      <c r="M544" s="115">
        <v>0</v>
      </c>
      <c r="N544" s="115">
        <v>0</v>
      </c>
      <c r="O544" s="115">
        <v>0</v>
      </c>
      <c r="P544" s="115">
        <v>0</v>
      </c>
      <c r="Q544" s="115">
        <v>0</v>
      </c>
      <c r="R544" s="115">
        <v>0</v>
      </c>
      <c r="S544" s="115">
        <v>0</v>
      </c>
      <c r="T544" s="115">
        <v>0</v>
      </c>
      <c r="U544" s="115">
        <v>0</v>
      </c>
      <c r="V544" s="115">
        <v>0</v>
      </c>
      <c r="W544" s="115">
        <v>0</v>
      </c>
      <c r="X544" s="115">
        <v>0</v>
      </c>
      <c r="Y544" s="115">
        <v>0</v>
      </c>
      <c r="Z544" s="115">
        <v>0</v>
      </c>
      <c r="AA544" s="115">
        <v>0</v>
      </c>
      <c r="AB544" s="115">
        <v>0</v>
      </c>
      <c r="AC544" s="115">
        <v>0</v>
      </c>
      <c r="AD544" s="115">
        <v>0</v>
      </c>
      <c r="AE544" s="115">
        <v>0</v>
      </c>
      <c r="AF544" s="115">
        <v>0</v>
      </c>
      <c r="AG544" s="115">
        <v>0</v>
      </c>
      <c r="AH544" s="115">
        <v>0</v>
      </c>
      <c r="AI544" s="115">
        <v>0</v>
      </c>
      <c r="AJ544" s="115">
        <v>0</v>
      </c>
      <c r="AK544" s="115">
        <v>0</v>
      </c>
      <c r="AL544" s="246">
        <f t="shared" si="8"/>
        <v>0</v>
      </c>
      <c r="AO544" s="70"/>
    </row>
    <row r="545" spans="1:41" ht="33" hidden="1" customHeight="1">
      <c r="A545" s="87">
        <v>1744</v>
      </c>
      <c r="B545" s="88" t="s">
        <v>1180</v>
      </c>
      <c r="C545" s="117" t="s">
        <v>1526</v>
      </c>
      <c r="D545" s="115">
        <v>0</v>
      </c>
      <c r="E545" s="115">
        <v>0</v>
      </c>
      <c r="F545" s="115">
        <v>0</v>
      </c>
      <c r="G545" s="115">
        <v>0</v>
      </c>
      <c r="H545" s="115">
        <v>0</v>
      </c>
      <c r="I545" s="115">
        <v>0</v>
      </c>
      <c r="J545" s="115">
        <v>0</v>
      </c>
      <c r="K545" s="115">
        <v>0</v>
      </c>
      <c r="L545" s="115">
        <v>0</v>
      </c>
      <c r="M545" s="115">
        <v>0</v>
      </c>
      <c r="N545" s="115">
        <v>0</v>
      </c>
      <c r="O545" s="115">
        <v>0</v>
      </c>
      <c r="P545" s="115">
        <v>0</v>
      </c>
      <c r="Q545" s="115">
        <v>0</v>
      </c>
      <c r="R545" s="115">
        <v>0</v>
      </c>
      <c r="S545" s="115">
        <v>0</v>
      </c>
      <c r="T545" s="115">
        <v>0</v>
      </c>
      <c r="U545" s="115">
        <v>0</v>
      </c>
      <c r="V545" s="115">
        <v>0</v>
      </c>
      <c r="W545" s="115">
        <v>0</v>
      </c>
      <c r="X545" s="115">
        <v>0</v>
      </c>
      <c r="Y545" s="115">
        <v>0</v>
      </c>
      <c r="Z545" s="115">
        <v>0</v>
      </c>
      <c r="AA545" s="115">
        <v>0</v>
      </c>
      <c r="AB545" s="115">
        <v>0</v>
      </c>
      <c r="AC545" s="115">
        <v>0</v>
      </c>
      <c r="AD545" s="115">
        <v>0</v>
      </c>
      <c r="AE545" s="115">
        <v>0</v>
      </c>
      <c r="AF545" s="115">
        <v>0</v>
      </c>
      <c r="AG545" s="115">
        <v>0</v>
      </c>
      <c r="AH545" s="115">
        <v>0</v>
      </c>
      <c r="AI545" s="115">
        <v>0</v>
      </c>
      <c r="AJ545" s="115">
        <v>0</v>
      </c>
      <c r="AK545" s="115">
        <v>0</v>
      </c>
      <c r="AL545" s="246">
        <f t="shared" si="8"/>
        <v>0</v>
      </c>
      <c r="AO545" s="70"/>
    </row>
    <row r="546" spans="1:41" ht="33" hidden="1" customHeight="1">
      <c r="A546" s="87">
        <v>1745</v>
      </c>
      <c r="B546" s="88" t="s">
        <v>1181</v>
      </c>
      <c r="C546" s="117" t="s">
        <v>1526</v>
      </c>
      <c r="D546" s="115">
        <v>0</v>
      </c>
      <c r="E546" s="115">
        <v>0</v>
      </c>
      <c r="F546" s="115">
        <v>0</v>
      </c>
      <c r="G546" s="115">
        <v>0</v>
      </c>
      <c r="H546" s="115">
        <v>0</v>
      </c>
      <c r="I546" s="115">
        <v>0</v>
      </c>
      <c r="J546" s="115">
        <v>0</v>
      </c>
      <c r="K546" s="115">
        <v>0</v>
      </c>
      <c r="L546" s="115">
        <v>0</v>
      </c>
      <c r="M546" s="115">
        <v>0</v>
      </c>
      <c r="N546" s="115">
        <v>0</v>
      </c>
      <c r="O546" s="115">
        <v>0</v>
      </c>
      <c r="P546" s="115">
        <v>0</v>
      </c>
      <c r="Q546" s="115">
        <v>0</v>
      </c>
      <c r="R546" s="115">
        <v>0</v>
      </c>
      <c r="S546" s="115">
        <v>0</v>
      </c>
      <c r="T546" s="115">
        <v>0</v>
      </c>
      <c r="U546" s="115">
        <v>0</v>
      </c>
      <c r="V546" s="115">
        <v>0</v>
      </c>
      <c r="W546" s="115">
        <v>0</v>
      </c>
      <c r="X546" s="115">
        <v>0</v>
      </c>
      <c r="Y546" s="115">
        <v>0</v>
      </c>
      <c r="Z546" s="115">
        <v>0</v>
      </c>
      <c r="AA546" s="115">
        <v>0</v>
      </c>
      <c r="AB546" s="115">
        <v>0</v>
      </c>
      <c r="AC546" s="115">
        <v>0</v>
      </c>
      <c r="AD546" s="115">
        <v>0</v>
      </c>
      <c r="AE546" s="115">
        <v>0</v>
      </c>
      <c r="AF546" s="115">
        <v>0</v>
      </c>
      <c r="AG546" s="115">
        <v>0</v>
      </c>
      <c r="AH546" s="115">
        <v>0</v>
      </c>
      <c r="AI546" s="115">
        <v>0</v>
      </c>
      <c r="AJ546" s="115">
        <v>0</v>
      </c>
      <c r="AK546" s="115">
        <v>0</v>
      </c>
      <c r="AL546" s="246">
        <f t="shared" si="8"/>
        <v>0</v>
      </c>
      <c r="AO546" s="70"/>
    </row>
    <row r="547" spans="1:41" ht="33" hidden="1" customHeight="1">
      <c r="A547" s="87">
        <v>1746</v>
      </c>
      <c r="B547" s="88" t="s">
        <v>1182</v>
      </c>
      <c r="C547" s="117" t="s">
        <v>1526</v>
      </c>
      <c r="D547" s="115">
        <v>0</v>
      </c>
      <c r="E547" s="115">
        <v>0</v>
      </c>
      <c r="F547" s="115">
        <v>0</v>
      </c>
      <c r="G547" s="115">
        <v>0</v>
      </c>
      <c r="H547" s="115">
        <v>0</v>
      </c>
      <c r="I547" s="115">
        <v>0</v>
      </c>
      <c r="J547" s="115">
        <v>0</v>
      </c>
      <c r="K547" s="115">
        <v>0</v>
      </c>
      <c r="L547" s="115">
        <v>0</v>
      </c>
      <c r="M547" s="115">
        <v>0</v>
      </c>
      <c r="N547" s="115">
        <v>0</v>
      </c>
      <c r="O547" s="115">
        <v>0</v>
      </c>
      <c r="P547" s="115">
        <v>0</v>
      </c>
      <c r="Q547" s="115">
        <v>0</v>
      </c>
      <c r="R547" s="115">
        <v>0</v>
      </c>
      <c r="S547" s="115">
        <v>0</v>
      </c>
      <c r="T547" s="115">
        <v>0</v>
      </c>
      <c r="U547" s="115">
        <v>0</v>
      </c>
      <c r="V547" s="115">
        <v>0</v>
      </c>
      <c r="W547" s="115">
        <v>0</v>
      </c>
      <c r="X547" s="115">
        <v>0</v>
      </c>
      <c r="Y547" s="115">
        <v>0</v>
      </c>
      <c r="Z547" s="115">
        <v>0</v>
      </c>
      <c r="AA547" s="115">
        <v>0</v>
      </c>
      <c r="AB547" s="115">
        <v>0</v>
      </c>
      <c r="AC547" s="115">
        <v>0</v>
      </c>
      <c r="AD547" s="115">
        <v>0</v>
      </c>
      <c r="AE547" s="115">
        <v>0</v>
      </c>
      <c r="AF547" s="115">
        <v>0</v>
      </c>
      <c r="AG547" s="115">
        <v>0</v>
      </c>
      <c r="AH547" s="115">
        <v>0</v>
      </c>
      <c r="AI547" s="115">
        <v>0</v>
      </c>
      <c r="AJ547" s="115">
        <v>0</v>
      </c>
      <c r="AK547" s="115">
        <v>0</v>
      </c>
      <c r="AL547" s="246">
        <f t="shared" si="8"/>
        <v>0</v>
      </c>
      <c r="AO547" s="70"/>
    </row>
    <row r="548" spans="1:41" ht="33" hidden="1" customHeight="1">
      <c r="A548" s="87">
        <v>1747</v>
      </c>
      <c r="B548" s="88" t="s">
        <v>1135</v>
      </c>
      <c r="C548" s="117" t="s">
        <v>1526</v>
      </c>
      <c r="D548" s="115">
        <v>0</v>
      </c>
      <c r="E548" s="115">
        <v>0</v>
      </c>
      <c r="F548" s="115">
        <v>0</v>
      </c>
      <c r="G548" s="115">
        <v>0</v>
      </c>
      <c r="H548" s="115">
        <v>0</v>
      </c>
      <c r="I548" s="115">
        <v>0</v>
      </c>
      <c r="J548" s="115">
        <v>0</v>
      </c>
      <c r="K548" s="115">
        <v>0</v>
      </c>
      <c r="L548" s="115">
        <v>0</v>
      </c>
      <c r="M548" s="115">
        <v>0</v>
      </c>
      <c r="N548" s="115">
        <v>0</v>
      </c>
      <c r="O548" s="115">
        <v>0</v>
      </c>
      <c r="P548" s="115">
        <v>0</v>
      </c>
      <c r="Q548" s="115">
        <v>0</v>
      </c>
      <c r="R548" s="115">
        <v>0</v>
      </c>
      <c r="S548" s="115">
        <v>0</v>
      </c>
      <c r="T548" s="115">
        <v>0</v>
      </c>
      <c r="U548" s="115">
        <v>0</v>
      </c>
      <c r="V548" s="115">
        <v>0</v>
      </c>
      <c r="W548" s="115">
        <v>0</v>
      </c>
      <c r="X548" s="115">
        <v>0</v>
      </c>
      <c r="Y548" s="115">
        <v>0</v>
      </c>
      <c r="Z548" s="115">
        <v>0</v>
      </c>
      <c r="AA548" s="115">
        <v>0</v>
      </c>
      <c r="AB548" s="115">
        <v>0</v>
      </c>
      <c r="AC548" s="115">
        <v>0</v>
      </c>
      <c r="AD548" s="115">
        <v>0</v>
      </c>
      <c r="AE548" s="115">
        <v>0</v>
      </c>
      <c r="AF548" s="115">
        <v>0</v>
      </c>
      <c r="AG548" s="115">
        <v>0</v>
      </c>
      <c r="AH548" s="115">
        <v>0</v>
      </c>
      <c r="AI548" s="115">
        <v>0</v>
      </c>
      <c r="AJ548" s="115">
        <v>0</v>
      </c>
      <c r="AK548" s="115">
        <v>0</v>
      </c>
      <c r="AL548" s="246">
        <f t="shared" si="8"/>
        <v>0</v>
      </c>
      <c r="AO548" s="70"/>
    </row>
    <row r="549" spans="1:41" ht="33" hidden="1" customHeight="1">
      <c r="A549" s="87">
        <v>1748</v>
      </c>
      <c r="B549" s="88" t="s">
        <v>1183</v>
      </c>
      <c r="C549" s="117" t="s">
        <v>1526</v>
      </c>
      <c r="D549" s="115">
        <v>0</v>
      </c>
      <c r="E549" s="115">
        <v>0</v>
      </c>
      <c r="F549" s="115">
        <v>0</v>
      </c>
      <c r="G549" s="115">
        <v>0</v>
      </c>
      <c r="H549" s="115">
        <v>0</v>
      </c>
      <c r="I549" s="115">
        <v>0</v>
      </c>
      <c r="J549" s="115">
        <v>0</v>
      </c>
      <c r="K549" s="115">
        <v>0</v>
      </c>
      <c r="L549" s="115">
        <v>0</v>
      </c>
      <c r="M549" s="115">
        <v>0</v>
      </c>
      <c r="N549" s="115">
        <v>0</v>
      </c>
      <c r="O549" s="115">
        <v>0</v>
      </c>
      <c r="P549" s="115">
        <v>0</v>
      </c>
      <c r="Q549" s="115">
        <v>0</v>
      </c>
      <c r="R549" s="115">
        <v>0</v>
      </c>
      <c r="S549" s="115">
        <v>0</v>
      </c>
      <c r="T549" s="115">
        <v>0</v>
      </c>
      <c r="U549" s="115">
        <v>0</v>
      </c>
      <c r="V549" s="115">
        <v>0</v>
      </c>
      <c r="W549" s="115">
        <v>0</v>
      </c>
      <c r="X549" s="115">
        <v>0</v>
      </c>
      <c r="Y549" s="115">
        <v>0</v>
      </c>
      <c r="Z549" s="115">
        <v>0</v>
      </c>
      <c r="AA549" s="115">
        <v>0</v>
      </c>
      <c r="AB549" s="115">
        <v>0</v>
      </c>
      <c r="AC549" s="115">
        <v>0</v>
      </c>
      <c r="AD549" s="115">
        <v>0</v>
      </c>
      <c r="AE549" s="115">
        <v>0</v>
      </c>
      <c r="AF549" s="115">
        <v>0</v>
      </c>
      <c r="AG549" s="115">
        <v>0</v>
      </c>
      <c r="AH549" s="115">
        <v>0</v>
      </c>
      <c r="AI549" s="115">
        <v>0</v>
      </c>
      <c r="AJ549" s="115">
        <v>0</v>
      </c>
      <c r="AK549" s="115">
        <v>0</v>
      </c>
      <c r="AL549" s="246">
        <f t="shared" si="8"/>
        <v>0</v>
      </c>
      <c r="AO549" s="70"/>
    </row>
    <row r="550" spans="1:41" ht="33" hidden="1" customHeight="1">
      <c r="A550" s="87">
        <v>1749</v>
      </c>
      <c r="B550" s="88" t="s">
        <v>1184</v>
      </c>
      <c r="C550" s="117" t="s">
        <v>1526</v>
      </c>
      <c r="D550" s="115">
        <v>0</v>
      </c>
      <c r="E550" s="115">
        <v>0</v>
      </c>
      <c r="F550" s="115">
        <v>0</v>
      </c>
      <c r="G550" s="115">
        <v>0</v>
      </c>
      <c r="H550" s="115">
        <v>0</v>
      </c>
      <c r="I550" s="115">
        <v>0</v>
      </c>
      <c r="J550" s="115">
        <v>0</v>
      </c>
      <c r="K550" s="115">
        <v>0</v>
      </c>
      <c r="L550" s="115">
        <v>0</v>
      </c>
      <c r="M550" s="115">
        <v>0</v>
      </c>
      <c r="N550" s="115">
        <v>0</v>
      </c>
      <c r="O550" s="115">
        <v>0</v>
      </c>
      <c r="P550" s="115">
        <v>0</v>
      </c>
      <c r="Q550" s="115">
        <v>0</v>
      </c>
      <c r="R550" s="115">
        <v>0</v>
      </c>
      <c r="S550" s="115">
        <v>0</v>
      </c>
      <c r="T550" s="115">
        <v>0</v>
      </c>
      <c r="U550" s="115">
        <v>0</v>
      </c>
      <c r="V550" s="115">
        <v>0</v>
      </c>
      <c r="W550" s="115">
        <v>0</v>
      </c>
      <c r="X550" s="115">
        <v>0</v>
      </c>
      <c r="Y550" s="115">
        <v>0</v>
      </c>
      <c r="Z550" s="115">
        <v>0</v>
      </c>
      <c r="AA550" s="115">
        <v>0</v>
      </c>
      <c r="AB550" s="115">
        <v>0</v>
      </c>
      <c r="AC550" s="115">
        <v>0</v>
      </c>
      <c r="AD550" s="115">
        <v>0</v>
      </c>
      <c r="AE550" s="115">
        <v>0</v>
      </c>
      <c r="AF550" s="115">
        <v>0</v>
      </c>
      <c r="AG550" s="115">
        <v>0</v>
      </c>
      <c r="AH550" s="115">
        <v>0</v>
      </c>
      <c r="AI550" s="115">
        <v>0</v>
      </c>
      <c r="AJ550" s="115">
        <v>0</v>
      </c>
      <c r="AK550" s="115">
        <v>0</v>
      </c>
      <c r="AL550" s="246">
        <f t="shared" si="8"/>
        <v>0</v>
      </c>
      <c r="AO550" s="70"/>
    </row>
    <row r="551" spans="1:41" ht="33" hidden="1" customHeight="1">
      <c r="A551" s="87">
        <v>1750</v>
      </c>
      <c r="B551" s="88" t="s">
        <v>1185</v>
      </c>
      <c r="C551" s="117" t="s">
        <v>1526</v>
      </c>
      <c r="D551" s="115">
        <v>0</v>
      </c>
      <c r="E551" s="115">
        <v>0</v>
      </c>
      <c r="F551" s="115">
        <v>0</v>
      </c>
      <c r="G551" s="115">
        <v>0</v>
      </c>
      <c r="H551" s="115">
        <v>0</v>
      </c>
      <c r="I551" s="115">
        <v>0</v>
      </c>
      <c r="J551" s="115">
        <v>0</v>
      </c>
      <c r="K551" s="115">
        <v>0</v>
      </c>
      <c r="L551" s="115">
        <v>0</v>
      </c>
      <c r="M551" s="115">
        <v>0</v>
      </c>
      <c r="N551" s="115">
        <v>0</v>
      </c>
      <c r="O551" s="115">
        <v>0</v>
      </c>
      <c r="P551" s="115">
        <v>0</v>
      </c>
      <c r="Q551" s="115">
        <v>0</v>
      </c>
      <c r="R551" s="115">
        <v>0</v>
      </c>
      <c r="S551" s="115">
        <v>0</v>
      </c>
      <c r="T551" s="115">
        <v>0</v>
      </c>
      <c r="U551" s="115">
        <v>0</v>
      </c>
      <c r="V551" s="115">
        <v>0</v>
      </c>
      <c r="W551" s="115">
        <v>0</v>
      </c>
      <c r="X551" s="115">
        <v>0</v>
      </c>
      <c r="Y551" s="115">
        <v>0</v>
      </c>
      <c r="Z551" s="115">
        <v>0</v>
      </c>
      <c r="AA551" s="115">
        <v>0</v>
      </c>
      <c r="AB551" s="115">
        <v>0</v>
      </c>
      <c r="AC551" s="115">
        <v>0</v>
      </c>
      <c r="AD551" s="115">
        <v>0</v>
      </c>
      <c r="AE551" s="115">
        <v>0</v>
      </c>
      <c r="AF551" s="115">
        <v>0</v>
      </c>
      <c r="AG551" s="115">
        <v>0</v>
      </c>
      <c r="AH551" s="115">
        <v>0</v>
      </c>
      <c r="AI551" s="115">
        <v>0</v>
      </c>
      <c r="AJ551" s="115">
        <v>0</v>
      </c>
      <c r="AK551" s="115">
        <v>0</v>
      </c>
      <c r="AL551" s="246">
        <f t="shared" si="8"/>
        <v>0</v>
      </c>
      <c r="AO551" s="70"/>
    </row>
    <row r="552" spans="1:41" ht="33" hidden="1" customHeight="1">
      <c r="A552" s="87">
        <v>1751</v>
      </c>
      <c r="B552" s="88" t="s">
        <v>1186</v>
      </c>
      <c r="C552" s="117" t="s">
        <v>1526</v>
      </c>
      <c r="D552" s="115">
        <v>0</v>
      </c>
      <c r="E552" s="115">
        <v>0</v>
      </c>
      <c r="F552" s="115">
        <v>0</v>
      </c>
      <c r="G552" s="115">
        <v>0</v>
      </c>
      <c r="H552" s="115">
        <v>0</v>
      </c>
      <c r="I552" s="115">
        <v>0</v>
      </c>
      <c r="J552" s="115">
        <v>0</v>
      </c>
      <c r="K552" s="115">
        <v>0</v>
      </c>
      <c r="L552" s="115">
        <v>0</v>
      </c>
      <c r="M552" s="115">
        <v>0</v>
      </c>
      <c r="N552" s="115">
        <v>0</v>
      </c>
      <c r="O552" s="115">
        <v>0</v>
      </c>
      <c r="P552" s="115">
        <v>0</v>
      </c>
      <c r="Q552" s="115">
        <v>0</v>
      </c>
      <c r="R552" s="115">
        <v>0</v>
      </c>
      <c r="S552" s="115">
        <v>0</v>
      </c>
      <c r="T552" s="115">
        <v>0</v>
      </c>
      <c r="U552" s="115">
        <v>0</v>
      </c>
      <c r="V552" s="115">
        <v>0</v>
      </c>
      <c r="W552" s="115">
        <v>0</v>
      </c>
      <c r="X552" s="115">
        <v>0</v>
      </c>
      <c r="Y552" s="115">
        <v>0</v>
      </c>
      <c r="Z552" s="115">
        <v>0</v>
      </c>
      <c r="AA552" s="115">
        <v>0</v>
      </c>
      <c r="AB552" s="115">
        <v>0</v>
      </c>
      <c r="AC552" s="115">
        <v>0</v>
      </c>
      <c r="AD552" s="115">
        <v>0</v>
      </c>
      <c r="AE552" s="115">
        <v>0</v>
      </c>
      <c r="AF552" s="115">
        <v>0</v>
      </c>
      <c r="AG552" s="115">
        <v>0</v>
      </c>
      <c r="AH552" s="115">
        <v>0</v>
      </c>
      <c r="AI552" s="115">
        <v>0</v>
      </c>
      <c r="AJ552" s="115">
        <v>0</v>
      </c>
      <c r="AK552" s="115">
        <v>0</v>
      </c>
      <c r="AL552" s="246">
        <f t="shared" si="8"/>
        <v>0</v>
      </c>
      <c r="AO552" s="70"/>
    </row>
    <row r="553" spans="1:41" ht="33" hidden="1" customHeight="1">
      <c r="A553" s="87">
        <v>1752</v>
      </c>
      <c r="B553" s="88" t="s">
        <v>1187</v>
      </c>
      <c r="C553" s="117" t="s">
        <v>1526</v>
      </c>
      <c r="D553" s="115">
        <v>0</v>
      </c>
      <c r="E553" s="115">
        <v>0</v>
      </c>
      <c r="F553" s="115">
        <v>0</v>
      </c>
      <c r="G553" s="115">
        <v>0</v>
      </c>
      <c r="H553" s="115">
        <v>0</v>
      </c>
      <c r="I553" s="115">
        <v>0</v>
      </c>
      <c r="J553" s="115">
        <v>0</v>
      </c>
      <c r="K553" s="115">
        <v>0</v>
      </c>
      <c r="L553" s="115">
        <v>0</v>
      </c>
      <c r="M553" s="115">
        <v>0</v>
      </c>
      <c r="N553" s="115">
        <v>0</v>
      </c>
      <c r="O553" s="115">
        <v>0</v>
      </c>
      <c r="P553" s="115">
        <v>0</v>
      </c>
      <c r="Q553" s="115">
        <v>0</v>
      </c>
      <c r="R553" s="115">
        <v>0</v>
      </c>
      <c r="S553" s="115">
        <v>0</v>
      </c>
      <c r="T553" s="115">
        <v>0</v>
      </c>
      <c r="U553" s="115">
        <v>0</v>
      </c>
      <c r="V553" s="115">
        <v>0</v>
      </c>
      <c r="W553" s="115">
        <v>0</v>
      </c>
      <c r="X553" s="115">
        <v>0</v>
      </c>
      <c r="Y553" s="115">
        <v>0</v>
      </c>
      <c r="Z553" s="115">
        <v>0</v>
      </c>
      <c r="AA553" s="115">
        <v>0</v>
      </c>
      <c r="AB553" s="115">
        <v>0</v>
      </c>
      <c r="AC553" s="115">
        <v>0</v>
      </c>
      <c r="AD553" s="115">
        <v>0</v>
      </c>
      <c r="AE553" s="115">
        <v>0</v>
      </c>
      <c r="AF553" s="115">
        <v>0</v>
      </c>
      <c r="AG553" s="115">
        <v>0</v>
      </c>
      <c r="AH553" s="115">
        <v>0</v>
      </c>
      <c r="AI553" s="115">
        <v>0</v>
      </c>
      <c r="AJ553" s="115">
        <v>0</v>
      </c>
      <c r="AK553" s="115">
        <v>0</v>
      </c>
      <c r="AL553" s="246">
        <f t="shared" si="8"/>
        <v>0</v>
      </c>
      <c r="AO553" s="70"/>
    </row>
    <row r="554" spans="1:41" ht="33" hidden="1" customHeight="1">
      <c r="A554" s="87">
        <v>1753</v>
      </c>
      <c r="B554" s="88" t="s">
        <v>1188</v>
      </c>
      <c r="C554" s="117" t="s">
        <v>1526</v>
      </c>
      <c r="D554" s="115">
        <v>0</v>
      </c>
      <c r="E554" s="115">
        <v>0</v>
      </c>
      <c r="F554" s="115">
        <v>0</v>
      </c>
      <c r="G554" s="115">
        <v>0</v>
      </c>
      <c r="H554" s="115">
        <v>0</v>
      </c>
      <c r="I554" s="115">
        <v>0</v>
      </c>
      <c r="J554" s="115">
        <v>0</v>
      </c>
      <c r="K554" s="115">
        <v>0</v>
      </c>
      <c r="L554" s="115">
        <v>0</v>
      </c>
      <c r="M554" s="115">
        <v>0</v>
      </c>
      <c r="N554" s="115">
        <v>0</v>
      </c>
      <c r="O554" s="115">
        <v>0</v>
      </c>
      <c r="P554" s="115">
        <v>0</v>
      </c>
      <c r="Q554" s="115">
        <v>0</v>
      </c>
      <c r="R554" s="115">
        <v>0</v>
      </c>
      <c r="S554" s="115">
        <v>0</v>
      </c>
      <c r="T554" s="115">
        <v>0</v>
      </c>
      <c r="U554" s="115">
        <v>0</v>
      </c>
      <c r="V554" s="115">
        <v>0</v>
      </c>
      <c r="W554" s="115">
        <v>0</v>
      </c>
      <c r="X554" s="115">
        <v>0</v>
      </c>
      <c r="Y554" s="115">
        <v>0</v>
      </c>
      <c r="Z554" s="115">
        <v>0</v>
      </c>
      <c r="AA554" s="115">
        <v>0</v>
      </c>
      <c r="AB554" s="115">
        <v>0</v>
      </c>
      <c r="AC554" s="115">
        <v>0</v>
      </c>
      <c r="AD554" s="115">
        <v>0</v>
      </c>
      <c r="AE554" s="115">
        <v>0</v>
      </c>
      <c r="AF554" s="115">
        <v>0</v>
      </c>
      <c r="AG554" s="115">
        <v>0</v>
      </c>
      <c r="AH554" s="115">
        <v>0</v>
      </c>
      <c r="AI554" s="115">
        <v>0</v>
      </c>
      <c r="AJ554" s="115">
        <v>0</v>
      </c>
      <c r="AK554" s="115">
        <v>0</v>
      </c>
      <c r="AL554" s="246">
        <f t="shared" si="8"/>
        <v>0</v>
      </c>
      <c r="AO554" s="70"/>
    </row>
    <row r="555" spans="1:41" ht="33" hidden="1" customHeight="1">
      <c r="A555" s="87">
        <v>1754</v>
      </c>
      <c r="B555" s="88" t="s">
        <v>1189</v>
      </c>
      <c r="C555" s="117" t="s">
        <v>1526</v>
      </c>
      <c r="D555" s="115">
        <v>0</v>
      </c>
      <c r="E555" s="115">
        <v>0</v>
      </c>
      <c r="F555" s="115">
        <v>0</v>
      </c>
      <c r="G555" s="115">
        <v>0</v>
      </c>
      <c r="H555" s="115">
        <v>0</v>
      </c>
      <c r="I555" s="115">
        <v>0</v>
      </c>
      <c r="J555" s="115">
        <v>0</v>
      </c>
      <c r="K555" s="115">
        <v>0</v>
      </c>
      <c r="L555" s="115">
        <v>0</v>
      </c>
      <c r="M555" s="115">
        <v>0</v>
      </c>
      <c r="N555" s="115">
        <v>0</v>
      </c>
      <c r="O555" s="115">
        <v>0</v>
      </c>
      <c r="P555" s="115">
        <v>0</v>
      </c>
      <c r="Q555" s="115">
        <v>0</v>
      </c>
      <c r="R555" s="115">
        <v>0</v>
      </c>
      <c r="S555" s="115">
        <v>0</v>
      </c>
      <c r="T555" s="115">
        <v>0</v>
      </c>
      <c r="U555" s="115">
        <v>0</v>
      </c>
      <c r="V555" s="115">
        <v>0</v>
      </c>
      <c r="W555" s="115">
        <v>0</v>
      </c>
      <c r="X555" s="115">
        <v>0</v>
      </c>
      <c r="Y555" s="115">
        <v>0</v>
      </c>
      <c r="Z555" s="115">
        <v>0</v>
      </c>
      <c r="AA555" s="115">
        <v>0</v>
      </c>
      <c r="AB555" s="115">
        <v>0</v>
      </c>
      <c r="AC555" s="115">
        <v>0</v>
      </c>
      <c r="AD555" s="115">
        <v>0</v>
      </c>
      <c r="AE555" s="115">
        <v>0</v>
      </c>
      <c r="AF555" s="115">
        <v>0</v>
      </c>
      <c r="AG555" s="115">
        <v>0</v>
      </c>
      <c r="AH555" s="115">
        <v>0</v>
      </c>
      <c r="AI555" s="115">
        <v>0</v>
      </c>
      <c r="AJ555" s="115">
        <v>0</v>
      </c>
      <c r="AK555" s="115">
        <v>0</v>
      </c>
      <c r="AL555" s="246">
        <f t="shared" si="8"/>
        <v>0</v>
      </c>
      <c r="AO555" s="70"/>
    </row>
    <row r="556" spans="1:41" ht="33" hidden="1" customHeight="1">
      <c r="A556" s="87">
        <v>1755</v>
      </c>
      <c r="B556" s="88" t="s">
        <v>1190</v>
      </c>
      <c r="C556" s="117" t="s">
        <v>1526</v>
      </c>
      <c r="D556" s="115">
        <v>0</v>
      </c>
      <c r="E556" s="115">
        <v>0</v>
      </c>
      <c r="F556" s="115">
        <v>0</v>
      </c>
      <c r="G556" s="115">
        <v>0</v>
      </c>
      <c r="H556" s="115">
        <v>0</v>
      </c>
      <c r="I556" s="115">
        <v>0</v>
      </c>
      <c r="J556" s="115">
        <v>0</v>
      </c>
      <c r="K556" s="115">
        <v>0</v>
      </c>
      <c r="L556" s="115">
        <v>0</v>
      </c>
      <c r="M556" s="115">
        <v>0</v>
      </c>
      <c r="N556" s="115">
        <v>0</v>
      </c>
      <c r="O556" s="115">
        <v>0</v>
      </c>
      <c r="P556" s="115">
        <v>0</v>
      </c>
      <c r="Q556" s="115">
        <v>0</v>
      </c>
      <c r="R556" s="115">
        <v>0</v>
      </c>
      <c r="S556" s="115">
        <v>0</v>
      </c>
      <c r="T556" s="115">
        <v>0</v>
      </c>
      <c r="U556" s="115">
        <v>0</v>
      </c>
      <c r="V556" s="115">
        <v>0</v>
      </c>
      <c r="W556" s="115">
        <v>0</v>
      </c>
      <c r="X556" s="115">
        <v>0</v>
      </c>
      <c r="Y556" s="115">
        <v>0</v>
      </c>
      <c r="Z556" s="115">
        <v>0</v>
      </c>
      <c r="AA556" s="115">
        <v>0</v>
      </c>
      <c r="AB556" s="115">
        <v>0</v>
      </c>
      <c r="AC556" s="115">
        <v>0</v>
      </c>
      <c r="AD556" s="115">
        <v>0</v>
      </c>
      <c r="AE556" s="115">
        <v>0</v>
      </c>
      <c r="AF556" s="115">
        <v>0</v>
      </c>
      <c r="AG556" s="115">
        <v>0</v>
      </c>
      <c r="AH556" s="115">
        <v>0</v>
      </c>
      <c r="AI556" s="115">
        <v>0</v>
      </c>
      <c r="AJ556" s="115">
        <v>0</v>
      </c>
      <c r="AK556" s="115">
        <v>0</v>
      </c>
      <c r="AL556" s="246">
        <f t="shared" si="8"/>
        <v>0</v>
      </c>
      <c r="AO556" s="70"/>
    </row>
    <row r="557" spans="1:41" ht="33" hidden="1" customHeight="1">
      <c r="A557" s="87">
        <v>1756</v>
      </c>
      <c r="B557" s="88" t="s">
        <v>1191</v>
      </c>
      <c r="C557" s="117" t="s">
        <v>1526</v>
      </c>
      <c r="D557" s="115">
        <v>0</v>
      </c>
      <c r="E557" s="115">
        <v>0</v>
      </c>
      <c r="F557" s="115">
        <v>0</v>
      </c>
      <c r="G557" s="115">
        <v>0</v>
      </c>
      <c r="H557" s="115">
        <v>0</v>
      </c>
      <c r="I557" s="115">
        <v>0</v>
      </c>
      <c r="J557" s="115">
        <v>0</v>
      </c>
      <c r="K557" s="115">
        <v>0</v>
      </c>
      <c r="L557" s="115">
        <v>0</v>
      </c>
      <c r="M557" s="115">
        <v>0</v>
      </c>
      <c r="N557" s="115">
        <v>0</v>
      </c>
      <c r="O557" s="115">
        <v>0</v>
      </c>
      <c r="P557" s="115">
        <v>0</v>
      </c>
      <c r="Q557" s="115">
        <v>0</v>
      </c>
      <c r="R557" s="115">
        <v>0</v>
      </c>
      <c r="S557" s="115">
        <v>0</v>
      </c>
      <c r="T557" s="115">
        <v>0</v>
      </c>
      <c r="U557" s="115">
        <v>0</v>
      </c>
      <c r="V557" s="115">
        <v>0</v>
      </c>
      <c r="W557" s="115">
        <v>0</v>
      </c>
      <c r="X557" s="115">
        <v>0</v>
      </c>
      <c r="Y557" s="115">
        <v>0</v>
      </c>
      <c r="Z557" s="115">
        <v>0</v>
      </c>
      <c r="AA557" s="115">
        <v>0</v>
      </c>
      <c r="AB557" s="115">
        <v>0</v>
      </c>
      <c r="AC557" s="115">
        <v>0</v>
      </c>
      <c r="AD557" s="115">
        <v>0</v>
      </c>
      <c r="AE557" s="115">
        <v>0</v>
      </c>
      <c r="AF557" s="115">
        <v>0</v>
      </c>
      <c r="AG557" s="115">
        <v>0</v>
      </c>
      <c r="AH557" s="115">
        <v>0</v>
      </c>
      <c r="AI557" s="115">
        <v>0</v>
      </c>
      <c r="AJ557" s="115">
        <v>0</v>
      </c>
      <c r="AK557" s="115">
        <v>0</v>
      </c>
      <c r="AL557" s="246">
        <f t="shared" si="8"/>
        <v>0</v>
      </c>
      <c r="AO557" s="70"/>
    </row>
    <row r="558" spans="1:41" ht="33" hidden="1" customHeight="1">
      <c r="A558" s="87">
        <v>1801</v>
      </c>
      <c r="B558" s="88" t="s">
        <v>1192</v>
      </c>
      <c r="C558" s="117" t="s">
        <v>1526</v>
      </c>
      <c r="D558" s="115">
        <v>0</v>
      </c>
      <c r="E558" s="115">
        <v>0</v>
      </c>
      <c r="F558" s="115">
        <v>0</v>
      </c>
      <c r="G558" s="115">
        <v>0</v>
      </c>
      <c r="H558" s="115">
        <v>0</v>
      </c>
      <c r="I558" s="115">
        <v>0</v>
      </c>
      <c r="J558" s="115">
        <v>0</v>
      </c>
      <c r="K558" s="115">
        <v>0</v>
      </c>
      <c r="L558" s="115">
        <v>0</v>
      </c>
      <c r="M558" s="115">
        <v>0</v>
      </c>
      <c r="N558" s="115">
        <v>0</v>
      </c>
      <c r="O558" s="115">
        <v>0</v>
      </c>
      <c r="P558" s="115">
        <v>0</v>
      </c>
      <c r="Q558" s="115">
        <v>0</v>
      </c>
      <c r="R558" s="115">
        <v>0</v>
      </c>
      <c r="S558" s="115">
        <v>0</v>
      </c>
      <c r="T558" s="115">
        <v>0</v>
      </c>
      <c r="U558" s="115">
        <v>0</v>
      </c>
      <c r="V558" s="115">
        <v>0</v>
      </c>
      <c r="W558" s="115">
        <v>0</v>
      </c>
      <c r="X558" s="115">
        <v>0</v>
      </c>
      <c r="Y558" s="115">
        <v>0</v>
      </c>
      <c r="Z558" s="115">
        <v>0</v>
      </c>
      <c r="AA558" s="115">
        <v>0</v>
      </c>
      <c r="AB558" s="115">
        <v>0</v>
      </c>
      <c r="AC558" s="115">
        <v>0</v>
      </c>
      <c r="AD558" s="115">
        <v>0</v>
      </c>
      <c r="AE558" s="115">
        <v>0</v>
      </c>
      <c r="AF558" s="115">
        <v>0</v>
      </c>
      <c r="AG558" s="115">
        <v>0</v>
      </c>
      <c r="AH558" s="115">
        <v>0</v>
      </c>
      <c r="AI558" s="115">
        <v>0</v>
      </c>
      <c r="AJ558" s="115">
        <v>0</v>
      </c>
      <c r="AK558" s="115">
        <v>0</v>
      </c>
      <c r="AL558" s="246">
        <f t="shared" si="8"/>
        <v>0</v>
      </c>
      <c r="AO558" s="70"/>
    </row>
    <row r="559" spans="1:41" ht="33" hidden="1" customHeight="1">
      <c r="A559" s="87">
        <v>1802</v>
      </c>
      <c r="B559" s="88" t="s">
        <v>1174</v>
      </c>
      <c r="C559" s="117" t="s">
        <v>1526</v>
      </c>
      <c r="D559" s="115">
        <v>0</v>
      </c>
      <c r="E559" s="115">
        <v>0</v>
      </c>
      <c r="F559" s="115">
        <v>0</v>
      </c>
      <c r="G559" s="115">
        <v>0</v>
      </c>
      <c r="H559" s="115">
        <v>0</v>
      </c>
      <c r="I559" s="115">
        <v>0</v>
      </c>
      <c r="J559" s="115">
        <v>0</v>
      </c>
      <c r="K559" s="115">
        <v>0</v>
      </c>
      <c r="L559" s="115">
        <v>0</v>
      </c>
      <c r="M559" s="115">
        <v>0</v>
      </c>
      <c r="N559" s="115">
        <v>0</v>
      </c>
      <c r="O559" s="115">
        <v>0</v>
      </c>
      <c r="P559" s="115">
        <v>0</v>
      </c>
      <c r="Q559" s="115">
        <v>0</v>
      </c>
      <c r="R559" s="115">
        <v>0</v>
      </c>
      <c r="S559" s="115">
        <v>0</v>
      </c>
      <c r="T559" s="115">
        <v>0</v>
      </c>
      <c r="U559" s="115">
        <v>0</v>
      </c>
      <c r="V559" s="115">
        <v>0</v>
      </c>
      <c r="W559" s="115">
        <v>0</v>
      </c>
      <c r="X559" s="115">
        <v>0</v>
      </c>
      <c r="Y559" s="115">
        <v>0</v>
      </c>
      <c r="Z559" s="115">
        <v>0</v>
      </c>
      <c r="AA559" s="115">
        <v>0</v>
      </c>
      <c r="AB559" s="115">
        <v>0</v>
      </c>
      <c r="AC559" s="115">
        <v>0</v>
      </c>
      <c r="AD559" s="115">
        <v>0</v>
      </c>
      <c r="AE559" s="115">
        <v>0</v>
      </c>
      <c r="AF559" s="115">
        <v>0</v>
      </c>
      <c r="AG559" s="115">
        <v>0</v>
      </c>
      <c r="AH559" s="115">
        <v>0</v>
      </c>
      <c r="AI559" s="115">
        <v>0</v>
      </c>
      <c r="AJ559" s="115">
        <v>0</v>
      </c>
      <c r="AK559" s="115">
        <v>0</v>
      </c>
      <c r="AL559" s="246">
        <f t="shared" si="8"/>
        <v>0</v>
      </c>
      <c r="AO559" s="70"/>
    </row>
    <row r="560" spans="1:41" ht="33" hidden="1" customHeight="1">
      <c r="A560" s="87">
        <v>1803</v>
      </c>
      <c r="B560" s="88" t="s">
        <v>1193</v>
      </c>
      <c r="C560" s="117" t="s">
        <v>1526</v>
      </c>
      <c r="D560" s="115">
        <v>0</v>
      </c>
      <c r="E560" s="115">
        <v>0</v>
      </c>
      <c r="F560" s="115">
        <v>0</v>
      </c>
      <c r="G560" s="115">
        <v>0</v>
      </c>
      <c r="H560" s="115">
        <v>0</v>
      </c>
      <c r="I560" s="115">
        <v>0</v>
      </c>
      <c r="J560" s="115">
        <v>0</v>
      </c>
      <c r="K560" s="115">
        <v>0</v>
      </c>
      <c r="L560" s="115">
        <v>0</v>
      </c>
      <c r="M560" s="115">
        <v>0</v>
      </c>
      <c r="N560" s="115">
        <v>0</v>
      </c>
      <c r="O560" s="115">
        <v>0</v>
      </c>
      <c r="P560" s="115">
        <v>0</v>
      </c>
      <c r="Q560" s="115">
        <v>0</v>
      </c>
      <c r="R560" s="115">
        <v>0</v>
      </c>
      <c r="S560" s="115">
        <v>0</v>
      </c>
      <c r="T560" s="115">
        <v>0</v>
      </c>
      <c r="U560" s="115">
        <v>0</v>
      </c>
      <c r="V560" s="115">
        <v>0</v>
      </c>
      <c r="W560" s="115">
        <v>0</v>
      </c>
      <c r="X560" s="115">
        <v>0</v>
      </c>
      <c r="Y560" s="115">
        <v>0</v>
      </c>
      <c r="Z560" s="115">
        <v>0</v>
      </c>
      <c r="AA560" s="115">
        <v>0</v>
      </c>
      <c r="AB560" s="115">
        <v>0</v>
      </c>
      <c r="AC560" s="115">
        <v>0</v>
      </c>
      <c r="AD560" s="115">
        <v>0</v>
      </c>
      <c r="AE560" s="115">
        <v>0</v>
      </c>
      <c r="AF560" s="115">
        <v>0</v>
      </c>
      <c r="AG560" s="115">
        <v>0</v>
      </c>
      <c r="AH560" s="115">
        <v>0</v>
      </c>
      <c r="AI560" s="115">
        <v>0</v>
      </c>
      <c r="AJ560" s="115">
        <v>0</v>
      </c>
      <c r="AK560" s="115">
        <v>0</v>
      </c>
      <c r="AL560" s="246">
        <f t="shared" si="8"/>
        <v>0</v>
      </c>
      <c r="AO560" s="70"/>
    </row>
    <row r="561" spans="1:41" ht="33" hidden="1" customHeight="1">
      <c r="A561" s="87">
        <v>1805</v>
      </c>
      <c r="B561" s="88" t="s">
        <v>1194</v>
      </c>
      <c r="C561" s="117" t="s">
        <v>1526</v>
      </c>
      <c r="D561" s="115">
        <v>0</v>
      </c>
      <c r="E561" s="115">
        <v>0</v>
      </c>
      <c r="F561" s="115">
        <v>0</v>
      </c>
      <c r="G561" s="115">
        <v>0</v>
      </c>
      <c r="H561" s="115">
        <v>0</v>
      </c>
      <c r="I561" s="115">
        <v>0</v>
      </c>
      <c r="J561" s="115">
        <v>0</v>
      </c>
      <c r="K561" s="115">
        <v>0</v>
      </c>
      <c r="L561" s="115">
        <v>0</v>
      </c>
      <c r="M561" s="115">
        <v>0</v>
      </c>
      <c r="N561" s="115">
        <v>0</v>
      </c>
      <c r="O561" s="115">
        <v>0</v>
      </c>
      <c r="P561" s="115">
        <v>0</v>
      </c>
      <c r="Q561" s="115">
        <v>0</v>
      </c>
      <c r="R561" s="115">
        <v>0</v>
      </c>
      <c r="S561" s="115">
        <v>0</v>
      </c>
      <c r="T561" s="115">
        <v>0</v>
      </c>
      <c r="U561" s="115">
        <v>0</v>
      </c>
      <c r="V561" s="115">
        <v>0</v>
      </c>
      <c r="W561" s="115">
        <v>0</v>
      </c>
      <c r="X561" s="115">
        <v>0</v>
      </c>
      <c r="Y561" s="115">
        <v>0</v>
      </c>
      <c r="Z561" s="115">
        <v>0</v>
      </c>
      <c r="AA561" s="115">
        <v>0</v>
      </c>
      <c r="AB561" s="115">
        <v>0</v>
      </c>
      <c r="AC561" s="115">
        <v>0</v>
      </c>
      <c r="AD561" s="115">
        <v>0</v>
      </c>
      <c r="AE561" s="115">
        <v>0</v>
      </c>
      <c r="AF561" s="115">
        <v>0</v>
      </c>
      <c r="AG561" s="115">
        <v>0</v>
      </c>
      <c r="AH561" s="115">
        <v>0</v>
      </c>
      <c r="AI561" s="115">
        <v>0</v>
      </c>
      <c r="AJ561" s="115">
        <v>0</v>
      </c>
      <c r="AK561" s="115">
        <v>0</v>
      </c>
      <c r="AL561" s="246">
        <f t="shared" si="8"/>
        <v>0</v>
      </c>
      <c r="AO561" s="70"/>
    </row>
    <row r="562" spans="1:41" ht="33" hidden="1" customHeight="1">
      <c r="A562" s="87">
        <v>1806</v>
      </c>
      <c r="B562" s="88" t="s">
        <v>1195</v>
      </c>
      <c r="C562" s="117" t="s">
        <v>1526</v>
      </c>
      <c r="D562" s="115">
        <v>0</v>
      </c>
      <c r="E562" s="115">
        <v>0</v>
      </c>
      <c r="F562" s="115">
        <v>0</v>
      </c>
      <c r="G562" s="115">
        <v>0</v>
      </c>
      <c r="H562" s="115">
        <v>0</v>
      </c>
      <c r="I562" s="115">
        <v>0</v>
      </c>
      <c r="J562" s="115">
        <v>0</v>
      </c>
      <c r="K562" s="115">
        <v>0</v>
      </c>
      <c r="L562" s="115">
        <v>0</v>
      </c>
      <c r="M562" s="115">
        <v>0</v>
      </c>
      <c r="N562" s="115">
        <v>0</v>
      </c>
      <c r="O562" s="115">
        <v>0</v>
      </c>
      <c r="P562" s="115">
        <v>0</v>
      </c>
      <c r="Q562" s="115">
        <v>0</v>
      </c>
      <c r="R562" s="115">
        <v>0</v>
      </c>
      <c r="S562" s="115">
        <v>0</v>
      </c>
      <c r="T562" s="115">
        <v>0</v>
      </c>
      <c r="U562" s="115">
        <v>0</v>
      </c>
      <c r="V562" s="115">
        <v>0</v>
      </c>
      <c r="W562" s="115">
        <v>0</v>
      </c>
      <c r="X562" s="115">
        <v>0</v>
      </c>
      <c r="Y562" s="115">
        <v>0</v>
      </c>
      <c r="Z562" s="115">
        <v>0</v>
      </c>
      <c r="AA562" s="115">
        <v>0</v>
      </c>
      <c r="AB562" s="115">
        <v>0</v>
      </c>
      <c r="AC562" s="115">
        <v>0</v>
      </c>
      <c r="AD562" s="115">
        <v>0</v>
      </c>
      <c r="AE562" s="115">
        <v>0</v>
      </c>
      <c r="AF562" s="115">
        <v>0</v>
      </c>
      <c r="AG562" s="115">
        <v>0</v>
      </c>
      <c r="AH562" s="115">
        <v>0</v>
      </c>
      <c r="AI562" s="115">
        <v>0</v>
      </c>
      <c r="AJ562" s="115">
        <v>0</v>
      </c>
      <c r="AK562" s="115">
        <v>0</v>
      </c>
      <c r="AL562" s="246">
        <f t="shared" si="8"/>
        <v>0</v>
      </c>
      <c r="AO562" s="70"/>
    </row>
    <row r="563" spans="1:41" ht="33" hidden="1" customHeight="1">
      <c r="A563" s="87">
        <v>1807</v>
      </c>
      <c r="B563" s="88" t="s">
        <v>1196</v>
      </c>
      <c r="C563" s="117" t="s">
        <v>1526</v>
      </c>
      <c r="D563" s="115">
        <v>0</v>
      </c>
      <c r="E563" s="115">
        <v>0</v>
      </c>
      <c r="F563" s="115">
        <v>0</v>
      </c>
      <c r="G563" s="115">
        <v>0</v>
      </c>
      <c r="H563" s="115">
        <v>0</v>
      </c>
      <c r="I563" s="115">
        <v>0</v>
      </c>
      <c r="J563" s="115">
        <v>0</v>
      </c>
      <c r="K563" s="115">
        <v>0</v>
      </c>
      <c r="L563" s="115">
        <v>0</v>
      </c>
      <c r="M563" s="115">
        <v>0</v>
      </c>
      <c r="N563" s="115">
        <v>0</v>
      </c>
      <c r="O563" s="115">
        <v>0</v>
      </c>
      <c r="P563" s="115">
        <v>0</v>
      </c>
      <c r="Q563" s="115">
        <v>0</v>
      </c>
      <c r="R563" s="115">
        <v>0</v>
      </c>
      <c r="S563" s="115">
        <v>0</v>
      </c>
      <c r="T563" s="115">
        <v>0</v>
      </c>
      <c r="U563" s="115">
        <v>0</v>
      </c>
      <c r="V563" s="115">
        <v>0</v>
      </c>
      <c r="W563" s="115">
        <v>0</v>
      </c>
      <c r="X563" s="115">
        <v>0</v>
      </c>
      <c r="Y563" s="115">
        <v>0</v>
      </c>
      <c r="Z563" s="115">
        <v>0</v>
      </c>
      <c r="AA563" s="115">
        <v>0</v>
      </c>
      <c r="AB563" s="115">
        <v>0</v>
      </c>
      <c r="AC563" s="115">
        <v>0</v>
      </c>
      <c r="AD563" s="115">
        <v>0</v>
      </c>
      <c r="AE563" s="115">
        <v>0</v>
      </c>
      <c r="AF563" s="115">
        <v>0</v>
      </c>
      <c r="AG563" s="115">
        <v>0</v>
      </c>
      <c r="AH563" s="115">
        <v>0</v>
      </c>
      <c r="AI563" s="115">
        <v>0</v>
      </c>
      <c r="AJ563" s="115">
        <v>0</v>
      </c>
      <c r="AK563" s="115">
        <v>0</v>
      </c>
      <c r="AL563" s="246">
        <f t="shared" si="8"/>
        <v>0</v>
      </c>
      <c r="AO563" s="70"/>
    </row>
    <row r="564" spans="1:41" ht="33" hidden="1" customHeight="1">
      <c r="A564" s="87">
        <v>1808</v>
      </c>
      <c r="B564" s="88" t="s">
        <v>1197</v>
      </c>
      <c r="C564" s="117" t="s">
        <v>1526</v>
      </c>
      <c r="D564" s="115">
        <v>0</v>
      </c>
      <c r="E564" s="115">
        <v>0</v>
      </c>
      <c r="F564" s="115">
        <v>0</v>
      </c>
      <c r="G564" s="115">
        <v>0</v>
      </c>
      <c r="H564" s="115">
        <v>0</v>
      </c>
      <c r="I564" s="115">
        <v>0</v>
      </c>
      <c r="J564" s="115">
        <v>0</v>
      </c>
      <c r="K564" s="115">
        <v>0</v>
      </c>
      <c r="L564" s="115">
        <v>0</v>
      </c>
      <c r="M564" s="115">
        <v>0</v>
      </c>
      <c r="N564" s="115">
        <v>0</v>
      </c>
      <c r="O564" s="115">
        <v>0</v>
      </c>
      <c r="P564" s="115">
        <v>0</v>
      </c>
      <c r="Q564" s="115">
        <v>0</v>
      </c>
      <c r="R564" s="115">
        <v>0</v>
      </c>
      <c r="S564" s="115">
        <v>0</v>
      </c>
      <c r="T564" s="115">
        <v>0</v>
      </c>
      <c r="U564" s="115">
        <v>0</v>
      </c>
      <c r="V564" s="115">
        <v>0</v>
      </c>
      <c r="W564" s="115">
        <v>0</v>
      </c>
      <c r="X564" s="115">
        <v>0</v>
      </c>
      <c r="Y564" s="115">
        <v>0</v>
      </c>
      <c r="Z564" s="115">
        <v>0</v>
      </c>
      <c r="AA564" s="115">
        <v>0</v>
      </c>
      <c r="AB564" s="115">
        <v>0</v>
      </c>
      <c r="AC564" s="115">
        <v>0</v>
      </c>
      <c r="AD564" s="115">
        <v>0</v>
      </c>
      <c r="AE564" s="115">
        <v>0</v>
      </c>
      <c r="AF564" s="115">
        <v>0</v>
      </c>
      <c r="AG564" s="115">
        <v>0</v>
      </c>
      <c r="AH564" s="115">
        <v>0</v>
      </c>
      <c r="AI564" s="115">
        <v>0</v>
      </c>
      <c r="AJ564" s="115">
        <v>0</v>
      </c>
      <c r="AK564" s="115">
        <v>0</v>
      </c>
      <c r="AL564" s="246">
        <f t="shared" si="8"/>
        <v>0</v>
      </c>
      <c r="AO564" s="70"/>
    </row>
    <row r="565" spans="1:41" ht="33" hidden="1" customHeight="1">
      <c r="A565" s="87">
        <v>1809</v>
      </c>
      <c r="B565" s="88" t="s">
        <v>1198</v>
      </c>
      <c r="C565" s="117" t="s">
        <v>1526</v>
      </c>
      <c r="D565" s="115">
        <v>0</v>
      </c>
      <c r="E565" s="115">
        <v>0</v>
      </c>
      <c r="F565" s="115">
        <v>0</v>
      </c>
      <c r="G565" s="115">
        <v>0</v>
      </c>
      <c r="H565" s="115">
        <v>0</v>
      </c>
      <c r="I565" s="115">
        <v>0</v>
      </c>
      <c r="J565" s="115">
        <v>0</v>
      </c>
      <c r="K565" s="115">
        <v>0</v>
      </c>
      <c r="L565" s="115">
        <v>0</v>
      </c>
      <c r="M565" s="115">
        <v>0</v>
      </c>
      <c r="N565" s="115">
        <v>0</v>
      </c>
      <c r="O565" s="115">
        <v>0</v>
      </c>
      <c r="P565" s="115">
        <v>0</v>
      </c>
      <c r="Q565" s="115">
        <v>0</v>
      </c>
      <c r="R565" s="115">
        <v>0</v>
      </c>
      <c r="S565" s="115">
        <v>0</v>
      </c>
      <c r="T565" s="115">
        <v>0</v>
      </c>
      <c r="U565" s="115">
        <v>0</v>
      </c>
      <c r="V565" s="115">
        <v>0</v>
      </c>
      <c r="W565" s="115">
        <v>0</v>
      </c>
      <c r="X565" s="115">
        <v>0</v>
      </c>
      <c r="Y565" s="115">
        <v>0</v>
      </c>
      <c r="Z565" s="115">
        <v>0</v>
      </c>
      <c r="AA565" s="115">
        <v>0</v>
      </c>
      <c r="AB565" s="115">
        <v>0</v>
      </c>
      <c r="AC565" s="115">
        <v>0</v>
      </c>
      <c r="AD565" s="115">
        <v>0</v>
      </c>
      <c r="AE565" s="115">
        <v>0</v>
      </c>
      <c r="AF565" s="115">
        <v>0</v>
      </c>
      <c r="AG565" s="115">
        <v>0</v>
      </c>
      <c r="AH565" s="115">
        <v>0</v>
      </c>
      <c r="AI565" s="115">
        <v>0</v>
      </c>
      <c r="AJ565" s="115">
        <v>0</v>
      </c>
      <c r="AK565" s="115">
        <v>0</v>
      </c>
      <c r="AL565" s="246">
        <f t="shared" si="8"/>
        <v>0</v>
      </c>
      <c r="AO565" s="70"/>
    </row>
    <row r="566" spans="1:41" ht="33" hidden="1" customHeight="1">
      <c r="A566" s="87">
        <v>1810</v>
      </c>
      <c r="B566" s="88" t="s">
        <v>1199</v>
      </c>
      <c r="C566" s="117" t="s">
        <v>1526</v>
      </c>
      <c r="D566" s="115">
        <v>0</v>
      </c>
      <c r="E566" s="115">
        <v>0</v>
      </c>
      <c r="F566" s="115">
        <v>0</v>
      </c>
      <c r="G566" s="115">
        <v>0</v>
      </c>
      <c r="H566" s="115">
        <v>0</v>
      </c>
      <c r="I566" s="115">
        <v>0</v>
      </c>
      <c r="J566" s="115">
        <v>0</v>
      </c>
      <c r="K566" s="115">
        <v>0</v>
      </c>
      <c r="L566" s="115">
        <v>0</v>
      </c>
      <c r="M566" s="115">
        <v>0</v>
      </c>
      <c r="N566" s="115">
        <v>0</v>
      </c>
      <c r="O566" s="115">
        <v>0</v>
      </c>
      <c r="P566" s="115">
        <v>0</v>
      </c>
      <c r="Q566" s="115">
        <v>0</v>
      </c>
      <c r="R566" s="115">
        <v>0</v>
      </c>
      <c r="S566" s="115">
        <v>0</v>
      </c>
      <c r="T566" s="115">
        <v>0</v>
      </c>
      <c r="U566" s="115">
        <v>0</v>
      </c>
      <c r="V566" s="115">
        <v>0</v>
      </c>
      <c r="W566" s="115">
        <v>0</v>
      </c>
      <c r="X566" s="115">
        <v>0</v>
      </c>
      <c r="Y566" s="115">
        <v>0</v>
      </c>
      <c r="Z566" s="115">
        <v>0</v>
      </c>
      <c r="AA566" s="115">
        <v>0</v>
      </c>
      <c r="AB566" s="115">
        <v>0</v>
      </c>
      <c r="AC566" s="115">
        <v>0</v>
      </c>
      <c r="AD566" s="115">
        <v>0</v>
      </c>
      <c r="AE566" s="115">
        <v>0</v>
      </c>
      <c r="AF566" s="115">
        <v>0</v>
      </c>
      <c r="AG566" s="115">
        <v>0</v>
      </c>
      <c r="AH566" s="115">
        <v>0</v>
      </c>
      <c r="AI566" s="115">
        <v>0</v>
      </c>
      <c r="AJ566" s="115">
        <v>0</v>
      </c>
      <c r="AK566" s="115">
        <v>0</v>
      </c>
      <c r="AL566" s="246">
        <f t="shared" si="8"/>
        <v>0</v>
      </c>
      <c r="AO566" s="70"/>
    </row>
    <row r="567" spans="1:41" ht="33" hidden="1" customHeight="1">
      <c r="A567" s="87">
        <v>1811</v>
      </c>
      <c r="B567" s="88" t="s">
        <v>1200</v>
      </c>
      <c r="C567" s="117" t="s">
        <v>1526</v>
      </c>
      <c r="D567" s="115">
        <v>0</v>
      </c>
      <c r="E567" s="115">
        <v>0</v>
      </c>
      <c r="F567" s="115">
        <v>0</v>
      </c>
      <c r="G567" s="115">
        <v>0</v>
      </c>
      <c r="H567" s="115">
        <v>0</v>
      </c>
      <c r="I567" s="115">
        <v>0</v>
      </c>
      <c r="J567" s="115">
        <v>0</v>
      </c>
      <c r="K567" s="115">
        <v>0</v>
      </c>
      <c r="L567" s="115">
        <v>0</v>
      </c>
      <c r="M567" s="115">
        <v>0</v>
      </c>
      <c r="N567" s="115">
        <v>0</v>
      </c>
      <c r="O567" s="115">
        <v>0</v>
      </c>
      <c r="P567" s="115">
        <v>0</v>
      </c>
      <c r="Q567" s="115">
        <v>0</v>
      </c>
      <c r="R567" s="115">
        <v>0</v>
      </c>
      <c r="S567" s="115">
        <v>0</v>
      </c>
      <c r="T567" s="115">
        <v>0</v>
      </c>
      <c r="U567" s="115">
        <v>0</v>
      </c>
      <c r="V567" s="115">
        <v>0</v>
      </c>
      <c r="W567" s="115">
        <v>0</v>
      </c>
      <c r="X567" s="115">
        <v>0</v>
      </c>
      <c r="Y567" s="115">
        <v>0</v>
      </c>
      <c r="Z567" s="115">
        <v>0</v>
      </c>
      <c r="AA567" s="115">
        <v>0</v>
      </c>
      <c r="AB567" s="115">
        <v>0</v>
      </c>
      <c r="AC567" s="115">
        <v>0</v>
      </c>
      <c r="AD567" s="115">
        <v>0</v>
      </c>
      <c r="AE567" s="115">
        <v>0</v>
      </c>
      <c r="AF567" s="115">
        <v>0</v>
      </c>
      <c r="AG567" s="115">
        <v>0</v>
      </c>
      <c r="AH567" s="115">
        <v>0</v>
      </c>
      <c r="AI567" s="115">
        <v>0</v>
      </c>
      <c r="AJ567" s="115">
        <v>0</v>
      </c>
      <c r="AK567" s="115">
        <v>0</v>
      </c>
      <c r="AL567" s="246">
        <f t="shared" si="8"/>
        <v>0</v>
      </c>
      <c r="AO567" s="70"/>
    </row>
    <row r="568" spans="1:41" ht="33" hidden="1" customHeight="1">
      <c r="A568" s="87">
        <v>1812</v>
      </c>
      <c r="B568" s="88" t="s">
        <v>1201</v>
      </c>
      <c r="C568" s="117" t="s">
        <v>1526</v>
      </c>
      <c r="D568" s="115">
        <v>0</v>
      </c>
      <c r="E568" s="115">
        <v>0</v>
      </c>
      <c r="F568" s="115">
        <v>0</v>
      </c>
      <c r="G568" s="115">
        <v>0</v>
      </c>
      <c r="H568" s="115">
        <v>0</v>
      </c>
      <c r="I568" s="115">
        <v>0</v>
      </c>
      <c r="J568" s="115">
        <v>0</v>
      </c>
      <c r="K568" s="115">
        <v>0</v>
      </c>
      <c r="L568" s="115">
        <v>0</v>
      </c>
      <c r="M568" s="115">
        <v>0</v>
      </c>
      <c r="N568" s="115">
        <v>0</v>
      </c>
      <c r="O568" s="115">
        <v>0</v>
      </c>
      <c r="P568" s="115">
        <v>0</v>
      </c>
      <c r="Q568" s="115">
        <v>0</v>
      </c>
      <c r="R568" s="115">
        <v>0</v>
      </c>
      <c r="S568" s="115">
        <v>0</v>
      </c>
      <c r="T568" s="115">
        <v>0</v>
      </c>
      <c r="U568" s="115">
        <v>0</v>
      </c>
      <c r="V568" s="115">
        <v>0</v>
      </c>
      <c r="W568" s="115">
        <v>0</v>
      </c>
      <c r="X568" s="115">
        <v>0</v>
      </c>
      <c r="Y568" s="115">
        <v>0</v>
      </c>
      <c r="Z568" s="115">
        <v>0</v>
      </c>
      <c r="AA568" s="115">
        <v>0</v>
      </c>
      <c r="AB568" s="115">
        <v>0</v>
      </c>
      <c r="AC568" s="115">
        <v>0</v>
      </c>
      <c r="AD568" s="115">
        <v>0</v>
      </c>
      <c r="AE568" s="115">
        <v>0</v>
      </c>
      <c r="AF568" s="115">
        <v>0</v>
      </c>
      <c r="AG568" s="115">
        <v>0</v>
      </c>
      <c r="AH568" s="115">
        <v>0</v>
      </c>
      <c r="AI568" s="115">
        <v>0</v>
      </c>
      <c r="AJ568" s="115">
        <v>0</v>
      </c>
      <c r="AK568" s="115">
        <v>0</v>
      </c>
      <c r="AL568" s="246">
        <f t="shared" si="8"/>
        <v>0</v>
      </c>
      <c r="AO568" s="70"/>
    </row>
    <row r="569" spans="1:41" ht="33" hidden="1" customHeight="1">
      <c r="A569" s="87">
        <v>1813</v>
      </c>
      <c r="B569" s="88" t="s">
        <v>1202</v>
      </c>
      <c r="C569" s="117" t="s">
        <v>1526</v>
      </c>
      <c r="D569" s="115">
        <v>0</v>
      </c>
      <c r="E569" s="115">
        <v>0</v>
      </c>
      <c r="F569" s="115">
        <v>0</v>
      </c>
      <c r="G569" s="115">
        <v>0</v>
      </c>
      <c r="H569" s="115">
        <v>0</v>
      </c>
      <c r="I569" s="115">
        <v>0</v>
      </c>
      <c r="J569" s="115">
        <v>0</v>
      </c>
      <c r="K569" s="115">
        <v>0</v>
      </c>
      <c r="L569" s="115">
        <v>0</v>
      </c>
      <c r="M569" s="115">
        <v>0</v>
      </c>
      <c r="N569" s="115">
        <v>0</v>
      </c>
      <c r="O569" s="115">
        <v>0</v>
      </c>
      <c r="P569" s="115">
        <v>0</v>
      </c>
      <c r="Q569" s="115">
        <v>0</v>
      </c>
      <c r="R569" s="115">
        <v>0</v>
      </c>
      <c r="S569" s="115">
        <v>0</v>
      </c>
      <c r="T569" s="115">
        <v>0</v>
      </c>
      <c r="U569" s="115">
        <v>0</v>
      </c>
      <c r="V569" s="115">
        <v>0</v>
      </c>
      <c r="W569" s="115">
        <v>0</v>
      </c>
      <c r="X569" s="115">
        <v>0</v>
      </c>
      <c r="Y569" s="115">
        <v>0</v>
      </c>
      <c r="Z569" s="115">
        <v>0</v>
      </c>
      <c r="AA569" s="115">
        <v>0</v>
      </c>
      <c r="AB569" s="115">
        <v>0</v>
      </c>
      <c r="AC569" s="115">
        <v>0</v>
      </c>
      <c r="AD569" s="115">
        <v>0</v>
      </c>
      <c r="AE569" s="115">
        <v>0</v>
      </c>
      <c r="AF569" s="115">
        <v>0</v>
      </c>
      <c r="AG569" s="115">
        <v>0</v>
      </c>
      <c r="AH569" s="115">
        <v>0</v>
      </c>
      <c r="AI569" s="115">
        <v>0</v>
      </c>
      <c r="AJ569" s="115">
        <v>0</v>
      </c>
      <c r="AK569" s="115">
        <v>0</v>
      </c>
      <c r="AL569" s="246">
        <f t="shared" si="8"/>
        <v>0</v>
      </c>
      <c r="AO569" s="70"/>
    </row>
    <row r="570" spans="1:41" ht="33" hidden="1" customHeight="1">
      <c r="A570" s="87">
        <v>1814</v>
      </c>
      <c r="B570" s="88" t="s">
        <v>1203</v>
      </c>
      <c r="C570" s="117" t="s">
        <v>1526</v>
      </c>
      <c r="D570" s="115">
        <v>0</v>
      </c>
      <c r="E570" s="115">
        <v>0</v>
      </c>
      <c r="F570" s="115">
        <v>0</v>
      </c>
      <c r="G570" s="115">
        <v>0</v>
      </c>
      <c r="H570" s="115">
        <v>0</v>
      </c>
      <c r="I570" s="115">
        <v>0</v>
      </c>
      <c r="J570" s="115">
        <v>0</v>
      </c>
      <c r="K570" s="115">
        <v>0</v>
      </c>
      <c r="L570" s="115">
        <v>0</v>
      </c>
      <c r="M570" s="115">
        <v>0</v>
      </c>
      <c r="N570" s="115">
        <v>0</v>
      </c>
      <c r="O570" s="115">
        <v>0</v>
      </c>
      <c r="P570" s="115">
        <v>0</v>
      </c>
      <c r="Q570" s="115">
        <v>0</v>
      </c>
      <c r="R570" s="115">
        <v>0</v>
      </c>
      <c r="S570" s="115">
        <v>0</v>
      </c>
      <c r="T570" s="115">
        <v>0</v>
      </c>
      <c r="U570" s="115">
        <v>0</v>
      </c>
      <c r="V570" s="115">
        <v>0</v>
      </c>
      <c r="W570" s="115">
        <v>0</v>
      </c>
      <c r="X570" s="115">
        <v>0</v>
      </c>
      <c r="Y570" s="115">
        <v>0</v>
      </c>
      <c r="Z570" s="115">
        <v>0</v>
      </c>
      <c r="AA570" s="115">
        <v>0</v>
      </c>
      <c r="AB570" s="115">
        <v>0</v>
      </c>
      <c r="AC570" s="115">
        <v>0</v>
      </c>
      <c r="AD570" s="115">
        <v>0</v>
      </c>
      <c r="AE570" s="115">
        <v>0</v>
      </c>
      <c r="AF570" s="115">
        <v>0</v>
      </c>
      <c r="AG570" s="115">
        <v>0</v>
      </c>
      <c r="AH570" s="115">
        <v>0</v>
      </c>
      <c r="AI570" s="115">
        <v>0</v>
      </c>
      <c r="AJ570" s="115">
        <v>0</v>
      </c>
      <c r="AK570" s="115">
        <v>0</v>
      </c>
      <c r="AL570" s="246">
        <f t="shared" si="8"/>
        <v>0</v>
      </c>
      <c r="AO570" s="70"/>
    </row>
    <row r="571" spans="1:41" ht="33" hidden="1" customHeight="1">
      <c r="A571" s="87">
        <v>1815</v>
      </c>
      <c r="B571" s="88" t="s">
        <v>1185</v>
      </c>
      <c r="C571" s="117" t="s">
        <v>1526</v>
      </c>
      <c r="D571" s="115">
        <v>0</v>
      </c>
      <c r="E571" s="115">
        <v>0</v>
      </c>
      <c r="F571" s="115">
        <v>0</v>
      </c>
      <c r="G571" s="115">
        <v>0</v>
      </c>
      <c r="H571" s="115">
        <v>0</v>
      </c>
      <c r="I571" s="115">
        <v>0</v>
      </c>
      <c r="J571" s="115">
        <v>0</v>
      </c>
      <c r="K571" s="115">
        <v>0</v>
      </c>
      <c r="L571" s="115">
        <v>0</v>
      </c>
      <c r="M571" s="115">
        <v>0</v>
      </c>
      <c r="N571" s="115">
        <v>0</v>
      </c>
      <c r="O571" s="115">
        <v>0</v>
      </c>
      <c r="P571" s="115">
        <v>0</v>
      </c>
      <c r="Q571" s="115">
        <v>0</v>
      </c>
      <c r="R571" s="115">
        <v>0</v>
      </c>
      <c r="S571" s="115">
        <v>0</v>
      </c>
      <c r="T571" s="115">
        <v>0</v>
      </c>
      <c r="U571" s="115">
        <v>0</v>
      </c>
      <c r="V571" s="115">
        <v>0</v>
      </c>
      <c r="W571" s="115">
        <v>0</v>
      </c>
      <c r="X571" s="115">
        <v>0</v>
      </c>
      <c r="Y571" s="115">
        <v>0</v>
      </c>
      <c r="Z571" s="115">
        <v>0</v>
      </c>
      <c r="AA571" s="115">
        <v>0</v>
      </c>
      <c r="AB571" s="115">
        <v>0</v>
      </c>
      <c r="AC571" s="115">
        <v>0</v>
      </c>
      <c r="AD571" s="115">
        <v>0</v>
      </c>
      <c r="AE571" s="115">
        <v>0</v>
      </c>
      <c r="AF571" s="115">
        <v>0</v>
      </c>
      <c r="AG571" s="115">
        <v>0</v>
      </c>
      <c r="AH571" s="115">
        <v>0</v>
      </c>
      <c r="AI571" s="115">
        <v>0</v>
      </c>
      <c r="AJ571" s="115">
        <v>0</v>
      </c>
      <c r="AK571" s="115">
        <v>0</v>
      </c>
      <c r="AL571" s="246">
        <f t="shared" si="8"/>
        <v>0</v>
      </c>
      <c r="AO571" s="70"/>
    </row>
    <row r="572" spans="1:41" ht="33" hidden="1" customHeight="1">
      <c r="A572" s="87">
        <v>1816</v>
      </c>
      <c r="B572" s="88" t="s">
        <v>1204</v>
      </c>
      <c r="C572" s="117" t="s">
        <v>1526</v>
      </c>
      <c r="D572" s="115">
        <v>0</v>
      </c>
      <c r="E572" s="115">
        <v>0</v>
      </c>
      <c r="F572" s="115">
        <v>0</v>
      </c>
      <c r="G572" s="115">
        <v>0</v>
      </c>
      <c r="H572" s="115">
        <v>0</v>
      </c>
      <c r="I572" s="115">
        <v>0</v>
      </c>
      <c r="J572" s="115">
        <v>0</v>
      </c>
      <c r="K572" s="115">
        <v>0</v>
      </c>
      <c r="L572" s="115">
        <v>0</v>
      </c>
      <c r="M572" s="115">
        <v>0</v>
      </c>
      <c r="N572" s="115">
        <v>0</v>
      </c>
      <c r="O572" s="115">
        <v>0</v>
      </c>
      <c r="P572" s="115">
        <v>0</v>
      </c>
      <c r="Q572" s="115">
        <v>0</v>
      </c>
      <c r="R572" s="115">
        <v>0</v>
      </c>
      <c r="S572" s="115">
        <v>0</v>
      </c>
      <c r="T572" s="115">
        <v>0</v>
      </c>
      <c r="U572" s="115">
        <v>0</v>
      </c>
      <c r="V572" s="115">
        <v>0</v>
      </c>
      <c r="W572" s="115">
        <v>0</v>
      </c>
      <c r="X572" s="115">
        <v>0</v>
      </c>
      <c r="Y572" s="115">
        <v>0</v>
      </c>
      <c r="Z572" s="115">
        <v>0</v>
      </c>
      <c r="AA572" s="115">
        <v>0</v>
      </c>
      <c r="AB572" s="115">
        <v>0</v>
      </c>
      <c r="AC572" s="115">
        <v>0</v>
      </c>
      <c r="AD572" s="115">
        <v>0</v>
      </c>
      <c r="AE572" s="115">
        <v>0</v>
      </c>
      <c r="AF572" s="115">
        <v>0</v>
      </c>
      <c r="AG572" s="115">
        <v>0</v>
      </c>
      <c r="AH572" s="115">
        <v>0</v>
      </c>
      <c r="AI572" s="115">
        <v>0</v>
      </c>
      <c r="AJ572" s="115">
        <v>0</v>
      </c>
      <c r="AK572" s="115">
        <v>0</v>
      </c>
      <c r="AL572" s="246">
        <f t="shared" si="8"/>
        <v>0</v>
      </c>
      <c r="AO572" s="70"/>
    </row>
    <row r="573" spans="1:41" ht="33" hidden="1" customHeight="1">
      <c r="A573" s="87">
        <v>1817</v>
      </c>
      <c r="B573" s="88" t="s">
        <v>1205</v>
      </c>
      <c r="C573" s="117" t="s">
        <v>1526</v>
      </c>
      <c r="D573" s="115">
        <v>0</v>
      </c>
      <c r="E573" s="115">
        <v>0</v>
      </c>
      <c r="F573" s="115">
        <v>0</v>
      </c>
      <c r="G573" s="115">
        <v>0</v>
      </c>
      <c r="H573" s="115">
        <v>0</v>
      </c>
      <c r="I573" s="115">
        <v>0</v>
      </c>
      <c r="J573" s="115">
        <v>0</v>
      </c>
      <c r="K573" s="115">
        <v>0</v>
      </c>
      <c r="L573" s="115">
        <v>0</v>
      </c>
      <c r="M573" s="115">
        <v>0</v>
      </c>
      <c r="N573" s="115">
        <v>0</v>
      </c>
      <c r="O573" s="115">
        <v>0</v>
      </c>
      <c r="P573" s="115">
        <v>0</v>
      </c>
      <c r="Q573" s="115">
        <v>0</v>
      </c>
      <c r="R573" s="115">
        <v>0</v>
      </c>
      <c r="S573" s="115">
        <v>0</v>
      </c>
      <c r="T573" s="115">
        <v>0</v>
      </c>
      <c r="U573" s="115">
        <v>0</v>
      </c>
      <c r="V573" s="115">
        <v>0</v>
      </c>
      <c r="W573" s="115">
        <v>0</v>
      </c>
      <c r="X573" s="115">
        <v>0</v>
      </c>
      <c r="Y573" s="115">
        <v>0</v>
      </c>
      <c r="Z573" s="115">
        <v>0</v>
      </c>
      <c r="AA573" s="115">
        <v>0</v>
      </c>
      <c r="AB573" s="115">
        <v>0</v>
      </c>
      <c r="AC573" s="115">
        <v>0</v>
      </c>
      <c r="AD573" s="115">
        <v>0</v>
      </c>
      <c r="AE573" s="115">
        <v>0</v>
      </c>
      <c r="AF573" s="115">
        <v>0</v>
      </c>
      <c r="AG573" s="115">
        <v>0</v>
      </c>
      <c r="AH573" s="115">
        <v>0</v>
      </c>
      <c r="AI573" s="115">
        <v>0</v>
      </c>
      <c r="AJ573" s="115">
        <v>0</v>
      </c>
      <c r="AK573" s="115">
        <v>0</v>
      </c>
      <c r="AL573" s="246">
        <f t="shared" si="8"/>
        <v>0</v>
      </c>
      <c r="AO573" s="70"/>
    </row>
    <row r="574" spans="1:41" ht="33" hidden="1" customHeight="1">
      <c r="A574" s="87">
        <v>1818</v>
      </c>
      <c r="B574" s="88" t="s">
        <v>1206</v>
      </c>
      <c r="C574" s="117" t="s">
        <v>1526</v>
      </c>
      <c r="D574" s="115">
        <v>0</v>
      </c>
      <c r="E574" s="115">
        <v>0</v>
      </c>
      <c r="F574" s="115">
        <v>0</v>
      </c>
      <c r="G574" s="115">
        <v>0</v>
      </c>
      <c r="H574" s="115">
        <v>0</v>
      </c>
      <c r="I574" s="115">
        <v>0</v>
      </c>
      <c r="J574" s="115">
        <v>0</v>
      </c>
      <c r="K574" s="115">
        <v>0</v>
      </c>
      <c r="L574" s="115">
        <v>0</v>
      </c>
      <c r="M574" s="115">
        <v>0</v>
      </c>
      <c r="N574" s="115">
        <v>0</v>
      </c>
      <c r="O574" s="115">
        <v>0</v>
      </c>
      <c r="P574" s="115">
        <v>0</v>
      </c>
      <c r="Q574" s="115">
        <v>0</v>
      </c>
      <c r="R574" s="115">
        <v>0</v>
      </c>
      <c r="S574" s="115">
        <v>0</v>
      </c>
      <c r="T574" s="115">
        <v>0</v>
      </c>
      <c r="U574" s="115">
        <v>0</v>
      </c>
      <c r="V574" s="115">
        <v>0</v>
      </c>
      <c r="W574" s="115">
        <v>0</v>
      </c>
      <c r="X574" s="115">
        <v>0</v>
      </c>
      <c r="Y574" s="115">
        <v>0</v>
      </c>
      <c r="Z574" s="115">
        <v>0</v>
      </c>
      <c r="AA574" s="115">
        <v>0</v>
      </c>
      <c r="AB574" s="115">
        <v>0</v>
      </c>
      <c r="AC574" s="115">
        <v>0</v>
      </c>
      <c r="AD574" s="115">
        <v>0</v>
      </c>
      <c r="AE574" s="115">
        <v>0</v>
      </c>
      <c r="AF574" s="115">
        <v>0</v>
      </c>
      <c r="AG574" s="115">
        <v>0</v>
      </c>
      <c r="AH574" s="115">
        <v>0</v>
      </c>
      <c r="AI574" s="115">
        <v>0</v>
      </c>
      <c r="AJ574" s="115">
        <v>0</v>
      </c>
      <c r="AK574" s="115">
        <v>0</v>
      </c>
      <c r="AL574" s="246">
        <f t="shared" si="8"/>
        <v>0</v>
      </c>
      <c r="AO574" s="70"/>
    </row>
    <row r="575" spans="1:41" ht="33" hidden="1" customHeight="1">
      <c r="A575" s="87">
        <v>1819</v>
      </c>
      <c r="B575" s="88" t="s">
        <v>1207</v>
      </c>
      <c r="C575" s="117" t="s">
        <v>1526</v>
      </c>
      <c r="D575" s="115">
        <v>0</v>
      </c>
      <c r="E575" s="115">
        <v>0</v>
      </c>
      <c r="F575" s="115">
        <v>0</v>
      </c>
      <c r="G575" s="115">
        <v>0</v>
      </c>
      <c r="H575" s="115">
        <v>0</v>
      </c>
      <c r="I575" s="115">
        <v>0</v>
      </c>
      <c r="J575" s="115">
        <v>0</v>
      </c>
      <c r="K575" s="115">
        <v>0</v>
      </c>
      <c r="L575" s="115">
        <v>0</v>
      </c>
      <c r="M575" s="115">
        <v>0</v>
      </c>
      <c r="N575" s="115">
        <v>0</v>
      </c>
      <c r="O575" s="115">
        <v>0</v>
      </c>
      <c r="P575" s="115">
        <v>0</v>
      </c>
      <c r="Q575" s="115">
        <v>0</v>
      </c>
      <c r="R575" s="115">
        <v>0</v>
      </c>
      <c r="S575" s="115">
        <v>0</v>
      </c>
      <c r="T575" s="115">
        <v>0</v>
      </c>
      <c r="U575" s="115">
        <v>0</v>
      </c>
      <c r="V575" s="115">
        <v>0</v>
      </c>
      <c r="W575" s="115">
        <v>0</v>
      </c>
      <c r="X575" s="115">
        <v>0</v>
      </c>
      <c r="Y575" s="115">
        <v>0</v>
      </c>
      <c r="Z575" s="115">
        <v>0</v>
      </c>
      <c r="AA575" s="115">
        <v>0</v>
      </c>
      <c r="AB575" s="115">
        <v>0</v>
      </c>
      <c r="AC575" s="115">
        <v>0</v>
      </c>
      <c r="AD575" s="115">
        <v>0</v>
      </c>
      <c r="AE575" s="115">
        <v>0</v>
      </c>
      <c r="AF575" s="115">
        <v>0</v>
      </c>
      <c r="AG575" s="115">
        <v>0</v>
      </c>
      <c r="AH575" s="115">
        <v>0</v>
      </c>
      <c r="AI575" s="115">
        <v>0</v>
      </c>
      <c r="AJ575" s="115">
        <v>0</v>
      </c>
      <c r="AK575" s="115">
        <v>0</v>
      </c>
      <c r="AL575" s="246">
        <f t="shared" si="8"/>
        <v>0</v>
      </c>
      <c r="AO575" s="70"/>
    </row>
    <row r="576" spans="1:41" ht="33" hidden="1" customHeight="1">
      <c r="A576" s="87">
        <v>1820</v>
      </c>
      <c r="B576" s="88" t="s">
        <v>1208</v>
      </c>
      <c r="C576" s="117" t="s">
        <v>1526</v>
      </c>
      <c r="D576" s="115">
        <v>0</v>
      </c>
      <c r="E576" s="115">
        <v>0</v>
      </c>
      <c r="F576" s="115">
        <v>0</v>
      </c>
      <c r="G576" s="115">
        <v>0</v>
      </c>
      <c r="H576" s="115">
        <v>0</v>
      </c>
      <c r="I576" s="115">
        <v>0</v>
      </c>
      <c r="J576" s="115">
        <v>0</v>
      </c>
      <c r="K576" s="115">
        <v>0</v>
      </c>
      <c r="L576" s="115">
        <v>0</v>
      </c>
      <c r="M576" s="115">
        <v>0</v>
      </c>
      <c r="N576" s="115">
        <v>0</v>
      </c>
      <c r="O576" s="115">
        <v>0</v>
      </c>
      <c r="P576" s="115">
        <v>0</v>
      </c>
      <c r="Q576" s="115">
        <v>0</v>
      </c>
      <c r="R576" s="115">
        <v>0</v>
      </c>
      <c r="S576" s="115">
        <v>0</v>
      </c>
      <c r="T576" s="115">
        <v>0</v>
      </c>
      <c r="U576" s="115">
        <v>0</v>
      </c>
      <c r="V576" s="115">
        <v>0</v>
      </c>
      <c r="W576" s="115">
        <v>0</v>
      </c>
      <c r="X576" s="115">
        <v>0</v>
      </c>
      <c r="Y576" s="115">
        <v>0</v>
      </c>
      <c r="Z576" s="115">
        <v>0</v>
      </c>
      <c r="AA576" s="115">
        <v>0</v>
      </c>
      <c r="AB576" s="115">
        <v>0</v>
      </c>
      <c r="AC576" s="115">
        <v>0</v>
      </c>
      <c r="AD576" s="115">
        <v>0</v>
      </c>
      <c r="AE576" s="115">
        <v>0</v>
      </c>
      <c r="AF576" s="115">
        <v>0</v>
      </c>
      <c r="AG576" s="115">
        <v>0</v>
      </c>
      <c r="AH576" s="115">
        <v>0</v>
      </c>
      <c r="AI576" s="115">
        <v>0</v>
      </c>
      <c r="AJ576" s="115">
        <v>0</v>
      </c>
      <c r="AK576" s="115">
        <v>0</v>
      </c>
      <c r="AL576" s="246">
        <f t="shared" si="8"/>
        <v>0</v>
      </c>
      <c r="AO576" s="70"/>
    </row>
    <row r="577" spans="1:41" ht="33" hidden="1" customHeight="1">
      <c r="A577" s="87">
        <v>1901</v>
      </c>
      <c r="B577" s="88" t="s">
        <v>1209</v>
      </c>
      <c r="C577" s="117" t="s">
        <v>1526</v>
      </c>
      <c r="D577" s="115">
        <v>0</v>
      </c>
      <c r="E577" s="115">
        <v>0</v>
      </c>
      <c r="F577" s="115">
        <v>0</v>
      </c>
      <c r="G577" s="115">
        <v>0</v>
      </c>
      <c r="H577" s="115">
        <v>0</v>
      </c>
      <c r="I577" s="115">
        <v>0</v>
      </c>
      <c r="J577" s="115">
        <v>0</v>
      </c>
      <c r="K577" s="115">
        <v>0</v>
      </c>
      <c r="L577" s="115">
        <v>0</v>
      </c>
      <c r="M577" s="115">
        <v>0</v>
      </c>
      <c r="N577" s="115">
        <v>0</v>
      </c>
      <c r="O577" s="115">
        <v>0</v>
      </c>
      <c r="P577" s="115">
        <v>0</v>
      </c>
      <c r="Q577" s="115">
        <v>0</v>
      </c>
      <c r="R577" s="115">
        <v>0</v>
      </c>
      <c r="S577" s="115">
        <v>0</v>
      </c>
      <c r="T577" s="115">
        <v>0</v>
      </c>
      <c r="U577" s="115">
        <v>0</v>
      </c>
      <c r="V577" s="115">
        <v>0</v>
      </c>
      <c r="W577" s="115">
        <v>0</v>
      </c>
      <c r="X577" s="115">
        <v>0</v>
      </c>
      <c r="Y577" s="115">
        <v>0</v>
      </c>
      <c r="Z577" s="115">
        <v>0</v>
      </c>
      <c r="AA577" s="115">
        <v>0</v>
      </c>
      <c r="AB577" s="115">
        <v>0</v>
      </c>
      <c r="AC577" s="115">
        <v>0</v>
      </c>
      <c r="AD577" s="115">
        <v>0</v>
      </c>
      <c r="AE577" s="115">
        <v>0</v>
      </c>
      <c r="AF577" s="115">
        <v>0</v>
      </c>
      <c r="AG577" s="115">
        <v>0</v>
      </c>
      <c r="AH577" s="115">
        <v>0</v>
      </c>
      <c r="AI577" s="115">
        <v>0</v>
      </c>
      <c r="AJ577" s="115">
        <v>0</v>
      </c>
      <c r="AK577" s="115">
        <v>0</v>
      </c>
      <c r="AL577" s="246">
        <f t="shared" si="8"/>
        <v>0</v>
      </c>
      <c r="AO577" s="70"/>
    </row>
    <row r="578" spans="1:41" ht="33" hidden="1" customHeight="1">
      <c r="A578" s="87">
        <v>1902</v>
      </c>
      <c r="B578" s="88" t="s">
        <v>1210</v>
      </c>
      <c r="C578" s="117" t="s">
        <v>1526</v>
      </c>
      <c r="D578" s="115">
        <v>0</v>
      </c>
      <c r="E578" s="115">
        <v>0</v>
      </c>
      <c r="F578" s="115">
        <v>0</v>
      </c>
      <c r="G578" s="115">
        <v>0</v>
      </c>
      <c r="H578" s="115">
        <v>0</v>
      </c>
      <c r="I578" s="115">
        <v>0</v>
      </c>
      <c r="J578" s="115">
        <v>0</v>
      </c>
      <c r="K578" s="115">
        <v>0</v>
      </c>
      <c r="L578" s="115">
        <v>0</v>
      </c>
      <c r="M578" s="115">
        <v>0</v>
      </c>
      <c r="N578" s="115">
        <v>0</v>
      </c>
      <c r="O578" s="115">
        <v>0</v>
      </c>
      <c r="P578" s="115">
        <v>0</v>
      </c>
      <c r="Q578" s="115">
        <v>0</v>
      </c>
      <c r="R578" s="115">
        <v>0</v>
      </c>
      <c r="S578" s="115">
        <v>0</v>
      </c>
      <c r="T578" s="115">
        <v>0</v>
      </c>
      <c r="U578" s="115">
        <v>0</v>
      </c>
      <c r="V578" s="115">
        <v>0</v>
      </c>
      <c r="W578" s="115">
        <v>0</v>
      </c>
      <c r="X578" s="115">
        <v>0</v>
      </c>
      <c r="Y578" s="115">
        <v>0</v>
      </c>
      <c r="Z578" s="115">
        <v>0</v>
      </c>
      <c r="AA578" s="115">
        <v>0</v>
      </c>
      <c r="AB578" s="115">
        <v>0</v>
      </c>
      <c r="AC578" s="115">
        <v>0</v>
      </c>
      <c r="AD578" s="115">
        <v>0</v>
      </c>
      <c r="AE578" s="115">
        <v>0</v>
      </c>
      <c r="AF578" s="115">
        <v>0</v>
      </c>
      <c r="AG578" s="115">
        <v>0</v>
      </c>
      <c r="AH578" s="115">
        <v>0</v>
      </c>
      <c r="AI578" s="115">
        <v>0</v>
      </c>
      <c r="AJ578" s="115">
        <v>0</v>
      </c>
      <c r="AK578" s="115">
        <v>0</v>
      </c>
      <c r="AL578" s="246">
        <f t="shared" si="8"/>
        <v>0</v>
      </c>
      <c r="AO578" s="70"/>
    </row>
    <row r="579" spans="1:41" ht="33" hidden="1" customHeight="1">
      <c r="A579" s="87">
        <v>1903</v>
      </c>
      <c r="B579" s="88" t="s">
        <v>1211</v>
      </c>
      <c r="C579" s="117" t="s">
        <v>1526</v>
      </c>
      <c r="D579" s="115">
        <v>0</v>
      </c>
      <c r="E579" s="115">
        <v>0</v>
      </c>
      <c r="F579" s="115">
        <v>0</v>
      </c>
      <c r="G579" s="115">
        <v>0</v>
      </c>
      <c r="H579" s="115">
        <v>0</v>
      </c>
      <c r="I579" s="115">
        <v>0</v>
      </c>
      <c r="J579" s="115">
        <v>0</v>
      </c>
      <c r="K579" s="115">
        <v>0</v>
      </c>
      <c r="L579" s="115">
        <v>0</v>
      </c>
      <c r="M579" s="115">
        <v>0</v>
      </c>
      <c r="N579" s="115">
        <v>0</v>
      </c>
      <c r="O579" s="115">
        <v>0</v>
      </c>
      <c r="P579" s="115">
        <v>0</v>
      </c>
      <c r="Q579" s="115">
        <v>0</v>
      </c>
      <c r="R579" s="115">
        <v>0</v>
      </c>
      <c r="S579" s="115">
        <v>0</v>
      </c>
      <c r="T579" s="115">
        <v>0</v>
      </c>
      <c r="U579" s="115">
        <v>0</v>
      </c>
      <c r="V579" s="115">
        <v>0</v>
      </c>
      <c r="W579" s="115">
        <v>0</v>
      </c>
      <c r="X579" s="115">
        <v>0</v>
      </c>
      <c r="Y579" s="115">
        <v>0</v>
      </c>
      <c r="Z579" s="115">
        <v>0</v>
      </c>
      <c r="AA579" s="115">
        <v>0</v>
      </c>
      <c r="AB579" s="115">
        <v>0</v>
      </c>
      <c r="AC579" s="115">
        <v>0</v>
      </c>
      <c r="AD579" s="115">
        <v>0</v>
      </c>
      <c r="AE579" s="115">
        <v>0</v>
      </c>
      <c r="AF579" s="115">
        <v>0</v>
      </c>
      <c r="AG579" s="115">
        <v>0</v>
      </c>
      <c r="AH579" s="115">
        <v>0</v>
      </c>
      <c r="AI579" s="115">
        <v>0</v>
      </c>
      <c r="AJ579" s="115">
        <v>0</v>
      </c>
      <c r="AK579" s="115">
        <v>0</v>
      </c>
      <c r="AL579" s="246">
        <f t="shared" si="8"/>
        <v>0</v>
      </c>
      <c r="AO579" s="70"/>
    </row>
    <row r="580" spans="1:41" ht="33" hidden="1" customHeight="1">
      <c r="A580" s="87">
        <v>1904</v>
      </c>
      <c r="B580" s="88" t="s">
        <v>1212</v>
      </c>
      <c r="C580" s="117" t="s">
        <v>1526</v>
      </c>
      <c r="D580" s="115">
        <v>0</v>
      </c>
      <c r="E580" s="115">
        <v>0</v>
      </c>
      <c r="F580" s="115">
        <v>0</v>
      </c>
      <c r="G580" s="115">
        <v>0</v>
      </c>
      <c r="H580" s="115">
        <v>0</v>
      </c>
      <c r="I580" s="115">
        <v>0</v>
      </c>
      <c r="J580" s="115">
        <v>0</v>
      </c>
      <c r="K580" s="115">
        <v>0</v>
      </c>
      <c r="L580" s="115">
        <v>0</v>
      </c>
      <c r="M580" s="115">
        <v>0</v>
      </c>
      <c r="N580" s="115">
        <v>0</v>
      </c>
      <c r="O580" s="115">
        <v>0</v>
      </c>
      <c r="P580" s="115">
        <v>0</v>
      </c>
      <c r="Q580" s="115">
        <v>0</v>
      </c>
      <c r="R580" s="115">
        <v>0</v>
      </c>
      <c r="S580" s="115">
        <v>0</v>
      </c>
      <c r="T580" s="115">
        <v>0</v>
      </c>
      <c r="U580" s="115">
        <v>0</v>
      </c>
      <c r="V580" s="115">
        <v>0</v>
      </c>
      <c r="W580" s="115">
        <v>0</v>
      </c>
      <c r="X580" s="115">
        <v>0</v>
      </c>
      <c r="Y580" s="115">
        <v>0</v>
      </c>
      <c r="Z580" s="115">
        <v>0</v>
      </c>
      <c r="AA580" s="115">
        <v>0</v>
      </c>
      <c r="AB580" s="115">
        <v>0</v>
      </c>
      <c r="AC580" s="115">
        <v>0</v>
      </c>
      <c r="AD580" s="115">
        <v>0</v>
      </c>
      <c r="AE580" s="115">
        <v>0</v>
      </c>
      <c r="AF580" s="115">
        <v>0</v>
      </c>
      <c r="AG580" s="115">
        <v>0</v>
      </c>
      <c r="AH580" s="115">
        <v>0</v>
      </c>
      <c r="AI580" s="115">
        <v>0</v>
      </c>
      <c r="AJ580" s="115">
        <v>0</v>
      </c>
      <c r="AK580" s="115">
        <v>0</v>
      </c>
      <c r="AL580" s="246">
        <f t="shared" si="8"/>
        <v>0</v>
      </c>
      <c r="AO580" s="70"/>
    </row>
    <row r="581" spans="1:41" ht="33" hidden="1" customHeight="1">
      <c r="A581" s="87">
        <v>1905</v>
      </c>
      <c r="B581" s="88" t="s">
        <v>1213</v>
      </c>
      <c r="C581" s="117" t="s">
        <v>1526</v>
      </c>
      <c r="D581" s="115">
        <v>0</v>
      </c>
      <c r="E581" s="115">
        <v>0</v>
      </c>
      <c r="F581" s="115">
        <v>0</v>
      </c>
      <c r="G581" s="115">
        <v>0</v>
      </c>
      <c r="H581" s="115">
        <v>0</v>
      </c>
      <c r="I581" s="115">
        <v>0</v>
      </c>
      <c r="J581" s="115">
        <v>0</v>
      </c>
      <c r="K581" s="115">
        <v>0</v>
      </c>
      <c r="L581" s="115">
        <v>0</v>
      </c>
      <c r="M581" s="115">
        <v>0</v>
      </c>
      <c r="N581" s="115">
        <v>0</v>
      </c>
      <c r="O581" s="115">
        <v>0</v>
      </c>
      <c r="P581" s="115">
        <v>0</v>
      </c>
      <c r="Q581" s="115">
        <v>0</v>
      </c>
      <c r="R581" s="115">
        <v>0</v>
      </c>
      <c r="S581" s="115">
        <v>0</v>
      </c>
      <c r="T581" s="115">
        <v>0</v>
      </c>
      <c r="U581" s="115">
        <v>0</v>
      </c>
      <c r="V581" s="115">
        <v>0</v>
      </c>
      <c r="W581" s="115">
        <v>0</v>
      </c>
      <c r="X581" s="115">
        <v>0</v>
      </c>
      <c r="Y581" s="115">
        <v>0</v>
      </c>
      <c r="Z581" s="115">
        <v>0</v>
      </c>
      <c r="AA581" s="115">
        <v>0</v>
      </c>
      <c r="AB581" s="115">
        <v>0</v>
      </c>
      <c r="AC581" s="115">
        <v>0</v>
      </c>
      <c r="AD581" s="115">
        <v>0</v>
      </c>
      <c r="AE581" s="115">
        <v>0</v>
      </c>
      <c r="AF581" s="115">
        <v>0</v>
      </c>
      <c r="AG581" s="115">
        <v>0</v>
      </c>
      <c r="AH581" s="115">
        <v>0</v>
      </c>
      <c r="AI581" s="115">
        <v>0</v>
      </c>
      <c r="AJ581" s="115">
        <v>0</v>
      </c>
      <c r="AK581" s="115">
        <v>0</v>
      </c>
      <c r="AL581" s="246">
        <f t="shared" si="8"/>
        <v>0</v>
      </c>
      <c r="AO581" s="70"/>
    </row>
    <row r="582" spans="1:41" ht="33" hidden="1" customHeight="1">
      <c r="A582" s="87">
        <v>1906</v>
      </c>
      <c r="B582" s="88" t="s">
        <v>1189</v>
      </c>
      <c r="C582" s="117" t="s">
        <v>1526</v>
      </c>
      <c r="D582" s="115">
        <v>0</v>
      </c>
      <c r="E582" s="115">
        <v>0</v>
      </c>
      <c r="F582" s="115">
        <v>0</v>
      </c>
      <c r="G582" s="115">
        <v>0</v>
      </c>
      <c r="H582" s="115">
        <v>0</v>
      </c>
      <c r="I582" s="115">
        <v>0</v>
      </c>
      <c r="J582" s="115">
        <v>0</v>
      </c>
      <c r="K582" s="115">
        <v>0</v>
      </c>
      <c r="L582" s="115">
        <v>0</v>
      </c>
      <c r="M582" s="115">
        <v>0</v>
      </c>
      <c r="N582" s="115">
        <v>0</v>
      </c>
      <c r="O582" s="115">
        <v>0</v>
      </c>
      <c r="P582" s="115">
        <v>0</v>
      </c>
      <c r="Q582" s="115">
        <v>0</v>
      </c>
      <c r="R582" s="115">
        <v>0</v>
      </c>
      <c r="S582" s="115">
        <v>0</v>
      </c>
      <c r="T582" s="115">
        <v>0</v>
      </c>
      <c r="U582" s="115">
        <v>0</v>
      </c>
      <c r="V582" s="115">
        <v>0</v>
      </c>
      <c r="W582" s="115">
        <v>0</v>
      </c>
      <c r="X582" s="115">
        <v>0</v>
      </c>
      <c r="Y582" s="115">
        <v>0</v>
      </c>
      <c r="Z582" s="115">
        <v>0</v>
      </c>
      <c r="AA582" s="115">
        <v>0</v>
      </c>
      <c r="AB582" s="115">
        <v>0</v>
      </c>
      <c r="AC582" s="115">
        <v>0</v>
      </c>
      <c r="AD582" s="115">
        <v>0</v>
      </c>
      <c r="AE582" s="115">
        <v>0</v>
      </c>
      <c r="AF582" s="115">
        <v>0</v>
      </c>
      <c r="AG582" s="115">
        <v>0</v>
      </c>
      <c r="AH582" s="115">
        <v>0</v>
      </c>
      <c r="AI582" s="115">
        <v>0</v>
      </c>
      <c r="AJ582" s="115">
        <v>0</v>
      </c>
      <c r="AK582" s="115">
        <v>0</v>
      </c>
      <c r="AL582" s="246">
        <f t="shared" si="8"/>
        <v>0</v>
      </c>
      <c r="AO582" s="70"/>
    </row>
    <row r="583" spans="1:41" ht="33" hidden="1" customHeight="1">
      <c r="A583" s="87">
        <v>1907</v>
      </c>
      <c r="B583" s="88" t="s">
        <v>1214</v>
      </c>
      <c r="C583" s="117" t="s">
        <v>1526</v>
      </c>
      <c r="D583" s="115">
        <v>0</v>
      </c>
      <c r="E583" s="115">
        <v>0</v>
      </c>
      <c r="F583" s="115">
        <v>0</v>
      </c>
      <c r="G583" s="115">
        <v>0</v>
      </c>
      <c r="H583" s="115">
        <v>0</v>
      </c>
      <c r="I583" s="115">
        <v>0</v>
      </c>
      <c r="J583" s="115">
        <v>0</v>
      </c>
      <c r="K583" s="115">
        <v>0</v>
      </c>
      <c r="L583" s="115">
        <v>0</v>
      </c>
      <c r="M583" s="115">
        <v>0</v>
      </c>
      <c r="N583" s="115">
        <v>0</v>
      </c>
      <c r="O583" s="115">
        <v>0</v>
      </c>
      <c r="P583" s="115">
        <v>0</v>
      </c>
      <c r="Q583" s="115">
        <v>0</v>
      </c>
      <c r="R583" s="115">
        <v>0</v>
      </c>
      <c r="S583" s="115">
        <v>0</v>
      </c>
      <c r="T583" s="115">
        <v>0</v>
      </c>
      <c r="U583" s="115">
        <v>0</v>
      </c>
      <c r="V583" s="115">
        <v>0</v>
      </c>
      <c r="W583" s="115">
        <v>0</v>
      </c>
      <c r="X583" s="115">
        <v>0</v>
      </c>
      <c r="Y583" s="115">
        <v>0</v>
      </c>
      <c r="Z583" s="115">
        <v>0</v>
      </c>
      <c r="AA583" s="115">
        <v>0</v>
      </c>
      <c r="AB583" s="115">
        <v>0</v>
      </c>
      <c r="AC583" s="115">
        <v>0</v>
      </c>
      <c r="AD583" s="115">
        <v>0</v>
      </c>
      <c r="AE583" s="115">
        <v>0</v>
      </c>
      <c r="AF583" s="115">
        <v>0</v>
      </c>
      <c r="AG583" s="115">
        <v>0</v>
      </c>
      <c r="AH583" s="115">
        <v>0</v>
      </c>
      <c r="AI583" s="115">
        <v>0</v>
      </c>
      <c r="AJ583" s="115">
        <v>0</v>
      </c>
      <c r="AK583" s="115">
        <v>0</v>
      </c>
      <c r="AL583" s="246">
        <f t="shared" si="8"/>
        <v>0</v>
      </c>
      <c r="AO583" s="70"/>
    </row>
    <row r="584" spans="1:41" ht="33" hidden="1" customHeight="1">
      <c r="A584" s="87">
        <v>1908</v>
      </c>
      <c r="B584" s="88" t="s">
        <v>1215</v>
      </c>
      <c r="C584" s="117" t="s">
        <v>1526</v>
      </c>
      <c r="D584" s="115">
        <v>0</v>
      </c>
      <c r="E584" s="115">
        <v>0</v>
      </c>
      <c r="F584" s="115">
        <v>0</v>
      </c>
      <c r="G584" s="115">
        <v>0</v>
      </c>
      <c r="H584" s="115">
        <v>0</v>
      </c>
      <c r="I584" s="115">
        <v>0</v>
      </c>
      <c r="J584" s="115">
        <v>0</v>
      </c>
      <c r="K584" s="115">
        <v>0</v>
      </c>
      <c r="L584" s="115">
        <v>0</v>
      </c>
      <c r="M584" s="115">
        <v>0</v>
      </c>
      <c r="N584" s="115">
        <v>0</v>
      </c>
      <c r="O584" s="115">
        <v>0</v>
      </c>
      <c r="P584" s="115">
        <v>0</v>
      </c>
      <c r="Q584" s="115">
        <v>0</v>
      </c>
      <c r="R584" s="115">
        <v>0</v>
      </c>
      <c r="S584" s="115">
        <v>0</v>
      </c>
      <c r="T584" s="115">
        <v>0</v>
      </c>
      <c r="U584" s="115">
        <v>0</v>
      </c>
      <c r="V584" s="115">
        <v>0</v>
      </c>
      <c r="W584" s="115">
        <v>0</v>
      </c>
      <c r="X584" s="115">
        <v>0</v>
      </c>
      <c r="Y584" s="115">
        <v>0</v>
      </c>
      <c r="Z584" s="115">
        <v>0</v>
      </c>
      <c r="AA584" s="115">
        <v>0</v>
      </c>
      <c r="AB584" s="115">
        <v>0</v>
      </c>
      <c r="AC584" s="115">
        <v>0</v>
      </c>
      <c r="AD584" s="115">
        <v>0</v>
      </c>
      <c r="AE584" s="115">
        <v>0</v>
      </c>
      <c r="AF584" s="115">
        <v>0</v>
      </c>
      <c r="AG584" s="115">
        <v>0</v>
      </c>
      <c r="AH584" s="115">
        <v>0</v>
      </c>
      <c r="AI584" s="115">
        <v>0</v>
      </c>
      <c r="AJ584" s="115">
        <v>0</v>
      </c>
      <c r="AK584" s="115">
        <v>0</v>
      </c>
      <c r="AL584" s="246">
        <f t="shared" si="8"/>
        <v>0</v>
      </c>
      <c r="AO584" s="70"/>
    </row>
    <row r="585" spans="1:41" ht="33" hidden="1" customHeight="1">
      <c r="A585" s="87">
        <v>1909</v>
      </c>
      <c r="B585" s="88" t="s">
        <v>1134</v>
      </c>
      <c r="C585" s="117" t="s">
        <v>1526</v>
      </c>
      <c r="D585" s="115">
        <v>0</v>
      </c>
      <c r="E585" s="115">
        <v>0</v>
      </c>
      <c r="F585" s="115">
        <v>0</v>
      </c>
      <c r="G585" s="115">
        <v>0</v>
      </c>
      <c r="H585" s="115">
        <v>0</v>
      </c>
      <c r="I585" s="115">
        <v>0</v>
      </c>
      <c r="J585" s="115">
        <v>0</v>
      </c>
      <c r="K585" s="115">
        <v>0</v>
      </c>
      <c r="L585" s="115">
        <v>0</v>
      </c>
      <c r="M585" s="115">
        <v>0</v>
      </c>
      <c r="N585" s="115">
        <v>0</v>
      </c>
      <c r="O585" s="115">
        <v>0</v>
      </c>
      <c r="P585" s="115">
        <v>0</v>
      </c>
      <c r="Q585" s="115">
        <v>0</v>
      </c>
      <c r="R585" s="115">
        <v>0</v>
      </c>
      <c r="S585" s="115">
        <v>0</v>
      </c>
      <c r="T585" s="115">
        <v>0</v>
      </c>
      <c r="U585" s="115">
        <v>0</v>
      </c>
      <c r="V585" s="115">
        <v>0</v>
      </c>
      <c r="W585" s="115">
        <v>0</v>
      </c>
      <c r="X585" s="115">
        <v>0</v>
      </c>
      <c r="Y585" s="115">
        <v>0</v>
      </c>
      <c r="Z585" s="115">
        <v>0</v>
      </c>
      <c r="AA585" s="115">
        <v>0</v>
      </c>
      <c r="AB585" s="115">
        <v>0</v>
      </c>
      <c r="AC585" s="115">
        <v>0</v>
      </c>
      <c r="AD585" s="115">
        <v>0</v>
      </c>
      <c r="AE585" s="115">
        <v>0</v>
      </c>
      <c r="AF585" s="115">
        <v>0</v>
      </c>
      <c r="AG585" s="115">
        <v>0</v>
      </c>
      <c r="AH585" s="115">
        <v>0</v>
      </c>
      <c r="AI585" s="115">
        <v>0</v>
      </c>
      <c r="AJ585" s="115">
        <v>0</v>
      </c>
      <c r="AK585" s="115">
        <v>0</v>
      </c>
      <c r="AL585" s="246">
        <f t="shared" si="8"/>
        <v>0</v>
      </c>
      <c r="AO585" s="70"/>
    </row>
    <row r="586" spans="1:41" ht="33" hidden="1" customHeight="1">
      <c r="A586" s="87">
        <v>1910</v>
      </c>
      <c r="B586" s="88" t="s">
        <v>1216</v>
      </c>
      <c r="C586" s="117" t="s">
        <v>1526</v>
      </c>
      <c r="D586" s="115">
        <v>0</v>
      </c>
      <c r="E586" s="115">
        <v>0</v>
      </c>
      <c r="F586" s="115">
        <v>0</v>
      </c>
      <c r="G586" s="115">
        <v>0</v>
      </c>
      <c r="H586" s="115">
        <v>0</v>
      </c>
      <c r="I586" s="115">
        <v>0</v>
      </c>
      <c r="J586" s="115">
        <v>0</v>
      </c>
      <c r="K586" s="115">
        <v>0</v>
      </c>
      <c r="L586" s="115">
        <v>0</v>
      </c>
      <c r="M586" s="115">
        <v>0</v>
      </c>
      <c r="N586" s="115">
        <v>0</v>
      </c>
      <c r="O586" s="115">
        <v>0</v>
      </c>
      <c r="P586" s="115">
        <v>0</v>
      </c>
      <c r="Q586" s="115">
        <v>0</v>
      </c>
      <c r="R586" s="115">
        <v>0</v>
      </c>
      <c r="S586" s="115">
        <v>0</v>
      </c>
      <c r="T586" s="115">
        <v>0</v>
      </c>
      <c r="U586" s="115">
        <v>0</v>
      </c>
      <c r="V586" s="115">
        <v>0</v>
      </c>
      <c r="W586" s="115">
        <v>0</v>
      </c>
      <c r="X586" s="115">
        <v>0</v>
      </c>
      <c r="Y586" s="115">
        <v>0</v>
      </c>
      <c r="Z586" s="115">
        <v>0</v>
      </c>
      <c r="AA586" s="115">
        <v>0</v>
      </c>
      <c r="AB586" s="115">
        <v>0</v>
      </c>
      <c r="AC586" s="115">
        <v>0</v>
      </c>
      <c r="AD586" s="115">
        <v>0</v>
      </c>
      <c r="AE586" s="115">
        <v>0</v>
      </c>
      <c r="AF586" s="115">
        <v>0</v>
      </c>
      <c r="AG586" s="115">
        <v>0</v>
      </c>
      <c r="AH586" s="115">
        <v>0</v>
      </c>
      <c r="AI586" s="115">
        <v>0</v>
      </c>
      <c r="AJ586" s="115">
        <v>0</v>
      </c>
      <c r="AK586" s="115">
        <v>0</v>
      </c>
      <c r="AL586" s="246">
        <f t="shared" si="8"/>
        <v>0</v>
      </c>
      <c r="AO586" s="70"/>
    </row>
    <row r="587" spans="1:41" ht="33" hidden="1" customHeight="1">
      <c r="A587" s="87">
        <v>1911</v>
      </c>
      <c r="B587" s="88" t="s">
        <v>1217</v>
      </c>
      <c r="C587" s="117" t="s">
        <v>1526</v>
      </c>
      <c r="D587" s="115">
        <v>0</v>
      </c>
      <c r="E587" s="115">
        <v>0</v>
      </c>
      <c r="F587" s="115">
        <v>0</v>
      </c>
      <c r="G587" s="115">
        <v>0</v>
      </c>
      <c r="H587" s="115">
        <v>0</v>
      </c>
      <c r="I587" s="115">
        <v>0</v>
      </c>
      <c r="J587" s="115">
        <v>0</v>
      </c>
      <c r="K587" s="115">
        <v>0</v>
      </c>
      <c r="L587" s="115">
        <v>0</v>
      </c>
      <c r="M587" s="115">
        <v>0</v>
      </c>
      <c r="N587" s="115">
        <v>0</v>
      </c>
      <c r="O587" s="115">
        <v>0</v>
      </c>
      <c r="P587" s="115">
        <v>0</v>
      </c>
      <c r="Q587" s="115">
        <v>0</v>
      </c>
      <c r="R587" s="115">
        <v>0</v>
      </c>
      <c r="S587" s="115">
        <v>0</v>
      </c>
      <c r="T587" s="115">
        <v>0</v>
      </c>
      <c r="U587" s="115">
        <v>0</v>
      </c>
      <c r="V587" s="115">
        <v>0</v>
      </c>
      <c r="W587" s="115">
        <v>0</v>
      </c>
      <c r="X587" s="115">
        <v>0</v>
      </c>
      <c r="Y587" s="115">
        <v>0</v>
      </c>
      <c r="Z587" s="115">
        <v>0</v>
      </c>
      <c r="AA587" s="115">
        <v>0</v>
      </c>
      <c r="AB587" s="115">
        <v>0</v>
      </c>
      <c r="AC587" s="115">
        <v>0</v>
      </c>
      <c r="AD587" s="115">
        <v>0</v>
      </c>
      <c r="AE587" s="115">
        <v>0</v>
      </c>
      <c r="AF587" s="115">
        <v>0</v>
      </c>
      <c r="AG587" s="115">
        <v>0</v>
      </c>
      <c r="AH587" s="115">
        <v>0</v>
      </c>
      <c r="AI587" s="115">
        <v>0</v>
      </c>
      <c r="AJ587" s="115">
        <v>0</v>
      </c>
      <c r="AK587" s="115">
        <v>0</v>
      </c>
      <c r="AL587" s="246">
        <f t="shared" ref="AL587:AL614" si="9">+SUM(D587:AK587)</f>
        <v>0</v>
      </c>
      <c r="AO587" s="70"/>
    </row>
    <row r="588" spans="1:41" ht="33" hidden="1" customHeight="1">
      <c r="A588" s="87">
        <v>1912</v>
      </c>
      <c r="B588" s="88" t="s">
        <v>1218</v>
      </c>
      <c r="C588" s="117" t="s">
        <v>1526</v>
      </c>
      <c r="D588" s="115">
        <v>0</v>
      </c>
      <c r="E588" s="115">
        <v>0</v>
      </c>
      <c r="F588" s="115">
        <v>0</v>
      </c>
      <c r="G588" s="115">
        <v>0</v>
      </c>
      <c r="H588" s="115">
        <v>0</v>
      </c>
      <c r="I588" s="115">
        <v>0</v>
      </c>
      <c r="J588" s="115">
        <v>0</v>
      </c>
      <c r="K588" s="115">
        <v>0</v>
      </c>
      <c r="L588" s="115">
        <v>0</v>
      </c>
      <c r="M588" s="115">
        <v>0</v>
      </c>
      <c r="N588" s="115">
        <v>0</v>
      </c>
      <c r="O588" s="115">
        <v>0</v>
      </c>
      <c r="P588" s="115">
        <v>0</v>
      </c>
      <c r="Q588" s="115">
        <v>0</v>
      </c>
      <c r="R588" s="115">
        <v>0</v>
      </c>
      <c r="S588" s="115">
        <v>0</v>
      </c>
      <c r="T588" s="115">
        <v>0</v>
      </c>
      <c r="U588" s="115">
        <v>0</v>
      </c>
      <c r="V588" s="115">
        <v>0</v>
      </c>
      <c r="W588" s="115">
        <v>0</v>
      </c>
      <c r="X588" s="115">
        <v>0</v>
      </c>
      <c r="Y588" s="115">
        <v>0</v>
      </c>
      <c r="Z588" s="115">
        <v>0</v>
      </c>
      <c r="AA588" s="115">
        <v>0</v>
      </c>
      <c r="AB588" s="115">
        <v>0</v>
      </c>
      <c r="AC588" s="115">
        <v>0</v>
      </c>
      <c r="AD588" s="115">
        <v>0</v>
      </c>
      <c r="AE588" s="115">
        <v>0</v>
      </c>
      <c r="AF588" s="115">
        <v>0</v>
      </c>
      <c r="AG588" s="115">
        <v>0</v>
      </c>
      <c r="AH588" s="115">
        <v>0</v>
      </c>
      <c r="AI588" s="115">
        <v>0</v>
      </c>
      <c r="AJ588" s="115">
        <v>0</v>
      </c>
      <c r="AK588" s="115">
        <v>0</v>
      </c>
      <c r="AL588" s="246">
        <f t="shared" si="9"/>
        <v>0</v>
      </c>
      <c r="AO588" s="70"/>
    </row>
    <row r="589" spans="1:41" ht="33" hidden="1" customHeight="1">
      <c r="A589" s="87">
        <v>1913</v>
      </c>
      <c r="B589" s="88" t="s">
        <v>1219</v>
      </c>
      <c r="C589" s="117" t="s">
        <v>1526</v>
      </c>
      <c r="D589" s="115">
        <v>0</v>
      </c>
      <c r="E589" s="115">
        <v>0</v>
      </c>
      <c r="F589" s="115">
        <v>0</v>
      </c>
      <c r="G589" s="115">
        <v>0</v>
      </c>
      <c r="H589" s="115">
        <v>0</v>
      </c>
      <c r="I589" s="115">
        <v>0</v>
      </c>
      <c r="J589" s="115">
        <v>0</v>
      </c>
      <c r="K589" s="115">
        <v>0</v>
      </c>
      <c r="L589" s="115">
        <v>0</v>
      </c>
      <c r="M589" s="115">
        <v>0</v>
      </c>
      <c r="N589" s="115">
        <v>0</v>
      </c>
      <c r="O589" s="115">
        <v>0</v>
      </c>
      <c r="P589" s="115">
        <v>0</v>
      </c>
      <c r="Q589" s="115">
        <v>0</v>
      </c>
      <c r="R589" s="115">
        <v>0</v>
      </c>
      <c r="S589" s="115">
        <v>0</v>
      </c>
      <c r="T589" s="115">
        <v>0</v>
      </c>
      <c r="U589" s="115">
        <v>0</v>
      </c>
      <c r="V589" s="115">
        <v>0</v>
      </c>
      <c r="W589" s="115">
        <v>0</v>
      </c>
      <c r="X589" s="115">
        <v>0</v>
      </c>
      <c r="Y589" s="115">
        <v>0</v>
      </c>
      <c r="Z589" s="115">
        <v>0</v>
      </c>
      <c r="AA589" s="115">
        <v>0</v>
      </c>
      <c r="AB589" s="115">
        <v>0</v>
      </c>
      <c r="AC589" s="115">
        <v>0</v>
      </c>
      <c r="AD589" s="115">
        <v>0</v>
      </c>
      <c r="AE589" s="115">
        <v>0</v>
      </c>
      <c r="AF589" s="115">
        <v>0</v>
      </c>
      <c r="AG589" s="115">
        <v>0</v>
      </c>
      <c r="AH589" s="115">
        <v>0</v>
      </c>
      <c r="AI589" s="115">
        <v>0</v>
      </c>
      <c r="AJ589" s="115">
        <v>0</v>
      </c>
      <c r="AK589" s="115">
        <v>0</v>
      </c>
      <c r="AL589" s="246">
        <f t="shared" si="9"/>
        <v>0</v>
      </c>
      <c r="AO589" s="70"/>
    </row>
    <row r="590" spans="1:41" ht="33" hidden="1" customHeight="1">
      <c r="A590" s="87">
        <v>1914</v>
      </c>
      <c r="B590" s="88" t="s">
        <v>1220</v>
      </c>
      <c r="C590" s="117" t="s">
        <v>1526</v>
      </c>
      <c r="D590" s="115">
        <v>0</v>
      </c>
      <c r="E590" s="115">
        <v>0</v>
      </c>
      <c r="F590" s="115">
        <v>0</v>
      </c>
      <c r="G590" s="115">
        <v>0</v>
      </c>
      <c r="H590" s="115">
        <v>0</v>
      </c>
      <c r="I590" s="115">
        <v>0</v>
      </c>
      <c r="J590" s="115">
        <v>0</v>
      </c>
      <c r="K590" s="115">
        <v>0</v>
      </c>
      <c r="L590" s="115">
        <v>0</v>
      </c>
      <c r="M590" s="115">
        <v>0</v>
      </c>
      <c r="N590" s="115">
        <v>0</v>
      </c>
      <c r="O590" s="115">
        <v>0</v>
      </c>
      <c r="P590" s="115">
        <v>0</v>
      </c>
      <c r="Q590" s="115">
        <v>0</v>
      </c>
      <c r="R590" s="115">
        <v>0</v>
      </c>
      <c r="S590" s="115">
        <v>0</v>
      </c>
      <c r="T590" s="115">
        <v>0</v>
      </c>
      <c r="U590" s="115">
        <v>0</v>
      </c>
      <c r="V590" s="115">
        <v>0</v>
      </c>
      <c r="W590" s="115">
        <v>0</v>
      </c>
      <c r="X590" s="115">
        <v>0</v>
      </c>
      <c r="Y590" s="115">
        <v>0</v>
      </c>
      <c r="Z590" s="115">
        <v>0</v>
      </c>
      <c r="AA590" s="115">
        <v>0</v>
      </c>
      <c r="AB590" s="115">
        <v>0</v>
      </c>
      <c r="AC590" s="115">
        <v>0</v>
      </c>
      <c r="AD590" s="115">
        <v>0</v>
      </c>
      <c r="AE590" s="115">
        <v>0</v>
      </c>
      <c r="AF590" s="115">
        <v>0</v>
      </c>
      <c r="AG590" s="115">
        <v>0</v>
      </c>
      <c r="AH590" s="115">
        <v>0</v>
      </c>
      <c r="AI590" s="115">
        <v>0</v>
      </c>
      <c r="AJ590" s="115">
        <v>0</v>
      </c>
      <c r="AK590" s="115">
        <v>0</v>
      </c>
      <c r="AL590" s="246">
        <f t="shared" si="9"/>
        <v>0</v>
      </c>
      <c r="AO590" s="70"/>
    </row>
    <row r="591" spans="1:41" ht="33" hidden="1" customHeight="1">
      <c r="A591" s="87">
        <v>1915</v>
      </c>
      <c r="B591" s="88" t="s">
        <v>1221</v>
      </c>
      <c r="C591" s="117" t="s">
        <v>1526</v>
      </c>
      <c r="D591" s="115">
        <v>0</v>
      </c>
      <c r="E591" s="115">
        <v>0</v>
      </c>
      <c r="F591" s="115">
        <v>0</v>
      </c>
      <c r="G591" s="115">
        <v>0</v>
      </c>
      <c r="H591" s="115">
        <v>0</v>
      </c>
      <c r="I591" s="115">
        <v>0</v>
      </c>
      <c r="J591" s="115">
        <v>0</v>
      </c>
      <c r="K591" s="115">
        <v>0</v>
      </c>
      <c r="L591" s="115">
        <v>0</v>
      </c>
      <c r="M591" s="115">
        <v>0</v>
      </c>
      <c r="N591" s="115">
        <v>0</v>
      </c>
      <c r="O591" s="115">
        <v>0</v>
      </c>
      <c r="P591" s="115">
        <v>0</v>
      </c>
      <c r="Q591" s="115">
        <v>0</v>
      </c>
      <c r="R591" s="115">
        <v>0</v>
      </c>
      <c r="S591" s="115">
        <v>0</v>
      </c>
      <c r="T591" s="115">
        <v>0</v>
      </c>
      <c r="U591" s="115">
        <v>0</v>
      </c>
      <c r="V591" s="115">
        <v>0</v>
      </c>
      <c r="W591" s="115">
        <v>0</v>
      </c>
      <c r="X591" s="115">
        <v>0</v>
      </c>
      <c r="Y591" s="115">
        <v>0</v>
      </c>
      <c r="Z591" s="115">
        <v>0</v>
      </c>
      <c r="AA591" s="115">
        <v>0</v>
      </c>
      <c r="AB591" s="115">
        <v>0</v>
      </c>
      <c r="AC591" s="115">
        <v>0</v>
      </c>
      <c r="AD591" s="115">
        <v>0</v>
      </c>
      <c r="AE591" s="115">
        <v>0</v>
      </c>
      <c r="AF591" s="115">
        <v>0</v>
      </c>
      <c r="AG591" s="115">
        <v>0</v>
      </c>
      <c r="AH591" s="115">
        <v>0</v>
      </c>
      <c r="AI591" s="115">
        <v>0</v>
      </c>
      <c r="AJ591" s="115">
        <v>0</v>
      </c>
      <c r="AK591" s="115">
        <v>0</v>
      </c>
      <c r="AL591" s="246">
        <f t="shared" si="9"/>
        <v>0</v>
      </c>
      <c r="AO591" s="70"/>
    </row>
    <row r="592" spans="1:41" ht="33" hidden="1" customHeight="1">
      <c r="A592" s="87">
        <v>2301</v>
      </c>
      <c r="B592" s="88" t="s">
        <v>1222</v>
      </c>
      <c r="C592" s="89" t="s">
        <v>1526</v>
      </c>
      <c r="D592" s="115">
        <v>0</v>
      </c>
      <c r="E592" s="115">
        <v>0</v>
      </c>
      <c r="F592" s="115">
        <v>0</v>
      </c>
      <c r="G592" s="115">
        <v>0</v>
      </c>
      <c r="H592" s="115">
        <v>0</v>
      </c>
      <c r="I592" s="115">
        <v>0</v>
      </c>
      <c r="J592" s="115">
        <v>0</v>
      </c>
      <c r="K592" s="115">
        <v>0</v>
      </c>
      <c r="L592" s="115">
        <v>0</v>
      </c>
      <c r="M592" s="115">
        <v>0</v>
      </c>
      <c r="N592" s="115">
        <v>0</v>
      </c>
      <c r="O592" s="115">
        <v>0</v>
      </c>
      <c r="P592" s="115">
        <v>0</v>
      </c>
      <c r="Q592" s="115">
        <v>0</v>
      </c>
      <c r="R592" s="115">
        <v>0</v>
      </c>
      <c r="S592" s="115">
        <v>0</v>
      </c>
      <c r="T592" s="115">
        <v>0</v>
      </c>
      <c r="U592" s="115">
        <v>0</v>
      </c>
      <c r="V592" s="115">
        <v>0</v>
      </c>
      <c r="W592" s="115">
        <v>0</v>
      </c>
      <c r="X592" s="115">
        <v>0</v>
      </c>
      <c r="Y592" s="115">
        <v>0</v>
      </c>
      <c r="Z592" s="115">
        <v>0</v>
      </c>
      <c r="AA592" s="115">
        <v>0</v>
      </c>
      <c r="AB592" s="115">
        <v>0</v>
      </c>
      <c r="AC592" s="115">
        <v>0</v>
      </c>
      <c r="AD592" s="115">
        <v>0</v>
      </c>
      <c r="AE592" s="115">
        <v>0</v>
      </c>
      <c r="AF592" s="115">
        <v>0</v>
      </c>
      <c r="AG592" s="115">
        <v>0</v>
      </c>
      <c r="AH592" s="115">
        <v>0</v>
      </c>
      <c r="AI592" s="115">
        <v>0</v>
      </c>
      <c r="AJ592" s="115">
        <v>0</v>
      </c>
      <c r="AK592" s="115">
        <v>0</v>
      </c>
      <c r="AL592" s="246">
        <f t="shared" si="9"/>
        <v>0</v>
      </c>
      <c r="AO592" s="70"/>
    </row>
    <row r="593" spans="1:41" ht="33" hidden="1" customHeight="1">
      <c r="A593" s="87">
        <v>2302</v>
      </c>
      <c r="B593" s="88" t="s">
        <v>1223</v>
      </c>
      <c r="C593" s="89" t="s">
        <v>1526</v>
      </c>
      <c r="D593" s="115">
        <v>0</v>
      </c>
      <c r="E593" s="115">
        <v>0</v>
      </c>
      <c r="F593" s="115">
        <v>0</v>
      </c>
      <c r="G593" s="115">
        <v>0</v>
      </c>
      <c r="H593" s="115">
        <v>0</v>
      </c>
      <c r="I593" s="115">
        <v>0</v>
      </c>
      <c r="J593" s="115">
        <v>0</v>
      </c>
      <c r="K593" s="115">
        <v>0</v>
      </c>
      <c r="L593" s="115">
        <v>0</v>
      </c>
      <c r="M593" s="115">
        <v>0</v>
      </c>
      <c r="N593" s="115">
        <v>0</v>
      </c>
      <c r="O593" s="115">
        <v>0</v>
      </c>
      <c r="P593" s="115">
        <v>0</v>
      </c>
      <c r="Q593" s="115">
        <v>0</v>
      </c>
      <c r="R593" s="115">
        <v>0</v>
      </c>
      <c r="S593" s="115">
        <v>0</v>
      </c>
      <c r="T593" s="115">
        <v>0</v>
      </c>
      <c r="U593" s="115">
        <v>0</v>
      </c>
      <c r="V593" s="115">
        <v>0</v>
      </c>
      <c r="W593" s="115">
        <v>0</v>
      </c>
      <c r="X593" s="115">
        <v>0</v>
      </c>
      <c r="Y593" s="115">
        <v>0</v>
      </c>
      <c r="Z593" s="115">
        <v>0</v>
      </c>
      <c r="AA593" s="115">
        <v>0</v>
      </c>
      <c r="AB593" s="115">
        <v>0</v>
      </c>
      <c r="AC593" s="115">
        <v>0</v>
      </c>
      <c r="AD593" s="115">
        <v>0</v>
      </c>
      <c r="AE593" s="115">
        <v>0</v>
      </c>
      <c r="AF593" s="115">
        <v>0</v>
      </c>
      <c r="AG593" s="115">
        <v>0</v>
      </c>
      <c r="AH593" s="115">
        <v>0</v>
      </c>
      <c r="AI593" s="115">
        <v>0</v>
      </c>
      <c r="AJ593" s="115">
        <v>0</v>
      </c>
      <c r="AK593" s="115">
        <v>0</v>
      </c>
      <c r="AL593" s="246">
        <f t="shared" si="9"/>
        <v>0</v>
      </c>
      <c r="AO593" s="70"/>
    </row>
    <row r="594" spans="1:41" ht="33" hidden="1" customHeight="1">
      <c r="A594" s="87">
        <v>2303</v>
      </c>
      <c r="B594" s="88" t="s">
        <v>1224</v>
      </c>
      <c r="C594" s="89" t="s">
        <v>1526</v>
      </c>
      <c r="D594" s="115">
        <v>0</v>
      </c>
      <c r="E594" s="115">
        <v>0</v>
      </c>
      <c r="F594" s="115">
        <v>0</v>
      </c>
      <c r="G594" s="115">
        <v>0</v>
      </c>
      <c r="H594" s="115">
        <v>0</v>
      </c>
      <c r="I594" s="115">
        <v>0</v>
      </c>
      <c r="J594" s="115">
        <v>0</v>
      </c>
      <c r="K594" s="115">
        <v>0</v>
      </c>
      <c r="L594" s="115">
        <v>0</v>
      </c>
      <c r="M594" s="115">
        <v>0</v>
      </c>
      <c r="N594" s="115">
        <v>0</v>
      </c>
      <c r="O594" s="115">
        <v>0</v>
      </c>
      <c r="P594" s="115">
        <v>0</v>
      </c>
      <c r="Q594" s="115">
        <v>0</v>
      </c>
      <c r="R594" s="115">
        <v>0</v>
      </c>
      <c r="S594" s="115">
        <v>0</v>
      </c>
      <c r="T594" s="115">
        <v>0</v>
      </c>
      <c r="U594" s="115">
        <v>0</v>
      </c>
      <c r="V594" s="115">
        <v>0</v>
      </c>
      <c r="W594" s="115">
        <v>0</v>
      </c>
      <c r="X594" s="115">
        <v>0</v>
      </c>
      <c r="Y594" s="115">
        <v>0</v>
      </c>
      <c r="Z594" s="115">
        <v>0</v>
      </c>
      <c r="AA594" s="115">
        <v>0</v>
      </c>
      <c r="AB594" s="115">
        <v>0</v>
      </c>
      <c r="AC594" s="115">
        <v>0</v>
      </c>
      <c r="AD594" s="115">
        <v>0</v>
      </c>
      <c r="AE594" s="115">
        <v>0</v>
      </c>
      <c r="AF594" s="115">
        <v>0</v>
      </c>
      <c r="AG594" s="115">
        <v>0</v>
      </c>
      <c r="AH594" s="115">
        <v>0</v>
      </c>
      <c r="AI594" s="115">
        <v>0</v>
      </c>
      <c r="AJ594" s="115">
        <v>0</v>
      </c>
      <c r="AK594" s="115">
        <v>0</v>
      </c>
      <c r="AL594" s="246">
        <f t="shared" si="9"/>
        <v>0</v>
      </c>
      <c r="AO594" s="70"/>
    </row>
    <row r="595" spans="1:41" ht="33" hidden="1" customHeight="1">
      <c r="A595" s="87">
        <v>2311</v>
      </c>
      <c r="B595" s="88" t="s">
        <v>1225</v>
      </c>
      <c r="C595" s="117" t="s">
        <v>1304</v>
      </c>
      <c r="D595" s="115">
        <v>0</v>
      </c>
      <c r="E595" s="115">
        <v>0</v>
      </c>
      <c r="F595" s="115">
        <v>0</v>
      </c>
      <c r="G595" s="115">
        <v>0</v>
      </c>
      <c r="H595" s="115">
        <v>0</v>
      </c>
      <c r="I595" s="115">
        <v>0</v>
      </c>
      <c r="J595" s="115">
        <v>0</v>
      </c>
      <c r="K595" s="115">
        <v>0</v>
      </c>
      <c r="L595" s="115">
        <v>0</v>
      </c>
      <c r="M595" s="115">
        <v>0</v>
      </c>
      <c r="N595" s="115">
        <v>0</v>
      </c>
      <c r="O595" s="115">
        <v>0</v>
      </c>
      <c r="P595" s="115">
        <v>0</v>
      </c>
      <c r="Q595" s="115">
        <v>0</v>
      </c>
      <c r="R595" s="115">
        <v>0</v>
      </c>
      <c r="S595" s="115">
        <v>0</v>
      </c>
      <c r="T595" s="115">
        <v>0</v>
      </c>
      <c r="U595" s="115">
        <v>0</v>
      </c>
      <c r="V595" s="115">
        <v>0</v>
      </c>
      <c r="W595" s="115">
        <v>0</v>
      </c>
      <c r="X595" s="115">
        <v>0</v>
      </c>
      <c r="Y595" s="115">
        <v>0</v>
      </c>
      <c r="Z595" s="115">
        <v>0</v>
      </c>
      <c r="AA595" s="115">
        <v>0</v>
      </c>
      <c r="AB595" s="115">
        <v>0</v>
      </c>
      <c r="AC595" s="115">
        <v>0</v>
      </c>
      <c r="AD595" s="115">
        <v>0</v>
      </c>
      <c r="AE595" s="115">
        <v>0</v>
      </c>
      <c r="AF595" s="115">
        <v>0</v>
      </c>
      <c r="AG595" s="115">
        <v>0</v>
      </c>
      <c r="AH595" s="115">
        <v>0</v>
      </c>
      <c r="AI595" s="115">
        <v>0</v>
      </c>
      <c r="AJ595" s="115">
        <v>0</v>
      </c>
      <c r="AK595" s="115">
        <v>0</v>
      </c>
      <c r="AL595" s="246">
        <f t="shared" si="9"/>
        <v>0</v>
      </c>
      <c r="AO595" s="70"/>
    </row>
    <row r="596" spans="1:41" ht="33" hidden="1" customHeight="1">
      <c r="A596" s="87">
        <v>2312</v>
      </c>
      <c r="B596" s="88" t="s">
        <v>1226</v>
      </c>
      <c r="C596" s="117" t="s">
        <v>1304</v>
      </c>
      <c r="D596" s="115">
        <v>0</v>
      </c>
      <c r="E596" s="115">
        <v>0</v>
      </c>
      <c r="F596" s="115">
        <v>0</v>
      </c>
      <c r="G596" s="115">
        <v>0</v>
      </c>
      <c r="H596" s="115">
        <v>0</v>
      </c>
      <c r="I596" s="115">
        <v>0</v>
      </c>
      <c r="J596" s="115">
        <v>0</v>
      </c>
      <c r="K596" s="115">
        <v>0</v>
      </c>
      <c r="L596" s="115">
        <v>0</v>
      </c>
      <c r="M596" s="115">
        <v>0</v>
      </c>
      <c r="N596" s="115">
        <v>0</v>
      </c>
      <c r="O596" s="115">
        <v>0</v>
      </c>
      <c r="P596" s="115">
        <v>0</v>
      </c>
      <c r="Q596" s="115">
        <v>0</v>
      </c>
      <c r="R596" s="115">
        <v>0</v>
      </c>
      <c r="S596" s="115">
        <v>0</v>
      </c>
      <c r="T596" s="115">
        <v>0</v>
      </c>
      <c r="U596" s="115">
        <v>0</v>
      </c>
      <c r="V596" s="115">
        <v>0</v>
      </c>
      <c r="W596" s="115">
        <v>0</v>
      </c>
      <c r="X596" s="115">
        <v>0</v>
      </c>
      <c r="Y596" s="115">
        <v>0</v>
      </c>
      <c r="Z596" s="115">
        <v>0</v>
      </c>
      <c r="AA596" s="115">
        <v>0</v>
      </c>
      <c r="AB596" s="115">
        <v>0</v>
      </c>
      <c r="AC596" s="115">
        <v>0</v>
      </c>
      <c r="AD596" s="115">
        <v>0</v>
      </c>
      <c r="AE596" s="115">
        <v>0</v>
      </c>
      <c r="AF596" s="115">
        <v>0</v>
      </c>
      <c r="AG596" s="115">
        <v>0</v>
      </c>
      <c r="AH596" s="115">
        <v>0</v>
      </c>
      <c r="AI596" s="115">
        <v>0</v>
      </c>
      <c r="AJ596" s="115">
        <v>0</v>
      </c>
      <c r="AK596" s="115">
        <v>0</v>
      </c>
      <c r="AL596" s="246">
        <f t="shared" si="9"/>
        <v>0</v>
      </c>
      <c r="AO596" s="70"/>
    </row>
    <row r="597" spans="1:41" ht="33" hidden="1" customHeight="1">
      <c r="A597" s="87">
        <v>2313</v>
      </c>
      <c r="B597" s="88" t="s">
        <v>1227</v>
      </c>
      <c r="C597" s="117" t="s">
        <v>1304</v>
      </c>
      <c r="D597" s="115">
        <v>0</v>
      </c>
      <c r="E597" s="115">
        <v>0</v>
      </c>
      <c r="F597" s="115">
        <v>0</v>
      </c>
      <c r="G597" s="115">
        <v>0</v>
      </c>
      <c r="H597" s="115">
        <v>0</v>
      </c>
      <c r="I597" s="115">
        <v>0</v>
      </c>
      <c r="J597" s="115">
        <v>0</v>
      </c>
      <c r="K597" s="115">
        <v>0</v>
      </c>
      <c r="L597" s="115">
        <v>0</v>
      </c>
      <c r="M597" s="115">
        <v>0</v>
      </c>
      <c r="N597" s="115">
        <v>0</v>
      </c>
      <c r="O597" s="115">
        <v>0</v>
      </c>
      <c r="P597" s="115">
        <v>0</v>
      </c>
      <c r="Q597" s="115">
        <v>0</v>
      </c>
      <c r="R597" s="115">
        <v>0</v>
      </c>
      <c r="S597" s="115">
        <v>0</v>
      </c>
      <c r="T597" s="115">
        <v>0</v>
      </c>
      <c r="U597" s="115">
        <v>0</v>
      </c>
      <c r="V597" s="115">
        <v>0</v>
      </c>
      <c r="W597" s="115">
        <v>0</v>
      </c>
      <c r="X597" s="115">
        <v>0</v>
      </c>
      <c r="Y597" s="115">
        <v>0</v>
      </c>
      <c r="Z597" s="115">
        <v>0</v>
      </c>
      <c r="AA597" s="115">
        <v>0</v>
      </c>
      <c r="AB597" s="115">
        <v>0</v>
      </c>
      <c r="AC597" s="115">
        <v>0</v>
      </c>
      <c r="AD597" s="115">
        <v>0</v>
      </c>
      <c r="AE597" s="115">
        <v>0</v>
      </c>
      <c r="AF597" s="115">
        <v>0</v>
      </c>
      <c r="AG597" s="115">
        <v>0</v>
      </c>
      <c r="AH597" s="115">
        <v>0</v>
      </c>
      <c r="AI597" s="115">
        <v>0</v>
      </c>
      <c r="AJ597" s="115">
        <v>0</v>
      </c>
      <c r="AK597" s="115">
        <v>0</v>
      </c>
      <c r="AL597" s="246">
        <f t="shared" si="9"/>
        <v>0</v>
      </c>
      <c r="AO597" s="70"/>
    </row>
    <row r="598" spans="1:41" ht="33" hidden="1" customHeight="1">
      <c r="A598" s="87">
        <v>2314</v>
      </c>
      <c r="B598" s="88" t="s">
        <v>1228</v>
      </c>
      <c r="C598" s="117" t="s">
        <v>1304</v>
      </c>
      <c r="D598" s="115">
        <v>0</v>
      </c>
      <c r="E598" s="115">
        <v>0</v>
      </c>
      <c r="F598" s="115">
        <v>0</v>
      </c>
      <c r="G598" s="115">
        <v>0</v>
      </c>
      <c r="H598" s="115">
        <v>0</v>
      </c>
      <c r="I598" s="115">
        <v>0</v>
      </c>
      <c r="J598" s="115">
        <v>0</v>
      </c>
      <c r="K598" s="115">
        <v>0</v>
      </c>
      <c r="L598" s="115">
        <v>0</v>
      </c>
      <c r="M598" s="115">
        <v>0</v>
      </c>
      <c r="N598" s="115">
        <v>0</v>
      </c>
      <c r="O598" s="115">
        <v>0</v>
      </c>
      <c r="P598" s="115">
        <v>0</v>
      </c>
      <c r="Q598" s="115">
        <v>0</v>
      </c>
      <c r="R598" s="115">
        <v>0</v>
      </c>
      <c r="S598" s="115">
        <v>0</v>
      </c>
      <c r="T598" s="115">
        <v>0</v>
      </c>
      <c r="U598" s="115">
        <v>0</v>
      </c>
      <c r="V598" s="115">
        <v>0</v>
      </c>
      <c r="W598" s="115">
        <v>0</v>
      </c>
      <c r="X598" s="115">
        <v>0</v>
      </c>
      <c r="Y598" s="115">
        <v>0</v>
      </c>
      <c r="Z598" s="115">
        <v>0</v>
      </c>
      <c r="AA598" s="115">
        <v>0</v>
      </c>
      <c r="AB598" s="115">
        <v>0</v>
      </c>
      <c r="AC598" s="115">
        <v>0</v>
      </c>
      <c r="AD598" s="115">
        <v>0</v>
      </c>
      <c r="AE598" s="115">
        <v>0</v>
      </c>
      <c r="AF598" s="115">
        <v>0</v>
      </c>
      <c r="AG598" s="115">
        <v>0</v>
      </c>
      <c r="AH598" s="115">
        <v>0</v>
      </c>
      <c r="AI598" s="115">
        <v>0</v>
      </c>
      <c r="AJ598" s="115">
        <v>0</v>
      </c>
      <c r="AK598" s="115">
        <v>0</v>
      </c>
      <c r="AL598" s="246">
        <f t="shared" si="9"/>
        <v>0</v>
      </c>
      <c r="AO598" s="70"/>
    </row>
    <row r="599" spans="1:41" ht="33" hidden="1" customHeight="1">
      <c r="A599" s="87">
        <v>2315</v>
      </c>
      <c r="B599" s="88" t="s">
        <v>1229</v>
      </c>
      <c r="C599" s="117" t="s">
        <v>1304</v>
      </c>
      <c r="D599" s="115">
        <v>0</v>
      </c>
      <c r="E599" s="115">
        <v>0</v>
      </c>
      <c r="F599" s="115">
        <v>0</v>
      </c>
      <c r="G599" s="115">
        <v>0</v>
      </c>
      <c r="H599" s="115">
        <v>0</v>
      </c>
      <c r="I599" s="115">
        <v>0</v>
      </c>
      <c r="J599" s="115">
        <v>0</v>
      </c>
      <c r="K599" s="115">
        <v>0</v>
      </c>
      <c r="L599" s="115">
        <v>0</v>
      </c>
      <c r="M599" s="115">
        <v>0</v>
      </c>
      <c r="N599" s="115">
        <v>0</v>
      </c>
      <c r="O599" s="115">
        <v>0</v>
      </c>
      <c r="P599" s="115">
        <v>0</v>
      </c>
      <c r="Q599" s="115">
        <v>0</v>
      </c>
      <c r="R599" s="115">
        <v>0</v>
      </c>
      <c r="S599" s="115">
        <v>0</v>
      </c>
      <c r="T599" s="115">
        <v>0</v>
      </c>
      <c r="U599" s="115">
        <v>0</v>
      </c>
      <c r="V599" s="115">
        <v>0</v>
      </c>
      <c r="W599" s="115">
        <v>0</v>
      </c>
      <c r="X599" s="115">
        <v>0</v>
      </c>
      <c r="Y599" s="115">
        <v>0</v>
      </c>
      <c r="Z599" s="115">
        <v>0</v>
      </c>
      <c r="AA599" s="115">
        <v>0</v>
      </c>
      <c r="AB599" s="115">
        <v>0</v>
      </c>
      <c r="AC599" s="115">
        <v>0</v>
      </c>
      <c r="AD599" s="115">
        <v>0</v>
      </c>
      <c r="AE599" s="115">
        <v>0</v>
      </c>
      <c r="AF599" s="115">
        <v>0</v>
      </c>
      <c r="AG599" s="115">
        <v>0</v>
      </c>
      <c r="AH599" s="115">
        <v>0</v>
      </c>
      <c r="AI599" s="115">
        <v>0</v>
      </c>
      <c r="AJ599" s="115">
        <v>0</v>
      </c>
      <c r="AK599" s="115">
        <v>0</v>
      </c>
      <c r="AL599" s="246">
        <f t="shared" si="9"/>
        <v>0</v>
      </c>
      <c r="AO599" s="70"/>
    </row>
    <row r="600" spans="1:41" ht="33" hidden="1" customHeight="1">
      <c r="A600" s="87">
        <v>2316</v>
      </c>
      <c r="B600" s="88" t="s">
        <v>1230</v>
      </c>
      <c r="C600" s="117" t="s">
        <v>1304</v>
      </c>
      <c r="D600" s="115">
        <v>0</v>
      </c>
      <c r="E600" s="115">
        <v>0</v>
      </c>
      <c r="F600" s="115">
        <v>0</v>
      </c>
      <c r="G600" s="115">
        <v>0</v>
      </c>
      <c r="H600" s="115">
        <v>0</v>
      </c>
      <c r="I600" s="115">
        <v>0</v>
      </c>
      <c r="J600" s="115">
        <v>0</v>
      </c>
      <c r="K600" s="115">
        <v>0</v>
      </c>
      <c r="L600" s="115">
        <v>0</v>
      </c>
      <c r="M600" s="115">
        <v>0</v>
      </c>
      <c r="N600" s="115">
        <v>0</v>
      </c>
      <c r="O600" s="115">
        <v>0</v>
      </c>
      <c r="P600" s="115">
        <v>0</v>
      </c>
      <c r="Q600" s="115">
        <v>0</v>
      </c>
      <c r="R600" s="115">
        <v>0</v>
      </c>
      <c r="S600" s="115">
        <v>0</v>
      </c>
      <c r="T600" s="115">
        <v>0</v>
      </c>
      <c r="U600" s="115">
        <v>0</v>
      </c>
      <c r="V600" s="115">
        <v>0</v>
      </c>
      <c r="W600" s="115">
        <v>0</v>
      </c>
      <c r="X600" s="115">
        <v>0</v>
      </c>
      <c r="Y600" s="115">
        <v>0</v>
      </c>
      <c r="Z600" s="115">
        <v>0</v>
      </c>
      <c r="AA600" s="115">
        <v>0</v>
      </c>
      <c r="AB600" s="115">
        <v>0</v>
      </c>
      <c r="AC600" s="115">
        <v>0</v>
      </c>
      <c r="AD600" s="115">
        <v>0</v>
      </c>
      <c r="AE600" s="115">
        <v>0</v>
      </c>
      <c r="AF600" s="115">
        <v>0</v>
      </c>
      <c r="AG600" s="115">
        <v>0</v>
      </c>
      <c r="AH600" s="115">
        <v>0</v>
      </c>
      <c r="AI600" s="115">
        <v>0</v>
      </c>
      <c r="AJ600" s="115">
        <v>0</v>
      </c>
      <c r="AK600" s="115">
        <v>0</v>
      </c>
      <c r="AL600" s="246">
        <f t="shared" si="9"/>
        <v>0</v>
      </c>
      <c r="AO600" s="70"/>
    </row>
    <row r="601" spans="1:41" ht="33" hidden="1" customHeight="1">
      <c r="A601" s="87">
        <v>2317</v>
      </c>
      <c r="B601" s="88" t="s">
        <v>1231</v>
      </c>
      <c r="C601" s="117" t="s">
        <v>1304</v>
      </c>
      <c r="D601" s="115">
        <v>0</v>
      </c>
      <c r="E601" s="115">
        <v>0</v>
      </c>
      <c r="F601" s="115">
        <v>0</v>
      </c>
      <c r="G601" s="115">
        <v>0</v>
      </c>
      <c r="H601" s="115">
        <v>0</v>
      </c>
      <c r="I601" s="115">
        <v>0</v>
      </c>
      <c r="J601" s="115">
        <v>0</v>
      </c>
      <c r="K601" s="115">
        <v>0</v>
      </c>
      <c r="L601" s="115">
        <v>0</v>
      </c>
      <c r="M601" s="115">
        <v>0</v>
      </c>
      <c r="N601" s="115">
        <v>0</v>
      </c>
      <c r="O601" s="115">
        <v>0</v>
      </c>
      <c r="P601" s="115">
        <v>0</v>
      </c>
      <c r="Q601" s="115">
        <v>0</v>
      </c>
      <c r="R601" s="115">
        <v>0</v>
      </c>
      <c r="S601" s="115">
        <v>0</v>
      </c>
      <c r="T601" s="115">
        <v>0</v>
      </c>
      <c r="U601" s="115">
        <v>0</v>
      </c>
      <c r="V601" s="115">
        <v>0</v>
      </c>
      <c r="W601" s="115">
        <v>0</v>
      </c>
      <c r="X601" s="115">
        <v>0</v>
      </c>
      <c r="Y601" s="115">
        <v>0</v>
      </c>
      <c r="Z601" s="115">
        <v>0</v>
      </c>
      <c r="AA601" s="115">
        <v>0</v>
      </c>
      <c r="AB601" s="115">
        <v>0</v>
      </c>
      <c r="AC601" s="115">
        <v>0</v>
      </c>
      <c r="AD601" s="115">
        <v>0</v>
      </c>
      <c r="AE601" s="115">
        <v>0</v>
      </c>
      <c r="AF601" s="115">
        <v>0</v>
      </c>
      <c r="AG601" s="115">
        <v>0</v>
      </c>
      <c r="AH601" s="115">
        <v>0</v>
      </c>
      <c r="AI601" s="115">
        <v>0</v>
      </c>
      <c r="AJ601" s="115">
        <v>0</v>
      </c>
      <c r="AK601" s="115">
        <v>0</v>
      </c>
      <c r="AL601" s="246">
        <f t="shared" si="9"/>
        <v>0</v>
      </c>
      <c r="AO601" s="70"/>
    </row>
    <row r="602" spans="1:41" ht="33" hidden="1" customHeight="1">
      <c r="A602" s="87">
        <v>2318</v>
      </c>
      <c r="B602" s="88" t="s">
        <v>1232</v>
      </c>
      <c r="C602" s="117" t="s">
        <v>1304</v>
      </c>
      <c r="D602" s="115">
        <v>0</v>
      </c>
      <c r="E602" s="115">
        <v>0</v>
      </c>
      <c r="F602" s="115">
        <v>0</v>
      </c>
      <c r="G602" s="115">
        <v>0</v>
      </c>
      <c r="H602" s="115">
        <v>0</v>
      </c>
      <c r="I602" s="115">
        <v>0</v>
      </c>
      <c r="J602" s="115">
        <v>0</v>
      </c>
      <c r="K602" s="115">
        <v>0</v>
      </c>
      <c r="L602" s="115">
        <v>0</v>
      </c>
      <c r="M602" s="115">
        <v>0</v>
      </c>
      <c r="N602" s="115">
        <v>0</v>
      </c>
      <c r="O602" s="115">
        <v>0</v>
      </c>
      <c r="P602" s="115">
        <v>0</v>
      </c>
      <c r="Q602" s="115">
        <v>0</v>
      </c>
      <c r="R602" s="115">
        <v>0</v>
      </c>
      <c r="S602" s="115">
        <v>0</v>
      </c>
      <c r="T602" s="115">
        <v>0</v>
      </c>
      <c r="U602" s="115">
        <v>0</v>
      </c>
      <c r="V602" s="115">
        <v>0</v>
      </c>
      <c r="W602" s="115">
        <v>0</v>
      </c>
      <c r="X602" s="115">
        <v>0</v>
      </c>
      <c r="Y602" s="115">
        <v>0</v>
      </c>
      <c r="Z602" s="115">
        <v>0</v>
      </c>
      <c r="AA602" s="115">
        <v>0</v>
      </c>
      <c r="AB602" s="115">
        <v>0</v>
      </c>
      <c r="AC602" s="115">
        <v>0</v>
      </c>
      <c r="AD602" s="115">
        <v>0</v>
      </c>
      <c r="AE602" s="115">
        <v>0</v>
      </c>
      <c r="AF602" s="115">
        <v>0</v>
      </c>
      <c r="AG602" s="115">
        <v>0</v>
      </c>
      <c r="AH602" s="115">
        <v>0</v>
      </c>
      <c r="AI602" s="115">
        <v>0</v>
      </c>
      <c r="AJ602" s="115">
        <v>0</v>
      </c>
      <c r="AK602" s="115">
        <v>0</v>
      </c>
      <c r="AL602" s="246">
        <f t="shared" si="9"/>
        <v>0</v>
      </c>
      <c r="AO602" s="70"/>
    </row>
    <row r="603" spans="1:41" ht="33" hidden="1" customHeight="1">
      <c r="A603" s="87">
        <v>2319</v>
      </c>
      <c r="B603" s="88" t="s">
        <v>1233</v>
      </c>
      <c r="C603" s="117" t="s">
        <v>1304</v>
      </c>
      <c r="D603" s="115">
        <v>0</v>
      </c>
      <c r="E603" s="115">
        <v>0</v>
      </c>
      <c r="F603" s="115">
        <v>0</v>
      </c>
      <c r="G603" s="115">
        <v>0</v>
      </c>
      <c r="H603" s="115">
        <v>0</v>
      </c>
      <c r="I603" s="115">
        <v>0</v>
      </c>
      <c r="J603" s="115">
        <v>0</v>
      </c>
      <c r="K603" s="115">
        <v>0</v>
      </c>
      <c r="L603" s="115">
        <v>0</v>
      </c>
      <c r="M603" s="115">
        <v>0</v>
      </c>
      <c r="N603" s="115">
        <v>0</v>
      </c>
      <c r="O603" s="115">
        <v>0</v>
      </c>
      <c r="P603" s="115">
        <v>0</v>
      </c>
      <c r="Q603" s="115">
        <v>0</v>
      </c>
      <c r="R603" s="115">
        <v>0</v>
      </c>
      <c r="S603" s="115">
        <v>0</v>
      </c>
      <c r="T603" s="115">
        <v>0</v>
      </c>
      <c r="U603" s="115">
        <v>0</v>
      </c>
      <c r="V603" s="115">
        <v>0</v>
      </c>
      <c r="W603" s="115">
        <v>0</v>
      </c>
      <c r="X603" s="115">
        <v>0</v>
      </c>
      <c r="Y603" s="115">
        <v>0</v>
      </c>
      <c r="Z603" s="115">
        <v>0</v>
      </c>
      <c r="AA603" s="115">
        <v>0</v>
      </c>
      <c r="AB603" s="115">
        <v>0</v>
      </c>
      <c r="AC603" s="115">
        <v>0</v>
      </c>
      <c r="AD603" s="115">
        <v>0</v>
      </c>
      <c r="AE603" s="115">
        <v>0</v>
      </c>
      <c r="AF603" s="115">
        <v>0</v>
      </c>
      <c r="AG603" s="115">
        <v>0</v>
      </c>
      <c r="AH603" s="115">
        <v>0</v>
      </c>
      <c r="AI603" s="115">
        <v>0</v>
      </c>
      <c r="AJ603" s="115">
        <v>0</v>
      </c>
      <c r="AK603" s="115">
        <v>0</v>
      </c>
      <c r="AL603" s="246">
        <f t="shared" si="9"/>
        <v>0</v>
      </c>
      <c r="AO603" s="70"/>
    </row>
    <row r="604" spans="1:41" ht="33" hidden="1" customHeight="1">
      <c r="A604" s="87">
        <v>2320</v>
      </c>
      <c r="B604" s="88" t="s">
        <v>1234</v>
      </c>
      <c r="C604" s="117" t="s">
        <v>1304</v>
      </c>
      <c r="D604" s="115">
        <v>0</v>
      </c>
      <c r="E604" s="115">
        <v>0</v>
      </c>
      <c r="F604" s="115">
        <v>0</v>
      </c>
      <c r="G604" s="115">
        <v>0</v>
      </c>
      <c r="H604" s="115">
        <v>0</v>
      </c>
      <c r="I604" s="115">
        <v>0</v>
      </c>
      <c r="J604" s="115">
        <v>0</v>
      </c>
      <c r="K604" s="115">
        <v>0</v>
      </c>
      <c r="L604" s="115">
        <v>0</v>
      </c>
      <c r="M604" s="115">
        <v>0</v>
      </c>
      <c r="N604" s="115">
        <v>0</v>
      </c>
      <c r="O604" s="115">
        <v>0</v>
      </c>
      <c r="P604" s="115">
        <v>0</v>
      </c>
      <c r="Q604" s="115">
        <v>0</v>
      </c>
      <c r="R604" s="115">
        <v>0</v>
      </c>
      <c r="S604" s="115">
        <v>0</v>
      </c>
      <c r="T604" s="115">
        <v>0</v>
      </c>
      <c r="U604" s="115">
        <v>0</v>
      </c>
      <c r="V604" s="115">
        <v>0</v>
      </c>
      <c r="W604" s="115">
        <v>0</v>
      </c>
      <c r="X604" s="115">
        <v>0</v>
      </c>
      <c r="Y604" s="115">
        <v>0</v>
      </c>
      <c r="Z604" s="115">
        <v>0</v>
      </c>
      <c r="AA604" s="115">
        <v>0</v>
      </c>
      <c r="AB604" s="115">
        <v>0</v>
      </c>
      <c r="AC604" s="115">
        <v>0</v>
      </c>
      <c r="AD604" s="115">
        <v>0</v>
      </c>
      <c r="AE604" s="115">
        <v>0</v>
      </c>
      <c r="AF604" s="115">
        <v>0</v>
      </c>
      <c r="AG604" s="115">
        <v>0</v>
      </c>
      <c r="AH604" s="115">
        <v>0</v>
      </c>
      <c r="AI604" s="115">
        <v>0</v>
      </c>
      <c r="AJ604" s="115">
        <v>0</v>
      </c>
      <c r="AK604" s="115">
        <v>0</v>
      </c>
      <c r="AL604" s="246">
        <f t="shared" si="9"/>
        <v>0</v>
      </c>
      <c r="AO604" s="70"/>
    </row>
    <row r="605" spans="1:41" ht="33" hidden="1" customHeight="1">
      <c r="A605" s="87">
        <v>2321</v>
      </c>
      <c r="B605" s="88" t="s">
        <v>610</v>
      </c>
      <c r="C605" s="117" t="s">
        <v>1304</v>
      </c>
      <c r="D605" s="115">
        <v>0</v>
      </c>
      <c r="E605" s="115">
        <v>0</v>
      </c>
      <c r="F605" s="115">
        <v>0</v>
      </c>
      <c r="G605" s="115">
        <v>0</v>
      </c>
      <c r="H605" s="115">
        <v>0</v>
      </c>
      <c r="I605" s="115">
        <v>0</v>
      </c>
      <c r="J605" s="115">
        <v>0</v>
      </c>
      <c r="K605" s="115">
        <v>0</v>
      </c>
      <c r="L605" s="115">
        <v>0</v>
      </c>
      <c r="M605" s="115">
        <v>0</v>
      </c>
      <c r="N605" s="115">
        <v>0</v>
      </c>
      <c r="O605" s="115">
        <v>0</v>
      </c>
      <c r="P605" s="115">
        <v>0</v>
      </c>
      <c r="Q605" s="115">
        <v>0</v>
      </c>
      <c r="R605" s="115">
        <v>0</v>
      </c>
      <c r="S605" s="115">
        <v>0</v>
      </c>
      <c r="T605" s="115">
        <v>0</v>
      </c>
      <c r="U605" s="115">
        <v>0</v>
      </c>
      <c r="V605" s="115">
        <v>0</v>
      </c>
      <c r="W605" s="115">
        <v>0</v>
      </c>
      <c r="X605" s="115">
        <v>0</v>
      </c>
      <c r="Y605" s="115">
        <v>0</v>
      </c>
      <c r="Z605" s="115">
        <v>0</v>
      </c>
      <c r="AA605" s="115">
        <v>0</v>
      </c>
      <c r="AB605" s="115">
        <v>0</v>
      </c>
      <c r="AC605" s="115">
        <v>0</v>
      </c>
      <c r="AD605" s="115">
        <v>0</v>
      </c>
      <c r="AE605" s="115">
        <v>0</v>
      </c>
      <c r="AF605" s="115">
        <v>0</v>
      </c>
      <c r="AG605" s="115">
        <v>0</v>
      </c>
      <c r="AH605" s="115">
        <v>0</v>
      </c>
      <c r="AI605" s="115">
        <v>0</v>
      </c>
      <c r="AJ605" s="115">
        <v>0</v>
      </c>
      <c r="AK605" s="115">
        <v>0</v>
      </c>
      <c r="AL605" s="246">
        <f t="shared" si="9"/>
        <v>0</v>
      </c>
      <c r="AO605" s="70"/>
    </row>
    <row r="606" spans="1:41" ht="33" hidden="1" customHeight="1">
      <c r="A606" s="87">
        <v>2322</v>
      </c>
      <c r="B606" s="88" t="s">
        <v>611</v>
      </c>
      <c r="C606" s="117" t="s">
        <v>1304</v>
      </c>
      <c r="D606" s="115">
        <v>0</v>
      </c>
      <c r="E606" s="115">
        <v>0</v>
      </c>
      <c r="F606" s="115">
        <v>0</v>
      </c>
      <c r="G606" s="115">
        <v>0</v>
      </c>
      <c r="H606" s="115">
        <v>0</v>
      </c>
      <c r="I606" s="115">
        <v>0</v>
      </c>
      <c r="J606" s="115">
        <v>0</v>
      </c>
      <c r="K606" s="115">
        <v>0</v>
      </c>
      <c r="L606" s="115">
        <v>0</v>
      </c>
      <c r="M606" s="115">
        <v>0</v>
      </c>
      <c r="N606" s="115">
        <v>0</v>
      </c>
      <c r="O606" s="115">
        <v>0</v>
      </c>
      <c r="P606" s="115">
        <v>0</v>
      </c>
      <c r="Q606" s="115">
        <v>0</v>
      </c>
      <c r="R606" s="115">
        <v>0</v>
      </c>
      <c r="S606" s="115">
        <v>0</v>
      </c>
      <c r="T606" s="115">
        <v>0</v>
      </c>
      <c r="U606" s="115">
        <v>0</v>
      </c>
      <c r="V606" s="115">
        <v>0</v>
      </c>
      <c r="W606" s="115">
        <v>0</v>
      </c>
      <c r="X606" s="115">
        <v>0</v>
      </c>
      <c r="Y606" s="115">
        <v>0</v>
      </c>
      <c r="Z606" s="115">
        <v>0</v>
      </c>
      <c r="AA606" s="115">
        <v>0</v>
      </c>
      <c r="AB606" s="115">
        <v>0</v>
      </c>
      <c r="AC606" s="115">
        <v>0</v>
      </c>
      <c r="AD606" s="115">
        <v>0</v>
      </c>
      <c r="AE606" s="115">
        <v>0</v>
      </c>
      <c r="AF606" s="115">
        <v>0</v>
      </c>
      <c r="AG606" s="115">
        <v>0</v>
      </c>
      <c r="AH606" s="115">
        <v>0</v>
      </c>
      <c r="AI606" s="115">
        <v>0</v>
      </c>
      <c r="AJ606" s="115">
        <v>0</v>
      </c>
      <c r="AK606" s="115">
        <v>0</v>
      </c>
      <c r="AL606" s="246">
        <f t="shared" si="9"/>
        <v>0</v>
      </c>
      <c r="AO606" s="70"/>
    </row>
    <row r="607" spans="1:41" ht="33" hidden="1" customHeight="1">
      <c r="A607" s="87">
        <v>2323</v>
      </c>
      <c r="B607" s="88" t="s">
        <v>612</v>
      </c>
      <c r="C607" s="117" t="s">
        <v>1304</v>
      </c>
      <c r="D607" s="115">
        <v>0</v>
      </c>
      <c r="E607" s="115">
        <v>0</v>
      </c>
      <c r="F607" s="115">
        <v>0</v>
      </c>
      <c r="G607" s="115">
        <v>0</v>
      </c>
      <c r="H607" s="115">
        <v>0</v>
      </c>
      <c r="I607" s="115">
        <v>0</v>
      </c>
      <c r="J607" s="115">
        <v>0</v>
      </c>
      <c r="K607" s="115">
        <v>0</v>
      </c>
      <c r="L607" s="115">
        <v>0</v>
      </c>
      <c r="M607" s="115">
        <v>0</v>
      </c>
      <c r="N607" s="115">
        <v>0</v>
      </c>
      <c r="O607" s="115">
        <v>0</v>
      </c>
      <c r="P607" s="115">
        <v>0</v>
      </c>
      <c r="Q607" s="115">
        <v>0</v>
      </c>
      <c r="R607" s="115">
        <v>0</v>
      </c>
      <c r="S607" s="115">
        <v>0</v>
      </c>
      <c r="T607" s="115">
        <v>0</v>
      </c>
      <c r="U607" s="115">
        <v>0</v>
      </c>
      <c r="V607" s="115">
        <v>0</v>
      </c>
      <c r="W607" s="115">
        <v>0</v>
      </c>
      <c r="X607" s="115">
        <v>0</v>
      </c>
      <c r="Y607" s="115">
        <v>0</v>
      </c>
      <c r="Z607" s="115">
        <v>0</v>
      </c>
      <c r="AA607" s="115">
        <v>0</v>
      </c>
      <c r="AB607" s="115">
        <v>0</v>
      </c>
      <c r="AC607" s="115">
        <v>0</v>
      </c>
      <c r="AD607" s="115">
        <v>0</v>
      </c>
      <c r="AE607" s="115">
        <v>0</v>
      </c>
      <c r="AF607" s="115">
        <v>0</v>
      </c>
      <c r="AG607" s="115">
        <v>0</v>
      </c>
      <c r="AH607" s="115">
        <v>0</v>
      </c>
      <c r="AI607" s="115">
        <v>0</v>
      </c>
      <c r="AJ607" s="115">
        <v>0</v>
      </c>
      <c r="AK607" s="115">
        <v>0</v>
      </c>
      <c r="AL607" s="246">
        <f t="shared" si="9"/>
        <v>0</v>
      </c>
      <c r="AO607" s="70"/>
    </row>
    <row r="608" spans="1:41" ht="33" hidden="1" customHeight="1">
      <c r="A608" s="87">
        <v>2324</v>
      </c>
      <c r="B608" s="88" t="s">
        <v>613</v>
      </c>
      <c r="C608" s="117" t="s">
        <v>1304</v>
      </c>
      <c r="D608" s="115">
        <v>0</v>
      </c>
      <c r="E608" s="115">
        <v>0</v>
      </c>
      <c r="F608" s="115">
        <v>0</v>
      </c>
      <c r="G608" s="115">
        <v>0</v>
      </c>
      <c r="H608" s="115">
        <v>0</v>
      </c>
      <c r="I608" s="115">
        <v>0</v>
      </c>
      <c r="J608" s="115">
        <v>0</v>
      </c>
      <c r="K608" s="115">
        <v>0</v>
      </c>
      <c r="L608" s="115">
        <v>0</v>
      </c>
      <c r="M608" s="115">
        <v>0</v>
      </c>
      <c r="N608" s="115">
        <v>0</v>
      </c>
      <c r="O608" s="115">
        <v>0</v>
      </c>
      <c r="P608" s="115">
        <v>0</v>
      </c>
      <c r="Q608" s="115">
        <v>0</v>
      </c>
      <c r="R608" s="115">
        <v>0</v>
      </c>
      <c r="S608" s="115">
        <v>0</v>
      </c>
      <c r="T608" s="115">
        <v>0</v>
      </c>
      <c r="U608" s="115">
        <v>0</v>
      </c>
      <c r="V608" s="115">
        <v>0</v>
      </c>
      <c r="W608" s="115">
        <v>0</v>
      </c>
      <c r="X608" s="115">
        <v>0</v>
      </c>
      <c r="Y608" s="115">
        <v>0</v>
      </c>
      <c r="Z608" s="115">
        <v>0</v>
      </c>
      <c r="AA608" s="115">
        <v>0</v>
      </c>
      <c r="AB608" s="115">
        <v>0</v>
      </c>
      <c r="AC608" s="115">
        <v>0</v>
      </c>
      <c r="AD608" s="115">
        <v>0</v>
      </c>
      <c r="AE608" s="115">
        <v>0</v>
      </c>
      <c r="AF608" s="115">
        <v>0</v>
      </c>
      <c r="AG608" s="115">
        <v>0</v>
      </c>
      <c r="AH608" s="115">
        <v>0</v>
      </c>
      <c r="AI608" s="115">
        <v>0</v>
      </c>
      <c r="AJ608" s="115">
        <v>0</v>
      </c>
      <c r="AK608" s="115">
        <v>0</v>
      </c>
      <c r="AL608" s="246">
        <f t="shared" si="9"/>
        <v>0</v>
      </c>
      <c r="AO608" s="70"/>
    </row>
    <row r="609" spans="1:41" ht="33" hidden="1" customHeight="1">
      <c r="A609" s="87">
        <v>2325</v>
      </c>
      <c r="B609" s="88" t="s">
        <v>614</v>
      </c>
      <c r="C609" s="117" t="s">
        <v>1304</v>
      </c>
      <c r="D609" s="115">
        <v>0</v>
      </c>
      <c r="E609" s="115">
        <v>0</v>
      </c>
      <c r="F609" s="115">
        <v>0</v>
      </c>
      <c r="G609" s="115">
        <v>0</v>
      </c>
      <c r="H609" s="115">
        <v>0</v>
      </c>
      <c r="I609" s="115">
        <v>0</v>
      </c>
      <c r="J609" s="115">
        <v>0</v>
      </c>
      <c r="K609" s="115">
        <v>0</v>
      </c>
      <c r="L609" s="115">
        <v>0</v>
      </c>
      <c r="M609" s="115">
        <v>0</v>
      </c>
      <c r="N609" s="115">
        <v>0</v>
      </c>
      <c r="O609" s="115">
        <v>0</v>
      </c>
      <c r="P609" s="115">
        <v>0</v>
      </c>
      <c r="Q609" s="115">
        <v>0</v>
      </c>
      <c r="R609" s="115">
        <v>0</v>
      </c>
      <c r="S609" s="115">
        <v>0</v>
      </c>
      <c r="T609" s="115">
        <v>0</v>
      </c>
      <c r="U609" s="115">
        <v>0</v>
      </c>
      <c r="V609" s="115">
        <v>0</v>
      </c>
      <c r="W609" s="115">
        <v>0</v>
      </c>
      <c r="X609" s="115">
        <v>0</v>
      </c>
      <c r="Y609" s="115">
        <v>0</v>
      </c>
      <c r="Z609" s="115">
        <v>0</v>
      </c>
      <c r="AA609" s="115">
        <v>0</v>
      </c>
      <c r="AB609" s="115">
        <v>0</v>
      </c>
      <c r="AC609" s="115">
        <v>0</v>
      </c>
      <c r="AD609" s="115">
        <v>0</v>
      </c>
      <c r="AE609" s="115">
        <v>0</v>
      </c>
      <c r="AF609" s="115">
        <v>0</v>
      </c>
      <c r="AG609" s="115">
        <v>0</v>
      </c>
      <c r="AH609" s="115">
        <v>0</v>
      </c>
      <c r="AI609" s="115">
        <v>0</v>
      </c>
      <c r="AJ609" s="115">
        <v>0</v>
      </c>
      <c r="AK609" s="115">
        <v>0</v>
      </c>
      <c r="AL609" s="246">
        <f t="shared" si="9"/>
        <v>0</v>
      </c>
      <c r="AO609" s="70"/>
    </row>
    <row r="610" spans="1:41" ht="33" hidden="1" customHeight="1">
      <c r="A610" s="87">
        <v>2326</v>
      </c>
      <c r="B610" s="88" t="s">
        <v>615</v>
      </c>
      <c r="C610" s="117" t="s">
        <v>1304</v>
      </c>
      <c r="D610" s="115">
        <v>0</v>
      </c>
      <c r="E610" s="115">
        <v>0</v>
      </c>
      <c r="F610" s="115">
        <v>0</v>
      </c>
      <c r="G610" s="115">
        <v>0</v>
      </c>
      <c r="H610" s="115">
        <v>0</v>
      </c>
      <c r="I610" s="115">
        <v>0</v>
      </c>
      <c r="J610" s="115">
        <v>0</v>
      </c>
      <c r="K610" s="115">
        <v>0</v>
      </c>
      <c r="L610" s="115">
        <v>0</v>
      </c>
      <c r="M610" s="115">
        <v>0</v>
      </c>
      <c r="N610" s="115">
        <v>0</v>
      </c>
      <c r="O610" s="115">
        <v>0</v>
      </c>
      <c r="P610" s="115">
        <v>0</v>
      </c>
      <c r="Q610" s="115">
        <v>0</v>
      </c>
      <c r="R610" s="115">
        <v>0</v>
      </c>
      <c r="S610" s="115">
        <v>0</v>
      </c>
      <c r="T610" s="115">
        <v>0</v>
      </c>
      <c r="U610" s="115">
        <v>0</v>
      </c>
      <c r="V610" s="115">
        <v>0</v>
      </c>
      <c r="W610" s="115">
        <v>0</v>
      </c>
      <c r="X610" s="115">
        <v>0</v>
      </c>
      <c r="Y610" s="115">
        <v>0</v>
      </c>
      <c r="Z610" s="115">
        <v>0</v>
      </c>
      <c r="AA610" s="115">
        <v>0</v>
      </c>
      <c r="AB610" s="115">
        <v>0</v>
      </c>
      <c r="AC610" s="115">
        <v>0</v>
      </c>
      <c r="AD610" s="115">
        <v>0</v>
      </c>
      <c r="AE610" s="115">
        <v>0</v>
      </c>
      <c r="AF610" s="115">
        <v>0</v>
      </c>
      <c r="AG610" s="115">
        <v>0</v>
      </c>
      <c r="AH610" s="115">
        <v>0</v>
      </c>
      <c r="AI610" s="115">
        <v>0</v>
      </c>
      <c r="AJ610" s="115">
        <v>0</v>
      </c>
      <c r="AK610" s="115">
        <v>0</v>
      </c>
      <c r="AL610" s="246">
        <f t="shared" si="9"/>
        <v>0</v>
      </c>
      <c r="AO610" s="70"/>
    </row>
    <row r="611" spans="1:41" ht="33" hidden="1" customHeight="1">
      <c r="A611" s="87">
        <v>2327</v>
      </c>
      <c r="B611" s="88" t="s">
        <v>616</v>
      </c>
      <c r="C611" s="117" t="s">
        <v>1304</v>
      </c>
      <c r="D611" s="115">
        <v>0</v>
      </c>
      <c r="E611" s="115">
        <v>0</v>
      </c>
      <c r="F611" s="115">
        <v>0</v>
      </c>
      <c r="G611" s="115">
        <v>0</v>
      </c>
      <c r="H611" s="115">
        <v>0</v>
      </c>
      <c r="I611" s="115">
        <v>0</v>
      </c>
      <c r="J611" s="115">
        <v>0</v>
      </c>
      <c r="K611" s="115">
        <v>0</v>
      </c>
      <c r="L611" s="115">
        <v>0</v>
      </c>
      <c r="M611" s="115">
        <v>0</v>
      </c>
      <c r="N611" s="115">
        <v>0</v>
      </c>
      <c r="O611" s="115">
        <v>0</v>
      </c>
      <c r="P611" s="115">
        <v>0</v>
      </c>
      <c r="Q611" s="115">
        <v>0</v>
      </c>
      <c r="R611" s="115">
        <v>0</v>
      </c>
      <c r="S611" s="115">
        <v>0</v>
      </c>
      <c r="T611" s="115">
        <v>0</v>
      </c>
      <c r="U611" s="115">
        <v>0</v>
      </c>
      <c r="V611" s="115">
        <v>0</v>
      </c>
      <c r="W611" s="115">
        <v>0</v>
      </c>
      <c r="X611" s="115">
        <v>0</v>
      </c>
      <c r="Y611" s="115">
        <v>0</v>
      </c>
      <c r="Z611" s="115">
        <v>0</v>
      </c>
      <c r="AA611" s="115">
        <v>0</v>
      </c>
      <c r="AB611" s="115">
        <v>0</v>
      </c>
      <c r="AC611" s="115">
        <v>0</v>
      </c>
      <c r="AD611" s="115">
        <v>0</v>
      </c>
      <c r="AE611" s="115">
        <v>0</v>
      </c>
      <c r="AF611" s="115">
        <v>0</v>
      </c>
      <c r="AG611" s="115">
        <v>0</v>
      </c>
      <c r="AH611" s="115">
        <v>0</v>
      </c>
      <c r="AI611" s="115">
        <v>0</v>
      </c>
      <c r="AJ611" s="115">
        <v>0</v>
      </c>
      <c r="AK611" s="115">
        <v>0</v>
      </c>
      <c r="AL611" s="246">
        <f t="shared" si="9"/>
        <v>0</v>
      </c>
      <c r="AO611" s="70"/>
    </row>
    <row r="612" spans="1:41" ht="33" hidden="1" customHeight="1">
      <c r="A612" s="87">
        <v>2328</v>
      </c>
      <c r="B612" s="88" t="s">
        <v>1280</v>
      </c>
      <c r="C612" s="117" t="s">
        <v>1304</v>
      </c>
      <c r="D612" s="115">
        <v>0</v>
      </c>
      <c r="E612" s="115">
        <v>0</v>
      </c>
      <c r="F612" s="115">
        <v>0</v>
      </c>
      <c r="G612" s="115">
        <v>0</v>
      </c>
      <c r="H612" s="115">
        <v>0</v>
      </c>
      <c r="I612" s="115">
        <v>0</v>
      </c>
      <c r="J612" s="115">
        <v>0</v>
      </c>
      <c r="K612" s="115">
        <v>0</v>
      </c>
      <c r="L612" s="115">
        <v>0</v>
      </c>
      <c r="M612" s="115">
        <v>0</v>
      </c>
      <c r="N612" s="115">
        <v>0</v>
      </c>
      <c r="O612" s="115">
        <v>0</v>
      </c>
      <c r="P612" s="115">
        <v>0</v>
      </c>
      <c r="Q612" s="115">
        <v>0</v>
      </c>
      <c r="R612" s="115">
        <v>0</v>
      </c>
      <c r="S612" s="115">
        <v>0</v>
      </c>
      <c r="T612" s="115">
        <v>0</v>
      </c>
      <c r="U612" s="115">
        <v>0</v>
      </c>
      <c r="V612" s="115">
        <v>0</v>
      </c>
      <c r="W612" s="115">
        <v>0</v>
      </c>
      <c r="X612" s="115">
        <v>0</v>
      </c>
      <c r="Y612" s="115">
        <v>0</v>
      </c>
      <c r="Z612" s="115">
        <v>0</v>
      </c>
      <c r="AA612" s="115">
        <v>0</v>
      </c>
      <c r="AB612" s="115">
        <v>0</v>
      </c>
      <c r="AC612" s="115">
        <v>0</v>
      </c>
      <c r="AD612" s="115">
        <v>0</v>
      </c>
      <c r="AE612" s="115">
        <v>0</v>
      </c>
      <c r="AF612" s="115">
        <v>0</v>
      </c>
      <c r="AG612" s="115">
        <v>0</v>
      </c>
      <c r="AH612" s="115">
        <v>0</v>
      </c>
      <c r="AI612" s="115">
        <v>0</v>
      </c>
      <c r="AJ612" s="115">
        <v>0</v>
      </c>
      <c r="AK612" s="115">
        <v>0</v>
      </c>
      <c r="AL612" s="246">
        <f t="shared" si="9"/>
        <v>0</v>
      </c>
      <c r="AO612" s="70"/>
    </row>
    <row r="613" spans="1:41" ht="33" customHeight="1">
      <c r="A613" s="87" t="s">
        <v>627</v>
      </c>
      <c r="B613" s="88" t="s">
        <v>1235</v>
      </c>
      <c r="C613" s="89" t="s">
        <v>12726</v>
      </c>
      <c r="D613" s="115">
        <v>0</v>
      </c>
      <c r="E613" s="115">
        <v>0</v>
      </c>
      <c r="F613" s="115">
        <v>0</v>
      </c>
      <c r="G613" s="115">
        <v>2996265.3400000003</v>
      </c>
      <c r="H613" s="115">
        <v>0</v>
      </c>
      <c r="I613" s="115">
        <v>0</v>
      </c>
      <c r="J613" s="115">
        <v>626348.57999999996</v>
      </c>
      <c r="K613" s="115">
        <v>0</v>
      </c>
      <c r="L613" s="115">
        <v>0</v>
      </c>
      <c r="M613" s="115">
        <v>0</v>
      </c>
      <c r="N613" s="115">
        <v>0</v>
      </c>
      <c r="O613" s="115">
        <v>0</v>
      </c>
      <c r="P613" s="115">
        <v>0</v>
      </c>
      <c r="Q613" s="115">
        <v>0</v>
      </c>
      <c r="R613" s="115">
        <v>0</v>
      </c>
      <c r="S613" s="115">
        <v>0</v>
      </c>
      <c r="T613" s="115">
        <v>0</v>
      </c>
      <c r="U613" s="115">
        <v>0</v>
      </c>
      <c r="V613" s="115">
        <v>0</v>
      </c>
      <c r="W613" s="115">
        <v>0</v>
      </c>
      <c r="X613" s="115">
        <v>0</v>
      </c>
      <c r="Y613" s="115">
        <v>0</v>
      </c>
      <c r="Z613" s="115">
        <v>0</v>
      </c>
      <c r="AA613" s="115">
        <v>0</v>
      </c>
      <c r="AB613" s="115">
        <v>0</v>
      </c>
      <c r="AC613" s="115">
        <v>0</v>
      </c>
      <c r="AD613" s="115">
        <v>0</v>
      </c>
      <c r="AE613" s="115">
        <v>0</v>
      </c>
      <c r="AF613" s="115">
        <v>0</v>
      </c>
      <c r="AG613" s="115">
        <v>0</v>
      </c>
      <c r="AH613" s="115">
        <v>0</v>
      </c>
      <c r="AI613" s="115">
        <v>0</v>
      </c>
      <c r="AJ613" s="115">
        <v>0</v>
      </c>
      <c r="AK613" s="115">
        <v>0</v>
      </c>
      <c r="AL613" s="246">
        <f t="shared" si="9"/>
        <v>3622613.9200000004</v>
      </c>
      <c r="AO613" s="70"/>
    </row>
    <row r="614" spans="1:41" ht="33" hidden="1" customHeight="1">
      <c r="A614" s="87" t="s">
        <v>1305</v>
      </c>
      <c r="B614" s="88" t="s">
        <v>1306</v>
      </c>
      <c r="C614" s="117" t="s">
        <v>1304</v>
      </c>
      <c r="D614" s="115">
        <v>0</v>
      </c>
      <c r="E614" s="115">
        <v>0</v>
      </c>
      <c r="F614" s="115">
        <v>0</v>
      </c>
      <c r="G614" s="115">
        <v>0</v>
      </c>
      <c r="H614" s="115">
        <v>0</v>
      </c>
      <c r="I614" s="115">
        <v>0</v>
      </c>
      <c r="J614" s="115">
        <v>0</v>
      </c>
      <c r="K614" s="115">
        <v>0</v>
      </c>
      <c r="L614" s="115">
        <v>0</v>
      </c>
      <c r="M614" s="115">
        <v>0</v>
      </c>
      <c r="N614" s="115">
        <v>0</v>
      </c>
      <c r="O614" s="115">
        <v>0</v>
      </c>
      <c r="P614" s="115">
        <v>0</v>
      </c>
      <c r="Q614" s="115">
        <v>0</v>
      </c>
      <c r="R614" s="115">
        <v>0</v>
      </c>
      <c r="S614" s="115">
        <v>0</v>
      </c>
      <c r="T614" s="115">
        <v>0</v>
      </c>
      <c r="U614" s="115">
        <v>0</v>
      </c>
      <c r="V614" s="115">
        <v>0</v>
      </c>
      <c r="W614" s="115">
        <v>0</v>
      </c>
      <c r="X614" s="115">
        <v>0</v>
      </c>
      <c r="Y614" s="115">
        <v>0</v>
      </c>
      <c r="Z614" s="115">
        <v>0</v>
      </c>
      <c r="AA614" s="115">
        <v>0</v>
      </c>
      <c r="AB614" s="115">
        <v>0</v>
      </c>
      <c r="AC614" s="115">
        <v>0</v>
      </c>
      <c r="AD614" s="115">
        <v>0</v>
      </c>
      <c r="AE614" s="115">
        <v>0</v>
      </c>
      <c r="AF614" s="115">
        <v>0</v>
      </c>
      <c r="AG614" s="115">
        <v>0</v>
      </c>
      <c r="AH614" s="115">
        <v>0</v>
      </c>
      <c r="AI614" s="115">
        <v>0</v>
      </c>
      <c r="AJ614" s="115">
        <v>0</v>
      </c>
      <c r="AK614" s="115">
        <v>0</v>
      </c>
      <c r="AL614" s="246">
        <f t="shared" si="9"/>
        <v>0</v>
      </c>
      <c r="AO614" s="70"/>
    </row>
    <row r="615" spans="1:41" ht="33" hidden="1" customHeight="1">
      <c r="A615" s="218" t="s">
        <v>631</v>
      </c>
      <c r="B615" s="90" t="s">
        <v>1237</v>
      </c>
      <c r="C615" s="117" t="s">
        <v>1304</v>
      </c>
      <c r="D615" s="116">
        <v>0</v>
      </c>
      <c r="E615" s="116">
        <v>0</v>
      </c>
      <c r="F615" s="116">
        <v>0</v>
      </c>
      <c r="G615" s="116">
        <v>0</v>
      </c>
      <c r="H615" s="116">
        <v>0</v>
      </c>
      <c r="I615" s="116">
        <v>0</v>
      </c>
      <c r="J615" s="116">
        <v>0</v>
      </c>
      <c r="K615" s="116">
        <v>0</v>
      </c>
      <c r="L615" s="116">
        <v>0</v>
      </c>
      <c r="M615" s="116">
        <v>0</v>
      </c>
      <c r="N615" s="116">
        <v>0</v>
      </c>
      <c r="O615" s="116">
        <v>0</v>
      </c>
      <c r="P615" s="116">
        <v>0</v>
      </c>
      <c r="Q615" s="116">
        <v>0</v>
      </c>
      <c r="R615" s="116">
        <v>0</v>
      </c>
      <c r="S615" s="116">
        <v>0</v>
      </c>
      <c r="T615" s="116">
        <v>0</v>
      </c>
      <c r="U615" s="116">
        <v>0</v>
      </c>
      <c r="V615" s="116">
        <v>0</v>
      </c>
      <c r="W615" s="116">
        <v>0</v>
      </c>
      <c r="X615" s="116">
        <v>0</v>
      </c>
      <c r="Y615" s="116">
        <v>0</v>
      </c>
      <c r="Z615" s="116">
        <v>0</v>
      </c>
      <c r="AA615" s="116">
        <v>0</v>
      </c>
      <c r="AB615" s="116">
        <v>0</v>
      </c>
      <c r="AC615" s="116">
        <v>0</v>
      </c>
      <c r="AD615" s="116">
        <v>0</v>
      </c>
      <c r="AE615" s="116">
        <v>0</v>
      </c>
      <c r="AF615" s="116">
        <v>0</v>
      </c>
      <c r="AG615" s="116">
        <v>0</v>
      </c>
      <c r="AH615" s="116">
        <v>0</v>
      </c>
      <c r="AI615" s="116">
        <v>0</v>
      </c>
      <c r="AJ615" s="116">
        <v>0</v>
      </c>
      <c r="AK615" s="116">
        <v>0</v>
      </c>
      <c r="AL615" s="246">
        <f>+SUM(D615:AK615)</f>
        <v>0</v>
      </c>
      <c r="AO615" s="70"/>
    </row>
    <row r="616" spans="1:41" ht="4.5" customHeight="1">
      <c r="A616" s="59"/>
      <c r="B616" s="60"/>
      <c r="C616" s="61"/>
      <c r="D616" s="95"/>
      <c r="E616" s="95"/>
      <c r="F616" s="95"/>
      <c r="G616" s="95"/>
      <c r="H616" s="95"/>
      <c r="I616" s="95"/>
      <c r="J616" s="95"/>
      <c r="K616" s="95"/>
      <c r="L616" s="95"/>
      <c r="M616" s="95"/>
      <c r="N616" s="9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6"/>
      <c r="AO616" s="18"/>
    </row>
    <row r="617" spans="1:41" ht="18.95" customHeight="1" thickBot="1">
      <c r="A617" s="59"/>
      <c r="B617" s="188" t="s">
        <v>637</v>
      </c>
      <c r="C617" s="188"/>
      <c r="D617" s="187">
        <f t="shared" ref="D617:AJ617" si="10">+SUBTOTAL(9,D11:D615)</f>
        <v>290659232.33000004</v>
      </c>
      <c r="E617" s="187">
        <f t="shared" si="10"/>
        <v>289130893.52999997</v>
      </c>
      <c r="F617" s="187">
        <f t="shared" si="10"/>
        <v>1817454263.8999996</v>
      </c>
      <c r="G617" s="187">
        <f t="shared" si="10"/>
        <v>207314692.44999996</v>
      </c>
      <c r="H617" s="187">
        <f t="shared" si="10"/>
        <v>0</v>
      </c>
      <c r="I617" s="187">
        <f t="shared" si="10"/>
        <v>1713282.65</v>
      </c>
      <c r="J617" s="187">
        <f t="shared" si="10"/>
        <v>2528607381.4199996</v>
      </c>
      <c r="K617" s="187">
        <f t="shared" si="10"/>
        <v>0</v>
      </c>
      <c r="L617" s="187">
        <f t="shared" si="10"/>
        <v>6242406.1399999959</v>
      </c>
      <c r="M617" s="187">
        <f t="shared" si="10"/>
        <v>14898476.6</v>
      </c>
      <c r="N617" s="187">
        <f t="shared" si="10"/>
        <v>0</v>
      </c>
      <c r="O617" s="187">
        <f t="shared" si="10"/>
        <v>559810828.6400001</v>
      </c>
      <c r="P617" s="187">
        <f t="shared" si="10"/>
        <v>233290.12999999995</v>
      </c>
      <c r="Q617" s="187">
        <f t="shared" si="10"/>
        <v>817829529.38000011</v>
      </c>
      <c r="R617" s="187">
        <f t="shared" si="10"/>
        <v>169425101.28999999</v>
      </c>
      <c r="S617" s="187">
        <f t="shared" si="10"/>
        <v>0</v>
      </c>
      <c r="T617" s="187">
        <f t="shared" si="10"/>
        <v>0</v>
      </c>
      <c r="U617" s="187">
        <f t="shared" si="10"/>
        <v>0</v>
      </c>
      <c r="V617" s="187">
        <f t="shared" si="10"/>
        <v>0</v>
      </c>
      <c r="W617" s="187">
        <f t="shared" si="10"/>
        <v>72982194.685399994</v>
      </c>
      <c r="X617" s="187">
        <f t="shared" si="10"/>
        <v>72982194.685399994</v>
      </c>
      <c r="Y617" s="187">
        <f t="shared" si="10"/>
        <v>2429688.33</v>
      </c>
      <c r="Z617" s="187">
        <f t="shared" si="10"/>
        <v>0</v>
      </c>
      <c r="AA617" s="187">
        <f t="shared" si="10"/>
        <v>2450.4900000000002</v>
      </c>
      <c r="AB617" s="187">
        <f t="shared" si="10"/>
        <v>6423376854.4700003</v>
      </c>
      <c r="AC617" s="187">
        <f t="shared" si="10"/>
        <v>50.01</v>
      </c>
      <c r="AD617" s="187">
        <f t="shared" si="10"/>
        <v>1251146.69</v>
      </c>
      <c r="AE617" s="187">
        <f t="shared" si="10"/>
        <v>21189920.030000001</v>
      </c>
      <c r="AF617" s="187">
        <f t="shared" si="10"/>
        <v>37063.96</v>
      </c>
      <c r="AG617" s="187">
        <f t="shared" si="10"/>
        <v>14031635.190000001</v>
      </c>
      <c r="AH617" s="187">
        <f t="shared" si="10"/>
        <v>104333204.92999996</v>
      </c>
      <c r="AI617" s="187">
        <f t="shared" si="10"/>
        <v>0</v>
      </c>
      <c r="AJ617" s="187">
        <f t="shared" si="10"/>
        <v>1.2800000000000009</v>
      </c>
      <c r="AK617" s="187">
        <f t="shared" ref="AK617" si="11">SUBTOTAL(9,AK11:AK615)</f>
        <v>0</v>
      </c>
      <c r="AL617" s="187">
        <f>+SUBTOTAL(9,AL11:AL615)</f>
        <v>13415935783.2108</v>
      </c>
    </row>
    <row r="618" spans="1:41" ht="15.75" thickTop="1">
      <c r="A618" s="23"/>
      <c r="B618" s="24"/>
      <c r="C618" s="25"/>
      <c r="D618" s="91"/>
      <c r="E618" s="91"/>
      <c r="F618" s="91"/>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2"/>
    </row>
    <row r="620" spans="1:41">
      <c r="H620" s="244"/>
      <c r="O620" s="97">
        <v>1630075069.8000007</v>
      </c>
      <c r="AL620" s="263"/>
    </row>
    <row r="621" spans="1:41" s="19" customFormat="1" hidden="1">
      <c r="D621" s="97"/>
      <c r="E621" s="97"/>
      <c r="F621" s="97"/>
      <c r="G621" s="97"/>
      <c r="H621" s="97"/>
      <c r="I621" s="97"/>
      <c r="J621" s="97"/>
      <c r="K621" s="97"/>
      <c r="L621" s="97"/>
      <c r="M621" s="97"/>
      <c r="N621" s="97"/>
      <c r="O621" s="97"/>
      <c r="P621" s="97"/>
      <c r="Q621" s="97"/>
      <c r="R621" s="97"/>
      <c r="S621" s="97"/>
      <c r="T621" s="97"/>
      <c r="U621" s="97"/>
      <c r="V621" s="97"/>
      <c r="W621" s="97"/>
      <c r="X621" s="97"/>
      <c r="Y621" s="97"/>
      <c r="Z621" s="97"/>
      <c r="AA621" s="97"/>
      <c r="AB621" s="97"/>
      <c r="AC621" s="97"/>
      <c r="AD621" s="97"/>
      <c r="AE621" s="97"/>
      <c r="AF621" s="97"/>
      <c r="AG621" s="97"/>
      <c r="AH621" s="97"/>
      <c r="AI621" s="97"/>
      <c r="AJ621" s="97"/>
      <c r="AK621" s="97"/>
      <c r="AL621" s="97"/>
    </row>
    <row r="622" spans="1:41" hidden="1"/>
    <row r="623" spans="1:41" hidden="1"/>
    <row r="624" spans="1:41" hidden="1"/>
    <row r="625" spans="3:38" hidden="1"/>
    <row r="626" spans="3:38" ht="15.75" hidden="1" thickBot="1">
      <c r="C626" s="21"/>
      <c r="D626" s="99"/>
      <c r="E626" s="99"/>
      <c r="F626" s="99"/>
      <c r="G626" s="99"/>
      <c r="H626" s="99"/>
      <c r="I626" s="99"/>
      <c r="J626" s="99"/>
      <c r="K626" s="99"/>
      <c r="L626" s="99"/>
      <c r="M626" s="99"/>
      <c r="N626" s="99"/>
      <c r="O626" s="99"/>
      <c r="P626" s="99"/>
      <c r="Q626" s="99"/>
      <c r="R626" s="99"/>
      <c r="S626" s="99"/>
      <c r="T626" s="99"/>
      <c r="U626" s="99"/>
      <c r="V626" s="99"/>
      <c r="W626" s="99"/>
      <c r="X626" s="99"/>
      <c r="Y626" s="99"/>
      <c r="Z626" s="99"/>
      <c r="AA626" s="99"/>
      <c r="AB626" s="99"/>
      <c r="AC626" s="99"/>
      <c r="AD626" s="99"/>
      <c r="AE626" s="99"/>
      <c r="AF626" s="99"/>
      <c r="AG626" s="99"/>
      <c r="AH626" s="99"/>
      <c r="AI626" s="99"/>
      <c r="AJ626" s="99"/>
      <c r="AK626" s="99"/>
      <c r="AL626" s="97"/>
    </row>
    <row r="627" spans="3:38" hidden="1">
      <c r="AL627" s="97"/>
    </row>
    <row r="628" spans="3:38">
      <c r="AL628" s="264"/>
    </row>
    <row r="629" spans="3:38">
      <c r="AL629" s="264"/>
    </row>
    <row r="630" spans="3:38">
      <c r="AL630" s="264"/>
    </row>
    <row r="631" spans="3:38">
      <c r="AL631" s="264"/>
    </row>
  </sheetData>
  <sheetProtection formatCells="0" formatColumns="0" formatRows="0" sort="0" autoFilter="0" pivotTables="0"/>
  <autoFilter ref="A10:AL615">
    <filterColumn colId="37">
      <filters>
        <filter val="1.083.711,62"/>
        <filter val="1.145.244,84"/>
        <filter val="1.153.246,55"/>
        <filter val="1.273.818.308,78"/>
        <filter val="1.302.696,85"/>
        <filter val="1.350.862,88"/>
        <filter val="1.391.764,30"/>
        <filter val="1.414.886,87"/>
        <filter val="1.509.098,64"/>
        <filter val="1.577.052,19"/>
        <filter val="1.740,00"/>
        <filter val="1.786.276,55"/>
        <filter val="1.810.641,27"/>
        <filter val="1.850,59"/>
        <filter val="1.954.542,74"/>
        <filter val="1.971,80"/>
        <filter val="10.096.744,20"/>
        <filter val="10.965,08"/>
        <filter val="100,00"/>
        <filter val="104.766.780,33"/>
        <filter val="11.324.717,89"/>
        <filter val="11.541.411,94"/>
        <filter val="113.088.209,95"/>
        <filter val="114,00"/>
        <filter val="115.093,51"/>
        <filter val="126.113.756,32"/>
        <filter val="126.341,00"/>
        <filter val="126.984,60"/>
        <filter val="13.631.136,86"/>
        <filter val="13.952.930,73"/>
        <filter val="138.864,12"/>
        <filter val="14.167.909,55"/>
        <filter val="144.934.170,18"/>
        <filter val="149.628.232,82"/>
        <filter val="15.609,39"/>
        <filter val="16.070,68"/>
        <filter val="16.259,01"/>
        <filter val="16.377,92"/>
        <filter val="160.140,07"/>
        <filter val="17.681,03"/>
        <filter val="192.971,00"/>
        <filter val="2.162,85"/>
        <filter val="2.232,60"/>
        <filter val="2.276,00"/>
        <filter val="2.332.027,23"/>
        <filter val="2.469.444,21"/>
        <filter val="2.499.475,28"/>
        <filter val="2.745.665,84"/>
        <filter val="2.801.305,95"/>
        <filter val="200,00"/>
        <filter val="202.460.236,38"/>
        <filter val="204.251.681,07"/>
        <filter val="208.724.209,30"/>
        <filter val="21.540.762,40"/>
        <filter val="234.685,89"/>
        <filter val="266.724,55"/>
        <filter val="271.070.423,12"/>
        <filter val="28.811.124,65"/>
        <filter val="28.886,73"/>
        <filter val="291.060,18"/>
        <filter val="3.331.963.892,95"/>
        <filter val="3.456.437,22"/>
        <filter val="3.622.613,92"/>
        <filter val="3.871.602,21"/>
        <filter val="3.889.513,44"/>
        <filter val="303.376,33"/>
        <filter val="308.555,98"/>
        <filter val="31.259,00"/>
        <filter val="31.842.835,63"/>
        <filter val="319,00"/>
        <filter val="32,20"/>
        <filter val="32.065.037,47"/>
        <filter val="345.000,00"/>
        <filter val="379.167.834,06"/>
        <filter val="39.987.227,43"/>
        <filter val="4.468.816,06"/>
        <filter val="4.654.664.574,84"/>
        <filter val="43.300,42"/>
        <filter val="45.050,19"/>
        <filter val="45.684.701,46"/>
        <filter val="460.262,06"/>
        <filter val="461.526,31"/>
        <filter val="5.150.753,41"/>
        <filter val="5.447.811,31"/>
        <filter val="50,00"/>
        <filter val="50.257.687,86"/>
        <filter val="51.053.917,73"/>
        <filter val="52.016,67"/>
        <filter val="52.489.844,22"/>
        <filter val="537.906.959,35"/>
        <filter val="554,95"/>
        <filter val="56.443,11"/>
        <filter val="578.328,35"/>
        <filter val="597,00"/>
        <filter val="6.008,49"/>
        <filter val="6.175,62"/>
        <filter val="61.621.131,32"/>
        <filter val="61.943.497,64"/>
        <filter val="628.570.872,39"/>
        <filter val="64.204,54"/>
        <filter val="64.838.073,63"/>
        <filter val="64.974.402,00"/>
        <filter val="67.630.554,12"/>
        <filter val="68.175.626,51"/>
        <filter val="68.814.620,81"/>
        <filter val="7.905,44"/>
        <filter val="748.223,10"/>
        <filter val="749.989,45"/>
        <filter val="76,00"/>
        <filter val="769,85"/>
        <filter val="770.037,27"/>
        <filter val="776.468,65"/>
        <filter val="8.000.000,00"/>
        <filter val="8.744.009,13"/>
        <filter val="831.792,75"/>
        <filter val="9.542,31"/>
        <filter val="9.689,00"/>
        <filter val="9.817.200,90"/>
        <filter val="9.842,40"/>
        <filter val="94.603,75"/>
        <filter val="967.462,00"/>
        <filter val="97.449,34"/>
        <filter val="977.435,60"/>
        <filter val="98.994.122,54"/>
        <filter val="981.123,80"/>
        <filter val="985.987,85"/>
      </filters>
    </filterColumn>
    <sortState ref="A42:AL237">
      <sortCondition descending="1" ref="AL10:AL614"/>
    </sortState>
  </autoFilter>
  <mergeCells count="6">
    <mergeCell ref="A4:AL4"/>
    <mergeCell ref="W9:AK9"/>
    <mergeCell ref="D9:V9"/>
    <mergeCell ref="A7:AL7"/>
    <mergeCell ref="A6:AL6"/>
    <mergeCell ref="A5:AL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zoomScale="115" zoomScaleNormal="100" zoomScaleSheetLayoutView="115" workbookViewId="0">
      <selection activeCell="B63" sqref="B63"/>
    </sheetView>
  </sheetViews>
  <sheetFormatPr baseColWidth="10" defaultRowHeight="15"/>
  <cols>
    <col min="1" max="1" width="3.28515625" customWidth="1"/>
    <col min="2" max="2" width="109.7109375" customWidth="1"/>
    <col min="3" max="3" width="2.85546875" customWidth="1"/>
  </cols>
  <sheetData>
    <row r="1" spans="1:3">
      <c r="A1" s="101"/>
      <c r="B1" s="102" t="s">
        <v>646</v>
      </c>
      <c r="C1" s="101"/>
    </row>
    <row r="2" spans="1:3" ht="5.25" customHeight="1">
      <c r="A2" s="101"/>
      <c r="B2" s="103"/>
      <c r="C2" s="101"/>
    </row>
    <row r="3" spans="1:3" ht="78.75">
      <c r="A3" s="101"/>
      <c r="B3" s="104" t="s">
        <v>1450</v>
      </c>
      <c r="C3" s="101"/>
    </row>
    <row r="4" spans="1:3" ht="56.25">
      <c r="A4" s="101"/>
      <c r="B4" s="104" t="s">
        <v>1291</v>
      </c>
      <c r="C4" s="101"/>
    </row>
    <row r="5" spans="1:3" ht="22.5">
      <c r="A5" s="101"/>
      <c r="B5" s="104" t="s">
        <v>1292</v>
      </c>
      <c r="C5" s="101"/>
    </row>
    <row r="6" spans="1:3" ht="15.75" thickBot="1">
      <c r="A6" s="101"/>
      <c r="B6" s="104" t="s">
        <v>1309</v>
      </c>
      <c r="C6" s="101"/>
    </row>
    <row r="7" spans="1:3">
      <c r="A7" s="101"/>
      <c r="B7" s="105" t="s">
        <v>651</v>
      </c>
      <c r="C7" s="101"/>
    </row>
    <row r="8" spans="1:3">
      <c r="A8" s="101"/>
      <c r="B8" s="106" t="s">
        <v>652</v>
      </c>
      <c r="C8" s="101"/>
    </row>
    <row r="9" spans="1:3" ht="23.25" thickBot="1">
      <c r="A9" s="101"/>
      <c r="B9" s="107" t="s">
        <v>1293</v>
      </c>
      <c r="C9" s="101"/>
    </row>
    <row r="10" spans="1:3">
      <c r="A10" s="101"/>
      <c r="B10" s="108" t="s">
        <v>654</v>
      </c>
      <c r="C10" s="101"/>
    </row>
    <row r="11" spans="1:3">
      <c r="A11" s="101"/>
      <c r="B11" s="106" t="s">
        <v>655</v>
      </c>
      <c r="C11" s="101"/>
    </row>
    <row r="12" spans="1:3" ht="57" thickBot="1">
      <c r="A12" s="101"/>
      <c r="B12" s="106" t="s">
        <v>656</v>
      </c>
      <c r="C12" s="101"/>
    </row>
    <row r="13" spans="1:3" ht="57" thickBot="1">
      <c r="A13" s="101"/>
      <c r="B13" s="109" t="s">
        <v>1294</v>
      </c>
      <c r="C13" s="101"/>
    </row>
    <row r="14" spans="1:3" ht="34.5" thickBot="1">
      <c r="A14" s="101"/>
      <c r="B14" s="110" t="s">
        <v>1314</v>
      </c>
      <c r="C14" s="101"/>
    </row>
    <row r="15" spans="1:3" ht="34.5" thickBot="1">
      <c r="A15" s="101"/>
      <c r="B15" s="111" t="s">
        <v>1310</v>
      </c>
      <c r="C15" s="101"/>
    </row>
    <row r="16" spans="1:3">
      <c r="A16" s="101"/>
      <c r="B16" s="105" t="s">
        <v>657</v>
      </c>
      <c r="C16" s="101"/>
    </row>
    <row r="17" spans="1:3">
      <c r="A17" s="101"/>
      <c r="B17" s="106" t="s">
        <v>658</v>
      </c>
      <c r="C17" s="101"/>
    </row>
    <row r="18" spans="1:3" ht="15.75" thickBot="1">
      <c r="A18" s="101"/>
      <c r="B18" s="107" t="s">
        <v>659</v>
      </c>
      <c r="C18" s="101"/>
    </row>
    <row r="19" spans="1:3">
      <c r="A19" s="101"/>
      <c r="B19" s="108" t="s">
        <v>660</v>
      </c>
      <c r="C19" s="101"/>
    </row>
    <row r="20" spans="1:3">
      <c r="A20" s="101"/>
      <c r="B20" s="106" t="s">
        <v>1295</v>
      </c>
      <c r="C20" s="101"/>
    </row>
    <row r="21" spans="1:3" ht="15.75" thickBot="1">
      <c r="A21" s="101"/>
      <c r="B21" s="107" t="s">
        <v>662</v>
      </c>
      <c r="C21" s="101"/>
    </row>
    <row r="22" spans="1:3">
      <c r="A22" s="101"/>
      <c r="B22" s="108" t="s">
        <v>663</v>
      </c>
      <c r="C22" s="101"/>
    </row>
    <row r="23" spans="1:3">
      <c r="A23" s="101"/>
      <c r="B23" s="106" t="s">
        <v>1296</v>
      </c>
      <c r="C23" s="101"/>
    </row>
    <row r="24" spans="1:3" ht="23.25" thickBot="1">
      <c r="A24" s="101"/>
      <c r="B24" s="107" t="s">
        <v>665</v>
      </c>
      <c r="C24" s="101"/>
    </row>
    <row r="25" spans="1:3">
      <c r="A25" s="101"/>
      <c r="B25" s="108" t="s">
        <v>1297</v>
      </c>
      <c r="C25" s="101"/>
    </row>
    <row r="26" spans="1:3">
      <c r="A26" s="101"/>
      <c r="B26" s="106" t="s">
        <v>667</v>
      </c>
      <c r="C26" s="101"/>
    </row>
    <row r="27" spans="1:3" ht="15.75" thickBot="1">
      <c r="A27" s="101"/>
      <c r="B27" s="107" t="s">
        <v>668</v>
      </c>
      <c r="C27" s="101"/>
    </row>
    <row r="28" spans="1:3">
      <c r="A28" s="101"/>
      <c r="B28" s="108" t="s">
        <v>669</v>
      </c>
      <c r="C28" s="101"/>
    </row>
    <row r="29" spans="1:3">
      <c r="A29" s="101"/>
      <c r="B29" s="106" t="s">
        <v>670</v>
      </c>
      <c r="C29" s="101"/>
    </row>
    <row r="30" spans="1:3" ht="15.75" thickBot="1">
      <c r="A30" s="101"/>
      <c r="B30" s="107" t="s">
        <v>671</v>
      </c>
      <c r="C30" s="101"/>
    </row>
    <row r="31" spans="1:3">
      <c r="A31" s="101"/>
      <c r="B31" s="108" t="s">
        <v>672</v>
      </c>
      <c r="C31" s="101"/>
    </row>
    <row r="32" spans="1:3">
      <c r="A32" s="101"/>
      <c r="B32" s="106" t="s">
        <v>673</v>
      </c>
      <c r="C32" s="101"/>
    </row>
    <row r="33" spans="1:3" ht="15.75" thickBot="1">
      <c r="A33" s="101"/>
      <c r="B33" s="107" t="s">
        <v>674</v>
      </c>
      <c r="C33" s="101"/>
    </row>
    <row r="34" spans="1:3">
      <c r="A34" s="101"/>
      <c r="B34" s="108" t="s">
        <v>1298</v>
      </c>
      <c r="C34" s="101"/>
    </row>
    <row r="35" spans="1:3">
      <c r="A35" s="101"/>
      <c r="B35" s="106" t="s">
        <v>676</v>
      </c>
      <c r="C35" s="101"/>
    </row>
    <row r="36" spans="1:3" ht="15.75" thickBot="1">
      <c r="A36" s="101"/>
      <c r="B36" s="107" t="s">
        <v>674</v>
      </c>
      <c r="C36" s="101"/>
    </row>
    <row r="37" spans="1:3">
      <c r="A37" s="101"/>
      <c r="B37" s="108" t="s">
        <v>1311</v>
      </c>
      <c r="C37" s="101"/>
    </row>
    <row r="38" spans="1:3">
      <c r="A38" s="101"/>
      <c r="B38" s="106" t="s">
        <v>1299</v>
      </c>
      <c r="C38" s="101"/>
    </row>
    <row r="39" spans="1:3" ht="23.25" thickBot="1">
      <c r="A39" s="101"/>
      <c r="B39" s="107" t="s">
        <v>679</v>
      </c>
      <c r="C39" s="101"/>
    </row>
    <row r="40" spans="1:3">
      <c r="A40" s="101"/>
      <c r="B40" s="108" t="s">
        <v>680</v>
      </c>
      <c r="C40" s="101"/>
    </row>
    <row r="41" spans="1:3">
      <c r="A41" s="101"/>
      <c r="B41" s="106" t="s">
        <v>681</v>
      </c>
      <c r="C41" s="101"/>
    </row>
    <row r="42" spans="1:3">
      <c r="A42" s="101"/>
      <c r="B42" s="106" t="s">
        <v>682</v>
      </c>
      <c r="C42" s="101"/>
    </row>
    <row r="43" spans="1:3" ht="23.25" thickBot="1">
      <c r="A43" s="101"/>
      <c r="B43" s="107" t="s">
        <v>1312</v>
      </c>
      <c r="C43" s="101"/>
    </row>
    <row r="44" spans="1:3">
      <c r="A44" s="101"/>
      <c r="B44" s="108" t="s">
        <v>684</v>
      </c>
      <c r="C44" s="101"/>
    </row>
    <row r="45" spans="1:3">
      <c r="A45" s="101"/>
      <c r="B45" s="106" t="s">
        <v>685</v>
      </c>
      <c r="C45" s="101"/>
    </row>
    <row r="46" spans="1:3">
      <c r="A46" s="101"/>
      <c r="B46" s="106" t="s">
        <v>1300</v>
      </c>
      <c r="C46" s="101"/>
    </row>
    <row r="47" spans="1:3">
      <c r="A47" s="101"/>
      <c r="B47" s="106" t="s">
        <v>1301</v>
      </c>
      <c r="C47" s="101"/>
    </row>
    <row r="48" spans="1:3" ht="23.25" thickBot="1">
      <c r="A48" s="101"/>
      <c r="B48" s="107" t="s">
        <v>1302</v>
      </c>
      <c r="C48" s="101"/>
    </row>
    <row r="49" spans="1:3" ht="22.5">
      <c r="A49" s="101"/>
      <c r="B49" s="112" t="s">
        <v>689</v>
      </c>
      <c r="C49" s="101"/>
    </row>
    <row r="50" spans="1:3">
      <c r="A50" s="101"/>
      <c r="B50" s="101"/>
      <c r="C50" s="101"/>
    </row>
  </sheetData>
  <sheetProtection algorithmName="SHA-512" hashValue="irkxV8IHcOh+wghRyVWJyoHxndo+hjnlRncaSdTFRizDSfIMUdXmRT+FC5RkW9M9nAHh8I8Qm9out6kWwvSDVA==" saltValue="kss4UiMu9Axy6f6q0olBCA==" spinCount="100000" sheet="1" objects="1" scenarios="1"/>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8753"/>
  <sheetViews>
    <sheetView view="pageBreakPreview" zoomScaleNormal="100" zoomScaleSheetLayoutView="100" workbookViewId="0">
      <pane ySplit="9" topLeftCell="A10" activePane="bottomLeft" state="frozen"/>
      <selection activeCell="G12" sqref="G12:K12"/>
      <selection pane="bottomLeft" activeCell="D11" sqref="D11"/>
    </sheetView>
  </sheetViews>
  <sheetFormatPr baseColWidth="10" defaultRowHeight="12.75"/>
  <cols>
    <col min="1" max="1" width="7.140625" style="124" customWidth="1"/>
    <col min="2" max="2" width="4.140625" style="124" customWidth="1"/>
    <col min="3" max="3" width="15.5703125" style="197" customWidth="1"/>
    <col min="4" max="4" width="12.28515625" style="124" bestFit="1" customWidth="1"/>
    <col min="5" max="5" width="14" style="124" customWidth="1"/>
    <col min="6" max="6" width="12.140625" style="124" customWidth="1"/>
    <col min="7" max="7" width="9.42578125" style="124" customWidth="1"/>
    <col min="8" max="8" width="12.42578125" style="124" customWidth="1"/>
    <col min="9" max="9" width="50.28515625" style="131" customWidth="1"/>
    <col min="10" max="13" width="7.28515625" style="124" customWidth="1"/>
    <col min="14" max="15" width="16.85546875" style="207" customWidth="1"/>
    <col min="16" max="16" width="13.85546875" style="124" customWidth="1"/>
    <col min="17" max="16384" width="11.42578125" style="120"/>
  </cols>
  <sheetData>
    <row r="1" spans="1:16">
      <c r="A1" s="215" t="s">
        <v>37</v>
      </c>
      <c r="B1" s="215"/>
      <c r="C1" s="215"/>
      <c r="D1" s="215"/>
      <c r="E1" s="215"/>
      <c r="F1" s="215"/>
      <c r="G1" s="215"/>
      <c r="H1" s="215"/>
      <c r="I1" s="215"/>
      <c r="J1" s="215"/>
      <c r="K1" s="133"/>
      <c r="L1" s="133"/>
      <c r="M1" s="133"/>
      <c r="N1" s="210"/>
      <c r="O1" s="210"/>
      <c r="P1" s="133"/>
    </row>
    <row r="2" spans="1:16">
      <c r="A2" s="215" t="s">
        <v>38</v>
      </c>
      <c r="B2" s="215"/>
      <c r="C2" s="215"/>
      <c r="D2" s="215"/>
      <c r="E2" s="215"/>
      <c r="F2" s="215"/>
      <c r="G2" s="215"/>
      <c r="H2" s="215"/>
      <c r="I2" s="215"/>
      <c r="J2" s="215"/>
      <c r="K2" s="133"/>
      <c r="L2" s="133"/>
      <c r="M2" s="133"/>
      <c r="N2" s="210"/>
      <c r="O2" s="210"/>
      <c r="P2" s="133"/>
    </row>
    <row r="3" spans="1:16">
      <c r="A3" s="215" t="s">
        <v>39</v>
      </c>
      <c r="B3" s="215"/>
      <c r="C3" s="215"/>
      <c r="D3" s="215"/>
      <c r="E3" s="215"/>
      <c r="F3" s="215"/>
      <c r="G3" s="215"/>
      <c r="H3" s="215"/>
      <c r="I3" s="215"/>
      <c r="J3" s="215"/>
      <c r="K3" s="133"/>
      <c r="L3" s="133"/>
      <c r="M3" s="133"/>
      <c r="N3" s="210"/>
      <c r="O3" s="210"/>
      <c r="P3" s="133"/>
    </row>
    <row r="4" spans="1:16">
      <c r="A4" s="215" t="s">
        <v>12734</v>
      </c>
      <c r="B4" s="215"/>
      <c r="C4" s="215"/>
      <c r="D4" s="215"/>
      <c r="E4" s="215"/>
      <c r="F4" s="215"/>
      <c r="G4" s="215"/>
      <c r="H4" s="215"/>
      <c r="I4" s="215"/>
      <c r="J4" s="215"/>
      <c r="K4" s="133"/>
      <c r="L4" s="133"/>
      <c r="M4" s="133"/>
      <c r="N4" s="210"/>
      <c r="O4" s="210"/>
      <c r="P4" s="133"/>
    </row>
    <row r="5" spans="1:16">
      <c r="A5" s="123" t="s">
        <v>12733</v>
      </c>
      <c r="B5" s="118"/>
      <c r="C5" s="118"/>
      <c r="D5" s="118"/>
      <c r="E5" s="135"/>
      <c r="F5" s="118"/>
      <c r="G5" s="118"/>
      <c r="H5" s="118"/>
      <c r="I5" s="128"/>
      <c r="J5" s="119"/>
      <c r="K5" s="133"/>
      <c r="L5" s="133"/>
      <c r="M5" s="133"/>
      <c r="N5" s="210"/>
      <c r="O5" s="210"/>
      <c r="P5" s="133"/>
    </row>
    <row r="6" spans="1:16">
      <c r="A6" s="123"/>
      <c r="B6" s="118"/>
      <c r="C6" s="118"/>
      <c r="D6" s="118"/>
      <c r="E6" s="135"/>
      <c r="F6" s="118"/>
      <c r="G6" s="118"/>
      <c r="H6" s="118"/>
      <c r="I6" s="128"/>
      <c r="J6" s="119"/>
      <c r="K6" s="133"/>
      <c r="L6" s="133"/>
      <c r="M6" s="133"/>
      <c r="N6" s="210"/>
      <c r="O6" s="210"/>
      <c r="P6" s="133"/>
    </row>
    <row r="7" spans="1:16">
      <c r="A7" s="125"/>
      <c r="B7" s="125"/>
      <c r="C7" s="196"/>
      <c r="D7" s="125"/>
      <c r="E7" s="125"/>
      <c r="F7" s="125"/>
      <c r="G7" s="125"/>
      <c r="H7" s="125"/>
      <c r="I7" s="129"/>
      <c r="J7" s="324" t="s">
        <v>1642</v>
      </c>
      <c r="K7" s="325"/>
      <c r="L7" s="324" t="s">
        <v>1641</v>
      </c>
      <c r="M7" s="325"/>
      <c r="N7" s="326"/>
      <c r="O7" s="326"/>
      <c r="P7" s="125"/>
    </row>
    <row r="8" spans="1:16" ht="12.75" customHeight="1">
      <c r="A8" s="322" t="s">
        <v>1643</v>
      </c>
      <c r="B8" s="322" t="s">
        <v>1644</v>
      </c>
      <c r="C8" s="321" t="s">
        <v>1704</v>
      </c>
      <c r="D8" s="321" t="s">
        <v>1638</v>
      </c>
      <c r="E8" s="321" t="s">
        <v>1636</v>
      </c>
      <c r="F8" s="321" t="s">
        <v>1637</v>
      </c>
      <c r="G8" s="321" t="s">
        <v>1639</v>
      </c>
      <c r="H8" s="322" t="s">
        <v>1760</v>
      </c>
      <c r="I8" s="321" t="s">
        <v>1640</v>
      </c>
      <c r="J8" s="322" t="s">
        <v>1646</v>
      </c>
      <c r="K8" s="322" t="s">
        <v>1647</v>
      </c>
      <c r="L8" s="322" t="s">
        <v>1645</v>
      </c>
      <c r="M8" s="322" t="s">
        <v>1648</v>
      </c>
      <c r="N8" s="323" t="s">
        <v>1649</v>
      </c>
      <c r="O8" s="321" t="s">
        <v>1650</v>
      </c>
      <c r="P8" s="321" t="s">
        <v>1707</v>
      </c>
    </row>
    <row r="9" spans="1:16">
      <c r="A9" s="322"/>
      <c r="B9" s="322"/>
      <c r="C9" s="321"/>
      <c r="D9" s="321"/>
      <c r="E9" s="321"/>
      <c r="F9" s="321"/>
      <c r="G9" s="321"/>
      <c r="H9" s="322"/>
      <c r="I9" s="321"/>
      <c r="J9" s="322"/>
      <c r="K9" s="322"/>
      <c r="L9" s="322"/>
      <c r="M9" s="322"/>
      <c r="N9" s="323"/>
      <c r="O9" s="321"/>
      <c r="P9" s="321"/>
    </row>
    <row r="10" spans="1:16" ht="63.75">
      <c r="A10" s="126" t="s">
        <v>621</v>
      </c>
      <c r="B10" s="126"/>
      <c r="C10" s="127" t="s">
        <v>715</v>
      </c>
      <c r="D10" s="121">
        <v>42738</v>
      </c>
      <c r="E10" s="122" t="s">
        <v>1762</v>
      </c>
      <c r="F10" s="122" t="s">
        <v>11</v>
      </c>
      <c r="G10" s="122">
        <v>8705</v>
      </c>
      <c r="H10" s="126"/>
      <c r="I10" s="130" t="s">
        <v>1763</v>
      </c>
      <c r="J10" s="126"/>
      <c r="K10" s="126"/>
      <c r="L10" s="126"/>
      <c r="M10" s="126"/>
      <c r="N10" s="223">
        <v>4234.05</v>
      </c>
      <c r="O10" s="223">
        <v>0</v>
      </c>
      <c r="P10" s="126" t="s">
        <v>1331</v>
      </c>
    </row>
    <row r="11" spans="1:16" ht="51">
      <c r="A11" s="126">
        <v>513</v>
      </c>
      <c r="B11" s="126"/>
      <c r="C11" s="127" t="s">
        <v>201</v>
      </c>
      <c r="D11" s="121">
        <v>42738</v>
      </c>
      <c r="E11" s="122" t="s">
        <v>1764</v>
      </c>
      <c r="F11" s="122" t="s">
        <v>11</v>
      </c>
      <c r="G11" s="122">
        <v>876255</v>
      </c>
      <c r="H11" s="126"/>
      <c r="I11" s="130" t="s">
        <v>1765</v>
      </c>
      <c r="J11" s="126"/>
      <c r="K11" s="126"/>
      <c r="L11" s="126"/>
      <c r="M11" s="126"/>
      <c r="N11" s="224">
        <v>110975.65000000001</v>
      </c>
      <c r="O11" s="224">
        <v>0</v>
      </c>
      <c r="P11" s="126" t="s">
        <v>1331</v>
      </c>
    </row>
    <row r="12" spans="1:16" ht="63.75">
      <c r="A12" s="126" t="s">
        <v>620</v>
      </c>
      <c r="B12" s="126"/>
      <c r="C12" s="127" t="s">
        <v>714</v>
      </c>
      <c r="D12" s="121">
        <v>42738</v>
      </c>
      <c r="E12" s="122" t="s">
        <v>1766</v>
      </c>
      <c r="F12" s="122" t="s">
        <v>6</v>
      </c>
      <c r="G12" s="122">
        <v>876207</v>
      </c>
      <c r="H12" s="126"/>
      <c r="I12" s="130" t="s">
        <v>1767</v>
      </c>
      <c r="J12" s="126"/>
      <c r="K12" s="126"/>
      <c r="L12" s="126"/>
      <c r="M12" s="126"/>
      <c r="N12" s="224">
        <v>0</v>
      </c>
      <c r="O12" s="224">
        <v>200</v>
      </c>
      <c r="P12" s="126" t="s">
        <v>1331</v>
      </c>
    </row>
    <row r="13" spans="1:16" ht="76.5">
      <c r="A13" s="126">
        <v>513</v>
      </c>
      <c r="B13" s="126"/>
      <c r="C13" s="127" t="s">
        <v>201</v>
      </c>
      <c r="D13" s="121">
        <v>42738</v>
      </c>
      <c r="E13" s="122" t="s">
        <v>1768</v>
      </c>
      <c r="F13" s="122" t="s">
        <v>15</v>
      </c>
      <c r="G13" s="122">
        <v>1470</v>
      </c>
      <c r="H13" s="126"/>
      <c r="I13" s="130" t="s">
        <v>1769</v>
      </c>
      <c r="J13" s="126"/>
      <c r="K13" s="126"/>
      <c r="L13" s="126"/>
      <c r="M13" s="126"/>
      <c r="N13" s="224">
        <v>33313.25</v>
      </c>
      <c r="O13" s="224">
        <v>0</v>
      </c>
      <c r="P13" s="126" t="s">
        <v>1331</v>
      </c>
    </row>
    <row r="14" spans="1:16" ht="76.5">
      <c r="A14" s="126">
        <v>513</v>
      </c>
      <c r="B14" s="126"/>
      <c r="C14" s="127" t="s">
        <v>201</v>
      </c>
      <c r="D14" s="121">
        <v>42738</v>
      </c>
      <c r="E14" s="122" t="s">
        <v>1770</v>
      </c>
      <c r="F14" s="122" t="s">
        <v>15</v>
      </c>
      <c r="G14" s="122">
        <v>1467</v>
      </c>
      <c r="H14" s="126"/>
      <c r="I14" s="130" t="s">
        <v>1771</v>
      </c>
      <c r="J14" s="126"/>
      <c r="K14" s="126"/>
      <c r="L14" s="126"/>
      <c r="M14" s="126"/>
      <c r="N14" s="224">
        <v>83744.47</v>
      </c>
      <c r="O14" s="224">
        <v>0</v>
      </c>
      <c r="P14" s="126" t="s">
        <v>1331</v>
      </c>
    </row>
    <row r="15" spans="1:16" ht="76.5">
      <c r="A15" s="126">
        <v>513</v>
      </c>
      <c r="B15" s="126"/>
      <c r="C15" s="127" t="s">
        <v>201</v>
      </c>
      <c r="D15" s="121">
        <v>42738</v>
      </c>
      <c r="E15" s="122" t="s">
        <v>1772</v>
      </c>
      <c r="F15" s="122" t="s">
        <v>15</v>
      </c>
      <c r="G15" s="122">
        <v>1469</v>
      </c>
      <c r="H15" s="126"/>
      <c r="I15" s="130" t="s">
        <v>1773</v>
      </c>
      <c r="J15" s="126"/>
      <c r="K15" s="126"/>
      <c r="L15" s="126"/>
      <c r="M15" s="126"/>
      <c r="N15" s="224">
        <v>160525.5</v>
      </c>
      <c r="O15" s="224">
        <v>0</v>
      </c>
      <c r="P15" s="126" t="s">
        <v>1331</v>
      </c>
    </row>
    <row r="16" spans="1:16" ht="89.25">
      <c r="A16" s="126">
        <v>513</v>
      </c>
      <c r="B16" s="126"/>
      <c r="C16" s="127" t="s">
        <v>201</v>
      </c>
      <c r="D16" s="121">
        <v>42738</v>
      </c>
      <c r="E16" s="122" t="s">
        <v>1774</v>
      </c>
      <c r="F16" s="122" t="s">
        <v>15</v>
      </c>
      <c r="G16" s="122">
        <v>1468</v>
      </c>
      <c r="H16" s="126"/>
      <c r="I16" s="130" t="s">
        <v>1775</v>
      </c>
      <c r="J16" s="126"/>
      <c r="K16" s="126"/>
      <c r="L16" s="126"/>
      <c r="M16" s="126"/>
      <c r="N16" s="224">
        <v>7469.02</v>
      </c>
      <c r="O16" s="224">
        <v>0</v>
      </c>
      <c r="P16" s="126" t="s">
        <v>1331</v>
      </c>
    </row>
    <row r="17" spans="1:16" ht="63.75">
      <c r="A17" s="126">
        <v>212</v>
      </c>
      <c r="B17" s="126"/>
      <c r="C17" s="127" t="s">
        <v>762</v>
      </c>
      <c r="D17" s="121">
        <v>42739</v>
      </c>
      <c r="E17" s="122" t="s">
        <v>1776</v>
      </c>
      <c r="F17" s="122" t="s">
        <v>6</v>
      </c>
      <c r="G17" s="122">
        <v>876310</v>
      </c>
      <c r="H17" s="126"/>
      <c r="I17" s="130" t="s">
        <v>1777</v>
      </c>
      <c r="J17" s="126"/>
      <c r="K17" s="126"/>
      <c r="L17" s="126"/>
      <c r="M17" s="126"/>
      <c r="N17" s="224">
        <v>0</v>
      </c>
      <c r="O17" s="224">
        <v>600</v>
      </c>
      <c r="P17" s="126" t="s">
        <v>1331</v>
      </c>
    </row>
    <row r="18" spans="1:16" ht="76.5">
      <c r="A18" s="126" t="s">
        <v>621</v>
      </c>
      <c r="B18" s="126"/>
      <c r="C18" s="127" t="s">
        <v>715</v>
      </c>
      <c r="D18" s="121">
        <v>42739</v>
      </c>
      <c r="E18" s="122" t="s">
        <v>1778</v>
      </c>
      <c r="F18" s="122" t="s">
        <v>11</v>
      </c>
      <c r="G18" s="122">
        <v>8798</v>
      </c>
      <c r="H18" s="126"/>
      <c r="I18" s="130" t="s">
        <v>1779</v>
      </c>
      <c r="J18" s="126"/>
      <c r="K18" s="126"/>
      <c r="L18" s="126"/>
      <c r="M18" s="126"/>
      <c r="N18" s="224">
        <v>68913.009999999995</v>
      </c>
      <c r="O18" s="224">
        <v>0</v>
      </c>
      <c r="P18" s="126" t="s">
        <v>1331</v>
      </c>
    </row>
    <row r="19" spans="1:16" ht="63.75">
      <c r="A19" s="126" t="s">
        <v>621</v>
      </c>
      <c r="B19" s="126"/>
      <c r="C19" s="127" t="s">
        <v>715</v>
      </c>
      <c r="D19" s="121">
        <v>42739</v>
      </c>
      <c r="E19" s="122" t="s">
        <v>1780</v>
      </c>
      <c r="F19" s="122" t="s">
        <v>13</v>
      </c>
      <c r="G19" s="122">
        <v>8798</v>
      </c>
      <c r="H19" s="126"/>
      <c r="I19" s="130" t="s">
        <v>1781</v>
      </c>
      <c r="J19" s="126"/>
      <c r="K19" s="126"/>
      <c r="L19" s="126"/>
      <c r="M19" s="126"/>
      <c r="N19" s="224">
        <v>98375730.159999996</v>
      </c>
      <c r="O19" s="224">
        <v>0</v>
      </c>
      <c r="P19" s="126" t="s">
        <v>1331</v>
      </c>
    </row>
    <row r="20" spans="1:16" ht="63.75">
      <c r="A20" s="126" t="s">
        <v>620</v>
      </c>
      <c r="B20" s="126"/>
      <c r="C20" s="127" t="s">
        <v>714</v>
      </c>
      <c r="D20" s="121">
        <v>42740</v>
      </c>
      <c r="E20" s="122" t="s">
        <v>1782</v>
      </c>
      <c r="F20" s="122" t="s">
        <v>1368</v>
      </c>
      <c r="G20" s="122">
        <v>12287004</v>
      </c>
      <c r="H20" s="126"/>
      <c r="I20" s="130" t="s">
        <v>1783</v>
      </c>
      <c r="J20" s="126"/>
      <c r="K20" s="126"/>
      <c r="L20" s="126"/>
      <c r="M20" s="126"/>
      <c r="N20" s="224">
        <v>0</v>
      </c>
      <c r="O20" s="224">
        <v>238</v>
      </c>
      <c r="P20" s="126" t="s">
        <v>1331</v>
      </c>
    </row>
    <row r="21" spans="1:16" ht="63.75">
      <c r="A21" s="126" t="s">
        <v>620</v>
      </c>
      <c r="B21" s="126"/>
      <c r="C21" s="127" t="s">
        <v>714</v>
      </c>
      <c r="D21" s="121">
        <v>42740</v>
      </c>
      <c r="E21" s="122" t="s">
        <v>1784</v>
      </c>
      <c r="F21" s="122" t="s">
        <v>1368</v>
      </c>
      <c r="G21" s="122">
        <v>12286957</v>
      </c>
      <c r="H21" s="126"/>
      <c r="I21" s="130" t="s">
        <v>1785</v>
      </c>
      <c r="J21" s="126"/>
      <c r="K21" s="126"/>
      <c r="L21" s="126"/>
      <c r="M21" s="126"/>
      <c r="N21" s="224">
        <v>0</v>
      </c>
      <c r="O21" s="224">
        <v>15887</v>
      </c>
      <c r="P21" s="126" t="s">
        <v>1331</v>
      </c>
    </row>
    <row r="22" spans="1:16" ht="63.75">
      <c r="A22" s="126">
        <v>513</v>
      </c>
      <c r="B22" s="126"/>
      <c r="C22" s="127" t="s">
        <v>201</v>
      </c>
      <c r="D22" s="121">
        <v>42740</v>
      </c>
      <c r="E22" s="122" t="s">
        <v>1786</v>
      </c>
      <c r="F22" s="122" t="s">
        <v>1368</v>
      </c>
      <c r="G22" s="122">
        <v>12275529</v>
      </c>
      <c r="H22" s="126"/>
      <c r="I22" s="130" t="s">
        <v>1787</v>
      </c>
      <c r="J22" s="126"/>
      <c r="K22" s="126"/>
      <c r="L22" s="126"/>
      <c r="M22" s="126"/>
      <c r="N22" s="224">
        <v>269576.86</v>
      </c>
      <c r="O22" s="224">
        <v>0</v>
      </c>
      <c r="P22" s="126" t="s">
        <v>1331</v>
      </c>
    </row>
    <row r="23" spans="1:16" ht="63.75">
      <c r="A23" s="126">
        <v>513</v>
      </c>
      <c r="B23" s="126"/>
      <c r="C23" s="127" t="s">
        <v>201</v>
      </c>
      <c r="D23" s="121">
        <v>42740</v>
      </c>
      <c r="E23" s="122" t="s">
        <v>1788</v>
      </c>
      <c r="F23" s="122" t="s">
        <v>1368</v>
      </c>
      <c r="G23" s="122">
        <v>12275528</v>
      </c>
      <c r="H23" s="126"/>
      <c r="I23" s="130" t="s">
        <v>1789</v>
      </c>
      <c r="J23" s="126"/>
      <c r="K23" s="126"/>
      <c r="L23" s="126"/>
      <c r="M23" s="126"/>
      <c r="N23" s="224">
        <v>20587.400000000001</v>
      </c>
      <c r="O23" s="224">
        <v>0</v>
      </c>
      <c r="P23" s="126" t="s">
        <v>1331</v>
      </c>
    </row>
    <row r="24" spans="1:16" ht="63.75">
      <c r="A24" s="126">
        <v>513</v>
      </c>
      <c r="B24" s="126"/>
      <c r="C24" s="127" t="s">
        <v>201</v>
      </c>
      <c r="D24" s="121">
        <v>42740</v>
      </c>
      <c r="E24" s="122" t="s">
        <v>1790</v>
      </c>
      <c r="F24" s="122" t="s">
        <v>1368</v>
      </c>
      <c r="G24" s="122">
        <v>12275527</v>
      </c>
      <c r="H24" s="126"/>
      <c r="I24" s="130" t="s">
        <v>1791</v>
      </c>
      <c r="J24" s="126"/>
      <c r="K24" s="126"/>
      <c r="L24" s="126"/>
      <c r="M24" s="126"/>
      <c r="N24" s="224">
        <v>6131.76</v>
      </c>
      <c r="O24" s="224">
        <v>0</v>
      </c>
      <c r="P24" s="126" t="s">
        <v>1331</v>
      </c>
    </row>
    <row r="25" spans="1:16" ht="63.75">
      <c r="A25" s="126">
        <v>513</v>
      </c>
      <c r="B25" s="126"/>
      <c r="C25" s="127" t="s">
        <v>201</v>
      </c>
      <c r="D25" s="121">
        <v>42740</v>
      </c>
      <c r="E25" s="122" t="s">
        <v>1792</v>
      </c>
      <c r="F25" s="122" t="s">
        <v>1368</v>
      </c>
      <c r="G25" s="122">
        <v>12275526</v>
      </c>
      <c r="H25" s="126"/>
      <c r="I25" s="130" t="s">
        <v>1793</v>
      </c>
      <c r="J25" s="126"/>
      <c r="K25" s="126"/>
      <c r="L25" s="126"/>
      <c r="M25" s="126"/>
      <c r="N25" s="224">
        <v>26122.600000000002</v>
      </c>
      <c r="O25" s="224">
        <v>0</v>
      </c>
      <c r="P25" s="126" t="s">
        <v>1331</v>
      </c>
    </row>
    <row r="26" spans="1:16" ht="63.75">
      <c r="A26" s="126">
        <v>513</v>
      </c>
      <c r="B26" s="126"/>
      <c r="C26" s="127" t="s">
        <v>201</v>
      </c>
      <c r="D26" s="121">
        <v>42740</v>
      </c>
      <c r="E26" s="122" t="s">
        <v>1794</v>
      </c>
      <c r="F26" s="122" t="s">
        <v>1368</v>
      </c>
      <c r="G26" s="122">
        <v>12275524</v>
      </c>
      <c r="H26" s="126"/>
      <c r="I26" s="130" t="s">
        <v>1795</v>
      </c>
      <c r="J26" s="126"/>
      <c r="K26" s="126"/>
      <c r="L26" s="126"/>
      <c r="M26" s="126"/>
      <c r="N26" s="224">
        <v>55817.4</v>
      </c>
      <c r="O26" s="224">
        <v>0</v>
      </c>
      <c r="P26" s="126" t="s">
        <v>1331</v>
      </c>
    </row>
    <row r="27" spans="1:16" ht="63.75">
      <c r="A27" s="126">
        <v>513</v>
      </c>
      <c r="B27" s="126"/>
      <c r="C27" s="127" t="s">
        <v>201</v>
      </c>
      <c r="D27" s="121">
        <v>42740</v>
      </c>
      <c r="E27" s="122" t="s">
        <v>1796</v>
      </c>
      <c r="F27" s="122" t="s">
        <v>1368</v>
      </c>
      <c r="G27" s="122">
        <v>12275516</v>
      </c>
      <c r="H27" s="126"/>
      <c r="I27" s="130" t="s">
        <v>1797</v>
      </c>
      <c r="J27" s="126"/>
      <c r="K27" s="126"/>
      <c r="L27" s="126"/>
      <c r="M27" s="126"/>
      <c r="N27" s="224">
        <v>3670</v>
      </c>
      <c r="O27" s="224">
        <v>0</v>
      </c>
      <c r="P27" s="126" t="s">
        <v>1331</v>
      </c>
    </row>
    <row r="28" spans="1:16" ht="76.5">
      <c r="A28" s="126">
        <v>513</v>
      </c>
      <c r="B28" s="126"/>
      <c r="C28" s="127" t="s">
        <v>201</v>
      </c>
      <c r="D28" s="121">
        <v>42740</v>
      </c>
      <c r="E28" s="122" t="s">
        <v>1798</v>
      </c>
      <c r="F28" s="122" t="s">
        <v>11</v>
      </c>
      <c r="G28" s="122">
        <v>876387</v>
      </c>
      <c r="H28" s="126"/>
      <c r="I28" s="130" t="s">
        <v>1799</v>
      </c>
      <c r="J28" s="126"/>
      <c r="K28" s="126"/>
      <c r="L28" s="126"/>
      <c r="M28" s="126"/>
      <c r="N28" s="224">
        <v>0</v>
      </c>
      <c r="O28" s="224">
        <v>270</v>
      </c>
      <c r="P28" s="126" t="s">
        <v>1331</v>
      </c>
    </row>
    <row r="29" spans="1:16" ht="63.75">
      <c r="A29" s="126" t="s">
        <v>621</v>
      </c>
      <c r="B29" s="126"/>
      <c r="C29" s="127" t="s">
        <v>715</v>
      </c>
      <c r="D29" s="121">
        <v>42740</v>
      </c>
      <c r="E29" s="122" t="s">
        <v>1800</v>
      </c>
      <c r="F29" s="122" t="s">
        <v>11</v>
      </c>
      <c r="G29" s="122">
        <v>876376</v>
      </c>
      <c r="H29" s="126"/>
      <c r="I29" s="130" t="s">
        <v>1801</v>
      </c>
      <c r="J29" s="126"/>
      <c r="K29" s="126"/>
      <c r="L29" s="126"/>
      <c r="M29" s="126"/>
      <c r="N29" s="224">
        <v>50</v>
      </c>
      <c r="O29" s="224">
        <v>0</v>
      </c>
      <c r="P29" s="126" t="s">
        <v>1331</v>
      </c>
    </row>
    <row r="30" spans="1:16" ht="63.75">
      <c r="A30" s="126" t="s">
        <v>621</v>
      </c>
      <c r="B30" s="126"/>
      <c r="C30" s="127" t="s">
        <v>715</v>
      </c>
      <c r="D30" s="121">
        <v>42740</v>
      </c>
      <c r="E30" s="122" t="s">
        <v>1802</v>
      </c>
      <c r="F30" s="122" t="s">
        <v>13</v>
      </c>
      <c r="G30" s="122">
        <v>876376</v>
      </c>
      <c r="H30" s="126"/>
      <c r="I30" s="130" t="s">
        <v>1803</v>
      </c>
      <c r="J30" s="126"/>
      <c r="K30" s="126"/>
      <c r="L30" s="126"/>
      <c r="M30" s="126"/>
      <c r="N30" s="224">
        <v>3382961.87</v>
      </c>
      <c r="O30" s="224">
        <v>0</v>
      </c>
      <c r="P30" s="126" t="s">
        <v>1331</v>
      </c>
    </row>
    <row r="31" spans="1:16" ht="76.5">
      <c r="A31" s="126">
        <v>513</v>
      </c>
      <c r="B31" s="126"/>
      <c r="C31" s="127" t="s">
        <v>201</v>
      </c>
      <c r="D31" s="121">
        <v>42740</v>
      </c>
      <c r="E31" s="122" t="s">
        <v>1804</v>
      </c>
      <c r="F31" s="122" t="s">
        <v>1368</v>
      </c>
      <c r="G31" s="122">
        <v>12275287</v>
      </c>
      <c r="H31" s="126"/>
      <c r="I31" s="130" t="s">
        <v>1805</v>
      </c>
      <c r="J31" s="126"/>
      <c r="K31" s="126"/>
      <c r="L31" s="126"/>
      <c r="M31" s="126"/>
      <c r="N31" s="224">
        <v>17608</v>
      </c>
      <c r="O31" s="224">
        <v>0</v>
      </c>
      <c r="P31" s="126" t="s">
        <v>1331</v>
      </c>
    </row>
    <row r="32" spans="1:16" ht="76.5">
      <c r="A32" s="126">
        <v>513</v>
      </c>
      <c r="B32" s="126"/>
      <c r="C32" s="127" t="s">
        <v>201</v>
      </c>
      <c r="D32" s="121">
        <v>42740</v>
      </c>
      <c r="E32" s="122" t="s">
        <v>1806</v>
      </c>
      <c r="F32" s="122" t="s">
        <v>1368</v>
      </c>
      <c r="G32" s="122">
        <v>12275290</v>
      </c>
      <c r="H32" s="126"/>
      <c r="I32" s="130" t="s">
        <v>1807</v>
      </c>
      <c r="J32" s="126"/>
      <c r="K32" s="126"/>
      <c r="L32" s="126"/>
      <c r="M32" s="126"/>
      <c r="N32" s="224">
        <v>84498</v>
      </c>
      <c r="O32" s="224">
        <v>0</v>
      </c>
      <c r="P32" s="126" t="s">
        <v>1331</v>
      </c>
    </row>
    <row r="33" spans="1:16" ht="76.5">
      <c r="A33" s="126">
        <v>513</v>
      </c>
      <c r="B33" s="126"/>
      <c r="C33" s="127" t="s">
        <v>201</v>
      </c>
      <c r="D33" s="121">
        <v>42740</v>
      </c>
      <c r="E33" s="122" t="s">
        <v>1808</v>
      </c>
      <c r="F33" s="122" t="s">
        <v>1368</v>
      </c>
      <c r="G33" s="122">
        <v>12275291</v>
      </c>
      <c r="H33" s="126"/>
      <c r="I33" s="130" t="s">
        <v>1809</v>
      </c>
      <c r="J33" s="126"/>
      <c r="K33" s="126"/>
      <c r="L33" s="126"/>
      <c r="M33" s="126"/>
      <c r="N33" s="224">
        <v>1807</v>
      </c>
      <c r="O33" s="224">
        <v>0</v>
      </c>
      <c r="P33" s="126" t="s">
        <v>1331</v>
      </c>
    </row>
    <row r="34" spans="1:16" ht="76.5">
      <c r="A34" s="126">
        <v>513</v>
      </c>
      <c r="B34" s="126"/>
      <c r="C34" s="127" t="s">
        <v>201</v>
      </c>
      <c r="D34" s="121">
        <v>42740</v>
      </c>
      <c r="E34" s="122" t="s">
        <v>1810</v>
      </c>
      <c r="F34" s="122" t="s">
        <v>1368</v>
      </c>
      <c r="G34" s="122">
        <v>12275288</v>
      </c>
      <c r="H34" s="126"/>
      <c r="I34" s="130" t="s">
        <v>1811</v>
      </c>
      <c r="J34" s="126"/>
      <c r="K34" s="126"/>
      <c r="L34" s="126"/>
      <c r="M34" s="126"/>
      <c r="N34" s="224">
        <v>2961.48</v>
      </c>
      <c r="O34" s="224">
        <v>0</v>
      </c>
      <c r="P34" s="126" t="s">
        <v>1331</v>
      </c>
    </row>
    <row r="35" spans="1:16" ht="76.5">
      <c r="A35" s="126">
        <v>513</v>
      </c>
      <c r="B35" s="126"/>
      <c r="C35" s="127" t="s">
        <v>201</v>
      </c>
      <c r="D35" s="121">
        <v>42740</v>
      </c>
      <c r="E35" s="122" t="s">
        <v>1812</v>
      </c>
      <c r="F35" s="122" t="s">
        <v>1368</v>
      </c>
      <c r="G35" s="122">
        <v>12275289</v>
      </c>
      <c r="H35" s="126"/>
      <c r="I35" s="130" t="s">
        <v>1813</v>
      </c>
      <c r="J35" s="126"/>
      <c r="K35" s="126"/>
      <c r="L35" s="126"/>
      <c r="M35" s="126"/>
      <c r="N35" s="224">
        <v>34412.6</v>
      </c>
      <c r="O35" s="224">
        <v>0</v>
      </c>
      <c r="P35" s="126" t="s">
        <v>1331</v>
      </c>
    </row>
    <row r="36" spans="1:16" ht="76.5">
      <c r="A36" s="126" t="s">
        <v>620</v>
      </c>
      <c r="B36" s="126"/>
      <c r="C36" s="127" t="s">
        <v>714</v>
      </c>
      <c r="D36" s="121">
        <v>42740</v>
      </c>
      <c r="E36" s="122" t="s">
        <v>1814</v>
      </c>
      <c r="F36" s="122" t="s">
        <v>1260</v>
      </c>
      <c r="G36" s="122">
        <v>12275244</v>
      </c>
      <c r="H36" s="126"/>
      <c r="I36" s="130" t="s">
        <v>1815</v>
      </c>
      <c r="J36" s="126"/>
      <c r="K36" s="126"/>
      <c r="L36" s="126"/>
      <c r="M36" s="126"/>
      <c r="N36" s="224">
        <v>0</v>
      </c>
      <c r="O36" s="224">
        <v>6355.34</v>
      </c>
      <c r="P36" s="126" t="s">
        <v>1331</v>
      </c>
    </row>
    <row r="37" spans="1:16" ht="63.75">
      <c r="A37" s="126" t="s">
        <v>620</v>
      </c>
      <c r="B37" s="126"/>
      <c r="C37" s="127" t="s">
        <v>714</v>
      </c>
      <c r="D37" s="121">
        <v>42741</v>
      </c>
      <c r="E37" s="122" t="s">
        <v>1816</v>
      </c>
      <c r="F37" s="122" t="s">
        <v>6</v>
      </c>
      <c r="G37" s="122">
        <v>786879</v>
      </c>
      <c r="H37" s="126"/>
      <c r="I37" s="130" t="s">
        <v>1817</v>
      </c>
      <c r="J37" s="126"/>
      <c r="K37" s="126"/>
      <c r="L37" s="126"/>
      <c r="M37" s="126"/>
      <c r="N37" s="224">
        <v>0</v>
      </c>
      <c r="O37" s="224">
        <v>153396.4</v>
      </c>
      <c r="P37" s="126" t="s">
        <v>1331</v>
      </c>
    </row>
    <row r="38" spans="1:16" ht="76.5">
      <c r="A38" s="126">
        <v>513</v>
      </c>
      <c r="B38" s="126"/>
      <c r="C38" s="127" t="s">
        <v>201</v>
      </c>
      <c r="D38" s="121">
        <v>42744</v>
      </c>
      <c r="E38" s="122" t="s">
        <v>1818</v>
      </c>
      <c r="F38" s="122" t="s">
        <v>11</v>
      </c>
      <c r="G38" s="122">
        <v>876502</v>
      </c>
      <c r="H38" s="126"/>
      <c r="I38" s="130" t="s">
        <v>1819</v>
      </c>
      <c r="J38" s="126"/>
      <c r="K38" s="126"/>
      <c r="L38" s="126"/>
      <c r="M38" s="126"/>
      <c r="N38" s="224">
        <v>10258.16</v>
      </c>
      <c r="O38" s="224">
        <v>0</v>
      </c>
      <c r="P38" s="126" t="s">
        <v>1331</v>
      </c>
    </row>
    <row r="39" spans="1:16" ht="102">
      <c r="A39" s="126" t="s">
        <v>620</v>
      </c>
      <c r="B39" s="126"/>
      <c r="C39" s="127" t="s">
        <v>714</v>
      </c>
      <c r="D39" s="121">
        <v>42744</v>
      </c>
      <c r="E39" s="122" t="s">
        <v>1820</v>
      </c>
      <c r="F39" s="122" t="s">
        <v>6</v>
      </c>
      <c r="G39" s="122">
        <v>990201001</v>
      </c>
      <c r="H39" s="126"/>
      <c r="I39" s="130" t="s">
        <v>1821</v>
      </c>
      <c r="J39" s="126"/>
      <c r="K39" s="126"/>
      <c r="L39" s="126"/>
      <c r="M39" s="126"/>
      <c r="N39" s="224">
        <v>0</v>
      </c>
      <c r="O39" s="224">
        <v>9965.16</v>
      </c>
      <c r="P39" s="126" t="s">
        <v>1331</v>
      </c>
    </row>
    <row r="40" spans="1:16" ht="63.75">
      <c r="A40" s="126" t="s">
        <v>620</v>
      </c>
      <c r="B40" s="126"/>
      <c r="C40" s="127" t="s">
        <v>714</v>
      </c>
      <c r="D40" s="121">
        <v>42745</v>
      </c>
      <c r="E40" s="122" t="s">
        <v>1822</v>
      </c>
      <c r="F40" s="122" t="s">
        <v>11</v>
      </c>
      <c r="G40" s="122">
        <v>876810</v>
      </c>
      <c r="H40" s="126"/>
      <c r="I40" s="130" t="s">
        <v>1823</v>
      </c>
      <c r="J40" s="126"/>
      <c r="K40" s="126"/>
      <c r="L40" s="126"/>
      <c r="M40" s="126"/>
      <c r="N40" s="224">
        <v>50</v>
      </c>
      <c r="O40" s="224">
        <v>0</v>
      </c>
      <c r="P40" s="126" t="s">
        <v>1331</v>
      </c>
    </row>
    <row r="41" spans="1:16" ht="51">
      <c r="A41" s="126" t="s">
        <v>627</v>
      </c>
      <c r="B41" s="126"/>
      <c r="C41" s="127" t="s">
        <v>1235</v>
      </c>
      <c r="D41" s="121">
        <v>42746</v>
      </c>
      <c r="E41" s="122" t="s">
        <v>1824</v>
      </c>
      <c r="F41" s="122" t="s">
        <v>6</v>
      </c>
      <c r="G41" s="122">
        <v>788831</v>
      </c>
      <c r="H41" s="126"/>
      <c r="I41" s="130" t="s">
        <v>1825</v>
      </c>
      <c r="J41" s="126"/>
      <c r="K41" s="126"/>
      <c r="L41" s="126"/>
      <c r="M41" s="126"/>
      <c r="N41" s="224">
        <v>0</v>
      </c>
      <c r="O41" s="224">
        <v>2403</v>
      </c>
      <c r="P41" s="126" t="s">
        <v>1331</v>
      </c>
    </row>
    <row r="42" spans="1:16" ht="76.5">
      <c r="A42" s="126">
        <v>513</v>
      </c>
      <c r="B42" s="126"/>
      <c r="C42" s="127" t="s">
        <v>201</v>
      </c>
      <c r="D42" s="121">
        <v>42747</v>
      </c>
      <c r="E42" s="122" t="s">
        <v>1826</v>
      </c>
      <c r="F42" s="122" t="s">
        <v>11</v>
      </c>
      <c r="G42" s="122">
        <v>876909</v>
      </c>
      <c r="H42" s="126"/>
      <c r="I42" s="130" t="s">
        <v>1827</v>
      </c>
      <c r="J42" s="126"/>
      <c r="K42" s="126"/>
      <c r="L42" s="126"/>
      <c r="M42" s="126"/>
      <c r="N42" s="224">
        <v>16251.06</v>
      </c>
      <c r="O42" s="224">
        <v>0</v>
      </c>
      <c r="P42" s="126" t="s">
        <v>1331</v>
      </c>
    </row>
    <row r="43" spans="1:16" ht="51">
      <c r="A43" s="126" t="s">
        <v>620</v>
      </c>
      <c r="B43" s="126"/>
      <c r="C43" s="127" t="s">
        <v>714</v>
      </c>
      <c r="D43" s="121">
        <v>42747</v>
      </c>
      <c r="E43" s="122" t="s">
        <v>1828</v>
      </c>
      <c r="F43" s="122" t="s">
        <v>6</v>
      </c>
      <c r="G43" s="122">
        <v>789395</v>
      </c>
      <c r="H43" s="126"/>
      <c r="I43" s="130" t="s">
        <v>1829</v>
      </c>
      <c r="J43" s="126"/>
      <c r="K43" s="126"/>
      <c r="L43" s="126"/>
      <c r="M43" s="126"/>
      <c r="N43" s="223">
        <v>0</v>
      </c>
      <c r="O43" s="223">
        <v>2100.7400000000002</v>
      </c>
      <c r="P43" s="126" t="s">
        <v>1331</v>
      </c>
    </row>
    <row r="44" spans="1:16" ht="51">
      <c r="A44" s="126" t="s">
        <v>627</v>
      </c>
      <c r="B44" s="126"/>
      <c r="C44" s="127" t="s">
        <v>1235</v>
      </c>
      <c r="D44" s="121">
        <v>42747</v>
      </c>
      <c r="E44" s="122" t="s">
        <v>1830</v>
      </c>
      <c r="F44" s="122" t="s">
        <v>6</v>
      </c>
      <c r="G44" s="122">
        <v>789310</v>
      </c>
      <c r="H44" s="126"/>
      <c r="I44" s="130" t="s">
        <v>1831</v>
      </c>
      <c r="J44" s="126"/>
      <c r="K44" s="126"/>
      <c r="L44" s="126"/>
      <c r="M44" s="126"/>
      <c r="N44" s="223">
        <v>0</v>
      </c>
      <c r="O44" s="223">
        <v>16566.510000000002</v>
      </c>
      <c r="P44" s="126" t="s">
        <v>1331</v>
      </c>
    </row>
    <row r="45" spans="1:16" ht="51">
      <c r="A45" s="126" t="s">
        <v>620</v>
      </c>
      <c r="B45" s="126"/>
      <c r="C45" s="127" t="s">
        <v>714</v>
      </c>
      <c r="D45" s="121">
        <v>42747</v>
      </c>
      <c r="E45" s="122" t="s">
        <v>1832</v>
      </c>
      <c r="F45" s="122" t="s">
        <v>6</v>
      </c>
      <c r="G45" s="122">
        <v>789141</v>
      </c>
      <c r="H45" s="126"/>
      <c r="I45" s="130" t="s">
        <v>1833</v>
      </c>
      <c r="J45" s="126"/>
      <c r="K45" s="126"/>
      <c r="L45" s="126"/>
      <c r="M45" s="126"/>
      <c r="N45" s="223">
        <v>0</v>
      </c>
      <c r="O45" s="223">
        <v>4481.58</v>
      </c>
      <c r="P45" s="126" t="s">
        <v>1331</v>
      </c>
    </row>
    <row r="46" spans="1:16" ht="76.5">
      <c r="A46" s="126">
        <v>513</v>
      </c>
      <c r="B46" s="126"/>
      <c r="C46" s="127" t="s">
        <v>201</v>
      </c>
      <c r="D46" s="121">
        <v>42747</v>
      </c>
      <c r="E46" s="122" t="s">
        <v>1834</v>
      </c>
      <c r="F46" s="122" t="s">
        <v>15</v>
      </c>
      <c r="G46" s="122">
        <v>1509</v>
      </c>
      <c r="H46" s="126"/>
      <c r="I46" s="130" t="s">
        <v>1835</v>
      </c>
      <c r="J46" s="126"/>
      <c r="K46" s="126"/>
      <c r="L46" s="126"/>
      <c r="M46" s="126"/>
      <c r="N46" s="223">
        <v>38343</v>
      </c>
      <c r="O46" s="223">
        <v>0</v>
      </c>
      <c r="P46" s="126" t="s">
        <v>1331</v>
      </c>
    </row>
    <row r="47" spans="1:16" ht="76.5">
      <c r="A47" s="126">
        <v>25</v>
      </c>
      <c r="B47" s="126"/>
      <c r="C47" s="127" t="s">
        <v>695</v>
      </c>
      <c r="D47" s="121">
        <v>42748</v>
      </c>
      <c r="E47" s="122" t="s">
        <v>1836</v>
      </c>
      <c r="F47" s="122" t="s">
        <v>6</v>
      </c>
      <c r="G47" s="122">
        <v>877043</v>
      </c>
      <c r="H47" s="126"/>
      <c r="I47" s="130" t="s">
        <v>1837</v>
      </c>
      <c r="J47" s="126"/>
      <c r="K47" s="126"/>
      <c r="L47" s="126"/>
      <c r="M47" s="126"/>
      <c r="N47" s="223">
        <v>0</v>
      </c>
      <c r="O47" s="223">
        <v>68588.009999999995</v>
      </c>
      <c r="P47" s="126" t="s">
        <v>1331</v>
      </c>
    </row>
    <row r="48" spans="1:16" ht="51">
      <c r="A48" s="126" t="s">
        <v>620</v>
      </c>
      <c r="B48" s="126"/>
      <c r="C48" s="127" t="s">
        <v>714</v>
      </c>
      <c r="D48" s="121">
        <v>42748</v>
      </c>
      <c r="E48" s="122" t="s">
        <v>1838</v>
      </c>
      <c r="F48" s="122" t="s">
        <v>6</v>
      </c>
      <c r="G48" s="122">
        <v>789833</v>
      </c>
      <c r="H48" s="126"/>
      <c r="I48" s="130" t="s">
        <v>1839</v>
      </c>
      <c r="J48" s="126"/>
      <c r="K48" s="126"/>
      <c r="L48" s="126"/>
      <c r="M48" s="126"/>
      <c r="N48" s="223">
        <v>0</v>
      </c>
      <c r="O48" s="223">
        <v>85.100000000000009</v>
      </c>
      <c r="P48" s="126" t="s">
        <v>1331</v>
      </c>
    </row>
    <row r="49" spans="1:16" ht="63.75">
      <c r="A49" s="126" t="s">
        <v>620</v>
      </c>
      <c r="B49" s="126"/>
      <c r="C49" s="127" t="s">
        <v>714</v>
      </c>
      <c r="D49" s="121">
        <v>42751</v>
      </c>
      <c r="E49" s="122" t="s">
        <v>1840</v>
      </c>
      <c r="F49" s="122" t="s">
        <v>6</v>
      </c>
      <c r="G49" s="122">
        <v>877114</v>
      </c>
      <c r="H49" s="126"/>
      <c r="I49" s="130" t="s">
        <v>1841</v>
      </c>
      <c r="J49" s="126"/>
      <c r="K49" s="126"/>
      <c r="L49" s="126"/>
      <c r="M49" s="126"/>
      <c r="N49" s="223">
        <v>0</v>
      </c>
      <c r="O49" s="223">
        <v>0.02</v>
      </c>
      <c r="P49" s="126" t="s">
        <v>1331</v>
      </c>
    </row>
    <row r="50" spans="1:16" ht="51">
      <c r="A50" s="126" t="s">
        <v>621</v>
      </c>
      <c r="B50" s="126"/>
      <c r="C50" s="127" t="s">
        <v>715</v>
      </c>
      <c r="D50" s="121">
        <v>42751</v>
      </c>
      <c r="E50" s="122" t="s">
        <v>1842</v>
      </c>
      <c r="F50" s="122" t="s">
        <v>11</v>
      </c>
      <c r="G50" s="122">
        <v>877088</v>
      </c>
      <c r="H50" s="126"/>
      <c r="I50" s="130" t="s">
        <v>1843</v>
      </c>
      <c r="J50" s="126"/>
      <c r="K50" s="126"/>
      <c r="L50" s="126"/>
      <c r="M50" s="126"/>
      <c r="N50" s="223">
        <v>50</v>
      </c>
      <c r="O50" s="223">
        <v>0</v>
      </c>
      <c r="P50" s="126" t="s">
        <v>1331</v>
      </c>
    </row>
    <row r="51" spans="1:16" ht="51">
      <c r="A51" s="126" t="s">
        <v>620</v>
      </c>
      <c r="B51" s="126"/>
      <c r="C51" s="127" t="s">
        <v>714</v>
      </c>
      <c r="D51" s="121">
        <v>42751</v>
      </c>
      <c r="E51" s="122" t="s">
        <v>1844</v>
      </c>
      <c r="F51" s="122" t="s">
        <v>6</v>
      </c>
      <c r="G51" s="122">
        <v>790703</v>
      </c>
      <c r="H51" s="126"/>
      <c r="I51" s="130" t="s">
        <v>1845</v>
      </c>
      <c r="J51" s="126"/>
      <c r="K51" s="126"/>
      <c r="L51" s="126"/>
      <c r="M51" s="126"/>
      <c r="N51" s="223">
        <v>0</v>
      </c>
      <c r="O51" s="223">
        <v>12495.43</v>
      </c>
      <c r="P51" s="126" t="s">
        <v>1331</v>
      </c>
    </row>
    <row r="52" spans="1:16" ht="51">
      <c r="A52" s="126" t="s">
        <v>620</v>
      </c>
      <c r="B52" s="126"/>
      <c r="C52" s="127" t="s">
        <v>714</v>
      </c>
      <c r="D52" s="121">
        <v>42751</v>
      </c>
      <c r="E52" s="122" t="s">
        <v>1846</v>
      </c>
      <c r="F52" s="122" t="s">
        <v>6</v>
      </c>
      <c r="G52" s="122">
        <v>790702</v>
      </c>
      <c r="H52" s="126"/>
      <c r="I52" s="130" t="s">
        <v>1847</v>
      </c>
      <c r="J52" s="126"/>
      <c r="K52" s="126"/>
      <c r="L52" s="126"/>
      <c r="M52" s="126"/>
      <c r="N52" s="223">
        <v>0</v>
      </c>
      <c r="O52" s="223">
        <v>1083.7</v>
      </c>
      <c r="P52" s="126" t="s">
        <v>1331</v>
      </c>
    </row>
    <row r="53" spans="1:16" ht="51">
      <c r="A53" s="126" t="s">
        <v>620</v>
      </c>
      <c r="B53" s="126"/>
      <c r="C53" s="127" t="s">
        <v>714</v>
      </c>
      <c r="D53" s="121">
        <v>42751</v>
      </c>
      <c r="E53" s="122" t="s">
        <v>1848</v>
      </c>
      <c r="F53" s="122" t="s">
        <v>6</v>
      </c>
      <c r="G53" s="122">
        <v>790698</v>
      </c>
      <c r="H53" s="126"/>
      <c r="I53" s="130" t="s">
        <v>1849</v>
      </c>
      <c r="J53" s="126"/>
      <c r="K53" s="126"/>
      <c r="L53" s="126"/>
      <c r="M53" s="126"/>
      <c r="N53" s="223">
        <v>0</v>
      </c>
      <c r="O53" s="223">
        <v>1040</v>
      </c>
      <c r="P53" s="126" t="s">
        <v>1331</v>
      </c>
    </row>
    <row r="54" spans="1:16" ht="89.25">
      <c r="A54" s="126">
        <v>513</v>
      </c>
      <c r="B54" s="126"/>
      <c r="C54" s="127" t="s">
        <v>201</v>
      </c>
      <c r="D54" s="121">
        <v>42752</v>
      </c>
      <c r="E54" s="122" t="s">
        <v>1850</v>
      </c>
      <c r="F54" s="122" t="s">
        <v>11</v>
      </c>
      <c r="G54" s="122">
        <v>877215</v>
      </c>
      <c r="H54" s="126"/>
      <c r="I54" s="130" t="s">
        <v>1851</v>
      </c>
      <c r="J54" s="126"/>
      <c r="K54" s="126"/>
      <c r="L54" s="126"/>
      <c r="M54" s="126"/>
      <c r="N54" s="223">
        <v>4553.38</v>
      </c>
      <c r="O54" s="223">
        <v>0</v>
      </c>
      <c r="P54" s="126" t="s">
        <v>1331</v>
      </c>
    </row>
    <row r="55" spans="1:16" ht="63.75">
      <c r="A55" s="126" t="s">
        <v>620</v>
      </c>
      <c r="B55" s="126"/>
      <c r="C55" s="127" t="s">
        <v>714</v>
      </c>
      <c r="D55" s="121">
        <v>42753</v>
      </c>
      <c r="E55" s="122" t="s">
        <v>1852</v>
      </c>
      <c r="F55" s="122" t="s">
        <v>6</v>
      </c>
      <c r="G55" s="122">
        <v>791630</v>
      </c>
      <c r="H55" s="126"/>
      <c r="I55" s="130" t="s">
        <v>1853</v>
      </c>
      <c r="J55" s="126"/>
      <c r="K55" s="126"/>
      <c r="L55" s="126"/>
      <c r="M55" s="126"/>
      <c r="N55" s="223">
        <v>0</v>
      </c>
      <c r="O55" s="223">
        <v>173432.97</v>
      </c>
      <c r="P55" s="126" t="s">
        <v>1331</v>
      </c>
    </row>
    <row r="56" spans="1:16" ht="51">
      <c r="A56" s="126" t="s">
        <v>620</v>
      </c>
      <c r="B56" s="126"/>
      <c r="C56" s="127" t="s">
        <v>714</v>
      </c>
      <c r="D56" s="121">
        <v>42753</v>
      </c>
      <c r="E56" s="122" t="s">
        <v>1854</v>
      </c>
      <c r="F56" s="122" t="s">
        <v>6</v>
      </c>
      <c r="G56" s="122">
        <v>791629</v>
      </c>
      <c r="H56" s="126"/>
      <c r="I56" s="130" t="s">
        <v>1855</v>
      </c>
      <c r="J56" s="126"/>
      <c r="K56" s="126"/>
      <c r="L56" s="126"/>
      <c r="M56" s="126"/>
      <c r="N56" s="223">
        <v>0</v>
      </c>
      <c r="O56" s="223">
        <v>2350.69</v>
      </c>
      <c r="P56" s="126" t="s">
        <v>1331</v>
      </c>
    </row>
    <row r="57" spans="1:16" ht="51">
      <c r="A57" s="126" t="s">
        <v>623</v>
      </c>
      <c r="B57" s="126"/>
      <c r="C57" s="127" t="s">
        <v>716</v>
      </c>
      <c r="D57" s="121">
        <v>42753</v>
      </c>
      <c r="E57" s="122" t="s">
        <v>1856</v>
      </c>
      <c r="F57" s="122" t="s">
        <v>6</v>
      </c>
      <c r="G57" s="122">
        <v>791628</v>
      </c>
      <c r="H57" s="126"/>
      <c r="I57" s="130" t="s">
        <v>1857</v>
      </c>
      <c r="J57" s="126"/>
      <c r="K57" s="126"/>
      <c r="L57" s="126"/>
      <c r="M57" s="126"/>
      <c r="N57" s="223">
        <v>0</v>
      </c>
      <c r="O57" s="223">
        <v>1691.66</v>
      </c>
      <c r="P57" s="126" t="s">
        <v>1331</v>
      </c>
    </row>
    <row r="58" spans="1:16" ht="51">
      <c r="A58" s="126" t="s">
        <v>620</v>
      </c>
      <c r="B58" s="126"/>
      <c r="C58" s="127" t="s">
        <v>714</v>
      </c>
      <c r="D58" s="121">
        <v>42753</v>
      </c>
      <c r="E58" s="122" t="s">
        <v>1858</v>
      </c>
      <c r="F58" s="122" t="s">
        <v>6</v>
      </c>
      <c r="G58" s="122">
        <v>791626</v>
      </c>
      <c r="H58" s="126"/>
      <c r="I58" s="130" t="s">
        <v>1859</v>
      </c>
      <c r="J58" s="126"/>
      <c r="K58" s="126"/>
      <c r="L58" s="126"/>
      <c r="M58" s="126"/>
      <c r="N58" s="223">
        <v>0</v>
      </c>
      <c r="O58" s="223">
        <v>2175.7800000000002</v>
      </c>
      <c r="P58" s="126" t="s">
        <v>1331</v>
      </c>
    </row>
    <row r="59" spans="1:16" ht="89.25">
      <c r="A59" s="126" t="s">
        <v>621</v>
      </c>
      <c r="B59" s="126"/>
      <c r="C59" s="127" t="s">
        <v>715</v>
      </c>
      <c r="D59" s="121">
        <v>42754</v>
      </c>
      <c r="E59" s="122" t="s">
        <v>1860</v>
      </c>
      <c r="F59" s="122" t="s">
        <v>11</v>
      </c>
      <c r="G59" s="122">
        <v>877417</v>
      </c>
      <c r="H59" s="126"/>
      <c r="I59" s="130" t="s">
        <v>1861</v>
      </c>
      <c r="J59" s="126"/>
      <c r="K59" s="126"/>
      <c r="L59" s="126"/>
      <c r="M59" s="126"/>
      <c r="N59" s="223">
        <v>50</v>
      </c>
      <c r="O59" s="223">
        <v>0</v>
      </c>
      <c r="P59" s="126" t="s">
        <v>1331</v>
      </c>
    </row>
    <row r="60" spans="1:16" ht="63.75">
      <c r="A60" s="126" t="s">
        <v>620</v>
      </c>
      <c r="B60" s="126"/>
      <c r="C60" s="127" t="s">
        <v>714</v>
      </c>
      <c r="D60" s="121">
        <v>42754</v>
      </c>
      <c r="E60" s="122" t="s">
        <v>1862</v>
      </c>
      <c r="F60" s="122" t="s">
        <v>11</v>
      </c>
      <c r="G60" s="122">
        <v>877467</v>
      </c>
      <c r="H60" s="126"/>
      <c r="I60" s="130" t="s">
        <v>1863</v>
      </c>
      <c r="J60" s="126"/>
      <c r="K60" s="126"/>
      <c r="L60" s="126"/>
      <c r="M60" s="126"/>
      <c r="N60" s="223">
        <v>50</v>
      </c>
      <c r="O60" s="223">
        <v>0</v>
      </c>
      <c r="P60" s="126" t="s">
        <v>1331</v>
      </c>
    </row>
    <row r="61" spans="1:16" ht="51">
      <c r="A61" s="126" t="s">
        <v>621</v>
      </c>
      <c r="B61" s="126"/>
      <c r="C61" s="127" t="s">
        <v>715</v>
      </c>
      <c r="D61" s="121">
        <v>42754</v>
      </c>
      <c r="E61" s="122" t="s">
        <v>1864</v>
      </c>
      <c r="F61" s="122" t="s">
        <v>11</v>
      </c>
      <c r="G61" s="122">
        <v>8922</v>
      </c>
      <c r="H61" s="126"/>
      <c r="I61" s="130" t="s">
        <v>1865</v>
      </c>
      <c r="J61" s="126"/>
      <c r="K61" s="126"/>
      <c r="L61" s="126"/>
      <c r="M61" s="126"/>
      <c r="N61" s="223">
        <v>278.70999999999998</v>
      </c>
      <c r="O61" s="223">
        <v>0</v>
      </c>
      <c r="P61" s="126" t="s">
        <v>1331</v>
      </c>
    </row>
    <row r="62" spans="1:16" ht="51">
      <c r="A62" s="126" t="s">
        <v>620</v>
      </c>
      <c r="B62" s="126"/>
      <c r="C62" s="127" t="s">
        <v>714</v>
      </c>
      <c r="D62" s="121">
        <v>42755</v>
      </c>
      <c r="E62" s="122" t="s">
        <v>1866</v>
      </c>
      <c r="F62" s="122" t="s">
        <v>11</v>
      </c>
      <c r="G62" s="122">
        <v>877572</v>
      </c>
      <c r="H62" s="126"/>
      <c r="I62" s="130" t="s">
        <v>1867</v>
      </c>
      <c r="J62" s="126"/>
      <c r="K62" s="126"/>
      <c r="L62" s="126"/>
      <c r="M62" s="126"/>
      <c r="N62" s="223">
        <v>50</v>
      </c>
      <c r="O62" s="223">
        <v>0</v>
      </c>
      <c r="P62" s="126" t="s">
        <v>1331</v>
      </c>
    </row>
    <row r="63" spans="1:16" ht="76.5">
      <c r="A63" s="126" t="s">
        <v>621</v>
      </c>
      <c r="B63" s="126"/>
      <c r="C63" s="127" t="s">
        <v>715</v>
      </c>
      <c r="D63" s="121">
        <v>42755</v>
      </c>
      <c r="E63" s="122" t="s">
        <v>1868</v>
      </c>
      <c r="F63" s="122" t="s">
        <v>6</v>
      </c>
      <c r="G63" s="122">
        <v>877545</v>
      </c>
      <c r="H63" s="126"/>
      <c r="I63" s="130" t="s">
        <v>1869</v>
      </c>
      <c r="J63" s="126"/>
      <c r="K63" s="126"/>
      <c r="L63" s="126"/>
      <c r="M63" s="126"/>
      <c r="N63" s="223">
        <v>0</v>
      </c>
      <c r="O63" s="223">
        <v>100000</v>
      </c>
      <c r="P63" s="126" t="s">
        <v>1331</v>
      </c>
    </row>
    <row r="64" spans="1:16" ht="76.5">
      <c r="A64" s="126" t="s">
        <v>620</v>
      </c>
      <c r="B64" s="126"/>
      <c r="C64" s="127" t="s">
        <v>714</v>
      </c>
      <c r="D64" s="121">
        <v>42759</v>
      </c>
      <c r="E64" s="122" t="s">
        <v>1870</v>
      </c>
      <c r="F64" s="122" t="s">
        <v>11</v>
      </c>
      <c r="G64" s="122">
        <v>877685</v>
      </c>
      <c r="H64" s="126"/>
      <c r="I64" s="130" t="s">
        <v>1871</v>
      </c>
      <c r="J64" s="126"/>
      <c r="K64" s="126"/>
      <c r="L64" s="126"/>
      <c r="M64" s="126"/>
      <c r="N64" s="223">
        <v>50</v>
      </c>
      <c r="O64" s="223">
        <v>0</v>
      </c>
      <c r="P64" s="126" t="s">
        <v>1331</v>
      </c>
    </row>
    <row r="65" spans="1:16" ht="76.5">
      <c r="A65" s="126" t="s">
        <v>621</v>
      </c>
      <c r="B65" s="126"/>
      <c r="C65" s="127" t="s">
        <v>715</v>
      </c>
      <c r="D65" s="121">
        <v>42759</v>
      </c>
      <c r="E65" s="122" t="s">
        <v>1872</v>
      </c>
      <c r="F65" s="122" t="s">
        <v>6</v>
      </c>
      <c r="G65" s="122">
        <v>877684</v>
      </c>
      <c r="H65" s="126"/>
      <c r="I65" s="130" t="s">
        <v>1873</v>
      </c>
      <c r="J65" s="126"/>
      <c r="K65" s="126"/>
      <c r="L65" s="126"/>
      <c r="M65" s="126"/>
      <c r="N65" s="223">
        <v>0</v>
      </c>
      <c r="O65" s="223">
        <v>99900000</v>
      </c>
      <c r="P65" s="126" t="s">
        <v>1331</v>
      </c>
    </row>
    <row r="66" spans="1:16" ht="89.25">
      <c r="A66" s="126" t="s">
        <v>621</v>
      </c>
      <c r="B66" s="126"/>
      <c r="C66" s="127" t="s">
        <v>715</v>
      </c>
      <c r="D66" s="121">
        <v>42759</v>
      </c>
      <c r="E66" s="122" t="s">
        <v>1874</v>
      </c>
      <c r="F66" s="122" t="s">
        <v>13</v>
      </c>
      <c r="G66" s="122">
        <v>877638</v>
      </c>
      <c r="H66" s="126"/>
      <c r="I66" s="130" t="s">
        <v>1875</v>
      </c>
      <c r="J66" s="126"/>
      <c r="K66" s="126"/>
      <c r="L66" s="126"/>
      <c r="M66" s="126"/>
      <c r="N66" s="223">
        <v>5444450</v>
      </c>
      <c r="O66" s="223">
        <v>0</v>
      </c>
      <c r="P66" s="126" t="s">
        <v>1331</v>
      </c>
    </row>
    <row r="67" spans="1:16" ht="76.5">
      <c r="A67" s="126" t="s">
        <v>621</v>
      </c>
      <c r="B67" s="126"/>
      <c r="C67" s="127" t="s">
        <v>715</v>
      </c>
      <c r="D67" s="121">
        <v>42761</v>
      </c>
      <c r="E67" s="122" t="s">
        <v>1876</v>
      </c>
      <c r="F67" s="122" t="s">
        <v>6</v>
      </c>
      <c r="G67" s="122">
        <v>794435</v>
      </c>
      <c r="H67" s="126"/>
      <c r="I67" s="130" t="s">
        <v>1877</v>
      </c>
      <c r="J67" s="126"/>
      <c r="K67" s="126"/>
      <c r="L67" s="126"/>
      <c r="M67" s="126"/>
      <c r="N67" s="223">
        <v>0</v>
      </c>
      <c r="O67" s="223">
        <v>66000</v>
      </c>
      <c r="P67" s="126" t="s">
        <v>1331</v>
      </c>
    </row>
    <row r="68" spans="1:16" ht="63.75">
      <c r="A68" s="126">
        <v>513</v>
      </c>
      <c r="B68" s="126"/>
      <c r="C68" s="127" t="s">
        <v>201</v>
      </c>
      <c r="D68" s="121">
        <v>42761</v>
      </c>
      <c r="E68" s="122" t="s">
        <v>1878</v>
      </c>
      <c r="F68" s="122" t="s">
        <v>15</v>
      </c>
      <c r="G68" s="122">
        <v>363894</v>
      </c>
      <c r="H68" s="126"/>
      <c r="I68" s="130" t="s">
        <v>1879</v>
      </c>
      <c r="J68" s="126"/>
      <c r="K68" s="126"/>
      <c r="L68" s="126"/>
      <c r="M68" s="126"/>
      <c r="N68" s="223">
        <v>50</v>
      </c>
      <c r="O68" s="223">
        <v>0</v>
      </c>
      <c r="P68" s="126" t="s">
        <v>1331</v>
      </c>
    </row>
    <row r="69" spans="1:16" ht="51">
      <c r="A69" s="126">
        <v>592</v>
      </c>
      <c r="B69" s="126"/>
      <c r="C69" s="127" t="s">
        <v>863</v>
      </c>
      <c r="D69" s="121">
        <v>42762</v>
      </c>
      <c r="E69" s="122" t="s">
        <v>1880</v>
      </c>
      <c r="F69" s="122" t="s">
        <v>11</v>
      </c>
      <c r="G69" s="122">
        <v>878110</v>
      </c>
      <c r="H69" s="126"/>
      <c r="I69" s="130" t="s">
        <v>1881</v>
      </c>
      <c r="J69" s="126"/>
      <c r="K69" s="126"/>
      <c r="L69" s="126"/>
      <c r="M69" s="126"/>
      <c r="N69" s="223">
        <v>50</v>
      </c>
      <c r="O69" s="223">
        <v>0</v>
      </c>
      <c r="P69" s="126" t="s">
        <v>1331</v>
      </c>
    </row>
    <row r="70" spans="1:16" ht="63.75">
      <c r="A70" s="126" t="s">
        <v>620</v>
      </c>
      <c r="B70" s="126"/>
      <c r="C70" s="127" t="s">
        <v>714</v>
      </c>
      <c r="D70" s="121">
        <v>42762</v>
      </c>
      <c r="E70" s="122" t="s">
        <v>1882</v>
      </c>
      <c r="F70" s="122" t="s">
        <v>11</v>
      </c>
      <c r="G70" s="122">
        <v>878120</v>
      </c>
      <c r="H70" s="126"/>
      <c r="I70" s="130" t="s">
        <v>1883</v>
      </c>
      <c r="J70" s="126"/>
      <c r="K70" s="126"/>
      <c r="L70" s="126"/>
      <c r="M70" s="126"/>
      <c r="N70" s="223">
        <v>50</v>
      </c>
      <c r="O70" s="223">
        <v>0</v>
      </c>
      <c r="P70" s="126" t="s">
        <v>1331</v>
      </c>
    </row>
    <row r="71" spans="1:16" ht="76.5">
      <c r="A71" s="126">
        <v>513</v>
      </c>
      <c r="B71" s="126"/>
      <c r="C71" s="127" t="s">
        <v>201</v>
      </c>
      <c r="D71" s="121">
        <v>42762</v>
      </c>
      <c r="E71" s="122" t="s">
        <v>1884</v>
      </c>
      <c r="F71" s="122" t="s">
        <v>1368</v>
      </c>
      <c r="G71" s="122">
        <v>12476027</v>
      </c>
      <c r="H71" s="126"/>
      <c r="I71" s="130" t="s">
        <v>1885</v>
      </c>
      <c r="J71" s="126"/>
      <c r="K71" s="126"/>
      <c r="L71" s="126"/>
      <c r="M71" s="126"/>
      <c r="N71" s="223">
        <v>9584.74</v>
      </c>
      <c r="O71" s="223">
        <v>0</v>
      </c>
      <c r="P71" s="126" t="s">
        <v>1331</v>
      </c>
    </row>
    <row r="72" spans="1:16" ht="76.5">
      <c r="A72" s="126">
        <v>513</v>
      </c>
      <c r="B72" s="126"/>
      <c r="C72" s="127" t="s">
        <v>201</v>
      </c>
      <c r="D72" s="121">
        <v>42762</v>
      </c>
      <c r="E72" s="122" t="s">
        <v>1886</v>
      </c>
      <c r="F72" s="122" t="s">
        <v>1368</v>
      </c>
      <c r="G72" s="122">
        <v>12476029</v>
      </c>
      <c r="H72" s="126"/>
      <c r="I72" s="130" t="s">
        <v>1887</v>
      </c>
      <c r="J72" s="126"/>
      <c r="K72" s="126"/>
      <c r="L72" s="126"/>
      <c r="M72" s="126"/>
      <c r="N72" s="223">
        <v>35407.800000000003</v>
      </c>
      <c r="O72" s="223">
        <v>0</v>
      </c>
      <c r="P72" s="126" t="s">
        <v>1331</v>
      </c>
    </row>
    <row r="73" spans="1:16" ht="76.5">
      <c r="A73" s="126">
        <v>513</v>
      </c>
      <c r="B73" s="126"/>
      <c r="C73" s="127" t="s">
        <v>201</v>
      </c>
      <c r="D73" s="121">
        <v>42762</v>
      </c>
      <c r="E73" s="122" t="s">
        <v>1888</v>
      </c>
      <c r="F73" s="122" t="s">
        <v>1368</v>
      </c>
      <c r="G73" s="122">
        <v>12476031</v>
      </c>
      <c r="H73" s="126"/>
      <c r="I73" s="130" t="s">
        <v>1889</v>
      </c>
      <c r="J73" s="126"/>
      <c r="K73" s="126"/>
      <c r="L73" s="126"/>
      <c r="M73" s="126"/>
      <c r="N73" s="223">
        <v>232492</v>
      </c>
      <c r="O73" s="223">
        <v>0</v>
      </c>
      <c r="P73" s="126" t="s">
        <v>1331</v>
      </c>
    </row>
    <row r="74" spans="1:16" ht="76.5">
      <c r="A74" s="126">
        <v>513</v>
      </c>
      <c r="B74" s="126"/>
      <c r="C74" s="127" t="s">
        <v>201</v>
      </c>
      <c r="D74" s="121">
        <v>42762</v>
      </c>
      <c r="E74" s="122" t="s">
        <v>1890</v>
      </c>
      <c r="F74" s="122" t="s">
        <v>1368</v>
      </c>
      <c r="G74" s="122">
        <v>12476035</v>
      </c>
      <c r="H74" s="126"/>
      <c r="I74" s="130" t="s">
        <v>1891</v>
      </c>
      <c r="J74" s="126"/>
      <c r="K74" s="126"/>
      <c r="L74" s="126"/>
      <c r="M74" s="126"/>
      <c r="N74" s="223">
        <v>12776.5</v>
      </c>
      <c r="O74" s="223">
        <v>0</v>
      </c>
      <c r="P74" s="126" t="s">
        <v>1331</v>
      </c>
    </row>
    <row r="75" spans="1:16" ht="76.5">
      <c r="A75" s="126">
        <v>513</v>
      </c>
      <c r="B75" s="126"/>
      <c r="C75" s="127" t="s">
        <v>201</v>
      </c>
      <c r="D75" s="121">
        <v>42762</v>
      </c>
      <c r="E75" s="122" t="s">
        <v>1892</v>
      </c>
      <c r="F75" s="122" t="s">
        <v>1368</v>
      </c>
      <c r="G75" s="122">
        <v>12476037</v>
      </c>
      <c r="H75" s="126"/>
      <c r="I75" s="130" t="s">
        <v>1893</v>
      </c>
      <c r="J75" s="126"/>
      <c r="K75" s="126"/>
      <c r="L75" s="126"/>
      <c r="M75" s="126"/>
      <c r="N75" s="223">
        <v>74412.600000000006</v>
      </c>
      <c r="O75" s="223">
        <v>0</v>
      </c>
      <c r="P75" s="126" t="s">
        <v>1331</v>
      </c>
    </row>
    <row r="76" spans="1:16" ht="76.5">
      <c r="A76" s="126">
        <v>513</v>
      </c>
      <c r="B76" s="126"/>
      <c r="C76" s="127" t="s">
        <v>201</v>
      </c>
      <c r="D76" s="121">
        <v>42762</v>
      </c>
      <c r="E76" s="122" t="s">
        <v>1894</v>
      </c>
      <c r="F76" s="122" t="s">
        <v>1368</v>
      </c>
      <c r="G76" s="122">
        <v>12476052</v>
      </c>
      <c r="H76" s="126"/>
      <c r="I76" s="130" t="s">
        <v>1895</v>
      </c>
      <c r="J76" s="126"/>
      <c r="K76" s="126"/>
      <c r="L76" s="126"/>
      <c r="M76" s="126"/>
      <c r="N76" s="223">
        <v>46302.6</v>
      </c>
      <c r="O76" s="223">
        <v>0</v>
      </c>
      <c r="P76" s="126" t="s">
        <v>1331</v>
      </c>
    </row>
    <row r="77" spans="1:16" ht="76.5">
      <c r="A77" s="126">
        <v>513</v>
      </c>
      <c r="B77" s="126"/>
      <c r="C77" s="127" t="s">
        <v>201</v>
      </c>
      <c r="D77" s="121">
        <v>42762</v>
      </c>
      <c r="E77" s="122" t="s">
        <v>1896</v>
      </c>
      <c r="F77" s="122" t="s">
        <v>1368</v>
      </c>
      <c r="G77" s="122">
        <v>12476050</v>
      </c>
      <c r="H77" s="126"/>
      <c r="I77" s="130" t="s">
        <v>1897</v>
      </c>
      <c r="J77" s="126"/>
      <c r="K77" s="126"/>
      <c r="L77" s="126"/>
      <c r="M77" s="126"/>
      <c r="N77" s="223">
        <v>79555.600000000006</v>
      </c>
      <c r="O77" s="223">
        <v>0</v>
      </c>
      <c r="P77" s="126" t="s">
        <v>1331</v>
      </c>
    </row>
    <row r="78" spans="1:16" ht="76.5">
      <c r="A78" s="126">
        <v>513</v>
      </c>
      <c r="B78" s="126"/>
      <c r="C78" s="127" t="s">
        <v>201</v>
      </c>
      <c r="D78" s="121">
        <v>42762</v>
      </c>
      <c r="E78" s="122" t="s">
        <v>1898</v>
      </c>
      <c r="F78" s="122" t="s">
        <v>15</v>
      </c>
      <c r="G78" s="122">
        <v>1554</v>
      </c>
      <c r="H78" s="126"/>
      <c r="I78" s="130" t="s">
        <v>1899</v>
      </c>
      <c r="J78" s="126"/>
      <c r="K78" s="126"/>
      <c r="L78" s="126"/>
      <c r="M78" s="126"/>
      <c r="N78" s="223">
        <v>116884.44</v>
      </c>
      <c r="O78" s="223">
        <v>0</v>
      </c>
      <c r="P78" s="126" t="s">
        <v>1331</v>
      </c>
    </row>
    <row r="79" spans="1:16" ht="89.25">
      <c r="A79" s="126">
        <v>586</v>
      </c>
      <c r="B79" s="126"/>
      <c r="C79" s="127" t="s">
        <v>223</v>
      </c>
      <c r="D79" s="121">
        <v>42765</v>
      </c>
      <c r="E79" s="122" t="s">
        <v>1900</v>
      </c>
      <c r="F79" s="122" t="s">
        <v>11</v>
      </c>
      <c r="G79" s="122">
        <v>878278</v>
      </c>
      <c r="H79" s="126"/>
      <c r="I79" s="130" t="s">
        <v>1901</v>
      </c>
      <c r="J79" s="126"/>
      <c r="K79" s="126"/>
      <c r="L79" s="126"/>
      <c r="M79" s="126"/>
      <c r="N79" s="223">
        <v>303.89</v>
      </c>
      <c r="O79" s="223">
        <v>0</v>
      </c>
      <c r="P79" s="126" t="s">
        <v>1331</v>
      </c>
    </row>
    <row r="80" spans="1:16" ht="89.25">
      <c r="A80" s="126">
        <v>586</v>
      </c>
      <c r="B80" s="126"/>
      <c r="C80" s="127" t="s">
        <v>223</v>
      </c>
      <c r="D80" s="121">
        <v>42765</v>
      </c>
      <c r="E80" s="122" t="s">
        <v>1902</v>
      </c>
      <c r="F80" s="122" t="s">
        <v>11</v>
      </c>
      <c r="G80" s="122">
        <v>878276</v>
      </c>
      <c r="H80" s="126"/>
      <c r="I80" s="130" t="s">
        <v>1903</v>
      </c>
      <c r="J80" s="126"/>
      <c r="K80" s="126"/>
      <c r="L80" s="126"/>
      <c r="M80" s="126"/>
      <c r="N80" s="223">
        <v>443.49</v>
      </c>
      <c r="O80" s="223">
        <v>0</v>
      </c>
      <c r="P80" s="126" t="s">
        <v>1331</v>
      </c>
    </row>
    <row r="81" spans="1:16" ht="51">
      <c r="A81" s="126" t="s">
        <v>620</v>
      </c>
      <c r="B81" s="126"/>
      <c r="C81" s="127" t="s">
        <v>714</v>
      </c>
      <c r="D81" s="121">
        <v>42765</v>
      </c>
      <c r="E81" s="122" t="s">
        <v>1904</v>
      </c>
      <c r="F81" s="122" t="s">
        <v>6</v>
      </c>
      <c r="G81" s="122">
        <v>795508</v>
      </c>
      <c r="H81" s="126"/>
      <c r="I81" s="130" t="s">
        <v>1905</v>
      </c>
      <c r="J81" s="126"/>
      <c r="K81" s="126"/>
      <c r="L81" s="126"/>
      <c r="M81" s="126"/>
      <c r="N81" s="223">
        <v>0</v>
      </c>
      <c r="O81" s="223">
        <v>5</v>
      </c>
      <c r="P81" s="126" t="s">
        <v>1331</v>
      </c>
    </row>
    <row r="82" spans="1:16" ht="51">
      <c r="A82" s="126" t="s">
        <v>620</v>
      </c>
      <c r="B82" s="126"/>
      <c r="C82" s="127" t="s">
        <v>714</v>
      </c>
      <c r="D82" s="121">
        <v>42765</v>
      </c>
      <c r="E82" s="122" t="s">
        <v>1906</v>
      </c>
      <c r="F82" s="122" t="s">
        <v>6</v>
      </c>
      <c r="G82" s="122">
        <v>795491</v>
      </c>
      <c r="H82" s="126"/>
      <c r="I82" s="130" t="s">
        <v>1907</v>
      </c>
      <c r="J82" s="126"/>
      <c r="K82" s="126"/>
      <c r="L82" s="126"/>
      <c r="M82" s="126"/>
      <c r="N82" s="223">
        <v>0</v>
      </c>
      <c r="O82" s="223">
        <v>73.600000000000009</v>
      </c>
      <c r="P82" s="126" t="s">
        <v>1331</v>
      </c>
    </row>
    <row r="83" spans="1:16" ht="89.25">
      <c r="A83" s="126">
        <v>513</v>
      </c>
      <c r="B83" s="126"/>
      <c r="C83" s="127" t="s">
        <v>201</v>
      </c>
      <c r="D83" s="121">
        <v>42765</v>
      </c>
      <c r="E83" s="122" t="s">
        <v>1908</v>
      </c>
      <c r="F83" s="122" t="s">
        <v>15</v>
      </c>
      <c r="G83" s="122">
        <v>1568</v>
      </c>
      <c r="H83" s="126"/>
      <c r="I83" s="130" t="s">
        <v>1909</v>
      </c>
      <c r="J83" s="126"/>
      <c r="K83" s="126"/>
      <c r="L83" s="126"/>
      <c r="M83" s="126"/>
      <c r="N83" s="223">
        <v>103078.08</v>
      </c>
      <c r="O83" s="223">
        <v>0</v>
      </c>
      <c r="P83" s="126" t="s">
        <v>1331</v>
      </c>
    </row>
    <row r="84" spans="1:16" ht="76.5">
      <c r="A84" s="126">
        <v>513</v>
      </c>
      <c r="B84" s="126"/>
      <c r="C84" s="127" t="s">
        <v>201</v>
      </c>
      <c r="D84" s="121">
        <v>42765</v>
      </c>
      <c r="E84" s="122" t="s">
        <v>1910</v>
      </c>
      <c r="F84" s="122" t="s">
        <v>15</v>
      </c>
      <c r="G84" s="122">
        <v>1567</v>
      </c>
      <c r="H84" s="126"/>
      <c r="I84" s="130" t="s">
        <v>1911</v>
      </c>
      <c r="J84" s="126"/>
      <c r="K84" s="126"/>
      <c r="L84" s="126"/>
      <c r="M84" s="126"/>
      <c r="N84" s="223">
        <v>29714.22</v>
      </c>
      <c r="O84" s="223">
        <v>0</v>
      </c>
      <c r="P84" s="126" t="s">
        <v>1331</v>
      </c>
    </row>
    <row r="85" spans="1:16" ht="63.75">
      <c r="A85" s="126">
        <v>86</v>
      </c>
      <c r="B85" s="126"/>
      <c r="C85" s="127" t="s">
        <v>711</v>
      </c>
      <c r="D85" s="121">
        <v>42766</v>
      </c>
      <c r="E85" s="122" t="s">
        <v>1912</v>
      </c>
      <c r="F85" s="122" t="s">
        <v>6</v>
      </c>
      <c r="G85" s="122">
        <v>796116</v>
      </c>
      <c r="H85" s="126"/>
      <c r="I85" s="130" t="s">
        <v>1913</v>
      </c>
      <c r="J85" s="126"/>
      <c r="K85" s="126"/>
      <c r="L85" s="126"/>
      <c r="M85" s="126"/>
      <c r="N85" s="223">
        <v>0</v>
      </c>
      <c r="O85" s="223">
        <v>25051.200000000001</v>
      </c>
      <c r="P85" s="126" t="s">
        <v>1331</v>
      </c>
    </row>
    <row r="86" spans="1:16" ht="51">
      <c r="A86" s="126" t="s">
        <v>620</v>
      </c>
      <c r="B86" s="126"/>
      <c r="C86" s="127" t="s">
        <v>714</v>
      </c>
      <c r="D86" s="121">
        <v>42766</v>
      </c>
      <c r="E86" s="122" t="s">
        <v>1914</v>
      </c>
      <c r="F86" s="122" t="s">
        <v>6</v>
      </c>
      <c r="G86" s="122">
        <v>796201</v>
      </c>
      <c r="H86" s="126"/>
      <c r="I86" s="130" t="s">
        <v>1915</v>
      </c>
      <c r="J86" s="126"/>
      <c r="K86" s="126"/>
      <c r="L86" s="126"/>
      <c r="M86" s="126"/>
      <c r="N86" s="223">
        <v>0</v>
      </c>
      <c r="O86" s="223">
        <v>13877.54</v>
      </c>
      <c r="P86" s="126" t="s">
        <v>1331</v>
      </c>
    </row>
    <row r="87" spans="1:16" ht="51">
      <c r="A87" s="126" t="s">
        <v>620</v>
      </c>
      <c r="B87" s="126"/>
      <c r="C87" s="127" t="s">
        <v>714</v>
      </c>
      <c r="D87" s="121">
        <v>42766</v>
      </c>
      <c r="E87" s="122" t="s">
        <v>1916</v>
      </c>
      <c r="F87" s="122" t="s">
        <v>6</v>
      </c>
      <c r="G87" s="122">
        <v>796202</v>
      </c>
      <c r="H87" s="126"/>
      <c r="I87" s="130" t="s">
        <v>1917</v>
      </c>
      <c r="J87" s="126"/>
      <c r="K87" s="126"/>
      <c r="L87" s="126"/>
      <c r="M87" s="126"/>
      <c r="N87" s="223">
        <v>0</v>
      </c>
      <c r="O87" s="223">
        <v>3115.9700000000003</v>
      </c>
      <c r="P87" s="126" t="s">
        <v>1331</v>
      </c>
    </row>
    <row r="88" spans="1:16" ht="51">
      <c r="A88" s="126" t="s">
        <v>620</v>
      </c>
      <c r="B88" s="126"/>
      <c r="C88" s="127" t="s">
        <v>714</v>
      </c>
      <c r="D88" s="121">
        <v>42766</v>
      </c>
      <c r="E88" s="122" t="s">
        <v>1918</v>
      </c>
      <c r="F88" s="122" t="s">
        <v>6</v>
      </c>
      <c r="G88" s="122">
        <v>796203</v>
      </c>
      <c r="H88" s="126"/>
      <c r="I88" s="130" t="s">
        <v>1919</v>
      </c>
      <c r="J88" s="126"/>
      <c r="K88" s="126"/>
      <c r="L88" s="126"/>
      <c r="M88" s="126"/>
      <c r="N88" s="223">
        <v>0</v>
      </c>
      <c r="O88" s="223">
        <v>5362.16</v>
      </c>
      <c r="P88" s="126" t="s">
        <v>1331</v>
      </c>
    </row>
    <row r="89" spans="1:16" ht="89.25">
      <c r="A89" s="126">
        <v>513</v>
      </c>
      <c r="B89" s="126"/>
      <c r="C89" s="127" t="s">
        <v>201</v>
      </c>
      <c r="D89" s="121">
        <v>42766</v>
      </c>
      <c r="E89" s="122" t="s">
        <v>1920</v>
      </c>
      <c r="F89" s="122" t="s">
        <v>15</v>
      </c>
      <c r="G89" s="122">
        <v>1575</v>
      </c>
      <c r="H89" s="126"/>
      <c r="I89" s="130" t="s">
        <v>1921</v>
      </c>
      <c r="J89" s="126"/>
      <c r="K89" s="126"/>
      <c r="L89" s="126"/>
      <c r="M89" s="126"/>
      <c r="N89" s="223">
        <v>4818.18</v>
      </c>
      <c r="O89" s="223">
        <v>0</v>
      </c>
      <c r="P89" s="126" t="s">
        <v>1331</v>
      </c>
    </row>
    <row r="90" spans="1:16" ht="63.75">
      <c r="A90" s="126" t="s">
        <v>620</v>
      </c>
      <c r="B90" s="126"/>
      <c r="C90" s="127" t="s">
        <v>714</v>
      </c>
      <c r="D90" s="121">
        <v>42767</v>
      </c>
      <c r="E90" s="122" t="s">
        <v>1922</v>
      </c>
      <c r="F90" s="122" t="s">
        <v>11</v>
      </c>
      <c r="G90" s="122">
        <v>878657</v>
      </c>
      <c r="H90" s="126"/>
      <c r="I90" s="130" t="s">
        <v>1923</v>
      </c>
      <c r="J90" s="126"/>
      <c r="K90" s="126"/>
      <c r="L90" s="126"/>
      <c r="M90" s="126"/>
      <c r="N90" s="223">
        <v>50</v>
      </c>
      <c r="O90" s="223">
        <v>0</v>
      </c>
      <c r="P90" s="126" t="s">
        <v>1331</v>
      </c>
    </row>
    <row r="91" spans="1:16" ht="89.25">
      <c r="A91" s="126">
        <v>25</v>
      </c>
      <c r="B91" s="126"/>
      <c r="C91" s="127" t="s">
        <v>695</v>
      </c>
      <c r="D91" s="121">
        <v>42767</v>
      </c>
      <c r="E91" s="122" t="s">
        <v>1924</v>
      </c>
      <c r="F91" s="122" t="s">
        <v>15</v>
      </c>
      <c r="G91" s="122">
        <v>1577</v>
      </c>
      <c r="H91" s="126"/>
      <c r="I91" s="130" t="s">
        <v>1925</v>
      </c>
      <c r="J91" s="126"/>
      <c r="K91" s="126"/>
      <c r="L91" s="126"/>
      <c r="M91" s="126"/>
      <c r="N91" s="223">
        <v>321.38</v>
      </c>
      <c r="O91" s="223">
        <v>0</v>
      </c>
      <c r="P91" s="126" t="s">
        <v>1331</v>
      </c>
    </row>
    <row r="92" spans="1:16" ht="102">
      <c r="A92" s="126">
        <v>25</v>
      </c>
      <c r="B92" s="126"/>
      <c r="C92" s="127" t="s">
        <v>695</v>
      </c>
      <c r="D92" s="121">
        <v>42767</v>
      </c>
      <c r="E92" s="122" t="s">
        <v>1926</v>
      </c>
      <c r="F92" s="122" t="s">
        <v>1261</v>
      </c>
      <c r="G92" s="122">
        <v>1577</v>
      </c>
      <c r="H92" s="126"/>
      <c r="I92" s="130" t="s">
        <v>1927</v>
      </c>
      <c r="J92" s="126"/>
      <c r="K92" s="126"/>
      <c r="L92" s="126"/>
      <c r="M92" s="126"/>
      <c r="N92" s="223">
        <v>2285.7000000000003</v>
      </c>
      <c r="O92" s="223">
        <v>0</v>
      </c>
      <c r="P92" s="126" t="s">
        <v>1331</v>
      </c>
    </row>
    <row r="93" spans="1:16" ht="89.25">
      <c r="A93" s="126">
        <v>25</v>
      </c>
      <c r="B93" s="126"/>
      <c r="C93" s="127" t="s">
        <v>695</v>
      </c>
      <c r="D93" s="121">
        <v>42767</v>
      </c>
      <c r="E93" s="122" t="s">
        <v>1928</v>
      </c>
      <c r="F93" s="122" t="s">
        <v>15</v>
      </c>
      <c r="G93" s="122">
        <v>1580</v>
      </c>
      <c r="H93" s="126"/>
      <c r="I93" s="130" t="s">
        <v>1929</v>
      </c>
      <c r="J93" s="126"/>
      <c r="K93" s="126"/>
      <c r="L93" s="126"/>
      <c r="M93" s="126"/>
      <c r="N93" s="223">
        <v>452.82</v>
      </c>
      <c r="O93" s="223">
        <v>0</v>
      </c>
      <c r="P93" s="126" t="s">
        <v>1331</v>
      </c>
    </row>
    <row r="94" spans="1:16" ht="102">
      <c r="A94" s="126">
        <v>25</v>
      </c>
      <c r="B94" s="126"/>
      <c r="C94" s="127" t="s">
        <v>695</v>
      </c>
      <c r="D94" s="121">
        <v>42767</v>
      </c>
      <c r="E94" s="122" t="s">
        <v>1930</v>
      </c>
      <c r="F94" s="122" t="s">
        <v>1261</v>
      </c>
      <c r="G94" s="122">
        <v>1580</v>
      </c>
      <c r="H94" s="126"/>
      <c r="I94" s="130" t="s">
        <v>1931</v>
      </c>
      <c r="J94" s="126"/>
      <c r="K94" s="126"/>
      <c r="L94" s="126"/>
      <c r="M94" s="126"/>
      <c r="N94" s="223">
        <v>8133.22</v>
      </c>
      <c r="O94" s="223">
        <v>0</v>
      </c>
      <c r="P94" s="126" t="s">
        <v>1331</v>
      </c>
    </row>
    <row r="95" spans="1:16" ht="89.25">
      <c r="A95" s="126">
        <v>25</v>
      </c>
      <c r="B95" s="126"/>
      <c r="C95" s="127" t="s">
        <v>695</v>
      </c>
      <c r="D95" s="121">
        <v>42767</v>
      </c>
      <c r="E95" s="122" t="s">
        <v>1932</v>
      </c>
      <c r="F95" s="122" t="s">
        <v>15</v>
      </c>
      <c r="G95" s="122">
        <v>1578</v>
      </c>
      <c r="H95" s="126"/>
      <c r="I95" s="130" t="s">
        <v>1933</v>
      </c>
      <c r="J95" s="126"/>
      <c r="K95" s="126"/>
      <c r="L95" s="126"/>
      <c r="M95" s="126"/>
      <c r="N95" s="223">
        <v>422.29</v>
      </c>
      <c r="O95" s="223">
        <v>0</v>
      </c>
      <c r="P95" s="126" t="s">
        <v>1331</v>
      </c>
    </row>
    <row r="96" spans="1:16" ht="102">
      <c r="A96" s="126">
        <v>25</v>
      </c>
      <c r="B96" s="126"/>
      <c r="C96" s="127" t="s">
        <v>695</v>
      </c>
      <c r="D96" s="121">
        <v>42767</v>
      </c>
      <c r="E96" s="122" t="s">
        <v>1934</v>
      </c>
      <c r="F96" s="122" t="s">
        <v>1261</v>
      </c>
      <c r="G96" s="122">
        <v>1578</v>
      </c>
      <c r="H96" s="126"/>
      <c r="I96" s="130" t="s">
        <v>1935</v>
      </c>
      <c r="J96" s="126"/>
      <c r="K96" s="126"/>
      <c r="L96" s="126"/>
      <c r="M96" s="126"/>
      <c r="N96" s="223">
        <v>6774.24</v>
      </c>
      <c r="O96" s="223">
        <v>0</v>
      </c>
      <c r="P96" s="126" t="s">
        <v>1331</v>
      </c>
    </row>
    <row r="97" spans="1:16" ht="76.5">
      <c r="A97" s="126" t="s">
        <v>620</v>
      </c>
      <c r="B97" s="126"/>
      <c r="C97" s="127" t="s">
        <v>714</v>
      </c>
      <c r="D97" s="121">
        <v>42768</v>
      </c>
      <c r="E97" s="122" t="s">
        <v>1936</v>
      </c>
      <c r="F97" s="122" t="s">
        <v>6</v>
      </c>
      <c r="G97" s="122">
        <v>878738</v>
      </c>
      <c r="H97" s="126"/>
      <c r="I97" s="130" t="s">
        <v>1937</v>
      </c>
      <c r="J97" s="126"/>
      <c r="K97" s="126"/>
      <c r="L97" s="126"/>
      <c r="M97" s="126"/>
      <c r="N97" s="223">
        <v>0</v>
      </c>
      <c r="O97" s="223">
        <v>1614000</v>
      </c>
      <c r="P97" s="126" t="s">
        <v>1331</v>
      </c>
    </row>
    <row r="98" spans="1:16" ht="76.5">
      <c r="A98" s="126">
        <v>513</v>
      </c>
      <c r="B98" s="126"/>
      <c r="C98" s="127" t="s">
        <v>201</v>
      </c>
      <c r="D98" s="121">
        <v>42768</v>
      </c>
      <c r="E98" s="122" t="s">
        <v>1938</v>
      </c>
      <c r="F98" s="122" t="s">
        <v>15</v>
      </c>
      <c r="G98" s="122">
        <v>1596</v>
      </c>
      <c r="H98" s="126"/>
      <c r="I98" s="130" t="s">
        <v>1939</v>
      </c>
      <c r="J98" s="126"/>
      <c r="K98" s="126"/>
      <c r="L98" s="126"/>
      <c r="M98" s="126"/>
      <c r="N98" s="223">
        <v>40035.360000000001</v>
      </c>
      <c r="O98" s="223">
        <v>0</v>
      </c>
      <c r="P98" s="126" t="s">
        <v>1331</v>
      </c>
    </row>
    <row r="99" spans="1:16" ht="89.25">
      <c r="A99" s="126">
        <v>513</v>
      </c>
      <c r="B99" s="126"/>
      <c r="C99" s="127" t="s">
        <v>201</v>
      </c>
      <c r="D99" s="121">
        <v>42768</v>
      </c>
      <c r="E99" s="122" t="s">
        <v>1940</v>
      </c>
      <c r="F99" s="122" t="s">
        <v>15</v>
      </c>
      <c r="G99" s="122">
        <v>1592</v>
      </c>
      <c r="H99" s="126"/>
      <c r="I99" s="130" t="s">
        <v>1941</v>
      </c>
      <c r="J99" s="126"/>
      <c r="K99" s="126"/>
      <c r="L99" s="126"/>
      <c r="M99" s="126"/>
      <c r="N99" s="223">
        <v>116470.17</v>
      </c>
      <c r="O99" s="223">
        <v>0</v>
      </c>
      <c r="P99" s="126" t="s">
        <v>1331</v>
      </c>
    </row>
    <row r="100" spans="1:16" ht="89.25">
      <c r="A100" s="126">
        <v>25</v>
      </c>
      <c r="B100" s="126"/>
      <c r="C100" s="127" t="s">
        <v>695</v>
      </c>
      <c r="D100" s="121">
        <v>42768</v>
      </c>
      <c r="E100" s="122" t="s">
        <v>1942</v>
      </c>
      <c r="F100" s="122" t="s">
        <v>15</v>
      </c>
      <c r="G100" s="122">
        <v>1581</v>
      </c>
      <c r="H100" s="126"/>
      <c r="I100" s="130" t="s">
        <v>1943</v>
      </c>
      <c r="J100" s="126"/>
      <c r="K100" s="126"/>
      <c r="L100" s="126"/>
      <c r="M100" s="126"/>
      <c r="N100" s="223">
        <v>879.1</v>
      </c>
      <c r="O100" s="223">
        <v>0</v>
      </c>
      <c r="P100" s="126" t="s">
        <v>1331</v>
      </c>
    </row>
    <row r="101" spans="1:16" ht="102">
      <c r="A101" s="126">
        <v>25</v>
      </c>
      <c r="B101" s="126"/>
      <c r="C101" s="127" t="s">
        <v>695</v>
      </c>
      <c r="D101" s="121">
        <v>42768</v>
      </c>
      <c r="E101" s="122" t="s">
        <v>1944</v>
      </c>
      <c r="F101" s="122" t="s">
        <v>1261</v>
      </c>
      <c r="G101" s="122">
        <v>1581</v>
      </c>
      <c r="H101" s="126"/>
      <c r="I101" s="130" t="s">
        <v>1945</v>
      </c>
      <c r="J101" s="126"/>
      <c r="K101" s="126"/>
      <c r="L101" s="126"/>
      <c r="M101" s="126"/>
      <c r="N101" s="223">
        <v>26160.58</v>
      </c>
      <c r="O101" s="223">
        <v>0</v>
      </c>
      <c r="P101" s="126" t="s">
        <v>1331</v>
      </c>
    </row>
    <row r="102" spans="1:16" ht="89.25">
      <c r="A102" s="126">
        <v>25</v>
      </c>
      <c r="B102" s="126"/>
      <c r="C102" s="127" t="s">
        <v>695</v>
      </c>
      <c r="D102" s="121">
        <v>42768</v>
      </c>
      <c r="E102" s="122" t="s">
        <v>1946</v>
      </c>
      <c r="F102" s="122" t="s">
        <v>15</v>
      </c>
      <c r="G102" s="122">
        <v>1579</v>
      </c>
      <c r="H102" s="126"/>
      <c r="I102" s="130" t="s">
        <v>1947</v>
      </c>
      <c r="J102" s="126"/>
      <c r="K102" s="126"/>
      <c r="L102" s="126"/>
      <c r="M102" s="126"/>
      <c r="N102" s="223">
        <v>724.34</v>
      </c>
      <c r="O102" s="223">
        <v>0</v>
      </c>
      <c r="P102" s="126" t="s">
        <v>1331</v>
      </c>
    </row>
    <row r="103" spans="1:16" ht="102">
      <c r="A103" s="126">
        <v>25</v>
      </c>
      <c r="B103" s="126"/>
      <c r="C103" s="127" t="s">
        <v>695</v>
      </c>
      <c r="D103" s="121">
        <v>42768</v>
      </c>
      <c r="E103" s="122" t="s">
        <v>1948</v>
      </c>
      <c r="F103" s="122" t="s">
        <v>1261</v>
      </c>
      <c r="G103" s="122">
        <v>1579</v>
      </c>
      <c r="H103" s="126"/>
      <c r="I103" s="130" t="s">
        <v>1949</v>
      </c>
      <c r="J103" s="126"/>
      <c r="K103" s="126"/>
      <c r="L103" s="126"/>
      <c r="M103" s="126"/>
      <c r="N103" s="223">
        <v>19512.97</v>
      </c>
      <c r="O103" s="223">
        <v>0</v>
      </c>
      <c r="P103" s="126" t="s">
        <v>1331</v>
      </c>
    </row>
    <row r="104" spans="1:16" ht="76.5">
      <c r="A104" s="126">
        <v>513</v>
      </c>
      <c r="B104" s="126"/>
      <c r="C104" s="127" t="s">
        <v>201</v>
      </c>
      <c r="D104" s="121">
        <v>42769</v>
      </c>
      <c r="E104" s="122" t="s">
        <v>1950</v>
      </c>
      <c r="F104" s="122" t="s">
        <v>11</v>
      </c>
      <c r="G104" s="122">
        <v>878773</v>
      </c>
      <c r="H104" s="126"/>
      <c r="I104" s="130" t="s">
        <v>1951</v>
      </c>
      <c r="J104" s="126"/>
      <c r="K104" s="126"/>
      <c r="L104" s="126"/>
      <c r="M104" s="126"/>
      <c r="N104" s="223">
        <v>0</v>
      </c>
      <c r="O104" s="223">
        <v>270</v>
      </c>
      <c r="P104" s="126" t="s">
        <v>1331</v>
      </c>
    </row>
    <row r="105" spans="1:16" ht="63.75">
      <c r="A105" s="126">
        <v>582</v>
      </c>
      <c r="B105" s="126"/>
      <c r="C105" s="127" t="s">
        <v>857</v>
      </c>
      <c r="D105" s="121">
        <v>42773</v>
      </c>
      <c r="E105" s="122" t="s">
        <v>1952</v>
      </c>
      <c r="F105" s="122" t="s">
        <v>6</v>
      </c>
      <c r="G105" s="122">
        <v>879215</v>
      </c>
      <c r="H105" s="126"/>
      <c r="I105" s="130" t="s">
        <v>1953</v>
      </c>
      <c r="J105" s="126"/>
      <c r="K105" s="126"/>
      <c r="L105" s="126"/>
      <c r="M105" s="126"/>
      <c r="N105" s="223">
        <v>0</v>
      </c>
      <c r="O105" s="223">
        <v>2374</v>
      </c>
      <c r="P105" s="126" t="s">
        <v>1331</v>
      </c>
    </row>
    <row r="106" spans="1:16" ht="89.25">
      <c r="A106" s="126">
        <v>586</v>
      </c>
      <c r="B106" s="126"/>
      <c r="C106" s="127" t="s">
        <v>223</v>
      </c>
      <c r="D106" s="121">
        <v>42773</v>
      </c>
      <c r="E106" s="122" t="s">
        <v>1954</v>
      </c>
      <c r="F106" s="122" t="s">
        <v>11</v>
      </c>
      <c r="G106" s="122">
        <v>879153</v>
      </c>
      <c r="H106" s="126"/>
      <c r="I106" s="130" t="s">
        <v>1955</v>
      </c>
      <c r="J106" s="126"/>
      <c r="K106" s="126"/>
      <c r="L106" s="126"/>
      <c r="M106" s="126"/>
      <c r="N106" s="223">
        <v>1216.27</v>
      </c>
      <c r="O106" s="223">
        <v>0</v>
      </c>
      <c r="P106" s="126" t="s">
        <v>1331</v>
      </c>
    </row>
    <row r="107" spans="1:16" ht="51">
      <c r="A107" s="126" t="s">
        <v>620</v>
      </c>
      <c r="B107" s="126"/>
      <c r="C107" s="127" t="s">
        <v>714</v>
      </c>
      <c r="D107" s="121">
        <v>42773</v>
      </c>
      <c r="E107" s="122" t="s">
        <v>1956</v>
      </c>
      <c r="F107" s="122" t="s">
        <v>6</v>
      </c>
      <c r="G107" s="122">
        <v>799193</v>
      </c>
      <c r="H107" s="126"/>
      <c r="I107" s="130" t="s">
        <v>1957</v>
      </c>
      <c r="J107" s="126"/>
      <c r="K107" s="126"/>
      <c r="L107" s="126"/>
      <c r="M107" s="126"/>
      <c r="N107" s="223">
        <v>0</v>
      </c>
      <c r="O107" s="223">
        <v>1727.81</v>
      </c>
      <c r="P107" s="126" t="s">
        <v>1331</v>
      </c>
    </row>
    <row r="108" spans="1:16" ht="63.75">
      <c r="A108" s="126" t="s">
        <v>621</v>
      </c>
      <c r="B108" s="126"/>
      <c r="C108" s="127" t="s">
        <v>715</v>
      </c>
      <c r="D108" s="121">
        <v>42774</v>
      </c>
      <c r="E108" s="122" t="s">
        <v>1958</v>
      </c>
      <c r="F108" s="122" t="s">
        <v>11</v>
      </c>
      <c r="G108" s="122">
        <v>8913</v>
      </c>
      <c r="H108" s="126"/>
      <c r="I108" s="130" t="s">
        <v>1959</v>
      </c>
      <c r="J108" s="126"/>
      <c r="K108" s="126"/>
      <c r="L108" s="126"/>
      <c r="M108" s="126"/>
      <c r="N108" s="223">
        <v>1625.67</v>
      </c>
      <c r="O108" s="223">
        <v>0</v>
      </c>
      <c r="P108" s="126" t="s">
        <v>1331</v>
      </c>
    </row>
    <row r="109" spans="1:16" ht="51">
      <c r="A109" s="126" t="s">
        <v>620</v>
      </c>
      <c r="B109" s="126"/>
      <c r="C109" s="127" t="s">
        <v>714</v>
      </c>
      <c r="D109" s="121">
        <v>42775</v>
      </c>
      <c r="E109" s="122" t="s">
        <v>1960</v>
      </c>
      <c r="F109" s="122" t="s">
        <v>6</v>
      </c>
      <c r="G109" s="122">
        <v>800215</v>
      </c>
      <c r="H109" s="126"/>
      <c r="I109" s="130" t="s">
        <v>1961</v>
      </c>
      <c r="J109" s="126"/>
      <c r="K109" s="126"/>
      <c r="L109" s="126"/>
      <c r="M109" s="126"/>
      <c r="N109" s="223">
        <v>0</v>
      </c>
      <c r="O109" s="223">
        <v>14.36</v>
      </c>
      <c r="P109" s="126" t="s">
        <v>1331</v>
      </c>
    </row>
    <row r="110" spans="1:16" ht="51">
      <c r="A110" s="126" t="s">
        <v>620</v>
      </c>
      <c r="B110" s="126"/>
      <c r="C110" s="127" t="s">
        <v>714</v>
      </c>
      <c r="D110" s="121">
        <v>42775</v>
      </c>
      <c r="E110" s="122" t="s">
        <v>1962</v>
      </c>
      <c r="F110" s="122" t="s">
        <v>6</v>
      </c>
      <c r="G110" s="122">
        <v>800217</v>
      </c>
      <c r="H110" s="126"/>
      <c r="I110" s="130" t="s">
        <v>1963</v>
      </c>
      <c r="J110" s="126"/>
      <c r="K110" s="126"/>
      <c r="L110" s="126"/>
      <c r="M110" s="126"/>
      <c r="N110" s="223">
        <v>0</v>
      </c>
      <c r="O110" s="223">
        <v>799</v>
      </c>
      <c r="P110" s="126" t="s">
        <v>1331</v>
      </c>
    </row>
    <row r="111" spans="1:16" ht="51">
      <c r="A111" s="126" t="s">
        <v>620</v>
      </c>
      <c r="B111" s="126"/>
      <c r="C111" s="127" t="s">
        <v>714</v>
      </c>
      <c r="D111" s="121">
        <v>42775</v>
      </c>
      <c r="E111" s="122" t="s">
        <v>1964</v>
      </c>
      <c r="F111" s="122" t="s">
        <v>6</v>
      </c>
      <c r="G111" s="122">
        <v>800227</v>
      </c>
      <c r="H111" s="126"/>
      <c r="I111" s="130" t="s">
        <v>1965</v>
      </c>
      <c r="J111" s="126"/>
      <c r="K111" s="126"/>
      <c r="L111" s="126"/>
      <c r="M111" s="126"/>
      <c r="N111" s="223">
        <v>0</v>
      </c>
      <c r="O111" s="223">
        <v>732.6</v>
      </c>
      <c r="P111" s="126" t="s">
        <v>1331</v>
      </c>
    </row>
    <row r="112" spans="1:16" ht="51">
      <c r="A112" s="126" t="s">
        <v>620</v>
      </c>
      <c r="B112" s="126"/>
      <c r="C112" s="127" t="s">
        <v>714</v>
      </c>
      <c r="D112" s="121">
        <v>42775</v>
      </c>
      <c r="E112" s="122" t="s">
        <v>1966</v>
      </c>
      <c r="F112" s="122" t="s">
        <v>6</v>
      </c>
      <c r="G112" s="122">
        <v>800228</v>
      </c>
      <c r="H112" s="126"/>
      <c r="I112" s="130" t="s">
        <v>1967</v>
      </c>
      <c r="J112" s="126"/>
      <c r="K112" s="126"/>
      <c r="L112" s="126"/>
      <c r="M112" s="126"/>
      <c r="N112" s="223">
        <v>0</v>
      </c>
      <c r="O112" s="223">
        <v>11557.54</v>
      </c>
      <c r="P112" s="126" t="s">
        <v>1331</v>
      </c>
    </row>
    <row r="113" spans="1:16" ht="63.75">
      <c r="A113" s="126" t="s">
        <v>620</v>
      </c>
      <c r="B113" s="126"/>
      <c r="C113" s="127" t="s">
        <v>714</v>
      </c>
      <c r="D113" s="121">
        <v>42775</v>
      </c>
      <c r="E113" s="122" t="s">
        <v>1968</v>
      </c>
      <c r="F113" s="122" t="s">
        <v>1368</v>
      </c>
      <c r="G113" s="122">
        <v>12583822</v>
      </c>
      <c r="H113" s="126"/>
      <c r="I113" s="130" t="s">
        <v>1969</v>
      </c>
      <c r="J113" s="126"/>
      <c r="K113" s="126"/>
      <c r="L113" s="126"/>
      <c r="M113" s="126"/>
      <c r="N113" s="223">
        <v>0</v>
      </c>
      <c r="O113" s="223">
        <v>400</v>
      </c>
      <c r="P113" s="126" t="s">
        <v>1331</v>
      </c>
    </row>
    <row r="114" spans="1:16" ht="76.5">
      <c r="A114" s="126">
        <v>513</v>
      </c>
      <c r="B114" s="126"/>
      <c r="C114" s="127" t="s">
        <v>201</v>
      </c>
      <c r="D114" s="121">
        <v>42775</v>
      </c>
      <c r="E114" s="122" t="s">
        <v>1970</v>
      </c>
      <c r="F114" s="122" t="s">
        <v>15</v>
      </c>
      <c r="G114" s="122">
        <v>1639</v>
      </c>
      <c r="H114" s="126"/>
      <c r="I114" s="130" t="s">
        <v>1971</v>
      </c>
      <c r="J114" s="126"/>
      <c r="K114" s="126"/>
      <c r="L114" s="126"/>
      <c r="M114" s="126"/>
      <c r="N114" s="223">
        <v>102274.63</v>
      </c>
      <c r="O114" s="223">
        <v>0</v>
      </c>
      <c r="P114" s="126" t="s">
        <v>1331</v>
      </c>
    </row>
    <row r="115" spans="1:16" ht="63.75">
      <c r="A115" s="126">
        <v>576</v>
      </c>
      <c r="B115" s="126"/>
      <c r="C115" s="127" t="s">
        <v>853</v>
      </c>
      <c r="D115" s="121">
        <v>42776</v>
      </c>
      <c r="E115" s="122" t="s">
        <v>1972</v>
      </c>
      <c r="F115" s="122" t="s">
        <v>6</v>
      </c>
      <c r="G115" s="122">
        <v>879494</v>
      </c>
      <c r="H115" s="126"/>
      <c r="I115" s="130" t="s">
        <v>1973</v>
      </c>
      <c r="J115" s="126"/>
      <c r="K115" s="126"/>
      <c r="L115" s="126"/>
      <c r="M115" s="126"/>
      <c r="N115" s="223">
        <v>0</v>
      </c>
      <c r="O115" s="223">
        <v>29254.47</v>
      </c>
      <c r="P115" s="126" t="s">
        <v>1331</v>
      </c>
    </row>
    <row r="116" spans="1:16" ht="76.5">
      <c r="A116" s="126" t="s">
        <v>620</v>
      </c>
      <c r="B116" s="126"/>
      <c r="C116" s="127" t="s">
        <v>714</v>
      </c>
      <c r="D116" s="121">
        <v>42776</v>
      </c>
      <c r="E116" s="122" t="s">
        <v>1974</v>
      </c>
      <c r="F116" s="122" t="s">
        <v>6</v>
      </c>
      <c r="G116" s="122">
        <v>879426</v>
      </c>
      <c r="H116" s="126"/>
      <c r="I116" s="130" t="s">
        <v>1975</v>
      </c>
      <c r="J116" s="126"/>
      <c r="K116" s="126"/>
      <c r="L116" s="126"/>
      <c r="M116" s="126"/>
      <c r="N116" s="223">
        <v>0</v>
      </c>
      <c r="O116" s="223">
        <v>11723.16</v>
      </c>
      <c r="P116" s="126" t="s">
        <v>1331</v>
      </c>
    </row>
    <row r="117" spans="1:16" ht="51">
      <c r="A117" s="126" t="s">
        <v>620</v>
      </c>
      <c r="B117" s="126"/>
      <c r="C117" s="127" t="s">
        <v>714</v>
      </c>
      <c r="D117" s="121">
        <v>42776</v>
      </c>
      <c r="E117" s="122" t="s">
        <v>1976</v>
      </c>
      <c r="F117" s="122" t="s">
        <v>6</v>
      </c>
      <c r="G117" s="122">
        <v>800781</v>
      </c>
      <c r="H117" s="126"/>
      <c r="I117" s="130" t="s">
        <v>1977</v>
      </c>
      <c r="J117" s="126"/>
      <c r="K117" s="126"/>
      <c r="L117" s="126"/>
      <c r="M117" s="126"/>
      <c r="N117" s="223">
        <v>0</v>
      </c>
      <c r="O117" s="223">
        <v>13685.19</v>
      </c>
      <c r="P117" s="126" t="s">
        <v>1331</v>
      </c>
    </row>
    <row r="118" spans="1:16" ht="51">
      <c r="A118" s="126" t="s">
        <v>620</v>
      </c>
      <c r="B118" s="126"/>
      <c r="C118" s="127" t="s">
        <v>714</v>
      </c>
      <c r="D118" s="121">
        <v>42779</v>
      </c>
      <c r="E118" s="122" t="s">
        <v>1978</v>
      </c>
      <c r="F118" s="122" t="s">
        <v>6</v>
      </c>
      <c r="G118" s="122">
        <v>801396</v>
      </c>
      <c r="H118" s="126"/>
      <c r="I118" s="130" t="s">
        <v>1979</v>
      </c>
      <c r="J118" s="126"/>
      <c r="K118" s="126"/>
      <c r="L118" s="126"/>
      <c r="M118" s="126"/>
      <c r="N118" s="223">
        <v>0</v>
      </c>
      <c r="O118" s="223">
        <v>2043.81</v>
      </c>
      <c r="P118" s="126" t="s">
        <v>1331</v>
      </c>
    </row>
    <row r="119" spans="1:16" ht="63.75">
      <c r="A119" s="126" t="s">
        <v>620</v>
      </c>
      <c r="B119" s="126"/>
      <c r="C119" s="127" t="s">
        <v>714</v>
      </c>
      <c r="D119" s="121">
        <v>42779</v>
      </c>
      <c r="E119" s="122" t="s">
        <v>1980</v>
      </c>
      <c r="F119" s="122" t="s">
        <v>6</v>
      </c>
      <c r="G119" s="122">
        <v>800869</v>
      </c>
      <c r="H119" s="126"/>
      <c r="I119" s="130" t="s">
        <v>1981</v>
      </c>
      <c r="J119" s="126"/>
      <c r="K119" s="126"/>
      <c r="L119" s="126"/>
      <c r="M119" s="126"/>
      <c r="N119" s="223">
        <v>0</v>
      </c>
      <c r="O119" s="223">
        <v>162039.37</v>
      </c>
      <c r="P119" s="126" t="s">
        <v>1331</v>
      </c>
    </row>
    <row r="120" spans="1:16" ht="89.25">
      <c r="A120" s="126">
        <v>513</v>
      </c>
      <c r="B120" s="126"/>
      <c r="C120" s="127" t="s">
        <v>201</v>
      </c>
      <c r="D120" s="121">
        <v>42779</v>
      </c>
      <c r="E120" s="122" t="s">
        <v>1982</v>
      </c>
      <c r="F120" s="122" t="s">
        <v>15</v>
      </c>
      <c r="G120" s="122">
        <v>1659</v>
      </c>
      <c r="H120" s="126"/>
      <c r="I120" s="130" t="s">
        <v>1983</v>
      </c>
      <c r="J120" s="126"/>
      <c r="K120" s="126"/>
      <c r="L120" s="126"/>
      <c r="M120" s="126"/>
      <c r="N120" s="223">
        <v>1053.4100000000001</v>
      </c>
      <c r="O120" s="223">
        <v>0</v>
      </c>
      <c r="P120" s="126" t="s">
        <v>1331</v>
      </c>
    </row>
    <row r="121" spans="1:16" ht="89.25">
      <c r="A121" s="126">
        <v>513</v>
      </c>
      <c r="B121" s="126"/>
      <c r="C121" s="127" t="s">
        <v>201</v>
      </c>
      <c r="D121" s="121">
        <v>42779</v>
      </c>
      <c r="E121" s="122" t="s">
        <v>1984</v>
      </c>
      <c r="F121" s="122" t="s">
        <v>15</v>
      </c>
      <c r="G121" s="122">
        <v>1663</v>
      </c>
      <c r="H121" s="126"/>
      <c r="I121" s="130" t="s">
        <v>1985</v>
      </c>
      <c r="J121" s="126"/>
      <c r="K121" s="126"/>
      <c r="L121" s="126"/>
      <c r="M121" s="126"/>
      <c r="N121" s="223">
        <v>850.84</v>
      </c>
      <c r="O121" s="223">
        <v>0</v>
      </c>
      <c r="P121" s="126" t="s">
        <v>1331</v>
      </c>
    </row>
    <row r="122" spans="1:16" ht="102">
      <c r="A122" s="126">
        <v>52</v>
      </c>
      <c r="B122" s="126"/>
      <c r="C122" s="127" t="s">
        <v>704</v>
      </c>
      <c r="D122" s="121">
        <v>42779</v>
      </c>
      <c r="E122" s="122" t="s">
        <v>1986</v>
      </c>
      <c r="F122" s="122" t="s">
        <v>6</v>
      </c>
      <c r="G122" s="122">
        <v>1661</v>
      </c>
      <c r="H122" s="126"/>
      <c r="I122" s="130" t="s">
        <v>1987</v>
      </c>
      <c r="J122" s="126"/>
      <c r="K122" s="126"/>
      <c r="L122" s="126"/>
      <c r="M122" s="126"/>
      <c r="N122" s="223">
        <v>0</v>
      </c>
      <c r="O122" s="223">
        <v>112056</v>
      </c>
      <c r="P122" s="126" t="s">
        <v>1331</v>
      </c>
    </row>
    <row r="123" spans="1:16" ht="102">
      <c r="A123" s="126">
        <v>52</v>
      </c>
      <c r="B123" s="126"/>
      <c r="C123" s="127" t="s">
        <v>704</v>
      </c>
      <c r="D123" s="121">
        <v>42779</v>
      </c>
      <c r="E123" s="122" t="s">
        <v>1988</v>
      </c>
      <c r="F123" s="122" t="s">
        <v>6</v>
      </c>
      <c r="G123" s="122">
        <v>1662</v>
      </c>
      <c r="H123" s="126"/>
      <c r="I123" s="130" t="s">
        <v>1989</v>
      </c>
      <c r="J123" s="126"/>
      <c r="K123" s="126"/>
      <c r="L123" s="126"/>
      <c r="M123" s="126"/>
      <c r="N123" s="223">
        <v>0</v>
      </c>
      <c r="O123" s="223">
        <v>585892.80000000005</v>
      </c>
      <c r="P123" s="126" t="s">
        <v>1331</v>
      </c>
    </row>
    <row r="124" spans="1:16" ht="89.25">
      <c r="A124" s="126">
        <v>513</v>
      </c>
      <c r="B124" s="126"/>
      <c r="C124" s="127" t="s">
        <v>201</v>
      </c>
      <c r="D124" s="121">
        <v>42780</v>
      </c>
      <c r="E124" s="122" t="s">
        <v>1990</v>
      </c>
      <c r="F124" s="122" t="s">
        <v>15</v>
      </c>
      <c r="G124" s="122">
        <v>1664</v>
      </c>
      <c r="H124" s="126"/>
      <c r="I124" s="130" t="s">
        <v>1991</v>
      </c>
      <c r="J124" s="126"/>
      <c r="K124" s="126"/>
      <c r="L124" s="126"/>
      <c r="M124" s="126"/>
      <c r="N124" s="223">
        <v>28876.95</v>
      </c>
      <c r="O124" s="223">
        <v>0</v>
      </c>
      <c r="P124" s="126" t="s">
        <v>1331</v>
      </c>
    </row>
    <row r="125" spans="1:16" ht="89.25">
      <c r="A125" s="126" t="s">
        <v>621</v>
      </c>
      <c r="B125" s="126"/>
      <c r="C125" s="127" t="s">
        <v>715</v>
      </c>
      <c r="D125" s="121">
        <v>42780</v>
      </c>
      <c r="E125" s="122" t="s">
        <v>1992</v>
      </c>
      <c r="F125" s="122" t="s">
        <v>15</v>
      </c>
      <c r="G125" s="122">
        <v>1670</v>
      </c>
      <c r="H125" s="126"/>
      <c r="I125" s="130" t="s">
        <v>1993</v>
      </c>
      <c r="J125" s="126"/>
      <c r="K125" s="126"/>
      <c r="L125" s="126"/>
      <c r="M125" s="126"/>
      <c r="N125" s="223">
        <v>438.55</v>
      </c>
      <c r="O125" s="223">
        <v>0</v>
      </c>
      <c r="P125" s="126" t="s">
        <v>1331</v>
      </c>
    </row>
    <row r="126" spans="1:16" ht="76.5">
      <c r="A126" s="126" t="s">
        <v>621</v>
      </c>
      <c r="B126" s="126"/>
      <c r="C126" s="127" t="s">
        <v>715</v>
      </c>
      <c r="D126" s="121">
        <v>42780</v>
      </c>
      <c r="E126" s="122" t="s">
        <v>1994</v>
      </c>
      <c r="F126" s="122" t="s">
        <v>15</v>
      </c>
      <c r="G126" s="122">
        <v>1669</v>
      </c>
      <c r="H126" s="126"/>
      <c r="I126" s="130" t="s">
        <v>1995</v>
      </c>
      <c r="J126" s="126"/>
      <c r="K126" s="126"/>
      <c r="L126" s="126"/>
      <c r="M126" s="126"/>
      <c r="N126" s="223">
        <v>2426.7800000000002</v>
      </c>
      <c r="O126" s="223">
        <v>0</v>
      </c>
      <c r="P126" s="126" t="s">
        <v>1331</v>
      </c>
    </row>
    <row r="127" spans="1:16" ht="51">
      <c r="A127" s="126" t="s">
        <v>620</v>
      </c>
      <c r="B127" s="126"/>
      <c r="C127" s="127" t="s">
        <v>714</v>
      </c>
      <c r="D127" s="121">
        <v>42780</v>
      </c>
      <c r="E127" s="122" t="s">
        <v>1996</v>
      </c>
      <c r="F127" s="122" t="s">
        <v>6</v>
      </c>
      <c r="G127" s="122">
        <v>378452</v>
      </c>
      <c r="H127" s="126"/>
      <c r="I127" s="130" t="s">
        <v>1997</v>
      </c>
      <c r="J127" s="126"/>
      <c r="K127" s="126"/>
      <c r="L127" s="126"/>
      <c r="M127" s="126"/>
      <c r="N127" s="223">
        <v>0</v>
      </c>
      <c r="O127" s="223">
        <v>177675.30000000002</v>
      </c>
      <c r="P127" s="126" t="s">
        <v>1331</v>
      </c>
    </row>
    <row r="128" spans="1:16" ht="63.75">
      <c r="A128" s="126" t="s">
        <v>620</v>
      </c>
      <c r="B128" s="126"/>
      <c r="C128" s="127" t="s">
        <v>714</v>
      </c>
      <c r="D128" s="121">
        <v>42781</v>
      </c>
      <c r="E128" s="122" t="s">
        <v>1998</v>
      </c>
      <c r="F128" s="122" t="s">
        <v>6</v>
      </c>
      <c r="G128" s="122">
        <v>379446</v>
      </c>
      <c r="H128" s="126"/>
      <c r="I128" s="130" t="s">
        <v>1999</v>
      </c>
      <c r="J128" s="126"/>
      <c r="K128" s="126"/>
      <c r="L128" s="126"/>
      <c r="M128" s="126"/>
      <c r="N128" s="223">
        <v>0</v>
      </c>
      <c r="O128" s="223">
        <v>47537.4</v>
      </c>
      <c r="P128" s="126" t="s">
        <v>1331</v>
      </c>
    </row>
    <row r="129" spans="1:16" ht="51">
      <c r="A129" s="126" t="s">
        <v>621</v>
      </c>
      <c r="B129" s="126"/>
      <c r="C129" s="127" t="s">
        <v>715</v>
      </c>
      <c r="D129" s="121">
        <v>42781</v>
      </c>
      <c r="E129" s="122" t="s">
        <v>2000</v>
      </c>
      <c r="F129" s="122" t="s">
        <v>11</v>
      </c>
      <c r="G129" s="122">
        <v>8888</v>
      </c>
      <c r="H129" s="126"/>
      <c r="I129" s="130" t="s">
        <v>2001</v>
      </c>
      <c r="J129" s="126"/>
      <c r="K129" s="126"/>
      <c r="L129" s="126"/>
      <c r="M129" s="126"/>
      <c r="N129" s="223">
        <v>270.41000000000003</v>
      </c>
      <c r="O129" s="223">
        <v>0</v>
      </c>
      <c r="P129" s="126" t="s">
        <v>1331</v>
      </c>
    </row>
    <row r="130" spans="1:16" ht="89.25">
      <c r="A130" s="126" t="s">
        <v>621</v>
      </c>
      <c r="B130" s="126"/>
      <c r="C130" s="127" t="s">
        <v>715</v>
      </c>
      <c r="D130" s="121">
        <v>42781</v>
      </c>
      <c r="E130" s="122" t="s">
        <v>2002</v>
      </c>
      <c r="F130" s="122" t="s">
        <v>15</v>
      </c>
      <c r="G130" s="122">
        <v>1671</v>
      </c>
      <c r="H130" s="126"/>
      <c r="I130" s="130" t="s">
        <v>2003</v>
      </c>
      <c r="J130" s="126"/>
      <c r="K130" s="126"/>
      <c r="L130" s="126"/>
      <c r="M130" s="126"/>
      <c r="N130" s="223">
        <v>395.40000000000003</v>
      </c>
      <c r="O130" s="223">
        <v>0</v>
      </c>
      <c r="P130" s="126" t="s">
        <v>1331</v>
      </c>
    </row>
    <row r="131" spans="1:16" ht="89.25">
      <c r="A131" s="126" t="s">
        <v>621</v>
      </c>
      <c r="B131" s="126"/>
      <c r="C131" s="127" t="s">
        <v>715</v>
      </c>
      <c r="D131" s="121">
        <v>42781</v>
      </c>
      <c r="E131" s="122" t="s">
        <v>2004</v>
      </c>
      <c r="F131" s="122" t="s">
        <v>15</v>
      </c>
      <c r="G131" s="122">
        <v>1674</v>
      </c>
      <c r="H131" s="126"/>
      <c r="I131" s="130" t="s">
        <v>2005</v>
      </c>
      <c r="J131" s="126"/>
      <c r="K131" s="126"/>
      <c r="L131" s="126"/>
      <c r="M131" s="126"/>
      <c r="N131" s="223">
        <v>668.91</v>
      </c>
      <c r="O131" s="223">
        <v>0</v>
      </c>
      <c r="P131" s="126" t="s">
        <v>1331</v>
      </c>
    </row>
    <row r="132" spans="1:16" ht="76.5">
      <c r="A132" s="126" t="s">
        <v>621</v>
      </c>
      <c r="B132" s="126"/>
      <c r="C132" s="127" t="s">
        <v>715</v>
      </c>
      <c r="D132" s="121">
        <v>42781</v>
      </c>
      <c r="E132" s="122" t="s">
        <v>2006</v>
      </c>
      <c r="F132" s="122" t="s">
        <v>15</v>
      </c>
      <c r="G132" s="122">
        <v>1673</v>
      </c>
      <c r="H132" s="126"/>
      <c r="I132" s="130" t="s">
        <v>2007</v>
      </c>
      <c r="J132" s="126"/>
      <c r="K132" s="126"/>
      <c r="L132" s="126"/>
      <c r="M132" s="126"/>
      <c r="N132" s="223">
        <v>591.53</v>
      </c>
      <c r="O132" s="223">
        <v>0</v>
      </c>
      <c r="P132" s="126" t="s">
        <v>1331</v>
      </c>
    </row>
    <row r="133" spans="1:16" ht="76.5">
      <c r="A133" s="126" t="s">
        <v>621</v>
      </c>
      <c r="B133" s="126"/>
      <c r="C133" s="127" t="s">
        <v>715</v>
      </c>
      <c r="D133" s="121">
        <v>42781</v>
      </c>
      <c r="E133" s="122" t="s">
        <v>2008</v>
      </c>
      <c r="F133" s="122" t="s">
        <v>15</v>
      </c>
      <c r="G133" s="122">
        <v>1672</v>
      </c>
      <c r="H133" s="126"/>
      <c r="I133" s="130" t="s">
        <v>2009</v>
      </c>
      <c r="J133" s="126"/>
      <c r="K133" s="126"/>
      <c r="L133" s="126"/>
      <c r="M133" s="126"/>
      <c r="N133" s="223">
        <v>711.72</v>
      </c>
      <c r="O133" s="223">
        <v>0</v>
      </c>
      <c r="P133" s="126" t="s">
        <v>1331</v>
      </c>
    </row>
    <row r="134" spans="1:16" ht="63.75">
      <c r="A134" s="126" t="s">
        <v>620</v>
      </c>
      <c r="B134" s="126"/>
      <c r="C134" s="127" t="s">
        <v>714</v>
      </c>
      <c r="D134" s="121">
        <v>42782</v>
      </c>
      <c r="E134" s="122" t="s">
        <v>2010</v>
      </c>
      <c r="F134" s="122" t="s">
        <v>6</v>
      </c>
      <c r="G134" s="122">
        <v>879814</v>
      </c>
      <c r="H134" s="126"/>
      <c r="I134" s="130" t="s">
        <v>2011</v>
      </c>
      <c r="J134" s="126"/>
      <c r="K134" s="126"/>
      <c r="L134" s="126"/>
      <c r="M134" s="126"/>
      <c r="N134" s="223">
        <v>0</v>
      </c>
      <c r="O134" s="223">
        <v>0.01</v>
      </c>
      <c r="P134" s="126" t="s">
        <v>1331</v>
      </c>
    </row>
    <row r="135" spans="1:16" ht="89.25">
      <c r="A135" s="126" t="s">
        <v>621</v>
      </c>
      <c r="B135" s="126"/>
      <c r="C135" s="127" t="s">
        <v>715</v>
      </c>
      <c r="D135" s="121">
        <v>42782</v>
      </c>
      <c r="E135" s="122" t="s">
        <v>2012</v>
      </c>
      <c r="F135" s="122" t="s">
        <v>15</v>
      </c>
      <c r="G135" s="122">
        <v>1675</v>
      </c>
      <c r="H135" s="126"/>
      <c r="I135" s="130" t="s">
        <v>2013</v>
      </c>
      <c r="J135" s="126"/>
      <c r="K135" s="126"/>
      <c r="L135" s="126"/>
      <c r="M135" s="126"/>
      <c r="N135" s="223">
        <v>273.36</v>
      </c>
      <c r="O135" s="223">
        <v>0</v>
      </c>
      <c r="P135" s="126" t="s">
        <v>1331</v>
      </c>
    </row>
    <row r="136" spans="1:16" ht="89.25">
      <c r="A136" s="126" t="s">
        <v>621</v>
      </c>
      <c r="B136" s="126"/>
      <c r="C136" s="127" t="s">
        <v>715</v>
      </c>
      <c r="D136" s="121">
        <v>42782</v>
      </c>
      <c r="E136" s="122" t="s">
        <v>2014</v>
      </c>
      <c r="F136" s="122" t="s">
        <v>15</v>
      </c>
      <c r="G136" s="122">
        <v>1677</v>
      </c>
      <c r="H136" s="126"/>
      <c r="I136" s="130" t="s">
        <v>2015</v>
      </c>
      <c r="J136" s="126"/>
      <c r="K136" s="126"/>
      <c r="L136" s="126"/>
      <c r="M136" s="126"/>
      <c r="N136" s="223">
        <v>289</v>
      </c>
      <c r="O136" s="223">
        <v>0</v>
      </c>
      <c r="P136" s="126" t="s">
        <v>1331</v>
      </c>
    </row>
    <row r="137" spans="1:16" ht="89.25">
      <c r="A137" s="126" t="s">
        <v>621</v>
      </c>
      <c r="B137" s="126"/>
      <c r="C137" s="127" t="s">
        <v>715</v>
      </c>
      <c r="D137" s="121">
        <v>42782</v>
      </c>
      <c r="E137" s="122" t="s">
        <v>2016</v>
      </c>
      <c r="F137" s="122" t="s">
        <v>15</v>
      </c>
      <c r="G137" s="122">
        <v>1678</v>
      </c>
      <c r="H137" s="126"/>
      <c r="I137" s="130" t="s">
        <v>2017</v>
      </c>
      <c r="J137" s="126"/>
      <c r="K137" s="126"/>
      <c r="L137" s="126"/>
      <c r="M137" s="126"/>
      <c r="N137" s="223">
        <v>419.21000000000004</v>
      </c>
      <c r="O137" s="223">
        <v>0</v>
      </c>
      <c r="P137" s="126" t="s">
        <v>1331</v>
      </c>
    </row>
    <row r="138" spans="1:16" ht="51">
      <c r="A138" s="126">
        <v>513</v>
      </c>
      <c r="B138" s="126"/>
      <c r="C138" s="127" t="s">
        <v>201</v>
      </c>
      <c r="D138" s="121">
        <v>42783</v>
      </c>
      <c r="E138" s="122" t="s">
        <v>2018</v>
      </c>
      <c r="F138" s="122" t="s">
        <v>11</v>
      </c>
      <c r="G138" s="122">
        <v>880001</v>
      </c>
      <c r="H138" s="126"/>
      <c r="I138" s="130" t="s">
        <v>2019</v>
      </c>
      <c r="J138" s="126"/>
      <c r="K138" s="126"/>
      <c r="L138" s="126"/>
      <c r="M138" s="126"/>
      <c r="N138" s="223">
        <v>0</v>
      </c>
      <c r="O138" s="223">
        <v>760.02</v>
      </c>
      <c r="P138" s="126" t="s">
        <v>1331</v>
      </c>
    </row>
    <row r="139" spans="1:16" ht="89.25">
      <c r="A139" s="126" t="s">
        <v>620</v>
      </c>
      <c r="B139" s="126"/>
      <c r="C139" s="127" t="s">
        <v>714</v>
      </c>
      <c r="D139" s="121">
        <v>42783</v>
      </c>
      <c r="E139" s="122" t="s">
        <v>2020</v>
      </c>
      <c r="F139" s="122" t="s">
        <v>6</v>
      </c>
      <c r="G139" s="122">
        <v>879954</v>
      </c>
      <c r="H139" s="126"/>
      <c r="I139" s="130" t="s">
        <v>2021</v>
      </c>
      <c r="J139" s="126"/>
      <c r="K139" s="126"/>
      <c r="L139" s="126"/>
      <c r="M139" s="126"/>
      <c r="N139" s="223">
        <v>0</v>
      </c>
      <c r="O139" s="223">
        <v>516.07000000000005</v>
      </c>
      <c r="P139" s="126" t="s">
        <v>1331</v>
      </c>
    </row>
    <row r="140" spans="1:16" ht="51">
      <c r="A140" s="126" t="s">
        <v>620</v>
      </c>
      <c r="B140" s="126"/>
      <c r="C140" s="127" t="s">
        <v>714</v>
      </c>
      <c r="D140" s="121">
        <v>42783</v>
      </c>
      <c r="E140" s="122" t="s">
        <v>2022</v>
      </c>
      <c r="F140" s="122" t="s">
        <v>6</v>
      </c>
      <c r="G140" s="122">
        <v>803500</v>
      </c>
      <c r="H140" s="126"/>
      <c r="I140" s="130" t="s">
        <v>1857</v>
      </c>
      <c r="J140" s="126"/>
      <c r="K140" s="126"/>
      <c r="L140" s="126"/>
      <c r="M140" s="126"/>
      <c r="N140" s="223">
        <v>0</v>
      </c>
      <c r="O140" s="223">
        <v>1358.26</v>
      </c>
      <c r="P140" s="126" t="s">
        <v>1331</v>
      </c>
    </row>
    <row r="141" spans="1:16" ht="63.75">
      <c r="A141" s="126" t="s">
        <v>621</v>
      </c>
      <c r="B141" s="126"/>
      <c r="C141" s="127" t="s">
        <v>715</v>
      </c>
      <c r="D141" s="121">
        <v>42783</v>
      </c>
      <c r="E141" s="122" t="s">
        <v>2023</v>
      </c>
      <c r="F141" s="122" t="s">
        <v>11</v>
      </c>
      <c r="G141" s="122">
        <v>9012</v>
      </c>
      <c r="H141" s="126"/>
      <c r="I141" s="130" t="s">
        <v>2024</v>
      </c>
      <c r="J141" s="126"/>
      <c r="K141" s="126"/>
      <c r="L141" s="126"/>
      <c r="M141" s="126"/>
      <c r="N141" s="223">
        <v>1747.51</v>
      </c>
      <c r="O141" s="223">
        <v>0</v>
      </c>
      <c r="P141" s="126" t="s">
        <v>1331</v>
      </c>
    </row>
    <row r="142" spans="1:16" ht="102">
      <c r="A142" s="126">
        <v>513</v>
      </c>
      <c r="B142" s="126"/>
      <c r="C142" s="127" t="s">
        <v>201</v>
      </c>
      <c r="D142" s="121">
        <v>42783</v>
      </c>
      <c r="E142" s="122" t="s">
        <v>2025</v>
      </c>
      <c r="F142" s="122" t="s">
        <v>6</v>
      </c>
      <c r="G142" s="122">
        <v>1697</v>
      </c>
      <c r="H142" s="126"/>
      <c r="I142" s="130" t="s">
        <v>2026</v>
      </c>
      <c r="J142" s="126"/>
      <c r="K142" s="126"/>
      <c r="L142" s="126"/>
      <c r="M142" s="126"/>
      <c r="N142" s="223">
        <v>0</v>
      </c>
      <c r="O142" s="223">
        <v>1458269.78</v>
      </c>
      <c r="P142" s="126" t="s">
        <v>1331</v>
      </c>
    </row>
    <row r="143" spans="1:16" ht="89.25">
      <c r="A143" s="126">
        <v>513</v>
      </c>
      <c r="B143" s="126"/>
      <c r="C143" s="127" t="s">
        <v>201</v>
      </c>
      <c r="D143" s="121">
        <v>42783</v>
      </c>
      <c r="E143" s="122" t="s">
        <v>2027</v>
      </c>
      <c r="F143" s="122" t="s">
        <v>15</v>
      </c>
      <c r="G143" s="122">
        <v>1707</v>
      </c>
      <c r="H143" s="126"/>
      <c r="I143" s="130" t="s">
        <v>2028</v>
      </c>
      <c r="J143" s="126"/>
      <c r="K143" s="126"/>
      <c r="L143" s="126"/>
      <c r="M143" s="126"/>
      <c r="N143" s="223">
        <v>6101</v>
      </c>
      <c r="O143" s="223">
        <v>0</v>
      </c>
      <c r="P143" s="126" t="s">
        <v>1331</v>
      </c>
    </row>
    <row r="144" spans="1:16" ht="51">
      <c r="A144" s="126" t="s">
        <v>620</v>
      </c>
      <c r="B144" s="126"/>
      <c r="C144" s="127" t="s">
        <v>714</v>
      </c>
      <c r="D144" s="121">
        <v>42783</v>
      </c>
      <c r="E144" s="122" t="s">
        <v>2029</v>
      </c>
      <c r="F144" s="122" t="s">
        <v>6</v>
      </c>
      <c r="G144" s="122">
        <v>382244</v>
      </c>
      <c r="H144" s="126"/>
      <c r="I144" s="130" t="s">
        <v>2030</v>
      </c>
      <c r="J144" s="126"/>
      <c r="K144" s="126"/>
      <c r="L144" s="126"/>
      <c r="M144" s="126"/>
      <c r="N144" s="223">
        <v>0</v>
      </c>
      <c r="O144" s="223">
        <v>20768.310000000001</v>
      </c>
      <c r="P144" s="126" t="s">
        <v>1331</v>
      </c>
    </row>
    <row r="145" spans="1:16" ht="63.75">
      <c r="A145" s="126" t="s">
        <v>620</v>
      </c>
      <c r="B145" s="126"/>
      <c r="C145" s="127" t="s">
        <v>714</v>
      </c>
      <c r="D145" s="121">
        <v>42783</v>
      </c>
      <c r="E145" s="122" t="s">
        <v>2031</v>
      </c>
      <c r="F145" s="122" t="s">
        <v>6</v>
      </c>
      <c r="G145" s="122">
        <v>382442</v>
      </c>
      <c r="H145" s="126"/>
      <c r="I145" s="130" t="s">
        <v>2032</v>
      </c>
      <c r="J145" s="126"/>
      <c r="K145" s="126"/>
      <c r="L145" s="126"/>
      <c r="M145" s="126"/>
      <c r="N145" s="223">
        <v>0</v>
      </c>
      <c r="O145" s="223">
        <v>27716.73</v>
      </c>
      <c r="P145" s="126" t="s">
        <v>1331</v>
      </c>
    </row>
    <row r="146" spans="1:16" ht="76.5">
      <c r="A146" s="126" t="s">
        <v>621</v>
      </c>
      <c r="B146" s="126"/>
      <c r="C146" s="127" t="s">
        <v>715</v>
      </c>
      <c r="D146" s="121">
        <v>42786</v>
      </c>
      <c r="E146" s="122" t="s">
        <v>2033</v>
      </c>
      <c r="F146" s="122" t="s">
        <v>11</v>
      </c>
      <c r="G146" s="122">
        <v>880115</v>
      </c>
      <c r="H146" s="126"/>
      <c r="I146" s="130" t="s">
        <v>2034</v>
      </c>
      <c r="J146" s="126"/>
      <c r="K146" s="126"/>
      <c r="L146" s="126"/>
      <c r="M146" s="126"/>
      <c r="N146" s="223">
        <v>50</v>
      </c>
      <c r="O146" s="223">
        <v>0</v>
      </c>
      <c r="P146" s="126" t="s">
        <v>1331</v>
      </c>
    </row>
    <row r="147" spans="1:16" ht="76.5">
      <c r="A147" s="126" t="s">
        <v>621</v>
      </c>
      <c r="B147" s="126"/>
      <c r="C147" s="127" t="s">
        <v>715</v>
      </c>
      <c r="D147" s="121">
        <v>42786</v>
      </c>
      <c r="E147" s="122" t="s">
        <v>2035</v>
      </c>
      <c r="F147" s="122" t="s">
        <v>11</v>
      </c>
      <c r="G147" s="122">
        <v>880113</v>
      </c>
      <c r="H147" s="126"/>
      <c r="I147" s="130" t="s">
        <v>2036</v>
      </c>
      <c r="J147" s="126"/>
      <c r="K147" s="126"/>
      <c r="L147" s="126"/>
      <c r="M147" s="126"/>
      <c r="N147" s="223">
        <v>50</v>
      </c>
      <c r="O147" s="223">
        <v>0</v>
      </c>
      <c r="P147" s="126" t="s">
        <v>1331</v>
      </c>
    </row>
    <row r="148" spans="1:16" ht="76.5">
      <c r="A148" s="126" t="s">
        <v>621</v>
      </c>
      <c r="B148" s="126"/>
      <c r="C148" s="127" t="s">
        <v>715</v>
      </c>
      <c r="D148" s="121">
        <v>42786</v>
      </c>
      <c r="E148" s="122" t="s">
        <v>2037</v>
      </c>
      <c r="F148" s="122" t="s">
        <v>11</v>
      </c>
      <c r="G148" s="122">
        <v>880111</v>
      </c>
      <c r="H148" s="126"/>
      <c r="I148" s="130" t="s">
        <v>2038</v>
      </c>
      <c r="J148" s="126"/>
      <c r="K148" s="126"/>
      <c r="L148" s="126"/>
      <c r="M148" s="126"/>
      <c r="N148" s="223">
        <v>50</v>
      </c>
      <c r="O148" s="223">
        <v>0</v>
      </c>
      <c r="P148" s="126" t="s">
        <v>1331</v>
      </c>
    </row>
    <row r="149" spans="1:16" ht="76.5">
      <c r="A149" s="126" t="s">
        <v>621</v>
      </c>
      <c r="B149" s="126"/>
      <c r="C149" s="127" t="s">
        <v>715</v>
      </c>
      <c r="D149" s="121">
        <v>42786</v>
      </c>
      <c r="E149" s="122" t="s">
        <v>2039</v>
      </c>
      <c r="F149" s="122" t="s">
        <v>11</v>
      </c>
      <c r="G149" s="122">
        <v>880109</v>
      </c>
      <c r="H149" s="126"/>
      <c r="I149" s="130" t="s">
        <v>2040</v>
      </c>
      <c r="J149" s="126"/>
      <c r="K149" s="126"/>
      <c r="L149" s="126"/>
      <c r="M149" s="126"/>
      <c r="N149" s="223">
        <v>50</v>
      </c>
      <c r="O149" s="223">
        <v>0</v>
      </c>
      <c r="P149" s="126" t="s">
        <v>1331</v>
      </c>
    </row>
    <row r="150" spans="1:16" ht="76.5">
      <c r="A150" s="126" t="s">
        <v>621</v>
      </c>
      <c r="B150" s="126"/>
      <c r="C150" s="127" t="s">
        <v>715</v>
      </c>
      <c r="D150" s="121">
        <v>42786</v>
      </c>
      <c r="E150" s="122" t="s">
        <v>2041</v>
      </c>
      <c r="F150" s="122" t="s">
        <v>11</v>
      </c>
      <c r="G150" s="122">
        <v>880105</v>
      </c>
      <c r="H150" s="126"/>
      <c r="I150" s="130" t="s">
        <v>2042</v>
      </c>
      <c r="J150" s="126"/>
      <c r="K150" s="126"/>
      <c r="L150" s="126"/>
      <c r="M150" s="126"/>
      <c r="N150" s="223">
        <v>50</v>
      </c>
      <c r="O150" s="223">
        <v>0</v>
      </c>
      <c r="P150" s="126" t="s">
        <v>1331</v>
      </c>
    </row>
    <row r="151" spans="1:16" ht="76.5">
      <c r="A151" s="126" t="s">
        <v>621</v>
      </c>
      <c r="B151" s="126"/>
      <c r="C151" s="127" t="s">
        <v>715</v>
      </c>
      <c r="D151" s="121">
        <v>42786</v>
      </c>
      <c r="E151" s="122" t="s">
        <v>2043</v>
      </c>
      <c r="F151" s="122" t="s">
        <v>11</v>
      </c>
      <c r="G151" s="122">
        <v>880103</v>
      </c>
      <c r="H151" s="126"/>
      <c r="I151" s="130" t="s">
        <v>2044</v>
      </c>
      <c r="J151" s="126"/>
      <c r="K151" s="126"/>
      <c r="L151" s="126"/>
      <c r="M151" s="126"/>
      <c r="N151" s="223">
        <v>50</v>
      </c>
      <c r="O151" s="223">
        <v>0</v>
      </c>
      <c r="P151" s="126" t="s">
        <v>1331</v>
      </c>
    </row>
    <row r="152" spans="1:16" ht="89.25">
      <c r="A152" s="126">
        <v>86</v>
      </c>
      <c r="B152" s="126"/>
      <c r="C152" s="127" t="s">
        <v>711</v>
      </c>
      <c r="D152" s="121">
        <v>42786</v>
      </c>
      <c r="E152" s="122" t="s">
        <v>2045</v>
      </c>
      <c r="F152" s="122" t="s">
        <v>6</v>
      </c>
      <c r="G152" s="122">
        <v>880085</v>
      </c>
      <c r="H152" s="126"/>
      <c r="I152" s="130" t="s">
        <v>2046</v>
      </c>
      <c r="J152" s="126"/>
      <c r="K152" s="126"/>
      <c r="L152" s="126"/>
      <c r="M152" s="126"/>
      <c r="N152" s="223">
        <v>0</v>
      </c>
      <c r="O152" s="223">
        <v>228034.4</v>
      </c>
      <c r="P152" s="126" t="s">
        <v>1331</v>
      </c>
    </row>
    <row r="153" spans="1:16" ht="76.5">
      <c r="A153" s="126" t="s">
        <v>621</v>
      </c>
      <c r="B153" s="126"/>
      <c r="C153" s="127" t="s">
        <v>715</v>
      </c>
      <c r="D153" s="121">
        <v>42786</v>
      </c>
      <c r="E153" s="122" t="s">
        <v>2047</v>
      </c>
      <c r="F153" s="122" t="s">
        <v>11</v>
      </c>
      <c r="G153" s="122">
        <v>880055</v>
      </c>
      <c r="H153" s="126"/>
      <c r="I153" s="130" t="s">
        <v>2048</v>
      </c>
      <c r="J153" s="126"/>
      <c r="K153" s="126"/>
      <c r="L153" s="126"/>
      <c r="M153" s="126"/>
      <c r="N153" s="223">
        <v>50</v>
      </c>
      <c r="O153" s="223">
        <v>0</v>
      </c>
      <c r="P153" s="126" t="s">
        <v>1331</v>
      </c>
    </row>
    <row r="154" spans="1:16" ht="76.5">
      <c r="A154" s="126" t="s">
        <v>621</v>
      </c>
      <c r="B154" s="126"/>
      <c r="C154" s="127" t="s">
        <v>715</v>
      </c>
      <c r="D154" s="121">
        <v>42786</v>
      </c>
      <c r="E154" s="122" t="s">
        <v>2049</v>
      </c>
      <c r="F154" s="122" t="s">
        <v>11</v>
      </c>
      <c r="G154" s="122">
        <v>880051</v>
      </c>
      <c r="H154" s="126"/>
      <c r="I154" s="130" t="s">
        <v>2050</v>
      </c>
      <c r="J154" s="126"/>
      <c r="K154" s="126"/>
      <c r="L154" s="126"/>
      <c r="M154" s="126"/>
      <c r="N154" s="223">
        <v>50</v>
      </c>
      <c r="O154" s="223">
        <v>0</v>
      </c>
      <c r="P154" s="126" t="s">
        <v>1331</v>
      </c>
    </row>
    <row r="155" spans="1:16" ht="76.5">
      <c r="A155" s="126" t="s">
        <v>621</v>
      </c>
      <c r="B155" s="126"/>
      <c r="C155" s="127" t="s">
        <v>715</v>
      </c>
      <c r="D155" s="121">
        <v>42786</v>
      </c>
      <c r="E155" s="122" t="s">
        <v>2051</v>
      </c>
      <c r="F155" s="122" t="s">
        <v>11</v>
      </c>
      <c r="G155" s="122">
        <v>880047</v>
      </c>
      <c r="H155" s="126"/>
      <c r="I155" s="130" t="s">
        <v>2052</v>
      </c>
      <c r="J155" s="126"/>
      <c r="K155" s="126"/>
      <c r="L155" s="126"/>
      <c r="M155" s="126"/>
      <c r="N155" s="223">
        <v>50</v>
      </c>
      <c r="O155" s="223">
        <v>0</v>
      </c>
      <c r="P155" s="126" t="s">
        <v>1331</v>
      </c>
    </row>
    <row r="156" spans="1:16" ht="76.5">
      <c r="A156" s="126" t="s">
        <v>621</v>
      </c>
      <c r="B156" s="126"/>
      <c r="C156" s="127" t="s">
        <v>715</v>
      </c>
      <c r="D156" s="121">
        <v>42786</v>
      </c>
      <c r="E156" s="122" t="s">
        <v>2053</v>
      </c>
      <c r="F156" s="122" t="s">
        <v>11</v>
      </c>
      <c r="G156" s="122">
        <v>880045</v>
      </c>
      <c r="H156" s="126"/>
      <c r="I156" s="130" t="s">
        <v>2054</v>
      </c>
      <c r="J156" s="126"/>
      <c r="K156" s="126"/>
      <c r="L156" s="126"/>
      <c r="M156" s="126"/>
      <c r="N156" s="223">
        <v>50</v>
      </c>
      <c r="O156" s="223">
        <v>0</v>
      </c>
      <c r="P156" s="126" t="s">
        <v>1331</v>
      </c>
    </row>
    <row r="157" spans="1:16" ht="76.5">
      <c r="A157" s="126" t="s">
        <v>621</v>
      </c>
      <c r="B157" s="126"/>
      <c r="C157" s="127" t="s">
        <v>715</v>
      </c>
      <c r="D157" s="121">
        <v>42786</v>
      </c>
      <c r="E157" s="122" t="s">
        <v>2055</v>
      </c>
      <c r="F157" s="122" t="s">
        <v>11</v>
      </c>
      <c r="G157" s="122">
        <v>880043</v>
      </c>
      <c r="H157" s="126"/>
      <c r="I157" s="130" t="s">
        <v>2056</v>
      </c>
      <c r="J157" s="126"/>
      <c r="K157" s="126"/>
      <c r="L157" s="126"/>
      <c r="M157" s="126"/>
      <c r="N157" s="223">
        <v>50</v>
      </c>
      <c r="O157" s="223">
        <v>0</v>
      </c>
      <c r="P157" s="126" t="s">
        <v>1331</v>
      </c>
    </row>
    <row r="158" spans="1:16" ht="76.5">
      <c r="A158" s="126" t="s">
        <v>621</v>
      </c>
      <c r="B158" s="126"/>
      <c r="C158" s="127" t="s">
        <v>715</v>
      </c>
      <c r="D158" s="121">
        <v>42786</v>
      </c>
      <c r="E158" s="122" t="s">
        <v>2057</v>
      </c>
      <c r="F158" s="122" t="s">
        <v>11</v>
      </c>
      <c r="G158" s="122">
        <v>880038</v>
      </c>
      <c r="H158" s="126"/>
      <c r="I158" s="130" t="s">
        <v>2058</v>
      </c>
      <c r="J158" s="126"/>
      <c r="K158" s="126"/>
      <c r="L158" s="126"/>
      <c r="M158" s="126"/>
      <c r="N158" s="223">
        <v>50</v>
      </c>
      <c r="O158" s="223">
        <v>0</v>
      </c>
      <c r="P158" s="126" t="s">
        <v>1331</v>
      </c>
    </row>
    <row r="159" spans="1:16" ht="63.75">
      <c r="A159" s="126" t="s">
        <v>620</v>
      </c>
      <c r="B159" s="126"/>
      <c r="C159" s="127" t="s">
        <v>714</v>
      </c>
      <c r="D159" s="121">
        <v>42786</v>
      </c>
      <c r="E159" s="122" t="s">
        <v>2059</v>
      </c>
      <c r="F159" s="122" t="s">
        <v>6</v>
      </c>
      <c r="G159" s="122">
        <v>383692</v>
      </c>
      <c r="H159" s="126"/>
      <c r="I159" s="130" t="s">
        <v>2060</v>
      </c>
      <c r="J159" s="126"/>
      <c r="K159" s="126"/>
      <c r="L159" s="126"/>
      <c r="M159" s="126"/>
      <c r="N159" s="223">
        <v>0</v>
      </c>
      <c r="O159" s="223">
        <v>42953.75</v>
      </c>
      <c r="P159" s="126" t="s">
        <v>1331</v>
      </c>
    </row>
    <row r="160" spans="1:16" ht="63.75">
      <c r="A160" s="126" t="s">
        <v>620</v>
      </c>
      <c r="B160" s="126"/>
      <c r="C160" s="127" t="s">
        <v>714</v>
      </c>
      <c r="D160" s="121">
        <v>42786</v>
      </c>
      <c r="E160" s="122" t="s">
        <v>2061</v>
      </c>
      <c r="F160" s="122" t="s">
        <v>6</v>
      </c>
      <c r="G160" s="122">
        <v>383151</v>
      </c>
      <c r="H160" s="126"/>
      <c r="I160" s="130" t="s">
        <v>2062</v>
      </c>
      <c r="J160" s="126"/>
      <c r="K160" s="126"/>
      <c r="L160" s="126"/>
      <c r="M160" s="126"/>
      <c r="N160" s="223">
        <v>0</v>
      </c>
      <c r="O160" s="223">
        <v>45567.69</v>
      </c>
      <c r="P160" s="126" t="s">
        <v>1331</v>
      </c>
    </row>
    <row r="161" spans="1:16" ht="76.5">
      <c r="A161" s="126" t="s">
        <v>621</v>
      </c>
      <c r="B161" s="126"/>
      <c r="C161" s="127" t="s">
        <v>715</v>
      </c>
      <c r="D161" s="121">
        <v>42786</v>
      </c>
      <c r="E161" s="122" t="s">
        <v>2063</v>
      </c>
      <c r="F161" s="122" t="s">
        <v>15</v>
      </c>
      <c r="G161" s="122">
        <v>1703</v>
      </c>
      <c r="H161" s="126"/>
      <c r="I161" s="130" t="s">
        <v>2064</v>
      </c>
      <c r="J161" s="126"/>
      <c r="K161" s="126"/>
      <c r="L161" s="126"/>
      <c r="M161" s="126"/>
      <c r="N161" s="223">
        <v>282.35000000000002</v>
      </c>
      <c r="O161" s="223">
        <v>0</v>
      </c>
      <c r="P161" s="126" t="s">
        <v>1331</v>
      </c>
    </row>
    <row r="162" spans="1:16" ht="63.75">
      <c r="A162" s="126" t="s">
        <v>620</v>
      </c>
      <c r="B162" s="126"/>
      <c r="C162" s="127" t="s">
        <v>714</v>
      </c>
      <c r="D162" s="121">
        <v>42787</v>
      </c>
      <c r="E162" s="122" t="s">
        <v>2065</v>
      </c>
      <c r="F162" s="122" t="s">
        <v>6</v>
      </c>
      <c r="G162" s="122">
        <v>384893</v>
      </c>
      <c r="H162" s="126"/>
      <c r="I162" s="130" t="s">
        <v>2066</v>
      </c>
      <c r="J162" s="126"/>
      <c r="K162" s="126"/>
      <c r="L162" s="126"/>
      <c r="M162" s="126"/>
      <c r="N162" s="223">
        <v>0</v>
      </c>
      <c r="O162" s="223">
        <v>71320.47</v>
      </c>
      <c r="P162" s="126" t="s">
        <v>1331</v>
      </c>
    </row>
    <row r="163" spans="1:16" ht="63.75">
      <c r="A163" s="126" t="s">
        <v>620</v>
      </c>
      <c r="B163" s="126"/>
      <c r="C163" s="127" t="s">
        <v>714</v>
      </c>
      <c r="D163" s="121">
        <v>42787</v>
      </c>
      <c r="E163" s="122" t="s">
        <v>2067</v>
      </c>
      <c r="F163" s="122" t="s">
        <v>6</v>
      </c>
      <c r="G163" s="122">
        <v>384105</v>
      </c>
      <c r="H163" s="126"/>
      <c r="I163" s="130" t="s">
        <v>2068</v>
      </c>
      <c r="J163" s="126"/>
      <c r="K163" s="126"/>
      <c r="L163" s="126"/>
      <c r="M163" s="126"/>
      <c r="N163" s="223">
        <v>0</v>
      </c>
      <c r="O163" s="223">
        <v>38227.08</v>
      </c>
      <c r="P163" s="126" t="s">
        <v>1331</v>
      </c>
    </row>
    <row r="164" spans="1:16" ht="89.25">
      <c r="A164" s="126">
        <v>513</v>
      </c>
      <c r="B164" s="126"/>
      <c r="C164" s="127" t="s">
        <v>201</v>
      </c>
      <c r="D164" s="121">
        <v>42787</v>
      </c>
      <c r="E164" s="122" t="s">
        <v>2069</v>
      </c>
      <c r="F164" s="122" t="s">
        <v>15</v>
      </c>
      <c r="G164" s="122">
        <v>1720</v>
      </c>
      <c r="H164" s="126"/>
      <c r="I164" s="130" t="s">
        <v>2070</v>
      </c>
      <c r="J164" s="126"/>
      <c r="K164" s="126"/>
      <c r="L164" s="126"/>
      <c r="M164" s="126"/>
      <c r="N164" s="223">
        <v>6684.1</v>
      </c>
      <c r="O164" s="223">
        <v>0</v>
      </c>
      <c r="P164" s="126" t="s">
        <v>1331</v>
      </c>
    </row>
    <row r="165" spans="1:16" ht="89.25">
      <c r="A165" s="126">
        <v>513</v>
      </c>
      <c r="B165" s="126"/>
      <c r="C165" s="127" t="s">
        <v>201</v>
      </c>
      <c r="D165" s="121">
        <v>42787</v>
      </c>
      <c r="E165" s="122" t="s">
        <v>2071</v>
      </c>
      <c r="F165" s="122" t="s">
        <v>15</v>
      </c>
      <c r="G165" s="122">
        <v>1718</v>
      </c>
      <c r="H165" s="126"/>
      <c r="I165" s="130" t="s">
        <v>2072</v>
      </c>
      <c r="J165" s="126"/>
      <c r="K165" s="126"/>
      <c r="L165" s="126"/>
      <c r="M165" s="126"/>
      <c r="N165" s="223">
        <v>1552.82</v>
      </c>
      <c r="O165" s="223">
        <v>0</v>
      </c>
      <c r="P165" s="126" t="s">
        <v>1331</v>
      </c>
    </row>
    <row r="166" spans="1:16" ht="89.25">
      <c r="A166" s="126" t="s">
        <v>621</v>
      </c>
      <c r="B166" s="126"/>
      <c r="C166" s="127" t="s">
        <v>715</v>
      </c>
      <c r="D166" s="121">
        <v>42787</v>
      </c>
      <c r="E166" s="122" t="s">
        <v>2073</v>
      </c>
      <c r="F166" s="122" t="s">
        <v>15</v>
      </c>
      <c r="G166" s="122">
        <v>1721</v>
      </c>
      <c r="H166" s="126"/>
      <c r="I166" s="130" t="s">
        <v>2074</v>
      </c>
      <c r="J166" s="126"/>
      <c r="K166" s="126"/>
      <c r="L166" s="126"/>
      <c r="M166" s="126"/>
      <c r="N166" s="223">
        <v>423.05</v>
      </c>
      <c r="O166" s="223">
        <v>0</v>
      </c>
      <c r="P166" s="126" t="s">
        <v>1331</v>
      </c>
    </row>
    <row r="167" spans="1:16" ht="63.75">
      <c r="A167" s="126" t="s">
        <v>620</v>
      </c>
      <c r="B167" s="126"/>
      <c r="C167" s="127" t="s">
        <v>714</v>
      </c>
      <c r="D167" s="121">
        <v>42787</v>
      </c>
      <c r="E167" s="122" t="s">
        <v>2075</v>
      </c>
      <c r="F167" s="122" t="s">
        <v>6</v>
      </c>
      <c r="G167" s="122">
        <v>384805</v>
      </c>
      <c r="H167" s="126"/>
      <c r="I167" s="130" t="s">
        <v>2076</v>
      </c>
      <c r="J167" s="126"/>
      <c r="K167" s="126"/>
      <c r="L167" s="126"/>
      <c r="M167" s="126"/>
      <c r="N167" s="223">
        <v>0</v>
      </c>
      <c r="O167" s="223">
        <v>5545.83</v>
      </c>
      <c r="P167" s="126" t="s">
        <v>1331</v>
      </c>
    </row>
    <row r="168" spans="1:16" ht="51">
      <c r="A168" s="126" t="s">
        <v>620</v>
      </c>
      <c r="B168" s="126"/>
      <c r="C168" s="127" t="s">
        <v>714</v>
      </c>
      <c r="D168" s="121">
        <v>42787</v>
      </c>
      <c r="E168" s="122" t="s">
        <v>2077</v>
      </c>
      <c r="F168" s="122" t="s">
        <v>6</v>
      </c>
      <c r="G168" s="122">
        <v>384799</v>
      </c>
      <c r="H168" s="126"/>
      <c r="I168" s="130" t="s">
        <v>2078</v>
      </c>
      <c r="J168" s="126"/>
      <c r="K168" s="126"/>
      <c r="L168" s="126"/>
      <c r="M168" s="126"/>
      <c r="N168" s="223">
        <v>0</v>
      </c>
      <c r="O168" s="223">
        <v>21125.99</v>
      </c>
      <c r="P168" s="126" t="s">
        <v>1331</v>
      </c>
    </row>
    <row r="169" spans="1:16" ht="89.25">
      <c r="A169" s="126" t="s">
        <v>621</v>
      </c>
      <c r="B169" s="126"/>
      <c r="C169" s="127" t="s">
        <v>715</v>
      </c>
      <c r="D169" s="121">
        <v>42787</v>
      </c>
      <c r="E169" s="122" t="s">
        <v>2079</v>
      </c>
      <c r="F169" s="122" t="s">
        <v>15</v>
      </c>
      <c r="G169" s="122">
        <v>1676</v>
      </c>
      <c r="H169" s="126"/>
      <c r="I169" s="130" t="s">
        <v>2080</v>
      </c>
      <c r="J169" s="126"/>
      <c r="K169" s="126"/>
      <c r="L169" s="126"/>
      <c r="M169" s="126"/>
      <c r="N169" s="223">
        <v>638.38</v>
      </c>
      <c r="O169" s="223">
        <v>0</v>
      </c>
      <c r="P169" s="126" t="s">
        <v>1331</v>
      </c>
    </row>
    <row r="170" spans="1:16" ht="76.5">
      <c r="A170" s="126" t="s">
        <v>621</v>
      </c>
      <c r="B170" s="126"/>
      <c r="C170" s="127" t="s">
        <v>715</v>
      </c>
      <c r="D170" s="121">
        <v>42787</v>
      </c>
      <c r="E170" s="122" t="s">
        <v>2081</v>
      </c>
      <c r="F170" s="122" t="s">
        <v>15</v>
      </c>
      <c r="G170" s="122">
        <v>1728</v>
      </c>
      <c r="H170" s="126"/>
      <c r="I170" s="130" t="s">
        <v>2082</v>
      </c>
      <c r="J170" s="126"/>
      <c r="K170" s="126"/>
      <c r="L170" s="126"/>
      <c r="M170" s="126"/>
      <c r="N170" s="223">
        <v>407.2</v>
      </c>
      <c r="O170" s="223">
        <v>0</v>
      </c>
      <c r="P170" s="126" t="s">
        <v>1331</v>
      </c>
    </row>
    <row r="171" spans="1:16" ht="89.25">
      <c r="A171" s="126" t="s">
        <v>621</v>
      </c>
      <c r="B171" s="126"/>
      <c r="C171" s="127" t="s">
        <v>715</v>
      </c>
      <c r="D171" s="121">
        <v>42787</v>
      </c>
      <c r="E171" s="122" t="s">
        <v>2083</v>
      </c>
      <c r="F171" s="122" t="s">
        <v>15</v>
      </c>
      <c r="G171" s="122">
        <v>1727</v>
      </c>
      <c r="H171" s="126"/>
      <c r="I171" s="130" t="s">
        <v>2084</v>
      </c>
      <c r="J171" s="126"/>
      <c r="K171" s="126"/>
      <c r="L171" s="126"/>
      <c r="M171" s="126"/>
      <c r="N171" s="223">
        <v>1985</v>
      </c>
      <c r="O171" s="223">
        <v>0</v>
      </c>
      <c r="P171" s="126" t="s">
        <v>1331</v>
      </c>
    </row>
    <row r="172" spans="1:16" ht="89.25">
      <c r="A172" s="126">
        <v>212</v>
      </c>
      <c r="B172" s="126"/>
      <c r="C172" s="127" t="s">
        <v>762</v>
      </c>
      <c r="D172" s="121">
        <v>42788</v>
      </c>
      <c r="E172" s="122" t="s">
        <v>2085</v>
      </c>
      <c r="F172" s="122" t="s">
        <v>11</v>
      </c>
      <c r="G172" s="122">
        <v>880356</v>
      </c>
      <c r="H172" s="126"/>
      <c r="I172" s="130" t="s">
        <v>2086</v>
      </c>
      <c r="J172" s="126"/>
      <c r="K172" s="126"/>
      <c r="L172" s="126"/>
      <c r="M172" s="126"/>
      <c r="N172" s="223">
        <v>50</v>
      </c>
      <c r="O172" s="223">
        <v>0</v>
      </c>
      <c r="P172" s="126" t="s">
        <v>1331</v>
      </c>
    </row>
    <row r="173" spans="1:16" ht="76.5">
      <c r="A173" s="126" t="s">
        <v>621</v>
      </c>
      <c r="B173" s="126"/>
      <c r="C173" s="127" t="s">
        <v>715</v>
      </c>
      <c r="D173" s="121">
        <v>42788</v>
      </c>
      <c r="E173" s="122" t="s">
        <v>2087</v>
      </c>
      <c r="F173" s="122" t="s">
        <v>15</v>
      </c>
      <c r="G173" s="122">
        <v>1723</v>
      </c>
      <c r="H173" s="126"/>
      <c r="I173" s="130" t="s">
        <v>2088</v>
      </c>
      <c r="J173" s="126"/>
      <c r="K173" s="126"/>
      <c r="L173" s="126"/>
      <c r="M173" s="126"/>
      <c r="N173" s="223">
        <v>312.45999999999998</v>
      </c>
      <c r="O173" s="223">
        <v>0</v>
      </c>
      <c r="P173" s="126" t="s">
        <v>1331</v>
      </c>
    </row>
    <row r="174" spans="1:16" ht="63.75">
      <c r="A174" s="126">
        <v>513</v>
      </c>
      <c r="B174" s="126"/>
      <c r="C174" s="127" t="s">
        <v>201</v>
      </c>
      <c r="D174" s="121">
        <v>42789</v>
      </c>
      <c r="E174" s="122" t="s">
        <v>2089</v>
      </c>
      <c r="F174" s="122" t="s">
        <v>15</v>
      </c>
      <c r="G174" s="122">
        <v>386199</v>
      </c>
      <c r="H174" s="126"/>
      <c r="I174" s="130" t="s">
        <v>2090</v>
      </c>
      <c r="J174" s="126"/>
      <c r="K174" s="126"/>
      <c r="L174" s="126"/>
      <c r="M174" s="126"/>
      <c r="N174" s="223">
        <v>50</v>
      </c>
      <c r="O174" s="223">
        <v>0</v>
      </c>
      <c r="P174" s="126" t="s">
        <v>1331</v>
      </c>
    </row>
    <row r="175" spans="1:16" ht="63.75">
      <c r="A175" s="126" t="s">
        <v>620</v>
      </c>
      <c r="B175" s="126"/>
      <c r="C175" s="127" t="s">
        <v>714</v>
      </c>
      <c r="D175" s="121">
        <v>42789</v>
      </c>
      <c r="E175" s="122" t="s">
        <v>2091</v>
      </c>
      <c r="F175" s="122" t="s">
        <v>6</v>
      </c>
      <c r="G175" s="122">
        <v>387175</v>
      </c>
      <c r="H175" s="126"/>
      <c r="I175" s="130" t="s">
        <v>2092</v>
      </c>
      <c r="J175" s="126"/>
      <c r="K175" s="126"/>
      <c r="L175" s="126"/>
      <c r="M175" s="126"/>
      <c r="N175" s="223">
        <v>0</v>
      </c>
      <c r="O175" s="223">
        <v>54009.81</v>
      </c>
      <c r="P175" s="126" t="s">
        <v>1331</v>
      </c>
    </row>
    <row r="176" spans="1:16" ht="63.75">
      <c r="A176" s="126" t="s">
        <v>620</v>
      </c>
      <c r="B176" s="126"/>
      <c r="C176" s="127" t="s">
        <v>714</v>
      </c>
      <c r="D176" s="121">
        <v>42789</v>
      </c>
      <c r="E176" s="122" t="s">
        <v>2093</v>
      </c>
      <c r="F176" s="122" t="s">
        <v>6</v>
      </c>
      <c r="G176" s="122">
        <v>386224</v>
      </c>
      <c r="H176" s="126"/>
      <c r="I176" s="130" t="s">
        <v>2094</v>
      </c>
      <c r="J176" s="126"/>
      <c r="K176" s="126"/>
      <c r="L176" s="126"/>
      <c r="M176" s="126"/>
      <c r="N176" s="223">
        <v>0</v>
      </c>
      <c r="O176" s="223">
        <v>87993.97</v>
      </c>
      <c r="P176" s="126" t="s">
        <v>1331</v>
      </c>
    </row>
    <row r="177" spans="1:16" ht="63.75">
      <c r="A177" s="126" t="s">
        <v>620</v>
      </c>
      <c r="B177" s="126"/>
      <c r="C177" s="127" t="s">
        <v>714</v>
      </c>
      <c r="D177" s="121">
        <v>42789</v>
      </c>
      <c r="E177" s="122" t="s">
        <v>2095</v>
      </c>
      <c r="F177" s="122" t="s">
        <v>6</v>
      </c>
      <c r="G177" s="122">
        <v>386482</v>
      </c>
      <c r="H177" s="126"/>
      <c r="I177" s="130" t="s">
        <v>2096</v>
      </c>
      <c r="J177" s="126"/>
      <c r="K177" s="126"/>
      <c r="L177" s="126"/>
      <c r="M177" s="126"/>
      <c r="N177" s="223">
        <v>0</v>
      </c>
      <c r="O177" s="223">
        <v>12002.53</v>
      </c>
      <c r="P177" s="126" t="s">
        <v>1331</v>
      </c>
    </row>
    <row r="178" spans="1:16" ht="63.75">
      <c r="A178" s="126" t="s">
        <v>620</v>
      </c>
      <c r="B178" s="126"/>
      <c r="C178" s="127" t="s">
        <v>714</v>
      </c>
      <c r="D178" s="121">
        <v>42789</v>
      </c>
      <c r="E178" s="122" t="s">
        <v>2097</v>
      </c>
      <c r="F178" s="122" t="s">
        <v>6</v>
      </c>
      <c r="G178" s="122">
        <v>386890</v>
      </c>
      <c r="H178" s="126"/>
      <c r="I178" s="130" t="s">
        <v>2098</v>
      </c>
      <c r="J178" s="126"/>
      <c r="K178" s="126"/>
      <c r="L178" s="126"/>
      <c r="M178" s="126"/>
      <c r="N178" s="223">
        <v>0</v>
      </c>
      <c r="O178" s="223">
        <v>4772.3</v>
      </c>
      <c r="P178" s="126" t="s">
        <v>1331</v>
      </c>
    </row>
    <row r="179" spans="1:16" ht="76.5">
      <c r="A179" s="126">
        <v>513</v>
      </c>
      <c r="B179" s="126"/>
      <c r="C179" s="127" t="s">
        <v>201</v>
      </c>
      <c r="D179" s="121">
        <v>42790</v>
      </c>
      <c r="E179" s="122" t="s">
        <v>2099</v>
      </c>
      <c r="F179" s="122" t="s">
        <v>15</v>
      </c>
      <c r="G179" s="122">
        <v>1758</v>
      </c>
      <c r="H179" s="126"/>
      <c r="I179" s="130" t="s">
        <v>2100</v>
      </c>
      <c r="J179" s="126"/>
      <c r="K179" s="126"/>
      <c r="L179" s="126"/>
      <c r="M179" s="126"/>
      <c r="N179" s="223">
        <v>2156.16</v>
      </c>
      <c r="O179" s="223">
        <v>0</v>
      </c>
      <c r="P179" s="126" t="s">
        <v>1331</v>
      </c>
    </row>
    <row r="180" spans="1:16" ht="76.5">
      <c r="A180" s="126">
        <v>513</v>
      </c>
      <c r="B180" s="126"/>
      <c r="C180" s="127" t="s">
        <v>201</v>
      </c>
      <c r="D180" s="121">
        <v>42790</v>
      </c>
      <c r="E180" s="122" t="s">
        <v>2101</v>
      </c>
      <c r="F180" s="122" t="s">
        <v>15</v>
      </c>
      <c r="G180" s="122">
        <v>1759</v>
      </c>
      <c r="H180" s="126"/>
      <c r="I180" s="130" t="s">
        <v>2102</v>
      </c>
      <c r="J180" s="126"/>
      <c r="K180" s="126"/>
      <c r="L180" s="126"/>
      <c r="M180" s="126"/>
      <c r="N180" s="223">
        <v>581.91999999999996</v>
      </c>
      <c r="O180" s="223">
        <v>0</v>
      </c>
      <c r="P180" s="126" t="s">
        <v>1331</v>
      </c>
    </row>
    <row r="181" spans="1:16" ht="89.25">
      <c r="A181" s="126">
        <v>513</v>
      </c>
      <c r="B181" s="126"/>
      <c r="C181" s="127" t="s">
        <v>201</v>
      </c>
      <c r="D181" s="121">
        <v>42790</v>
      </c>
      <c r="E181" s="122" t="s">
        <v>2103</v>
      </c>
      <c r="F181" s="122" t="s">
        <v>15</v>
      </c>
      <c r="G181" s="122">
        <v>1761</v>
      </c>
      <c r="H181" s="126"/>
      <c r="I181" s="130" t="s">
        <v>2104</v>
      </c>
      <c r="J181" s="126"/>
      <c r="K181" s="126"/>
      <c r="L181" s="126"/>
      <c r="M181" s="126"/>
      <c r="N181" s="223">
        <v>69213.960000000006</v>
      </c>
      <c r="O181" s="223">
        <v>0</v>
      </c>
      <c r="P181" s="126" t="s">
        <v>1331</v>
      </c>
    </row>
    <row r="182" spans="1:16" ht="89.25">
      <c r="A182" s="126">
        <v>513</v>
      </c>
      <c r="B182" s="126"/>
      <c r="C182" s="127" t="s">
        <v>201</v>
      </c>
      <c r="D182" s="121">
        <v>42790</v>
      </c>
      <c r="E182" s="122" t="s">
        <v>2105</v>
      </c>
      <c r="F182" s="122" t="s">
        <v>15</v>
      </c>
      <c r="G182" s="122">
        <v>1762</v>
      </c>
      <c r="H182" s="126"/>
      <c r="I182" s="130" t="s">
        <v>2106</v>
      </c>
      <c r="J182" s="126"/>
      <c r="K182" s="126"/>
      <c r="L182" s="126"/>
      <c r="M182" s="126"/>
      <c r="N182" s="223">
        <v>32622.030000000002</v>
      </c>
      <c r="O182" s="223">
        <v>0</v>
      </c>
      <c r="P182" s="126" t="s">
        <v>1331</v>
      </c>
    </row>
    <row r="183" spans="1:16" ht="89.25">
      <c r="A183" s="126">
        <v>513</v>
      </c>
      <c r="B183" s="126"/>
      <c r="C183" s="127" t="s">
        <v>201</v>
      </c>
      <c r="D183" s="121">
        <v>42790</v>
      </c>
      <c r="E183" s="122" t="s">
        <v>2107</v>
      </c>
      <c r="F183" s="122" t="s">
        <v>15</v>
      </c>
      <c r="G183" s="122">
        <v>1763</v>
      </c>
      <c r="H183" s="126"/>
      <c r="I183" s="130" t="s">
        <v>2108</v>
      </c>
      <c r="J183" s="126"/>
      <c r="K183" s="126"/>
      <c r="L183" s="126"/>
      <c r="M183" s="126"/>
      <c r="N183" s="223">
        <v>12057.4</v>
      </c>
      <c r="O183" s="223">
        <v>0</v>
      </c>
      <c r="P183" s="126" t="s">
        <v>1331</v>
      </c>
    </row>
    <row r="184" spans="1:16" ht="89.25">
      <c r="A184" s="126">
        <v>513</v>
      </c>
      <c r="B184" s="126"/>
      <c r="C184" s="127" t="s">
        <v>201</v>
      </c>
      <c r="D184" s="121">
        <v>42790</v>
      </c>
      <c r="E184" s="122" t="s">
        <v>2109</v>
      </c>
      <c r="F184" s="122" t="s">
        <v>15</v>
      </c>
      <c r="G184" s="122">
        <v>1764</v>
      </c>
      <c r="H184" s="126"/>
      <c r="I184" s="130" t="s">
        <v>2110</v>
      </c>
      <c r="J184" s="126"/>
      <c r="K184" s="126"/>
      <c r="L184" s="126"/>
      <c r="M184" s="126"/>
      <c r="N184" s="223">
        <v>8338.25</v>
      </c>
      <c r="O184" s="223">
        <v>0</v>
      </c>
      <c r="P184" s="126" t="s">
        <v>1331</v>
      </c>
    </row>
    <row r="185" spans="1:16" ht="63.75">
      <c r="A185" s="126" t="s">
        <v>621</v>
      </c>
      <c r="B185" s="126"/>
      <c r="C185" s="127" t="s">
        <v>715</v>
      </c>
      <c r="D185" s="121">
        <v>42790</v>
      </c>
      <c r="E185" s="122" t="s">
        <v>2111</v>
      </c>
      <c r="F185" s="122" t="s">
        <v>13</v>
      </c>
      <c r="G185" s="122">
        <v>880757</v>
      </c>
      <c r="H185" s="126"/>
      <c r="I185" s="130" t="s">
        <v>2112</v>
      </c>
      <c r="J185" s="126"/>
      <c r="K185" s="126"/>
      <c r="L185" s="126"/>
      <c r="M185" s="126"/>
      <c r="N185" s="223">
        <v>73.570000000000007</v>
      </c>
      <c r="O185" s="223">
        <v>0</v>
      </c>
      <c r="P185" s="126" t="s">
        <v>1331</v>
      </c>
    </row>
    <row r="186" spans="1:16" ht="76.5">
      <c r="A186" s="126" t="s">
        <v>621</v>
      </c>
      <c r="B186" s="126"/>
      <c r="C186" s="127" t="s">
        <v>715</v>
      </c>
      <c r="D186" s="121">
        <v>42790</v>
      </c>
      <c r="E186" s="122" t="s">
        <v>2113</v>
      </c>
      <c r="F186" s="122" t="s">
        <v>11</v>
      </c>
      <c r="G186" s="122">
        <v>880757</v>
      </c>
      <c r="H186" s="126"/>
      <c r="I186" s="130" t="s">
        <v>2114</v>
      </c>
      <c r="J186" s="126"/>
      <c r="K186" s="126"/>
      <c r="L186" s="126"/>
      <c r="M186" s="126"/>
      <c r="N186" s="223">
        <v>50</v>
      </c>
      <c r="O186" s="223">
        <v>0</v>
      </c>
      <c r="P186" s="126" t="s">
        <v>1331</v>
      </c>
    </row>
    <row r="187" spans="1:16" ht="63.75">
      <c r="A187" s="126" t="s">
        <v>621</v>
      </c>
      <c r="B187" s="126"/>
      <c r="C187" s="127" t="s">
        <v>715</v>
      </c>
      <c r="D187" s="121">
        <v>42790</v>
      </c>
      <c r="E187" s="122" t="s">
        <v>2115</v>
      </c>
      <c r="F187" s="122" t="s">
        <v>13</v>
      </c>
      <c r="G187" s="122">
        <v>880764</v>
      </c>
      <c r="H187" s="126"/>
      <c r="I187" s="130" t="s">
        <v>2116</v>
      </c>
      <c r="J187" s="126"/>
      <c r="K187" s="126"/>
      <c r="L187" s="126"/>
      <c r="M187" s="126"/>
      <c r="N187" s="223">
        <v>51.5</v>
      </c>
      <c r="O187" s="223">
        <v>0</v>
      </c>
      <c r="P187" s="126" t="s">
        <v>1331</v>
      </c>
    </row>
    <row r="188" spans="1:16" ht="76.5">
      <c r="A188" s="126" t="s">
        <v>621</v>
      </c>
      <c r="B188" s="126"/>
      <c r="C188" s="127" t="s">
        <v>715</v>
      </c>
      <c r="D188" s="121">
        <v>42790</v>
      </c>
      <c r="E188" s="122" t="s">
        <v>2117</v>
      </c>
      <c r="F188" s="122" t="s">
        <v>11</v>
      </c>
      <c r="G188" s="122">
        <v>880764</v>
      </c>
      <c r="H188" s="126"/>
      <c r="I188" s="130" t="s">
        <v>2118</v>
      </c>
      <c r="J188" s="126"/>
      <c r="K188" s="126"/>
      <c r="L188" s="126"/>
      <c r="M188" s="126"/>
      <c r="N188" s="223">
        <v>50</v>
      </c>
      <c r="O188" s="223">
        <v>0</v>
      </c>
      <c r="P188" s="126" t="s">
        <v>1331</v>
      </c>
    </row>
    <row r="189" spans="1:16" ht="63.75">
      <c r="A189" s="126">
        <v>46</v>
      </c>
      <c r="B189" s="126"/>
      <c r="C189" s="127" t="s">
        <v>699</v>
      </c>
      <c r="D189" s="121">
        <v>42790</v>
      </c>
      <c r="E189" s="122" t="s">
        <v>2119</v>
      </c>
      <c r="F189" s="122" t="s">
        <v>6</v>
      </c>
      <c r="G189" s="122">
        <v>880852</v>
      </c>
      <c r="H189" s="126"/>
      <c r="I189" s="130" t="s">
        <v>2120</v>
      </c>
      <c r="J189" s="126"/>
      <c r="K189" s="126"/>
      <c r="L189" s="126"/>
      <c r="M189" s="126"/>
      <c r="N189" s="223">
        <v>0</v>
      </c>
      <c r="O189" s="223">
        <v>596</v>
      </c>
      <c r="P189" s="126" t="s">
        <v>1331</v>
      </c>
    </row>
    <row r="190" spans="1:16" ht="63.75">
      <c r="A190" s="126" t="s">
        <v>620</v>
      </c>
      <c r="B190" s="126"/>
      <c r="C190" s="127" t="s">
        <v>714</v>
      </c>
      <c r="D190" s="121">
        <v>42790</v>
      </c>
      <c r="E190" s="122" t="s">
        <v>2121</v>
      </c>
      <c r="F190" s="122" t="s">
        <v>11</v>
      </c>
      <c r="G190" s="122">
        <v>880872</v>
      </c>
      <c r="H190" s="126"/>
      <c r="I190" s="130" t="s">
        <v>1883</v>
      </c>
      <c r="J190" s="126"/>
      <c r="K190" s="126"/>
      <c r="L190" s="126"/>
      <c r="M190" s="126"/>
      <c r="N190" s="223">
        <v>50</v>
      </c>
      <c r="O190" s="223">
        <v>0</v>
      </c>
      <c r="P190" s="126" t="s">
        <v>1331</v>
      </c>
    </row>
    <row r="191" spans="1:16" ht="89.25">
      <c r="A191" s="126">
        <v>513</v>
      </c>
      <c r="B191" s="126"/>
      <c r="C191" s="127" t="s">
        <v>201</v>
      </c>
      <c r="D191" s="121">
        <v>42795</v>
      </c>
      <c r="E191" s="122" t="s">
        <v>2122</v>
      </c>
      <c r="F191" s="122" t="s">
        <v>15</v>
      </c>
      <c r="G191" s="122">
        <v>1770</v>
      </c>
      <c r="H191" s="126"/>
      <c r="I191" s="130" t="s">
        <v>2123</v>
      </c>
      <c r="J191" s="126"/>
      <c r="K191" s="126"/>
      <c r="L191" s="126"/>
      <c r="M191" s="126"/>
      <c r="N191" s="223">
        <v>323.03000000000003</v>
      </c>
      <c r="O191" s="223">
        <v>0</v>
      </c>
      <c r="P191" s="126" t="s">
        <v>1331</v>
      </c>
    </row>
    <row r="192" spans="1:16" ht="76.5">
      <c r="A192" s="126">
        <v>513</v>
      </c>
      <c r="B192" s="126"/>
      <c r="C192" s="127" t="s">
        <v>201</v>
      </c>
      <c r="D192" s="121">
        <v>42795</v>
      </c>
      <c r="E192" s="122" t="s">
        <v>2124</v>
      </c>
      <c r="F192" s="122" t="s">
        <v>15</v>
      </c>
      <c r="G192" s="122">
        <v>1772</v>
      </c>
      <c r="H192" s="126"/>
      <c r="I192" s="130" t="s">
        <v>2125</v>
      </c>
      <c r="J192" s="126"/>
      <c r="K192" s="126"/>
      <c r="L192" s="126"/>
      <c r="M192" s="126"/>
      <c r="N192" s="223">
        <v>6298.43</v>
      </c>
      <c r="O192" s="223">
        <v>0</v>
      </c>
      <c r="P192" s="126" t="s">
        <v>1331</v>
      </c>
    </row>
    <row r="193" spans="1:16" ht="63.75">
      <c r="A193" s="126" t="s">
        <v>620</v>
      </c>
      <c r="B193" s="126"/>
      <c r="C193" s="127" t="s">
        <v>714</v>
      </c>
      <c r="D193" s="121">
        <v>42795</v>
      </c>
      <c r="E193" s="122" t="s">
        <v>2126</v>
      </c>
      <c r="F193" s="122" t="s">
        <v>6</v>
      </c>
      <c r="G193" s="122">
        <v>389396</v>
      </c>
      <c r="H193" s="126"/>
      <c r="I193" s="130" t="s">
        <v>2127</v>
      </c>
      <c r="J193" s="126"/>
      <c r="K193" s="126"/>
      <c r="L193" s="126"/>
      <c r="M193" s="126"/>
      <c r="N193" s="223">
        <v>0</v>
      </c>
      <c r="O193" s="223">
        <v>17821.59</v>
      </c>
      <c r="P193" s="126" t="s">
        <v>1331</v>
      </c>
    </row>
    <row r="194" spans="1:16" ht="76.5">
      <c r="A194" s="126" t="s">
        <v>620</v>
      </c>
      <c r="B194" s="126"/>
      <c r="C194" s="127" t="s">
        <v>714</v>
      </c>
      <c r="D194" s="121">
        <v>42796</v>
      </c>
      <c r="E194" s="122" t="s">
        <v>2128</v>
      </c>
      <c r="F194" s="122" t="s">
        <v>11</v>
      </c>
      <c r="G194" s="122">
        <v>881105</v>
      </c>
      <c r="H194" s="126"/>
      <c r="I194" s="130" t="s">
        <v>2129</v>
      </c>
      <c r="J194" s="126"/>
      <c r="K194" s="126"/>
      <c r="L194" s="126"/>
      <c r="M194" s="126"/>
      <c r="N194" s="223">
        <v>50</v>
      </c>
      <c r="O194" s="223">
        <v>0</v>
      </c>
      <c r="P194" s="126" t="s">
        <v>1331</v>
      </c>
    </row>
    <row r="195" spans="1:16" ht="89.25">
      <c r="A195" s="126">
        <v>513</v>
      </c>
      <c r="B195" s="126"/>
      <c r="C195" s="127" t="s">
        <v>201</v>
      </c>
      <c r="D195" s="121">
        <v>42796</v>
      </c>
      <c r="E195" s="122" t="s">
        <v>2130</v>
      </c>
      <c r="F195" s="122" t="s">
        <v>11</v>
      </c>
      <c r="G195" s="122">
        <v>881102</v>
      </c>
      <c r="H195" s="126"/>
      <c r="I195" s="130" t="s">
        <v>2131</v>
      </c>
      <c r="J195" s="126"/>
      <c r="K195" s="126"/>
      <c r="L195" s="126"/>
      <c r="M195" s="126"/>
      <c r="N195" s="223">
        <v>40486.75</v>
      </c>
      <c r="O195" s="223">
        <v>0</v>
      </c>
      <c r="P195" s="126" t="s">
        <v>1331</v>
      </c>
    </row>
    <row r="196" spans="1:16" ht="76.5">
      <c r="A196" s="126">
        <v>513</v>
      </c>
      <c r="B196" s="126"/>
      <c r="C196" s="127" t="s">
        <v>201</v>
      </c>
      <c r="D196" s="121">
        <v>42796</v>
      </c>
      <c r="E196" s="122" t="s">
        <v>2132</v>
      </c>
      <c r="F196" s="122" t="s">
        <v>15</v>
      </c>
      <c r="G196" s="122">
        <v>1779</v>
      </c>
      <c r="H196" s="126"/>
      <c r="I196" s="130" t="s">
        <v>2133</v>
      </c>
      <c r="J196" s="126"/>
      <c r="K196" s="126"/>
      <c r="L196" s="126"/>
      <c r="M196" s="126"/>
      <c r="N196" s="223">
        <v>278.16000000000003</v>
      </c>
      <c r="O196" s="223">
        <v>0</v>
      </c>
      <c r="P196" s="126" t="s">
        <v>1331</v>
      </c>
    </row>
    <row r="197" spans="1:16" ht="76.5">
      <c r="A197" s="126" t="s">
        <v>620</v>
      </c>
      <c r="B197" s="126"/>
      <c r="C197" s="127" t="s">
        <v>714</v>
      </c>
      <c r="D197" s="121">
        <v>42797</v>
      </c>
      <c r="E197" s="122" t="s">
        <v>2134</v>
      </c>
      <c r="F197" s="122" t="s">
        <v>11</v>
      </c>
      <c r="G197" s="122">
        <v>881200</v>
      </c>
      <c r="H197" s="126"/>
      <c r="I197" s="130" t="s">
        <v>2135</v>
      </c>
      <c r="J197" s="126"/>
      <c r="K197" s="126"/>
      <c r="L197" s="126"/>
      <c r="M197" s="126"/>
      <c r="N197" s="223">
        <v>50</v>
      </c>
      <c r="O197" s="223">
        <v>0</v>
      </c>
      <c r="P197" s="126" t="s">
        <v>1331</v>
      </c>
    </row>
    <row r="198" spans="1:16" ht="76.5">
      <c r="A198" s="126">
        <v>513</v>
      </c>
      <c r="B198" s="126"/>
      <c r="C198" s="127" t="s">
        <v>201</v>
      </c>
      <c r="D198" s="121">
        <v>42797</v>
      </c>
      <c r="E198" s="122" t="s">
        <v>2136</v>
      </c>
      <c r="F198" s="122" t="s">
        <v>15</v>
      </c>
      <c r="G198" s="122">
        <v>1783</v>
      </c>
      <c r="H198" s="126"/>
      <c r="I198" s="130" t="s">
        <v>2137</v>
      </c>
      <c r="J198" s="126"/>
      <c r="K198" s="126"/>
      <c r="L198" s="126"/>
      <c r="M198" s="126"/>
      <c r="N198" s="223">
        <v>4024.82</v>
      </c>
      <c r="O198" s="223">
        <v>0</v>
      </c>
      <c r="P198" s="126" t="s">
        <v>1331</v>
      </c>
    </row>
    <row r="199" spans="1:16" ht="76.5">
      <c r="A199" s="126">
        <v>513</v>
      </c>
      <c r="B199" s="126"/>
      <c r="C199" s="127" t="s">
        <v>201</v>
      </c>
      <c r="D199" s="121">
        <v>42797</v>
      </c>
      <c r="E199" s="122" t="s">
        <v>2138</v>
      </c>
      <c r="F199" s="122" t="s">
        <v>15</v>
      </c>
      <c r="G199" s="122">
        <v>1781</v>
      </c>
      <c r="H199" s="126"/>
      <c r="I199" s="130" t="s">
        <v>2139</v>
      </c>
      <c r="J199" s="126"/>
      <c r="K199" s="126"/>
      <c r="L199" s="126"/>
      <c r="M199" s="126"/>
      <c r="N199" s="223">
        <v>1064.1100000000001</v>
      </c>
      <c r="O199" s="223">
        <v>0</v>
      </c>
      <c r="P199" s="126" t="s">
        <v>1331</v>
      </c>
    </row>
    <row r="200" spans="1:16" ht="76.5">
      <c r="A200" s="126">
        <v>513</v>
      </c>
      <c r="B200" s="126"/>
      <c r="C200" s="127" t="s">
        <v>201</v>
      </c>
      <c r="D200" s="121">
        <v>42797</v>
      </c>
      <c r="E200" s="122" t="s">
        <v>2140</v>
      </c>
      <c r="F200" s="122" t="s">
        <v>15</v>
      </c>
      <c r="G200" s="122">
        <v>1782</v>
      </c>
      <c r="H200" s="126"/>
      <c r="I200" s="130" t="s">
        <v>2141</v>
      </c>
      <c r="J200" s="126"/>
      <c r="K200" s="126"/>
      <c r="L200" s="126"/>
      <c r="M200" s="126"/>
      <c r="N200" s="223">
        <v>54967.25</v>
      </c>
      <c r="O200" s="223">
        <v>0</v>
      </c>
      <c r="P200" s="126" t="s">
        <v>1331</v>
      </c>
    </row>
    <row r="201" spans="1:16" ht="51">
      <c r="A201" s="126" t="s">
        <v>620</v>
      </c>
      <c r="B201" s="126"/>
      <c r="C201" s="127" t="s">
        <v>714</v>
      </c>
      <c r="D201" s="121">
        <v>42800</v>
      </c>
      <c r="E201" s="122" t="s">
        <v>2142</v>
      </c>
      <c r="F201" s="122" t="s">
        <v>6</v>
      </c>
      <c r="G201" s="122">
        <v>809251</v>
      </c>
      <c r="H201" s="126"/>
      <c r="I201" s="130" t="s">
        <v>1979</v>
      </c>
      <c r="J201" s="126"/>
      <c r="K201" s="126"/>
      <c r="L201" s="126"/>
      <c r="M201" s="126"/>
      <c r="N201" s="223">
        <v>0</v>
      </c>
      <c r="O201" s="223">
        <v>170.32</v>
      </c>
      <c r="P201" s="126" t="s">
        <v>1331</v>
      </c>
    </row>
    <row r="202" spans="1:16" ht="63.75">
      <c r="A202" s="126">
        <v>591</v>
      </c>
      <c r="B202" s="126"/>
      <c r="C202" s="127" t="s">
        <v>862</v>
      </c>
      <c r="D202" s="121">
        <v>42800</v>
      </c>
      <c r="E202" s="122" t="s">
        <v>2143</v>
      </c>
      <c r="F202" s="122" t="s">
        <v>11</v>
      </c>
      <c r="G202" s="122">
        <v>881252</v>
      </c>
      <c r="H202" s="126"/>
      <c r="I202" s="130" t="s">
        <v>2144</v>
      </c>
      <c r="J202" s="126"/>
      <c r="K202" s="126"/>
      <c r="L202" s="126"/>
      <c r="M202" s="126"/>
      <c r="N202" s="223">
        <v>50</v>
      </c>
      <c r="O202" s="223">
        <v>0</v>
      </c>
      <c r="P202" s="126" t="s">
        <v>1331</v>
      </c>
    </row>
    <row r="203" spans="1:16" ht="76.5">
      <c r="A203" s="126">
        <v>591</v>
      </c>
      <c r="B203" s="126"/>
      <c r="C203" s="127" t="s">
        <v>862</v>
      </c>
      <c r="D203" s="121">
        <v>42800</v>
      </c>
      <c r="E203" s="122" t="s">
        <v>2145</v>
      </c>
      <c r="F203" s="122" t="s">
        <v>11</v>
      </c>
      <c r="G203" s="122">
        <v>881262</v>
      </c>
      <c r="H203" s="126"/>
      <c r="I203" s="130" t="s">
        <v>2146</v>
      </c>
      <c r="J203" s="126"/>
      <c r="K203" s="126"/>
      <c r="L203" s="126"/>
      <c r="M203" s="126"/>
      <c r="N203" s="223">
        <v>50</v>
      </c>
      <c r="O203" s="223">
        <v>0</v>
      </c>
      <c r="P203" s="126" t="s">
        <v>1331</v>
      </c>
    </row>
    <row r="204" spans="1:16" ht="76.5">
      <c r="A204" s="126">
        <v>591</v>
      </c>
      <c r="B204" s="126"/>
      <c r="C204" s="127" t="s">
        <v>862</v>
      </c>
      <c r="D204" s="121">
        <v>42800</v>
      </c>
      <c r="E204" s="122" t="s">
        <v>2147</v>
      </c>
      <c r="F204" s="122" t="s">
        <v>11</v>
      </c>
      <c r="G204" s="122">
        <v>881276</v>
      </c>
      <c r="H204" s="126"/>
      <c r="I204" s="130" t="s">
        <v>2148</v>
      </c>
      <c r="J204" s="126"/>
      <c r="K204" s="126"/>
      <c r="L204" s="126"/>
      <c r="M204" s="126"/>
      <c r="N204" s="223">
        <v>50</v>
      </c>
      <c r="O204" s="223">
        <v>0</v>
      </c>
      <c r="P204" s="126" t="s">
        <v>1331</v>
      </c>
    </row>
    <row r="205" spans="1:16" ht="76.5">
      <c r="A205" s="126" t="s">
        <v>623</v>
      </c>
      <c r="B205" s="126"/>
      <c r="C205" s="127" t="s">
        <v>716</v>
      </c>
      <c r="D205" s="121">
        <v>42800</v>
      </c>
      <c r="E205" s="122" t="s">
        <v>2149</v>
      </c>
      <c r="F205" s="122" t="s">
        <v>6</v>
      </c>
      <c r="G205" s="122">
        <v>881300</v>
      </c>
      <c r="H205" s="126"/>
      <c r="I205" s="130" t="s">
        <v>2150</v>
      </c>
      <c r="J205" s="126"/>
      <c r="K205" s="126"/>
      <c r="L205" s="126"/>
      <c r="M205" s="126"/>
      <c r="N205" s="223">
        <v>0</v>
      </c>
      <c r="O205" s="223">
        <v>45370.200000000004</v>
      </c>
      <c r="P205" s="126" t="s">
        <v>1331</v>
      </c>
    </row>
    <row r="206" spans="1:16" ht="76.5">
      <c r="A206" s="126">
        <v>513</v>
      </c>
      <c r="B206" s="126"/>
      <c r="C206" s="127" t="s">
        <v>201</v>
      </c>
      <c r="D206" s="121">
        <v>42801</v>
      </c>
      <c r="E206" s="122" t="s">
        <v>2151</v>
      </c>
      <c r="F206" s="122" t="s">
        <v>11</v>
      </c>
      <c r="G206" s="122">
        <v>881387</v>
      </c>
      <c r="H206" s="126"/>
      <c r="I206" s="130" t="s">
        <v>2152</v>
      </c>
      <c r="J206" s="126"/>
      <c r="K206" s="126"/>
      <c r="L206" s="126"/>
      <c r="M206" s="126"/>
      <c r="N206" s="223">
        <v>3220.4900000000002</v>
      </c>
      <c r="O206" s="223">
        <v>0</v>
      </c>
      <c r="P206" s="126" t="s">
        <v>1331</v>
      </c>
    </row>
    <row r="207" spans="1:16" ht="76.5">
      <c r="A207" s="126" t="s">
        <v>621</v>
      </c>
      <c r="B207" s="126"/>
      <c r="C207" s="127" t="s">
        <v>715</v>
      </c>
      <c r="D207" s="121">
        <v>42802</v>
      </c>
      <c r="E207" s="122" t="s">
        <v>2153</v>
      </c>
      <c r="F207" s="122" t="s">
        <v>6</v>
      </c>
      <c r="G207" s="122">
        <v>810261</v>
      </c>
      <c r="H207" s="126"/>
      <c r="I207" s="130" t="s">
        <v>2154</v>
      </c>
      <c r="J207" s="126"/>
      <c r="K207" s="126"/>
      <c r="L207" s="126"/>
      <c r="M207" s="126"/>
      <c r="N207" s="223">
        <v>0</v>
      </c>
      <c r="O207" s="223">
        <v>210000</v>
      </c>
      <c r="P207" s="126" t="s">
        <v>1331</v>
      </c>
    </row>
    <row r="208" spans="1:16" ht="51">
      <c r="A208" s="126" t="s">
        <v>620</v>
      </c>
      <c r="B208" s="126"/>
      <c r="C208" s="127" t="s">
        <v>714</v>
      </c>
      <c r="D208" s="121">
        <v>42802</v>
      </c>
      <c r="E208" s="122" t="s">
        <v>2155</v>
      </c>
      <c r="F208" s="122" t="s">
        <v>6</v>
      </c>
      <c r="G208" s="122">
        <v>810227</v>
      </c>
      <c r="H208" s="126"/>
      <c r="I208" s="130" t="s">
        <v>2156</v>
      </c>
      <c r="J208" s="126"/>
      <c r="K208" s="126"/>
      <c r="L208" s="126"/>
      <c r="M208" s="126"/>
      <c r="N208" s="223">
        <v>0</v>
      </c>
      <c r="O208" s="223">
        <v>5473.02</v>
      </c>
      <c r="P208" s="126" t="s">
        <v>1331</v>
      </c>
    </row>
    <row r="209" spans="1:16" ht="51">
      <c r="A209" s="126" t="s">
        <v>620</v>
      </c>
      <c r="B209" s="126"/>
      <c r="C209" s="127" t="s">
        <v>714</v>
      </c>
      <c r="D209" s="121">
        <v>42802</v>
      </c>
      <c r="E209" s="122" t="s">
        <v>2157</v>
      </c>
      <c r="F209" s="122" t="s">
        <v>6</v>
      </c>
      <c r="G209" s="122">
        <v>810226</v>
      </c>
      <c r="H209" s="126"/>
      <c r="I209" s="130" t="s">
        <v>2158</v>
      </c>
      <c r="J209" s="126"/>
      <c r="K209" s="126"/>
      <c r="L209" s="126"/>
      <c r="M209" s="126"/>
      <c r="N209" s="223">
        <v>0</v>
      </c>
      <c r="O209" s="223">
        <v>5473.02</v>
      </c>
      <c r="P209" s="126" t="s">
        <v>1331</v>
      </c>
    </row>
    <row r="210" spans="1:16" ht="76.5">
      <c r="A210" s="126">
        <v>513</v>
      </c>
      <c r="B210" s="126"/>
      <c r="C210" s="127" t="s">
        <v>201</v>
      </c>
      <c r="D210" s="121">
        <v>42802</v>
      </c>
      <c r="E210" s="122" t="s">
        <v>2159</v>
      </c>
      <c r="F210" s="122" t="s">
        <v>15</v>
      </c>
      <c r="G210" s="122">
        <v>1822</v>
      </c>
      <c r="H210" s="126"/>
      <c r="I210" s="130" t="s">
        <v>2160</v>
      </c>
      <c r="J210" s="126"/>
      <c r="K210" s="126"/>
      <c r="L210" s="126"/>
      <c r="M210" s="126"/>
      <c r="N210" s="223">
        <v>418.52</v>
      </c>
      <c r="O210" s="223">
        <v>0</v>
      </c>
      <c r="P210" s="126" t="s">
        <v>1331</v>
      </c>
    </row>
    <row r="211" spans="1:16" ht="76.5">
      <c r="A211" s="126">
        <v>513</v>
      </c>
      <c r="B211" s="126"/>
      <c r="C211" s="127" t="s">
        <v>201</v>
      </c>
      <c r="D211" s="121">
        <v>42802</v>
      </c>
      <c r="E211" s="122" t="s">
        <v>2161</v>
      </c>
      <c r="F211" s="122" t="s">
        <v>15</v>
      </c>
      <c r="G211" s="122">
        <v>1814</v>
      </c>
      <c r="H211" s="126"/>
      <c r="I211" s="130" t="s">
        <v>2162</v>
      </c>
      <c r="J211" s="126"/>
      <c r="K211" s="126"/>
      <c r="L211" s="126"/>
      <c r="M211" s="126"/>
      <c r="N211" s="223">
        <v>119275.08</v>
      </c>
      <c r="O211" s="223">
        <v>0</v>
      </c>
      <c r="P211" s="126" t="s">
        <v>1331</v>
      </c>
    </row>
    <row r="212" spans="1:16" ht="51">
      <c r="A212" s="126" t="s">
        <v>620</v>
      </c>
      <c r="B212" s="126"/>
      <c r="C212" s="127" t="s">
        <v>714</v>
      </c>
      <c r="D212" s="121">
        <v>42803</v>
      </c>
      <c r="E212" s="122" t="s">
        <v>2163</v>
      </c>
      <c r="F212" s="122" t="s">
        <v>6</v>
      </c>
      <c r="G212" s="122">
        <v>810934</v>
      </c>
      <c r="H212" s="126"/>
      <c r="I212" s="130" t="s">
        <v>2164</v>
      </c>
      <c r="J212" s="126"/>
      <c r="K212" s="126"/>
      <c r="L212" s="126"/>
      <c r="M212" s="126"/>
      <c r="N212" s="223">
        <v>0</v>
      </c>
      <c r="O212" s="223">
        <v>799</v>
      </c>
      <c r="P212" s="126" t="s">
        <v>1331</v>
      </c>
    </row>
    <row r="213" spans="1:16" ht="51">
      <c r="A213" s="126" t="s">
        <v>620</v>
      </c>
      <c r="B213" s="126"/>
      <c r="C213" s="127" t="s">
        <v>714</v>
      </c>
      <c r="D213" s="121">
        <v>42803</v>
      </c>
      <c r="E213" s="122" t="s">
        <v>2165</v>
      </c>
      <c r="F213" s="122" t="s">
        <v>6</v>
      </c>
      <c r="G213" s="122">
        <v>810941</v>
      </c>
      <c r="H213" s="126"/>
      <c r="I213" s="130" t="s">
        <v>2166</v>
      </c>
      <c r="J213" s="126"/>
      <c r="K213" s="126"/>
      <c r="L213" s="126"/>
      <c r="M213" s="126"/>
      <c r="N213" s="223">
        <v>0</v>
      </c>
      <c r="O213" s="223">
        <v>732.6</v>
      </c>
      <c r="P213" s="126" t="s">
        <v>1331</v>
      </c>
    </row>
    <row r="214" spans="1:16" ht="76.5">
      <c r="A214" s="126" t="s">
        <v>621</v>
      </c>
      <c r="B214" s="126"/>
      <c r="C214" s="127" t="s">
        <v>715</v>
      </c>
      <c r="D214" s="121">
        <v>42803</v>
      </c>
      <c r="E214" s="122" t="s">
        <v>2167</v>
      </c>
      <c r="F214" s="122" t="s">
        <v>6</v>
      </c>
      <c r="G214" s="122">
        <v>881546</v>
      </c>
      <c r="H214" s="126"/>
      <c r="I214" s="130" t="s">
        <v>2168</v>
      </c>
      <c r="J214" s="126"/>
      <c r="K214" s="126"/>
      <c r="L214" s="126"/>
      <c r="M214" s="126"/>
      <c r="N214" s="223">
        <v>0</v>
      </c>
      <c r="O214" s="223">
        <v>8262.2900000000009</v>
      </c>
      <c r="P214" s="126" t="s">
        <v>1331</v>
      </c>
    </row>
    <row r="215" spans="1:16" ht="63.75">
      <c r="A215" s="126" t="s">
        <v>620</v>
      </c>
      <c r="B215" s="126"/>
      <c r="C215" s="127" t="s">
        <v>714</v>
      </c>
      <c r="D215" s="121">
        <v>42803</v>
      </c>
      <c r="E215" s="122" t="s">
        <v>2169</v>
      </c>
      <c r="F215" s="122" t="s">
        <v>6</v>
      </c>
      <c r="G215" s="122">
        <v>881598</v>
      </c>
      <c r="H215" s="126"/>
      <c r="I215" s="130" t="s">
        <v>2170</v>
      </c>
      <c r="J215" s="126"/>
      <c r="K215" s="126"/>
      <c r="L215" s="126"/>
      <c r="M215" s="126"/>
      <c r="N215" s="223">
        <v>0</v>
      </c>
      <c r="O215" s="223">
        <v>0.01</v>
      </c>
      <c r="P215" s="126" t="s">
        <v>1331</v>
      </c>
    </row>
    <row r="216" spans="1:16" ht="63.75">
      <c r="A216" s="126" t="s">
        <v>620</v>
      </c>
      <c r="B216" s="126"/>
      <c r="C216" s="127" t="s">
        <v>714</v>
      </c>
      <c r="D216" s="121">
        <v>42803</v>
      </c>
      <c r="E216" s="122" t="s">
        <v>2171</v>
      </c>
      <c r="F216" s="122" t="s">
        <v>6</v>
      </c>
      <c r="G216" s="122">
        <v>881602</v>
      </c>
      <c r="H216" s="126"/>
      <c r="I216" s="130" t="s">
        <v>2172</v>
      </c>
      <c r="J216" s="126"/>
      <c r="K216" s="126"/>
      <c r="L216" s="126"/>
      <c r="M216" s="126"/>
      <c r="N216" s="223">
        <v>0</v>
      </c>
      <c r="O216" s="223">
        <v>0.01</v>
      </c>
      <c r="P216" s="126" t="s">
        <v>1331</v>
      </c>
    </row>
    <row r="217" spans="1:16" ht="76.5">
      <c r="A217" s="126" t="s">
        <v>621</v>
      </c>
      <c r="B217" s="126"/>
      <c r="C217" s="127" t="s">
        <v>715</v>
      </c>
      <c r="D217" s="121">
        <v>42803</v>
      </c>
      <c r="E217" s="122" t="s">
        <v>2173</v>
      </c>
      <c r="F217" s="122" t="s">
        <v>6</v>
      </c>
      <c r="G217" s="122">
        <v>810842</v>
      </c>
      <c r="H217" s="126"/>
      <c r="I217" s="130" t="s">
        <v>2174</v>
      </c>
      <c r="J217" s="126"/>
      <c r="K217" s="126"/>
      <c r="L217" s="126"/>
      <c r="M217" s="126"/>
      <c r="N217" s="223">
        <v>0</v>
      </c>
      <c r="O217" s="223">
        <v>45000</v>
      </c>
      <c r="P217" s="126" t="s">
        <v>1331</v>
      </c>
    </row>
    <row r="218" spans="1:16" ht="51">
      <c r="A218" s="126" t="s">
        <v>620</v>
      </c>
      <c r="B218" s="126"/>
      <c r="C218" s="127" t="s">
        <v>714</v>
      </c>
      <c r="D218" s="121">
        <v>42803</v>
      </c>
      <c r="E218" s="122" t="s">
        <v>2175</v>
      </c>
      <c r="F218" s="122" t="s">
        <v>6</v>
      </c>
      <c r="G218" s="122">
        <v>810931</v>
      </c>
      <c r="H218" s="126"/>
      <c r="I218" s="130" t="s">
        <v>2176</v>
      </c>
      <c r="J218" s="126"/>
      <c r="K218" s="126"/>
      <c r="L218" s="126"/>
      <c r="M218" s="126"/>
      <c r="N218" s="223">
        <v>0</v>
      </c>
      <c r="O218" s="223">
        <v>11228.98</v>
      </c>
      <c r="P218" s="126" t="s">
        <v>1331</v>
      </c>
    </row>
    <row r="219" spans="1:16" ht="89.25">
      <c r="A219" s="126" t="s">
        <v>620</v>
      </c>
      <c r="B219" s="126"/>
      <c r="C219" s="127" t="s">
        <v>714</v>
      </c>
      <c r="D219" s="121">
        <v>42804</v>
      </c>
      <c r="E219" s="122" t="s">
        <v>2177</v>
      </c>
      <c r="F219" s="122" t="s">
        <v>6</v>
      </c>
      <c r="G219" s="122">
        <v>881690</v>
      </c>
      <c r="H219" s="126"/>
      <c r="I219" s="130" t="s">
        <v>2178</v>
      </c>
      <c r="J219" s="126"/>
      <c r="K219" s="126"/>
      <c r="L219" s="126"/>
      <c r="M219" s="126"/>
      <c r="N219" s="223">
        <v>0</v>
      </c>
      <c r="O219" s="223">
        <v>9114.16</v>
      </c>
      <c r="P219" s="126" t="s">
        <v>1331</v>
      </c>
    </row>
    <row r="220" spans="1:16" ht="51">
      <c r="A220" s="126" t="s">
        <v>621</v>
      </c>
      <c r="B220" s="126"/>
      <c r="C220" s="127" t="s">
        <v>715</v>
      </c>
      <c r="D220" s="121">
        <v>42804</v>
      </c>
      <c r="E220" s="122" t="s">
        <v>2179</v>
      </c>
      <c r="F220" s="122" t="s">
        <v>11</v>
      </c>
      <c r="G220" s="122">
        <v>396176</v>
      </c>
      <c r="H220" s="126"/>
      <c r="I220" s="130" t="s">
        <v>2180</v>
      </c>
      <c r="J220" s="126"/>
      <c r="K220" s="126"/>
      <c r="L220" s="126"/>
      <c r="M220" s="126"/>
      <c r="N220" s="223">
        <v>476.92</v>
      </c>
      <c r="O220" s="223">
        <v>0</v>
      </c>
      <c r="P220" s="126" t="s">
        <v>1331</v>
      </c>
    </row>
    <row r="221" spans="1:16" ht="89.25">
      <c r="A221" s="126">
        <v>513</v>
      </c>
      <c r="B221" s="126"/>
      <c r="C221" s="127" t="s">
        <v>201</v>
      </c>
      <c r="D221" s="121">
        <v>42804</v>
      </c>
      <c r="E221" s="122" t="s">
        <v>2181</v>
      </c>
      <c r="F221" s="122" t="s">
        <v>15</v>
      </c>
      <c r="G221" s="122">
        <v>1838</v>
      </c>
      <c r="H221" s="126"/>
      <c r="I221" s="130" t="s">
        <v>2182</v>
      </c>
      <c r="J221" s="126"/>
      <c r="K221" s="126"/>
      <c r="L221" s="126"/>
      <c r="M221" s="126"/>
      <c r="N221" s="223">
        <v>415.16</v>
      </c>
      <c r="O221" s="223">
        <v>0</v>
      </c>
      <c r="P221" s="126" t="s">
        <v>1331</v>
      </c>
    </row>
    <row r="222" spans="1:16" ht="63.75">
      <c r="A222" s="126" t="s">
        <v>620</v>
      </c>
      <c r="B222" s="126"/>
      <c r="C222" s="127" t="s">
        <v>714</v>
      </c>
      <c r="D222" s="121">
        <v>42807</v>
      </c>
      <c r="E222" s="122" t="s">
        <v>2183</v>
      </c>
      <c r="F222" s="122" t="s">
        <v>6</v>
      </c>
      <c r="G222" s="122">
        <v>812166</v>
      </c>
      <c r="H222" s="126"/>
      <c r="I222" s="130" t="s">
        <v>2184</v>
      </c>
      <c r="J222" s="126"/>
      <c r="K222" s="126"/>
      <c r="L222" s="126"/>
      <c r="M222" s="126"/>
      <c r="N222" s="223">
        <v>0</v>
      </c>
      <c r="O222" s="223">
        <v>186188.87</v>
      </c>
      <c r="P222" s="126" t="s">
        <v>1331</v>
      </c>
    </row>
    <row r="223" spans="1:16" ht="51">
      <c r="A223" s="126" t="s">
        <v>620</v>
      </c>
      <c r="B223" s="126"/>
      <c r="C223" s="127" t="s">
        <v>714</v>
      </c>
      <c r="D223" s="121">
        <v>42807</v>
      </c>
      <c r="E223" s="122" t="s">
        <v>2185</v>
      </c>
      <c r="F223" s="122" t="s">
        <v>6</v>
      </c>
      <c r="G223" s="122">
        <v>812170</v>
      </c>
      <c r="H223" s="126"/>
      <c r="I223" s="130" t="s">
        <v>2186</v>
      </c>
      <c r="J223" s="126"/>
      <c r="K223" s="126"/>
      <c r="L223" s="126"/>
      <c r="M223" s="126"/>
      <c r="N223" s="223">
        <v>0</v>
      </c>
      <c r="O223" s="223">
        <v>14020.29</v>
      </c>
      <c r="P223" s="126" t="s">
        <v>1331</v>
      </c>
    </row>
    <row r="224" spans="1:16" ht="89.25">
      <c r="A224" s="126">
        <v>586</v>
      </c>
      <c r="B224" s="126"/>
      <c r="C224" s="127" t="s">
        <v>223</v>
      </c>
      <c r="D224" s="121">
        <v>42807</v>
      </c>
      <c r="E224" s="122" t="s">
        <v>2187</v>
      </c>
      <c r="F224" s="122" t="s">
        <v>11</v>
      </c>
      <c r="G224" s="122">
        <v>882019</v>
      </c>
      <c r="H224" s="126"/>
      <c r="I224" s="130" t="s">
        <v>2188</v>
      </c>
      <c r="J224" s="126"/>
      <c r="K224" s="126"/>
      <c r="L224" s="126"/>
      <c r="M224" s="126"/>
      <c r="N224" s="223">
        <v>293.87</v>
      </c>
      <c r="O224" s="223">
        <v>0</v>
      </c>
      <c r="P224" s="126" t="s">
        <v>1331</v>
      </c>
    </row>
    <row r="225" spans="1:16" ht="63.75">
      <c r="A225" s="126">
        <v>513</v>
      </c>
      <c r="B225" s="126"/>
      <c r="C225" s="127" t="s">
        <v>201</v>
      </c>
      <c r="D225" s="121">
        <v>42807</v>
      </c>
      <c r="E225" s="122" t="s">
        <v>2189</v>
      </c>
      <c r="F225" s="122" t="s">
        <v>11</v>
      </c>
      <c r="G225" s="122">
        <v>882027</v>
      </c>
      <c r="H225" s="126"/>
      <c r="I225" s="130" t="s">
        <v>2190</v>
      </c>
      <c r="J225" s="126"/>
      <c r="K225" s="126"/>
      <c r="L225" s="126"/>
      <c r="M225" s="126"/>
      <c r="N225" s="223">
        <v>0</v>
      </c>
      <c r="O225" s="223">
        <v>270</v>
      </c>
      <c r="P225" s="126" t="s">
        <v>1331</v>
      </c>
    </row>
    <row r="226" spans="1:16" ht="51">
      <c r="A226" s="126">
        <v>513</v>
      </c>
      <c r="B226" s="126"/>
      <c r="C226" s="127" t="s">
        <v>201</v>
      </c>
      <c r="D226" s="121">
        <v>42807</v>
      </c>
      <c r="E226" s="122" t="s">
        <v>2191</v>
      </c>
      <c r="F226" s="122" t="s">
        <v>13</v>
      </c>
      <c r="G226" s="122">
        <v>9100</v>
      </c>
      <c r="H226" s="126"/>
      <c r="I226" s="130" t="s">
        <v>2192</v>
      </c>
      <c r="J226" s="126"/>
      <c r="K226" s="126"/>
      <c r="L226" s="126"/>
      <c r="M226" s="126"/>
      <c r="N226" s="223">
        <v>145851.25</v>
      </c>
      <c r="O226" s="223">
        <v>0</v>
      </c>
      <c r="P226" s="126" t="s">
        <v>1331</v>
      </c>
    </row>
    <row r="227" spans="1:16" ht="63.75">
      <c r="A227" s="126">
        <v>513</v>
      </c>
      <c r="B227" s="126"/>
      <c r="C227" s="127" t="s">
        <v>201</v>
      </c>
      <c r="D227" s="121">
        <v>42807</v>
      </c>
      <c r="E227" s="122" t="s">
        <v>2193</v>
      </c>
      <c r="F227" s="122" t="s">
        <v>11</v>
      </c>
      <c r="G227" s="122">
        <v>9100</v>
      </c>
      <c r="H227" s="126"/>
      <c r="I227" s="130" t="s">
        <v>2194</v>
      </c>
      <c r="J227" s="126"/>
      <c r="K227" s="126"/>
      <c r="L227" s="126"/>
      <c r="M227" s="126"/>
      <c r="N227" s="223">
        <v>370.64</v>
      </c>
      <c r="O227" s="223">
        <v>0</v>
      </c>
      <c r="P227" s="126" t="s">
        <v>1331</v>
      </c>
    </row>
    <row r="228" spans="1:16" ht="76.5">
      <c r="A228" s="126" t="s">
        <v>621</v>
      </c>
      <c r="B228" s="126"/>
      <c r="C228" s="127" t="s">
        <v>715</v>
      </c>
      <c r="D228" s="121">
        <v>42807</v>
      </c>
      <c r="E228" s="122" t="s">
        <v>2195</v>
      </c>
      <c r="F228" s="122" t="s">
        <v>15</v>
      </c>
      <c r="G228" s="122">
        <v>1843</v>
      </c>
      <c r="H228" s="126"/>
      <c r="I228" s="130" t="s">
        <v>2196</v>
      </c>
      <c r="J228" s="126"/>
      <c r="K228" s="126"/>
      <c r="L228" s="126"/>
      <c r="M228" s="126"/>
      <c r="N228" s="223">
        <v>1119.6100000000001</v>
      </c>
      <c r="O228" s="223">
        <v>0</v>
      </c>
      <c r="P228" s="126" t="s">
        <v>1331</v>
      </c>
    </row>
    <row r="229" spans="1:16" ht="63.75">
      <c r="A229" s="126" t="s">
        <v>621</v>
      </c>
      <c r="B229" s="126"/>
      <c r="C229" s="127" t="s">
        <v>715</v>
      </c>
      <c r="D229" s="121">
        <v>42808</v>
      </c>
      <c r="E229" s="122" t="s">
        <v>2197</v>
      </c>
      <c r="F229" s="122" t="s">
        <v>11</v>
      </c>
      <c r="G229" s="122">
        <v>882137</v>
      </c>
      <c r="H229" s="126"/>
      <c r="I229" s="130" t="s">
        <v>2198</v>
      </c>
      <c r="J229" s="126"/>
      <c r="K229" s="126"/>
      <c r="L229" s="126"/>
      <c r="M229" s="126"/>
      <c r="N229" s="223">
        <v>50</v>
      </c>
      <c r="O229" s="223">
        <v>0</v>
      </c>
      <c r="P229" s="126" t="s">
        <v>1331</v>
      </c>
    </row>
    <row r="230" spans="1:16" ht="76.5">
      <c r="A230" s="126" t="s">
        <v>621</v>
      </c>
      <c r="B230" s="126"/>
      <c r="C230" s="127" t="s">
        <v>715</v>
      </c>
      <c r="D230" s="121">
        <v>42808</v>
      </c>
      <c r="E230" s="122" t="s">
        <v>2199</v>
      </c>
      <c r="F230" s="122" t="s">
        <v>13</v>
      </c>
      <c r="G230" s="122">
        <v>882137</v>
      </c>
      <c r="H230" s="126"/>
      <c r="I230" s="130" t="s">
        <v>2200</v>
      </c>
      <c r="J230" s="126"/>
      <c r="K230" s="126"/>
      <c r="L230" s="126"/>
      <c r="M230" s="126"/>
      <c r="N230" s="223">
        <v>27867412.300000001</v>
      </c>
      <c r="O230" s="223">
        <v>0</v>
      </c>
      <c r="P230" s="126" t="s">
        <v>1331</v>
      </c>
    </row>
    <row r="231" spans="1:16" ht="63.75">
      <c r="A231" s="126" t="s">
        <v>621</v>
      </c>
      <c r="B231" s="126"/>
      <c r="C231" s="127" t="s">
        <v>715</v>
      </c>
      <c r="D231" s="121">
        <v>42808</v>
      </c>
      <c r="E231" s="122" t="s">
        <v>2201</v>
      </c>
      <c r="F231" s="122" t="s">
        <v>11</v>
      </c>
      <c r="G231" s="122">
        <v>882132</v>
      </c>
      <c r="H231" s="126"/>
      <c r="I231" s="130" t="s">
        <v>2202</v>
      </c>
      <c r="J231" s="126"/>
      <c r="K231" s="126"/>
      <c r="L231" s="126"/>
      <c r="M231" s="126"/>
      <c r="N231" s="223">
        <v>50</v>
      </c>
      <c r="O231" s="223">
        <v>0</v>
      </c>
      <c r="P231" s="126" t="s">
        <v>1331</v>
      </c>
    </row>
    <row r="232" spans="1:16" ht="63.75">
      <c r="A232" s="126" t="s">
        <v>621</v>
      </c>
      <c r="B232" s="126"/>
      <c r="C232" s="127" t="s">
        <v>715</v>
      </c>
      <c r="D232" s="121">
        <v>42808</v>
      </c>
      <c r="E232" s="122" t="s">
        <v>2203</v>
      </c>
      <c r="F232" s="122" t="s">
        <v>13</v>
      </c>
      <c r="G232" s="122">
        <v>882132</v>
      </c>
      <c r="H232" s="126"/>
      <c r="I232" s="130" t="s">
        <v>2204</v>
      </c>
      <c r="J232" s="126"/>
      <c r="K232" s="126"/>
      <c r="L232" s="126"/>
      <c r="M232" s="126"/>
      <c r="N232" s="223">
        <v>4665933.82</v>
      </c>
      <c r="O232" s="223">
        <v>0</v>
      </c>
      <c r="P232" s="126" t="s">
        <v>1331</v>
      </c>
    </row>
    <row r="233" spans="1:16" ht="89.25">
      <c r="A233" s="126">
        <v>513</v>
      </c>
      <c r="B233" s="126"/>
      <c r="C233" s="127" t="s">
        <v>201</v>
      </c>
      <c r="D233" s="121">
        <v>42808</v>
      </c>
      <c r="E233" s="122" t="s">
        <v>2205</v>
      </c>
      <c r="F233" s="122" t="s">
        <v>11</v>
      </c>
      <c r="G233" s="122">
        <v>882096</v>
      </c>
      <c r="H233" s="126"/>
      <c r="I233" s="130" t="s">
        <v>2206</v>
      </c>
      <c r="J233" s="126"/>
      <c r="K233" s="126"/>
      <c r="L233" s="126"/>
      <c r="M233" s="126"/>
      <c r="N233" s="223">
        <v>2467.94</v>
      </c>
      <c r="O233" s="223">
        <v>0</v>
      </c>
      <c r="P233" s="126" t="s">
        <v>1331</v>
      </c>
    </row>
    <row r="234" spans="1:16" ht="76.5">
      <c r="A234" s="126" t="s">
        <v>621</v>
      </c>
      <c r="B234" s="126"/>
      <c r="C234" s="127" t="s">
        <v>715</v>
      </c>
      <c r="D234" s="121">
        <v>42808</v>
      </c>
      <c r="E234" s="122" t="s">
        <v>2207</v>
      </c>
      <c r="F234" s="122" t="s">
        <v>6</v>
      </c>
      <c r="G234" s="122">
        <v>812617</v>
      </c>
      <c r="H234" s="126"/>
      <c r="I234" s="130" t="s">
        <v>2208</v>
      </c>
      <c r="J234" s="126"/>
      <c r="K234" s="126"/>
      <c r="L234" s="126"/>
      <c r="M234" s="126"/>
      <c r="N234" s="223">
        <v>0</v>
      </c>
      <c r="O234" s="223">
        <v>280000</v>
      </c>
      <c r="P234" s="126" t="s">
        <v>1331</v>
      </c>
    </row>
    <row r="235" spans="1:16" ht="76.5">
      <c r="A235" s="126" t="s">
        <v>621</v>
      </c>
      <c r="B235" s="126"/>
      <c r="C235" s="127" t="s">
        <v>715</v>
      </c>
      <c r="D235" s="121">
        <v>42809</v>
      </c>
      <c r="E235" s="122" t="s">
        <v>2209</v>
      </c>
      <c r="F235" s="122" t="s">
        <v>6</v>
      </c>
      <c r="G235" s="122">
        <v>813152</v>
      </c>
      <c r="H235" s="126"/>
      <c r="I235" s="130" t="s">
        <v>2210</v>
      </c>
      <c r="J235" s="126"/>
      <c r="K235" s="126"/>
      <c r="L235" s="126"/>
      <c r="M235" s="126"/>
      <c r="N235" s="223">
        <v>0</v>
      </c>
      <c r="O235" s="223">
        <v>51000</v>
      </c>
      <c r="P235" s="126" t="s">
        <v>1331</v>
      </c>
    </row>
    <row r="236" spans="1:16" ht="51">
      <c r="A236" s="126" t="s">
        <v>621</v>
      </c>
      <c r="B236" s="126"/>
      <c r="C236" s="127" t="s">
        <v>715</v>
      </c>
      <c r="D236" s="121">
        <v>42809</v>
      </c>
      <c r="E236" s="122" t="s">
        <v>2211</v>
      </c>
      <c r="F236" s="122" t="s">
        <v>6</v>
      </c>
      <c r="G236" s="122">
        <v>400481</v>
      </c>
      <c r="H236" s="126"/>
      <c r="I236" s="130" t="s">
        <v>2212</v>
      </c>
      <c r="J236" s="126"/>
      <c r="K236" s="126"/>
      <c r="L236" s="126"/>
      <c r="M236" s="126"/>
      <c r="N236" s="223">
        <v>0</v>
      </c>
      <c r="O236" s="223">
        <v>1384666.32</v>
      </c>
      <c r="P236" s="126" t="s">
        <v>1331</v>
      </c>
    </row>
    <row r="237" spans="1:16" ht="76.5">
      <c r="A237" s="126" t="s">
        <v>621</v>
      </c>
      <c r="B237" s="126"/>
      <c r="C237" s="127" t="s">
        <v>715</v>
      </c>
      <c r="D237" s="121">
        <v>42810</v>
      </c>
      <c r="E237" s="122" t="s">
        <v>2213</v>
      </c>
      <c r="F237" s="122" t="s">
        <v>11</v>
      </c>
      <c r="G237" s="122">
        <v>882354</v>
      </c>
      <c r="H237" s="126"/>
      <c r="I237" s="130" t="s">
        <v>2214</v>
      </c>
      <c r="J237" s="126"/>
      <c r="K237" s="126"/>
      <c r="L237" s="126"/>
      <c r="M237" s="126"/>
      <c r="N237" s="223">
        <v>50</v>
      </c>
      <c r="O237" s="223">
        <v>0</v>
      </c>
      <c r="P237" s="126" t="s">
        <v>1331</v>
      </c>
    </row>
    <row r="238" spans="1:16" ht="76.5">
      <c r="A238" s="126" t="s">
        <v>621</v>
      </c>
      <c r="B238" s="126"/>
      <c r="C238" s="127" t="s">
        <v>715</v>
      </c>
      <c r="D238" s="121">
        <v>42810</v>
      </c>
      <c r="E238" s="122" t="s">
        <v>2215</v>
      </c>
      <c r="F238" s="122" t="s">
        <v>13</v>
      </c>
      <c r="G238" s="122">
        <v>882354</v>
      </c>
      <c r="H238" s="126"/>
      <c r="I238" s="130" t="s">
        <v>2216</v>
      </c>
      <c r="J238" s="126"/>
      <c r="K238" s="126"/>
      <c r="L238" s="126"/>
      <c r="M238" s="126"/>
      <c r="N238" s="223">
        <v>319099</v>
      </c>
      <c r="O238" s="223">
        <v>0</v>
      </c>
      <c r="P238" s="126" t="s">
        <v>1331</v>
      </c>
    </row>
    <row r="239" spans="1:16" ht="63.75">
      <c r="A239" s="126" t="s">
        <v>620</v>
      </c>
      <c r="B239" s="126"/>
      <c r="C239" s="127" t="s">
        <v>714</v>
      </c>
      <c r="D239" s="121">
        <v>42810</v>
      </c>
      <c r="E239" s="122" t="s">
        <v>2217</v>
      </c>
      <c r="F239" s="122" t="s">
        <v>11</v>
      </c>
      <c r="G239" s="122">
        <v>882352</v>
      </c>
      <c r="H239" s="126"/>
      <c r="I239" s="130" t="s">
        <v>2218</v>
      </c>
      <c r="J239" s="126"/>
      <c r="K239" s="126"/>
      <c r="L239" s="126"/>
      <c r="M239" s="126"/>
      <c r="N239" s="223">
        <v>50</v>
      </c>
      <c r="O239" s="223">
        <v>0</v>
      </c>
      <c r="P239" s="126" t="s">
        <v>1331</v>
      </c>
    </row>
    <row r="240" spans="1:16" ht="76.5">
      <c r="A240" s="126" t="s">
        <v>621</v>
      </c>
      <c r="B240" s="126"/>
      <c r="C240" s="127" t="s">
        <v>715</v>
      </c>
      <c r="D240" s="121">
        <v>42810</v>
      </c>
      <c r="E240" s="122" t="s">
        <v>2219</v>
      </c>
      <c r="F240" s="122" t="s">
        <v>11</v>
      </c>
      <c r="G240" s="122">
        <v>882330</v>
      </c>
      <c r="H240" s="126"/>
      <c r="I240" s="130" t="s">
        <v>2220</v>
      </c>
      <c r="J240" s="126"/>
      <c r="K240" s="126"/>
      <c r="L240" s="126"/>
      <c r="M240" s="126"/>
      <c r="N240" s="223">
        <v>50</v>
      </c>
      <c r="O240" s="223">
        <v>0</v>
      </c>
      <c r="P240" s="126" t="s">
        <v>1331</v>
      </c>
    </row>
    <row r="241" spans="1:16" ht="63.75">
      <c r="A241" s="126" t="s">
        <v>621</v>
      </c>
      <c r="B241" s="126"/>
      <c r="C241" s="127" t="s">
        <v>715</v>
      </c>
      <c r="D241" s="121">
        <v>42810</v>
      </c>
      <c r="E241" s="122" t="s">
        <v>2221</v>
      </c>
      <c r="F241" s="122" t="s">
        <v>13</v>
      </c>
      <c r="G241" s="122">
        <v>882330</v>
      </c>
      <c r="H241" s="126"/>
      <c r="I241" s="130" t="s">
        <v>2222</v>
      </c>
      <c r="J241" s="126"/>
      <c r="K241" s="126"/>
      <c r="L241" s="126"/>
      <c r="M241" s="126"/>
      <c r="N241" s="223">
        <v>261.42</v>
      </c>
      <c r="O241" s="223">
        <v>0</v>
      </c>
      <c r="P241" s="126" t="s">
        <v>1331</v>
      </c>
    </row>
    <row r="242" spans="1:16" ht="63.75">
      <c r="A242" s="126">
        <v>287</v>
      </c>
      <c r="B242" s="126"/>
      <c r="C242" s="127" t="s">
        <v>791</v>
      </c>
      <c r="D242" s="121">
        <v>42810</v>
      </c>
      <c r="E242" s="122" t="s">
        <v>2223</v>
      </c>
      <c r="F242" s="122" t="s">
        <v>6</v>
      </c>
      <c r="G242" s="122">
        <v>882289</v>
      </c>
      <c r="H242" s="126"/>
      <c r="I242" s="130" t="s">
        <v>2224</v>
      </c>
      <c r="J242" s="126"/>
      <c r="K242" s="126"/>
      <c r="L242" s="126"/>
      <c r="M242" s="126"/>
      <c r="N242" s="223">
        <v>0</v>
      </c>
      <c r="O242" s="223">
        <v>147229.20000000001</v>
      </c>
      <c r="P242" s="126" t="s">
        <v>1331</v>
      </c>
    </row>
    <row r="243" spans="1:16" ht="51">
      <c r="A243" s="126" t="s">
        <v>620</v>
      </c>
      <c r="B243" s="126"/>
      <c r="C243" s="127" t="s">
        <v>714</v>
      </c>
      <c r="D243" s="121">
        <v>42810</v>
      </c>
      <c r="E243" s="122" t="s">
        <v>2225</v>
      </c>
      <c r="F243" s="122" t="s">
        <v>6</v>
      </c>
      <c r="G243" s="122">
        <v>813839</v>
      </c>
      <c r="H243" s="126"/>
      <c r="I243" s="130" t="s">
        <v>2226</v>
      </c>
      <c r="J243" s="126"/>
      <c r="K243" s="126"/>
      <c r="L243" s="126"/>
      <c r="M243" s="126"/>
      <c r="N243" s="223">
        <v>0</v>
      </c>
      <c r="O243" s="223">
        <v>1317.08</v>
      </c>
      <c r="P243" s="126" t="s">
        <v>1331</v>
      </c>
    </row>
    <row r="244" spans="1:16" ht="76.5">
      <c r="A244" s="126" t="s">
        <v>621</v>
      </c>
      <c r="B244" s="126"/>
      <c r="C244" s="127" t="s">
        <v>715</v>
      </c>
      <c r="D244" s="121">
        <v>42810</v>
      </c>
      <c r="E244" s="122" t="s">
        <v>2227</v>
      </c>
      <c r="F244" s="122" t="s">
        <v>6</v>
      </c>
      <c r="G244" s="122">
        <v>813819</v>
      </c>
      <c r="H244" s="126"/>
      <c r="I244" s="130" t="s">
        <v>2228</v>
      </c>
      <c r="J244" s="126"/>
      <c r="K244" s="126"/>
      <c r="L244" s="126"/>
      <c r="M244" s="126"/>
      <c r="N244" s="223">
        <v>0</v>
      </c>
      <c r="O244" s="223">
        <v>30000</v>
      </c>
      <c r="P244" s="126" t="s">
        <v>1331</v>
      </c>
    </row>
    <row r="245" spans="1:16" ht="89.25">
      <c r="A245" s="126">
        <v>513</v>
      </c>
      <c r="B245" s="126"/>
      <c r="C245" s="127" t="s">
        <v>201</v>
      </c>
      <c r="D245" s="121">
        <v>42810</v>
      </c>
      <c r="E245" s="122" t="s">
        <v>2229</v>
      </c>
      <c r="F245" s="122" t="s">
        <v>15</v>
      </c>
      <c r="G245" s="122">
        <v>1878</v>
      </c>
      <c r="H245" s="126"/>
      <c r="I245" s="130" t="s">
        <v>2230</v>
      </c>
      <c r="J245" s="126"/>
      <c r="K245" s="126"/>
      <c r="L245" s="126"/>
      <c r="M245" s="126"/>
      <c r="N245" s="223">
        <v>116345.45</v>
      </c>
      <c r="O245" s="223">
        <v>0</v>
      </c>
      <c r="P245" s="126" t="s">
        <v>1331</v>
      </c>
    </row>
    <row r="246" spans="1:16" ht="63.75">
      <c r="A246" s="126" t="s">
        <v>621</v>
      </c>
      <c r="B246" s="126"/>
      <c r="C246" s="127" t="s">
        <v>715</v>
      </c>
      <c r="D246" s="121">
        <v>42810</v>
      </c>
      <c r="E246" s="122" t="s">
        <v>2231</v>
      </c>
      <c r="F246" s="122" t="s">
        <v>11</v>
      </c>
      <c r="G246" s="122">
        <v>9109</v>
      </c>
      <c r="H246" s="126"/>
      <c r="I246" s="130" t="s">
        <v>2232</v>
      </c>
      <c r="J246" s="126"/>
      <c r="K246" s="126"/>
      <c r="L246" s="126"/>
      <c r="M246" s="126"/>
      <c r="N246" s="223">
        <v>1968.1200000000001</v>
      </c>
      <c r="O246" s="223">
        <v>0</v>
      </c>
      <c r="P246" s="126" t="s">
        <v>1331</v>
      </c>
    </row>
    <row r="247" spans="1:16" ht="89.25">
      <c r="A247" s="126" t="s">
        <v>621</v>
      </c>
      <c r="B247" s="126"/>
      <c r="C247" s="127" t="s">
        <v>715</v>
      </c>
      <c r="D247" s="121">
        <v>42811</v>
      </c>
      <c r="E247" s="122" t="s">
        <v>2233</v>
      </c>
      <c r="F247" s="122" t="s">
        <v>6</v>
      </c>
      <c r="G247" s="122">
        <v>882397</v>
      </c>
      <c r="H247" s="126"/>
      <c r="I247" s="130" t="s">
        <v>2234</v>
      </c>
      <c r="J247" s="126"/>
      <c r="K247" s="126"/>
      <c r="L247" s="126"/>
      <c r="M247" s="126"/>
      <c r="N247" s="223">
        <v>0</v>
      </c>
      <c r="O247" s="223">
        <v>9709.24</v>
      </c>
      <c r="P247" s="126" t="s">
        <v>1331</v>
      </c>
    </row>
    <row r="248" spans="1:16" ht="76.5">
      <c r="A248" s="126" t="s">
        <v>621</v>
      </c>
      <c r="B248" s="126"/>
      <c r="C248" s="127" t="s">
        <v>715</v>
      </c>
      <c r="D248" s="121">
        <v>42811</v>
      </c>
      <c r="E248" s="122" t="s">
        <v>2235</v>
      </c>
      <c r="F248" s="122" t="s">
        <v>6</v>
      </c>
      <c r="G248" s="122">
        <v>814300</v>
      </c>
      <c r="H248" s="126"/>
      <c r="I248" s="130" t="s">
        <v>2236</v>
      </c>
      <c r="J248" s="126"/>
      <c r="K248" s="126"/>
      <c r="L248" s="126"/>
      <c r="M248" s="126"/>
      <c r="N248" s="223">
        <v>0</v>
      </c>
      <c r="O248" s="223">
        <v>7000</v>
      </c>
      <c r="P248" s="126" t="s">
        <v>1331</v>
      </c>
    </row>
    <row r="249" spans="1:16" ht="51">
      <c r="A249" s="126">
        <v>287</v>
      </c>
      <c r="B249" s="126"/>
      <c r="C249" s="127" t="s">
        <v>791</v>
      </c>
      <c r="D249" s="121">
        <v>42811</v>
      </c>
      <c r="E249" s="122" t="s">
        <v>2237</v>
      </c>
      <c r="F249" s="122" t="s">
        <v>1368</v>
      </c>
      <c r="G249" s="122">
        <v>12905632</v>
      </c>
      <c r="H249" s="126"/>
      <c r="I249" s="130" t="s">
        <v>2238</v>
      </c>
      <c r="J249" s="126"/>
      <c r="K249" s="126"/>
      <c r="L249" s="126"/>
      <c r="M249" s="126"/>
      <c r="N249" s="223">
        <v>216.84</v>
      </c>
      <c r="O249" s="223">
        <v>0</v>
      </c>
      <c r="P249" s="126" t="s">
        <v>1331</v>
      </c>
    </row>
    <row r="250" spans="1:16" ht="38.25">
      <c r="A250" s="126">
        <v>576</v>
      </c>
      <c r="B250" s="126"/>
      <c r="C250" s="127" t="s">
        <v>853</v>
      </c>
      <c r="D250" s="121">
        <v>42814</v>
      </c>
      <c r="E250" s="122" t="s">
        <v>2239</v>
      </c>
      <c r="F250" s="122" t="s">
        <v>6</v>
      </c>
      <c r="G250" s="122">
        <v>882549</v>
      </c>
      <c r="H250" s="126"/>
      <c r="I250" s="130" t="s">
        <v>2240</v>
      </c>
      <c r="J250" s="126"/>
      <c r="K250" s="126"/>
      <c r="L250" s="126"/>
      <c r="M250" s="126"/>
      <c r="N250" s="223">
        <v>0</v>
      </c>
      <c r="O250" s="223">
        <v>535.08000000000004</v>
      </c>
      <c r="P250" s="126" t="s">
        <v>1331</v>
      </c>
    </row>
    <row r="251" spans="1:16" ht="51">
      <c r="A251" s="126">
        <v>574</v>
      </c>
      <c r="B251" s="126"/>
      <c r="C251" s="127" t="s">
        <v>851</v>
      </c>
      <c r="D251" s="121">
        <v>42814</v>
      </c>
      <c r="E251" s="122" t="s">
        <v>2241</v>
      </c>
      <c r="F251" s="122" t="s">
        <v>11</v>
      </c>
      <c r="G251" s="122">
        <v>882536</v>
      </c>
      <c r="H251" s="126"/>
      <c r="I251" s="130" t="s">
        <v>2242</v>
      </c>
      <c r="J251" s="126"/>
      <c r="K251" s="126"/>
      <c r="L251" s="126"/>
      <c r="M251" s="126"/>
      <c r="N251" s="223">
        <v>50</v>
      </c>
      <c r="O251" s="223">
        <v>0</v>
      </c>
      <c r="P251" s="126" t="s">
        <v>1331</v>
      </c>
    </row>
    <row r="252" spans="1:16" ht="89.25">
      <c r="A252" s="126" t="s">
        <v>621</v>
      </c>
      <c r="B252" s="126"/>
      <c r="C252" s="127" t="s">
        <v>715</v>
      </c>
      <c r="D252" s="121">
        <v>42814</v>
      </c>
      <c r="E252" s="122" t="s">
        <v>2243</v>
      </c>
      <c r="F252" s="122" t="s">
        <v>13</v>
      </c>
      <c r="G252" s="122">
        <v>882532</v>
      </c>
      <c r="H252" s="126"/>
      <c r="I252" s="130" t="s">
        <v>2244</v>
      </c>
      <c r="J252" s="126"/>
      <c r="K252" s="126"/>
      <c r="L252" s="126"/>
      <c r="M252" s="126"/>
      <c r="N252" s="223">
        <v>167207.51999999999</v>
      </c>
      <c r="O252" s="223">
        <v>0</v>
      </c>
      <c r="P252" s="126" t="s">
        <v>1331</v>
      </c>
    </row>
    <row r="253" spans="1:16" ht="63.75">
      <c r="A253" s="126" t="s">
        <v>621</v>
      </c>
      <c r="B253" s="126"/>
      <c r="C253" s="127" t="s">
        <v>715</v>
      </c>
      <c r="D253" s="121">
        <v>42814</v>
      </c>
      <c r="E253" s="122" t="s">
        <v>2245</v>
      </c>
      <c r="F253" s="122" t="s">
        <v>11</v>
      </c>
      <c r="G253" s="122">
        <v>882510</v>
      </c>
      <c r="H253" s="126"/>
      <c r="I253" s="130" t="s">
        <v>2246</v>
      </c>
      <c r="J253" s="126"/>
      <c r="K253" s="126"/>
      <c r="L253" s="126"/>
      <c r="M253" s="126"/>
      <c r="N253" s="223">
        <v>50</v>
      </c>
      <c r="O253" s="223">
        <v>0</v>
      </c>
      <c r="P253" s="126" t="s">
        <v>1331</v>
      </c>
    </row>
    <row r="254" spans="1:16" ht="76.5">
      <c r="A254" s="126" t="s">
        <v>621</v>
      </c>
      <c r="B254" s="126"/>
      <c r="C254" s="127" t="s">
        <v>715</v>
      </c>
      <c r="D254" s="121">
        <v>42814</v>
      </c>
      <c r="E254" s="122" t="s">
        <v>2247</v>
      </c>
      <c r="F254" s="122" t="s">
        <v>6</v>
      </c>
      <c r="G254" s="122">
        <v>815067</v>
      </c>
      <c r="H254" s="126"/>
      <c r="I254" s="130" t="s">
        <v>2248</v>
      </c>
      <c r="J254" s="126"/>
      <c r="K254" s="126"/>
      <c r="L254" s="126"/>
      <c r="M254" s="126"/>
      <c r="N254" s="223">
        <v>0</v>
      </c>
      <c r="O254" s="223">
        <v>100000</v>
      </c>
      <c r="P254" s="126" t="s">
        <v>1331</v>
      </c>
    </row>
    <row r="255" spans="1:16" ht="63.75">
      <c r="A255" s="126" t="s">
        <v>621</v>
      </c>
      <c r="B255" s="126"/>
      <c r="C255" s="127" t="s">
        <v>715</v>
      </c>
      <c r="D255" s="121">
        <v>42814</v>
      </c>
      <c r="E255" s="122" t="s">
        <v>2249</v>
      </c>
      <c r="F255" s="122" t="s">
        <v>6</v>
      </c>
      <c r="G255" s="122">
        <v>403426</v>
      </c>
      <c r="H255" s="126"/>
      <c r="I255" s="130" t="s">
        <v>2250</v>
      </c>
      <c r="J255" s="126"/>
      <c r="K255" s="126"/>
      <c r="L255" s="126"/>
      <c r="M255" s="126"/>
      <c r="N255" s="223">
        <v>0</v>
      </c>
      <c r="O255" s="223">
        <v>432576.18</v>
      </c>
      <c r="P255" s="126" t="s">
        <v>1331</v>
      </c>
    </row>
    <row r="256" spans="1:16" ht="63.75">
      <c r="A256" s="126" t="s">
        <v>621</v>
      </c>
      <c r="B256" s="126"/>
      <c r="C256" s="127" t="s">
        <v>715</v>
      </c>
      <c r="D256" s="121">
        <v>42814</v>
      </c>
      <c r="E256" s="122" t="s">
        <v>2251</v>
      </c>
      <c r="F256" s="122" t="s">
        <v>11</v>
      </c>
      <c r="G256" s="122">
        <v>9113</v>
      </c>
      <c r="H256" s="126"/>
      <c r="I256" s="130" t="s">
        <v>2252</v>
      </c>
      <c r="J256" s="126"/>
      <c r="K256" s="126"/>
      <c r="L256" s="126"/>
      <c r="M256" s="126"/>
      <c r="N256" s="223">
        <v>789.71</v>
      </c>
      <c r="O256" s="223">
        <v>0</v>
      </c>
      <c r="P256" s="126" t="s">
        <v>1331</v>
      </c>
    </row>
    <row r="257" spans="1:16" ht="76.5">
      <c r="A257" s="126" t="s">
        <v>621</v>
      </c>
      <c r="B257" s="126"/>
      <c r="C257" s="127" t="s">
        <v>715</v>
      </c>
      <c r="D257" s="121">
        <v>42815</v>
      </c>
      <c r="E257" s="122" t="s">
        <v>2253</v>
      </c>
      <c r="F257" s="122" t="s">
        <v>6</v>
      </c>
      <c r="G257" s="122">
        <v>815556</v>
      </c>
      <c r="H257" s="126"/>
      <c r="I257" s="130" t="s">
        <v>2254</v>
      </c>
      <c r="J257" s="126"/>
      <c r="K257" s="126"/>
      <c r="L257" s="126"/>
      <c r="M257" s="126"/>
      <c r="N257" s="223">
        <v>0</v>
      </c>
      <c r="O257" s="223">
        <v>140000</v>
      </c>
      <c r="P257" s="126" t="s">
        <v>1331</v>
      </c>
    </row>
    <row r="258" spans="1:16" ht="63.75">
      <c r="A258" s="126" t="s">
        <v>621</v>
      </c>
      <c r="B258" s="126"/>
      <c r="C258" s="127" t="s">
        <v>715</v>
      </c>
      <c r="D258" s="121">
        <v>42815</v>
      </c>
      <c r="E258" s="122" t="s">
        <v>2255</v>
      </c>
      <c r="F258" s="122" t="s">
        <v>6</v>
      </c>
      <c r="G258" s="122">
        <v>9129</v>
      </c>
      <c r="H258" s="126"/>
      <c r="I258" s="130" t="s">
        <v>2256</v>
      </c>
      <c r="J258" s="126"/>
      <c r="K258" s="126"/>
      <c r="L258" s="126"/>
      <c r="M258" s="126"/>
      <c r="N258" s="223">
        <v>0</v>
      </c>
      <c r="O258" s="223">
        <v>11140.58</v>
      </c>
      <c r="P258" s="126" t="s">
        <v>1331</v>
      </c>
    </row>
    <row r="259" spans="1:16" ht="76.5">
      <c r="A259" s="126">
        <v>513</v>
      </c>
      <c r="B259" s="126"/>
      <c r="C259" s="127" t="s">
        <v>201</v>
      </c>
      <c r="D259" s="121">
        <v>42815</v>
      </c>
      <c r="E259" s="122" t="s">
        <v>2257</v>
      </c>
      <c r="F259" s="122" t="s">
        <v>15</v>
      </c>
      <c r="G259" s="122">
        <v>1914</v>
      </c>
      <c r="H259" s="126"/>
      <c r="I259" s="130" t="s">
        <v>2258</v>
      </c>
      <c r="J259" s="126"/>
      <c r="K259" s="126"/>
      <c r="L259" s="126"/>
      <c r="M259" s="126"/>
      <c r="N259" s="223">
        <v>2603.63</v>
      </c>
      <c r="O259" s="223">
        <v>0</v>
      </c>
      <c r="P259" s="126" t="s">
        <v>1331</v>
      </c>
    </row>
    <row r="260" spans="1:16" ht="63.75">
      <c r="A260" s="126">
        <v>513</v>
      </c>
      <c r="B260" s="126"/>
      <c r="C260" s="127" t="s">
        <v>201</v>
      </c>
      <c r="D260" s="121">
        <v>42815</v>
      </c>
      <c r="E260" s="122" t="s">
        <v>2259</v>
      </c>
      <c r="F260" s="122" t="s">
        <v>13</v>
      </c>
      <c r="G260" s="122">
        <v>8993</v>
      </c>
      <c r="H260" s="126"/>
      <c r="I260" s="130" t="s">
        <v>2260</v>
      </c>
      <c r="J260" s="126"/>
      <c r="K260" s="126"/>
      <c r="L260" s="126"/>
      <c r="M260" s="126"/>
      <c r="N260" s="223">
        <v>7897619.7400000002</v>
      </c>
      <c r="O260" s="223">
        <v>0</v>
      </c>
      <c r="P260" s="126" t="s">
        <v>1331</v>
      </c>
    </row>
    <row r="261" spans="1:16" ht="76.5">
      <c r="A261" s="126">
        <v>513</v>
      </c>
      <c r="B261" s="126"/>
      <c r="C261" s="127" t="s">
        <v>201</v>
      </c>
      <c r="D261" s="121">
        <v>42815</v>
      </c>
      <c r="E261" s="122" t="s">
        <v>2261</v>
      </c>
      <c r="F261" s="122" t="s">
        <v>11</v>
      </c>
      <c r="G261" s="122">
        <v>8993</v>
      </c>
      <c r="H261" s="126"/>
      <c r="I261" s="130" t="s">
        <v>2262</v>
      </c>
      <c r="J261" s="126"/>
      <c r="K261" s="126"/>
      <c r="L261" s="126"/>
      <c r="M261" s="126"/>
      <c r="N261" s="223">
        <v>5718.9000000000005</v>
      </c>
      <c r="O261" s="223">
        <v>0</v>
      </c>
      <c r="P261" s="126" t="s">
        <v>1331</v>
      </c>
    </row>
    <row r="262" spans="1:16" ht="89.25">
      <c r="A262" s="126" t="s">
        <v>621</v>
      </c>
      <c r="B262" s="126"/>
      <c r="C262" s="127" t="s">
        <v>715</v>
      </c>
      <c r="D262" s="121">
        <v>42815</v>
      </c>
      <c r="E262" s="122" t="s">
        <v>2263</v>
      </c>
      <c r="F262" s="122" t="s">
        <v>11</v>
      </c>
      <c r="G262" s="122">
        <v>9036</v>
      </c>
      <c r="H262" s="126"/>
      <c r="I262" s="130" t="s">
        <v>2264</v>
      </c>
      <c r="J262" s="126"/>
      <c r="K262" s="126"/>
      <c r="L262" s="126"/>
      <c r="M262" s="126"/>
      <c r="N262" s="223">
        <v>10711.33</v>
      </c>
      <c r="O262" s="223">
        <v>0</v>
      </c>
      <c r="P262" s="126" t="s">
        <v>1331</v>
      </c>
    </row>
    <row r="263" spans="1:16" ht="63.75">
      <c r="A263" s="126" t="s">
        <v>620</v>
      </c>
      <c r="B263" s="126"/>
      <c r="C263" s="127" t="s">
        <v>714</v>
      </c>
      <c r="D263" s="121">
        <v>42815</v>
      </c>
      <c r="E263" s="122" t="s">
        <v>2265</v>
      </c>
      <c r="F263" s="122" t="s">
        <v>6</v>
      </c>
      <c r="G263" s="122">
        <v>404616</v>
      </c>
      <c r="H263" s="126"/>
      <c r="I263" s="130" t="s">
        <v>2266</v>
      </c>
      <c r="J263" s="126"/>
      <c r="K263" s="126"/>
      <c r="L263" s="126"/>
      <c r="M263" s="126"/>
      <c r="N263" s="223">
        <v>0</v>
      </c>
      <c r="O263" s="223">
        <v>45237.17</v>
      </c>
      <c r="P263" s="126" t="s">
        <v>1331</v>
      </c>
    </row>
    <row r="264" spans="1:16" ht="63.75">
      <c r="A264" s="126" t="s">
        <v>621</v>
      </c>
      <c r="B264" s="126"/>
      <c r="C264" s="127" t="s">
        <v>715</v>
      </c>
      <c r="D264" s="121">
        <v>42816</v>
      </c>
      <c r="E264" s="122" t="s">
        <v>2267</v>
      </c>
      <c r="F264" s="122" t="s">
        <v>11</v>
      </c>
      <c r="G264" s="122">
        <v>882713</v>
      </c>
      <c r="H264" s="126"/>
      <c r="I264" s="130" t="s">
        <v>2268</v>
      </c>
      <c r="J264" s="126"/>
      <c r="K264" s="126"/>
      <c r="L264" s="126"/>
      <c r="M264" s="126"/>
      <c r="N264" s="223">
        <v>50</v>
      </c>
      <c r="O264" s="223">
        <v>0</v>
      </c>
      <c r="P264" s="126" t="s">
        <v>1331</v>
      </c>
    </row>
    <row r="265" spans="1:16" ht="63.75">
      <c r="A265" s="126" t="s">
        <v>621</v>
      </c>
      <c r="B265" s="126"/>
      <c r="C265" s="127" t="s">
        <v>715</v>
      </c>
      <c r="D265" s="121">
        <v>42816</v>
      </c>
      <c r="E265" s="122" t="s">
        <v>2269</v>
      </c>
      <c r="F265" s="122" t="s">
        <v>13</v>
      </c>
      <c r="G265" s="122">
        <v>882713</v>
      </c>
      <c r="H265" s="126"/>
      <c r="I265" s="130" t="s">
        <v>2270</v>
      </c>
      <c r="J265" s="126"/>
      <c r="K265" s="126"/>
      <c r="L265" s="126"/>
      <c r="M265" s="126"/>
      <c r="N265" s="223">
        <v>188.13</v>
      </c>
      <c r="O265" s="223">
        <v>0</v>
      </c>
      <c r="P265" s="126" t="s">
        <v>1331</v>
      </c>
    </row>
    <row r="266" spans="1:16" ht="76.5">
      <c r="A266" s="126" t="s">
        <v>621</v>
      </c>
      <c r="B266" s="126"/>
      <c r="C266" s="127" t="s">
        <v>715</v>
      </c>
      <c r="D266" s="121">
        <v>42816</v>
      </c>
      <c r="E266" s="122" t="s">
        <v>2271</v>
      </c>
      <c r="F266" s="122" t="s">
        <v>6</v>
      </c>
      <c r="G266" s="122">
        <v>816115</v>
      </c>
      <c r="H266" s="126"/>
      <c r="I266" s="130" t="s">
        <v>2272</v>
      </c>
      <c r="J266" s="126"/>
      <c r="K266" s="126"/>
      <c r="L266" s="126"/>
      <c r="M266" s="126"/>
      <c r="N266" s="223">
        <v>0</v>
      </c>
      <c r="O266" s="223">
        <v>260000</v>
      </c>
      <c r="P266" s="126" t="s">
        <v>1331</v>
      </c>
    </row>
    <row r="267" spans="1:16" ht="51">
      <c r="A267" s="126" t="s">
        <v>621</v>
      </c>
      <c r="B267" s="126"/>
      <c r="C267" s="127" t="s">
        <v>715</v>
      </c>
      <c r="D267" s="121">
        <v>42816</v>
      </c>
      <c r="E267" s="122" t="s">
        <v>2273</v>
      </c>
      <c r="F267" s="122" t="s">
        <v>11</v>
      </c>
      <c r="G267" s="122">
        <v>9115</v>
      </c>
      <c r="H267" s="126"/>
      <c r="I267" s="130" t="s">
        <v>2274</v>
      </c>
      <c r="J267" s="126"/>
      <c r="K267" s="126"/>
      <c r="L267" s="126"/>
      <c r="M267" s="126"/>
      <c r="N267" s="223">
        <v>296.07</v>
      </c>
      <c r="O267" s="223">
        <v>0</v>
      </c>
      <c r="P267" s="126" t="s">
        <v>1331</v>
      </c>
    </row>
    <row r="268" spans="1:16" ht="63.75">
      <c r="A268" s="126" t="s">
        <v>620</v>
      </c>
      <c r="B268" s="126"/>
      <c r="C268" s="127" t="s">
        <v>714</v>
      </c>
      <c r="D268" s="121">
        <v>42817</v>
      </c>
      <c r="E268" s="122" t="s">
        <v>2275</v>
      </c>
      <c r="F268" s="122" t="s">
        <v>1368</v>
      </c>
      <c r="G268" s="122">
        <v>12997673</v>
      </c>
      <c r="H268" s="126"/>
      <c r="I268" s="130" t="s">
        <v>2276</v>
      </c>
      <c r="J268" s="126"/>
      <c r="K268" s="126"/>
      <c r="L268" s="126"/>
      <c r="M268" s="126"/>
      <c r="N268" s="223">
        <v>0</v>
      </c>
      <c r="O268" s="223">
        <v>1686700.85</v>
      </c>
      <c r="P268" s="126" t="s">
        <v>1331</v>
      </c>
    </row>
    <row r="269" spans="1:16" ht="63.75">
      <c r="A269" s="126" t="s">
        <v>621</v>
      </c>
      <c r="B269" s="126"/>
      <c r="C269" s="127" t="s">
        <v>715</v>
      </c>
      <c r="D269" s="121">
        <v>42817</v>
      </c>
      <c r="E269" s="122" t="s">
        <v>2277</v>
      </c>
      <c r="F269" s="122" t="s">
        <v>11</v>
      </c>
      <c r="G269" s="122">
        <v>882742</v>
      </c>
      <c r="H269" s="126"/>
      <c r="I269" s="130" t="s">
        <v>2278</v>
      </c>
      <c r="J269" s="126"/>
      <c r="K269" s="126"/>
      <c r="L269" s="126"/>
      <c r="M269" s="126"/>
      <c r="N269" s="223">
        <v>220</v>
      </c>
      <c r="O269" s="223">
        <v>0</v>
      </c>
      <c r="P269" s="126" t="s">
        <v>1331</v>
      </c>
    </row>
    <row r="270" spans="1:16" ht="76.5">
      <c r="A270" s="126" t="s">
        <v>621</v>
      </c>
      <c r="B270" s="126"/>
      <c r="C270" s="127" t="s">
        <v>715</v>
      </c>
      <c r="D270" s="121">
        <v>42817</v>
      </c>
      <c r="E270" s="122" t="s">
        <v>2279</v>
      </c>
      <c r="F270" s="122" t="s">
        <v>6</v>
      </c>
      <c r="G270" s="122">
        <v>816583</v>
      </c>
      <c r="H270" s="126"/>
      <c r="I270" s="130" t="s">
        <v>2280</v>
      </c>
      <c r="J270" s="126"/>
      <c r="K270" s="126"/>
      <c r="L270" s="126"/>
      <c r="M270" s="126"/>
      <c r="N270" s="223">
        <v>0</v>
      </c>
      <c r="O270" s="223">
        <v>140000</v>
      </c>
      <c r="P270" s="126" t="s">
        <v>1331</v>
      </c>
    </row>
    <row r="271" spans="1:16" ht="76.5">
      <c r="A271" s="126">
        <v>301</v>
      </c>
      <c r="B271" s="126"/>
      <c r="C271" s="127" t="s">
        <v>801</v>
      </c>
      <c r="D271" s="121">
        <v>42817</v>
      </c>
      <c r="E271" s="122" t="s">
        <v>2281</v>
      </c>
      <c r="F271" s="122" t="s">
        <v>1260</v>
      </c>
      <c r="G271" s="122">
        <v>12994770</v>
      </c>
      <c r="H271" s="126"/>
      <c r="I271" s="130" t="s">
        <v>2282</v>
      </c>
      <c r="J271" s="126"/>
      <c r="K271" s="126"/>
      <c r="L271" s="126"/>
      <c r="M271" s="126"/>
      <c r="N271" s="223">
        <v>9689</v>
      </c>
      <c r="O271" s="223">
        <v>0</v>
      </c>
      <c r="P271" s="126" t="s">
        <v>1331</v>
      </c>
    </row>
    <row r="272" spans="1:16" ht="76.5">
      <c r="A272" s="126">
        <v>249</v>
      </c>
      <c r="B272" s="126"/>
      <c r="C272" s="127" t="s">
        <v>776</v>
      </c>
      <c r="D272" s="121">
        <v>42817</v>
      </c>
      <c r="E272" s="122" t="s">
        <v>2283</v>
      </c>
      <c r="F272" s="122" t="s">
        <v>1260</v>
      </c>
      <c r="G272" s="122">
        <v>12994703</v>
      </c>
      <c r="H272" s="126"/>
      <c r="I272" s="130" t="s">
        <v>2284</v>
      </c>
      <c r="J272" s="126"/>
      <c r="K272" s="126"/>
      <c r="L272" s="126"/>
      <c r="M272" s="126"/>
      <c r="N272" s="223">
        <v>17088</v>
      </c>
      <c r="O272" s="223">
        <v>0</v>
      </c>
      <c r="P272" s="126" t="s">
        <v>1331</v>
      </c>
    </row>
    <row r="273" spans="1:16" ht="76.5">
      <c r="A273" s="126">
        <v>130</v>
      </c>
      <c r="B273" s="126"/>
      <c r="C273" s="127" t="s">
        <v>728</v>
      </c>
      <c r="D273" s="121">
        <v>42817</v>
      </c>
      <c r="E273" s="122" t="s">
        <v>2285</v>
      </c>
      <c r="F273" s="122" t="s">
        <v>1260</v>
      </c>
      <c r="G273" s="122">
        <v>12983290</v>
      </c>
      <c r="H273" s="126"/>
      <c r="I273" s="130" t="s">
        <v>2286</v>
      </c>
      <c r="J273" s="126"/>
      <c r="K273" s="126"/>
      <c r="L273" s="126"/>
      <c r="M273" s="126"/>
      <c r="N273" s="223">
        <v>8912</v>
      </c>
      <c r="O273" s="223">
        <v>0</v>
      </c>
      <c r="P273" s="126" t="s">
        <v>1331</v>
      </c>
    </row>
    <row r="274" spans="1:16" ht="76.5">
      <c r="A274" s="126" t="s">
        <v>621</v>
      </c>
      <c r="B274" s="126"/>
      <c r="C274" s="127" t="s">
        <v>715</v>
      </c>
      <c r="D274" s="121">
        <v>42817</v>
      </c>
      <c r="E274" s="122" t="s">
        <v>2287</v>
      </c>
      <c r="F274" s="122" t="s">
        <v>15</v>
      </c>
      <c r="G274" s="122">
        <v>1944</v>
      </c>
      <c r="H274" s="126"/>
      <c r="I274" s="130" t="s">
        <v>2288</v>
      </c>
      <c r="J274" s="126"/>
      <c r="K274" s="126"/>
      <c r="L274" s="126"/>
      <c r="M274" s="126"/>
      <c r="N274" s="223">
        <v>4386</v>
      </c>
      <c r="O274" s="223">
        <v>0</v>
      </c>
      <c r="P274" s="126" t="s">
        <v>1331</v>
      </c>
    </row>
    <row r="275" spans="1:16" ht="63.75">
      <c r="A275" s="126" t="s">
        <v>620</v>
      </c>
      <c r="B275" s="126"/>
      <c r="C275" s="127" t="s">
        <v>714</v>
      </c>
      <c r="D275" s="121">
        <v>42821</v>
      </c>
      <c r="E275" s="122" t="s">
        <v>2289</v>
      </c>
      <c r="F275" s="122" t="s">
        <v>6</v>
      </c>
      <c r="G275" s="122">
        <v>817749</v>
      </c>
      <c r="H275" s="126"/>
      <c r="I275" s="130" t="s">
        <v>2290</v>
      </c>
      <c r="J275" s="126"/>
      <c r="K275" s="126"/>
      <c r="L275" s="126"/>
      <c r="M275" s="126"/>
      <c r="N275" s="223">
        <v>0</v>
      </c>
      <c r="O275" s="223">
        <v>297052.11</v>
      </c>
      <c r="P275" s="126" t="s">
        <v>1331</v>
      </c>
    </row>
    <row r="276" spans="1:16" ht="89.25">
      <c r="A276" s="126" t="s">
        <v>620</v>
      </c>
      <c r="B276" s="126"/>
      <c r="C276" s="127" t="s">
        <v>714</v>
      </c>
      <c r="D276" s="121">
        <v>42821</v>
      </c>
      <c r="E276" s="122" t="s">
        <v>2291</v>
      </c>
      <c r="F276" s="122" t="s">
        <v>11</v>
      </c>
      <c r="G276" s="122">
        <v>883072</v>
      </c>
      <c r="H276" s="126"/>
      <c r="I276" s="130" t="s">
        <v>2292</v>
      </c>
      <c r="J276" s="126"/>
      <c r="K276" s="126"/>
      <c r="L276" s="126"/>
      <c r="M276" s="126"/>
      <c r="N276" s="223">
        <v>50</v>
      </c>
      <c r="O276" s="223">
        <v>0</v>
      </c>
      <c r="P276" s="126" t="s">
        <v>1331</v>
      </c>
    </row>
    <row r="277" spans="1:16" ht="63.75">
      <c r="A277" s="126" t="s">
        <v>620</v>
      </c>
      <c r="B277" s="126"/>
      <c r="C277" s="127" t="s">
        <v>714</v>
      </c>
      <c r="D277" s="121">
        <v>42821</v>
      </c>
      <c r="E277" s="122" t="s">
        <v>2293</v>
      </c>
      <c r="F277" s="122" t="s">
        <v>11</v>
      </c>
      <c r="G277" s="122">
        <v>883080</v>
      </c>
      <c r="H277" s="126"/>
      <c r="I277" s="130" t="s">
        <v>2294</v>
      </c>
      <c r="J277" s="126"/>
      <c r="K277" s="126"/>
      <c r="L277" s="126"/>
      <c r="M277" s="126"/>
      <c r="N277" s="223">
        <v>50</v>
      </c>
      <c r="O277" s="223">
        <v>0</v>
      </c>
      <c r="P277" s="126" t="s">
        <v>1331</v>
      </c>
    </row>
    <row r="278" spans="1:16" ht="25.5">
      <c r="A278" s="126" t="s">
        <v>621</v>
      </c>
      <c r="B278" s="126"/>
      <c r="C278" s="127" t="s">
        <v>715</v>
      </c>
      <c r="D278" s="121">
        <v>42821</v>
      </c>
      <c r="E278" s="122" t="s">
        <v>2295</v>
      </c>
      <c r="F278" s="122" t="s">
        <v>13</v>
      </c>
      <c r="G278" s="122">
        <v>45734</v>
      </c>
      <c r="H278" s="126"/>
      <c r="I278" s="130" t="s">
        <v>2296</v>
      </c>
      <c r="J278" s="126"/>
      <c r="K278" s="126"/>
      <c r="L278" s="126"/>
      <c r="M278" s="126"/>
      <c r="N278" s="223">
        <v>826.87</v>
      </c>
      <c r="O278" s="223">
        <v>0</v>
      </c>
      <c r="P278" s="126" t="s">
        <v>1331</v>
      </c>
    </row>
    <row r="279" spans="1:16" ht="25.5">
      <c r="A279" s="126" t="s">
        <v>621</v>
      </c>
      <c r="B279" s="126"/>
      <c r="C279" s="127" t="s">
        <v>715</v>
      </c>
      <c r="D279" s="121">
        <v>42821</v>
      </c>
      <c r="E279" s="122" t="s">
        <v>2297</v>
      </c>
      <c r="F279" s="122" t="s">
        <v>13</v>
      </c>
      <c r="G279" s="122">
        <v>45737</v>
      </c>
      <c r="H279" s="126"/>
      <c r="I279" s="130" t="s">
        <v>2296</v>
      </c>
      <c r="J279" s="126"/>
      <c r="K279" s="126"/>
      <c r="L279" s="126"/>
      <c r="M279" s="126"/>
      <c r="N279" s="223">
        <v>50.160000000000004</v>
      </c>
      <c r="O279" s="223">
        <v>0</v>
      </c>
      <c r="P279" s="126" t="s">
        <v>1331</v>
      </c>
    </row>
    <row r="280" spans="1:16" ht="51">
      <c r="A280" s="126" t="s">
        <v>620</v>
      </c>
      <c r="B280" s="126"/>
      <c r="C280" s="127" t="s">
        <v>714</v>
      </c>
      <c r="D280" s="121">
        <v>42821</v>
      </c>
      <c r="E280" s="122" t="s">
        <v>2298</v>
      </c>
      <c r="F280" s="122" t="s">
        <v>13</v>
      </c>
      <c r="G280" s="122">
        <v>45738</v>
      </c>
      <c r="H280" s="126"/>
      <c r="I280" s="130" t="s">
        <v>2299</v>
      </c>
      <c r="J280" s="126"/>
      <c r="K280" s="126"/>
      <c r="L280" s="126"/>
      <c r="M280" s="126"/>
      <c r="N280" s="223">
        <v>50</v>
      </c>
      <c r="O280" s="223">
        <v>0</v>
      </c>
      <c r="P280" s="126" t="s">
        <v>1331</v>
      </c>
    </row>
    <row r="281" spans="1:16" ht="76.5">
      <c r="A281" s="126" t="s">
        <v>621</v>
      </c>
      <c r="B281" s="126"/>
      <c r="C281" s="127" t="s">
        <v>715</v>
      </c>
      <c r="D281" s="121">
        <v>42821</v>
      </c>
      <c r="E281" s="122" t="s">
        <v>2300</v>
      </c>
      <c r="F281" s="122" t="s">
        <v>6</v>
      </c>
      <c r="G281" s="122">
        <v>408911</v>
      </c>
      <c r="H281" s="126"/>
      <c r="I281" s="130" t="s">
        <v>2301</v>
      </c>
      <c r="J281" s="126"/>
      <c r="K281" s="126"/>
      <c r="L281" s="126"/>
      <c r="M281" s="126"/>
      <c r="N281" s="223">
        <v>0</v>
      </c>
      <c r="O281" s="223">
        <v>79935.88</v>
      </c>
      <c r="P281" s="126" t="s">
        <v>1331</v>
      </c>
    </row>
    <row r="282" spans="1:16" ht="89.25">
      <c r="A282" s="126">
        <v>513</v>
      </c>
      <c r="B282" s="126"/>
      <c r="C282" s="127" t="s">
        <v>201</v>
      </c>
      <c r="D282" s="121">
        <v>42821</v>
      </c>
      <c r="E282" s="122" t="s">
        <v>2302</v>
      </c>
      <c r="F282" s="122" t="s">
        <v>15</v>
      </c>
      <c r="G282" s="122">
        <v>1959</v>
      </c>
      <c r="H282" s="126"/>
      <c r="I282" s="130" t="s">
        <v>2303</v>
      </c>
      <c r="J282" s="126"/>
      <c r="K282" s="126"/>
      <c r="L282" s="126"/>
      <c r="M282" s="126"/>
      <c r="N282" s="223">
        <v>7051.1100000000006</v>
      </c>
      <c r="O282" s="223">
        <v>0</v>
      </c>
      <c r="P282" s="126" t="s">
        <v>1331</v>
      </c>
    </row>
    <row r="283" spans="1:16" ht="89.25">
      <c r="A283" s="126">
        <v>513</v>
      </c>
      <c r="B283" s="126"/>
      <c r="C283" s="127" t="s">
        <v>201</v>
      </c>
      <c r="D283" s="121">
        <v>42821</v>
      </c>
      <c r="E283" s="122" t="s">
        <v>2304</v>
      </c>
      <c r="F283" s="122" t="s">
        <v>15</v>
      </c>
      <c r="G283" s="122">
        <v>1962</v>
      </c>
      <c r="H283" s="126"/>
      <c r="I283" s="130" t="s">
        <v>2305</v>
      </c>
      <c r="J283" s="126"/>
      <c r="K283" s="126"/>
      <c r="L283" s="126"/>
      <c r="M283" s="126"/>
      <c r="N283" s="223">
        <v>2001.1200000000001</v>
      </c>
      <c r="O283" s="223">
        <v>0</v>
      </c>
      <c r="P283" s="126" t="s">
        <v>1331</v>
      </c>
    </row>
    <row r="284" spans="1:16" ht="76.5">
      <c r="A284" s="126">
        <v>513</v>
      </c>
      <c r="B284" s="126"/>
      <c r="C284" s="127" t="s">
        <v>201</v>
      </c>
      <c r="D284" s="121">
        <v>42821</v>
      </c>
      <c r="E284" s="122" t="s">
        <v>2306</v>
      </c>
      <c r="F284" s="122" t="s">
        <v>15</v>
      </c>
      <c r="G284" s="122">
        <v>1961</v>
      </c>
      <c r="H284" s="126"/>
      <c r="I284" s="130" t="s">
        <v>2307</v>
      </c>
      <c r="J284" s="126"/>
      <c r="K284" s="126"/>
      <c r="L284" s="126"/>
      <c r="M284" s="126"/>
      <c r="N284" s="223">
        <v>1907.89</v>
      </c>
      <c r="O284" s="223">
        <v>0</v>
      </c>
      <c r="P284" s="126" t="s">
        <v>1331</v>
      </c>
    </row>
    <row r="285" spans="1:16" ht="63.75">
      <c r="A285" s="126" t="s">
        <v>621</v>
      </c>
      <c r="B285" s="126"/>
      <c r="C285" s="127" t="s">
        <v>715</v>
      </c>
      <c r="D285" s="121">
        <v>42821</v>
      </c>
      <c r="E285" s="122" t="s">
        <v>2308</v>
      </c>
      <c r="F285" s="122" t="s">
        <v>11</v>
      </c>
      <c r="G285" s="122">
        <v>9094</v>
      </c>
      <c r="H285" s="126"/>
      <c r="I285" s="130" t="s">
        <v>2309</v>
      </c>
      <c r="J285" s="126"/>
      <c r="K285" s="126"/>
      <c r="L285" s="126"/>
      <c r="M285" s="126"/>
      <c r="N285" s="223">
        <v>2332.25</v>
      </c>
      <c r="O285" s="223">
        <v>0</v>
      </c>
      <c r="P285" s="126" t="s">
        <v>1331</v>
      </c>
    </row>
    <row r="286" spans="1:16" ht="76.5">
      <c r="A286" s="126">
        <v>513</v>
      </c>
      <c r="B286" s="126"/>
      <c r="C286" s="127" t="s">
        <v>201</v>
      </c>
      <c r="D286" s="121">
        <v>42822</v>
      </c>
      <c r="E286" s="122" t="s">
        <v>2310</v>
      </c>
      <c r="F286" s="122" t="s">
        <v>11</v>
      </c>
      <c r="G286" s="122">
        <v>883199</v>
      </c>
      <c r="H286" s="126"/>
      <c r="I286" s="130" t="s">
        <v>2311</v>
      </c>
      <c r="J286" s="126"/>
      <c r="K286" s="126"/>
      <c r="L286" s="126"/>
      <c r="M286" s="126"/>
      <c r="N286" s="223">
        <v>527.18000000000006</v>
      </c>
      <c r="O286" s="223">
        <v>0</v>
      </c>
      <c r="P286" s="126" t="s">
        <v>1331</v>
      </c>
    </row>
    <row r="287" spans="1:16" ht="76.5">
      <c r="A287" s="126" t="s">
        <v>620</v>
      </c>
      <c r="B287" s="126"/>
      <c r="C287" s="127" t="s">
        <v>714</v>
      </c>
      <c r="D287" s="121">
        <v>42824</v>
      </c>
      <c r="E287" s="122" t="s">
        <v>2312</v>
      </c>
      <c r="F287" s="122" t="s">
        <v>6</v>
      </c>
      <c r="G287" s="122">
        <v>883595</v>
      </c>
      <c r="H287" s="126"/>
      <c r="I287" s="130" t="s">
        <v>2313</v>
      </c>
      <c r="J287" s="126"/>
      <c r="K287" s="126"/>
      <c r="L287" s="126"/>
      <c r="M287" s="126"/>
      <c r="N287" s="223">
        <v>0</v>
      </c>
      <c r="O287" s="223">
        <v>194</v>
      </c>
      <c r="P287" s="126" t="s">
        <v>1331</v>
      </c>
    </row>
    <row r="288" spans="1:16" ht="76.5">
      <c r="A288" s="126" t="s">
        <v>621</v>
      </c>
      <c r="B288" s="126"/>
      <c r="C288" s="127" t="s">
        <v>715</v>
      </c>
      <c r="D288" s="121">
        <v>42824</v>
      </c>
      <c r="E288" s="122" t="s">
        <v>2314</v>
      </c>
      <c r="F288" s="122" t="s">
        <v>6</v>
      </c>
      <c r="G288" s="122">
        <v>819223</v>
      </c>
      <c r="H288" s="126"/>
      <c r="I288" s="130" t="s">
        <v>2315</v>
      </c>
      <c r="J288" s="126"/>
      <c r="K288" s="126"/>
      <c r="L288" s="126"/>
      <c r="M288" s="126"/>
      <c r="N288" s="223">
        <v>0</v>
      </c>
      <c r="O288" s="223">
        <v>4000</v>
      </c>
      <c r="P288" s="126" t="s">
        <v>1331</v>
      </c>
    </row>
    <row r="289" spans="1:16" ht="76.5">
      <c r="A289" s="126">
        <v>513</v>
      </c>
      <c r="B289" s="126"/>
      <c r="C289" s="127" t="s">
        <v>201</v>
      </c>
      <c r="D289" s="121">
        <v>42824</v>
      </c>
      <c r="E289" s="122" t="s">
        <v>2316</v>
      </c>
      <c r="F289" s="122" t="s">
        <v>15</v>
      </c>
      <c r="G289" s="122">
        <v>1999</v>
      </c>
      <c r="H289" s="126"/>
      <c r="I289" s="130" t="s">
        <v>2317</v>
      </c>
      <c r="J289" s="126"/>
      <c r="K289" s="126"/>
      <c r="L289" s="126"/>
      <c r="M289" s="126"/>
      <c r="N289" s="223">
        <v>37495.1</v>
      </c>
      <c r="O289" s="223">
        <v>0</v>
      </c>
      <c r="P289" s="126" t="s">
        <v>1331</v>
      </c>
    </row>
    <row r="290" spans="1:16" ht="63.75">
      <c r="A290" s="126">
        <v>513</v>
      </c>
      <c r="B290" s="126"/>
      <c r="C290" s="127" t="s">
        <v>201</v>
      </c>
      <c r="D290" s="121">
        <v>42824</v>
      </c>
      <c r="E290" s="122" t="s">
        <v>2318</v>
      </c>
      <c r="F290" s="122" t="s">
        <v>15</v>
      </c>
      <c r="G290" s="122">
        <v>411753</v>
      </c>
      <c r="H290" s="126"/>
      <c r="I290" s="130" t="s">
        <v>2319</v>
      </c>
      <c r="J290" s="126"/>
      <c r="K290" s="126"/>
      <c r="L290" s="126"/>
      <c r="M290" s="126"/>
      <c r="N290" s="223">
        <v>50</v>
      </c>
      <c r="O290" s="223">
        <v>0</v>
      </c>
      <c r="P290" s="126" t="s">
        <v>1331</v>
      </c>
    </row>
    <row r="291" spans="1:16" ht="63.75">
      <c r="A291" s="126" t="s">
        <v>620</v>
      </c>
      <c r="B291" s="126"/>
      <c r="C291" s="127" t="s">
        <v>714</v>
      </c>
      <c r="D291" s="121">
        <v>42825</v>
      </c>
      <c r="E291" s="122" t="s">
        <v>2320</v>
      </c>
      <c r="F291" s="122" t="s">
        <v>11</v>
      </c>
      <c r="G291" s="122">
        <v>883783</v>
      </c>
      <c r="H291" s="126"/>
      <c r="I291" s="130" t="s">
        <v>1883</v>
      </c>
      <c r="J291" s="126"/>
      <c r="K291" s="126"/>
      <c r="L291" s="126"/>
      <c r="M291" s="126"/>
      <c r="N291" s="223">
        <v>50</v>
      </c>
      <c r="O291" s="223">
        <v>0</v>
      </c>
      <c r="P291" s="126" t="s">
        <v>1331</v>
      </c>
    </row>
    <row r="292" spans="1:16" ht="102">
      <c r="A292" s="126">
        <v>20</v>
      </c>
      <c r="B292" s="126"/>
      <c r="C292" s="127" t="s">
        <v>694</v>
      </c>
      <c r="D292" s="121">
        <v>42825</v>
      </c>
      <c r="E292" s="122" t="s">
        <v>2321</v>
      </c>
      <c r="F292" s="122" t="s">
        <v>11</v>
      </c>
      <c r="G292" s="122">
        <v>883766</v>
      </c>
      <c r="H292" s="126"/>
      <c r="I292" s="130" t="s">
        <v>2322</v>
      </c>
      <c r="J292" s="126"/>
      <c r="K292" s="126"/>
      <c r="L292" s="126"/>
      <c r="M292" s="126"/>
      <c r="N292" s="223">
        <v>2954.52</v>
      </c>
      <c r="O292" s="223">
        <v>0</v>
      </c>
      <c r="P292" s="126" t="s">
        <v>1331</v>
      </c>
    </row>
    <row r="293" spans="1:16" ht="76.5">
      <c r="A293" s="126" t="s">
        <v>621</v>
      </c>
      <c r="B293" s="126"/>
      <c r="C293" s="127" t="s">
        <v>715</v>
      </c>
      <c r="D293" s="121">
        <v>42825</v>
      </c>
      <c r="E293" s="122" t="s">
        <v>2323</v>
      </c>
      <c r="F293" s="122" t="s">
        <v>15</v>
      </c>
      <c r="G293" s="122">
        <v>1964</v>
      </c>
      <c r="H293" s="126"/>
      <c r="I293" s="130" t="s">
        <v>2324</v>
      </c>
      <c r="J293" s="126"/>
      <c r="K293" s="126"/>
      <c r="L293" s="126"/>
      <c r="M293" s="126"/>
      <c r="N293" s="223">
        <v>284.06</v>
      </c>
      <c r="O293" s="223">
        <v>0</v>
      </c>
      <c r="P293" s="126" t="s">
        <v>1331</v>
      </c>
    </row>
    <row r="294" spans="1:16" ht="51">
      <c r="A294" s="126" t="s">
        <v>621</v>
      </c>
      <c r="B294" s="126"/>
      <c r="C294" s="127" t="s">
        <v>715</v>
      </c>
      <c r="D294" s="121">
        <v>42825</v>
      </c>
      <c r="E294" s="122" t="s">
        <v>2325</v>
      </c>
      <c r="F294" s="122" t="s">
        <v>6</v>
      </c>
      <c r="G294" s="122">
        <v>413111</v>
      </c>
      <c r="H294" s="126"/>
      <c r="I294" s="130" t="s">
        <v>2326</v>
      </c>
      <c r="J294" s="126"/>
      <c r="K294" s="126"/>
      <c r="L294" s="126"/>
      <c r="M294" s="126"/>
      <c r="N294" s="223">
        <v>0</v>
      </c>
      <c r="O294" s="223">
        <v>14638.83</v>
      </c>
      <c r="P294" s="126" t="s">
        <v>1331</v>
      </c>
    </row>
    <row r="295" spans="1:16" ht="51">
      <c r="A295" s="126" t="s">
        <v>621</v>
      </c>
      <c r="B295" s="126"/>
      <c r="C295" s="127" t="s">
        <v>715</v>
      </c>
      <c r="D295" s="121">
        <v>42825</v>
      </c>
      <c r="E295" s="122" t="s">
        <v>2327</v>
      </c>
      <c r="F295" s="122" t="s">
        <v>6</v>
      </c>
      <c r="G295" s="122">
        <v>413113</v>
      </c>
      <c r="H295" s="126"/>
      <c r="I295" s="130" t="s">
        <v>2328</v>
      </c>
      <c r="J295" s="126"/>
      <c r="K295" s="126"/>
      <c r="L295" s="126"/>
      <c r="M295" s="126"/>
      <c r="N295" s="223">
        <v>0</v>
      </c>
      <c r="O295" s="223">
        <v>16673.580000000002</v>
      </c>
      <c r="P295" s="126" t="s">
        <v>1331</v>
      </c>
    </row>
    <row r="296" spans="1:16" ht="63.75">
      <c r="A296" s="126" t="s">
        <v>620</v>
      </c>
      <c r="B296" s="126"/>
      <c r="C296" s="127" t="s">
        <v>714</v>
      </c>
      <c r="D296" s="121">
        <v>42825</v>
      </c>
      <c r="E296" s="122" t="s">
        <v>2329</v>
      </c>
      <c r="F296" s="122" t="s">
        <v>1368</v>
      </c>
      <c r="G296" s="122">
        <v>13097801</v>
      </c>
      <c r="H296" s="126"/>
      <c r="I296" s="130" t="s">
        <v>2330</v>
      </c>
      <c r="J296" s="126"/>
      <c r="K296" s="126"/>
      <c r="L296" s="126"/>
      <c r="M296" s="126"/>
      <c r="N296" s="223">
        <v>0</v>
      </c>
      <c r="O296" s="223">
        <v>10322.6</v>
      </c>
      <c r="P296" s="126" t="s">
        <v>1331</v>
      </c>
    </row>
    <row r="297" spans="1:16" ht="63.75">
      <c r="A297" s="126">
        <v>582</v>
      </c>
      <c r="B297" s="126"/>
      <c r="C297" s="127" t="s">
        <v>857</v>
      </c>
      <c r="D297" s="121">
        <v>42825</v>
      </c>
      <c r="E297" s="122" t="s">
        <v>2331</v>
      </c>
      <c r="F297" s="122" t="s">
        <v>1368</v>
      </c>
      <c r="G297" s="122">
        <v>13097380</v>
      </c>
      <c r="H297" s="126"/>
      <c r="I297" s="130" t="s">
        <v>2332</v>
      </c>
      <c r="J297" s="126"/>
      <c r="K297" s="126"/>
      <c r="L297" s="126"/>
      <c r="M297" s="126"/>
      <c r="N297" s="223">
        <v>0</v>
      </c>
      <c r="O297" s="223">
        <v>945</v>
      </c>
      <c r="P297" s="126" t="s">
        <v>1331</v>
      </c>
    </row>
    <row r="298" spans="1:16" ht="51">
      <c r="A298" s="126" t="s">
        <v>620</v>
      </c>
      <c r="B298" s="126"/>
      <c r="C298" s="127" t="s">
        <v>714</v>
      </c>
      <c r="D298" s="121">
        <v>42738</v>
      </c>
      <c r="E298" s="122" t="s">
        <v>2333</v>
      </c>
      <c r="F298" s="122" t="s">
        <v>3</v>
      </c>
      <c r="G298" s="122">
        <v>1461392</v>
      </c>
      <c r="H298" s="126"/>
      <c r="I298" s="130" t="s">
        <v>2334</v>
      </c>
      <c r="J298" s="126"/>
      <c r="K298" s="126"/>
      <c r="L298" s="126"/>
      <c r="M298" s="126"/>
      <c r="N298" s="223">
        <v>0</v>
      </c>
      <c r="O298" s="223">
        <v>6155.1500000000005</v>
      </c>
      <c r="P298" s="126" t="s">
        <v>1331</v>
      </c>
    </row>
    <row r="299" spans="1:16" ht="51">
      <c r="A299" s="126" t="s">
        <v>620</v>
      </c>
      <c r="B299" s="126"/>
      <c r="C299" s="127" t="s">
        <v>714</v>
      </c>
      <c r="D299" s="121">
        <v>42738</v>
      </c>
      <c r="E299" s="122" t="s">
        <v>2335</v>
      </c>
      <c r="F299" s="122" t="s">
        <v>3</v>
      </c>
      <c r="G299" s="122">
        <v>1461406</v>
      </c>
      <c r="H299" s="126"/>
      <c r="I299" s="130" t="s">
        <v>2336</v>
      </c>
      <c r="J299" s="126"/>
      <c r="K299" s="126"/>
      <c r="L299" s="126"/>
      <c r="M299" s="126"/>
      <c r="N299" s="223">
        <v>0</v>
      </c>
      <c r="O299" s="223">
        <v>248.8</v>
      </c>
      <c r="P299" s="126" t="s">
        <v>1331</v>
      </c>
    </row>
    <row r="300" spans="1:16" ht="51">
      <c r="A300" s="126" t="s">
        <v>620</v>
      </c>
      <c r="B300" s="126"/>
      <c r="C300" s="127" t="s">
        <v>714</v>
      </c>
      <c r="D300" s="121">
        <v>42738</v>
      </c>
      <c r="E300" s="122" t="s">
        <v>2337</v>
      </c>
      <c r="F300" s="122" t="s">
        <v>3</v>
      </c>
      <c r="G300" s="122">
        <v>1461409</v>
      </c>
      <c r="H300" s="126"/>
      <c r="I300" s="130" t="s">
        <v>2338</v>
      </c>
      <c r="J300" s="126"/>
      <c r="K300" s="126"/>
      <c r="L300" s="126"/>
      <c r="M300" s="126"/>
      <c r="N300" s="223">
        <v>0</v>
      </c>
      <c r="O300" s="223">
        <v>276.87</v>
      </c>
      <c r="P300" s="126" t="s">
        <v>1331</v>
      </c>
    </row>
    <row r="301" spans="1:16" ht="51">
      <c r="A301" s="126" t="s">
        <v>620</v>
      </c>
      <c r="B301" s="126"/>
      <c r="C301" s="127" t="s">
        <v>714</v>
      </c>
      <c r="D301" s="121">
        <v>42738</v>
      </c>
      <c r="E301" s="122" t="s">
        <v>2339</v>
      </c>
      <c r="F301" s="122" t="s">
        <v>3</v>
      </c>
      <c r="G301" s="122">
        <v>1461419</v>
      </c>
      <c r="H301" s="126"/>
      <c r="I301" s="130" t="s">
        <v>2340</v>
      </c>
      <c r="J301" s="126"/>
      <c r="K301" s="126"/>
      <c r="L301" s="126"/>
      <c r="M301" s="126"/>
      <c r="N301" s="223">
        <v>0</v>
      </c>
      <c r="O301" s="223">
        <v>245.5</v>
      </c>
      <c r="P301" s="126" t="s">
        <v>1331</v>
      </c>
    </row>
    <row r="302" spans="1:16" ht="51">
      <c r="A302" s="126" t="s">
        <v>620</v>
      </c>
      <c r="B302" s="126"/>
      <c r="C302" s="127" t="s">
        <v>714</v>
      </c>
      <c r="D302" s="121">
        <v>42738</v>
      </c>
      <c r="E302" s="122" t="s">
        <v>2341</v>
      </c>
      <c r="F302" s="122" t="s">
        <v>3</v>
      </c>
      <c r="G302" s="122">
        <v>1461510</v>
      </c>
      <c r="H302" s="126"/>
      <c r="I302" s="130" t="s">
        <v>2342</v>
      </c>
      <c r="J302" s="126"/>
      <c r="K302" s="126"/>
      <c r="L302" s="126"/>
      <c r="M302" s="126"/>
      <c r="N302" s="223">
        <v>0</v>
      </c>
      <c r="O302" s="223">
        <v>1000</v>
      </c>
      <c r="P302" s="126" t="s">
        <v>1331</v>
      </c>
    </row>
    <row r="303" spans="1:16" ht="51">
      <c r="A303" s="126" t="s">
        <v>620</v>
      </c>
      <c r="B303" s="126"/>
      <c r="C303" s="127" t="s">
        <v>714</v>
      </c>
      <c r="D303" s="121">
        <v>42738</v>
      </c>
      <c r="E303" s="122" t="s">
        <v>2343</v>
      </c>
      <c r="F303" s="122" t="s">
        <v>3</v>
      </c>
      <c r="G303" s="122">
        <v>1461531</v>
      </c>
      <c r="H303" s="126"/>
      <c r="I303" s="130" t="s">
        <v>2344</v>
      </c>
      <c r="J303" s="126"/>
      <c r="K303" s="126"/>
      <c r="L303" s="126"/>
      <c r="M303" s="126"/>
      <c r="N303" s="223">
        <v>0</v>
      </c>
      <c r="O303" s="223">
        <v>262.60000000000002</v>
      </c>
      <c r="P303" s="126" t="s">
        <v>1331</v>
      </c>
    </row>
    <row r="304" spans="1:16" ht="51">
      <c r="A304" s="126">
        <v>46</v>
      </c>
      <c r="B304" s="126"/>
      <c r="C304" s="127" t="s">
        <v>699</v>
      </c>
      <c r="D304" s="121">
        <v>42738</v>
      </c>
      <c r="E304" s="122" t="s">
        <v>2345</v>
      </c>
      <c r="F304" s="122" t="s">
        <v>3</v>
      </c>
      <c r="G304" s="122">
        <v>1461550</v>
      </c>
      <c r="H304" s="126"/>
      <c r="I304" s="130" t="s">
        <v>2346</v>
      </c>
      <c r="J304" s="126"/>
      <c r="K304" s="126"/>
      <c r="L304" s="126"/>
      <c r="M304" s="126"/>
      <c r="N304" s="223">
        <v>0</v>
      </c>
      <c r="O304" s="223">
        <v>25</v>
      </c>
      <c r="P304" s="126" t="s">
        <v>1331</v>
      </c>
    </row>
    <row r="305" spans="1:16" ht="51">
      <c r="A305" s="126" t="s">
        <v>620</v>
      </c>
      <c r="B305" s="126"/>
      <c r="C305" s="127" t="s">
        <v>714</v>
      </c>
      <c r="D305" s="121">
        <v>42738</v>
      </c>
      <c r="E305" s="122" t="s">
        <v>2347</v>
      </c>
      <c r="F305" s="122" t="s">
        <v>3</v>
      </c>
      <c r="G305" s="122">
        <v>1461577</v>
      </c>
      <c r="H305" s="126"/>
      <c r="I305" s="130" t="s">
        <v>2348</v>
      </c>
      <c r="J305" s="126"/>
      <c r="K305" s="126"/>
      <c r="L305" s="126"/>
      <c r="M305" s="126"/>
      <c r="N305" s="223">
        <v>0</v>
      </c>
      <c r="O305" s="223">
        <v>1936</v>
      </c>
      <c r="P305" s="126" t="s">
        <v>1331</v>
      </c>
    </row>
    <row r="306" spans="1:16" ht="51">
      <c r="A306" s="126" t="s">
        <v>620</v>
      </c>
      <c r="B306" s="126"/>
      <c r="C306" s="127" t="s">
        <v>714</v>
      </c>
      <c r="D306" s="121">
        <v>42738</v>
      </c>
      <c r="E306" s="122" t="s">
        <v>2349</v>
      </c>
      <c r="F306" s="122" t="s">
        <v>3</v>
      </c>
      <c r="G306" s="122">
        <v>1461583</v>
      </c>
      <c r="H306" s="126"/>
      <c r="I306" s="130" t="s">
        <v>2350</v>
      </c>
      <c r="J306" s="126"/>
      <c r="K306" s="126"/>
      <c r="L306" s="126"/>
      <c r="M306" s="126"/>
      <c r="N306" s="223">
        <v>0</v>
      </c>
      <c r="O306" s="223">
        <v>465.5</v>
      </c>
      <c r="P306" s="126" t="s">
        <v>1331</v>
      </c>
    </row>
    <row r="307" spans="1:16" ht="51">
      <c r="A307" s="126" t="s">
        <v>620</v>
      </c>
      <c r="B307" s="126"/>
      <c r="C307" s="127" t="s">
        <v>714</v>
      </c>
      <c r="D307" s="121">
        <v>42739</v>
      </c>
      <c r="E307" s="122" t="s">
        <v>2351</v>
      </c>
      <c r="F307" s="122" t="s">
        <v>3</v>
      </c>
      <c r="G307" s="122">
        <v>1461892</v>
      </c>
      <c r="H307" s="126"/>
      <c r="I307" s="130" t="s">
        <v>2352</v>
      </c>
      <c r="J307" s="126"/>
      <c r="K307" s="126"/>
      <c r="L307" s="126"/>
      <c r="M307" s="126"/>
      <c r="N307" s="223">
        <v>0</v>
      </c>
      <c r="O307" s="223">
        <v>126.74000000000001</v>
      </c>
      <c r="P307" s="126" t="s">
        <v>1331</v>
      </c>
    </row>
    <row r="308" spans="1:16" ht="51">
      <c r="A308" s="126">
        <v>591</v>
      </c>
      <c r="B308" s="126"/>
      <c r="C308" s="127" t="s">
        <v>862</v>
      </c>
      <c r="D308" s="121">
        <v>42739</v>
      </c>
      <c r="E308" s="122" t="s">
        <v>2353</v>
      </c>
      <c r="F308" s="122" t="s">
        <v>3</v>
      </c>
      <c r="G308" s="122">
        <v>1461929</v>
      </c>
      <c r="H308" s="126"/>
      <c r="I308" s="130" t="s">
        <v>2354</v>
      </c>
      <c r="J308" s="126"/>
      <c r="K308" s="126"/>
      <c r="L308" s="126"/>
      <c r="M308" s="126"/>
      <c r="N308" s="223">
        <v>0</v>
      </c>
      <c r="O308" s="223">
        <v>862842</v>
      </c>
      <c r="P308" s="126" t="s">
        <v>1331</v>
      </c>
    </row>
    <row r="309" spans="1:16" ht="51">
      <c r="A309" s="126">
        <v>591</v>
      </c>
      <c r="B309" s="126"/>
      <c r="C309" s="127" t="s">
        <v>862</v>
      </c>
      <c r="D309" s="121">
        <v>42739</v>
      </c>
      <c r="E309" s="122" t="s">
        <v>2355</v>
      </c>
      <c r="F309" s="122" t="s">
        <v>3</v>
      </c>
      <c r="G309" s="122">
        <v>1461931</v>
      </c>
      <c r="H309" s="126"/>
      <c r="I309" s="130" t="s">
        <v>2356</v>
      </c>
      <c r="J309" s="126"/>
      <c r="K309" s="126"/>
      <c r="L309" s="126"/>
      <c r="M309" s="126"/>
      <c r="N309" s="223">
        <v>0</v>
      </c>
      <c r="O309" s="223">
        <v>3792350</v>
      </c>
      <c r="P309" s="126" t="s">
        <v>1331</v>
      </c>
    </row>
    <row r="310" spans="1:16" ht="51">
      <c r="A310" s="126">
        <v>591</v>
      </c>
      <c r="B310" s="126"/>
      <c r="C310" s="127" t="s">
        <v>862</v>
      </c>
      <c r="D310" s="121">
        <v>42739</v>
      </c>
      <c r="E310" s="122" t="s">
        <v>2357</v>
      </c>
      <c r="F310" s="122" t="s">
        <v>3</v>
      </c>
      <c r="G310" s="122">
        <v>1461934</v>
      </c>
      <c r="H310" s="126"/>
      <c r="I310" s="130" t="s">
        <v>2358</v>
      </c>
      <c r="J310" s="126"/>
      <c r="K310" s="126"/>
      <c r="L310" s="126"/>
      <c r="M310" s="126"/>
      <c r="N310" s="223">
        <v>0</v>
      </c>
      <c r="O310" s="223">
        <v>3090101.65</v>
      </c>
      <c r="P310" s="126" t="s">
        <v>1331</v>
      </c>
    </row>
    <row r="311" spans="1:16" ht="63.75">
      <c r="A311" s="126" t="s">
        <v>620</v>
      </c>
      <c r="B311" s="126"/>
      <c r="C311" s="127" t="s">
        <v>714</v>
      </c>
      <c r="D311" s="121">
        <v>42739</v>
      </c>
      <c r="E311" s="122" t="s">
        <v>2359</v>
      </c>
      <c r="F311" s="122" t="s">
        <v>3</v>
      </c>
      <c r="G311" s="122">
        <v>1461945</v>
      </c>
      <c r="H311" s="126"/>
      <c r="I311" s="130" t="s">
        <v>2360</v>
      </c>
      <c r="J311" s="126"/>
      <c r="K311" s="126"/>
      <c r="L311" s="126"/>
      <c r="M311" s="126"/>
      <c r="N311" s="223">
        <v>0</v>
      </c>
      <c r="O311" s="223">
        <v>474.45</v>
      </c>
      <c r="P311" s="126" t="s">
        <v>1331</v>
      </c>
    </row>
    <row r="312" spans="1:16" ht="51">
      <c r="A312" s="126" t="s">
        <v>620</v>
      </c>
      <c r="B312" s="126"/>
      <c r="C312" s="127" t="s">
        <v>714</v>
      </c>
      <c r="D312" s="121">
        <v>42739</v>
      </c>
      <c r="E312" s="122" t="s">
        <v>2361</v>
      </c>
      <c r="F312" s="122" t="s">
        <v>3</v>
      </c>
      <c r="G312" s="122">
        <v>1461794</v>
      </c>
      <c r="H312" s="126"/>
      <c r="I312" s="130" t="s">
        <v>2362</v>
      </c>
      <c r="J312" s="126"/>
      <c r="K312" s="126"/>
      <c r="L312" s="126"/>
      <c r="M312" s="126"/>
      <c r="N312" s="223">
        <v>0</v>
      </c>
      <c r="O312" s="223">
        <v>460</v>
      </c>
      <c r="P312" s="126" t="s">
        <v>1331</v>
      </c>
    </row>
    <row r="313" spans="1:16" ht="51">
      <c r="A313" s="126" t="s">
        <v>620</v>
      </c>
      <c r="B313" s="126"/>
      <c r="C313" s="127" t="s">
        <v>714</v>
      </c>
      <c r="D313" s="121">
        <v>42739</v>
      </c>
      <c r="E313" s="122" t="s">
        <v>2363</v>
      </c>
      <c r="F313" s="122" t="s">
        <v>3</v>
      </c>
      <c r="G313" s="122">
        <v>1461800</v>
      </c>
      <c r="H313" s="126"/>
      <c r="I313" s="130" t="s">
        <v>2364</v>
      </c>
      <c r="J313" s="126"/>
      <c r="K313" s="126"/>
      <c r="L313" s="126"/>
      <c r="M313" s="126"/>
      <c r="N313" s="223">
        <v>0</v>
      </c>
      <c r="O313" s="223">
        <v>1016</v>
      </c>
      <c r="P313" s="126" t="s">
        <v>1331</v>
      </c>
    </row>
    <row r="314" spans="1:16" ht="51">
      <c r="A314" s="126" t="s">
        <v>620</v>
      </c>
      <c r="B314" s="126"/>
      <c r="C314" s="127" t="s">
        <v>714</v>
      </c>
      <c r="D314" s="121">
        <v>42739</v>
      </c>
      <c r="E314" s="122" t="s">
        <v>2365</v>
      </c>
      <c r="F314" s="122" t="s">
        <v>3</v>
      </c>
      <c r="G314" s="122">
        <v>1461815</v>
      </c>
      <c r="H314" s="126"/>
      <c r="I314" s="130" t="s">
        <v>2366</v>
      </c>
      <c r="J314" s="126"/>
      <c r="K314" s="126"/>
      <c r="L314" s="126"/>
      <c r="M314" s="126"/>
      <c r="N314" s="223">
        <v>0</v>
      </c>
      <c r="O314" s="223">
        <v>303.12</v>
      </c>
      <c r="P314" s="126" t="s">
        <v>1331</v>
      </c>
    </row>
    <row r="315" spans="1:16" ht="51">
      <c r="A315" s="126" t="s">
        <v>620</v>
      </c>
      <c r="B315" s="126"/>
      <c r="C315" s="127" t="s">
        <v>714</v>
      </c>
      <c r="D315" s="121">
        <v>42739</v>
      </c>
      <c r="E315" s="122" t="s">
        <v>2367</v>
      </c>
      <c r="F315" s="122" t="s">
        <v>3</v>
      </c>
      <c r="G315" s="122">
        <v>1461818</v>
      </c>
      <c r="H315" s="126"/>
      <c r="I315" s="130" t="s">
        <v>2368</v>
      </c>
      <c r="J315" s="126"/>
      <c r="K315" s="126"/>
      <c r="L315" s="126"/>
      <c r="M315" s="126"/>
      <c r="N315" s="223">
        <v>0</v>
      </c>
      <c r="O315" s="223">
        <v>2676.55</v>
      </c>
      <c r="P315" s="126" t="s">
        <v>1331</v>
      </c>
    </row>
    <row r="316" spans="1:16" ht="51">
      <c r="A316" s="126" t="s">
        <v>620</v>
      </c>
      <c r="B316" s="126"/>
      <c r="C316" s="127" t="s">
        <v>714</v>
      </c>
      <c r="D316" s="121">
        <v>42739</v>
      </c>
      <c r="E316" s="122" t="s">
        <v>2369</v>
      </c>
      <c r="F316" s="122" t="s">
        <v>3</v>
      </c>
      <c r="G316" s="122">
        <v>1461842</v>
      </c>
      <c r="H316" s="126"/>
      <c r="I316" s="130" t="s">
        <v>2370</v>
      </c>
      <c r="J316" s="126"/>
      <c r="K316" s="126"/>
      <c r="L316" s="126"/>
      <c r="M316" s="126"/>
      <c r="N316" s="223">
        <v>0</v>
      </c>
      <c r="O316" s="223">
        <v>545</v>
      </c>
      <c r="P316" s="126" t="s">
        <v>1331</v>
      </c>
    </row>
    <row r="317" spans="1:16" ht="51">
      <c r="A317" s="126" t="s">
        <v>620</v>
      </c>
      <c r="B317" s="126"/>
      <c r="C317" s="127" t="s">
        <v>714</v>
      </c>
      <c r="D317" s="121">
        <v>42739</v>
      </c>
      <c r="E317" s="122" t="s">
        <v>2371</v>
      </c>
      <c r="F317" s="122" t="s">
        <v>3</v>
      </c>
      <c r="G317" s="122">
        <v>1461845</v>
      </c>
      <c r="H317" s="126"/>
      <c r="I317" s="130" t="s">
        <v>2372</v>
      </c>
      <c r="J317" s="126"/>
      <c r="K317" s="126"/>
      <c r="L317" s="126"/>
      <c r="M317" s="126"/>
      <c r="N317" s="223">
        <v>0</v>
      </c>
      <c r="O317" s="223">
        <v>711.18000000000006</v>
      </c>
      <c r="P317" s="126" t="s">
        <v>1331</v>
      </c>
    </row>
    <row r="318" spans="1:16" ht="51">
      <c r="A318" s="126" t="s">
        <v>620</v>
      </c>
      <c r="B318" s="126"/>
      <c r="C318" s="127" t="s">
        <v>714</v>
      </c>
      <c r="D318" s="121">
        <v>42739</v>
      </c>
      <c r="E318" s="122" t="s">
        <v>2373</v>
      </c>
      <c r="F318" s="122" t="s">
        <v>3</v>
      </c>
      <c r="G318" s="122">
        <v>1461850</v>
      </c>
      <c r="H318" s="126"/>
      <c r="I318" s="130" t="s">
        <v>2374</v>
      </c>
      <c r="J318" s="126"/>
      <c r="K318" s="126"/>
      <c r="L318" s="126"/>
      <c r="M318" s="126"/>
      <c r="N318" s="223">
        <v>0</v>
      </c>
      <c r="O318" s="223">
        <v>3900</v>
      </c>
      <c r="P318" s="126" t="s">
        <v>1331</v>
      </c>
    </row>
    <row r="319" spans="1:16" ht="51">
      <c r="A319" s="126" t="s">
        <v>620</v>
      </c>
      <c r="B319" s="126"/>
      <c r="C319" s="127" t="s">
        <v>714</v>
      </c>
      <c r="D319" s="121">
        <v>42739</v>
      </c>
      <c r="E319" s="122" t="s">
        <v>2375</v>
      </c>
      <c r="F319" s="122" t="s">
        <v>3</v>
      </c>
      <c r="G319" s="122">
        <v>1461941</v>
      </c>
      <c r="H319" s="126"/>
      <c r="I319" s="130" t="s">
        <v>2376</v>
      </c>
      <c r="J319" s="126"/>
      <c r="K319" s="126"/>
      <c r="L319" s="126"/>
      <c r="M319" s="126"/>
      <c r="N319" s="223">
        <v>0</v>
      </c>
      <c r="O319" s="223">
        <v>5356</v>
      </c>
      <c r="P319" s="126" t="s">
        <v>1331</v>
      </c>
    </row>
    <row r="320" spans="1:16" ht="51">
      <c r="A320" s="126" t="s">
        <v>620</v>
      </c>
      <c r="B320" s="126"/>
      <c r="C320" s="127" t="s">
        <v>714</v>
      </c>
      <c r="D320" s="121">
        <v>42739</v>
      </c>
      <c r="E320" s="122" t="s">
        <v>2377</v>
      </c>
      <c r="F320" s="122" t="s">
        <v>3</v>
      </c>
      <c r="G320" s="122">
        <v>1462036</v>
      </c>
      <c r="H320" s="126"/>
      <c r="I320" s="130" t="s">
        <v>2378</v>
      </c>
      <c r="J320" s="126"/>
      <c r="K320" s="126"/>
      <c r="L320" s="126"/>
      <c r="M320" s="126"/>
      <c r="N320" s="223">
        <v>0</v>
      </c>
      <c r="O320" s="223">
        <v>2130.3200000000002</v>
      </c>
      <c r="P320" s="126" t="s">
        <v>1331</v>
      </c>
    </row>
    <row r="321" spans="1:16" ht="51">
      <c r="A321" s="126" t="s">
        <v>620</v>
      </c>
      <c r="B321" s="126"/>
      <c r="C321" s="127" t="s">
        <v>714</v>
      </c>
      <c r="D321" s="121">
        <v>42739</v>
      </c>
      <c r="E321" s="122" t="s">
        <v>2379</v>
      </c>
      <c r="F321" s="122" t="s">
        <v>3</v>
      </c>
      <c r="G321" s="122">
        <v>1462053</v>
      </c>
      <c r="H321" s="126"/>
      <c r="I321" s="130" t="s">
        <v>2380</v>
      </c>
      <c r="J321" s="126"/>
      <c r="K321" s="126"/>
      <c r="L321" s="126"/>
      <c r="M321" s="126"/>
      <c r="N321" s="223">
        <v>0</v>
      </c>
      <c r="O321" s="223">
        <v>39.53</v>
      </c>
      <c r="P321" s="126" t="s">
        <v>1331</v>
      </c>
    </row>
    <row r="322" spans="1:16" ht="51">
      <c r="A322" s="126" t="s">
        <v>620</v>
      </c>
      <c r="B322" s="126"/>
      <c r="C322" s="127" t="s">
        <v>714</v>
      </c>
      <c r="D322" s="121">
        <v>42739</v>
      </c>
      <c r="E322" s="122" t="s">
        <v>2381</v>
      </c>
      <c r="F322" s="122" t="s">
        <v>3</v>
      </c>
      <c r="G322" s="122">
        <v>1462084</v>
      </c>
      <c r="H322" s="126"/>
      <c r="I322" s="130" t="s">
        <v>2382</v>
      </c>
      <c r="J322" s="126"/>
      <c r="K322" s="126"/>
      <c r="L322" s="126"/>
      <c r="M322" s="126"/>
      <c r="N322" s="223">
        <v>0</v>
      </c>
      <c r="O322" s="223">
        <v>966</v>
      </c>
      <c r="P322" s="126" t="s">
        <v>1331</v>
      </c>
    </row>
    <row r="323" spans="1:16" ht="51">
      <c r="A323" s="126" t="s">
        <v>620</v>
      </c>
      <c r="B323" s="126"/>
      <c r="C323" s="127" t="s">
        <v>714</v>
      </c>
      <c r="D323" s="121">
        <v>42739</v>
      </c>
      <c r="E323" s="122" t="s">
        <v>2383</v>
      </c>
      <c r="F323" s="122" t="s">
        <v>3</v>
      </c>
      <c r="G323" s="122">
        <v>1462091</v>
      </c>
      <c r="H323" s="126"/>
      <c r="I323" s="130" t="s">
        <v>2384</v>
      </c>
      <c r="J323" s="126"/>
      <c r="K323" s="126"/>
      <c r="L323" s="126"/>
      <c r="M323" s="126"/>
      <c r="N323" s="223">
        <v>0</v>
      </c>
      <c r="O323" s="223">
        <v>78</v>
      </c>
      <c r="P323" s="126" t="s">
        <v>1331</v>
      </c>
    </row>
    <row r="324" spans="1:16" ht="51">
      <c r="A324" s="126" t="s">
        <v>620</v>
      </c>
      <c r="B324" s="126"/>
      <c r="C324" s="127" t="s">
        <v>714</v>
      </c>
      <c r="D324" s="121">
        <v>42739</v>
      </c>
      <c r="E324" s="122" t="s">
        <v>2385</v>
      </c>
      <c r="F324" s="122" t="s">
        <v>3</v>
      </c>
      <c r="G324" s="122">
        <v>1462109</v>
      </c>
      <c r="H324" s="126"/>
      <c r="I324" s="130" t="s">
        <v>2386</v>
      </c>
      <c r="J324" s="126"/>
      <c r="K324" s="126"/>
      <c r="L324" s="126"/>
      <c r="M324" s="126"/>
      <c r="N324" s="223">
        <v>0</v>
      </c>
      <c r="O324" s="223">
        <v>248.5</v>
      </c>
      <c r="P324" s="126" t="s">
        <v>1331</v>
      </c>
    </row>
    <row r="325" spans="1:16" ht="51">
      <c r="A325" s="126" t="s">
        <v>620</v>
      </c>
      <c r="B325" s="126"/>
      <c r="C325" s="127" t="s">
        <v>714</v>
      </c>
      <c r="D325" s="121">
        <v>42739</v>
      </c>
      <c r="E325" s="122" t="s">
        <v>2387</v>
      </c>
      <c r="F325" s="122" t="s">
        <v>3</v>
      </c>
      <c r="G325" s="122">
        <v>1462112</v>
      </c>
      <c r="H325" s="126"/>
      <c r="I325" s="130" t="s">
        <v>2388</v>
      </c>
      <c r="J325" s="126"/>
      <c r="K325" s="126"/>
      <c r="L325" s="126"/>
      <c r="M325" s="126"/>
      <c r="N325" s="223">
        <v>0</v>
      </c>
      <c r="O325" s="223">
        <v>573.12</v>
      </c>
      <c r="P325" s="126" t="s">
        <v>1331</v>
      </c>
    </row>
    <row r="326" spans="1:16" ht="51">
      <c r="A326" s="126" t="s">
        <v>620</v>
      </c>
      <c r="B326" s="126"/>
      <c r="C326" s="127" t="s">
        <v>714</v>
      </c>
      <c r="D326" s="121">
        <v>42739</v>
      </c>
      <c r="E326" s="122" t="s">
        <v>2389</v>
      </c>
      <c r="F326" s="122" t="s">
        <v>3</v>
      </c>
      <c r="G326" s="122">
        <v>1462114</v>
      </c>
      <c r="H326" s="126"/>
      <c r="I326" s="130" t="s">
        <v>2390</v>
      </c>
      <c r="J326" s="126"/>
      <c r="K326" s="126"/>
      <c r="L326" s="126"/>
      <c r="M326" s="126"/>
      <c r="N326" s="223">
        <v>0</v>
      </c>
      <c r="O326" s="223">
        <v>224</v>
      </c>
      <c r="P326" s="126" t="s">
        <v>1331</v>
      </c>
    </row>
    <row r="327" spans="1:16" ht="51">
      <c r="A327" s="126" t="s">
        <v>620</v>
      </c>
      <c r="B327" s="126"/>
      <c r="C327" s="127" t="s">
        <v>714</v>
      </c>
      <c r="D327" s="121">
        <v>42739</v>
      </c>
      <c r="E327" s="122" t="s">
        <v>2391</v>
      </c>
      <c r="F327" s="122" t="s">
        <v>3</v>
      </c>
      <c r="G327" s="122">
        <v>1462116</v>
      </c>
      <c r="H327" s="126"/>
      <c r="I327" s="130" t="s">
        <v>2392</v>
      </c>
      <c r="J327" s="126"/>
      <c r="K327" s="126"/>
      <c r="L327" s="126"/>
      <c r="M327" s="126"/>
      <c r="N327" s="223">
        <v>0</v>
      </c>
      <c r="O327" s="223">
        <v>7</v>
      </c>
      <c r="P327" s="126" t="s">
        <v>1331</v>
      </c>
    </row>
    <row r="328" spans="1:16" ht="51">
      <c r="A328" s="126" t="s">
        <v>620</v>
      </c>
      <c r="B328" s="126"/>
      <c r="C328" s="127" t="s">
        <v>714</v>
      </c>
      <c r="D328" s="121">
        <v>42739</v>
      </c>
      <c r="E328" s="122" t="s">
        <v>2393</v>
      </c>
      <c r="F328" s="122" t="s">
        <v>3</v>
      </c>
      <c r="G328" s="122">
        <v>1462117</v>
      </c>
      <c r="H328" s="126"/>
      <c r="I328" s="130" t="s">
        <v>2394</v>
      </c>
      <c r="J328" s="126"/>
      <c r="K328" s="126"/>
      <c r="L328" s="126"/>
      <c r="M328" s="126"/>
      <c r="N328" s="223">
        <v>0</v>
      </c>
      <c r="O328" s="223">
        <v>1564.82</v>
      </c>
      <c r="P328" s="126" t="s">
        <v>1331</v>
      </c>
    </row>
    <row r="329" spans="1:16" ht="51">
      <c r="A329" s="126" t="s">
        <v>620</v>
      </c>
      <c r="B329" s="126"/>
      <c r="C329" s="127" t="s">
        <v>714</v>
      </c>
      <c r="D329" s="121">
        <v>42739</v>
      </c>
      <c r="E329" s="122" t="s">
        <v>2395</v>
      </c>
      <c r="F329" s="122" t="s">
        <v>3</v>
      </c>
      <c r="G329" s="122">
        <v>1462138</v>
      </c>
      <c r="H329" s="126"/>
      <c r="I329" s="130" t="s">
        <v>2396</v>
      </c>
      <c r="J329" s="126"/>
      <c r="K329" s="126"/>
      <c r="L329" s="126"/>
      <c r="M329" s="126"/>
      <c r="N329" s="223">
        <v>0</v>
      </c>
      <c r="O329" s="223">
        <v>679.82</v>
      </c>
      <c r="P329" s="126" t="s">
        <v>1331</v>
      </c>
    </row>
    <row r="330" spans="1:16" ht="51">
      <c r="A330" s="126">
        <v>222</v>
      </c>
      <c r="B330" s="126"/>
      <c r="C330" s="127" t="s">
        <v>765</v>
      </c>
      <c r="D330" s="121">
        <v>42740</v>
      </c>
      <c r="E330" s="122" t="s">
        <v>2397</v>
      </c>
      <c r="F330" s="122" t="s">
        <v>3</v>
      </c>
      <c r="G330" s="122">
        <v>1462502</v>
      </c>
      <c r="H330" s="126"/>
      <c r="I330" s="130" t="s">
        <v>2398</v>
      </c>
      <c r="J330" s="126"/>
      <c r="K330" s="126"/>
      <c r="L330" s="126"/>
      <c r="M330" s="126"/>
      <c r="N330" s="223">
        <v>0</v>
      </c>
      <c r="O330" s="223">
        <v>0.72</v>
      </c>
      <c r="P330" s="126" t="s">
        <v>12606</v>
      </c>
    </row>
    <row r="331" spans="1:16" ht="63.75">
      <c r="A331" s="126" t="s">
        <v>627</v>
      </c>
      <c r="B331" s="126"/>
      <c r="C331" s="127" t="s">
        <v>1235</v>
      </c>
      <c r="D331" s="121">
        <v>42740</v>
      </c>
      <c r="E331" s="122" t="s">
        <v>2399</v>
      </c>
      <c r="F331" s="122" t="s">
        <v>3</v>
      </c>
      <c r="G331" s="122">
        <v>1462546</v>
      </c>
      <c r="H331" s="126"/>
      <c r="I331" s="130" t="s">
        <v>2400</v>
      </c>
      <c r="J331" s="126"/>
      <c r="K331" s="126"/>
      <c r="L331" s="126"/>
      <c r="M331" s="126"/>
      <c r="N331" s="223">
        <v>0</v>
      </c>
      <c r="O331" s="223">
        <v>29834.48</v>
      </c>
      <c r="P331" s="126" t="s">
        <v>1331</v>
      </c>
    </row>
    <row r="332" spans="1:16" ht="51">
      <c r="A332" s="126" t="s">
        <v>620</v>
      </c>
      <c r="B332" s="126"/>
      <c r="C332" s="127" t="s">
        <v>714</v>
      </c>
      <c r="D332" s="121">
        <v>42740</v>
      </c>
      <c r="E332" s="122" t="s">
        <v>2401</v>
      </c>
      <c r="F332" s="122" t="s">
        <v>3</v>
      </c>
      <c r="G332" s="122">
        <v>1462331</v>
      </c>
      <c r="H332" s="126"/>
      <c r="I332" s="130" t="s">
        <v>2402</v>
      </c>
      <c r="J332" s="126"/>
      <c r="K332" s="126"/>
      <c r="L332" s="126"/>
      <c r="M332" s="126"/>
      <c r="N332" s="223">
        <v>0</v>
      </c>
      <c r="O332" s="223">
        <v>1506</v>
      </c>
      <c r="P332" s="126" t="s">
        <v>1331</v>
      </c>
    </row>
    <row r="333" spans="1:16" ht="51">
      <c r="A333" s="126" t="s">
        <v>620</v>
      </c>
      <c r="B333" s="126"/>
      <c r="C333" s="127" t="s">
        <v>714</v>
      </c>
      <c r="D333" s="121">
        <v>42740</v>
      </c>
      <c r="E333" s="122" t="s">
        <v>2403</v>
      </c>
      <c r="F333" s="122" t="s">
        <v>3</v>
      </c>
      <c r="G333" s="122">
        <v>1462349</v>
      </c>
      <c r="H333" s="126"/>
      <c r="I333" s="130" t="s">
        <v>2404</v>
      </c>
      <c r="J333" s="126"/>
      <c r="K333" s="126"/>
      <c r="L333" s="126"/>
      <c r="M333" s="126"/>
      <c r="N333" s="223">
        <v>0</v>
      </c>
      <c r="O333" s="223">
        <v>90.98</v>
      </c>
      <c r="P333" s="126" t="s">
        <v>1331</v>
      </c>
    </row>
    <row r="334" spans="1:16" ht="51">
      <c r="A334" s="126" t="s">
        <v>620</v>
      </c>
      <c r="B334" s="126"/>
      <c r="C334" s="127" t="s">
        <v>714</v>
      </c>
      <c r="D334" s="121">
        <v>42740</v>
      </c>
      <c r="E334" s="122" t="s">
        <v>2405</v>
      </c>
      <c r="F334" s="122" t="s">
        <v>3</v>
      </c>
      <c r="G334" s="122">
        <v>1462395</v>
      </c>
      <c r="H334" s="126"/>
      <c r="I334" s="130" t="s">
        <v>2406</v>
      </c>
      <c r="J334" s="126"/>
      <c r="K334" s="126"/>
      <c r="L334" s="126"/>
      <c r="M334" s="126"/>
      <c r="N334" s="223">
        <v>0</v>
      </c>
      <c r="O334" s="223">
        <v>3154.9300000000003</v>
      </c>
      <c r="P334" s="126" t="s">
        <v>1331</v>
      </c>
    </row>
    <row r="335" spans="1:16" ht="51">
      <c r="A335" s="126" t="s">
        <v>620</v>
      </c>
      <c r="B335" s="126"/>
      <c r="C335" s="127" t="s">
        <v>714</v>
      </c>
      <c r="D335" s="121">
        <v>42740</v>
      </c>
      <c r="E335" s="122" t="s">
        <v>2407</v>
      </c>
      <c r="F335" s="122" t="s">
        <v>3</v>
      </c>
      <c r="G335" s="122">
        <v>1462480</v>
      </c>
      <c r="H335" s="126"/>
      <c r="I335" s="130" t="s">
        <v>2408</v>
      </c>
      <c r="J335" s="126"/>
      <c r="K335" s="126"/>
      <c r="L335" s="126"/>
      <c r="M335" s="126"/>
      <c r="N335" s="223">
        <v>0</v>
      </c>
      <c r="O335" s="223">
        <v>3053</v>
      </c>
      <c r="P335" s="126" t="s">
        <v>1331</v>
      </c>
    </row>
    <row r="336" spans="1:16" ht="51">
      <c r="A336" s="126" t="s">
        <v>620</v>
      </c>
      <c r="B336" s="126"/>
      <c r="C336" s="127" t="s">
        <v>714</v>
      </c>
      <c r="D336" s="121">
        <v>42740</v>
      </c>
      <c r="E336" s="122" t="s">
        <v>2409</v>
      </c>
      <c r="F336" s="122" t="s">
        <v>3</v>
      </c>
      <c r="G336" s="122">
        <v>1462550</v>
      </c>
      <c r="H336" s="126"/>
      <c r="I336" s="130" t="s">
        <v>2410</v>
      </c>
      <c r="J336" s="126"/>
      <c r="K336" s="126"/>
      <c r="L336" s="126"/>
      <c r="M336" s="126"/>
      <c r="N336" s="223">
        <v>0</v>
      </c>
      <c r="O336" s="223">
        <v>1713</v>
      </c>
      <c r="P336" s="126" t="s">
        <v>1331</v>
      </c>
    </row>
    <row r="337" spans="1:16" ht="51">
      <c r="A337" s="126">
        <v>47</v>
      </c>
      <c r="B337" s="126"/>
      <c r="C337" s="127" t="s">
        <v>700</v>
      </c>
      <c r="D337" s="121">
        <v>42740</v>
      </c>
      <c r="E337" s="122" t="s">
        <v>2411</v>
      </c>
      <c r="F337" s="122" t="s">
        <v>3</v>
      </c>
      <c r="G337" s="122">
        <v>1462603</v>
      </c>
      <c r="H337" s="126"/>
      <c r="I337" s="130" t="s">
        <v>2412</v>
      </c>
      <c r="J337" s="126"/>
      <c r="K337" s="126"/>
      <c r="L337" s="126"/>
      <c r="M337" s="126"/>
      <c r="N337" s="223">
        <v>0</v>
      </c>
      <c r="O337" s="223">
        <v>306</v>
      </c>
      <c r="P337" s="126" t="s">
        <v>1331</v>
      </c>
    </row>
    <row r="338" spans="1:16" ht="51">
      <c r="A338" s="126" t="s">
        <v>620</v>
      </c>
      <c r="B338" s="126"/>
      <c r="C338" s="127" t="s">
        <v>714</v>
      </c>
      <c r="D338" s="121">
        <v>42740</v>
      </c>
      <c r="E338" s="122" t="s">
        <v>2413</v>
      </c>
      <c r="F338" s="122" t="s">
        <v>3</v>
      </c>
      <c r="G338" s="122">
        <v>1462623</v>
      </c>
      <c r="H338" s="126"/>
      <c r="I338" s="130" t="s">
        <v>2414</v>
      </c>
      <c r="J338" s="126"/>
      <c r="K338" s="126"/>
      <c r="L338" s="126"/>
      <c r="M338" s="126"/>
      <c r="N338" s="223">
        <v>0</v>
      </c>
      <c r="O338" s="223">
        <v>11</v>
      </c>
      <c r="P338" s="126" t="s">
        <v>1331</v>
      </c>
    </row>
    <row r="339" spans="1:16" ht="63.75">
      <c r="A339" s="126">
        <v>25</v>
      </c>
      <c r="B339" s="126"/>
      <c r="C339" s="127" t="s">
        <v>695</v>
      </c>
      <c r="D339" s="121">
        <v>42740</v>
      </c>
      <c r="E339" s="122" t="s">
        <v>2415</v>
      </c>
      <c r="F339" s="122" t="s">
        <v>3</v>
      </c>
      <c r="G339" s="122">
        <v>1462653</v>
      </c>
      <c r="H339" s="126"/>
      <c r="I339" s="130" t="s">
        <v>2416</v>
      </c>
      <c r="J339" s="126"/>
      <c r="K339" s="126"/>
      <c r="L339" s="126"/>
      <c r="M339" s="126"/>
      <c r="N339" s="223">
        <v>0</v>
      </c>
      <c r="O339" s="223">
        <v>46576.3</v>
      </c>
      <c r="P339" s="126" t="s">
        <v>1331</v>
      </c>
    </row>
    <row r="340" spans="1:16" ht="51">
      <c r="A340" s="126" t="s">
        <v>620</v>
      </c>
      <c r="B340" s="126"/>
      <c r="C340" s="127" t="s">
        <v>714</v>
      </c>
      <c r="D340" s="121">
        <v>42740</v>
      </c>
      <c r="E340" s="122" t="s">
        <v>2417</v>
      </c>
      <c r="F340" s="122" t="s">
        <v>3</v>
      </c>
      <c r="G340" s="122">
        <v>1462658</v>
      </c>
      <c r="H340" s="126"/>
      <c r="I340" s="130" t="s">
        <v>2418</v>
      </c>
      <c r="J340" s="126"/>
      <c r="K340" s="126"/>
      <c r="L340" s="126"/>
      <c r="M340" s="126"/>
      <c r="N340" s="223">
        <v>0</v>
      </c>
      <c r="O340" s="223">
        <v>3000</v>
      </c>
      <c r="P340" s="126" t="s">
        <v>1331</v>
      </c>
    </row>
    <row r="341" spans="1:16" ht="51">
      <c r="A341" s="126">
        <v>25</v>
      </c>
      <c r="B341" s="126"/>
      <c r="C341" s="127" t="s">
        <v>695</v>
      </c>
      <c r="D341" s="121">
        <v>42740</v>
      </c>
      <c r="E341" s="122" t="s">
        <v>2419</v>
      </c>
      <c r="F341" s="122" t="s">
        <v>3</v>
      </c>
      <c r="G341" s="122">
        <v>1462662</v>
      </c>
      <c r="H341" s="126"/>
      <c r="I341" s="130" t="s">
        <v>2420</v>
      </c>
      <c r="J341" s="126"/>
      <c r="K341" s="126"/>
      <c r="L341" s="126"/>
      <c r="M341" s="126"/>
      <c r="N341" s="223">
        <v>0</v>
      </c>
      <c r="O341" s="223">
        <v>50</v>
      </c>
      <c r="P341" s="126" t="s">
        <v>1331</v>
      </c>
    </row>
    <row r="342" spans="1:16" ht="51">
      <c r="A342" s="126">
        <v>15</v>
      </c>
      <c r="B342" s="126"/>
      <c r="C342" s="127" t="s">
        <v>692</v>
      </c>
      <c r="D342" s="121">
        <v>42740</v>
      </c>
      <c r="E342" s="122" t="s">
        <v>2421</v>
      </c>
      <c r="F342" s="122" t="s">
        <v>3</v>
      </c>
      <c r="G342" s="122">
        <v>1462676</v>
      </c>
      <c r="H342" s="126"/>
      <c r="I342" s="130" t="s">
        <v>2422</v>
      </c>
      <c r="J342" s="126"/>
      <c r="K342" s="126"/>
      <c r="L342" s="126"/>
      <c r="M342" s="126"/>
      <c r="N342" s="223">
        <v>0</v>
      </c>
      <c r="O342" s="223">
        <v>10</v>
      </c>
      <c r="P342" s="126" t="s">
        <v>1331</v>
      </c>
    </row>
    <row r="343" spans="1:16" ht="63.75">
      <c r="A343" s="126">
        <v>25</v>
      </c>
      <c r="B343" s="126"/>
      <c r="C343" s="127" t="s">
        <v>695</v>
      </c>
      <c r="D343" s="121">
        <v>42740</v>
      </c>
      <c r="E343" s="122" t="s">
        <v>2423</v>
      </c>
      <c r="F343" s="122" t="s">
        <v>3</v>
      </c>
      <c r="G343" s="122">
        <v>1462687</v>
      </c>
      <c r="H343" s="126"/>
      <c r="I343" s="130" t="s">
        <v>2424</v>
      </c>
      <c r="J343" s="126"/>
      <c r="K343" s="126"/>
      <c r="L343" s="126"/>
      <c r="M343" s="126"/>
      <c r="N343" s="223">
        <v>0</v>
      </c>
      <c r="O343" s="223">
        <v>5000</v>
      </c>
      <c r="P343" s="126" t="s">
        <v>1331</v>
      </c>
    </row>
    <row r="344" spans="1:16" ht="51">
      <c r="A344" s="126" t="s">
        <v>620</v>
      </c>
      <c r="B344" s="126"/>
      <c r="C344" s="127" t="s">
        <v>714</v>
      </c>
      <c r="D344" s="121">
        <v>42741</v>
      </c>
      <c r="E344" s="122" t="s">
        <v>2425</v>
      </c>
      <c r="F344" s="122" t="s">
        <v>3</v>
      </c>
      <c r="G344" s="122">
        <v>1462962</v>
      </c>
      <c r="H344" s="126"/>
      <c r="I344" s="130" t="s">
        <v>2426</v>
      </c>
      <c r="J344" s="126"/>
      <c r="K344" s="126"/>
      <c r="L344" s="126"/>
      <c r="M344" s="126"/>
      <c r="N344" s="223">
        <v>0</v>
      </c>
      <c r="O344" s="223">
        <v>3592</v>
      </c>
      <c r="P344" s="126" t="s">
        <v>1331</v>
      </c>
    </row>
    <row r="345" spans="1:16" ht="51">
      <c r="A345" s="126" t="s">
        <v>620</v>
      </c>
      <c r="B345" s="126"/>
      <c r="C345" s="127" t="s">
        <v>714</v>
      </c>
      <c r="D345" s="121">
        <v>42741</v>
      </c>
      <c r="E345" s="122" t="s">
        <v>2427</v>
      </c>
      <c r="F345" s="122" t="s">
        <v>3</v>
      </c>
      <c r="G345" s="122">
        <v>1462963</v>
      </c>
      <c r="H345" s="126"/>
      <c r="I345" s="130" t="s">
        <v>2428</v>
      </c>
      <c r="J345" s="126"/>
      <c r="K345" s="126"/>
      <c r="L345" s="126"/>
      <c r="M345" s="126"/>
      <c r="N345" s="223">
        <v>0</v>
      </c>
      <c r="O345" s="223">
        <v>537.97</v>
      </c>
      <c r="P345" s="126" t="s">
        <v>1331</v>
      </c>
    </row>
    <row r="346" spans="1:16" ht="51">
      <c r="A346" s="126" t="s">
        <v>620</v>
      </c>
      <c r="B346" s="126"/>
      <c r="C346" s="127" t="s">
        <v>714</v>
      </c>
      <c r="D346" s="121">
        <v>42741</v>
      </c>
      <c r="E346" s="122" t="s">
        <v>2429</v>
      </c>
      <c r="F346" s="122" t="s">
        <v>3</v>
      </c>
      <c r="G346" s="122">
        <v>1462965</v>
      </c>
      <c r="H346" s="126"/>
      <c r="I346" s="130" t="s">
        <v>2430</v>
      </c>
      <c r="J346" s="126"/>
      <c r="K346" s="126"/>
      <c r="L346" s="126"/>
      <c r="M346" s="126"/>
      <c r="N346" s="223">
        <v>0</v>
      </c>
      <c r="O346" s="223">
        <v>1343.23</v>
      </c>
      <c r="P346" s="126" t="s">
        <v>1331</v>
      </c>
    </row>
    <row r="347" spans="1:16" ht="51">
      <c r="A347" s="126" t="s">
        <v>620</v>
      </c>
      <c r="B347" s="126"/>
      <c r="C347" s="127" t="s">
        <v>714</v>
      </c>
      <c r="D347" s="121">
        <v>42741</v>
      </c>
      <c r="E347" s="122" t="s">
        <v>2431</v>
      </c>
      <c r="F347" s="122" t="s">
        <v>3</v>
      </c>
      <c r="G347" s="122">
        <v>1462968</v>
      </c>
      <c r="H347" s="126"/>
      <c r="I347" s="130" t="s">
        <v>2432</v>
      </c>
      <c r="J347" s="126"/>
      <c r="K347" s="126"/>
      <c r="L347" s="126"/>
      <c r="M347" s="126"/>
      <c r="N347" s="223">
        <v>0</v>
      </c>
      <c r="O347" s="223">
        <v>54387.67</v>
      </c>
      <c r="P347" s="126" t="s">
        <v>1331</v>
      </c>
    </row>
    <row r="348" spans="1:16" ht="51">
      <c r="A348" s="126" t="s">
        <v>620</v>
      </c>
      <c r="B348" s="126"/>
      <c r="C348" s="127" t="s">
        <v>714</v>
      </c>
      <c r="D348" s="121">
        <v>42741</v>
      </c>
      <c r="E348" s="122" t="s">
        <v>2433</v>
      </c>
      <c r="F348" s="122" t="s">
        <v>3</v>
      </c>
      <c r="G348" s="122">
        <v>1462970</v>
      </c>
      <c r="H348" s="126"/>
      <c r="I348" s="130" t="s">
        <v>2434</v>
      </c>
      <c r="J348" s="126"/>
      <c r="K348" s="126"/>
      <c r="L348" s="126"/>
      <c r="M348" s="126"/>
      <c r="N348" s="223">
        <v>0</v>
      </c>
      <c r="O348" s="223">
        <v>300.15000000000003</v>
      </c>
      <c r="P348" s="126" t="s">
        <v>1331</v>
      </c>
    </row>
    <row r="349" spans="1:16" ht="51">
      <c r="A349" s="126" t="s">
        <v>620</v>
      </c>
      <c r="B349" s="126"/>
      <c r="C349" s="127" t="s">
        <v>714</v>
      </c>
      <c r="D349" s="121">
        <v>42741</v>
      </c>
      <c r="E349" s="122" t="s">
        <v>2435</v>
      </c>
      <c r="F349" s="122" t="s">
        <v>3</v>
      </c>
      <c r="G349" s="122">
        <v>1462975</v>
      </c>
      <c r="H349" s="126"/>
      <c r="I349" s="130" t="s">
        <v>2436</v>
      </c>
      <c r="J349" s="126"/>
      <c r="K349" s="126"/>
      <c r="L349" s="126"/>
      <c r="M349" s="126"/>
      <c r="N349" s="223">
        <v>0</v>
      </c>
      <c r="O349" s="223">
        <v>1095.1500000000001</v>
      </c>
      <c r="P349" s="126" t="s">
        <v>1331</v>
      </c>
    </row>
    <row r="350" spans="1:16" ht="51">
      <c r="A350" s="126" t="s">
        <v>620</v>
      </c>
      <c r="B350" s="126"/>
      <c r="C350" s="127" t="s">
        <v>714</v>
      </c>
      <c r="D350" s="121">
        <v>42741</v>
      </c>
      <c r="E350" s="122" t="s">
        <v>2437</v>
      </c>
      <c r="F350" s="122" t="s">
        <v>3</v>
      </c>
      <c r="G350" s="122">
        <v>1462976</v>
      </c>
      <c r="H350" s="126"/>
      <c r="I350" s="130" t="s">
        <v>2438</v>
      </c>
      <c r="J350" s="126"/>
      <c r="K350" s="126"/>
      <c r="L350" s="126"/>
      <c r="M350" s="126"/>
      <c r="N350" s="223">
        <v>0</v>
      </c>
      <c r="O350" s="223">
        <v>34.85</v>
      </c>
      <c r="P350" s="126" t="s">
        <v>1331</v>
      </c>
    </row>
    <row r="351" spans="1:16" ht="51">
      <c r="A351" s="126" t="s">
        <v>620</v>
      </c>
      <c r="B351" s="126"/>
      <c r="C351" s="127" t="s">
        <v>714</v>
      </c>
      <c r="D351" s="121">
        <v>42741</v>
      </c>
      <c r="E351" s="122" t="s">
        <v>2439</v>
      </c>
      <c r="F351" s="122" t="s">
        <v>3</v>
      </c>
      <c r="G351" s="122">
        <v>1463049</v>
      </c>
      <c r="H351" s="126"/>
      <c r="I351" s="130" t="s">
        <v>2440</v>
      </c>
      <c r="J351" s="126"/>
      <c r="K351" s="126"/>
      <c r="L351" s="126"/>
      <c r="M351" s="126"/>
      <c r="N351" s="223">
        <v>0</v>
      </c>
      <c r="O351" s="223">
        <v>120</v>
      </c>
      <c r="P351" s="126" t="s">
        <v>1331</v>
      </c>
    </row>
    <row r="352" spans="1:16" ht="51">
      <c r="A352" s="126" t="s">
        <v>620</v>
      </c>
      <c r="B352" s="126"/>
      <c r="C352" s="127" t="s">
        <v>714</v>
      </c>
      <c r="D352" s="121">
        <v>42741</v>
      </c>
      <c r="E352" s="122" t="s">
        <v>2441</v>
      </c>
      <c r="F352" s="122" t="s">
        <v>3</v>
      </c>
      <c r="G352" s="122">
        <v>1463061</v>
      </c>
      <c r="H352" s="126"/>
      <c r="I352" s="130" t="s">
        <v>2442</v>
      </c>
      <c r="J352" s="126"/>
      <c r="K352" s="126"/>
      <c r="L352" s="126"/>
      <c r="M352" s="126"/>
      <c r="N352" s="223">
        <v>0</v>
      </c>
      <c r="O352" s="223">
        <v>414.5</v>
      </c>
      <c r="P352" s="126" t="s">
        <v>1331</v>
      </c>
    </row>
    <row r="353" spans="1:16" ht="51">
      <c r="A353" s="126" t="s">
        <v>620</v>
      </c>
      <c r="B353" s="126"/>
      <c r="C353" s="127" t="s">
        <v>714</v>
      </c>
      <c r="D353" s="121">
        <v>42741</v>
      </c>
      <c r="E353" s="122" t="s">
        <v>2443</v>
      </c>
      <c r="F353" s="122" t="s">
        <v>3</v>
      </c>
      <c r="G353" s="122">
        <v>1463063</v>
      </c>
      <c r="H353" s="126"/>
      <c r="I353" s="130" t="s">
        <v>2444</v>
      </c>
      <c r="J353" s="126"/>
      <c r="K353" s="126"/>
      <c r="L353" s="126"/>
      <c r="M353" s="126"/>
      <c r="N353" s="223">
        <v>0</v>
      </c>
      <c r="O353" s="223">
        <v>65.150000000000006</v>
      </c>
      <c r="P353" s="126" t="s">
        <v>1331</v>
      </c>
    </row>
    <row r="354" spans="1:16" ht="51">
      <c r="A354" s="126" t="s">
        <v>620</v>
      </c>
      <c r="B354" s="126"/>
      <c r="C354" s="127" t="s">
        <v>714</v>
      </c>
      <c r="D354" s="121">
        <v>42741</v>
      </c>
      <c r="E354" s="122" t="s">
        <v>2445</v>
      </c>
      <c r="F354" s="122" t="s">
        <v>3</v>
      </c>
      <c r="G354" s="122">
        <v>1463066</v>
      </c>
      <c r="H354" s="126"/>
      <c r="I354" s="130" t="s">
        <v>2446</v>
      </c>
      <c r="J354" s="126"/>
      <c r="K354" s="126"/>
      <c r="L354" s="126"/>
      <c r="M354" s="126"/>
      <c r="N354" s="223">
        <v>0</v>
      </c>
      <c r="O354" s="223">
        <v>430.6</v>
      </c>
      <c r="P354" s="126" t="s">
        <v>1331</v>
      </c>
    </row>
    <row r="355" spans="1:16" ht="51">
      <c r="A355" s="126" t="s">
        <v>620</v>
      </c>
      <c r="B355" s="126"/>
      <c r="C355" s="127" t="s">
        <v>714</v>
      </c>
      <c r="D355" s="121">
        <v>42741</v>
      </c>
      <c r="E355" s="122" t="s">
        <v>2447</v>
      </c>
      <c r="F355" s="122" t="s">
        <v>3</v>
      </c>
      <c r="G355" s="122">
        <v>1463070</v>
      </c>
      <c r="H355" s="126"/>
      <c r="I355" s="130" t="s">
        <v>2448</v>
      </c>
      <c r="J355" s="126"/>
      <c r="K355" s="126"/>
      <c r="L355" s="126"/>
      <c r="M355" s="126"/>
      <c r="N355" s="223">
        <v>0</v>
      </c>
      <c r="O355" s="223">
        <v>2845.88</v>
      </c>
      <c r="P355" s="126" t="s">
        <v>1331</v>
      </c>
    </row>
    <row r="356" spans="1:16" ht="51">
      <c r="A356" s="126" t="s">
        <v>620</v>
      </c>
      <c r="B356" s="126"/>
      <c r="C356" s="127" t="s">
        <v>714</v>
      </c>
      <c r="D356" s="121">
        <v>42741</v>
      </c>
      <c r="E356" s="122" t="s">
        <v>2449</v>
      </c>
      <c r="F356" s="122" t="s">
        <v>3</v>
      </c>
      <c r="G356" s="122">
        <v>1463090</v>
      </c>
      <c r="H356" s="126"/>
      <c r="I356" s="130" t="s">
        <v>2450</v>
      </c>
      <c r="J356" s="126"/>
      <c r="K356" s="126"/>
      <c r="L356" s="126"/>
      <c r="M356" s="126"/>
      <c r="N356" s="223">
        <v>0</v>
      </c>
      <c r="O356" s="223">
        <v>1500</v>
      </c>
      <c r="P356" s="126" t="s">
        <v>1331</v>
      </c>
    </row>
    <row r="357" spans="1:16" ht="51">
      <c r="A357" s="126" t="s">
        <v>620</v>
      </c>
      <c r="B357" s="126"/>
      <c r="C357" s="127" t="s">
        <v>714</v>
      </c>
      <c r="D357" s="121">
        <v>42741</v>
      </c>
      <c r="E357" s="122" t="s">
        <v>2451</v>
      </c>
      <c r="F357" s="122" t="s">
        <v>3</v>
      </c>
      <c r="G357" s="122">
        <v>1463122</v>
      </c>
      <c r="H357" s="126"/>
      <c r="I357" s="130" t="s">
        <v>2452</v>
      </c>
      <c r="J357" s="126"/>
      <c r="K357" s="126"/>
      <c r="L357" s="126"/>
      <c r="M357" s="126"/>
      <c r="N357" s="223">
        <v>0</v>
      </c>
      <c r="O357" s="223">
        <v>1500</v>
      </c>
      <c r="P357" s="126" t="s">
        <v>1331</v>
      </c>
    </row>
    <row r="358" spans="1:16" ht="51">
      <c r="A358" s="126" t="s">
        <v>620</v>
      </c>
      <c r="B358" s="126"/>
      <c r="C358" s="127" t="s">
        <v>714</v>
      </c>
      <c r="D358" s="121">
        <v>42741</v>
      </c>
      <c r="E358" s="122" t="s">
        <v>2453</v>
      </c>
      <c r="F358" s="122" t="s">
        <v>3</v>
      </c>
      <c r="G358" s="122">
        <v>1463218</v>
      </c>
      <c r="H358" s="126"/>
      <c r="I358" s="130" t="s">
        <v>2454</v>
      </c>
      <c r="J358" s="126"/>
      <c r="K358" s="126"/>
      <c r="L358" s="126"/>
      <c r="M358" s="126"/>
      <c r="N358" s="223">
        <v>0</v>
      </c>
      <c r="O358" s="223">
        <v>35</v>
      </c>
      <c r="P358" s="126" t="s">
        <v>1331</v>
      </c>
    </row>
    <row r="359" spans="1:16" ht="51">
      <c r="A359" s="126" t="s">
        <v>620</v>
      </c>
      <c r="B359" s="126"/>
      <c r="C359" s="127" t="s">
        <v>714</v>
      </c>
      <c r="D359" s="121">
        <v>42741</v>
      </c>
      <c r="E359" s="122" t="s">
        <v>2455</v>
      </c>
      <c r="F359" s="122" t="s">
        <v>3</v>
      </c>
      <c r="G359" s="122">
        <v>1463262</v>
      </c>
      <c r="H359" s="126"/>
      <c r="I359" s="130" t="s">
        <v>2456</v>
      </c>
      <c r="J359" s="126"/>
      <c r="K359" s="126"/>
      <c r="L359" s="126"/>
      <c r="M359" s="126"/>
      <c r="N359" s="223">
        <v>0</v>
      </c>
      <c r="O359" s="223">
        <v>59288.57</v>
      </c>
      <c r="P359" s="126" t="s">
        <v>1331</v>
      </c>
    </row>
    <row r="360" spans="1:16" ht="51">
      <c r="A360" s="126" t="s">
        <v>620</v>
      </c>
      <c r="B360" s="126"/>
      <c r="C360" s="127" t="s">
        <v>714</v>
      </c>
      <c r="D360" s="121">
        <v>42744</v>
      </c>
      <c r="E360" s="122" t="s">
        <v>2457</v>
      </c>
      <c r="F360" s="122" t="s">
        <v>3</v>
      </c>
      <c r="G360" s="122">
        <v>1463474</v>
      </c>
      <c r="H360" s="126"/>
      <c r="I360" s="130" t="s">
        <v>2458</v>
      </c>
      <c r="J360" s="126"/>
      <c r="K360" s="126"/>
      <c r="L360" s="126"/>
      <c r="M360" s="126"/>
      <c r="N360" s="223">
        <v>0</v>
      </c>
      <c r="O360" s="223">
        <v>1825.79</v>
      </c>
      <c r="P360" s="126" t="s">
        <v>1331</v>
      </c>
    </row>
    <row r="361" spans="1:16" ht="51">
      <c r="A361" s="126" t="s">
        <v>620</v>
      </c>
      <c r="B361" s="126"/>
      <c r="C361" s="127" t="s">
        <v>714</v>
      </c>
      <c r="D361" s="121">
        <v>42744</v>
      </c>
      <c r="E361" s="122" t="s">
        <v>2459</v>
      </c>
      <c r="F361" s="122" t="s">
        <v>3</v>
      </c>
      <c r="G361" s="122">
        <v>1463475</v>
      </c>
      <c r="H361" s="126"/>
      <c r="I361" s="130" t="s">
        <v>2460</v>
      </c>
      <c r="J361" s="126"/>
      <c r="K361" s="126"/>
      <c r="L361" s="126"/>
      <c r="M361" s="126"/>
      <c r="N361" s="223">
        <v>0</v>
      </c>
      <c r="O361" s="223">
        <v>13.56</v>
      </c>
      <c r="P361" s="126" t="s">
        <v>1331</v>
      </c>
    </row>
    <row r="362" spans="1:16" ht="51">
      <c r="A362" s="126" t="s">
        <v>620</v>
      </c>
      <c r="B362" s="126"/>
      <c r="C362" s="127" t="s">
        <v>714</v>
      </c>
      <c r="D362" s="121">
        <v>42744</v>
      </c>
      <c r="E362" s="122" t="s">
        <v>2461</v>
      </c>
      <c r="F362" s="122" t="s">
        <v>3</v>
      </c>
      <c r="G362" s="122">
        <v>1463476</v>
      </c>
      <c r="H362" s="126"/>
      <c r="I362" s="130" t="s">
        <v>2462</v>
      </c>
      <c r="J362" s="126"/>
      <c r="K362" s="126"/>
      <c r="L362" s="126"/>
      <c r="M362" s="126"/>
      <c r="N362" s="223">
        <v>0</v>
      </c>
      <c r="O362" s="223">
        <v>1011.39</v>
      </c>
      <c r="P362" s="126" t="s">
        <v>1331</v>
      </c>
    </row>
    <row r="363" spans="1:16" ht="51">
      <c r="A363" s="126" t="s">
        <v>620</v>
      </c>
      <c r="B363" s="126"/>
      <c r="C363" s="127" t="s">
        <v>714</v>
      </c>
      <c r="D363" s="121">
        <v>42744</v>
      </c>
      <c r="E363" s="122" t="s">
        <v>2463</v>
      </c>
      <c r="F363" s="122" t="s">
        <v>3</v>
      </c>
      <c r="G363" s="122">
        <v>1463518</v>
      </c>
      <c r="H363" s="126"/>
      <c r="I363" s="130" t="s">
        <v>2464</v>
      </c>
      <c r="J363" s="126"/>
      <c r="K363" s="126"/>
      <c r="L363" s="126"/>
      <c r="M363" s="126"/>
      <c r="N363" s="223">
        <v>0</v>
      </c>
      <c r="O363" s="223">
        <v>4535</v>
      </c>
      <c r="P363" s="126" t="s">
        <v>1331</v>
      </c>
    </row>
    <row r="364" spans="1:16" ht="38.25">
      <c r="A364" s="126">
        <v>86</v>
      </c>
      <c r="B364" s="126"/>
      <c r="C364" s="127" t="s">
        <v>711</v>
      </c>
      <c r="D364" s="121">
        <v>42744</v>
      </c>
      <c r="E364" s="122" t="s">
        <v>2465</v>
      </c>
      <c r="F364" s="122" t="s">
        <v>3</v>
      </c>
      <c r="G364" s="122">
        <v>1463525</v>
      </c>
      <c r="H364" s="126"/>
      <c r="I364" s="130" t="s">
        <v>2466</v>
      </c>
      <c r="J364" s="126"/>
      <c r="K364" s="126"/>
      <c r="L364" s="126"/>
      <c r="M364" s="126"/>
      <c r="N364" s="223">
        <v>0</v>
      </c>
      <c r="O364" s="223">
        <v>0.08</v>
      </c>
      <c r="P364" s="126" t="s">
        <v>12606</v>
      </c>
    </row>
    <row r="365" spans="1:16" ht="63.75">
      <c r="A365" s="126" t="s">
        <v>620</v>
      </c>
      <c r="B365" s="126"/>
      <c r="C365" s="127" t="s">
        <v>714</v>
      </c>
      <c r="D365" s="121">
        <v>42744</v>
      </c>
      <c r="E365" s="122" t="s">
        <v>2467</v>
      </c>
      <c r="F365" s="122" t="s">
        <v>3</v>
      </c>
      <c r="G365" s="122">
        <v>1463529</v>
      </c>
      <c r="H365" s="126"/>
      <c r="I365" s="130" t="s">
        <v>2468</v>
      </c>
      <c r="J365" s="126"/>
      <c r="K365" s="126"/>
      <c r="L365" s="126"/>
      <c r="M365" s="126"/>
      <c r="N365" s="223">
        <v>0</v>
      </c>
      <c r="O365" s="223">
        <v>200.85</v>
      </c>
      <c r="P365" s="126" t="s">
        <v>1331</v>
      </c>
    </row>
    <row r="366" spans="1:16" ht="38.25">
      <c r="A366" s="126">
        <v>86</v>
      </c>
      <c r="B366" s="126"/>
      <c r="C366" s="127" t="s">
        <v>711</v>
      </c>
      <c r="D366" s="121">
        <v>42744</v>
      </c>
      <c r="E366" s="122" t="s">
        <v>2469</v>
      </c>
      <c r="F366" s="122" t="s">
        <v>3</v>
      </c>
      <c r="G366" s="122">
        <v>1463530</v>
      </c>
      <c r="H366" s="126"/>
      <c r="I366" s="130" t="s">
        <v>2466</v>
      </c>
      <c r="J366" s="126"/>
      <c r="K366" s="126"/>
      <c r="L366" s="126"/>
      <c r="M366" s="126"/>
      <c r="N366" s="223">
        <v>0</v>
      </c>
      <c r="O366" s="223">
        <v>150.25</v>
      </c>
      <c r="P366" s="126" t="s">
        <v>1331</v>
      </c>
    </row>
    <row r="367" spans="1:16" ht="51">
      <c r="A367" s="126">
        <v>312</v>
      </c>
      <c r="B367" s="126"/>
      <c r="C367" s="127" t="s">
        <v>810</v>
      </c>
      <c r="D367" s="121">
        <v>42744</v>
      </c>
      <c r="E367" s="122" t="s">
        <v>2470</v>
      </c>
      <c r="F367" s="122" t="s">
        <v>3</v>
      </c>
      <c r="G367" s="122">
        <v>1463541</v>
      </c>
      <c r="H367" s="126"/>
      <c r="I367" s="130" t="s">
        <v>2471</v>
      </c>
      <c r="J367" s="126"/>
      <c r="K367" s="126"/>
      <c r="L367" s="126"/>
      <c r="M367" s="126"/>
      <c r="N367" s="223">
        <v>0</v>
      </c>
      <c r="O367" s="223">
        <v>50</v>
      </c>
      <c r="P367" s="126" t="s">
        <v>1331</v>
      </c>
    </row>
    <row r="368" spans="1:16" ht="51">
      <c r="A368" s="126">
        <v>312</v>
      </c>
      <c r="B368" s="126"/>
      <c r="C368" s="127" t="s">
        <v>810</v>
      </c>
      <c r="D368" s="121">
        <v>42744</v>
      </c>
      <c r="E368" s="122" t="s">
        <v>2472</v>
      </c>
      <c r="F368" s="122" t="s">
        <v>3</v>
      </c>
      <c r="G368" s="122">
        <v>1463543</v>
      </c>
      <c r="H368" s="126"/>
      <c r="I368" s="130" t="s">
        <v>2473</v>
      </c>
      <c r="J368" s="126"/>
      <c r="K368" s="126"/>
      <c r="L368" s="126"/>
      <c r="M368" s="126"/>
      <c r="N368" s="223">
        <v>0</v>
      </c>
      <c r="O368" s="223">
        <v>79</v>
      </c>
      <c r="P368" s="126" t="s">
        <v>1331</v>
      </c>
    </row>
    <row r="369" spans="1:16" ht="51">
      <c r="A369" s="126" t="s">
        <v>620</v>
      </c>
      <c r="B369" s="126"/>
      <c r="C369" s="127" t="s">
        <v>714</v>
      </c>
      <c r="D369" s="121">
        <v>42744</v>
      </c>
      <c r="E369" s="122" t="s">
        <v>2474</v>
      </c>
      <c r="F369" s="122" t="s">
        <v>3</v>
      </c>
      <c r="G369" s="122">
        <v>1463545</v>
      </c>
      <c r="H369" s="126"/>
      <c r="I369" s="130" t="s">
        <v>2475</v>
      </c>
      <c r="J369" s="126"/>
      <c r="K369" s="126"/>
      <c r="L369" s="126"/>
      <c r="M369" s="126"/>
      <c r="N369" s="223">
        <v>0</v>
      </c>
      <c r="O369" s="223">
        <v>45</v>
      </c>
      <c r="P369" s="126" t="s">
        <v>1331</v>
      </c>
    </row>
    <row r="370" spans="1:16" ht="51">
      <c r="A370" s="126" t="s">
        <v>620</v>
      </c>
      <c r="B370" s="126"/>
      <c r="C370" s="127" t="s">
        <v>714</v>
      </c>
      <c r="D370" s="121">
        <v>42744</v>
      </c>
      <c r="E370" s="122" t="s">
        <v>2476</v>
      </c>
      <c r="F370" s="122" t="s">
        <v>3</v>
      </c>
      <c r="G370" s="122">
        <v>1463548</v>
      </c>
      <c r="H370" s="126"/>
      <c r="I370" s="130" t="s">
        <v>2477</v>
      </c>
      <c r="J370" s="126"/>
      <c r="K370" s="126"/>
      <c r="L370" s="126"/>
      <c r="M370" s="126"/>
      <c r="N370" s="223">
        <v>0</v>
      </c>
      <c r="O370" s="223">
        <v>26</v>
      </c>
      <c r="P370" s="126" t="s">
        <v>1331</v>
      </c>
    </row>
    <row r="371" spans="1:16" ht="51">
      <c r="A371" s="126" t="s">
        <v>620</v>
      </c>
      <c r="B371" s="126"/>
      <c r="C371" s="127" t="s">
        <v>714</v>
      </c>
      <c r="D371" s="121">
        <v>42744</v>
      </c>
      <c r="E371" s="122" t="s">
        <v>2478</v>
      </c>
      <c r="F371" s="122" t="s">
        <v>3</v>
      </c>
      <c r="G371" s="122">
        <v>1463557</v>
      </c>
      <c r="H371" s="126"/>
      <c r="I371" s="130" t="s">
        <v>2479</v>
      </c>
      <c r="J371" s="126"/>
      <c r="K371" s="126"/>
      <c r="L371" s="126"/>
      <c r="M371" s="126"/>
      <c r="N371" s="223">
        <v>0</v>
      </c>
      <c r="O371" s="223">
        <v>26</v>
      </c>
      <c r="P371" s="126" t="s">
        <v>1331</v>
      </c>
    </row>
    <row r="372" spans="1:16" ht="51">
      <c r="A372" s="126" t="s">
        <v>620</v>
      </c>
      <c r="B372" s="126"/>
      <c r="C372" s="127" t="s">
        <v>714</v>
      </c>
      <c r="D372" s="121">
        <v>42744</v>
      </c>
      <c r="E372" s="122" t="s">
        <v>2480</v>
      </c>
      <c r="F372" s="122" t="s">
        <v>3</v>
      </c>
      <c r="G372" s="122">
        <v>1463558</v>
      </c>
      <c r="H372" s="126"/>
      <c r="I372" s="130" t="s">
        <v>2481</v>
      </c>
      <c r="J372" s="126"/>
      <c r="K372" s="126"/>
      <c r="L372" s="126"/>
      <c r="M372" s="126"/>
      <c r="N372" s="223">
        <v>0</v>
      </c>
      <c r="O372" s="223">
        <v>5320.9400000000005</v>
      </c>
      <c r="P372" s="126" t="s">
        <v>1331</v>
      </c>
    </row>
    <row r="373" spans="1:16" ht="51">
      <c r="A373" s="126" t="s">
        <v>620</v>
      </c>
      <c r="B373" s="126"/>
      <c r="C373" s="127" t="s">
        <v>714</v>
      </c>
      <c r="D373" s="121">
        <v>42744</v>
      </c>
      <c r="E373" s="122" t="s">
        <v>2482</v>
      </c>
      <c r="F373" s="122" t="s">
        <v>3</v>
      </c>
      <c r="G373" s="122">
        <v>1463559</v>
      </c>
      <c r="H373" s="126"/>
      <c r="I373" s="130" t="s">
        <v>2483</v>
      </c>
      <c r="J373" s="126"/>
      <c r="K373" s="126"/>
      <c r="L373" s="126"/>
      <c r="M373" s="126"/>
      <c r="N373" s="223">
        <v>0</v>
      </c>
      <c r="O373" s="223">
        <v>2488.41</v>
      </c>
      <c r="P373" s="126" t="s">
        <v>1331</v>
      </c>
    </row>
    <row r="374" spans="1:16" ht="51">
      <c r="A374" s="126" t="s">
        <v>620</v>
      </c>
      <c r="B374" s="126"/>
      <c r="C374" s="127" t="s">
        <v>714</v>
      </c>
      <c r="D374" s="121">
        <v>42744</v>
      </c>
      <c r="E374" s="122" t="s">
        <v>2484</v>
      </c>
      <c r="F374" s="122" t="s">
        <v>3</v>
      </c>
      <c r="G374" s="122">
        <v>1463601</v>
      </c>
      <c r="H374" s="126"/>
      <c r="I374" s="130" t="s">
        <v>2485</v>
      </c>
      <c r="J374" s="126"/>
      <c r="K374" s="126"/>
      <c r="L374" s="126"/>
      <c r="M374" s="126"/>
      <c r="N374" s="223">
        <v>0</v>
      </c>
      <c r="O374" s="223">
        <v>123</v>
      </c>
      <c r="P374" s="126" t="s">
        <v>1331</v>
      </c>
    </row>
    <row r="375" spans="1:16" ht="51">
      <c r="A375" s="126" t="s">
        <v>620</v>
      </c>
      <c r="B375" s="126"/>
      <c r="C375" s="127" t="s">
        <v>714</v>
      </c>
      <c r="D375" s="121">
        <v>42744</v>
      </c>
      <c r="E375" s="122" t="s">
        <v>2486</v>
      </c>
      <c r="F375" s="122" t="s">
        <v>3</v>
      </c>
      <c r="G375" s="122">
        <v>1463614</v>
      </c>
      <c r="H375" s="126"/>
      <c r="I375" s="130" t="s">
        <v>2487</v>
      </c>
      <c r="J375" s="126"/>
      <c r="K375" s="126"/>
      <c r="L375" s="126"/>
      <c r="M375" s="126"/>
      <c r="N375" s="223">
        <v>0</v>
      </c>
      <c r="O375" s="223">
        <v>3400</v>
      </c>
      <c r="P375" s="126" t="s">
        <v>1331</v>
      </c>
    </row>
    <row r="376" spans="1:16" ht="51">
      <c r="A376" s="126" t="s">
        <v>620</v>
      </c>
      <c r="B376" s="126"/>
      <c r="C376" s="127" t="s">
        <v>714</v>
      </c>
      <c r="D376" s="121">
        <v>42744</v>
      </c>
      <c r="E376" s="122" t="s">
        <v>2488</v>
      </c>
      <c r="F376" s="122" t="s">
        <v>3</v>
      </c>
      <c r="G376" s="122">
        <v>1463626</v>
      </c>
      <c r="H376" s="126"/>
      <c r="I376" s="130" t="s">
        <v>2489</v>
      </c>
      <c r="J376" s="126"/>
      <c r="K376" s="126"/>
      <c r="L376" s="126"/>
      <c r="M376" s="126"/>
      <c r="N376" s="223">
        <v>0</v>
      </c>
      <c r="O376" s="223">
        <v>250</v>
      </c>
      <c r="P376" s="126" t="s">
        <v>1331</v>
      </c>
    </row>
    <row r="377" spans="1:16" ht="51">
      <c r="A377" s="126" t="s">
        <v>620</v>
      </c>
      <c r="B377" s="126"/>
      <c r="C377" s="127" t="s">
        <v>714</v>
      </c>
      <c r="D377" s="121">
        <v>42744</v>
      </c>
      <c r="E377" s="122" t="s">
        <v>2490</v>
      </c>
      <c r="F377" s="122" t="s">
        <v>3</v>
      </c>
      <c r="G377" s="122">
        <v>1463670</v>
      </c>
      <c r="H377" s="126"/>
      <c r="I377" s="130" t="s">
        <v>2491</v>
      </c>
      <c r="J377" s="126"/>
      <c r="K377" s="126"/>
      <c r="L377" s="126"/>
      <c r="M377" s="126"/>
      <c r="N377" s="223">
        <v>0</v>
      </c>
      <c r="O377" s="223">
        <v>258.56</v>
      </c>
      <c r="P377" s="126" t="s">
        <v>1331</v>
      </c>
    </row>
    <row r="378" spans="1:16" ht="51">
      <c r="A378" s="126" t="s">
        <v>620</v>
      </c>
      <c r="B378" s="126"/>
      <c r="C378" s="127" t="s">
        <v>714</v>
      </c>
      <c r="D378" s="121">
        <v>42745</v>
      </c>
      <c r="E378" s="122" t="s">
        <v>2492</v>
      </c>
      <c r="F378" s="122" t="s">
        <v>3</v>
      </c>
      <c r="G378" s="122">
        <v>1464031</v>
      </c>
      <c r="H378" s="126"/>
      <c r="I378" s="130" t="s">
        <v>2493</v>
      </c>
      <c r="J378" s="126"/>
      <c r="K378" s="126"/>
      <c r="L378" s="126"/>
      <c r="M378" s="126"/>
      <c r="N378" s="223">
        <v>0</v>
      </c>
      <c r="O378" s="223">
        <v>20</v>
      </c>
      <c r="P378" s="126" t="s">
        <v>1331</v>
      </c>
    </row>
    <row r="379" spans="1:16" ht="51">
      <c r="A379" s="126" t="s">
        <v>620</v>
      </c>
      <c r="B379" s="126"/>
      <c r="C379" s="127" t="s">
        <v>714</v>
      </c>
      <c r="D379" s="121">
        <v>42745</v>
      </c>
      <c r="E379" s="122" t="s">
        <v>2494</v>
      </c>
      <c r="F379" s="122" t="s">
        <v>3</v>
      </c>
      <c r="G379" s="122">
        <v>1464035</v>
      </c>
      <c r="H379" s="126"/>
      <c r="I379" s="130" t="s">
        <v>2495</v>
      </c>
      <c r="J379" s="126"/>
      <c r="K379" s="126"/>
      <c r="L379" s="126"/>
      <c r="M379" s="126"/>
      <c r="N379" s="223">
        <v>0</v>
      </c>
      <c r="O379" s="223">
        <v>3630</v>
      </c>
      <c r="P379" s="126" t="s">
        <v>1331</v>
      </c>
    </row>
    <row r="380" spans="1:16" ht="51">
      <c r="A380" s="126" t="s">
        <v>620</v>
      </c>
      <c r="B380" s="126"/>
      <c r="C380" s="127" t="s">
        <v>714</v>
      </c>
      <c r="D380" s="121">
        <v>42745</v>
      </c>
      <c r="E380" s="122" t="s">
        <v>2496</v>
      </c>
      <c r="F380" s="122" t="s">
        <v>3</v>
      </c>
      <c r="G380" s="122">
        <v>1464038</v>
      </c>
      <c r="H380" s="126"/>
      <c r="I380" s="130" t="s">
        <v>2497</v>
      </c>
      <c r="J380" s="126"/>
      <c r="K380" s="126"/>
      <c r="L380" s="126"/>
      <c r="M380" s="126"/>
      <c r="N380" s="223">
        <v>0</v>
      </c>
      <c r="O380" s="223">
        <v>892.94</v>
      </c>
      <c r="P380" s="126" t="s">
        <v>1331</v>
      </c>
    </row>
    <row r="381" spans="1:16" ht="51">
      <c r="A381" s="126" t="s">
        <v>620</v>
      </c>
      <c r="B381" s="126"/>
      <c r="C381" s="127" t="s">
        <v>714</v>
      </c>
      <c r="D381" s="121">
        <v>42745</v>
      </c>
      <c r="E381" s="122" t="s">
        <v>2498</v>
      </c>
      <c r="F381" s="122" t="s">
        <v>3</v>
      </c>
      <c r="G381" s="122">
        <v>1464039</v>
      </c>
      <c r="H381" s="126"/>
      <c r="I381" s="130" t="s">
        <v>2499</v>
      </c>
      <c r="J381" s="126"/>
      <c r="K381" s="126"/>
      <c r="L381" s="126"/>
      <c r="M381" s="126"/>
      <c r="N381" s="223">
        <v>0</v>
      </c>
      <c r="O381" s="223">
        <v>944.74</v>
      </c>
      <c r="P381" s="126" t="s">
        <v>1331</v>
      </c>
    </row>
    <row r="382" spans="1:16" ht="51">
      <c r="A382" s="126" t="s">
        <v>620</v>
      </c>
      <c r="B382" s="126"/>
      <c r="C382" s="127" t="s">
        <v>714</v>
      </c>
      <c r="D382" s="121">
        <v>42745</v>
      </c>
      <c r="E382" s="122" t="s">
        <v>2500</v>
      </c>
      <c r="F382" s="122" t="s">
        <v>3</v>
      </c>
      <c r="G382" s="122">
        <v>1464040</v>
      </c>
      <c r="H382" s="126"/>
      <c r="I382" s="130" t="s">
        <v>2501</v>
      </c>
      <c r="J382" s="126"/>
      <c r="K382" s="126"/>
      <c r="L382" s="126"/>
      <c r="M382" s="126"/>
      <c r="N382" s="223">
        <v>0</v>
      </c>
      <c r="O382" s="223">
        <v>1283.98</v>
      </c>
      <c r="P382" s="126" t="s">
        <v>1331</v>
      </c>
    </row>
    <row r="383" spans="1:16" ht="51">
      <c r="A383" s="126" t="s">
        <v>620</v>
      </c>
      <c r="B383" s="126"/>
      <c r="C383" s="127" t="s">
        <v>714</v>
      </c>
      <c r="D383" s="121">
        <v>42745</v>
      </c>
      <c r="E383" s="122" t="s">
        <v>2502</v>
      </c>
      <c r="F383" s="122" t="s">
        <v>3</v>
      </c>
      <c r="G383" s="122">
        <v>1464043</v>
      </c>
      <c r="H383" s="126"/>
      <c r="I383" s="130" t="s">
        <v>2503</v>
      </c>
      <c r="J383" s="126"/>
      <c r="K383" s="126"/>
      <c r="L383" s="126"/>
      <c r="M383" s="126"/>
      <c r="N383" s="223">
        <v>0</v>
      </c>
      <c r="O383" s="223">
        <v>4085.64</v>
      </c>
      <c r="P383" s="126" t="s">
        <v>1331</v>
      </c>
    </row>
    <row r="384" spans="1:16" ht="51">
      <c r="A384" s="126" t="s">
        <v>620</v>
      </c>
      <c r="B384" s="126"/>
      <c r="C384" s="127" t="s">
        <v>714</v>
      </c>
      <c r="D384" s="121">
        <v>42745</v>
      </c>
      <c r="E384" s="122" t="s">
        <v>2504</v>
      </c>
      <c r="F384" s="122" t="s">
        <v>3</v>
      </c>
      <c r="G384" s="122">
        <v>1463948</v>
      </c>
      <c r="H384" s="126"/>
      <c r="I384" s="130" t="s">
        <v>2505</v>
      </c>
      <c r="J384" s="126"/>
      <c r="K384" s="126"/>
      <c r="L384" s="126"/>
      <c r="M384" s="126"/>
      <c r="N384" s="223">
        <v>0</v>
      </c>
      <c r="O384" s="223">
        <v>465.5</v>
      </c>
      <c r="P384" s="126" t="s">
        <v>1331</v>
      </c>
    </row>
    <row r="385" spans="1:16" ht="51">
      <c r="A385" s="126" t="s">
        <v>620</v>
      </c>
      <c r="B385" s="126"/>
      <c r="C385" s="127" t="s">
        <v>714</v>
      </c>
      <c r="D385" s="121">
        <v>42745</v>
      </c>
      <c r="E385" s="122" t="s">
        <v>2506</v>
      </c>
      <c r="F385" s="122" t="s">
        <v>3</v>
      </c>
      <c r="G385" s="122">
        <v>1464007</v>
      </c>
      <c r="H385" s="126"/>
      <c r="I385" s="130" t="s">
        <v>2507</v>
      </c>
      <c r="J385" s="126"/>
      <c r="K385" s="126"/>
      <c r="L385" s="126"/>
      <c r="M385" s="126"/>
      <c r="N385" s="223">
        <v>0</v>
      </c>
      <c r="O385" s="223">
        <v>3115</v>
      </c>
      <c r="P385" s="126" t="s">
        <v>1331</v>
      </c>
    </row>
    <row r="386" spans="1:16" ht="51">
      <c r="A386" s="126" t="s">
        <v>620</v>
      </c>
      <c r="B386" s="126"/>
      <c r="C386" s="127" t="s">
        <v>714</v>
      </c>
      <c r="D386" s="121">
        <v>42745</v>
      </c>
      <c r="E386" s="122" t="s">
        <v>2508</v>
      </c>
      <c r="F386" s="122" t="s">
        <v>3</v>
      </c>
      <c r="G386" s="122">
        <v>1464046</v>
      </c>
      <c r="H386" s="126"/>
      <c r="I386" s="130" t="s">
        <v>2509</v>
      </c>
      <c r="J386" s="126"/>
      <c r="K386" s="126"/>
      <c r="L386" s="126"/>
      <c r="M386" s="126"/>
      <c r="N386" s="223">
        <v>0</v>
      </c>
      <c r="O386" s="223">
        <v>1498.77</v>
      </c>
      <c r="P386" s="126" t="s">
        <v>1331</v>
      </c>
    </row>
    <row r="387" spans="1:16" ht="51">
      <c r="A387" s="126">
        <v>86</v>
      </c>
      <c r="B387" s="126"/>
      <c r="C387" s="127" t="s">
        <v>711</v>
      </c>
      <c r="D387" s="121">
        <v>42745</v>
      </c>
      <c r="E387" s="122" t="s">
        <v>2510</v>
      </c>
      <c r="F387" s="122" t="s">
        <v>3</v>
      </c>
      <c r="G387" s="122">
        <v>1464122</v>
      </c>
      <c r="H387" s="126"/>
      <c r="I387" s="130" t="s">
        <v>2511</v>
      </c>
      <c r="J387" s="126"/>
      <c r="K387" s="126"/>
      <c r="L387" s="126"/>
      <c r="M387" s="126"/>
      <c r="N387" s="223">
        <v>0</v>
      </c>
      <c r="O387" s="223">
        <v>342</v>
      </c>
      <c r="P387" s="126" t="s">
        <v>1331</v>
      </c>
    </row>
    <row r="388" spans="1:16" ht="51">
      <c r="A388" s="126" t="s">
        <v>620</v>
      </c>
      <c r="B388" s="126"/>
      <c r="C388" s="127" t="s">
        <v>714</v>
      </c>
      <c r="D388" s="121">
        <v>42745</v>
      </c>
      <c r="E388" s="122" t="s">
        <v>2512</v>
      </c>
      <c r="F388" s="122" t="s">
        <v>3</v>
      </c>
      <c r="G388" s="122">
        <v>1464169</v>
      </c>
      <c r="H388" s="126"/>
      <c r="I388" s="130" t="s">
        <v>2513</v>
      </c>
      <c r="J388" s="126"/>
      <c r="K388" s="126"/>
      <c r="L388" s="126"/>
      <c r="M388" s="126"/>
      <c r="N388" s="223">
        <v>0</v>
      </c>
      <c r="O388" s="223">
        <v>362.5</v>
      </c>
      <c r="P388" s="126" t="s">
        <v>1331</v>
      </c>
    </row>
    <row r="389" spans="1:16" ht="51">
      <c r="A389" s="126" t="s">
        <v>620</v>
      </c>
      <c r="B389" s="126"/>
      <c r="C389" s="127" t="s">
        <v>714</v>
      </c>
      <c r="D389" s="121">
        <v>42745</v>
      </c>
      <c r="E389" s="122" t="s">
        <v>2514</v>
      </c>
      <c r="F389" s="122" t="s">
        <v>3</v>
      </c>
      <c r="G389" s="122">
        <v>1464170</v>
      </c>
      <c r="H389" s="126"/>
      <c r="I389" s="130" t="s">
        <v>2515</v>
      </c>
      <c r="J389" s="126"/>
      <c r="K389" s="126"/>
      <c r="L389" s="126"/>
      <c r="M389" s="126"/>
      <c r="N389" s="223">
        <v>0</v>
      </c>
      <c r="O389" s="223">
        <v>362.5</v>
      </c>
      <c r="P389" s="126" t="s">
        <v>1331</v>
      </c>
    </row>
    <row r="390" spans="1:16" ht="51">
      <c r="A390" s="126" t="s">
        <v>620</v>
      </c>
      <c r="B390" s="126"/>
      <c r="C390" s="127" t="s">
        <v>714</v>
      </c>
      <c r="D390" s="121">
        <v>42745</v>
      </c>
      <c r="E390" s="122" t="s">
        <v>2516</v>
      </c>
      <c r="F390" s="122" t="s">
        <v>3</v>
      </c>
      <c r="G390" s="122">
        <v>1464171</v>
      </c>
      <c r="H390" s="126"/>
      <c r="I390" s="130" t="s">
        <v>2517</v>
      </c>
      <c r="J390" s="126"/>
      <c r="K390" s="126"/>
      <c r="L390" s="126"/>
      <c r="M390" s="126"/>
      <c r="N390" s="223">
        <v>0</v>
      </c>
      <c r="O390" s="223">
        <v>362.5</v>
      </c>
      <c r="P390" s="126" t="s">
        <v>1331</v>
      </c>
    </row>
    <row r="391" spans="1:16" ht="51">
      <c r="A391" s="126" t="s">
        <v>620</v>
      </c>
      <c r="B391" s="126"/>
      <c r="C391" s="127" t="s">
        <v>714</v>
      </c>
      <c r="D391" s="121">
        <v>42745</v>
      </c>
      <c r="E391" s="122" t="s">
        <v>2518</v>
      </c>
      <c r="F391" s="122" t="s">
        <v>3</v>
      </c>
      <c r="G391" s="122">
        <v>1464172</v>
      </c>
      <c r="H391" s="126"/>
      <c r="I391" s="130" t="s">
        <v>2519</v>
      </c>
      <c r="J391" s="126"/>
      <c r="K391" s="126"/>
      <c r="L391" s="126"/>
      <c r="M391" s="126"/>
      <c r="N391" s="223">
        <v>0</v>
      </c>
      <c r="O391" s="223">
        <v>362.5</v>
      </c>
      <c r="P391" s="126" t="s">
        <v>1331</v>
      </c>
    </row>
    <row r="392" spans="1:16" ht="51">
      <c r="A392" s="126" t="s">
        <v>620</v>
      </c>
      <c r="B392" s="126"/>
      <c r="C392" s="127" t="s">
        <v>714</v>
      </c>
      <c r="D392" s="121">
        <v>42745</v>
      </c>
      <c r="E392" s="122" t="s">
        <v>2520</v>
      </c>
      <c r="F392" s="122" t="s">
        <v>3</v>
      </c>
      <c r="G392" s="122">
        <v>1464174</v>
      </c>
      <c r="H392" s="126"/>
      <c r="I392" s="130" t="s">
        <v>2521</v>
      </c>
      <c r="J392" s="126"/>
      <c r="K392" s="126"/>
      <c r="L392" s="126"/>
      <c r="M392" s="126"/>
      <c r="N392" s="223">
        <v>0</v>
      </c>
      <c r="O392" s="223">
        <v>456.5</v>
      </c>
      <c r="P392" s="126" t="s">
        <v>1331</v>
      </c>
    </row>
    <row r="393" spans="1:16" ht="51">
      <c r="A393" s="126" t="s">
        <v>620</v>
      </c>
      <c r="B393" s="126"/>
      <c r="C393" s="127" t="s">
        <v>714</v>
      </c>
      <c r="D393" s="121">
        <v>42745</v>
      </c>
      <c r="E393" s="122" t="s">
        <v>2522</v>
      </c>
      <c r="F393" s="122" t="s">
        <v>3</v>
      </c>
      <c r="G393" s="122">
        <v>1464175</v>
      </c>
      <c r="H393" s="126"/>
      <c r="I393" s="130" t="s">
        <v>2523</v>
      </c>
      <c r="J393" s="126"/>
      <c r="K393" s="126"/>
      <c r="L393" s="126"/>
      <c r="M393" s="126"/>
      <c r="N393" s="223">
        <v>0</v>
      </c>
      <c r="O393" s="223">
        <v>692</v>
      </c>
      <c r="P393" s="126" t="s">
        <v>1331</v>
      </c>
    </row>
    <row r="394" spans="1:16" ht="51">
      <c r="A394" s="126" t="s">
        <v>620</v>
      </c>
      <c r="B394" s="126"/>
      <c r="C394" s="127" t="s">
        <v>714</v>
      </c>
      <c r="D394" s="121">
        <v>42745</v>
      </c>
      <c r="E394" s="122" t="s">
        <v>2524</v>
      </c>
      <c r="F394" s="122" t="s">
        <v>3</v>
      </c>
      <c r="G394" s="122">
        <v>1464198</v>
      </c>
      <c r="H394" s="126"/>
      <c r="I394" s="130" t="s">
        <v>2525</v>
      </c>
      <c r="J394" s="126"/>
      <c r="K394" s="126"/>
      <c r="L394" s="126"/>
      <c r="M394" s="126"/>
      <c r="N394" s="223">
        <v>0</v>
      </c>
      <c r="O394" s="223">
        <v>465.52</v>
      </c>
      <c r="P394" s="126" t="s">
        <v>1331</v>
      </c>
    </row>
    <row r="395" spans="1:16" ht="51">
      <c r="A395" s="126" t="s">
        <v>620</v>
      </c>
      <c r="B395" s="126"/>
      <c r="C395" s="127" t="s">
        <v>714</v>
      </c>
      <c r="D395" s="121">
        <v>42745</v>
      </c>
      <c r="E395" s="122" t="s">
        <v>2526</v>
      </c>
      <c r="F395" s="122" t="s">
        <v>3</v>
      </c>
      <c r="G395" s="122">
        <v>1464209</v>
      </c>
      <c r="H395" s="126"/>
      <c r="I395" s="130" t="s">
        <v>2527</v>
      </c>
      <c r="J395" s="126"/>
      <c r="K395" s="126"/>
      <c r="L395" s="126"/>
      <c r="M395" s="126"/>
      <c r="N395" s="223">
        <v>0</v>
      </c>
      <c r="O395" s="223">
        <v>2196.56</v>
      </c>
      <c r="P395" s="126" t="s">
        <v>1331</v>
      </c>
    </row>
    <row r="396" spans="1:16" ht="51">
      <c r="A396" s="126" t="s">
        <v>620</v>
      </c>
      <c r="B396" s="126"/>
      <c r="C396" s="127" t="s">
        <v>714</v>
      </c>
      <c r="D396" s="121">
        <v>42745</v>
      </c>
      <c r="E396" s="122" t="s">
        <v>2528</v>
      </c>
      <c r="F396" s="122" t="s">
        <v>3</v>
      </c>
      <c r="G396" s="122">
        <v>1464264</v>
      </c>
      <c r="H396" s="126"/>
      <c r="I396" s="130" t="s">
        <v>2529</v>
      </c>
      <c r="J396" s="126"/>
      <c r="K396" s="126"/>
      <c r="L396" s="126"/>
      <c r="M396" s="126"/>
      <c r="N396" s="223">
        <v>0</v>
      </c>
      <c r="O396" s="223">
        <v>1314.06</v>
      </c>
      <c r="P396" s="126" t="s">
        <v>1331</v>
      </c>
    </row>
    <row r="397" spans="1:16" ht="51">
      <c r="A397" s="126" t="s">
        <v>620</v>
      </c>
      <c r="B397" s="126"/>
      <c r="C397" s="127" t="s">
        <v>714</v>
      </c>
      <c r="D397" s="121">
        <v>42745</v>
      </c>
      <c r="E397" s="122" t="s">
        <v>2530</v>
      </c>
      <c r="F397" s="122" t="s">
        <v>3</v>
      </c>
      <c r="G397" s="122">
        <v>1464338</v>
      </c>
      <c r="H397" s="126"/>
      <c r="I397" s="130" t="s">
        <v>2531</v>
      </c>
      <c r="J397" s="126"/>
      <c r="K397" s="126"/>
      <c r="L397" s="126"/>
      <c r="M397" s="126"/>
      <c r="N397" s="223">
        <v>0</v>
      </c>
      <c r="O397" s="223">
        <v>312</v>
      </c>
      <c r="P397" s="126" t="s">
        <v>1331</v>
      </c>
    </row>
    <row r="398" spans="1:16" ht="51">
      <c r="A398" s="126" t="s">
        <v>620</v>
      </c>
      <c r="B398" s="126"/>
      <c r="C398" s="127" t="s">
        <v>714</v>
      </c>
      <c r="D398" s="121">
        <v>42746</v>
      </c>
      <c r="E398" s="122" t="s">
        <v>2532</v>
      </c>
      <c r="F398" s="122" t="s">
        <v>3</v>
      </c>
      <c r="G398" s="122">
        <v>1464546</v>
      </c>
      <c r="H398" s="126"/>
      <c r="I398" s="130" t="s">
        <v>2533</v>
      </c>
      <c r="J398" s="126"/>
      <c r="K398" s="126"/>
      <c r="L398" s="126"/>
      <c r="M398" s="126"/>
      <c r="N398" s="223">
        <v>0</v>
      </c>
      <c r="O398" s="223">
        <v>6259.7</v>
      </c>
      <c r="P398" s="126" t="s">
        <v>1331</v>
      </c>
    </row>
    <row r="399" spans="1:16" ht="51">
      <c r="A399" s="126" t="s">
        <v>620</v>
      </c>
      <c r="B399" s="126"/>
      <c r="C399" s="127" t="s">
        <v>714</v>
      </c>
      <c r="D399" s="121">
        <v>42746</v>
      </c>
      <c r="E399" s="122" t="s">
        <v>2534</v>
      </c>
      <c r="F399" s="122" t="s">
        <v>3</v>
      </c>
      <c r="G399" s="122">
        <v>1464553</v>
      </c>
      <c r="H399" s="126"/>
      <c r="I399" s="130" t="s">
        <v>2535</v>
      </c>
      <c r="J399" s="126"/>
      <c r="K399" s="126"/>
      <c r="L399" s="126"/>
      <c r="M399" s="126"/>
      <c r="N399" s="223">
        <v>0</v>
      </c>
      <c r="O399" s="223">
        <v>1087.1200000000001</v>
      </c>
      <c r="P399" s="126" t="s">
        <v>1331</v>
      </c>
    </row>
    <row r="400" spans="1:16" ht="51">
      <c r="A400" s="126" t="s">
        <v>620</v>
      </c>
      <c r="B400" s="126"/>
      <c r="C400" s="127" t="s">
        <v>714</v>
      </c>
      <c r="D400" s="121">
        <v>42746</v>
      </c>
      <c r="E400" s="122" t="s">
        <v>2536</v>
      </c>
      <c r="F400" s="122" t="s">
        <v>3</v>
      </c>
      <c r="G400" s="122">
        <v>1464564</v>
      </c>
      <c r="H400" s="126"/>
      <c r="I400" s="130" t="s">
        <v>2537</v>
      </c>
      <c r="J400" s="126"/>
      <c r="K400" s="126"/>
      <c r="L400" s="126"/>
      <c r="M400" s="126"/>
      <c r="N400" s="223">
        <v>0</v>
      </c>
      <c r="O400" s="223">
        <v>1112.58</v>
      </c>
      <c r="P400" s="126" t="s">
        <v>1331</v>
      </c>
    </row>
    <row r="401" spans="1:16" ht="51">
      <c r="A401" s="126" t="s">
        <v>620</v>
      </c>
      <c r="B401" s="126"/>
      <c r="C401" s="127" t="s">
        <v>714</v>
      </c>
      <c r="D401" s="121">
        <v>42746</v>
      </c>
      <c r="E401" s="122" t="s">
        <v>2538</v>
      </c>
      <c r="F401" s="122" t="s">
        <v>3</v>
      </c>
      <c r="G401" s="122">
        <v>1464568</v>
      </c>
      <c r="H401" s="126"/>
      <c r="I401" s="130" t="s">
        <v>2539</v>
      </c>
      <c r="J401" s="126"/>
      <c r="K401" s="126"/>
      <c r="L401" s="126"/>
      <c r="M401" s="126"/>
      <c r="N401" s="223">
        <v>0</v>
      </c>
      <c r="O401" s="223">
        <v>1112.58</v>
      </c>
      <c r="P401" s="126" t="s">
        <v>1331</v>
      </c>
    </row>
    <row r="402" spans="1:16" ht="51">
      <c r="A402" s="126" t="s">
        <v>620</v>
      </c>
      <c r="B402" s="126"/>
      <c r="C402" s="127" t="s">
        <v>714</v>
      </c>
      <c r="D402" s="121">
        <v>42746</v>
      </c>
      <c r="E402" s="122" t="s">
        <v>2540</v>
      </c>
      <c r="F402" s="122" t="s">
        <v>3</v>
      </c>
      <c r="G402" s="122">
        <v>1464570</v>
      </c>
      <c r="H402" s="126"/>
      <c r="I402" s="130" t="s">
        <v>2541</v>
      </c>
      <c r="J402" s="126"/>
      <c r="K402" s="126"/>
      <c r="L402" s="126"/>
      <c r="M402" s="126"/>
      <c r="N402" s="223">
        <v>0</v>
      </c>
      <c r="O402" s="223">
        <v>2288.15</v>
      </c>
      <c r="P402" s="126" t="s">
        <v>1331</v>
      </c>
    </row>
    <row r="403" spans="1:16" ht="51">
      <c r="A403" s="126" t="s">
        <v>627</v>
      </c>
      <c r="B403" s="126"/>
      <c r="C403" s="127" t="s">
        <v>1235</v>
      </c>
      <c r="D403" s="121">
        <v>42746</v>
      </c>
      <c r="E403" s="122" t="s">
        <v>2542</v>
      </c>
      <c r="F403" s="122" t="s">
        <v>3</v>
      </c>
      <c r="G403" s="122">
        <v>1464580</v>
      </c>
      <c r="H403" s="126"/>
      <c r="I403" s="130" t="s">
        <v>2543</v>
      </c>
      <c r="J403" s="126"/>
      <c r="K403" s="126"/>
      <c r="L403" s="126"/>
      <c r="M403" s="126"/>
      <c r="N403" s="223">
        <v>0</v>
      </c>
      <c r="O403" s="223">
        <v>134634.45000000001</v>
      </c>
      <c r="P403" s="126" t="s">
        <v>1331</v>
      </c>
    </row>
    <row r="404" spans="1:16" ht="51">
      <c r="A404" s="126" t="s">
        <v>627</v>
      </c>
      <c r="B404" s="126"/>
      <c r="C404" s="127" t="s">
        <v>1235</v>
      </c>
      <c r="D404" s="121">
        <v>42746</v>
      </c>
      <c r="E404" s="122" t="s">
        <v>2544</v>
      </c>
      <c r="F404" s="122" t="s">
        <v>3</v>
      </c>
      <c r="G404" s="122">
        <v>1464583</v>
      </c>
      <c r="H404" s="126"/>
      <c r="I404" s="130" t="s">
        <v>2545</v>
      </c>
      <c r="J404" s="126"/>
      <c r="K404" s="126"/>
      <c r="L404" s="126"/>
      <c r="M404" s="126"/>
      <c r="N404" s="223">
        <v>0</v>
      </c>
      <c r="O404" s="223">
        <v>8304.52</v>
      </c>
      <c r="P404" s="126" t="s">
        <v>1331</v>
      </c>
    </row>
    <row r="405" spans="1:16" ht="76.5">
      <c r="A405" s="126" t="s">
        <v>620</v>
      </c>
      <c r="B405" s="126"/>
      <c r="C405" s="127" t="s">
        <v>714</v>
      </c>
      <c r="D405" s="121">
        <v>42746</v>
      </c>
      <c r="E405" s="122" t="s">
        <v>2546</v>
      </c>
      <c r="F405" s="122" t="s">
        <v>3</v>
      </c>
      <c r="G405" s="122">
        <v>1464640</v>
      </c>
      <c r="H405" s="126"/>
      <c r="I405" s="130" t="s">
        <v>2547</v>
      </c>
      <c r="J405" s="126"/>
      <c r="K405" s="126"/>
      <c r="L405" s="126"/>
      <c r="M405" s="126"/>
      <c r="N405" s="223">
        <v>0</v>
      </c>
      <c r="O405" s="223">
        <v>8789.2800000000007</v>
      </c>
      <c r="P405" s="126" t="s">
        <v>1331</v>
      </c>
    </row>
    <row r="406" spans="1:16" ht="51">
      <c r="A406" s="126" t="s">
        <v>620</v>
      </c>
      <c r="B406" s="126"/>
      <c r="C406" s="127" t="s">
        <v>714</v>
      </c>
      <c r="D406" s="121">
        <v>42746</v>
      </c>
      <c r="E406" s="122" t="s">
        <v>2548</v>
      </c>
      <c r="F406" s="122" t="s">
        <v>3</v>
      </c>
      <c r="G406" s="122">
        <v>1464488</v>
      </c>
      <c r="H406" s="126"/>
      <c r="I406" s="130" t="s">
        <v>2549</v>
      </c>
      <c r="J406" s="126"/>
      <c r="K406" s="126"/>
      <c r="L406" s="126"/>
      <c r="M406" s="126"/>
      <c r="N406" s="223">
        <v>0</v>
      </c>
      <c r="O406" s="223">
        <v>1938.19</v>
      </c>
      <c r="P406" s="126" t="s">
        <v>1331</v>
      </c>
    </row>
    <row r="407" spans="1:16" ht="51">
      <c r="A407" s="126" t="s">
        <v>620</v>
      </c>
      <c r="B407" s="126"/>
      <c r="C407" s="127" t="s">
        <v>714</v>
      </c>
      <c r="D407" s="121">
        <v>42746</v>
      </c>
      <c r="E407" s="122" t="s">
        <v>2550</v>
      </c>
      <c r="F407" s="122" t="s">
        <v>3</v>
      </c>
      <c r="G407" s="122">
        <v>1464489</v>
      </c>
      <c r="H407" s="126"/>
      <c r="I407" s="130" t="s">
        <v>2551</v>
      </c>
      <c r="J407" s="126"/>
      <c r="K407" s="126"/>
      <c r="L407" s="126"/>
      <c r="M407" s="126"/>
      <c r="N407" s="223">
        <v>0</v>
      </c>
      <c r="O407" s="223">
        <v>1938.19</v>
      </c>
      <c r="P407" s="126" t="s">
        <v>1331</v>
      </c>
    </row>
    <row r="408" spans="1:16" ht="51">
      <c r="A408" s="126" t="s">
        <v>620</v>
      </c>
      <c r="B408" s="126"/>
      <c r="C408" s="127" t="s">
        <v>714</v>
      </c>
      <c r="D408" s="121">
        <v>42746</v>
      </c>
      <c r="E408" s="122" t="s">
        <v>2552</v>
      </c>
      <c r="F408" s="122" t="s">
        <v>3</v>
      </c>
      <c r="G408" s="122">
        <v>1464490</v>
      </c>
      <c r="H408" s="126"/>
      <c r="I408" s="130" t="s">
        <v>2553</v>
      </c>
      <c r="J408" s="126"/>
      <c r="K408" s="126"/>
      <c r="L408" s="126"/>
      <c r="M408" s="126"/>
      <c r="N408" s="223">
        <v>0</v>
      </c>
      <c r="O408" s="223">
        <v>1938.19</v>
      </c>
      <c r="P408" s="126" t="s">
        <v>1331</v>
      </c>
    </row>
    <row r="409" spans="1:16" ht="51">
      <c r="A409" s="126" t="s">
        <v>620</v>
      </c>
      <c r="B409" s="126"/>
      <c r="C409" s="127" t="s">
        <v>714</v>
      </c>
      <c r="D409" s="121">
        <v>42746</v>
      </c>
      <c r="E409" s="122" t="s">
        <v>2554</v>
      </c>
      <c r="F409" s="122" t="s">
        <v>3</v>
      </c>
      <c r="G409" s="122">
        <v>1464491</v>
      </c>
      <c r="H409" s="126"/>
      <c r="I409" s="130" t="s">
        <v>2555</v>
      </c>
      <c r="J409" s="126"/>
      <c r="K409" s="126"/>
      <c r="L409" s="126"/>
      <c r="M409" s="126"/>
      <c r="N409" s="223">
        <v>0</v>
      </c>
      <c r="O409" s="223">
        <v>1938.19</v>
      </c>
      <c r="P409" s="126" t="s">
        <v>1331</v>
      </c>
    </row>
    <row r="410" spans="1:16" ht="51">
      <c r="A410" s="126" t="s">
        <v>620</v>
      </c>
      <c r="B410" s="126"/>
      <c r="C410" s="127" t="s">
        <v>714</v>
      </c>
      <c r="D410" s="121">
        <v>42746</v>
      </c>
      <c r="E410" s="122" t="s">
        <v>2556</v>
      </c>
      <c r="F410" s="122" t="s">
        <v>3</v>
      </c>
      <c r="G410" s="122">
        <v>1464493</v>
      </c>
      <c r="H410" s="126"/>
      <c r="I410" s="130" t="s">
        <v>2557</v>
      </c>
      <c r="J410" s="126"/>
      <c r="K410" s="126"/>
      <c r="L410" s="126"/>
      <c r="M410" s="126"/>
      <c r="N410" s="223">
        <v>0</v>
      </c>
      <c r="O410" s="223">
        <v>2073.5</v>
      </c>
      <c r="P410" s="126" t="s">
        <v>1331</v>
      </c>
    </row>
    <row r="411" spans="1:16" ht="51">
      <c r="A411" s="126" t="s">
        <v>620</v>
      </c>
      <c r="B411" s="126"/>
      <c r="C411" s="127" t="s">
        <v>714</v>
      </c>
      <c r="D411" s="121">
        <v>42746</v>
      </c>
      <c r="E411" s="122" t="s">
        <v>2558</v>
      </c>
      <c r="F411" s="122" t="s">
        <v>3</v>
      </c>
      <c r="G411" s="122">
        <v>1464540</v>
      </c>
      <c r="H411" s="126"/>
      <c r="I411" s="130" t="s">
        <v>2559</v>
      </c>
      <c r="J411" s="126"/>
      <c r="K411" s="126"/>
      <c r="L411" s="126"/>
      <c r="M411" s="126"/>
      <c r="N411" s="223">
        <v>0</v>
      </c>
      <c r="O411" s="223">
        <v>4689.72</v>
      </c>
      <c r="P411" s="126" t="s">
        <v>1331</v>
      </c>
    </row>
    <row r="412" spans="1:16" ht="51">
      <c r="A412" s="126" t="s">
        <v>620</v>
      </c>
      <c r="B412" s="126"/>
      <c r="C412" s="127" t="s">
        <v>714</v>
      </c>
      <c r="D412" s="121">
        <v>42746</v>
      </c>
      <c r="E412" s="122" t="s">
        <v>2560</v>
      </c>
      <c r="F412" s="122" t="s">
        <v>3</v>
      </c>
      <c r="G412" s="122">
        <v>1464549</v>
      </c>
      <c r="H412" s="126"/>
      <c r="I412" s="130" t="s">
        <v>2561</v>
      </c>
      <c r="J412" s="126"/>
      <c r="K412" s="126"/>
      <c r="L412" s="126"/>
      <c r="M412" s="126"/>
      <c r="N412" s="223">
        <v>0</v>
      </c>
      <c r="O412" s="223">
        <v>468.8</v>
      </c>
      <c r="P412" s="126" t="s">
        <v>1331</v>
      </c>
    </row>
    <row r="413" spans="1:16" ht="51">
      <c r="A413" s="126" t="s">
        <v>620</v>
      </c>
      <c r="B413" s="126"/>
      <c r="C413" s="127" t="s">
        <v>714</v>
      </c>
      <c r="D413" s="121">
        <v>42746</v>
      </c>
      <c r="E413" s="122" t="s">
        <v>2562</v>
      </c>
      <c r="F413" s="122" t="s">
        <v>3</v>
      </c>
      <c r="G413" s="122">
        <v>1464551</v>
      </c>
      <c r="H413" s="126"/>
      <c r="I413" s="130" t="s">
        <v>2563</v>
      </c>
      <c r="J413" s="126"/>
      <c r="K413" s="126"/>
      <c r="L413" s="126"/>
      <c r="M413" s="126"/>
      <c r="N413" s="223">
        <v>0</v>
      </c>
      <c r="O413" s="223">
        <v>504.8</v>
      </c>
      <c r="P413" s="126" t="s">
        <v>1331</v>
      </c>
    </row>
    <row r="414" spans="1:16" ht="51">
      <c r="A414" s="126" t="s">
        <v>620</v>
      </c>
      <c r="B414" s="126"/>
      <c r="C414" s="127" t="s">
        <v>714</v>
      </c>
      <c r="D414" s="121">
        <v>42746</v>
      </c>
      <c r="E414" s="122" t="s">
        <v>2564</v>
      </c>
      <c r="F414" s="122" t="s">
        <v>3</v>
      </c>
      <c r="G414" s="122">
        <v>1464573</v>
      </c>
      <c r="H414" s="126"/>
      <c r="I414" s="130" t="s">
        <v>2565</v>
      </c>
      <c r="J414" s="126"/>
      <c r="K414" s="126"/>
      <c r="L414" s="126"/>
      <c r="M414" s="126"/>
      <c r="N414" s="223">
        <v>0</v>
      </c>
      <c r="O414" s="223">
        <v>1258.43</v>
      </c>
      <c r="P414" s="126" t="s">
        <v>1331</v>
      </c>
    </row>
    <row r="415" spans="1:16" ht="63.75">
      <c r="A415" s="126" t="s">
        <v>620</v>
      </c>
      <c r="B415" s="126"/>
      <c r="C415" s="127" t="s">
        <v>714</v>
      </c>
      <c r="D415" s="121">
        <v>42746</v>
      </c>
      <c r="E415" s="122" t="s">
        <v>2566</v>
      </c>
      <c r="F415" s="122" t="s">
        <v>3</v>
      </c>
      <c r="G415" s="122">
        <v>1464579</v>
      </c>
      <c r="H415" s="126"/>
      <c r="I415" s="130" t="s">
        <v>2567</v>
      </c>
      <c r="J415" s="126"/>
      <c r="K415" s="126"/>
      <c r="L415" s="126"/>
      <c r="M415" s="126"/>
      <c r="N415" s="223">
        <v>0</v>
      </c>
      <c r="O415" s="223">
        <v>134.69999999999999</v>
      </c>
      <c r="P415" s="126" t="s">
        <v>1331</v>
      </c>
    </row>
    <row r="416" spans="1:16" ht="51">
      <c r="A416" s="126" t="s">
        <v>620</v>
      </c>
      <c r="B416" s="126"/>
      <c r="C416" s="127" t="s">
        <v>714</v>
      </c>
      <c r="D416" s="121">
        <v>42746</v>
      </c>
      <c r="E416" s="122" t="s">
        <v>2568</v>
      </c>
      <c r="F416" s="122" t="s">
        <v>3</v>
      </c>
      <c r="G416" s="122">
        <v>1464613</v>
      </c>
      <c r="H416" s="126"/>
      <c r="I416" s="130" t="s">
        <v>2569</v>
      </c>
      <c r="J416" s="126"/>
      <c r="K416" s="126"/>
      <c r="L416" s="126"/>
      <c r="M416" s="126"/>
      <c r="N416" s="223">
        <v>0</v>
      </c>
      <c r="O416" s="223">
        <v>221.76</v>
      </c>
      <c r="P416" s="126" t="s">
        <v>1331</v>
      </c>
    </row>
    <row r="417" spans="1:16" ht="51">
      <c r="A417" s="126" t="s">
        <v>620</v>
      </c>
      <c r="B417" s="126"/>
      <c r="C417" s="127" t="s">
        <v>714</v>
      </c>
      <c r="D417" s="121">
        <v>42746</v>
      </c>
      <c r="E417" s="122" t="s">
        <v>2570</v>
      </c>
      <c r="F417" s="122" t="s">
        <v>3</v>
      </c>
      <c r="G417" s="122">
        <v>1464664</v>
      </c>
      <c r="H417" s="126"/>
      <c r="I417" s="130" t="s">
        <v>2571</v>
      </c>
      <c r="J417" s="126"/>
      <c r="K417" s="126"/>
      <c r="L417" s="126"/>
      <c r="M417" s="126"/>
      <c r="N417" s="223">
        <v>0</v>
      </c>
      <c r="O417" s="223">
        <v>795.5</v>
      </c>
      <c r="P417" s="126" t="s">
        <v>1331</v>
      </c>
    </row>
    <row r="418" spans="1:16" ht="51">
      <c r="A418" s="126" t="s">
        <v>620</v>
      </c>
      <c r="B418" s="126"/>
      <c r="C418" s="127" t="s">
        <v>714</v>
      </c>
      <c r="D418" s="121">
        <v>42746</v>
      </c>
      <c r="E418" s="122" t="s">
        <v>2572</v>
      </c>
      <c r="F418" s="122" t="s">
        <v>3</v>
      </c>
      <c r="G418" s="122">
        <v>1464670</v>
      </c>
      <c r="H418" s="126"/>
      <c r="I418" s="130" t="s">
        <v>2573</v>
      </c>
      <c r="J418" s="126"/>
      <c r="K418" s="126"/>
      <c r="L418" s="126"/>
      <c r="M418" s="126"/>
      <c r="N418" s="223">
        <v>0</v>
      </c>
      <c r="O418" s="223">
        <v>2919.58</v>
      </c>
      <c r="P418" s="126" t="s">
        <v>1331</v>
      </c>
    </row>
    <row r="419" spans="1:16" ht="51">
      <c r="A419" s="126" t="s">
        <v>620</v>
      </c>
      <c r="B419" s="126"/>
      <c r="C419" s="127" t="s">
        <v>714</v>
      </c>
      <c r="D419" s="121">
        <v>42747</v>
      </c>
      <c r="E419" s="122" t="s">
        <v>2574</v>
      </c>
      <c r="F419" s="122" t="s">
        <v>3</v>
      </c>
      <c r="G419" s="122">
        <v>1464948</v>
      </c>
      <c r="H419" s="126"/>
      <c r="I419" s="130" t="s">
        <v>2575</v>
      </c>
      <c r="J419" s="126"/>
      <c r="K419" s="126"/>
      <c r="L419" s="126"/>
      <c r="M419" s="126"/>
      <c r="N419" s="223">
        <v>0</v>
      </c>
      <c r="O419" s="223">
        <v>456</v>
      </c>
      <c r="P419" s="126" t="s">
        <v>1331</v>
      </c>
    </row>
    <row r="420" spans="1:16" ht="51">
      <c r="A420" s="126" t="s">
        <v>620</v>
      </c>
      <c r="B420" s="126"/>
      <c r="C420" s="127" t="s">
        <v>714</v>
      </c>
      <c r="D420" s="121">
        <v>42747</v>
      </c>
      <c r="E420" s="122" t="s">
        <v>2576</v>
      </c>
      <c r="F420" s="122" t="s">
        <v>3</v>
      </c>
      <c r="G420" s="122">
        <v>1464955</v>
      </c>
      <c r="H420" s="126"/>
      <c r="I420" s="130" t="s">
        <v>2577</v>
      </c>
      <c r="J420" s="126"/>
      <c r="K420" s="126"/>
      <c r="L420" s="126"/>
      <c r="M420" s="126"/>
      <c r="N420" s="223">
        <v>0</v>
      </c>
      <c r="O420" s="223">
        <v>252.4</v>
      </c>
      <c r="P420" s="126" t="s">
        <v>1331</v>
      </c>
    </row>
    <row r="421" spans="1:16" ht="51">
      <c r="A421" s="126">
        <v>46</v>
      </c>
      <c r="B421" s="126"/>
      <c r="C421" s="127" t="s">
        <v>699</v>
      </c>
      <c r="D421" s="121">
        <v>42747</v>
      </c>
      <c r="E421" s="122" t="s">
        <v>2578</v>
      </c>
      <c r="F421" s="122" t="s">
        <v>3</v>
      </c>
      <c r="G421" s="122">
        <v>1465038</v>
      </c>
      <c r="H421" s="126"/>
      <c r="I421" s="130" t="s">
        <v>2579</v>
      </c>
      <c r="J421" s="126"/>
      <c r="K421" s="126"/>
      <c r="L421" s="126"/>
      <c r="M421" s="126"/>
      <c r="N421" s="223">
        <v>0</v>
      </c>
      <c r="O421" s="223">
        <v>65</v>
      </c>
      <c r="P421" s="126" t="s">
        <v>1331</v>
      </c>
    </row>
    <row r="422" spans="1:16" ht="51">
      <c r="A422" s="126" t="s">
        <v>620</v>
      </c>
      <c r="B422" s="126"/>
      <c r="C422" s="127" t="s">
        <v>714</v>
      </c>
      <c r="D422" s="121">
        <v>42747</v>
      </c>
      <c r="E422" s="122" t="s">
        <v>2580</v>
      </c>
      <c r="F422" s="122" t="s">
        <v>3</v>
      </c>
      <c r="G422" s="122">
        <v>1465076</v>
      </c>
      <c r="H422" s="126"/>
      <c r="I422" s="130" t="s">
        <v>2581</v>
      </c>
      <c r="J422" s="126"/>
      <c r="K422" s="126"/>
      <c r="L422" s="126"/>
      <c r="M422" s="126"/>
      <c r="N422" s="223">
        <v>0</v>
      </c>
      <c r="O422" s="223">
        <v>87.460000000000008</v>
      </c>
      <c r="P422" s="126" t="s">
        <v>1331</v>
      </c>
    </row>
    <row r="423" spans="1:16" ht="51">
      <c r="A423" s="126" t="s">
        <v>620</v>
      </c>
      <c r="B423" s="126"/>
      <c r="C423" s="127" t="s">
        <v>714</v>
      </c>
      <c r="D423" s="121">
        <v>42747</v>
      </c>
      <c r="E423" s="122" t="s">
        <v>2582</v>
      </c>
      <c r="F423" s="122" t="s">
        <v>3</v>
      </c>
      <c r="G423" s="122">
        <v>1465081</v>
      </c>
      <c r="H423" s="126"/>
      <c r="I423" s="130" t="s">
        <v>2583</v>
      </c>
      <c r="J423" s="126"/>
      <c r="K423" s="126"/>
      <c r="L423" s="126"/>
      <c r="M423" s="126"/>
      <c r="N423" s="223">
        <v>0</v>
      </c>
      <c r="O423" s="223">
        <v>54.5</v>
      </c>
      <c r="P423" s="126" t="s">
        <v>1331</v>
      </c>
    </row>
    <row r="424" spans="1:16" ht="51">
      <c r="A424" s="126" t="s">
        <v>620</v>
      </c>
      <c r="B424" s="126"/>
      <c r="C424" s="127" t="s">
        <v>714</v>
      </c>
      <c r="D424" s="121">
        <v>42747</v>
      </c>
      <c r="E424" s="122" t="s">
        <v>2584</v>
      </c>
      <c r="F424" s="122" t="s">
        <v>3</v>
      </c>
      <c r="G424" s="122">
        <v>1465110</v>
      </c>
      <c r="H424" s="126"/>
      <c r="I424" s="130" t="s">
        <v>2585</v>
      </c>
      <c r="J424" s="126"/>
      <c r="K424" s="126"/>
      <c r="L424" s="126"/>
      <c r="M424" s="126"/>
      <c r="N424" s="223">
        <v>0</v>
      </c>
      <c r="O424" s="223">
        <v>5583.38</v>
      </c>
      <c r="P424" s="126" t="s">
        <v>1331</v>
      </c>
    </row>
    <row r="425" spans="1:16" ht="51">
      <c r="A425" s="126" t="s">
        <v>620</v>
      </c>
      <c r="B425" s="126"/>
      <c r="C425" s="127" t="s">
        <v>714</v>
      </c>
      <c r="D425" s="121">
        <v>42747</v>
      </c>
      <c r="E425" s="122" t="s">
        <v>2586</v>
      </c>
      <c r="F425" s="122" t="s">
        <v>3</v>
      </c>
      <c r="G425" s="122">
        <v>1465111</v>
      </c>
      <c r="H425" s="126"/>
      <c r="I425" s="130" t="s">
        <v>2587</v>
      </c>
      <c r="J425" s="126"/>
      <c r="K425" s="126"/>
      <c r="L425" s="126"/>
      <c r="M425" s="126"/>
      <c r="N425" s="223">
        <v>0</v>
      </c>
      <c r="O425" s="223">
        <v>470</v>
      </c>
      <c r="P425" s="126" t="s">
        <v>1331</v>
      </c>
    </row>
    <row r="426" spans="1:16" ht="51">
      <c r="A426" s="126" t="s">
        <v>620</v>
      </c>
      <c r="B426" s="126"/>
      <c r="C426" s="127" t="s">
        <v>714</v>
      </c>
      <c r="D426" s="121">
        <v>42747</v>
      </c>
      <c r="E426" s="122" t="s">
        <v>2588</v>
      </c>
      <c r="F426" s="122" t="s">
        <v>3</v>
      </c>
      <c r="G426" s="122">
        <v>1465116</v>
      </c>
      <c r="H426" s="126"/>
      <c r="I426" s="130" t="s">
        <v>2589</v>
      </c>
      <c r="J426" s="126"/>
      <c r="K426" s="126"/>
      <c r="L426" s="126"/>
      <c r="M426" s="126"/>
      <c r="N426" s="223">
        <v>0</v>
      </c>
      <c r="O426" s="223">
        <v>5917.79</v>
      </c>
      <c r="P426" s="126" t="s">
        <v>1331</v>
      </c>
    </row>
    <row r="427" spans="1:16" ht="63.75">
      <c r="A427" s="126" t="s">
        <v>620</v>
      </c>
      <c r="B427" s="126"/>
      <c r="C427" s="127" t="s">
        <v>714</v>
      </c>
      <c r="D427" s="121">
        <v>42747</v>
      </c>
      <c r="E427" s="122" t="s">
        <v>2590</v>
      </c>
      <c r="F427" s="122" t="s">
        <v>3</v>
      </c>
      <c r="G427" s="122">
        <v>1465120</v>
      </c>
      <c r="H427" s="126"/>
      <c r="I427" s="130" t="s">
        <v>2591</v>
      </c>
      <c r="J427" s="126"/>
      <c r="K427" s="126"/>
      <c r="L427" s="126"/>
      <c r="M427" s="126"/>
      <c r="N427" s="223">
        <v>0</v>
      </c>
      <c r="O427" s="223">
        <v>470</v>
      </c>
      <c r="P427" s="126" t="s">
        <v>1331</v>
      </c>
    </row>
    <row r="428" spans="1:16" ht="51">
      <c r="A428" s="126" t="s">
        <v>620</v>
      </c>
      <c r="B428" s="126"/>
      <c r="C428" s="127" t="s">
        <v>714</v>
      </c>
      <c r="D428" s="121">
        <v>42747</v>
      </c>
      <c r="E428" s="122" t="s">
        <v>2592</v>
      </c>
      <c r="F428" s="122" t="s">
        <v>3</v>
      </c>
      <c r="G428" s="122">
        <v>1465126</v>
      </c>
      <c r="H428" s="126"/>
      <c r="I428" s="130" t="s">
        <v>2593</v>
      </c>
      <c r="J428" s="126"/>
      <c r="K428" s="126"/>
      <c r="L428" s="126"/>
      <c r="M428" s="126"/>
      <c r="N428" s="223">
        <v>0</v>
      </c>
      <c r="O428" s="223">
        <v>5917.79</v>
      </c>
      <c r="P428" s="126" t="s">
        <v>1331</v>
      </c>
    </row>
    <row r="429" spans="1:16" ht="63.75">
      <c r="A429" s="126" t="s">
        <v>620</v>
      </c>
      <c r="B429" s="126"/>
      <c r="C429" s="127" t="s">
        <v>714</v>
      </c>
      <c r="D429" s="121">
        <v>42747</v>
      </c>
      <c r="E429" s="122" t="s">
        <v>2594</v>
      </c>
      <c r="F429" s="122" t="s">
        <v>3</v>
      </c>
      <c r="G429" s="122">
        <v>1465129</v>
      </c>
      <c r="H429" s="126"/>
      <c r="I429" s="130" t="s">
        <v>2595</v>
      </c>
      <c r="J429" s="126"/>
      <c r="K429" s="126"/>
      <c r="L429" s="126"/>
      <c r="M429" s="126"/>
      <c r="N429" s="223">
        <v>0</v>
      </c>
      <c r="O429" s="223">
        <v>470</v>
      </c>
      <c r="P429" s="126" t="s">
        <v>1331</v>
      </c>
    </row>
    <row r="430" spans="1:16" ht="51">
      <c r="A430" s="126" t="s">
        <v>620</v>
      </c>
      <c r="B430" s="126"/>
      <c r="C430" s="127" t="s">
        <v>714</v>
      </c>
      <c r="D430" s="121">
        <v>42747</v>
      </c>
      <c r="E430" s="122" t="s">
        <v>2596</v>
      </c>
      <c r="F430" s="122" t="s">
        <v>3</v>
      </c>
      <c r="G430" s="122">
        <v>1465203</v>
      </c>
      <c r="H430" s="126"/>
      <c r="I430" s="130" t="s">
        <v>2597</v>
      </c>
      <c r="J430" s="126"/>
      <c r="K430" s="126"/>
      <c r="L430" s="126"/>
      <c r="M430" s="126"/>
      <c r="N430" s="223">
        <v>0</v>
      </c>
      <c r="O430" s="223">
        <v>500</v>
      </c>
      <c r="P430" s="126" t="s">
        <v>1331</v>
      </c>
    </row>
    <row r="431" spans="1:16" ht="63.75">
      <c r="A431" s="126">
        <v>35</v>
      </c>
      <c r="B431" s="126"/>
      <c r="C431" s="127" t="s">
        <v>697</v>
      </c>
      <c r="D431" s="121">
        <v>42747</v>
      </c>
      <c r="E431" s="122" t="s">
        <v>2598</v>
      </c>
      <c r="F431" s="122" t="s">
        <v>3</v>
      </c>
      <c r="G431" s="122">
        <v>1465233</v>
      </c>
      <c r="H431" s="126"/>
      <c r="I431" s="130" t="s">
        <v>2599</v>
      </c>
      <c r="J431" s="126"/>
      <c r="K431" s="126"/>
      <c r="L431" s="126"/>
      <c r="M431" s="126"/>
      <c r="N431" s="223">
        <v>0</v>
      </c>
      <c r="O431" s="223">
        <v>20517</v>
      </c>
      <c r="P431" s="126" t="s">
        <v>1331</v>
      </c>
    </row>
    <row r="432" spans="1:16" ht="51">
      <c r="A432" s="126" t="s">
        <v>620</v>
      </c>
      <c r="B432" s="126"/>
      <c r="C432" s="127" t="s">
        <v>714</v>
      </c>
      <c r="D432" s="121">
        <v>42747</v>
      </c>
      <c r="E432" s="122" t="s">
        <v>2600</v>
      </c>
      <c r="F432" s="122" t="s">
        <v>3</v>
      </c>
      <c r="G432" s="122">
        <v>1465236</v>
      </c>
      <c r="H432" s="126"/>
      <c r="I432" s="130" t="s">
        <v>2601</v>
      </c>
      <c r="J432" s="126"/>
      <c r="K432" s="126"/>
      <c r="L432" s="126"/>
      <c r="M432" s="126"/>
      <c r="N432" s="223">
        <v>0</v>
      </c>
      <c r="O432" s="223">
        <v>2520.2800000000002</v>
      </c>
      <c r="P432" s="126" t="s">
        <v>1331</v>
      </c>
    </row>
    <row r="433" spans="1:16" ht="51">
      <c r="A433" s="126" t="s">
        <v>620</v>
      </c>
      <c r="B433" s="126"/>
      <c r="C433" s="127" t="s">
        <v>714</v>
      </c>
      <c r="D433" s="121">
        <v>42747</v>
      </c>
      <c r="E433" s="122" t="s">
        <v>2602</v>
      </c>
      <c r="F433" s="122" t="s">
        <v>3</v>
      </c>
      <c r="G433" s="122">
        <v>1465240</v>
      </c>
      <c r="H433" s="126"/>
      <c r="I433" s="130" t="s">
        <v>2603</v>
      </c>
      <c r="J433" s="126"/>
      <c r="K433" s="126"/>
      <c r="L433" s="126"/>
      <c r="M433" s="126"/>
      <c r="N433" s="223">
        <v>0</v>
      </c>
      <c r="O433" s="223">
        <v>2520.2800000000002</v>
      </c>
      <c r="P433" s="126" t="s">
        <v>1331</v>
      </c>
    </row>
    <row r="434" spans="1:16" ht="51">
      <c r="A434" s="126" t="s">
        <v>620</v>
      </c>
      <c r="B434" s="126"/>
      <c r="C434" s="127" t="s">
        <v>714</v>
      </c>
      <c r="D434" s="121">
        <v>42748</v>
      </c>
      <c r="E434" s="122" t="s">
        <v>2604</v>
      </c>
      <c r="F434" s="122" t="s">
        <v>3</v>
      </c>
      <c r="G434" s="122">
        <v>1465526</v>
      </c>
      <c r="H434" s="126"/>
      <c r="I434" s="130" t="s">
        <v>2605</v>
      </c>
      <c r="J434" s="126"/>
      <c r="K434" s="126"/>
      <c r="L434" s="126"/>
      <c r="M434" s="126"/>
      <c r="N434" s="223">
        <v>0</v>
      </c>
      <c r="O434" s="223">
        <v>4479.18</v>
      </c>
      <c r="P434" s="126" t="s">
        <v>1331</v>
      </c>
    </row>
    <row r="435" spans="1:16" ht="51">
      <c r="A435" s="126" t="s">
        <v>620</v>
      </c>
      <c r="B435" s="126"/>
      <c r="C435" s="127" t="s">
        <v>714</v>
      </c>
      <c r="D435" s="121">
        <v>42748</v>
      </c>
      <c r="E435" s="122" t="s">
        <v>2606</v>
      </c>
      <c r="F435" s="122" t="s">
        <v>3</v>
      </c>
      <c r="G435" s="122">
        <v>1465540</v>
      </c>
      <c r="H435" s="126"/>
      <c r="I435" s="130" t="s">
        <v>2607</v>
      </c>
      <c r="J435" s="126"/>
      <c r="K435" s="126"/>
      <c r="L435" s="126"/>
      <c r="M435" s="126"/>
      <c r="N435" s="223">
        <v>0</v>
      </c>
      <c r="O435" s="223">
        <v>3461.64</v>
      </c>
      <c r="P435" s="126" t="s">
        <v>1331</v>
      </c>
    </row>
    <row r="436" spans="1:16" ht="51">
      <c r="A436" s="126" t="s">
        <v>620</v>
      </c>
      <c r="B436" s="126"/>
      <c r="C436" s="127" t="s">
        <v>714</v>
      </c>
      <c r="D436" s="121">
        <v>42748</v>
      </c>
      <c r="E436" s="122" t="s">
        <v>2608</v>
      </c>
      <c r="F436" s="122" t="s">
        <v>3</v>
      </c>
      <c r="G436" s="122">
        <v>1465544</v>
      </c>
      <c r="H436" s="126"/>
      <c r="I436" s="130" t="s">
        <v>2609</v>
      </c>
      <c r="J436" s="126"/>
      <c r="K436" s="126"/>
      <c r="L436" s="126"/>
      <c r="M436" s="126"/>
      <c r="N436" s="223">
        <v>0</v>
      </c>
      <c r="O436" s="223">
        <v>929.34</v>
      </c>
      <c r="P436" s="126" t="s">
        <v>1331</v>
      </c>
    </row>
    <row r="437" spans="1:16" ht="63.75">
      <c r="A437" s="126" t="s">
        <v>627</v>
      </c>
      <c r="B437" s="126"/>
      <c r="C437" s="127" t="s">
        <v>1235</v>
      </c>
      <c r="D437" s="121">
        <v>42748</v>
      </c>
      <c r="E437" s="122" t="s">
        <v>2610</v>
      </c>
      <c r="F437" s="122" t="s">
        <v>3</v>
      </c>
      <c r="G437" s="122">
        <v>1465547</v>
      </c>
      <c r="H437" s="126"/>
      <c r="I437" s="130" t="s">
        <v>2611</v>
      </c>
      <c r="J437" s="126"/>
      <c r="K437" s="126"/>
      <c r="L437" s="126"/>
      <c r="M437" s="126"/>
      <c r="N437" s="223">
        <v>0</v>
      </c>
      <c r="O437" s="223">
        <v>3015.03</v>
      </c>
      <c r="P437" s="126" t="s">
        <v>1331</v>
      </c>
    </row>
    <row r="438" spans="1:16" ht="63.75">
      <c r="A438" s="126" t="s">
        <v>627</v>
      </c>
      <c r="B438" s="126"/>
      <c r="C438" s="127" t="s">
        <v>1235</v>
      </c>
      <c r="D438" s="121">
        <v>42748</v>
      </c>
      <c r="E438" s="122" t="s">
        <v>2612</v>
      </c>
      <c r="F438" s="122" t="s">
        <v>3</v>
      </c>
      <c r="G438" s="122">
        <v>1465551</v>
      </c>
      <c r="H438" s="126"/>
      <c r="I438" s="130" t="s">
        <v>2613</v>
      </c>
      <c r="J438" s="126"/>
      <c r="K438" s="126"/>
      <c r="L438" s="126"/>
      <c r="M438" s="126"/>
      <c r="N438" s="223">
        <v>0</v>
      </c>
      <c r="O438" s="223">
        <v>1101.45</v>
      </c>
      <c r="P438" s="126" t="s">
        <v>1331</v>
      </c>
    </row>
    <row r="439" spans="1:16" ht="51">
      <c r="A439" s="126">
        <v>25</v>
      </c>
      <c r="B439" s="126"/>
      <c r="C439" s="127" t="s">
        <v>695</v>
      </c>
      <c r="D439" s="121">
        <v>42748</v>
      </c>
      <c r="E439" s="122" t="s">
        <v>2614</v>
      </c>
      <c r="F439" s="122" t="s">
        <v>3</v>
      </c>
      <c r="G439" s="122">
        <v>1465631</v>
      </c>
      <c r="H439" s="126"/>
      <c r="I439" s="130" t="s">
        <v>2615</v>
      </c>
      <c r="J439" s="126"/>
      <c r="K439" s="126"/>
      <c r="L439" s="126"/>
      <c r="M439" s="126"/>
      <c r="N439" s="223">
        <v>0</v>
      </c>
      <c r="O439" s="223">
        <v>735</v>
      </c>
      <c r="P439" s="126" t="s">
        <v>1331</v>
      </c>
    </row>
    <row r="440" spans="1:16" ht="51">
      <c r="A440" s="126" t="s">
        <v>620</v>
      </c>
      <c r="B440" s="126"/>
      <c r="C440" s="127" t="s">
        <v>714</v>
      </c>
      <c r="D440" s="121">
        <v>42748</v>
      </c>
      <c r="E440" s="122" t="s">
        <v>2616</v>
      </c>
      <c r="F440" s="122" t="s">
        <v>3</v>
      </c>
      <c r="G440" s="122">
        <v>1465417</v>
      </c>
      <c r="H440" s="126"/>
      <c r="I440" s="130" t="s">
        <v>2617</v>
      </c>
      <c r="J440" s="126"/>
      <c r="K440" s="126"/>
      <c r="L440" s="126"/>
      <c r="M440" s="126"/>
      <c r="N440" s="223">
        <v>0</v>
      </c>
      <c r="O440" s="223">
        <v>1916.9</v>
      </c>
      <c r="P440" s="126" t="s">
        <v>1331</v>
      </c>
    </row>
    <row r="441" spans="1:16" ht="51">
      <c r="A441" s="126" t="s">
        <v>620</v>
      </c>
      <c r="B441" s="126"/>
      <c r="C441" s="127" t="s">
        <v>714</v>
      </c>
      <c r="D441" s="121">
        <v>42748</v>
      </c>
      <c r="E441" s="122" t="s">
        <v>2618</v>
      </c>
      <c r="F441" s="122" t="s">
        <v>3</v>
      </c>
      <c r="G441" s="122">
        <v>1465418</v>
      </c>
      <c r="H441" s="126"/>
      <c r="I441" s="130" t="s">
        <v>2619</v>
      </c>
      <c r="J441" s="126"/>
      <c r="K441" s="126"/>
      <c r="L441" s="126"/>
      <c r="M441" s="126"/>
      <c r="N441" s="223">
        <v>0</v>
      </c>
      <c r="O441" s="223">
        <v>1075</v>
      </c>
      <c r="P441" s="126" t="s">
        <v>1331</v>
      </c>
    </row>
    <row r="442" spans="1:16" ht="51">
      <c r="A442" s="126" t="s">
        <v>620</v>
      </c>
      <c r="B442" s="126"/>
      <c r="C442" s="127" t="s">
        <v>714</v>
      </c>
      <c r="D442" s="121">
        <v>42748</v>
      </c>
      <c r="E442" s="122" t="s">
        <v>2620</v>
      </c>
      <c r="F442" s="122" t="s">
        <v>3</v>
      </c>
      <c r="G442" s="122">
        <v>1465419</v>
      </c>
      <c r="H442" s="126"/>
      <c r="I442" s="130" t="s">
        <v>2621</v>
      </c>
      <c r="J442" s="126"/>
      <c r="K442" s="126"/>
      <c r="L442" s="126"/>
      <c r="M442" s="126"/>
      <c r="N442" s="223">
        <v>0</v>
      </c>
      <c r="O442" s="223">
        <v>1092.24</v>
      </c>
      <c r="P442" s="126" t="s">
        <v>1331</v>
      </c>
    </row>
    <row r="443" spans="1:16" ht="51">
      <c r="A443" s="126" t="s">
        <v>620</v>
      </c>
      <c r="B443" s="126"/>
      <c r="C443" s="127" t="s">
        <v>714</v>
      </c>
      <c r="D443" s="121">
        <v>42748</v>
      </c>
      <c r="E443" s="122" t="s">
        <v>2622</v>
      </c>
      <c r="F443" s="122" t="s">
        <v>3</v>
      </c>
      <c r="G443" s="122">
        <v>1465420</v>
      </c>
      <c r="H443" s="126"/>
      <c r="I443" s="130" t="s">
        <v>2623</v>
      </c>
      <c r="J443" s="126"/>
      <c r="K443" s="126"/>
      <c r="L443" s="126"/>
      <c r="M443" s="126"/>
      <c r="N443" s="223">
        <v>0</v>
      </c>
      <c r="O443" s="223">
        <v>312.2</v>
      </c>
      <c r="P443" s="126" t="s">
        <v>1331</v>
      </c>
    </row>
    <row r="444" spans="1:16" ht="51">
      <c r="A444" s="126" t="s">
        <v>620</v>
      </c>
      <c r="B444" s="126"/>
      <c r="C444" s="127" t="s">
        <v>714</v>
      </c>
      <c r="D444" s="121">
        <v>42748</v>
      </c>
      <c r="E444" s="122" t="s">
        <v>2624</v>
      </c>
      <c r="F444" s="122" t="s">
        <v>3</v>
      </c>
      <c r="G444" s="122">
        <v>1465423</v>
      </c>
      <c r="H444" s="126"/>
      <c r="I444" s="130" t="s">
        <v>2625</v>
      </c>
      <c r="J444" s="126"/>
      <c r="K444" s="126"/>
      <c r="L444" s="126"/>
      <c r="M444" s="126"/>
      <c r="N444" s="223">
        <v>0</v>
      </c>
      <c r="O444" s="223">
        <v>292.22000000000003</v>
      </c>
      <c r="P444" s="126" t="s">
        <v>1331</v>
      </c>
    </row>
    <row r="445" spans="1:16" ht="51">
      <c r="A445" s="126" t="s">
        <v>620</v>
      </c>
      <c r="B445" s="126"/>
      <c r="C445" s="127" t="s">
        <v>714</v>
      </c>
      <c r="D445" s="121">
        <v>42748</v>
      </c>
      <c r="E445" s="122" t="s">
        <v>2626</v>
      </c>
      <c r="F445" s="122" t="s">
        <v>3</v>
      </c>
      <c r="G445" s="122">
        <v>1465424</v>
      </c>
      <c r="H445" s="126"/>
      <c r="I445" s="130" t="s">
        <v>2627</v>
      </c>
      <c r="J445" s="126"/>
      <c r="K445" s="126"/>
      <c r="L445" s="126"/>
      <c r="M445" s="126"/>
      <c r="N445" s="223">
        <v>0</v>
      </c>
      <c r="O445" s="223">
        <v>210.4</v>
      </c>
      <c r="P445" s="126" t="s">
        <v>1331</v>
      </c>
    </row>
    <row r="446" spans="1:16" ht="51">
      <c r="A446" s="126" t="s">
        <v>620</v>
      </c>
      <c r="B446" s="126"/>
      <c r="C446" s="127" t="s">
        <v>714</v>
      </c>
      <c r="D446" s="121">
        <v>42748</v>
      </c>
      <c r="E446" s="122" t="s">
        <v>2628</v>
      </c>
      <c r="F446" s="122" t="s">
        <v>3</v>
      </c>
      <c r="G446" s="122">
        <v>1465425</v>
      </c>
      <c r="H446" s="126"/>
      <c r="I446" s="130" t="s">
        <v>2629</v>
      </c>
      <c r="J446" s="126"/>
      <c r="K446" s="126"/>
      <c r="L446" s="126"/>
      <c r="M446" s="126"/>
      <c r="N446" s="223">
        <v>0</v>
      </c>
      <c r="O446" s="223">
        <v>56.7</v>
      </c>
      <c r="P446" s="126" t="s">
        <v>1331</v>
      </c>
    </row>
    <row r="447" spans="1:16" ht="63.75">
      <c r="A447" s="126" t="s">
        <v>620</v>
      </c>
      <c r="B447" s="126"/>
      <c r="C447" s="127" t="s">
        <v>714</v>
      </c>
      <c r="D447" s="121">
        <v>42748</v>
      </c>
      <c r="E447" s="122" t="s">
        <v>2630</v>
      </c>
      <c r="F447" s="122" t="s">
        <v>3</v>
      </c>
      <c r="G447" s="122">
        <v>1465491</v>
      </c>
      <c r="H447" s="126"/>
      <c r="I447" s="130" t="s">
        <v>2631</v>
      </c>
      <c r="J447" s="126"/>
      <c r="K447" s="126"/>
      <c r="L447" s="126"/>
      <c r="M447" s="126"/>
      <c r="N447" s="223">
        <v>0</v>
      </c>
      <c r="O447" s="223">
        <v>100</v>
      </c>
      <c r="P447" s="126" t="s">
        <v>1331</v>
      </c>
    </row>
    <row r="448" spans="1:16" ht="51">
      <c r="A448" s="126">
        <v>117</v>
      </c>
      <c r="B448" s="126"/>
      <c r="C448" s="127" t="s">
        <v>723</v>
      </c>
      <c r="D448" s="121">
        <v>42748</v>
      </c>
      <c r="E448" s="122" t="s">
        <v>2632</v>
      </c>
      <c r="F448" s="122" t="s">
        <v>3</v>
      </c>
      <c r="G448" s="122">
        <v>1465516</v>
      </c>
      <c r="H448" s="126"/>
      <c r="I448" s="130" t="s">
        <v>2633</v>
      </c>
      <c r="J448" s="126"/>
      <c r="K448" s="126"/>
      <c r="L448" s="126"/>
      <c r="M448" s="126"/>
      <c r="N448" s="223">
        <v>0</v>
      </c>
      <c r="O448" s="223">
        <v>1672</v>
      </c>
      <c r="P448" s="126" t="s">
        <v>1331</v>
      </c>
    </row>
    <row r="449" spans="1:16" ht="51">
      <c r="A449" s="126" t="s">
        <v>620</v>
      </c>
      <c r="B449" s="126"/>
      <c r="C449" s="127" t="s">
        <v>714</v>
      </c>
      <c r="D449" s="121">
        <v>42748</v>
      </c>
      <c r="E449" s="122" t="s">
        <v>2634</v>
      </c>
      <c r="F449" s="122" t="s">
        <v>3</v>
      </c>
      <c r="G449" s="122">
        <v>1465603</v>
      </c>
      <c r="H449" s="126"/>
      <c r="I449" s="130" t="s">
        <v>2635</v>
      </c>
      <c r="J449" s="126"/>
      <c r="K449" s="126"/>
      <c r="L449" s="126"/>
      <c r="M449" s="126"/>
      <c r="N449" s="223">
        <v>0</v>
      </c>
      <c r="O449" s="223">
        <v>0.01</v>
      </c>
      <c r="P449" s="126" t="s">
        <v>12606</v>
      </c>
    </row>
    <row r="450" spans="1:16" ht="51">
      <c r="A450" s="126">
        <v>20</v>
      </c>
      <c r="B450" s="126"/>
      <c r="C450" s="127" t="s">
        <v>694</v>
      </c>
      <c r="D450" s="121">
        <v>42748</v>
      </c>
      <c r="E450" s="122" t="s">
        <v>2636</v>
      </c>
      <c r="F450" s="122" t="s">
        <v>3</v>
      </c>
      <c r="G450" s="122">
        <v>1465705</v>
      </c>
      <c r="H450" s="126"/>
      <c r="I450" s="130" t="s">
        <v>2637</v>
      </c>
      <c r="J450" s="126"/>
      <c r="K450" s="126"/>
      <c r="L450" s="126"/>
      <c r="M450" s="126"/>
      <c r="N450" s="223">
        <v>0</v>
      </c>
      <c r="O450" s="223">
        <v>717.5</v>
      </c>
      <c r="P450" s="126" t="s">
        <v>1331</v>
      </c>
    </row>
    <row r="451" spans="1:16" ht="63.75">
      <c r="A451" s="126">
        <v>134</v>
      </c>
      <c r="B451" s="126"/>
      <c r="C451" s="127" t="s">
        <v>731</v>
      </c>
      <c r="D451" s="121">
        <v>42748</v>
      </c>
      <c r="E451" s="122" t="s">
        <v>2638</v>
      </c>
      <c r="F451" s="122" t="s">
        <v>3</v>
      </c>
      <c r="G451" s="122">
        <v>1465774</v>
      </c>
      <c r="H451" s="126"/>
      <c r="I451" s="130" t="s">
        <v>2639</v>
      </c>
      <c r="J451" s="126"/>
      <c r="K451" s="126"/>
      <c r="L451" s="126"/>
      <c r="M451" s="126"/>
      <c r="N451" s="223">
        <v>0</v>
      </c>
      <c r="O451" s="223">
        <v>10965.08</v>
      </c>
      <c r="P451" s="126" t="s">
        <v>1331</v>
      </c>
    </row>
    <row r="452" spans="1:16" ht="51">
      <c r="A452" s="126" t="s">
        <v>620</v>
      </c>
      <c r="B452" s="126"/>
      <c r="C452" s="127" t="s">
        <v>714</v>
      </c>
      <c r="D452" s="121">
        <v>42748</v>
      </c>
      <c r="E452" s="122" t="s">
        <v>2640</v>
      </c>
      <c r="F452" s="122" t="s">
        <v>3</v>
      </c>
      <c r="G452" s="122">
        <v>1465797</v>
      </c>
      <c r="H452" s="126"/>
      <c r="I452" s="130" t="s">
        <v>2641</v>
      </c>
      <c r="J452" s="126"/>
      <c r="K452" s="126"/>
      <c r="L452" s="126"/>
      <c r="M452" s="126"/>
      <c r="N452" s="223">
        <v>0</v>
      </c>
      <c r="O452" s="223">
        <v>29165.420000000002</v>
      </c>
      <c r="P452" s="126" t="s">
        <v>1331</v>
      </c>
    </row>
    <row r="453" spans="1:16" ht="63.75">
      <c r="A453" s="126" t="s">
        <v>620</v>
      </c>
      <c r="B453" s="126"/>
      <c r="C453" s="127" t="s">
        <v>714</v>
      </c>
      <c r="D453" s="121">
        <v>42748</v>
      </c>
      <c r="E453" s="122" t="s">
        <v>2642</v>
      </c>
      <c r="F453" s="122" t="s">
        <v>3</v>
      </c>
      <c r="G453" s="122">
        <v>1465802</v>
      </c>
      <c r="H453" s="126"/>
      <c r="I453" s="130" t="s">
        <v>2643</v>
      </c>
      <c r="J453" s="126"/>
      <c r="K453" s="126"/>
      <c r="L453" s="126"/>
      <c r="M453" s="126"/>
      <c r="N453" s="223">
        <v>0</v>
      </c>
      <c r="O453" s="223">
        <v>200</v>
      </c>
      <c r="P453" s="126" t="s">
        <v>1331</v>
      </c>
    </row>
    <row r="454" spans="1:16" ht="63.75">
      <c r="A454" s="126" t="s">
        <v>620</v>
      </c>
      <c r="B454" s="126"/>
      <c r="C454" s="127" t="s">
        <v>714</v>
      </c>
      <c r="D454" s="121">
        <v>42748</v>
      </c>
      <c r="E454" s="122" t="s">
        <v>2644</v>
      </c>
      <c r="F454" s="122" t="s">
        <v>3</v>
      </c>
      <c r="G454" s="122">
        <v>1465804</v>
      </c>
      <c r="H454" s="126"/>
      <c r="I454" s="130" t="s">
        <v>2645</v>
      </c>
      <c r="J454" s="126"/>
      <c r="K454" s="126"/>
      <c r="L454" s="126"/>
      <c r="M454" s="126"/>
      <c r="N454" s="223">
        <v>0</v>
      </c>
      <c r="O454" s="223">
        <v>345</v>
      </c>
      <c r="P454" s="126" t="s">
        <v>1331</v>
      </c>
    </row>
    <row r="455" spans="1:16" ht="63.75">
      <c r="A455" s="126" t="s">
        <v>620</v>
      </c>
      <c r="B455" s="126"/>
      <c r="C455" s="127" t="s">
        <v>714</v>
      </c>
      <c r="D455" s="121">
        <v>42748</v>
      </c>
      <c r="E455" s="122" t="s">
        <v>2646</v>
      </c>
      <c r="F455" s="122" t="s">
        <v>3</v>
      </c>
      <c r="G455" s="122">
        <v>1465811</v>
      </c>
      <c r="H455" s="126"/>
      <c r="I455" s="130" t="s">
        <v>2647</v>
      </c>
      <c r="J455" s="126"/>
      <c r="K455" s="126"/>
      <c r="L455" s="126"/>
      <c r="M455" s="126"/>
      <c r="N455" s="223">
        <v>0</v>
      </c>
      <c r="O455" s="223">
        <v>200</v>
      </c>
      <c r="P455" s="126" t="s">
        <v>1331</v>
      </c>
    </row>
    <row r="456" spans="1:16" ht="63.75">
      <c r="A456" s="126">
        <v>76</v>
      </c>
      <c r="B456" s="126"/>
      <c r="C456" s="127" t="s">
        <v>707</v>
      </c>
      <c r="D456" s="121">
        <v>42748</v>
      </c>
      <c r="E456" s="122" t="s">
        <v>2648</v>
      </c>
      <c r="F456" s="122" t="s">
        <v>3</v>
      </c>
      <c r="G456" s="122">
        <v>1465812</v>
      </c>
      <c r="H456" s="126"/>
      <c r="I456" s="130" t="s">
        <v>2649</v>
      </c>
      <c r="J456" s="126"/>
      <c r="K456" s="126"/>
      <c r="L456" s="126"/>
      <c r="M456" s="126"/>
      <c r="N456" s="223">
        <v>0</v>
      </c>
      <c r="O456" s="223">
        <v>1740</v>
      </c>
      <c r="P456" s="126" t="s">
        <v>1331</v>
      </c>
    </row>
    <row r="457" spans="1:16" ht="51">
      <c r="A457" s="126" t="s">
        <v>620</v>
      </c>
      <c r="B457" s="126"/>
      <c r="C457" s="127" t="s">
        <v>714</v>
      </c>
      <c r="D457" s="121">
        <v>42748</v>
      </c>
      <c r="E457" s="122" t="s">
        <v>2650</v>
      </c>
      <c r="F457" s="122" t="s">
        <v>3</v>
      </c>
      <c r="G457" s="122">
        <v>1465933</v>
      </c>
      <c r="H457" s="126"/>
      <c r="I457" s="130" t="s">
        <v>2651</v>
      </c>
      <c r="J457" s="126"/>
      <c r="K457" s="126"/>
      <c r="L457" s="126"/>
      <c r="M457" s="126"/>
      <c r="N457" s="223">
        <v>0</v>
      </c>
      <c r="O457" s="223">
        <v>187.9</v>
      </c>
      <c r="P457" s="126" t="s">
        <v>1331</v>
      </c>
    </row>
    <row r="458" spans="1:16" ht="51">
      <c r="A458" s="126" t="s">
        <v>620</v>
      </c>
      <c r="B458" s="126"/>
      <c r="C458" s="127" t="s">
        <v>714</v>
      </c>
      <c r="D458" s="121">
        <v>42748</v>
      </c>
      <c r="E458" s="122" t="s">
        <v>2652</v>
      </c>
      <c r="F458" s="122" t="s">
        <v>3</v>
      </c>
      <c r="G458" s="122">
        <v>1465935</v>
      </c>
      <c r="H458" s="126"/>
      <c r="I458" s="130" t="s">
        <v>2653</v>
      </c>
      <c r="J458" s="126"/>
      <c r="K458" s="126"/>
      <c r="L458" s="126"/>
      <c r="M458" s="126"/>
      <c r="N458" s="223">
        <v>0</v>
      </c>
      <c r="O458" s="223">
        <v>74.960000000000008</v>
      </c>
      <c r="P458" s="126" t="s">
        <v>1331</v>
      </c>
    </row>
    <row r="459" spans="1:16" ht="51">
      <c r="A459" s="126" t="s">
        <v>620</v>
      </c>
      <c r="B459" s="126"/>
      <c r="C459" s="127" t="s">
        <v>714</v>
      </c>
      <c r="D459" s="121">
        <v>42751</v>
      </c>
      <c r="E459" s="122" t="s">
        <v>2654</v>
      </c>
      <c r="F459" s="122" t="s">
        <v>3</v>
      </c>
      <c r="G459" s="122">
        <v>1466134</v>
      </c>
      <c r="H459" s="126"/>
      <c r="I459" s="130" t="s">
        <v>2655</v>
      </c>
      <c r="J459" s="126"/>
      <c r="K459" s="126"/>
      <c r="L459" s="126"/>
      <c r="M459" s="126"/>
      <c r="N459" s="223">
        <v>0</v>
      </c>
      <c r="O459" s="223">
        <v>1553.8500000000001</v>
      </c>
      <c r="P459" s="126" t="s">
        <v>1331</v>
      </c>
    </row>
    <row r="460" spans="1:16" ht="51">
      <c r="A460" s="126" t="s">
        <v>620</v>
      </c>
      <c r="B460" s="126"/>
      <c r="C460" s="127" t="s">
        <v>714</v>
      </c>
      <c r="D460" s="121">
        <v>42751</v>
      </c>
      <c r="E460" s="122" t="s">
        <v>2656</v>
      </c>
      <c r="F460" s="122" t="s">
        <v>3</v>
      </c>
      <c r="G460" s="122">
        <v>1466137</v>
      </c>
      <c r="H460" s="126"/>
      <c r="I460" s="130" t="s">
        <v>2657</v>
      </c>
      <c r="J460" s="126"/>
      <c r="K460" s="126"/>
      <c r="L460" s="126"/>
      <c r="M460" s="126"/>
      <c r="N460" s="223">
        <v>0</v>
      </c>
      <c r="O460" s="223">
        <v>11165.15</v>
      </c>
      <c r="P460" s="126" t="s">
        <v>1331</v>
      </c>
    </row>
    <row r="461" spans="1:16" ht="51">
      <c r="A461" s="126" t="s">
        <v>620</v>
      </c>
      <c r="B461" s="126"/>
      <c r="C461" s="127" t="s">
        <v>714</v>
      </c>
      <c r="D461" s="121">
        <v>42751</v>
      </c>
      <c r="E461" s="122" t="s">
        <v>2658</v>
      </c>
      <c r="F461" s="122" t="s">
        <v>3</v>
      </c>
      <c r="G461" s="122">
        <v>1466139</v>
      </c>
      <c r="H461" s="126"/>
      <c r="I461" s="130" t="s">
        <v>2659</v>
      </c>
      <c r="J461" s="126"/>
      <c r="K461" s="126"/>
      <c r="L461" s="126"/>
      <c r="M461" s="126"/>
      <c r="N461" s="223">
        <v>0</v>
      </c>
      <c r="O461" s="223">
        <v>5917.72</v>
      </c>
      <c r="P461" s="126" t="s">
        <v>1331</v>
      </c>
    </row>
    <row r="462" spans="1:16" ht="51">
      <c r="A462" s="126" t="s">
        <v>620</v>
      </c>
      <c r="B462" s="126"/>
      <c r="C462" s="127" t="s">
        <v>714</v>
      </c>
      <c r="D462" s="121">
        <v>42751</v>
      </c>
      <c r="E462" s="122" t="s">
        <v>2660</v>
      </c>
      <c r="F462" s="122" t="s">
        <v>3</v>
      </c>
      <c r="G462" s="122">
        <v>1466067</v>
      </c>
      <c r="H462" s="126"/>
      <c r="I462" s="130" t="s">
        <v>2661</v>
      </c>
      <c r="J462" s="126"/>
      <c r="K462" s="126"/>
      <c r="L462" s="126"/>
      <c r="M462" s="126"/>
      <c r="N462" s="223">
        <v>0</v>
      </c>
      <c r="O462" s="223">
        <v>130</v>
      </c>
      <c r="P462" s="126" t="s">
        <v>1331</v>
      </c>
    </row>
    <row r="463" spans="1:16" ht="51">
      <c r="A463" s="126" t="s">
        <v>620</v>
      </c>
      <c r="B463" s="126"/>
      <c r="C463" s="127" t="s">
        <v>714</v>
      </c>
      <c r="D463" s="121">
        <v>42751</v>
      </c>
      <c r="E463" s="122" t="s">
        <v>2662</v>
      </c>
      <c r="F463" s="122" t="s">
        <v>3</v>
      </c>
      <c r="G463" s="122">
        <v>1466344</v>
      </c>
      <c r="H463" s="126"/>
      <c r="I463" s="130" t="s">
        <v>2663</v>
      </c>
      <c r="J463" s="126"/>
      <c r="K463" s="126"/>
      <c r="L463" s="126"/>
      <c r="M463" s="126"/>
      <c r="N463" s="223">
        <v>0</v>
      </c>
      <c r="O463" s="223">
        <v>27.16</v>
      </c>
      <c r="P463" s="126" t="s">
        <v>1331</v>
      </c>
    </row>
    <row r="464" spans="1:16" ht="51">
      <c r="A464" s="126" t="s">
        <v>620</v>
      </c>
      <c r="B464" s="126"/>
      <c r="C464" s="127" t="s">
        <v>714</v>
      </c>
      <c r="D464" s="121">
        <v>42751</v>
      </c>
      <c r="E464" s="122" t="s">
        <v>2664</v>
      </c>
      <c r="F464" s="122" t="s">
        <v>3</v>
      </c>
      <c r="G464" s="122">
        <v>1466349</v>
      </c>
      <c r="H464" s="126"/>
      <c r="I464" s="130" t="s">
        <v>2665</v>
      </c>
      <c r="J464" s="126"/>
      <c r="K464" s="126"/>
      <c r="L464" s="126"/>
      <c r="M464" s="126"/>
      <c r="N464" s="223">
        <v>0</v>
      </c>
      <c r="O464" s="223">
        <v>325.87</v>
      </c>
      <c r="P464" s="126" t="s">
        <v>1331</v>
      </c>
    </row>
    <row r="465" spans="1:16" ht="51">
      <c r="A465" s="126">
        <v>513</v>
      </c>
      <c r="B465" s="126"/>
      <c r="C465" s="127" t="s">
        <v>201</v>
      </c>
      <c r="D465" s="121">
        <v>42752</v>
      </c>
      <c r="E465" s="122" t="s">
        <v>2666</v>
      </c>
      <c r="F465" s="122" t="s">
        <v>3</v>
      </c>
      <c r="G465" s="122">
        <v>1466802</v>
      </c>
      <c r="H465" s="126"/>
      <c r="I465" s="130" t="s">
        <v>2667</v>
      </c>
      <c r="J465" s="126"/>
      <c r="K465" s="126"/>
      <c r="L465" s="126"/>
      <c r="M465" s="126"/>
      <c r="N465" s="223">
        <v>0</v>
      </c>
      <c r="O465" s="223">
        <v>3286</v>
      </c>
      <c r="P465" s="126" t="s">
        <v>1331</v>
      </c>
    </row>
    <row r="466" spans="1:16" ht="51">
      <c r="A466" s="126" t="s">
        <v>620</v>
      </c>
      <c r="B466" s="126"/>
      <c r="C466" s="127" t="s">
        <v>714</v>
      </c>
      <c r="D466" s="121">
        <v>42752</v>
      </c>
      <c r="E466" s="122" t="s">
        <v>2668</v>
      </c>
      <c r="F466" s="122" t="s">
        <v>3</v>
      </c>
      <c r="G466" s="122">
        <v>1466840</v>
      </c>
      <c r="H466" s="126"/>
      <c r="I466" s="130" t="s">
        <v>2669</v>
      </c>
      <c r="J466" s="126"/>
      <c r="K466" s="126"/>
      <c r="L466" s="126"/>
      <c r="M466" s="126"/>
      <c r="N466" s="223">
        <v>0</v>
      </c>
      <c r="O466" s="223">
        <v>683.45</v>
      </c>
      <c r="P466" s="126" t="s">
        <v>1331</v>
      </c>
    </row>
    <row r="467" spans="1:16" ht="51">
      <c r="A467" s="126" t="s">
        <v>620</v>
      </c>
      <c r="B467" s="126"/>
      <c r="C467" s="127" t="s">
        <v>714</v>
      </c>
      <c r="D467" s="121">
        <v>42753</v>
      </c>
      <c r="E467" s="122" t="s">
        <v>2670</v>
      </c>
      <c r="F467" s="122" t="s">
        <v>3</v>
      </c>
      <c r="G467" s="122">
        <v>1467161</v>
      </c>
      <c r="H467" s="126"/>
      <c r="I467" s="130" t="s">
        <v>2671</v>
      </c>
      <c r="J467" s="126"/>
      <c r="K467" s="126"/>
      <c r="L467" s="126"/>
      <c r="M467" s="126"/>
      <c r="N467" s="223">
        <v>0</v>
      </c>
      <c r="O467" s="223">
        <v>943.53</v>
      </c>
      <c r="P467" s="126" t="s">
        <v>1331</v>
      </c>
    </row>
    <row r="468" spans="1:16" ht="51">
      <c r="A468" s="126" t="s">
        <v>620</v>
      </c>
      <c r="B468" s="126"/>
      <c r="C468" s="127" t="s">
        <v>714</v>
      </c>
      <c r="D468" s="121">
        <v>42753</v>
      </c>
      <c r="E468" s="122" t="s">
        <v>2672</v>
      </c>
      <c r="F468" s="122" t="s">
        <v>3</v>
      </c>
      <c r="G468" s="122">
        <v>1467163</v>
      </c>
      <c r="H468" s="126"/>
      <c r="I468" s="130" t="s">
        <v>2673</v>
      </c>
      <c r="J468" s="126"/>
      <c r="K468" s="126"/>
      <c r="L468" s="126"/>
      <c r="M468" s="126"/>
      <c r="N468" s="223">
        <v>0</v>
      </c>
      <c r="O468" s="223">
        <v>5694.32</v>
      </c>
      <c r="P468" s="126" t="s">
        <v>1331</v>
      </c>
    </row>
    <row r="469" spans="1:16" ht="51">
      <c r="A469" s="126" t="s">
        <v>620</v>
      </c>
      <c r="B469" s="126"/>
      <c r="C469" s="127" t="s">
        <v>714</v>
      </c>
      <c r="D469" s="121">
        <v>42753</v>
      </c>
      <c r="E469" s="122" t="s">
        <v>2674</v>
      </c>
      <c r="F469" s="122" t="s">
        <v>3</v>
      </c>
      <c r="G469" s="122">
        <v>1467164</v>
      </c>
      <c r="H469" s="126"/>
      <c r="I469" s="130" t="s">
        <v>2675</v>
      </c>
      <c r="J469" s="126"/>
      <c r="K469" s="126"/>
      <c r="L469" s="126"/>
      <c r="M469" s="126"/>
      <c r="N469" s="223">
        <v>0</v>
      </c>
      <c r="O469" s="223">
        <v>2205.5700000000002</v>
      </c>
      <c r="P469" s="126" t="s">
        <v>1331</v>
      </c>
    </row>
    <row r="470" spans="1:16" ht="51">
      <c r="A470" s="126" t="s">
        <v>620</v>
      </c>
      <c r="B470" s="126"/>
      <c r="C470" s="127" t="s">
        <v>714</v>
      </c>
      <c r="D470" s="121">
        <v>42753</v>
      </c>
      <c r="E470" s="122" t="s">
        <v>2676</v>
      </c>
      <c r="F470" s="122" t="s">
        <v>3</v>
      </c>
      <c r="G470" s="122">
        <v>1467165</v>
      </c>
      <c r="H470" s="126"/>
      <c r="I470" s="130" t="s">
        <v>2677</v>
      </c>
      <c r="J470" s="126"/>
      <c r="K470" s="126"/>
      <c r="L470" s="126"/>
      <c r="M470" s="126"/>
      <c r="N470" s="223">
        <v>0</v>
      </c>
      <c r="O470" s="223">
        <v>2647.39</v>
      </c>
      <c r="P470" s="126" t="s">
        <v>1331</v>
      </c>
    </row>
    <row r="471" spans="1:16" ht="51">
      <c r="A471" s="126" t="s">
        <v>620</v>
      </c>
      <c r="B471" s="126"/>
      <c r="C471" s="127" t="s">
        <v>714</v>
      </c>
      <c r="D471" s="121">
        <v>42753</v>
      </c>
      <c r="E471" s="122" t="s">
        <v>2678</v>
      </c>
      <c r="F471" s="122" t="s">
        <v>3</v>
      </c>
      <c r="G471" s="122">
        <v>1467168</v>
      </c>
      <c r="H471" s="126"/>
      <c r="I471" s="130" t="s">
        <v>2679</v>
      </c>
      <c r="J471" s="126"/>
      <c r="K471" s="126"/>
      <c r="L471" s="126"/>
      <c r="M471" s="126"/>
      <c r="N471" s="223">
        <v>0</v>
      </c>
      <c r="O471" s="223">
        <v>1384.6000000000001</v>
      </c>
      <c r="P471" s="126" t="s">
        <v>1331</v>
      </c>
    </row>
    <row r="472" spans="1:16" ht="51">
      <c r="A472" s="126" t="s">
        <v>620</v>
      </c>
      <c r="B472" s="126"/>
      <c r="C472" s="127" t="s">
        <v>714</v>
      </c>
      <c r="D472" s="121">
        <v>42753</v>
      </c>
      <c r="E472" s="122" t="s">
        <v>2680</v>
      </c>
      <c r="F472" s="122" t="s">
        <v>3</v>
      </c>
      <c r="G472" s="122">
        <v>1467174</v>
      </c>
      <c r="H472" s="126"/>
      <c r="I472" s="130" t="s">
        <v>2681</v>
      </c>
      <c r="J472" s="126"/>
      <c r="K472" s="126"/>
      <c r="L472" s="126"/>
      <c r="M472" s="126"/>
      <c r="N472" s="223">
        <v>0</v>
      </c>
      <c r="O472" s="223">
        <v>512.61</v>
      </c>
      <c r="P472" s="126" t="s">
        <v>1331</v>
      </c>
    </row>
    <row r="473" spans="1:16" ht="51">
      <c r="A473" s="126" t="s">
        <v>620</v>
      </c>
      <c r="B473" s="126"/>
      <c r="C473" s="127" t="s">
        <v>714</v>
      </c>
      <c r="D473" s="121">
        <v>42753</v>
      </c>
      <c r="E473" s="122" t="s">
        <v>2682</v>
      </c>
      <c r="F473" s="122" t="s">
        <v>3</v>
      </c>
      <c r="G473" s="122">
        <v>1467176</v>
      </c>
      <c r="H473" s="126"/>
      <c r="I473" s="130" t="s">
        <v>2683</v>
      </c>
      <c r="J473" s="126"/>
      <c r="K473" s="126"/>
      <c r="L473" s="126"/>
      <c r="M473" s="126"/>
      <c r="N473" s="223">
        <v>0</v>
      </c>
      <c r="O473" s="223">
        <v>6376.66</v>
      </c>
      <c r="P473" s="126" t="s">
        <v>1331</v>
      </c>
    </row>
    <row r="474" spans="1:16" ht="51">
      <c r="A474" s="126">
        <v>291</v>
      </c>
      <c r="B474" s="126"/>
      <c r="C474" s="127" t="s">
        <v>795</v>
      </c>
      <c r="D474" s="121">
        <v>42753</v>
      </c>
      <c r="E474" s="122" t="s">
        <v>2684</v>
      </c>
      <c r="F474" s="122" t="s">
        <v>3</v>
      </c>
      <c r="G474" s="122">
        <v>1467184</v>
      </c>
      <c r="H474" s="126"/>
      <c r="I474" s="130" t="s">
        <v>2685</v>
      </c>
      <c r="J474" s="126"/>
      <c r="K474" s="126"/>
      <c r="L474" s="126"/>
      <c r="M474" s="126"/>
      <c r="N474" s="223">
        <v>0</v>
      </c>
      <c r="O474" s="223">
        <v>600</v>
      </c>
      <c r="P474" s="126" t="s">
        <v>1331</v>
      </c>
    </row>
    <row r="475" spans="1:16" ht="51">
      <c r="A475" s="126">
        <v>133</v>
      </c>
      <c r="B475" s="126"/>
      <c r="C475" s="127" t="s">
        <v>730</v>
      </c>
      <c r="D475" s="121">
        <v>42753</v>
      </c>
      <c r="E475" s="122" t="s">
        <v>2686</v>
      </c>
      <c r="F475" s="122" t="s">
        <v>3</v>
      </c>
      <c r="G475" s="122">
        <v>1467105</v>
      </c>
      <c r="H475" s="126"/>
      <c r="I475" s="130" t="s">
        <v>2687</v>
      </c>
      <c r="J475" s="126"/>
      <c r="K475" s="126"/>
      <c r="L475" s="126"/>
      <c r="M475" s="126"/>
      <c r="N475" s="223">
        <v>0</v>
      </c>
      <c r="O475" s="223">
        <v>17</v>
      </c>
      <c r="P475" s="126" t="s">
        <v>1331</v>
      </c>
    </row>
    <row r="476" spans="1:16" ht="51">
      <c r="A476" s="126" t="s">
        <v>620</v>
      </c>
      <c r="B476" s="126"/>
      <c r="C476" s="127" t="s">
        <v>714</v>
      </c>
      <c r="D476" s="121">
        <v>42753</v>
      </c>
      <c r="E476" s="122" t="s">
        <v>2688</v>
      </c>
      <c r="F476" s="122" t="s">
        <v>3</v>
      </c>
      <c r="G476" s="122">
        <v>1467177</v>
      </c>
      <c r="H476" s="126"/>
      <c r="I476" s="130" t="s">
        <v>2689</v>
      </c>
      <c r="J476" s="126"/>
      <c r="K476" s="126"/>
      <c r="L476" s="126"/>
      <c r="M476" s="126"/>
      <c r="N476" s="223">
        <v>0</v>
      </c>
      <c r="O476" s="223">
        <v>3028.78</v>
      </c>
      <c r="P476" s="126" t="s">
        <v>1331</v>
      </c>
    </row>
    <row r="477" spans="1:16" ht="51">
      <c r="A477" s="126" t="s">
        <v>620</v>
      </c>
      <c r="B477" s="126"/>
      <c r="C477" s="127" t="s">
        <v>714</v>
      </c>
      <c r="D477" s="121">
        <v>42753</v>
      </c>
      <c r="E477" s="122" t="s">
        <v>2690</v>
      </c>
      <c r="F477" s="122" t="s">
        <v>3</v>
      </c>
      <c r="G477" s="122">
        <v>1467178</v>
      </c>
      <c r="H477" s="126"/>
      <c r="I477" s="130" t="s">
        <v>2691</v>
      </c>
      <c r="J477" s="126"/>
      <c r="K477" s="126"/>
      <c r="L477" s="126"/>
      <c r="M477" s="126"/>
      <c r="N477" s="223">
        <v>0</v>
      </c>
      <c r="O477" s="223">
        <v>224.68</v>
      </c>
      <c r="P477" s="126" t="s">
        <v>1331</v>
      </c>
    </row>
    <row r="478" spans="1:16" ht="63.75">
      <c r="A478" s="126" t="s">
        <v>620</v>
      </c>
      <c r="B478" s="126"/>
      <c r="C478" s="127" t="s">
        <v>714</v>
      </c>
      <c r="D478" s="121">
        <v>42753</v>
      </c>
      <c r="E478" s="122" t="s">
        <v>2692</v>
      </c>
      <c r="F478" s="122" t="s">
        <v>3</v>
      </c>
      <c r="G478" s="122">
        <v>1467342</v>
      </c>
      <c r="H478" s="126"/>
      <c r="I478" s="130" t="s">
        <v>2693</v>
      </c>
      <c r="J478" s="126"/>
      <c r="K478" s="126"/>
      <c r="L478" s="126"/>
      <c r="M478" s="126"/>
      <c r="N478" s="223">
        <v>0</v>
      </c>
      <c r="O478" s="223">
        <v>3899.2000000000003</v>
      </c>
      <c r="P478" s="126" t="s">
        <v>1331</v>
      </c>
    </row>
    <row r="479" spans="1:16" ht="51">
      <c r="A479" s="126" t="s">
        <v>620</v>
      </c>
      <c r="B479" s="126"/>
      <c r="C479" s="127" t="s">
        <v>714</v>
      </c>
      <c r="D479" s="121">
        <v>42753</v>
      </c>
      <c r="E479" s="122" t="s">
        <v>2694</v>
      </c>
      <c r="F479" s="122" t="s">
        <v>3</v>
      </c>
      <c r="G479" s="122">
        <v>1467351</v>
      </c>
      <c r="H479" s="126"/>
      <c r="I479" s="130" t="s">
        <v>2695</v>
      </c>
      <c r="J479" s="126"/>
      <c r="K479" s="126"/>
      <c r="L479" s="126"/>
      <c r="M479" s="126"/>
      <c r="N479" s="223">
        <v>0</v>
      </c>
      <c r="O479" s="223">
        <v>6452.99</v>
      </c>
      <c r="P479" s="126" t="s">
        <v>1331</v>
      </c>
    </row>
    <row r="480" spans="1:16" ht="51">
      <c r="A480" s="126" t="s">
        <v>620</v>
      </c>
      <c r="B480" s="126"/>
      <c r="C480" s="127" t="s">
        <v>714</v>
      </c>
      <c r="D480" s="121">
        <v>42753</v>
      </c>
      <c r="E480" s="122" t="s">
        <v>2696</v>
      </c>
      <c r="F480" s="122" t="s">
        <v>3</v>
      </c>
      <c r="G480" s="122">
        <v>1467376</v>
      </c>
      <c r="H480" s="126"/>
      <c r="I480" s="130" t="s">
        <v>2697</v>
      </c>
      <c r="J480" s="126"/>
      <c r="K480" s="126"/>
      <c r="L480" s="126"/>
      <c r="M480" s="126"/>
      <c r="N480" s="223">
        <v>0</v>
      </c>
      <c r="O480" s="223">
        <v>1000</v>
      </c>
      <c r="P480" s="126" t="s">
        <v>1331</v>
      </c>
    </row>
    <row r="481" spans="1:16" ht="51">
      <c r="A481" s="126" t="s">
        <v>620</v>
      </c>
      <c r="B481" s="126"/>
      <c r="C481" s="127" t="s">
        <v>714</v>
      </c>
      <c r="D481" s="121">
        <v>42753</v>
      </c>
      <c r="E481" s="122" t="s">
        <v>2698</v>
      </c>
      <c r="F481" s="122" t="s">
        <v>3</v>
      </c>
      <c r="G481" s="122">
        <v>1467383</v>
      </c>
      <c r="H481" s="126"/>
      <c r="I481" s="130" t="s">
        <v>2699</v>
      </c>
      <c r="J481" s="126"/>
      <c r="K481" s="126"/>
      <c r="L481" s="126"/>
      <c r="M481" s="126"/>
      <c r="N481" s="223">
        <v>0</v>
      </c>
      <c r="O481" s="223">
        <v>7173.75</v>
      </c>
      <c r="P481" s="126" t="s">
        <v>1331</v>
      </c>
    </row>
    <row r="482" spans="1:16" ht="51">
      <c r="A482" s="126" t="s">
        <v>620</v>
      </c>
      <c r="B482" s="126"/>
      <c r="C482" s="127" t="s">
        <v>714</v>
      </c>
      <c r="D482" s="121">
        <v>42753</v>
      </c>
      <c r="E482" s="122" t="s">
        <v>2700</v>
      </c>
      <c r="F482" s="122" t="s">
        <v>3</v>
      </c>
      <c r="G482" s="122">
        <v>1467471</v>
      </c>
      <c r="H482" s="126"/>
      <c r="I482" s="130" t="s">
        <v>2701</v>
      </c>
      <c r="J482" s="126"/>
      <c r="K482" s="126"/>
      <c r="L482" s="126"/>
      <c r="M482" s="126"/>
      <c r="N482" s="223">
        <v>0</v>
      </c>
      <c r="O482" s="223">
        <v>18</v>
      </c>
      <c r="P482" s="126" t="s">
        <v>1331</v>
      </c>
    </row>
    <row r="483" spans="1:16" ht="51">
      <c r="A483" s="126" t="s">
        <v>620</v>
      </c>
      <c r="B483" s="126"/>
      <c r="C483" s="127" t="s">
        <v>714</v>
      </c>
      <c r="D483" s="121">
        <v>42754</v>
      </c>
      <c r="E483" s="122" t="s">
        <v>2702</v>
      </c>
      <c r="F483" s="122" t="s">
        <v>3</v>
      </c>
      <c r="G483" s="122">
        <v>1467694</v>
      </c>
      <c r="H483" s="126"/>
      <c r="I483" s="130" t="s">
        <v>2703</v>
      </c>
      <c r="J483" s="126"/>
      <c r="K483" s="126"/>
      <c r="L483" s="126"/>
      <c r="M483" s="126"/>
      <c r="N483" s="223">
        <v>0</v>
      </c>
      <c r="O483" s="223">
        <v>1098.28</v>
      </c>
      <c r="P483" s="126" t="s">
        <v>1331</v>
      </c>
    </row>
    <row r="484" spans="1:16" ht="51">
      <c r="A484" s="126" t="s">
        <v>620</v>
      </c>
      <c r="B484" s="126"/>
      <c r="C484" s="127" t="s">
        <v>714</v>
      </c>
      <c r="D484" s="121">
        <v>42754</v>
      </c>
      <c r="E484" s="122" t="s">
        <v>2704</v>
      </c>
      <c r="F484" s="122" t="s">
        <v>3</v>
      </c>
      <c r="G484" s="122">
        <v>1467699</v>
      </c>
      <c r="H484" s="126"/>
      <c r="I484" s="130" t="s">
        <v>2705</v>
      </c>
      <c r="J484" s="126"/>
      <c r="K484" s="126"/>
      <c r="L484" s="126"/>
      <c r="M484" s="126"/>
      <c r="N484" s="223">
        <v>0</v>
      </c>
      <c r="O484" s="223">
        <v>1049.94</v>
      </c>
      <c r="P484" s="126" t="s">
        <v>1331</v>
      </c>
    </row>
    <row r="485" spans="1:16" ht="51">
      <c r="A485" s="126" t="s">
        <v>620</v>
      </c>
      <c r="B485" s="126"/>
      <c r="C485" s="127" t="s">
        <v>714</v>
      </c>
      <c r="D485" s="121">
        <v>42754</v>
      </c>
      <c r="E485" s="122" t="s">
        <v>2706</v>
      </c>
      <c r="F485" s="122" t="s">
        <v>3</v>
      </c>
      <c r="G485" s="122">
        <v>1467701</v>
      </c>
      <c r="H485" s="126"/>
      <c r="I485" s="130" t="s">
        <v>2707</v>
      </c>
      <c r="J485" s="126"/>
      <c r="K485" s="126"/>
      <c r="L485" s="126"/>
      <c r="M485" s="126"/>
      <c r="N485" s="223">
        <v>0</v>
      </c>
      <c r="O485" s="223">
        <v>2746.12</v>
      </c>
      <c r="P485" s="126" t="s">
        <v>1331</v>
      </c>
    </row>
    <row r="486" spans="1:16" ht="51">
      <c r="A486" s="126" t="s">
        <v>620</v>
      </c>
      <c r="B486" s="126"/>
      <c r="C486" s="127" t="s">
        <v>714</v>
      </c>
      <c r="D486" s="121">
        <v>42754</v>
      </c>
      <c r="E486" s="122" t="s">
        <v>2708</v>
      </c>
      <c r="F486" s="122" t="s">
        <v>3</v>
      </c>
      <c r="G486" s="122">
        <v>1467703</v>
      </c>
      <c r="H486" s="126"/>
      <c r="I486" s="130" t="s">
        <v>2709</v>
      </c>
      <c r="J486" s="126"/>
      <c r="K486" s="126"/>
      <c r="L486" s="126"/>
      <c r="M486" s="126"/>
      <c r="N486" s="223">
        <v>0</v>
      </c>
      <c r="O486" s="223">
        <v>768.48</v>
      </c>
      <c r="P486" s="126" t="s">
        <v>1331</v>
      </c>
    </row>
    <row r="487" spans="1:16" ht="51">
      <c r="A487" s="126">
        <v>582</v>
      </c>
      <c r="B487" s="126"/>
      <c r="C487" s="127" t="s">
        <v>857</v>
      </c>
      <c r="D487" s="121">
        <v>42754</v>
      </c>
      <c r="E487" s="122" t="s">
        <v>2710</v>
      </c>
      <c r="F487" s="122" t="s">
        <v>3</v>
      </c>
      <c r="G487" s="122">
        <v>1467759</v>
      </c>
      <c r="H487" s="126"/>
      <c r="I487" s="130" t="s">
        <v>2711</v>
      </c>
      <c r="J487" s="126"/>
      <c r="K487" s="126"/>
      <c r="L487" s="126"/>
      <c r="M487" s="126"/>
      <c r="N487" s="223">
        <v>0</v>
      </c>
      <c r="O487" s="223">
        <v>1656</v>
      </c>
      <c r="P487" s="126" t="s">
        <v>1331</v>
      </c>
    </row>
    <row r="488" spans="1:16" ht="51">
      <c r="A488" s="126" t="s">
        <v>620</v>
      </c>
      <c r="B488" s="126"/>
      <c r="C488" s="127" t="s">
        <v>714</v>
      </c>
      <c r="D488" s="121">
        <v>42754</v>
      </c>
      <c r="E488" s="122" t="s">
        <v>2712</v>
      </c>
      <c r="F488" s="122" t="s">
        <v>3</v>
      </c>
      <c r="G488" s="122">
        <v>1467598</v>
      </c>
      <c r="H488" s="126"/>
      <c r="I488" s="130" t="s">
        <v>2713</v>
      </c>
      <c r="J488" s="126"/>
      <c r="K488" s="126"/>
      <c r="L488" s="126"/>
      <c r="M488" s="126"/>
      <c r="N488" s="223">
        <v>0</v>
      </c>
      <c r="O488" s="223">
        <v>298.2</v>
      </c>
      <c r="P488" s="126" t="s">
        <v>1331</v>
      </c>
    </row>
    <row r="489" spans="1:16" ht="51">
      <c r="A489" s="126">
        <v>222</v>
      </c>
      <c r="B489" s="126"/>
      <c r="C489" s="127" t="s">
        <v>765</v>
      </c>
      <c r="D489" s="121">
        <v>42754</v>
      </c>
      <c r="E489" s="122" t="s">
        <v>2714</v>
      </c>
      <c r="F489" s="122" t="s">
        <v>3</v>
      </c>
      <c r="G489" s="122">
        <v>1467677</v>
      </c>
      <c r="H489" s="126"/>
      <c r="I489" s="130" t="s">
        <v>2715</v>
      </c>
      <c r="J489" s="126"/>
      <c r="K489" s="126"/>
      <c r="L489" s="126"/>
      <c r="M489" s="126"/>
      <c r="N489" s="223">
        <v>0</v>
      </c>
      <c r="O489" s="223">
        <v>5355</v>
      </c>
      <c r="P489" s="126" t="s">
        <v>1331</v>
      </c>
    </row>
    <row r="490" spans="1:16" ht="51">
      <c r="A490" s="126">
        <v>15</v>
      </c>
      <c r="B490" s="126"/>
      <c r="C490" s="127" t="s">
        <v>692</v>
      </c>
      <c r="D490" s="121">
        <v>42754</v>
      </c>
      <c r="E490" s="122" t="s">
        <v>2716</v>
      </c>
      <c r="F490" s="122" t="s">
        <v>3</v>
      </c>
      <c r="G490" s="122">
        <v>1467683</v>
      </c>
      <c r="H490" s="126"/>
      <c r="I490" s="130" t="s">
        <v>2717</v>
      </c>
      <c r="J490" s="126"/>
      <c r="K490" s="126"/>
      <c r="L490" s="126"/>
      <c r="M490" s="126"/>
      <c r="N490" s="223">
        <v>0</v>
      </c>
      <c r="O490" s="223">
        <v>140.47</v>
      </c>
      <c r="P490" s="126" t="s">
        <v>12606</v>
      </c>
    </row>
    <row r="491" spans="1:16" ht="51">
      <c r="A491" s="126">
        <v>30</v>
      </c>
      <c r="B491" s="126"/>
      <c r="C491" s="127" t="s">
        <v>696</v>
      </c>
      <c r="D491" s="121">
        <v>42754</v>
      </c>
      <c r="E491" s="122" t="s">
        <v>2718</v>
      </c>
      <c r="F491" s="122" t="s">
        <v>3</v>
      </c>
      <c r="G491" s="122">
        <v>1467726</v>
      </c>
      <c r="H491" s="126"/>
      <c r="I491" s="130" t="s">
        <v>2719</v>
      </c>
      <c r="J491" s="126"/>
      <c r="K491" s="126"/>
      <c r="L491" s="126"/>
      <c r="M491" s="126"/>
      <c r="N491" s="223">
        <v>0</v>
      </c>
      <c r="O491" s="223">
        <v>1400</v>
      </c>
      <c r="P491" s="126" t="s">
        <v>1331</v>
      </c>
    </row>
    <row r="492" spans="1:16" ht="51">
      <c r="A492" s="126">
        <v>30</v>
      </c>
      <c r="B492" s="126"/>
      <c r="C492" s="127" t="s">
        <v>696</v>
      </c>
      <c r="D492" s="121">
        <v>42754</v>
      </c>
      <c r="E492" s="122" t="s">
        <v>2720</v>
      </c>
      <c r="F492" s="122" t="s">
        <v>3</v>
      </c>
      <c r="G492" s="122">
        <v>1467729</v>
      </c>
      <c r="H492" s="126"/>
      <c r="I492" s="130" t="s">
        <v>2719</v>
      </c>
      <c r="J492" s="126"/>
      <c r="K492" s="126"/>
      <c r="L492" s="126"/>
      <c r="M492" s="126"/>
      <c r="N492" s="223">
        <v>0</v>
      </c>
      <c r="O492" s="223">
        <v>540</v>
      </c>
      <c r="P492" s="126" t="s">
        <v>1331</v>
      </c>
    </row>
    <row r="493" spans="1:16" ht="51">
      <c r="A493" s="126" t="s">
        <v>620</v>
      </c>
      <c r="B493" s="126"/>
      <c r="C493" s="127" t="s">
        <v>714</v>
      </c>
      <c r="D493" s="121">
        <v>42754</v>
      </c>
      <c r="E493" s="122" t="s">
        <v>2721</v>
      </c>
      <c r="F493" s="122" t="s">
        <v>3</v>
      </c>
      <c r="G493" s="122">
        <v>1467755</v>
      </c>
      <c r="H493" s="126"/>
      <c r="I493" s="130" t="s">
        <v>2722</v>
      </c>
      <c r="J493" s="126"/>
      <c r="K493" s="126"/>
      <c r="L493" s="126"/>
      <c r="M493" s="126"/>
      <c r="N493" s="223">
        <v>0</v>
      </c>
      <c r="O493" s="223">
        <v>1256.68</v>
      </c>
      <c r="P493" s="126" t="s">
        <v>1331</v>
      </c>
    </row>
    <row r="494" spans="1:16" ht="51">
      <c r="A494" s="126">
        <v>46</v>
      </c>
      <c r="B494" s="126"/>
      <c r="C494" s="127" t="s">
        <v>699</v>
      </c>
      <c r="D494" s="121">
        <v>42754</v>
      </c>
      <c r="E494" s="122" t="s">
        <v>2723</v>
      </c>
      <c r="F494" s="122" t="s">
        <v>3</v>
      </c>
      <c r="G494" s="122">
        <v>1467872</v>
      </c>
      <c r="H494" s="126"/>
      <c r="I494" s="130" t="s">
        <v>2724</v>
      </c>
      <c r="J494" s="126"/>
      <c r="K494" s="126"/>
      <c r="L494" s="126"/>
      <c r="M494" s="126"/>
      <c r="N494" s="223">
        <v>0</v>
      </c>
      <c r="O494" s="223">
        <v>51</v>
      </c>
      <c r="P494" s="126" t="s">
        <v>1331</v>
      </c>
    </row>
    <row r="495" spans="1:16" ht="51">
      <c r="A495" s="126" t="s">
        <v>620</v>
      </c>
      <c r="B495" s="126"/>
      <c r="C495" s="127" t="s">
        <v>714</v>
      </c>
      <c r="D495" s="121">
        <v>42754</v>
      </c>
      <c r="E495" s="122" t="s">
        <v>2725</v>
      </c>
      <c r="F495" s="122" t="s">
        <v>3</v>
      </c>
      <c r="G495" s="122">
        <v>1467918</v>
      </c>
      <c r="H495" s="126"/>
      <c r="I495" s="130" t="s">
        <v>2726</v>
      </c>
      <c r="J495" s="126"/>
      <c r="K495" s="126"/>
      <c r="L495" s="126"/>
      <c r="M495" s="126"/>
      <c r="N495" s="223">
        <v>0</v>
      </c>
      <c r="O495" s="223">
        <v>15</v>
      </c>
      <c r="P495" s="126" t="s">
        <v>12606</v>
      </c>
    </row>
    <row r="496" spans="1:16" ht="51">
      <c r="A496" s="126">
        <v>592</v>
      </c>
      <c r="B496" s="126"/>
      <c r="C496" s="127" t="s">
        <v>863</v>
      </c>
      <c r="D496" s="121">
        <v>42754</v>
      </c>
      <c r="E496" s="122" t="s">
        <v>2727</v>
      </c>
      <c r="F496" s="122" t="s">
        <v>3</v>
      </c>
      <c r="G496" s="122">
        <v>1467919</v>
      </c>
      <c r="H496" s="126"/>
      <c r="I496" s="130" t="s">
        <v>2728</v>
      </c>
      <c r="J496" s="126"/>
      <c r="K496" s="126"/>
      <c r="L496" s="126"/>
      <c r="M496" s="126"/>
      <c r="N496" s="223">
        <v>0</v>
      </c>
      <c r="O496" s="223">
        <v>45</v>
      </c>
      <c r="P496" s="126" t="s">
        <v>1331</v>
      </c>
    </row>
    <row r="497" spans="1:16" ht="63.75">
      <c r="A497" s="126" t="s">
        <v>620</v>
      </c>
      <c r="B497" s="126"/>
      <c r="C497" s="127" t="s">
        <v>714</v>
      </c>
      <c r="D497" s="121">
        <v>42755</v>
      </c>
      <c r="E497" s="122" t="s">
        <v>2729</v>
      </c>
      <c r="F497" s="122" t="s">
        <v>3</v>
      </c>
      <c r="G497" s="122">
        <v>1468136</v>
      </c>
      <c r="H497" s="126"/>
      <c r="I497" s="130" t="s">
        <v>2730</v>
      </c>
      <c r="J497" s="126"/>
      <c r="K497" s="126"/>
      <c r="L497" s="126"/>
      <c r="M497" s="126"/>
      <c r="N497" s="223">
        <v>0</v>
      </c>
      <c r="O497" s="223">
        <v>80</v>
      </c>
      <c r="P497" s="126" t="s">
        <v>1331</v>
      </c>
    </row>
    <row r="498" spans="1:16" ht="51">
      <c r="A498" s="126" t="s">
        <v>620</v>
      </c>
      <c r="B498" s="126"/>
      <c r="C498" s="127" t="s">
        <v>714</v>
      </c>
      <c r="D498" s="121">
        <v>42755</v>
      </c>
      <c r="E498" s="122" t="s">
        <v>2731</v>
      </c>
      <c r="F498" s="122" t="s">
        <v>3</v>
      </c>
      <c r="G498" s="122">
        <v>1468105</v>
      </c>
      <c r="H498" s="126"/>
      <c r="I498" s="130" t="s">
        <v>2732</v>
      </c>
      <c r="J498" s="126"/>
      <c r="K498" s="126"/>
      <c r="L498" s="126"/>
      <c r="M498" s="126"/>
      <c r="N498" s="223">
        <v>0</v>
      </c>
      <c r="O498" s="223">
        <v>2114.73</v>
      </c>
      <c r="P498" s="126" t="s">
        <v>1331</v>
      </c>
    </row>
    <row r="499" spans="1:16" ht="51">
      <c r="A499" s="126">
        <v>222</v>
      </c>
      <c r="B499" s="126"/>
      <c r="C499" s="127" t="s">
        <v>765</v>
      </c>
      <c r="D499" s="121">
        <v>42755</v>
      </c>
      <c r="E499" s="122" t="s">
        <v>2733</v>
      </c>
      <c r="F499" s="122" t="s">
        <v>3</v>
      </c>
      <c r="G499" s="122">
        <v>1468147</v>
      </c>
      <c r="H499" s="126"/>
      <c r="I499" s="130" t="s">
        <v>2734</v>
      </c>
      <c r="J499" s="126"/>
      <c r="K499" s="126"/>
      <c r="L499" s="126"/>
      <c r="M499" s="126"/>
      <c r="N499" s="223">
        <v>0</v>
      </c>
      <c r="O499" s="223">
        <v>1.17</v>
      </c>
      <c r="P499" s="126" t="s">
        <v>12606</v>
      </c>
    </row>
    <row r="500" spans="1:16" ht="51">
      <c r="A500" s="126" t="s">
        <v>620</v>
      </c>
      <c r="B500" s="126"/>
      <c r="C500" s="127" t="s">
        <v>714</v>
      </c>
      <c r="D500" s="121">
        <v>42755</v>
      </c>
      <c r="E500" s="122" t="s">
        <v>2735</v>
      </c>
      <c r="F500" s="122" t="s">
        <v>3</v>
      </c>
      <c r="G500" s="122">
        <v>1468179</v>
      </c>
      <c r="H500" s="126"/>
      <c r="I500" s="130" t="s">
        <v>2736</v>
      </c>
      <c r="J500" s="126"/>
      <c r="K500" s="126"/>
      <c r="L500" s="126"/>
      <c r="M500" s="126"/>
      <c r="N500" s="223">
        <v>0</v>
      </c>
      <c r="O500" s="223">
        <v>309.75</v>
      </c>
      <c r="P500" s="126" t="s">
        <v>1331</v>
      </c>
    </row>
    <row r="501" spans="1:16" ht="63.75">
      <c r="A501" s="126" t="s">
        <v>620</v>
      </c>
      <c r="B501" s="126"/>
      <c r="C501" s="127" t="s">
        <v>714</v>
      </c>
      <c r="D501" s="121">
        <v>42755</v>
      </c>
      <c r="E501" s="122" t="s">
        <v>2737</v>
      </c>
      <c r="F501" s="122" t="s">
        <v>3</v>
      </c>
      <c r="G501" s="122">
        <v>1468182</v>
      </c>
      <c r="H501" s="126"/>
      <c r="I501" s="130" t="s">
        <v>2738</v>
      </c>
      <c r="J501" s="126"/>
      <c r="K501" s="126"/>
      <c r="L501" s="126"/>
      <c r="M501" s="126"/>
      <c r="N501" s="223">
        <v>0</v>
      </c>
      <c r="O501" s="223">
        <v>426.13</v>
      </c>
      <c r="P501" s="126" t="s">
        <v>1331</v>
      </c>
    </row>
    <row r="502" spans="1:16" ht="51">
      <c r="A502" s="126" t="s">
        <v>620</v>
      </c>
      <c r="B502" s="126"/>
      <c r="C502" s="127" t="s">
        <v>714</v>
      </c>
      <c r="D502" s="121">
        <v>42755</v>
      </c>
      <c r="E502" s="122" t="s">
        <v>2739</v>
      </c>
      <c r="F502" s="122" t="s">
        <v>3</v>
      </c>
      <c r="G502" s="122">
        <v>1468335</v>
      </c>
      <c r="H502" s="126"/>
      <c r="I502" s="130" t="s">
        <v>2740</v>
      </c>
      <c r="J502" s="126"/>
      <c r="K502" s="126"/>
      <c r="L502" s="126"/>
      <c r="M502" s="126"/>
      <c r="N502" s="223">
        <v>0</v>
      </c>
      <c r="O502" s="223">
        <v>60</v>
      </c>
      <c r="P502" s="126" t="s">
        <v>1331</v>
      </c>
    </row>
    <row r="503" spans="1:16" ht="51">
      <c r="A503" s="126" t="s">
        <v>620</v>
      </c>
      <c r="B503" s="126"/>
      <c r="C503" s="127" t="s">
        <v>714</v>
      </c>
      <c r="D503" s="121">
        <v>42755</v>
      </c>
      <c r="E503" s="122" t="s">
        <v>2741</v>
      </c>
      <c r="F503" s="122" t="s">
        <v>3</v>
      </c>
      <c r="G503" s="122">
        <v>1468400</v>
      </c>
      <c r="H503" s="126"/>
      <c r="I503" s="130" t="s">
        <v>2742</v>
      </c>
      <c r="J503" s="126"/>
      <c r="K503" s="126"/>
      <c r="L503" s="126"/>
      <c r="M503" s="126"/>
      <c r="N503" s="223">
        <v>0</v>
      </c>
      <c r="O503" s="223">
        <v>4172</v>
      </c>
      <c r="P503" s="126" t="s">
        <v>1331</v>
      </c>
    </row>
    <row r="504" spans="1:16" ht="51">
      <c r="A504" s="126" t="s">
        <v>620</v>
      </c>
      <c r="B504" s="126"/>
      <c r="C504" s="127" t="s">
        <v>714</v>
      </c>
      <c r="D504" s="121">
        <v>42755</v>
      </c>
      <c r="E504" s="122" t="s">
        <v>2743</v>
      </c>
      <c r="F504" s="122" t="s">
        <v>3</v>
      </c>
      <c r="G504" s="122">
        <v>1468453</v>
      </c>
      <c r="H504" s="126"/>
      <c r="I504" s="130" t="s">
        <v>2744</v>
      </c>
      <c r="J504" s="126"/>
      <c r="K504" s="126"/>
      <c r="L504" s="126"/>
      <c r="M504" s="126"/>
      <c r="N504" s="223">
        <v>0</v>
      </c>
      <c r="O504" s="223">
        <v>120.11</v>
      </c>
      <c r="P504" s="126" t="s">
        <v>1331</v>
      </c>
    </row>
    <row r="505" spans="1:16" ht="51">
      <c r="A505" s="126" t="s">
        <v>620</v>
      </c>
      <c r="B505" s="126"/>
      <c r="C505" s="127" t="s">
        <v>714</v>
      </c>
      <c r="D505" s="121">
        <v>42755</v>
      </c>
      <c r="E505" s="122" t="s">
        <v>2745</v>
      </c>
      <c r="F505" s="122" t="s">
        <v>3</v>
      </c>
      <c r="G505" s="122">
        <v>1468456</v>
      </c>
      <c r="H505" s="126"/>
      <c r="I505" s="130" t="s">
        <v>2746</v>
      </c>
      <c r="J505" s="126"/>
      <c r="K505" s="126"/>
      <c r="L505" s="126"/>
      <c r="M505" s="126"/>
      <c r="N505" s="223">
        <v>0</v>
      </c>
      <c r="O505" s="223">
        <v>20.22</v>
      </c>
      <c r="P505" s="126" t="s">
        <v>1331</v>
      </c>
    </row>
    <row r="506" spans="1:16" ht="51">
      <c r="A506" s="126" t="s">
        <v>620</v>
      </c>
      <c r="B506" s="126"/>
      <c r="C506" s="127" t="s">
        <v>714</v>
      </c>
      <c r="D506" s="121">
        <v>42755</v>
      </c>
      <c r="E506" s="122" t="s">
        <v>2747</v>
      </c>
      <c r="F506" s="122" t="s">
        <v>3</v>
      </c>
      <c r="G506" s="122">
        <v>1468476</v>
      </c>
      <c r="H506" s="126"/>
      <c r="I506" s="130" t="s">
        <v>2748</v>
      </c>
      <c r="J506" s="126"/>
      <c r="K506" s="126"/>
      <c r="L506" s="126"/>
      <c r="M506" s="126"/>
      <c r="N506" s="223">
        <v>0</v>
      </c>
      <c r="O506" s="223">
        <v>768</v>
      </c>
      <c r="P506" s="126" t="s">
        <v>1331</v>
      </c>
    </row>
    <row r="507" spans="1:16" ht="51">
      <c r="A507" s="126" t="s">
        <v>620</v>
      </c>
      <c r="B507" s="126"/>
      <c r="C507" s="127" t="s">
        <v>714</v>
      </c>
      <c r="D507" s="121">
        <v>42755</v>
      </c>
      <c r="E507" s="122" t="s">
        <v>2749</v>
      </c>
      <c r="F507" s="122" t="s">
        <v>3</v>
      </c>
      <c r="G507" s="122">
        <v>1468493</v>
      </c>
      <c r="H507" s="126"/>
      <c r="I507" s="130" t="s">
        <v>2750</v>
      </c>
      <c r="J507" s="126"/>
      <c r="K507" s="126"/>
      <c r="L507" s="126"/>
      <c r="M507" s="126"/>
      <c r="N507" s="223">
        <v>0</v>
      </c>
      <c r="O507" s="223">
        <v>194</v>
      </c>
      <c r="P507" s="126" t="s">
        <v>1331</v>
      </c>
    </row>
    <row r="508" spans="1:16" ht="51">
      <c r="A508" s="126" t="s">
        <v>620</v>
      </c>
      <c r="B508" s="126"/>
      <c r="C508" s="127" t="s">
        <v>714</v>
      </c>
      <c r="D508" s="121">
        <v>42755</v>
      </c>
      <c r="E508" s="122" t="s">
        <v>2751</v>
      </c>
      <c r="F508" s="122" t="s">
        <v>3</v>
      </c>
      <c r="G508" s="122">
        <v>1468494</v>
      </c>
      <c r="H508" s="126"/>
      <c r="I508" s="130" t="s">
        <v>2752</v>
      </c>
      <c r="J508" s="126"/>
      <c r="K508" s="126"/>
      <c r="L508" s="126"/>
      <c r="M508" s="126"/>
      <c r="N508" s="223">
        <v>0</v>
      </c>
      <c r="O508" s="223">
        <v>15856.74</v>
      </c>
      <c r="P508" s="126" t="s">
        <v>1331</v>
      </c>
    </row>
    <row r="509" spans="1:16" ht="51">
      <c r="A509" s="126" t="s">
        <v>620</v>
      </c>
      <c r="B509" s="126"/>
      <c r="C509" s="127" t="s">
        <v>714</v>
      </c>
      <c r="D509" s="121">
        <v>42755</v>
      </c>
      <c r="E509" s="122" t="s">
        <v>2753</v>
      </c>
      <c r="F509" s="122" t="s">
        <v>3</v>
      </c>
      <c r="G509" s="122">
        <v>1468506</v>
      </c>
      <c r="H509" s="126"/>
      <c r="I509" s="130" t="s">
        <v>2754</v>
      </c>
      <c r="J509" s="126"/>
      <c r="K509" s="126"/>
      <c r="L509" s="126"/>
      <c r="M509" s="126"/>
      <c r="N509" s="223">
        <v>0</v>
      </c>
      <c r="O509" s="223">
        <v>0.35000000000000003</v>
      </c>
      <c r="P509" s="126" t="s">
        <v>1331</v>
      </c>
    </row>
    <row r="510" spans="1:16" ht="51">
      <c r="A510" s="126" t="s">
        <v>620</v>
      </c>
      <c r="B510" s="126"/>
      <c r="C510" s="127" t="s">
        <v>714</v>
      </c>
      <c r="D510" s="121">
        <v>42759</v>
      </c>
      <c r="E510" s="122" t="s">
        <v>2755</v>
      </c>
      <c r="F510" s="122" t="s">
        <v>3</v>
      </c>
      <c r="G510" s="122">
        <v>1468703</v>
      </c>
      <c r="H510" s="126"/>
      <c r="I510" s="130" t="s">
        <v>2756</v>
      </c>
      <c r="J510" s="126"/>
      <c r="K510" s="126"/>
      <c r="L510" s="126"/>
      <c r="M510" s="126"/>
      <c r="N510" s="223">
        <v>0</v>
      </c>
      <c r="O510" s="223">
        <v>34.85</v>
      </c>
      <c r="P510" s="126" t="s">
        <v>1331</v>
      </c>
    </row>
    <row r="511" spans="1:16" ht="51">
      <c r="A511" s="126" t="s">
        <v>620</v>
      </c>
      <c r="B511" s="126"/>
      <c r="C511" s="127" t="s">
        <v>714</v>
      </c>
      <c r="D511" s="121">
        <v>42759</v>
      </c>
      <c r="E511" s="122" t="s">
        <v>2757</v>
      </c>
      <c r="F511" s="122" t="s">
        <v>3</v>
      </c>
      <c r="G511" s="122">
        <v>1468705</v>
      </c>
      <c r="H511" s="126"/>
      <c r="I511" s="130" t="s">
        <v>2758</v>
      </c>
      <c r="J511" s="126"/>
      <c r="K511" s="126"/>
      <c r="L511" s="126"/>
      <c r="M511" s="126"/>
      <c r="N511" s="223">
        <v>0</v>
      </c>
      <c r="O511" s="223">
        <v>34.85</v>
      </c>
      <c r="P511" s="126" t="s">
        <v>1331</v>
      </c>
    </row>
    <row r="512" spans="1:16" ht="51">
      <c r="A512" s="126" t="s">
        <v>620</v>
      </c>
      <c r="B512" s="126"/>
      <c r="C512" s="127" t="s">
        <v>714</v>
      </c>
      <c r="D512" s="121">
        <v>42759</v>
      </c>
      <c r="E512" s="122" t="s">
        <v>2759</v>
      </c>
      <c r="F512" s="122" t="s">
        <v>3</v>
      </c>
      <c r="G512" s="122">
        <v>1468706</v>
      </c>
      <c r="H512" s="126"/>
      <c r="I512" s="130" t="s">
        <v>2760</v>
      </c>
      <c r="J512" s="126"/>
      <c r="K512" s="126"/>
      <c r="L512" s="126"/>
      <c r="M512" s="126"/>
      <c r="N512" s="223">
        <v>0</v>
      </c>
      <c r="O512" s="223">
        <v>4664.9400000000005</v>
      </c>
      <c r="P512" s="126" t="s">
        <v>1331</v>
      </c>
    </row>
    <row r="513" spans="1:16" ht="51">
      <c r="A513" s="126" t="s">
        <v>620</v>
      </c>
      <c r="B513" s="126"/>
      <c r="C513" s="127" t="s">
        <v>714</v>
      </c>
      <c r="D513" s="121">
        <v>42759</v>
      </c>
      <c r="E513" s="122" t="s">
        <v>2761</v>
      </c>
      <c r="F513" s="122" t="s">
        <v>3</v>
      </c>
      <c r="G513" s="122">
        <v>1468708</v>
      </c>
      <c r="H513" s="126"/>
      <c r="I513" s="130" t="s">
        <v>2762</v>
      </c>
      <c r="J513" s="126"/>
      <c r="K513" s="126"/>
      <c r="L513" s="126"/>
      <c r="M513" s="126"/>
      <c r="N513" s="223">
        <v>0</v>
      </c>
      <c r="O513" s="223">
        <v>3070.9300000000003</v>
      </c>
      <c r="P513" s="126" t="s">
        <v>1331</v>
      </c>
    </row>
    <row r="514" spans="1:16" ht="51">
      <c r="A514" s="126" t="s">
        <v>620</v>
      </c>
      <c r="B514" s="126"/>
      <c r="C514" s="127" t="s">
        <v>714</v>
      </c>
      <c r="D514" s="121">
        <v>42759</v>
      </c>
      <c r="E514" s="122" t="s">
        <v>2763</v>
      </c>
      <c r="F514" s="122" t="s">
        <v>3</v>
      </c>
      <c r="G514" s="122">
        <v>1468662</v>
      </c>
      <c r="H514" s="126"/>
      <c r="I514" s="130" t="s">
        <v>2764</v>
      </c>
      <c r="J514" s="126"/>
      <c r="K514" s="126"/>
      <c r="L514" s="126"/>
      <c r="M514" s="126"/>
      <c r="N514" s="223">
        <v>0</v>
      </c>
      <c r="O514" s="223">
        <v>2611.25</v>
      </c>
      <c r="P514" s="126" t="s">
        <v>1331</v>
      </c>
    </row>
    <row r="515" spans="1:16" ht="51">
      <c r="A515" s="126" t="s">
        <v>620</v>
      </c>
      <c r="B515" s="126"/>
      <c r="C515" s="127" t="s">
        <v>714</v>
      </c>
      <c r="D515" s="121">
        <v>42759</v>
      </c>
      <c r="E515" s="122" t="s">
        <v>2765</v>
      </c>
      <c r="F515" s="122" t="s">
        <v>3</v>
      </c>
      <c r="G515" s="122">
        <v>1468666</v>
      </c>
      <c r="H515" s="126"/>
      <c r="I515" s="130" t="s">
        <v>2766</v>
      </c>
      <c r="J515" s="126"/>
      <c r="K515" s="126"/>
      <c r="L515" s="126"/>
      <c r="M515" s="126"/>
      <c r="N515" s="223">
        <v>0</v>
      </c>
      <c r="O515" s="223">
        <v>2783.13</v>
      </c>
      <c r="P515" s="126" t="s">
        <v>1331</v>
      </c>
    </row>
    <row r="516" spans="1:16" ht="63.75">
      <c r="A516" s="126" t="s">
        <v>620</v>
      </c>
      <c r="B516" s="126"/>
      <c r="C516" s="127" t="s">
        <v>714</v>
      </c>
      <c r="D516" s="121">
        <v>42759</v>
      </c>
      <c r="E516" s="122" t="s">
        <v>2767</v>
      </c>
      <c r="F516" s="122" t="s">
        <v>3</v>
      </c>
      <c r="G516" s="122">
        <v>1468683</v>
      </c>
      <c r="H516" s="126"/>
      <c r="I516" s="130" t="s">
        <v>2768</v>
      </c>
      <c r="J516" s="126"/>
      <c r="K516" s="126"/>
      <c r="L516" s="126"/>
      <c r="M516" s="126"/>
      <c r="N516" s="223">
        <v>0</v>
      </c>
      <c r="O516" s="223">
        <v>4978.59</v>
      </c>
      <c r="P516" s="126" t="s">
        <v>1331</v>
      </c>
    </row>
    <row r="517" spans="1:16" ht="51">
      <c r="A517" s="126" t="s">
        <v>620</v>
      </c>
      <c r="B517" s="126"/>
      <c r="C517" s="127" t="s">
        <v>714</v>
      </c>
      <c r="D517" s="121">
        <v>42759</v>
      </c>
      <c r="E517" s="122" t="s">
        <v>2769</v>
      </c>
      <c r="F517" s="122" t="s">
        <v>3</v>
      </c>
      <c r="G517" s="122">
        <v>1468729</v>
      </c>
      <c r="H517" s="126"/>
      <c r="I517" s="130" t="s">
        <v>2770</v>
      </c>
      <c r="J517" s="126"/>
      <c r="K517" s="126"/>
      <c r="L517" s="126"/>
      <c r="M517" s="126"/>
      <c r="N517" s="223">
        <v>0</v>
      </c>
      <c r="O517" s="223">
        <v>295.70999999999998</v>
      </c>
      <c r="P517" s="126" t="s">
        <v>1331</v>
      </c>
    </row>
    <row r="518" spans="1:16" ht="51">
      <c r="A518" s="126" t="s">
        <v>620</v>
      </c>
      <c r="B518" s="126"/>
      <c r="C518" s="127" t="s">
        <v>714</v>
      </c>
      <c r="D518" s="121">
        <v>42759</v>
      </c>
      <c r="E518" s="122" t="s">
        <v>2771</v>
      </c>
      <c r="F518" s="122" t="s">
        <v>3</v>
      </c>
      <c r="G518" s="122">
        <v>1468732</v>
      </c>
      <c r="H518" s="126"/>
      <c r="I518" s="130" t="s">
        <v>2772</v>
      </c>
      <c r="J518" s="126"/>
      <c r="K518" s="126"/>
      <c r="L518" s="126"/>
      <c r="M518" s="126"/>
      <c r="N518" s="223">
        <v>0</v>
      </c>
      <c r="O518" s="223">
        <v>234.13</v>
      </c>
      <c r="P518" s="126" t="s">
        <v>1331</v>
      </c>
    </row>
    <row r="519" spans="1:16" ht="51">
      <c r="A519" s="126" t="s">
        <v>620</v>
      </c>
      <c r="B519" s="126"/>
      <c r="C519" s="127" t="s">
        <v>714</v>
      </c>
      <c r="D519" s="121">
        <v>42759</v>
      </c>
      <c r="E519" s="122" t="s">
        <v>2773</v>
      </c>
      <c r="F519" s="122" t="s">
        <v>3</v>
      </c>
      <c r="G519" s="122">
        <v>1468781</v>
      </c>
      <c r="H519" s="126"/>
      <c r="I519" s="130" t="s">
        <v>2774</v>
      </c>
      <c r="J519" s="126"/>
      <c r="K519" s="126"/>
      <c r="L519" s="126"/>
      <c r="M519" s="126"/>
      <c r="N519" s="223">
        <v>0</v>
      </c>
      <c r="O519" s="223">
        <v>576.74</v>
      </c>
      <c r="P519" s="126" t="s">
        <v>1331</v>
      </c>
    </row>
    <row r="520" spans="1:16" ht="51">
      <c r="A520" s="126">
        <v>41</v>
      </c>
      <c r="B520" s="126"/>
      <c r="C520" s="127" t="s">
        <v>698</v>
      </c>
      <c r="D520" s="121">
        <v>42759</v>
      </c>
      <c r="E520" s="122" t="s">
        <v>2775</v>
      </c>
      <c r="F520" s="122" t="s">
        <v>3</v>
      </c>
      <c r="G520" s="122">
        <v>1468810</v>
      </c>
      <c r="H520" s="126"/>
      <c r="I520" s="130" t="s">
        <v>2776</v>
      </c>
      <c r="J520" s="126"/>
      <c r="K520" s="126"/>
      <c r="L520" s="126"/>
      <c r="M520" s="126"/>
      <c r="N520" s="223">
        <v>0</v>
      </c>
      <c r="O520" s="223">
        <v>161.1</v>
      </c>
      <c r="P520" s="126" t="s">
        <v>1331</v>
      </c>
    </row>
    <row r="521" spans="1:16" ht="51">
      <c r="A521" s="126" t="s">
        <v>620</v>
      </c>
      <c r="B521" s="126"/>
      <c r="C521" s="127" t="s">
        <v>714</v>
      </c>
      <c r="D521" s="121">
        <v>42759</v>
      </c>
      <c r="E521" s="122" t="s">
        <v>2777</v>
      </c>
      <c r="F521" s="122" t="s">
        <v>3</v>
      </c>
      <c r="G521" s="122">
        <v>1468848</v>
      </c>
      <c r="H521" s="126"/>
      <c r="I521" s="130" t="s">
        <v>2778</v>
      </c>
      <c r="J521" s="126"/>
      <c r="K521" s="126"/>
      <c r="L521" s="126"/>
      <c r="M521" s="126"/>
      <c r="N521" s="223">
        <v>0</v>
      </c>
      <c r="O521" s="223">
        <v>6241</v>
      </c>
      <c r="P521" s="126" t="s">
        <v>1331</v>
      </c>
    </row>
    <row r="522" spans="1:16" ht="63.75">
      <c r="A522" s="126" t="s">
        <v>620</v>
      </c>
      <c r="B522" s="126"/>
      <c r="C522" s="127" t="s">
        <v>714</v>
      </c>
      <c r="D522" s="121">
        <v>42760</v>
      </c>
      <c r="E522" s="122" t="s">
        <v>2779</v>
      </c>
      <c r="F522" s="122" t="s">
        <v>3</v>
      </c>
      <c r="G522" s="122">
        <v>1469174</v>
      </c>
      <c r="H522" s="126"/>
      <c r="I522" s="130" t="s">
        <v>2780</v>
      </c>
      <c r="J522" s="126"/>
      <c r="K522" s="126"/>
      <c r="L522" s="126"/>
      <c r="M522" s="126"/>
      <c r="N522" s="223">
        <v>0</v>
      </c>
      <c r="O522" s="223">
        <v>1438.68</v>
      </c>
      <c r="P522" s="126" t="s">
        <v>1331</v>
      </c>
    </row>
    <row r="523" spans="1:16" ht="38.25">
      <c r="A523" s="126">
        <v>163</v>
      </c>
      <c r="B523" s="126"/>
      <c r="C523" s="127" t="s">
        <v>749</v>
      </c>
      <c r="D523" s="121">
        <v>42760</v>
      </c>
      <c r="E523" s="122" t="s">
        <v>2781</v>
      </c>
      <c r="F523" s="122" t="s">
        <v>3</v>
      </c>
      <c r="G523" s="122">
        <v>1469200</v>
      </c>
      <c r="H523" s="126"/>
      <c r="I523" s="130" t="s">
        <v>2782</v>
      </c>
      <c r="J523" s="126"/>
      <c r="K523" s="126"/>
      <c r="L523" s="126"/>
      <c r="M523" s="126"/>
      <c r="N523" s="223">
        <v>0</v>
      </c>
      <c r="O523" s="223">
        <v>10</v>
      </c>
      <c r="P523" s="126" t="s">
        <v>1331</v>
      </c>
    </row>
    <row r="524" spans="1:16" ht="63.75">
      <c r="A524" s="126" t="s">
        <v>620</v>
      </c>
      <c r="B524" s="126"/>
      <c r="C524" s="127" t="s">
        <v>714</v>
      </c>
      <c r="D524" s="121">
        <v>42760</v>
      </c>
      <c r="E524" s="122" t="s">
        <v>2783</v>
      </c>
      <c r="F524" s="122" t="s">
        <v>3</v>
      </c>
      <c r="G524" s="122">
        <v>1469248</v>
      </c>
      <c r="H524" s="126"/>
      <c r="I524" s="130" t="s">
        <v>2784</v>
      </c>
      <c r="J524" s="126"/>
      <c r="K524" s="126"/>
      <c r="L524" s="126"/>
      <c r="M524" s="126"/>
      <c r="N524" s="223">
        <v>0</v>
      </c>
      <c r="O524" s="223">
        <v>256.98</v>
      </c>
      <c r="P524" s="126" t="s">
        <v>1331</v>
      </c>
    </row>
    <row r="525" spans="1:16" ht="51">
      <c r="A525" s="126">
        <v>30</v>
      </c>
      <c r="B525" s="126"/>
      <c r="C525" s="127" t="s">
        <v>696</v>
      </c>
      <c r="D525" s="121">
        <v>42760</v>
      </c>
      <c r="E525" s="122" t="s">
        <v>2785</v>
      </c>
      <c r="F525" s="122" t="s">
        <v>3</v>
      </c>
      <c r="G525" s="122">
        <v>1469258</v>
      </c>
      <c r="H525" s="126"/>
      <c r="I525" s="130" t="s">
        <v>2786</v>
      </c>
      <c r="J525" s="126"/>
      <c r="K525" s="126"/>
      <c r="L525" s="126"/>
      <c r="M525" s="126"/>
      <c r="N525" s="223">
        <v>0</v>
      </c>
      <c r="O525" s="223">
        <v>684</v>
      </c>
      <c r="P525" s="126" t="s">
        <v>1331</v>
      </c>
    </row>
    <row r="526" spans="1:16" ht="63.75">
      <c r="A526" s="126">
        <v>512</v>
      </c>
      <c r="B526" s="126"/>
      <c r="C526" s="127" t="s">
        <v>841</v>
      </c>
      <c r="D526" s="121">
        <v>42760</v>
      </c>
      <c r="E526" s="122" t="s">
        <v>2787</v>
      </c>
      <c r="F526" s="122" t="s">
        <v>3</v>
      </c>
      <c r="G526" s="122">
        <v>1469266</v>
      </c>
      <c r="H526" s="126"/>
      <c r="I526" s="130" t="s">
        <v>2788</v>
      </c>
      <c r="J526" s="126"/>
      <c r="K526" s="126"/>
      <c r="L526" s="126"/>
      <c r="M526" s="126"/>
      <c r="N526" s="223">
        <v>0</v>
      </c>
      <c r="O526" s="223">
        <v>20</v>
      </c>
      <c r="P526" s="126" t="s">
        <v>1331</v>
      </c>
    </row>
    <row r="527" spans="1:16" ht="51">
      <c r="A527" s="126" t="s">
        <v>620</v>
      </c>
      <c r="B527" s="126"/>
      <c r="C527" s="127" t="s">
        <v>714</v>
      </c>
      <c r="D527" s="121">
        <v>42761</v>
      </c>
      <c r="E527" s="122" t="s">
        <v>2789</v>
      </c>
      <c r="F527" s="122" t="s">
        <v>3</v>
      </c>
      <c r="G527" s="122">
        <v>1469600</v>
      </c>
      <c r="H527" s="126"/>
      <c r="I527" s="130" t="s">
        <v>2790</v>
      </c>
      <c r="J527" s="126"/>
      <c r="K527" s="126"/>
      <c r="L527" s="126"/>
      <c r="M527" s="126"/>
      <c r="N527" s="223">
        <v>0</v>
      </c>
      <c r="O527" s="223">
        <v>3526.03</v>
      </c>
      <c r="P527" s="126" t="s">
        <v>1331</v>
      </c>
    </row>
    <row r="528" spans="1:16" ht="51">
      <c r="A528" s="126" t="s">
        <v>620</v>
      </c>
      <c r="B528" s="126"/>
      <c r="C528" s="127" t="s">
        <v>714</v>
      </c>
      <c r="D528" s="121">
        <v>42761</v>
      </c>
      <c r="E528" s="122" t="s">
        <v>2791</v>
      </c>
      <c r="F528" s="122" t="s">
        <v>3</v>
      </c>
      <c r="G528" s="122">
        <v>1469601</v>
      </c>
      <c r="H528" s="126"/>
      <c r="I528" s="130" t="s">
        <v>2792</v>
      </c>
      <c r="J528" s="126"/>
      <c r="K528" s="126"/>
      <c r="L528" s="126"/>
      <c r="M528" s="126"/>
      <c r="N528" s="223">
        <v>0</v>
      </c>
      <c r="O528" s="223">
        <v>1965.15</v>
      </c>
      <c r="P528" s="126" t="s">
        <v>1331</v>
      </c>
    </row>
    <row r="529" spans="1:16" ht="51">
      <c r="A529" s="126">
        <v>580</v>
      </c>
      <c r="B529" s="126"/>
      <c r="C529" s="127" t="s">
        <v>218</v>
      </c>
      <c r="D529" s="121">
        <v>42761</v>
      </c>
      <c r="E529" s="122" t="s">
        <v>2793</v>
      </c>
      <c r="F529" s="122" t="s">
        <v>3</v>
      </c>
      <c r="G529" s="122">
        <v>1469662</v>
      </c>
      <c r="H529" s="126"/>
      <c r="I529" s="130" t="s">
        <v>2794</v>
      </c>
      <c r="J529" s="126"/>
      <c r="K529" s="126"/>
      <c r="L529" s="126"/>
      <c r="M529" s="126"/>
      <c r="N529" s="223">
        <v>0</v>
      </c>
      <c r="O529" s="223">
        <v>23676</v>
      </c>
      <c r="P529" s="126" t="s">
        <v>1331</v>
      </c>
    </row>
    <row r="530" spans="1:16" ht="51">
      <c r="A530" s="126" t="s">
        <v>620</v>
      </c>
      <c r="B530" s="126"/>
      <c r="C530" s="127" t="s">
        <v>714</v>
      </c>
      <c r="D530" s="121">
        <v>42761</v>
      </c>
      <c r="E530" s="122" t="s">
        <v>2795</v>
      </c>
      <c r="F530" s="122" t="s">
        <v>3</v>
      </c>
      <c r="G530" s="122">
        <v>1469525</v>
      </c>
      <c r="H530" s="126"/>
      <c r="I530" s="130" t="s">
        <v>2796</v>
      </c>
      <c r="J530" s="126"/>
      <c r="K530" s="126"/>
      <c r="L530" s="126"/>
      <c r="M530" s="126"/>
      <c r="N530" s="223">
        <v>0</v>
      </c>
      <c r="O530" s="223">
        <v>1161</v>
      </c>
      <c r="P530" s="126" t="s">
        <v>1331</v>
      </c>
    </row>
    <row r="531" spans="1:16" ht="51">
      <c r="A531" s="126">
        <v>222</v>
      </c>
      <c r="B531" s="126"/>
      <c r="C531" s="127" t="s">
        <v>765</v>
      </c>
      <c r="D531" s="121">
        <v>42761</v>
      </c>
      <c r="E531" s="122" t="s">
        <v>2797</v>
      </c>
      <c r="F531" s="122" t="s">
        <v>3</v>
      </c>
      <c r="G531" s="122">
        <v>1469582</v>
      </c>
      <c r="H531" s="126"/>
      <c r="I531" s="130" t="s">
        <v>2798</v>
      </c>
      <c r="J531" s="126"/>
      <c r="K531" s="126"/>
      <c r="L531" s="126"/>
      <c r="M531" s="126"/>
      <c r="N531" s="223">
        <v>0</v>
      </c>
      <c r="O531" s="223">
        <v>23.240000000000002</v>
      </c>
      <c r="P531" s="126" t="s">
        <v>12606</v>
      </c>
    </row>
    <row r="532" spans="1:16" ht="51">
      <c r="A532" s="126" t="s">
        <v>620</v>
      </c>
      <c r="B532" s="126"/>
      <c r="C532" s="127" t="s">
        <v>714</v>
      </c>
      <c r="D532" s="121">
        <v>42761</v>
      </c>
      <c r="E532" s="122" t="s">
        <v>2799</v>
      </c>
      <c r="F532" s="122" t="s">
        <v>3</v>
      </c>
      <c r="G532" s="122">
        <v>1469626</v>
      </c>
      <c r="H532" s="126"/>
      <c r="I532" s="130" t="s">
        <v>2800</v>
      </c>
      <c r="J532" s="126"/>
      <c r="K532" s="126"/>
      <c r="L532" s="126"/>
      <c r="M532" s="126"/>
      <c r="N532" s="223">
        <v>0</v>
      </c>
      <c r="O532" s="223">
        <v>1552.96</v>
      </c>
      <c r="P532" s="126" t="s">
        <v>1331</v>
      </c>
    </row>
    <row r="533" spans="1:16" ht="51">
      <c r="A533" s="126" t="s">
        <v>620</v>
      </c>
      <c r="B533" s="126"/>
      <c r="C533" s="127" t="s">
        <v>714</v>
      </c>
      <c r="D533" s="121">
        <v>42761</v>
      </c>
      <c r="E533" s="122" t="s">
        <v>2801</v>
      </c>
      <c r="F533" s="122" t="s">
        <v>3</v>
      </c>
      <c r="G533" s="122">
        <v>1469630</v>
      </c>
      <c r="H533" s="126"/>
      <c r="I533" s="130" t="s">
        <v>2802</v>
      </c>
      <c r="J533" s="126"/>
      <c r="K533" s="126"/>
      <c r="L533" s="126"/>
      <c r="M533" s="126"/>
      <c r="N533" s="223">
        <v>0</v>
      </c>
      <c r="O533" s="223">
        <v>218.65</v>
      </c>
      <c r="P533" s="126" t="s">
        <v>1331</v>
      </c>
    </row>
    <row r="534" spans="1:16" ht="51">
      <c r="A534" s="126" t="s">
        <v>620</v>
      </c>
      <c r="B534" s="126"/>
      <c r="C534" s="127" t="s">
        <v>714</v>
      </c>
      <c r="D534" s="121">
        <v>42761</v>
      </c>
      <c r="E534" s="122" t="s">
        <v>2803</v>
      </c>
      <c r="F534" s="122" t="s">
        <v>3</v>
      </c>
      <c r="G534" s="122">
        <v>1469631</v>
      </c>
      <c r="H534" s="126"/>
      <c r="I534" s="130" t="s">
        <v>2802</v>
      </c>
      <c r="J534" s="126"/>
      <c r="K534" s="126"/>
      <c r="L534" s="126"/>
      <c r="M534" s="126"/>
      <c r="N534" s="223">
        <v>0</v>
      </c>
      <c r="O534" s="223">
        <v>252.4</v>
      </c>
      <c r="P534" s="126" t="s">
        <v>1331</v>
      </c>
    </row>
    <row r="535" spans="1:16" ht="51">
      <c r="A535" s="126" t="s">
        <v>620</v>
      </c>
      <c r="B535" s="126"/>
      <c r="C535" s="127" t="s">
        <v>714</v>
      </c>
      <c r="D535" s="121">
        <v>42761</v>
      </c>
      <c r="E535" s="122" t="s">
        <v>2804</v>
      </c>
      <c r="F535" s="122" t="s">
        <v>3</v>
      </c>
      <c r="G535" s="122">
        <v>1469699</v>
      </c>
      <c r="H535" s="126"/>
      <c r="I535" s="130" t="s">
        <v>2805</v>
      </c>
      <c r="J535" s="126"/>
      <c r="K535" s="126"/>
      <c r="L535" s="126"/>
      <c r="M535" s="126"/>
      <c r="N535" s="223">
        <v>0</v>
      </c>
      <c r="O535" s="223">
        <v>1225</v>
      </c>
      <c r="P535" s="126" t="s">
        <v>12606</v>
      </c>
    </row>
    <row r="536" spans="1:16" ht="51">
      <c r="A536" s="126" t="s">
        <v>620</v>
      </c>
      <c r="B536" s="126"/>
      <c r="C536" s="127" t="s">
        <v>714</v>
      </c>
      <c r="D536" s="121">
        <v>42761</v>
      </c>
      <c r="E536" s="122" t="s">
        <v>2806</v>
      </c>
      <c r="F536" s="122" t="s">
        <v>3</v>
      </c>
      <c r="G536" s="122">
        <v>1469716</v>
      </c>
      <c r="H536" s="126"/>
      <c r="I536" s="130" t="s">
        <v>2807</v>
      </c>
      <c r="J536" s="126"/>
      <c r="K536" s="126"/>
      <c r="L536" s="126"/>
      <c r="M536" s="126"/>
      <c r="N536" s="223">
        <v>0</v>
      </c>
      <c r="O536" s="223">
        <v>1000</v>
      </c>
      <c r="P536" s="126" t="s">
        <v>1331</v>
      </c>
    </row>
    <row r="537" spans="1:16" ht="63.75">
      <c r="A537" s="126" t="s">
        <v>620</v>
      </c>
      <c r="B537" s="126"/>
      <c r="C537" s="127" t="s">
        <v>714</v>
      </c>
      <c r="D537" s="121">
        <v>42761</v>
      </c>
      <c r="E537" s="122" t="s">
        <v>2808</v>
      </c>
      <c r="F537" s="122" t="s">
        <v>3</v>
      </c>
      <c r="G537" s="122">
        <v>1469744</v>
      </c>
      <c r="H537" s="126"/>
      <c r="I537" s="130" t="s">
        <v>2809</v>
      </c>
      <c r="J537" s="126"/>
      <c r="K537" s="126"/>
      <c r="L537" s="126"/>
      <c r="M537" s="126"/>
      <c r="N537" s="223">
        <v>0</v>
      </c>
      <c r="O537" s="223">
        <v>11323.35</v>
      </c>
      <c r="P537" s="126" t="s">
        <v>1331</v>
      </c>
    </row>
    <row r="538" spans="1:16" ht="51">
      <c r="A538" s="126" t="s">
        <v>620</v>
      </c>
      <c r="B538" s="126"/>
      <c r="C538" s="127" t="s">
        <v>714</v>
      </c>
      <c r="D538" s="121">
        <v>42761</v>
      </c>
      <c r="E538" s="122" t="s">
        <v>2810</v>
      </c>
      <c r="F538" s="122" t="s">
        <v>3</v>
      </c>
      <c r="G538" s="122">
        <v>1469769</v>
      </c>
      <c r="H538" s="126"/>
      <c r="I538" s="130" t="s">
        <v>2811</v>
      </c>
      <c r="J538" s="126"/>
      <c r="K538" s="126"/>
      <c r="L538" s="126"/>
      <c r="M538" s="126"/>
      <c r="N538" s="223">
        <v>0</v>
      </c>
      <c r="O538" s="223">
        <v>533.5</v>
      </c>
      <c r="P538" s="126" t="s">
        <v>1331</v>
      </c>
    </row>
    <row r="539" spans="1:16" ht="51">
      <c r="A539" s="126" t="s">
        <v>620</v>
      </c>
      <c r="B539" s="126"/>
      <c r="C539" s="127" t="s">
        <v>714</v>
      </c>
      <c r="D539" s="121">
        <v>42761</v>
      </c>
      <c r="E539" s="122" t="s">
        <v>2812</v>
      </c>
      <c r="F539" s="122" t="s">
        <v>3</v>
      </c>
      <c r="G539" s="122">
        <v>1469878</v>
      </c>
      <c r="H539" s="126"/>
      <c r="I539" s="130" t="s">
        <v>2813</v>
      </c>
      <c r="J539" s="126"/>
      <c r="K539" s="126"/>
      <c r="L539" s="126"/>
      <c r="M539" s="126"/>
      <c r="N539" s="223">
        <v>0</v>
      </c>
      <c r="O539" s="223">
        <v>86399.99</v>
      </c>
      <c r="P539" s="126" t="s">
        <v>1331</v>
      </c>
    </row>
    <row r="540" spans="1:16" ht="51">
      <c r="A540" s="126" t="s">
        <v>620</v>
      </c>
      <c r="B540" s="126"/>
      <c r="C540" s="127" t="s">
        <v>714</v>
      </c>
      <c r="D540" s="121">
        <v>42762</v>
      </c>
      <c r="E540" s="122" t="s">
        <v>2814</v>
      </c>
      <c r="F540" s="122" t="s">
        <v>3</v>
      </c>
      <c r="G540" s="122">
        <v>1470006</v>
      </c>
      <c r="H540" s="126"/>
      <c r="I540" s="130" t="s">
        <v>2815</v>
      </c>
      <c r="J540" s="126"/>
      <c r="K540" s="126"/>
      <c r="L540" s="126"/>
      <c r="M540" s="126"/>
      <c r="N540" s="223">
        <v>0</v>
      </c>
      <c r="O540" s="223">
        <v>1628</v>
      </c>
      <c r="P540" s="126" t="s">
        <v>1331</v>
      </c>
    </row>
    <row r="541" spans="1:16" ht="51">
      <c r="A541" s="126" t="s">
        <v>620</v>
      </c>
      <c r="B541" s="126"/>
      <c r="C541" s="127" t="s">
        <v>714</v>
      </c>
      <c r="D541" s="121">
        <v>42762</v>
      </c>
      <c r="E541" s="122" t="s">
        <v>2816</v>
      </c>
      <c r="F541" s="122" t="s">
        <v>3</v>
      </c>
      <c r="G541" s="122">
        <v>1470012</v>
      </c>
      <c r="H541" s="126"/>
      <c r="I541" s="130" t="s">
        <v>2817</v>
      </c>
      <c r="J541" s="126"/>
      <c r="K541" s="126"/>
      <c r="L541" s="126"/>
      <c r="M541" s="126"/>
      <c r="N541" s="223">
        <v>0</v>
      </c>
      <c r="O541" s="223">
        <v>214.5</v>
      </c>
      <c r="P541" s="126" t="s">
        <v>1331</v>
      </c>
    </row>
    <row r="542" spans="1:16" ht="51">
      <c r="A542" s="126" t="s">
        <v>620</v>
      </c>
      <c r="B542" s="126"/>
      <c r="C542" s="127" t="s">
        <v>714</v>
      </c>
      <c r="D542" s="121">
        <v>42762</v>
      </c>
      <c r="E542" s="122" t="s">
        <v>2818</v>
      </c>
      <c r="F542" s="122" t="s">
        <v>3</v>
      </c>
      <c r="G542" s="122">
        <v>1470106</v>
      </c>
      <c r="H542" s="126"/>
      <c r="I542" s="130" t="s">
        <v>2819</v>
      </c>
      <c r="J542" s="126"/>
      <c r="K542" s="126"/>
      <c r="L542" s="126"/>
      <c r="M542" s="126"/>
      <c r="N542" s="223">
        <v>0</v>
      </c>
      <c r="O542" s="223">
        <v>6580.6900000000005</v>
      </c>
      <c r="P542" s="126" t="s">
        <v>1331</v>
      </c>
    </row>
    <row r="543" spans="1:16" ht="38.25">
      <c r="A543" s="126">
        <v>163</v>
      </c>
      <c r="B543" s="126"/>
      <c r="C543" s="127" t="s">
        <v>749</v>
      </c>
      <c r="D543" s="121">
        <v>42762</v>
      </c>
      <c r="E543" s="122" t="s">
        <v>2820</v>
      </c>
      <c r="F543" s="122" t="s">
        <v>3</v>
      </c>
      <c r="G543" s="122">
        <v>1470118</v>
      </c>
      <c r="H543" s="126"/>
      <c r="I543" s="130" t="s">
        <v>2821</v>
      </c>
      <c r="J543" s="126"/>
      <c r="K543" s="126"/>
      <c r="L543" s="126"/>
      <c r="M543" s="126"/>
      <c r="N543" s="223">
        <v>0</v>
      </c>
      <c r="O543" s="223">
        <v>187</v>
      </c>
      <c r="P543" s="126" t="s">
        <v>1331</v>
      </c>
    </row>
    <row r="544" spans="1:16" ht="51">
      <c r="A544" s="126" t="s">
        <v>620</v>
      </c>
      <c r="B544" s="126"/>
      <c r="C544" s="127" t="s">
        <v>714</v>
      </c>
      <c r="D544" s="121">
        <v>42762</v>
      </c>
      <c r="E544" s="122" t="s">
        <v>2822</v>
      </c>
      <c r="F544" s="122" t="s">
        <v>3</v>
      </c>
      <c r="G544" s="122">
        <v>1470174</v>
      </c>
      <c r="H544" s="126"/>
      <c r="I544" s="130" t="s">
        <v>2823</v>
      </c>
      <c r="J544" s="126"/>
      <c r="K544" s="126"/>
      <c r="L544" s="126"/>
      <c r="M544" s="126"/>
      <c r="N544" s="223">
        <v>0</v>
      </c>
      <c r="O544" s="223">
        <v>5185.12</v>
      </c>
      <c r="P544" s="126" t="s">
        <v>1331</v>
      </c>
    </row>
    <row r="545" spans="1:16" ht="51">
      <c r="A545" s="126">
        <v>46</v>
      </c>
      <c r="B545" s="126"/>
      <c r="C545" s="127" t="s">
        <v>699</v>
      </c>
      <c r="D545" s="121">
        <v>42762</v>
      </c>
      <c r="E545" s="122" t="s">
        <v>2824</v>
      </c>
      <c r="F545" s="122" t="s">
        <v>3</v>
      </c>
      <c r="G545" s="122">
        <v>1470370</v>
      </c>
      <c r="H545" s="126"/>
      <c r="I545" s="130" t="s">
        <v>2825</v>
      </c>
      <c r="J545" s="126"/>
      <c r="K545" s="126"/>
      <c r="L545" s="126"/>
      <c r="M545" s="126"/>
      <c r="N545" s="223">
        <v>0</v>
      </c>
      <c r="O545" s="223">
        <v>6200</v>
      </c>
      <c r="P545" s="126" t="s">
        <v>1331</v>
      </c>
    </row>
    <row r="546" spans="1:16" ht="51">
      <c r="A546" s="126" t="s">
        <v>620</v>
      </c>
      <c r="B546" s="126"/>
      <c r="C546" s="127" t="s">
        <v>714</v>
      </c>
      <c r="D546" s="121">
        <v>42765</v>
      </c>
      <c r="E546" s="122" t="s">
        <v>2826</v>
      </c>
      <c r="F546" s="122" t="s">
        <v>3</v>
      </c>
      <c r="G546" s="122">
        <v>1470675</v>
      </c>
      <c r="H546" s="126"/>
      <c r="I546" s="130" t="s">
        <v>2827</v>
      </c>
      <c r="J546" s="126"/>
      <c r="K546" s="126"/>
      <c r="L546" s="126"/>
      <c r="M546" s="126"/>
      <c r="N546" s="223">
        <v>0</v>
      </c>
      <c r="O546" s="223">
        <v>32273</v>
      </c>
      <c r="P546" s="126" t="s">
        <v>1331</v>
      </c>
    </row>
    <row r="547" spans="1:16" ht="51">
      <c r="A547" s="126" t="s">
        <v>620</v>
      </c>
      <c r="B547" s="126"/>
      <c r="C547" s="127" t="s">
        <v>714</v>
      </c>
      <c r="D547" s="121">
        <v>42765</v>
      </c>
      <c r="E547" s="122" t="s">
        <v>2828</v>
      </c>
      <c r="F547" s="122" t="s">
        <v>3</v>
      </c>
      <c r="G547" s="122">
        <v>1470729</v>
      </c>
      <c r="H547" s="126"/>
      <c r="I547" s="130" t="s">
        <v>2829</v>
      </c>
      <c r="J547" s="126"/>
      <c r="K547" s="126"/>
      <c r="L547" s="126"/>
      <c r="M547" s="126"/>
      <c r="N547" s="223">
        <v>0</v>
      </c>
      <c r="O547" s="223">
        <v>20869.21</v>
      </c>
      <c r="P547" s="126" t="s">
        <v>1331</v>
      </c>
    </row>
    <row r="548" spans="1:16" ht="51">
      <c r="A548" s="126" t="s">
        <v>620</v>
      </c>
      <c r="B548" s="126"/>
      <c r="C548" s="127" t="s">
        <v>714</v>
      </c>
      <c r="D548" s="121">
        <v>42765</v>
      </c>
      <c r="E548" s="122" t="s">
        <v>2830</v>
      </c>
      <c r="F548" s="122" t="s">
        <v>3</v>
      </c>
      <c r="G548" s="122">
        <v>1470838</v>
      </c>
      <c r="H548" s="126"/>
      <c r="I548" s="130" t="s">
        <v>2831</v>
      </c>
      <c r="J548" s="126"/>
      <c r="K548" s="126"/>
      <c r="L548" s="126"/>
      <c r="M548" s="126"/>
      <c r="N548" s="223">
        <v>0</v>
      </c>
      <c r="O548" s="223">
        <v>5703.42</v>
      </c>
      <c r="P548" s="126" t="s">
        <v>1331</v>
      </c>
    </row>
    <row r="549" spans="1:16" ht="51">
      <c r="A549" s="126" t="s">
        <v>620</v>
      </c>
      <c r="B549" s="126"/>
      <c r="C549" s="127" t="s">
        <v>714</v>
      </c>
      <c r="D549" s="121">
        <v>42765</v>
      </c>
      <c r="E549" s="122" t="s">
        <v>2832</v>
      </c>
      <c r="F549" s="122" t="s">
        <v>3</v>
      </c>
      <c r="G549" s="122">
        <v>1470839</v>
      </c>
      <c r="H549" s="126"/>
      <c r="I549" s="130" t="s">
        <v>2833</v>
      </c>
      <c r="J549" s="126"/>
      <c r="K549" s="126"/>
      <c r="L549" s="126"/>
      <c r="M549" s="126"/>
      <c r="N549" s="223">
        <v>0</v>
      </c>
      <c r="O549" s="223">
        <v>5703.42</v>
      </c>
      <c r="P549" s="126" t="s">
        <v>1331</v>
      </c>
    </row>
    <row r="550" spans="1:16" ht="51">
      <c r="A550" s="126" t="s">
        <v>620</v>
      </c>
      <c r="B550" s="126"/>
      <c r="C550" s="127" t="s">
        <v>714</v>
      </c>
      <c r="D550" s="121">
        <v>42766</v>
      </c>
      <c r="E550" s="122" t="s">
        <v>2834</v>
      </c>
      <c r="F550" s="122" t="s">
        <v>3</v>
      </c>
      <c r="G550" s="122">
        <v>1471361</v>
      </c>
      <c r="H550" s="126"/>
      <c r="I550" s="130" t="s">
        <v>2835</v>
      </c>
      <c r="J550" s="126"/>
      <c r="K550" s="126"/>
      <c r="L550" s="126"/>
      <c r="M550" s="126"/>
      <c r="N550" s="223">
        <v>0</v>
      </c>
      <c r="O550" s="223">
        <v>1112.43</v>
      </c>
      <c r="P550" s="126" t="s">
        <v>1331</v>
      </c>
    </row>
    <row r="551" spans="1:16" ht="51">
      <c r="A551" s="126" t="s">
        <v>620</v>
      </c>
      <c r="B551" s="126"/>
      <c r="C551" s="127" t="s">
        <v>714</v>
      </c>
      <c r="D551" s="121">
        <v>42766</v>
      </c>
      <c r="E551" s="122" t="s">
        <v>2836</v>
      </c>
      <c r="F551" s="122" t="s">
        <v>3</v>
      </c>
      <c r="G551" s="122">
        <v>1471362</v>
      </c>
      <c r="H551" s="126"/>
      <c r="I551" s="130" t="s">
        <v>2837</v>
      </c>
      <c r="J551" s="126"/>
      <c r="K551" s="126"/>
      <c r="L551" s="126"/>
      <c r="M551" s="126"/>
      <c r="N551" s="223">
        <v>0</v>
      </c>
      <c r="O551" s="223">
        <v>2705.39</v>
      </c>
      <c r="P551" s="126" t="s">
        <v>1331</v>
      </c>
    </row>
    <row r="552" spans="1:16" ht="51">
      <c r="A552" s="126" t="s">
        <v>620</v>
      </c>
      <c r="B552" s="126"/>
      <c r="C552" s="127" t="s">
        <v>714</v>
      </c>
      <c r="D552" s="121">
        <v>42766</v>
      </c>
      <c r="E552" s="122" t="s">
        <v>2838</v>
      </c>
      <c r="F552" s="122" t="s">
        <v>3</v>
      </c>
      <c r="G552" s="122">
        <v>1471364</v>
      </c>
      <c r="H552" s="126"/>
      <c r="I552" s="130" t="s">
        <v>2839</v>
      </c>
      <c r="J552" s="126"/>
      <c r="K552" s="126"/>
      <c r="L552" s="126"/>
      <c r="M552" s="126"/>
      <c r="N552" s="223">
        <v>0</v>
      </c>
      <c r="O552" s="223">
        <v>86</v>
      </c>
      <c r="P552" s="126" t="s">
        <v>1331</v>
      </c>
    </row>
    <row r="553" spans="1:16" ht="51">
      <c r="A553" s="126" t="s">
        <v>620</v>
      </c>
      <c r="B553" s="126"/>
      <c r="C553" s="127" t="s">
        <v>714</v>
      </c>
      <c r="D553" s="121">
        <v>42766</v>
      </c>
      <c r="E553" s="122" t="s">
        <v>2840</v>
      </c>
      <c r="F553" s="122" t="s">
        <v>3</v>
      </c>
      <c r="G553" s="122">
        <v>1471365</v>
      </c>
      <c r="H553" s="126"/>
      <c r="I553" s="130" t="s">
        <v>2841</v>
      </c>
      <c r="J553" s="126"/>
      <c r="K553" s="126"/>
      <c r="L553" s="126"/>
      <c r="M553" s="126"/>
      <c r="N553" s="223">
        <v>0</v>
      </c>
      <c r="O553" s="223">
        <v>3857.69</v>
      </c>
      <c r="P553" s="126" t="s">
        <v>1331</v>
      </c>
    </row>
    <row r="554" spans="1:16" ht="51">
      <c r="A554" s="126" t="s">
        <v>620</v>
      </c>
      <c r="B554" s="126"/>
      <c r="C554" s="127" t="s">
        <v>714</v>
      </c>
      <c r="D554" s="121">
        <v>42766</v>
      </c>
      <c r="E554" s="122" t="s">
        <v>2842</v>
      </c>
      <c r="F554" s="122" t="s">
        <v>3</v>
      </c>
      <c r="G554" s="122">
        <v>1471369</v>
      </c>
      <c r="H554" s="126"/>
      <c r="I554" s="130" t="s">
        <v>2843</v>
      </c>
      <c r="J554" s="126"/>
      <c r="K554" s="126"/>
      <c r="L554" s="126"/>
      <c r="M554" s="126"/>
      <c r="N554" s="223">
        <v>0</v>
      </c>
      <c r="O554" s="223">
        <v>3592</v>
      </c>
      <c r="P554" s="126" t="s">
        <v>1331</v>
      </c>
    </row>
    <row r="555" spans="1:16" ht="51">
      <c r="A555" s="126" t="s">
        <v>620</v>
      </c>
      <c r="B555" s="126"/>
      <c r="C555" s="127" t="s">
        <v>714</v>
      </c>
      <c r="D555" s="121">
        <v>42766</v>
      </c>
      <c r="E555" s="122" t="s">
        <v>2844</v>
      </c>
      <c r="F555" s="122" t="s">
        <v>3</v>
      </c>
      <c r="G555" s="122">
        <v>1471372</v>
      </c>
      <c r="H555" s="126"/>
      <c r="I555" s="130" t="s">
        <v>2845</v>
      </c>
      <c r="J555" s="126"/>
      <c r="K555" s="126"/>
      <c r="L555" s="126"/>
      <c r="M555" s="126"/>
      <c r="N555" s="223">
        <v>0</v>
      </c>
      <c r="O555" s="223">
        <v>27051.7</v>
      </c>
      <c r="P555" s="126" t="s">
        <v>1331</v>
      </c>
    </row>
    <row r="556" spans="1:16" ht="38.25">
      <c r="A556" s="126">
        <v>592</v>
      </c>
      <c r="B556" s="126"/>
      <c r="C556" s="127" t="s">
        <v>863</v>
      </c>
      <c r="D556" s="121">
        <v>42766</v>
      </c>
      <c r="E556" s="122" t="s">
        <v>2846</v>
      </c>
      <c r="F556" s="122" t="s">
        <v>3</v>
      </c>
      <c r="G556" s="122">
        <v>1471306</v>
      </c>
      <c r="H556" s="126"/>
      <c r="I556" s="130" t="s">
        <v>2847</v>
      </c>
      <c r="J556" s="126"/>
      <c r="K556" s="126"/>
      <c r="L556" s="126"/>
      <c r="M556" s="126"/>
      <c r="N556" s="223">
        <v>0</v>
      </c>
      <c r="O556" s="223">
        <v>436.17</v>
      </c>
      <c r="P556" s="126" t="s">
        <v>1331</v>
      </c>
    </row>
    <row r="557" spans="1:16" ht="51">
      <c r="A557" s="126" t="s">
        <v>620</v>
      </c>
      <c r="B557" s="126"/>
      <c r="C557" s="127" t="s">
        <v>714</v>
      </c>
      <c r="D557" s="121">
        <v>42766</v>
      </c>
      <c r="E557" s="122" t="s">
        <v>2848</v>
      </c>
      <c r="F557" s="122" t="s">
        <v>3</v>
      </c>
      <c r="G557" s="122">
        <v>1471425</v>
      </c>
      <c r="H557" s="126"/>
      <c r="I557" s="130" t="s">
        <v>2849</v>
      </c>
      <c r="J557" s="126"/>
      <c r="K557" s="126"/>
      <c r="L557" s="126"/>
      <c r="M557" s="126"/>
      <c r="N557" s="223">
        <v>0</v>
      </c>
      <c r="O557" s="223">
        <v>887.94</v>
      </c>
      <c r="P557" s="126" t="s">
        <v>1331</v>
      </c>
    </row>
    <row r="558" spans="1:16" ht="51">
      <c r="A558" s="126" t="s">
        <v>620</v>
      </c>
      <c r="B558" s="126"/>
      <c r="C558" s="127" t="s">
        <v>714</v>
      </c>
      <c r="D558" s="121">
        <v>42766</v>
      </c>
      <c r="E558" s="122" t="s">
        <v>2850</v>
      </c>
      <c r="F558" s="122" t="s">
        <v>3</v>
      </c>
      <c r="G558" s="122">
        <v>1471426</v>
      </c>
      <c r="H558" s="126"/>
      <c r="I558" s="130" t="s">
        <v>2849</v>
      </c>
      <c r="J558" s="126"/>
      <c r="K558" s="126"/>
      <c r="L558" s="126"/>
      <c r="M558" s="126"/>
      <c r="N558" s="223">
        <v>0</v>
      </c>
      <c r="O558" s="223">
        <v>887.94</v>
      </c>
      <c r="P558" s="126" t="s">
        <v>1331</v>
      </c>
    </row>
    <row r="559" spans="1:16" ht="51">
      <c r="A559" s="126" t="s">
        <v>620</v>
      </c>
      <c r="B559" s="126"/>
      <c r="C559" s="127" t="s">
        <v>714</v>
      </c>
      <c r="D559" s="121">
        <v>42766</v>
      </c>
      <c r="E559" s="122" t="s">
        <v>2851</v>
      </c>
      <c r="F559" s="122" t="s">
        <v>3</v>
      </c>
      <c r="G559" s="122">
        <v>1471428</v>
      </c>
      <c r="H559" s="126"/>
      <c r="I559" s="130" t="s">
        <v>2849</v>
      </c>
      <c r="J559" s="126"/>
      <c r="K559" s="126"/>
      <c r="L559" s="126"/>
      <c r="M559" s="126"/>
      <c r="N559" s="223">
        <v>0</v>
      </c>
      <c r="O559" s="223">
        <v>887.94</v>
      </c>
      <c r="P559" s="126" t="s">
        <v>1331</v>
      </c>
    </row>
    <row r="560" spans="1:16" ht="51">
      <c r="A560" s="126" t="s">
        <v>620</v>
      </c>
      <c r="B560" s="126"/>
      <c r="C560" s="127" t="s">
        <v>714</v>
      </c>
      <c r="D560" s="121">
        <v>42766</v>
      </c>
      <c r="E560" s="122" t="s">
        <v>2852</v>
      </c>
      <c r="F560" s="122" t="s">
        <v>3</v>
      </c>
      <c r="G560" s="122">
        <v>1471430</v>
      </c>
      <c r="H560" s="126"/>
      <c r="I560" s="130" t="s">
        <v>2849</v>
      </c>
      <c r="J560" s="126"/>
      <c r="K560" s="126"/>
      <c r="L560" s="126"/>
      <c r="M560" s="126"/>
      <c r="N560" s="223">
        <v>0</v>
      </c>
      <c r="O560" s="223">
        <v>887.94</v>
      </c>
      <c r="P560" s="126" t="s">
        <v>1331</v>
      </c>
    </row>
    <row r="561" spans="1:16" ht="51">
      <c r="A561" s="126" t="s">
        <v>620</v>
      </c>
      <c r="B561" s="126"/>
      <c r="C561" s="127" t="s">
        <v>714</v>
      </c>
      <c r="D561" s="121">
        <v>42766</v>
      </c>
      <c r="E561" s="122" t="s">
        <v>2853</v>
      </c>
      <c r="F561" s="122" t="s">
        <v>3</v>
      </c>
      <c r="G561" s="122">
        <v>1471432</v>
      </c>
      <c r="H561" s="126"/>
      <c r="I561" s="130" t="s">
        <v>2849</v>
      </c>
      <c r="J561" s="126"/>
      <c r="K561" s="126"/>
      <c r="L561" s="126"/>
      <c r="M561" s="126"/>
      <c r="N561" s="223">
        <v>0</v>
      </c>
      <c r="O561" s="223">
        <v>887.94</v>
      </c>
      <c r="P561" s="126" t="s">
        <v>1331</v>
      </c>
    </row>
    <row r="562" spans="1:16" ht="51">
      <c r="A562" s="126" t="s">
        <v>620</v>
      </c>
      <c r="B562" s="126"/>
      <c r="C562" s="127" t="s">
        <v>714</v>
      </c>
      <c r="D562" s="121">
        <v>42766</v>
      </c>
      <c r="E562" s="122" t="s">
        <v>2854</v>
      </c>
      <c r="F562" s="122" t="s">
        <v>3</v>
      </c>
      <c r="G562" s="122">
        <v>1471433</v>
      </c>
      <c r="H562" s="126"/>
      <c r="I562" s="130" t="s">
        <v>2849</v>
      </c>
      <c r="J562" s="126"/>
      <c r="K562" s="126"/>
      <c r="L562" s="126"/>
      <c r="M562" s="126"/>
      <c r="N562" s="223">
        <v>0</v>
      </c>
      <c r="O562" s="223">
        <v>887.94</v>
      </c>
      <c r="P562" s="126" t="s">
        <v>1331</v>
      </c>
    </row>
    <row r="563" spans="1:16" ht="51">
      <c r="A563" s="126" t="s">
        <v>620</v>
      </c>
      <c r="B563" s="126"/>
      <c r="C563" s="127" t="s">
        <v>714</v>
      </c>
      <c r="D563" s="121">
        <v>42766</v>
      </c>
      <c r="E563" s="122" t="s">
        <v>2855</v>
      </c>
      <c r="F563" s="122" t="s">
        <v>3</v>
      </c>
      <c r="G563" s="122">
        <v>1471434</v>
      </c>
      <c r="H563" s="126"/>
      <c r="I563" s="130" t="s">
        <v>2849</v>
      </c>
      <c r="J563" s="126"/>
      <c r="K563" s="126"/>
      <c r="L563" s="126"/>
      <c r="M563" s="126"/>
      <c r="N563" s="223">
        <v>0</v>
      </c>
      <c r="O563" s="223">
        <v>887.94</v>
      </c>
      <c r="P563" s="126" t="s">
        <v>1331</v>
      </c>
    </row>
    <row r="564" spans="1:16" ht="38.25">
      <c r="A564" s="126">
        <v>15</v>
      </c>
      <c r="B564" s="126"/>
      <c r="C564" s="127" t="s">
        <v>692</v>
      </c>
      <c r="D564" s="121">
        <v>42766</v>
      </c>
      <c r="E564" s="122" t="s">
        <v>2856</v>
      </c>
      <c r="F564" s="122" t="s">
        <v>3</v>
      </c>
      <c r="G564" s="122">
        <v>1471440</v>
      </c>
      <c r="H564" s="126"/>
      <c r="I564" s="130" t="s">
        <v>2857</v>
      </c>
      <c r="J564" s="126"/>
      <c r="K564" s="126"/>
      <c r="L564" s="126"/>
      <c r="M564" s="126"/>
      <c r="N564" s="223">
        <v>0</v>
      </c>
      <c r="O564" s="223">
        <v>0.66</v>
      </c>
      <c r="P564" s="126" t="s">
        <v>12606</v>
      </c>
    </row>
    <row r="565" spans="1:16" ht="51">
      <c r="A565" s="126" t="s">
        <v>620</v>
      </c>
      <c r="B565" s="126"/>
      <c r="C565" s="127" t="s">
        <v>714</v>
      </c>
      <c r="D565" s="121">
        <v>42766</v>
      </c>
      <c r="E565" s="122" t="s">
        <v>2858</v>
      </c>
      <c r="F565" s="122" t="s">
        <v>3</v>
      </c>
      <c r="G565" s="122">
        <v>1471476</v>
      </c>
      <c r="H565" s="126"/>
      <c r="I565" s="130" t="s">
        <v>2859</v>
      </c>
      <c r="J565" s="126"/>
      <c r="K565" s="126"/>
      <c r="L565" s="126"/>
      <c r="M565" s="126"/>
      <c r="N565" s="223">
        <v>0</v>
      </c>
      <c r="O565" s="223">
        <v>3129.64</v>
      </c>
      <c r="P565" s="126" t="s">
        <v>1331</v>
      </c>
    </row>
    <row r="566" spans="1:16" ht="51">
      <c r="A566" s="126" t="s">
        <v>620</v>
      </c>
      <c r="B566" s="126"/>
      <c r="C566" s="127" t="s">
        <v>714</v>
      </c>
      <c r="D566" s="121">
        <v>42767</v>
      </c>
      <c r="E566" s="122" t="s">
        <v>2860</v>
      </c>
      <c r="F566" s="122" t="s">
        <v>3</v>
      </c>
      <c r="G566" s="122">
        <v>1472034</v>
      </c>
      <c r="H566" s="126"/>
      <c r="I566" s="130" t="s">
        <v>2861</v>
      </c>
      <c r="J566" s="126"/>
      <c r="K566" s="126"/>
      <c r="L566" s="126"/>
      <c r="M566" s="126"/>
      <c r="N566" s="223">
        <v>0</v>
      </c>
      <c r="O566" s="223">
        <v>1033.1400000000001</v>
      </c>
      <c r="P566" s="126" t="s">
        <v>1331</v>
      </c>
    </row>
    <row r="567" spans="1:16" ht="51">
      <c r="A567" s="126" t="s">
        <v>620</v>
      </c>
      <c r="B567" s="126"/>
      <c r="C567" s="127" t="s">
        <v>714</v>
      </c>
      <c r="D567" s="121">
        <v>42767</v>
      </c>
      <c r="E567" s="122" t="s">
        <v>2862</v>
      </c>
      <c r="F567" s="122" t="s">
        <v>3</v>
      </c>
      <c r="G567" s="122">
        <v>1472035</v>
      </c>
      <c r="H567" s="126"/>
      <c r="I567" s="130" t="s">
        <v>2863</v>
      </c>
      <c r="J567" s="126"/>
      <c r="K567" s="126"/>
      <c r="L567" s="126"/>
      <c r="M567" s="126"/>
      <c r="N567" s="223">
        <v>0</v>
      </c>
      <c r="O567" s="223">
        <v>60</v>
      </c>
      <c r="P567" s="126" t="s">
        <v>1331</v>
      </c>
    </row>
    <row r="568" spans="1:16" ht="51">
      <c r="A568" s="126" t="s">
        <v>620</v>
      </c>
      <c r="B568" s="126"/>
      <c r="C568" s="127" t="s">
        <v>714</v>
      </c>
      <c r="D568" s="121">
        <v>42767</v>
      </c>
      <c r="E568" s="122" t="s">
        <v>2864</v>
      </c>
      <c r="F568" s="122" t="s">
        <v>3</v>
      </c>
      <c r="G568" s="122">
        <v>1472037</v>
      </c>
      <c r="H568" s="126"/>
      <c r="I568" s="130" t="s">
        <v>2865</v>
      </c>
      <c r="J568" s="126"/>
      <c r="K568" s="126"/>
      <c r="L568" s="126"/>
      <c r="M568" s="126"/>
      <c r="N568" s="223">
        <v>0</v>
      </c>
      <c r="O568" s="223">
        <v>5707.3</v>
      </c>
      <c r="P568" s="126" t="s">
        <v>1331</v>
      </c>
    </row>
    <row r="569" spans="1:16" ht="51">
      <c r="A569" s="126" t="s">
        <v>620</v>
      </c>
      <c r="B569" s="126"/>
      <c r="C569" s="127" t="s">
        <v>714</v>
      </c>
      <c r="D569" s="121">
        <v>42767</v>
      </c>
      <c r="E569" s="122" t="s">
        <v>2866</v>
      </c>
      <c r="F569" s="122" t="s">
        <v>3</v>
      </c>
      <c r="G569" s="122">
        <v>1472039</v>
      </c>
      <c r="H569" s="126"/>
      <c r="I569" s="130" t="s">
        <v>2867</v>
      </c>
      <c r="J569" s="126"/>
      <c r="K569" s="126"/>
      <c r="L569" s="126"/>
      <c r="M569" s="126"/>
      <c r="N569" s="223">
        <v>0</v>
      </c>
      <c r="O569" s="223">
        <v>79.62</v>
      </c>
      <c r="P569" s="126" t="s">
        <v>1331</v>
      </c>
    </row>
    <row r="570" spans="1:16" ht="51">
      <c r="A570" s="126">
        <v>132</v>
      </c>
      <c r="B570" s="126"/>
      <c r="C570" s="127" t="s">
        <v>729</v>
      </c>
      <c r="D570" s="121">
        <v>42767</v>
      </c>
      <c r="E570" s="122" t="s">
        <v>2868</v>
      </c>
      <c r="F570" s="122" t="s">
        <v>3</v>
      </c>
      <c r="G570" s="122">
        <v>1472041</v>
      </c>
      <c r="H570" s="126"/>
      <c r="I570" s="130" t="s">
        <v>2869</v>
      </c>
      <c r="J570" s="126"/>
      <c r="K570" s="126"/>
      <c r="L570" s="126"/>
      <c r="M570" s="126"/>
      <c r="N570" s="223">
        <v>0</v>
      </c>
      <c r="O570" s="223">
        <v>3192.62</v>
      </c>
      <c r="P570" s="126" t="s">
        <v>1331</v>
      </c>
    </row>
    <row r="571" spans="1:16" ht="51">
      <c r="A571" s="126" t="s">
        <v>620</v>
      </c>
      <c r="B571" s="126"/>
      <c r="C571" s="127" t="s">
        <v>714</v>
      </c>
      <c r="D571" s="121">
        <v>42767</v>
      </c>
      <c r="E571" s="122" t="s">
        <v>2870</v>
      </c>
      <c r="F571" s="122" t="s">
        <v>3</v>
      </c>
      <c r="G571" s="122">
        <v>1472040</v>
      </c>
      <c r="H571" s="126"/>
      <c r="I571" s="130" t="s">
        <v>2871</v>
      </c>
      <c r="J571" s="126"/>
      <c r="K571" s="126"/>
      <c r="L571" s="126"/>
      <c r="M571" s="126"/>
      <c r="N571" s="223">
        <v>0</v>
      </c>
      <c r="O571" s="223">
        <v>58074.700000000004</v>
      </c>
      <c r="P571" s="126" t="s">
        <v>1331</v>
      </c>
    </row>
    <row r="572" spans="1:16" ht="51">
      <c r="A572" s="126" t="s">
        <v>620</v>
      </c>
      <c r="B572" s="126"/>
      <c r="C572" s="127" t="s">
        <v>714</v>
      </c>
      <c r="D572" s="121">
        <v>42767</v>
      </c>
      <c r="E572" s="122" t="s">
        <v>2872</v>
      </c>
      <c r="F572" s="122" t="s">
        <v>3</v>
      </c>
      <c r="G572" s="122">
        <v>1472060</v>
      </c>
      <c r="H572" s="126"/>
      <c r="I572" s="130" t="s">
        <v>2873</v>
      </c>
      <c r="J572" s="126"/>
      <c r="K572" s="126"/>
      <c r="L572" s="126"/>
      <c r="M572" s="126"/>
      <c r="N572" s="223">
        <v>0</v>
      </c>
      <c r="O572" s="223">
        <v>11</v>
      </c>
      <c r="P572" s="126" t="s">
        <v>1331</v>
      </c>
    </row>
    <row r="573" spans="1:16" ht="51">
      <c r="A573" s="126" t="s">
        <v>620</v>
      </c>
      <c r="B573" s="126"/>
      <c r="C573" s="127" t="s">
        <v>714</v>
      </c>
      <c r="D573" s="121">
        <v>42767</v>
      </c>
      <c r="E573" s="122" t="s">
        <v>2874</v>
      </c>
      <c r="F573" s="122" t="s">
        <v>3</v>
      </c>
      <c r="G573" s="122">
        <v>1472062</v>
      </c>
      <c r="H573" s="126"/>
      <c r="I573" s="130" t="s">
        <v>2875</v>
      </c>
      <c r="J573" s="126"/>
      <c r="K573" s="126"/>
      <c r="L573" s="126"/>
      <c r="M573" s="126"/>
      <c r="N573" s="223">
        <v>0</v>
      </c>
      <c r="O573" s="223">
        <v>62.68</v>
      </c>
      <c r="P573" s="126" t="s">
        <v>1331</v>
      </c>
    </row>
    <row r="574" spans="1:16" ht="51">
      <c r="A574" s="126" t="s">
        <v>620</v>
      </c>
      <c r="B574" s="126"/>
      <c r="C574" s="127" t="s">
        <v>714</v>
      </c>
      <c r="D574" s="121">
        <v>42767</v>
      </c>
      <c r="E574" s="122" t="s">
        <v>2876</v>
      </c>
      <c r="F574" s="122" t="s">
        <v>3</v>
      </c>
      <c r="G574" s="122">
        <v>1472066</v>
      </c>
      <c r="H574" s="126"/>
      <c r="I574" s="130" t="s">
        <v>2877</v>
      </c>
      <c r="J574" s="126"/>
      <c r="K574" s="126"/>
      <c r="L574" s="126"/>
      <c r="M574" s="126"/>
      <c r="N574" s="223">
        <v>0</v>
      </c>
      <c r="O574" s="223">
        <v>2529.4700000000003</v>
      </c>
      <c r="P574" s="126" t="s">
        <v>1331</v>
      </c>
    </row>
    <row r="575" spans="1:16" ht="51">
      <c r="A575" s="126" t="s">
        <v>620</v>
      </c>
      <c r="B575" s="126"/>
      <c r="C575" s="127" t="s">
        <v>714</v>
      </c>
      <c r="D575" s="121">
        <v>42767</v>
      </c>
      <c r="E575" s="122" t="s">
        <v>2878</v>
      </c>
      <c r="F575" s="122" t="s">
        <v>3</v>
      </c>
      <c r="G575" s="122">
        <v>1472122</v>
      </c>
      <c r="H575" s="126"/>
      <c r="I575" s="130" t="s">
        <v>2879</v>
      </c>
      <c r="J575" s="126"/>
      <c r="K575" s="126"/>
      <c r="L575" s="126"/>
      <c r="M575" s="126"/>
      <c r="N575" s="223">
        <v>0</v>
      </c>
      <c r="O575" s="223">
        <v>1000</v>
      </c>
      <c r="P575" s="126" t="s">
        <v>1331</v>
      </c>
    </row>
    <row r="576" spans="1:16" ht="51">
      <c r="A576" s="126" t="s">
        <v>620</v>
      </c>
      <c r="B576" s="126"/>
      <c r="C576" s="127" t="s">
        <v>714</v>
      </c>
      <c r="D576" s="121">
        <v>42767</v>
      </c>
      <c r="E576" s="122" t="s">
        <v>2880</v>
      </c>
      <c r="F576" s="122" t="s">
        <v>3</v>
      </c>
      <c r="G576" s="122">
        <v>1472172</v>
      </c>
      <c r="H576" s="126"/>
      <c r="I576" s="130" t="s">
        <v>2881</v>
      </c>
      <c r="J576" s="126"/>
      <c r="K576" s="126"/>
      <c r="L576" s="126"/>
      <c r="M576" s="126"/>
      <c r="N576" s="223">
        <v>0</v>
      </c>
      <c r="O576" s="223">
        <v>200</v>
      </c>
      <c r="P576" s="126" t="s">
        <v>1331</v>
      </c>
    </row>
    <row r="577" spans="1:16" ht="51">
      <c r="A577" s="126" t="s">
        <v>620</v>
      </c>
      <c r="B577" s="126"/>
      <c r="C577" s="127" t="s">
        <v>714</v>
      </c>
      <c r="D577" s="121">
        <v>42767</v>
      </c>
      <c r="E577" s="122" t="s">
        <v>2882</v>
      </c>
      <c r="F577" s="122" t="s">
        <v>3</v>
      </c>
      <c r="G577" s="122">
        <v>1472226</v>
      </c>
      <c r="H577" s="126"/>
      <c r="I577" s="130" t="s">
        <v>2883</v>
      </c>
      <c r="J577" s="126"/>
      <c r="K577" s="126"/>
      <c r="L577" s="126"/>
      <c r="M577" s="126"/>
      <c r="N577" s="223">
        <v>0</v>
      </c>
      <c r="O577" s="223">
        <v>150</v>
      </c>
      <c r="P577" s="126" t="s">
        <v>1331</v>
      </c>
    </row>
    <row r="578" spans="1:16" ht="51">
      <c r="A578" s="126">
        <v>234</v>
      </c>
      <c r="B578" s="126"/>
      <c r="C578" s="127" t="s">
        <v>124</v>
      </c>
      <c r="D578" s="121">
        <v>42768</v>
      </c>
      <c r="E578" s="122" t="s">
        <v>2884</v>
      </c>
      <c r="F578" s="122" t="s">
        <v>3</v>
      </c>
      <c r="G578" s="122">
        <v>1472377</v>
      </c>
      <c r="H578" s="126"/>
      <c r="I578" s="130" t="s">
        <v>2885</v>
      </c>
      <c r="J578" s="126"/>
      <c r="K578" s="126"/>
      <c r="L578" s="126"/>
      <c r="M578" s="126"/>
      <c r="N578" s="223">
        <v>0</v>
      </c>
      <c r="O578" s="223">
        <v>40</v>
      </c>
      <c r="P578" s="126" t="s">
        <v>1331</v>
      </c>
    </row>
    <row r="579" spans="1:16" ht="51">
      <c r="A579" s="126" t="s">
        <v>620</v>
      </c>
      <c r="B579" s="126"/>
      <c r="C579" s="127" t="s">
        <v>714</v>
      </c>
      <c r="D579" s="121">
        <v>42768</v>
      </c>
      <c r="E579" s="122" t="s">
        <v>2886</v>
      </c>
      <c r="F579" s="122" t="s">
        <v>3</v>
      </c>
      <c r="G579" s="122">
        <v>1472438</v>
      </c>
      <c r="H579" s="126"/>
      <c r="I579" s="130" t="s">
        <v>2370</v>
      </c>
      <c r="J579" s="126"/>
      <c r="K579" s="126"/>
      <c r="L579" s="126"/>
      <c r="M579" s="126"/>
      <c r="N579" s="223">
        <v>0</v>
      </c>
      <c r="O579" s="223">
        <v>545</v>
      </c>
      <c r="P579" s="126" t="s">
        <v>1331</v>
      </c>
    </row>
    <row r="580" spans="1:16" ht="51">
      <c r="A580" s="126" t="s">
        <v>620</v>
      </c>
      <c r="B580" s="126"/>
      <c r="C580" s="127" t="s">
        <v>714</v>
      </c>
      <c r="D580" s="121">
        <v>42768</v>
      </c>
      <c r="E580" s="122" t="s">
        <v>2887</v>
      </c>
      <c r="F580" s="122" t="s">
        <v>3</v>
      </c>
      <c r="G580" s="122">
        <v>1472489</v>
      </c>
      <c r="H580" s="126"/>
      <c r="I580" s="130" t="s">
        <v>2888</v>
      </c>
      <c r="J580" s="126"/>
      <c r="K580" s="126"/>
      <c r="L580" s="126"/>
      <c r="M580" s="126"/>
      <c r="N580" s="223">
        <v>0</v>
      </c>
      <c r="O580" s="223">
        <v>1159.6300000000001</v>
      </c>
      <c r="P580" s="126" t="s">
        <v>1331</v>
      </c>
    </row>
    <row r="581" spans="1:16" ht="63.75">
      <c r="A581" s="126" t="s">
        <v>620</v>
      </c>
      <c r="B581" s="126"/>
      <c r="C581" s="127" t="s">
        <v>714</v>
      </c>
      <c r="D581" s="121">
        <v>42768</v>
      </c>
      <c r="E581" s="122" t="s">
        <v>2889</v>
      </c>
      <c r="F581" s="122" t="s">
        <v>3</v>
      </c>
      <c r="G581" s="122">
        <v>1472517</v>
      </c>
      <c r="H581" s="126"/>
      <c r="I581" s="130" t="s">
        <v>2890</v>
      </c>
      <c r="J581" s="126"/>
      <c r="K581" s="126"/>
      <c r="L581" s="126"/>
      <c r="M581" s="126"/>
      <c r="N581" s="223">
        <v>0</v>
      </c>
      <c r="O581" s="223">
        <v>4381.34</v>
      </c>
      <c r="P581" s="126" t="s">
        <v>1331</v>
      </c>
    </row>
    <row r="582" spans="1:16" ht="51">
      <c r="A582" s="126" t="s">
        <v>620</v>
      </c>
      <c r="B582" s="126"/>
      <c r="C582" s="127" t="s">
        <v>714</v>
      </c>
      <c r="D582" s="121">
        <v>42768</v>
      </c>
      <c r="E582" s="122" t="s">
        <v>2891</v>
      </c>
      <c r="F582" s="122" t="s">
        <v>3</v>
      </c>
      <c r="G582" s="122">
        <v>1472534</v>
      </c>
      <c r="H582" s="126"/>
      <c r="I582" s="130" t="s">
        <v>2892</v>
      </c>
      <c r="J582" s="126"/>
      <c r="K582" s="126"/>
      <c r="L582" s="126"/>
      <c r="M582" s="126"/>
      <c r="N582" s="223">
        <v>0</v>
      </c>
      <c r="O582" s="223">
        <v>500</v>
      </c>
      <c r="P582" s="126" t="s">
        <v>1331</v>
      </c>
    </row>
    <row r="583" spans="1:16" ht="51">
      <c r="A583" s="126" t="s">
        <v>620</v>
      </c>
      <c r="B583" s="126"/>
      <c r="C583" s="127" t="s">
        <v>714</v>
      </c>
      <c r="D583" s="121">
        <v>42768</v>
      </c>
      <c r="E583" s="122" t="s">
        <v>2893</v>
      </c>
      <c r="F583" s="122" t="s">
        <v>3</v>
      </c>
      <c r="G583" s="122">
        <v>1472600</v>
      </c>
      <c r="H583" s="126"/>
      <c r="I583" s="130" t="s">
        <v>2894</v>
      </c>
      <c r="J583" s="126"/>
      <c r="K583" s="126"/>
      <c r="L583" s="126"/>
      <c r="M583" s="126"/>
      <c r="N583" s="223">
        <v>0</v>
      </c>
      <c r="O583" s="223">
        <v>106.17</v>
      </c>
      <c r="P583" s="126" t="s">
        <v>1331</v>
      </c>
    </row>
    <row r="584" spans="1:16" ht="51">
      <c r="A584" s="126" t="s">
        <v>620</v>
      </c>
      <c r="B584" s="126"/>
      <c r="C584" s="127" t="s">
        <v>714</v>
      </c>
      <c r="D584" s="121">
        <v>42769</v>
      </c>
      <c r="E584" s="122" t="s">
        <v>2895</v>
      </c>
      <c r="F584" s="122" t="s">
        <v>3</v>
      </c>
      <c r="G584" s="122">
        <v>1472842</v>
      </c>
      <c r="H584" s="126"/>
      <c r="I584" s="130" t="s">
        <v>2896</v>
      </c>
      <c r="J584" s="126"/>
      <c r="K584" s="126"/>
      <c r="L584" s="126"/>
      <c r="M584" s="126"/>
      <c r="N584" s="223">
        <v>0</v>
      </c>
      <c r="O584" s="223">
        <v>283.66000000000003</v>
      </c>
      <c r="P584" s="126" t="s">
        <v>1331</v>
      </c>
    </row>
    <row r="585" spans="1:16" ht="51">
      <c r="A585" s="126" t="s">
        <v>620</v>
      </c>
      <c r="B585" s="126"/>
      <c r="C585" s="127" t="s">
        <v>714</v>
      </c>
      <c r="D585" s="121">
        <v>42769</v>
      </c>
      <c r="E585" s="122" t="s">
        <v>2897</v>
      </c>
      <c r="F585" s="122" t="s">
        <v>3</v>
      </c>
      <c r="G585" s="122">
        <v>1472844</v>
      </c>
      <c r="H585" s="126"/>
      <c r="I585" s="130" t="s">
        <v>2898</v>
      </c>
      <c r="J585" s="126"/>
      <c r="K585" s="126"/>
      <c r="L585" s="126"/>
      <c r="M585" s="126"/>
      <c r="N585" s="223">
        <v>0</v>
      </c>
      <c r="O585" s="223">
        <v>260.56</v>
      </c>
      <c r="P585" s="126" t="s">
        <v>1331</v>
      </c>
    </row>
    <row r="586" spans="1:16" ht="51">
      <c r="A586" s="126" t="s">
        <v>620</v>
      </c>
      <c r="B586" s="126"/>
      <c r="C586" s="127" t="s">
        <v>714</v>
      </c>
      <c r="D586" s="121">
        <v>42769</v>
      </c>
      <c r="E586" s="122" t="s">
        <v>2899</v>
      </c>
      <c r="F586" s="122" t="s">
        <v>3</v>
      </c>
      <c r="G586" s="122">
        <v>1472851</v>
      </c>
      <c r="H586" s="126"/>
      <c r="I586" s="130" t="s">
        <v>2900</v>
      </c>
      <c r="J586" s="126"/>
      <c r="K586" s="126"/>
      <c r="L586" s="126"/>
      <c r="M586" s="126"/>
      <c r="N586" s="223">
        <v>0</v>
      </c>
      <c r="O586" s="223">
        <v>618.47</v>
      </c>
      <c r="P586" s="126" t="s">
        <v>1331</v>
      </c>
    </row>
    <row r="587" spans="1:16" ht="51">
      <c r="A587" s="126" t="s">
        <v>620</v>
      </c>
      <c r="B587" s="126"/>
      <c r="C587" s="127" t="s">
        <v>714</v>
      </c>
      <c r="D587" s="121">
        <v>42769</v>
      </c>
      <c r="E587" s="122" t="s">
        <v>2901</v>
      </c>
      <c r="F587" s="122" t="s">
        <v>3</v>
      </c>
      <c r="G587" s="122">
        <v>1472853</v>
      </c>
      <c r="H587" s="126"/>
      <c r="I587" s="130" t="s">
        <v>2902</v>
      </c>
      <c r="J587" s="126"/>
      <c r="K587" s="126"/>
      <c r="L587" s="126"/>
      <c r="M587" s="126"/>
      <c r="N587" s="223">
        <v>0</v>
      </c>
      <c r="O587" s="223">
        <v>4000.15</v>
      </c>
      <c r="P587" s="126" t="s">
        <v>1331</v>
      </c>
    </row>
    <row r="588" spans="1:16" ht="51">
      <c r="A588" s="126" t="s">
        <v>620</v>
      </c>
      <c r="B588" s="126"/>
      <c r="C588" s="127" t="s">
        <v>714</v>
      </c>
      <c r="D588" s="121">
        <v>42769</v>
      </c>
      <c r="E588" s="122" t="s">
        <v>2903</v>
      </c>
      <c r="F588" s="122" t="s">
        <v>3</v>
      </c>
      <c r="G588" s="122">
        <v>1472854</v>
      </c>
      <c r="H588" s="126"/>
      <c r="I588" s="130" t="s">
        <v>2904</v>
      </c>
      <c r="J588" s="126"/>
      <c r="K588" s="126"/>
      <c r="L588" s="126"/>
      <c r="M588" s="126"/>
      <c r="N588" s="223">
        <v>0</v>
      </c>
      <c r="O588" s="223">
        <v>23300.94</v>
      </c>
      <c r="P588" s="126" t="s">
        <v>1331</v>
      </c>
    </row>
    <row r="589" spans="1:16" ht="63.75">
      <c r="A589" s="126" t="s">
        <v>620</v>
      </c>
      <c r="B589" s="126"/>
      <c r="C589" s="127" t="s">
        <v>714</v>
      </c>
      <c r="D589" s="121">
        <v>42769</v>
      </c>
      <c r="E589" s="122" t="s">
        <v>2905</v>
      </c>
      <c r="F589" s="122" t="s">
        <v>3</v>
      </c>
      <c r="G589" s="122">
        <v>1472875</v>
      </c>
      <c r="H589" s="126"/>
      <c r="I589" s="130" t="s">
        <v>2906</v>
      </c>
      <c r="J589" s="126"/>
      <c r="K589" s="126"/>
      <c r="L589" s="126"/>
      <c r="M589" s="126"/>
      <c r="N589" s="223">
        <v>0</v>
      </c>
      <c r="O589" s="223">
        <v>18113.03</v>
      </c>
      <c r="P589" s="126" t="s">
        <v>12606</v>
      </c>
    </row>
    <row r="590" spans="1:16" ht="63.75">
      <c r="A590" s="126" t="s">
        <v>620</v>
      </c>
      <c r="B590" s="126"/>
      <c r="C590" s="127" t="s">
        <v>714</v>
      </c>
      <c r="D590" s="121">
        <v>42769</v>
      </c>
      <c r="E590" s="122" t="s">
        <v>2907</v>
      </c>
      <c r="F590" s="122" t="s">
        <v>3</v>
      </c>
      <c r="G590" s="122">
        <v>1472879</v>
      </c>
      <c r="H590" s="126"/>
      <c r="I590" s="130" t="s">
        <v>2908</v>
      </c>
      <c r="J590" s="126"/>
      <c r="K590" s="126"/>
      <c r="L590" s="126"/>
      <c r="M590" s="126"/>
      <c r="N590" s="223">
        <v>0</v>
      </c>
      <c r="O590" s="223">
        <v>104548.85</v>
      </c>
      <c r="P590" s="126" t="s">
        <v>12606</v>
      </c>
    </row>
    <row r="591" spans="1:16" ht="63.75">
      <c r="A591" s="126" t="s">
        <v>620</v>
      </c>
      <c r="B591" s="126"/>
      <c r="C591" s="127" t="s">
        <v>714</v>
      </c>
      <c r="D591" s="121">
        <v>42769</v>
      </c>
      <c r="E591" s="122" t="s">
        <v>2909</v>
      </c>
      <c r="F591" s="122" t="s">
        <v>3</v>
      </c>
      <c r="G591" s="122">
        <v>1472881</v>
      </c>
      <c r="H591" s="126"/>
      <c r="I591" s="130" t="s">
        <v>2910</v>
      </c>
      <c r="J591" s="126"/>
      <c r="K591" s="126"/>
      <c r="L591" s="126"/>
      <c r="M591" s="126"/>
      <c r="N591" s="223">
        <v>0</v>
      </c>
      <c r="O591" s="223">
        <v>764393.61</v>
      </c>
      <c r="P591" s="126" t="s">
        <v>12606</v>
      </c>
    </row>
    <row r="592" spans="1:16" ht="63.75">
      <c r="A592" s="126" t="s">
        <v>620</v>
      </c>
      <c r="B592" s="126"/>
      <c r="C592" s="127" t="s">
        <v>714</v>
      </c>
      <c r="D592" s="121">
        <v>42769</v>
      </c>
      <c r="E592" s="122" t="s">
        <v>2911</v>
      </c>
      <c r="F592" s="122" t="s">
        <v>3</v>
      </c>
      <c r="G592" s="122">
        <v>1472882</v>
      </c>
      <c r="H592" s="126"/>
      <c r="I592" s="130" t="s">
        <v>2912</v>
      </c>
      <c r="J592" s="126"/>
      <c r="K592" s="126"/>
      <c r="L592" s="126"/>
      <c r="M592" s="126"/>
      <c r="N592" s="223">
        <v>0</v>
      </c>
      <c r="O592" s="223">
        <v>171577.47</v>
      </c>
      <c r="P592" s="126" t="s">
        <v>12606</v>
      </c>
    </row>
    <row r="593" spans="1:16" ht="63.75">
      <c r="A593" s="126" t="s">
        <v>620</v>
      </c>
      <c r="B593" s="126"/>
      <c r="C593" s="127" t="s">
        <v>714</v>
      </c>
      <c r="D593" s="121">
        <v>42769</v>
      </c>
      <c r="E593" s="122" t="s">
        <v>2913</v>
      </c>
      <c r="F593" s="122" t="s">
        <v>3</v>
      </c>
      <c r="G593" s="122">
        <v>1472885</v>
      </c>
      <c r="H593" s="126"/>
      <c r="I593" s="130" t="s">
        <v>2914</v>
      </c>
      <c r="J593" s="126"/>
      <c r="K593" s="126"/>
      <c r="L593" s="126"/>
      <c r="M593" s="126"/>
      <c r="N593" s="223">
        <v>0</v>
      </c>
      <c r="O593" s="223">
        <v>175773.98</v>
      </c>
      <c r="P593" s="126" t="s">
        <v>12606</v>
      </c>
    </row>
    <row r="594" spans="1:16" ht="63.75">
      <c r="A594" s="126" t="s">
        <v>620</v>
      </c>
      <c r="B594" s="126"/>
      <c r="C594" s="127" t="s">
        <v>714</v>
      </c>
      <c r="D594" s="121">
        <v>42769</v>
      </c>
      <c r="E594" s="122" t="s">
        <v>2915</v>
      </c>
      <c r="F594" s="122" t="s">
        <v>3</v>
      </c>
      <c r="G594" s="122">
        <v>1472886</v>
      </c>
      <c r="H594" s="126"/>
      <c r="I594" s="130" t="s">
        <v>2916</v>
      </c>
      <c r="J594" s="126"/>
      <c r="K594" s="126"/>
      <c r="L594" s="126"/>
      <c r="M594" s="126"/>
      <c r="N594" s="223">
        <v>0</v>
      </c>
      <c r="O594" s="223">
        <v>214340.13</v>
      </c>
      <c r="P594" s="126" t="s">
        <v>12606</v>
      </c>
    </row>
    <row r="595" spans="1:16" ht="63.75">
      <c r="A595" s="126" t="s">
        <v>620</v>
      </c>
      <c r="B595" s="126"/>
      <c r="C595" s="127" t="s">
        <v>714</v>
      </c>
      <c r="D595" s="121">
        <v>42769</v>
      </c>
      <c r="E595" s="122" t="s">
        <v>2917</v>
      </c>
      <c r="F595" s="122" t="s">
        <v>3</v>
      </c>
      <c r="G595" s="122">
        <v>1472887</v>
      </c>
      <c r="H595" s="126"/>
      <c r="I595" s="130" t="s">
        <v>2918</v>
      </c>
      <c r="J595" s="126"/>
      <c r="K595" s="126"/>
      <c r="L595" s="126"/>
      <c r="M595" s="126"/>
      <c r="N595" s="223">
        <v>0</v>
      </c>
      <c r="O595" s="223">
        <v>20302.73</v>
      </c>
      <c r="P595" s="126" t="s">
        <v>12606</v>
      </c>
    </row>
    <row r="596" spans="1:16" ht="63.75">
      <c r="A596" s="126" t="s">
        <v>620</v>
      </c>
      <c r="B596" s="126"/>
      <c r="C596" s="127" t="s">
        <v>714</v>
      </c>
      <c r="D596" s="121">
        <v>42769</v>
      </c>
      <c r="E596" s="122" t="s">
        <v>2919</v>
      </c>
      <c r="F596" s="122" t="s">
        <v>3</v>
      </c>
      <c r="G596" s="122">
        <v>1472889</v>
      </c>
      <c r="H596" s="126"/>
      <c r="I596" s="130" t="s">
        <v>2920</v>
      </c>
      <c r="J596" s="126"/>
      <c r="K596" s="126"/>
      <c r="L596" s="126"/>
      <c r="M596" s="126"/>
      <c r="N596" s="223">
        <v>0</v>
      </c>
      <c r="O596" s="223">
        <v>178168.77</v>
      </c>
      <c r="P596" s="126" t="s">
        <v>12606</v>
      </c>
    </row>
    <row r="597" spans="1:16" ht="63.75">
      <c r="A597" s="126" t="s">
        <v>620</v>
      </c>
      <c r="B597" s="126"/>
      <c r="C597" s="127" t="s">
        <v>714</v>
      </c>
      <c r="D597" s="121">
        <v>42769</v>
      </c>
      <c r="E597" s="122" t="s">
        <v>2921</v>
      </c>
      <c r="F597" s="122" t="s">
        <v>3</v>
      </c>
      <c r="G597" s="122">
        <v>1472892</v>
      </c>
      <c r="H597" s="126"/>
      <c r="I597" s="130" t="s">
        <v>2922</v>
      </c>
      <c r="J597" s="126"/>
      <c r="K597" s="126"/>
      <c r="L597" s="126"/>
      <c r="M597" s="126"/>
      <c r="N597" s="223">
        <v>0</v>
      </c>
      <c r="O597" s="223">
        <v>9769.65</v>
      </c>
      <c r="P597" s="126" t="s">
        <v>1331</v>
      </c>
    </row>
    <row r="598" spans="1:16" ht="63.75">
      <c r="A598" s="126" t="s">
        <v>627</v>
      </c>
      <c r="B598" s="126"/>
      <c r="C598" s="127" t="s">
        <v>1235</v>
      </c>
      <c r="D598" s="121">
        <v>42769</v>
      </c>
      <c r="E598" s="122" t="s">
        <v>2923</v>
      </c>
      <c r="F598" s="122" t="s">
        <v>3</v>
      </c>
      <c r="G598" s="122">
        <v>1472935</v>
      </c>
      <c r="H598" s="126"/>
      <c r="I598" s="130" t="s">
        <v>2924</v>
      </c>
      <c r="J598" s="126"/>
      <c r="K598" s="126"/>
      <c r="L598" s="126"/>
      <c r="M598" s="126"/>
      <c r="N598" s="223">
        <v>0</v>
      </c>
      <c r="O598" s="223">
        <v>62245.42</v>
      </c>
      <c r="P598" s="126" t="s">
        <v>1331</v>
      </c>
    </row>
    <row r="599" spans="1:16" ht="51">
      <c r="A599" s="126" t="s">
        <v>620</v>
      </c>
      <c r="B599" s="126"/>
      <c r="C599" s="127" t="s">
        <v>714</v>
      </c>
      <c r="D599" s="121">
        <v>42769</v>
      </c>
      <c r="E599" s="122" t="s">
        <v>2925</v>
      </c>
      <c r="F599" s="122" t="s">
        <v>3</v>
      </c>
      <c r="G599" s="122">
        <v>1472814</v>
      </c>
      <c r="H599" s="126"/>
      <c r="I599" s="130" t="s">
        <v>2926</v>
      </c>
      <c r="J599" s="126"/>
      <c r="K599" s="126"/>
      <c r="L599" s="126"/>
      <c r="M599" s="126"/>
      <c r="N599" s="223">
        <v>0</v>
      </c>
      <c r="O599" s="223">
        <v>1512</v>
      </c>
      <c r="P599" s="126" t="s">
        <v>1331</v>
      </c>
    </row>
    <row r="600" spans="1:16" ht="51">
      <c r="A600" s="126" t="s">
        <v>620</v>
      </c>
      <c r="B600" s="126"/>
      <c r="C600" s="127" t="s">
        <v>714</v>
      </c>
      <c r="D600" s="121">
        <v>42769</v>
      </c>
      <c r="E600" s="122" t="s">
        <v>2927</v>
      </c>
      <c r="F600" s="122" t="s">
        <v>3</v>
      </c>
      <c r="G600" s="122">
        <v>1472824</v>
      </c>
      <c r="H600" s="126"/>
      <c r="I600" s="130" t="s">
        <v>2362</v>
      </c>
      <c r="J600" s="126"/>
      <c r="K600" s="126"/>
      <c r="L600" s="126"/>
      <c r="M600" s="126"/>
      <c r="N600" s="223">
        <v>0</v>
      </c>
      <c r="O600" s="223">
        <v>460</v>
      </c>
      <c r="P600" s="126" t="s">
        <v>1331</v>
      </c>
    </row>
    <row r="601" spans="1:16" ht="63.75">
      <c r="A601" s="126" t="s">
        <v>620</v>
      </c>
      <c r="B601" s="126"/>
      <c r="C601" s="127" t="s">
        <v>714</v>
      </c>
      <c r="D601" s="121">
        <v>42769</v>
      </c>
      <c r="E601" s="122" t="s">
        <v>2928</v>
      </c>
      <c r="F601" s="122" t="s">
        <v>3</v>
      </c>
      <c r="G601" s="122">
        <v>1472938</v>
      </c>
      <c r="H601" s="126"/>
      <c r="I601" s="130" t="s">
        <v>2929</v>
      </c>
      <c r="J601" s="126"/>
      <c r="K601" s="126"/>
      <c r="L601" s="126"/>
      <c r="M601" s="126"/>
      <c r="N601" s="223">
        <v>0</v>
      </c>
      <c r="O601" s="223">
        <v>1656.3700000000001</v>
      </c>
      <c r="P601" s="126" t="s">
        <v>1331</v>
      </c>
    </row>
    <row r="602" spans="1:16" ht="51">
      <c r="A602" s="126" t="s">
        <v>620</v>
      </c>
      <c r="B602" s="126"/>
      <c r="C602" s="127" t="s">
        <v>714</v>
      </c>
      <c r="D602" s="121">
        <v>42769</v>
      </c>
      <c r="E602" s="122" t="s">
        <v>2930</v>
      </c>
      <c r="F602" s="122" t="s">
        <v>3</v>
      </c>
      <c r="G602" s="122">
        <v>1472949</v>
      </c>
      <c r="H602" s="126"/>
      <c r="I602" s="130" t="s">
        <v>2931</v>
      </c>
      <c r="J602" s="126"/>
      <c r="K602" s="126"/>
      <c r="L602" s="126"/>
      <c r="M602" s="126"/>
      <c r="N602" s="223">
        <v>0</v>
      </c>
      <c r="O602" s="223">
        <v>0.36</v>
      </c>
      <c r="P602" s="126" t="s">
        <v>12606</v>
      </c>
    </row>
    <row r="603" spans="1:16" ht="51">
      <c r="A603" s="126" t="s">
        <v>620</v>
      </c>
      <c r="B603" s="126"/>
      <c r="C603" s="127" t="s">
        <v>714</v>
      </c>
      <c r="D603" s="121">
        <v>42769</v>
      </c>
      <c r="E603" s="122" t="s">
        <v>2932</v>
      </c>
      <c r="F603" s="122" t="s">
        <v>3</v>
      </c>
      <c r="G603" s="122">
        <v>1472950</v>
      </c>
      <c r="H603" s="126"/>
      <c r="I603" s="130" t="s">
        <v>2933</v>
      </c>
      <c r="J603" s="126"/>
      <c r="K603" s="126"/>
      <c r="L603" s="126"/>
      <c r="M603" s="126"/>
      <c r="N603" s="223">
        <v>0</v>
      </c>
      <c r="O603" s="223">
        <v>0.94000000000000006</v>
      </c>
      <c r="P603" s="126" t="s">
        <v>1331</v>
      </c>
    </row>
    <row r="604" spans="1:16" ht="51">
      <c r="A604" s="126" t="s">
        <v>620</v>
      </c>
      <c r="B604" s="126"/>
      <c r="C604" s="127" t="s">
        <v>714</v>
      </c>
      <c r="D604" s="121">
        <v>42769</v>
      </c>
      <c r="E604" s="122" t="s">
        <v>2934</v>
      </c>
      <c r="F604" s="122" t="s">
        <v>3</v>
      </c>
      <c r="G604" s="122">
        <v>1472951</v>
      </c>
      <c r="H604" s="126"/>
      <c r="I604" s="130" t="s">
        <v>2935</v>
      </c>
      <c r="J604" s="126"/>
      <c r="K604" s="126"/>
      <c r="L604" s="126"/>
      <c r="M604" s="126"/>
      <c r="N604" s="223">
        <v>0</v>
      </c>
      <c r="O604" s="223">
        <v>0.94000000000000006</v>
      </c>
      <c r="P604" s="126" t="s">
        <v>1331</v>
      </c>
    </row>
    <row r="605" spans="1:16" ht="51">
      <c r="A605" s="126" t="s">
        <v>620</v>
      </c>
      <c r="B605" s="126"/>
      <c r="C605" s="127" t="s">
        <v>714</v>
      </c>
      <c r="D605" s="121">
        <v>42769</v>
      </c>
      <c r="E605" s="122" t="s">
        <v>2936</v>
      </c>
      <c r="F605" s="122" t="s">
        <v>3</v>
      </c>
      <c r="G605" s="122">
        <v>1472954</v>
      </c>
      <c r="H605" s="126"/>
      <c r="I605" s="130" t="s">
        <v>2937</v>
      </c>
      <c r="J605" s="126"/>
      <c r="K605" s="126"/>
      <c r="L605" s="126"/>
      <c r="M605" s="126"/>
      <c r="N605" s="223">
        <v>0</v>
      </c>
      <c r="O605" s="223">
        <v>974.57</v>
      </c>
      <c r="P605" s="126" t="s">
        <v>1331</v>
      </c>
    </row>
    <row r="606" spans="1:16" ht="51">
      <c r="A606" s="126" t="s">
        <v>620</v>
      </c>
      <c r="B606" s="126"/>
      <c r="C606" s="127" t="s">
        <v>714</v>
      </c>
      <c r="D606" s="121">
        <v>42769</v>
      </c>
      <c r="E606" s="122" t="s">
        <v>2938</v>
      </c>
      <c r="F606" s="122" t="s">
        <v>3</v>
      </c>
      <c r="G606" s="122">
        <v>1473008</v>
      </c>
      <c r="H606" s="126"/>
      <c r="I606" s="130" t="s">
        <v>2939</v>
      </c>
      <c r="J606" s="126"/>
      <c r="K606" s="126"/>
      <c r="L606" s="126"/>
      <c r="M606" s="126"/>
      <c r="N606" s="223">
        <v>0</v>
      </c>
      <c r="O606" s="223">
        <v>1684.52</v>
      </c>
      <c r="P606" s="126" t="s">
        <v>1331</v>
      </c>
    </row>
    <row r="607" spans="1:16" ht="51">
      <c r="A607" s="126">
        <v>580</v>
      </c>
      <c r="B607" s="126"/>
      <c r="C607" s="127" t="s">
        <v>218</v>
      </c>
      <c r="D607" s="121">
        <v>42772</v>
      </c>
      <c r="E607" s="122" t="s">
        <v>2940</v>
      </c>
      <c r="F607" s="122" t="s">
        <v>3</v>
      </c>
      <c r="G607" s="122">
        <v>1473299</v>
      </c>
      <c r="H607" s="126"/>
      <c r="I607" s="130" t="s">
        <v>2941</v>
      </c>
      <c r="J607" s="126"/>
      <c r="K607" s="126"/>
      <c r="L607" s="126"/>
      <c r="M607" s="126"/>
      <c r="N607" s="223">
        <v>0</v>
      </c>
      <c r="O607" s="223">
        <v>93739.650000000009</v>
      </c>
      <c r="P607" s="126" t="s">
        <v>1331</v>
      </c>
    </row>
    <row r="608" spans="1:16" ht="51">
      <c r="A608" s="126" t="s">
        <v>620</v>
      </c>
      <c r="B608" s="126"/>
      <c r="C608" s="127" t="s">
        <v>714</v>
      </c>
      <c r="D608" s="121">
        <v>42772</v>
      </c>
      <c r="E608" s="122" t="s">
        <v>2942</v>
      </c>
      <c r="F608" s="122" t="s">
        <v>3</v>
      </c>
      <c r="G608" s="122">
        <v>1473228</v>
      </c>
      <c r="H608" s="126"/>
      <c r="I608" s="130" t="s">
        <v>2364</v>
      </c>
      <c r="J608" s="126"/>
      <c r="K608" s="126"/>
      <c r="L608" s="126"/>
      <c r="M608" s="126"/>
      <c r="N608" s="223">
        <v>0</v>
      </c>
      <c r="O608" s="223">
        <v>1016</v>
      </c>
      <c r="P608" s="126" t="s">
        <v>1331</v>
      </c>
    </row>
    <row r="609" spans="1:16" ht="51">
      <c r="A609" s="126" t="s">
        <v>620</v>
      </c>
      <c r="B609" s="126"/>
      <c r="C609" s="127" t="s">
        <v>714</v>
      </c>
      <c r="D609" s="121">
        <v>42772</v>
      </c>
      <c r="E609" s="122" t="s">
        <v>2943</v>
      </c>
      <c r="F609" s="122" t="s">
        <v>3</v>
      </c>
      <c r="G609" s="122">
        <v>1473249</v>
      </c>
      <c r="H609" s="126"/>
      <c r="I609" s="130" t="s">
        <v>2944</v>
      </c>
      <c r="J609" s="126"/>
      <c r="K609" s="126"/>
      <c r="L609" s="126"/>
      <c r="M609" s="126"/>
      <c r="N609" s="223">
        <v>0</v>
      </c>
      <c r="O609" s="223">
        <v>711.18000000000006</v>
      </c>
      <c r="P609" s="126" t="s">
        <v>1331</v>
      </c>
    </row>
    <row r="610" spans="1:16" ht="63.75">
      <c r="A610" s="126" t="s">
        <v>620</v>
      </c>
      <c r="B610" s="126"/>
      <c r="C610" s="127" t="s">
        <v>714</v>
      </c>
      <c r="D610" s="121">
        <v>42772</v>
      </c>
      <c r="E610" s="122" t="s">
        <v>2945</v>
      </c>
      <c r="F610" s="122" t="s">
        <v>3</v>
      </c>
      <c r="G610" s="122">
        <v>1473287</v>
      </c>
      <c r="H610" s="126"/>
      <c r="I610" s="130" t="s">
        <v>2946</v>
      </c>
      <c r="J610" s="126"/>
      <c r="K610" s="126"/>
      <c r="L610" s="126"/>
      <c r="M610" s="126"/>
      <c r="N610" s="223">
        <v>0</v>
      </c>
      <c r="O610" s="223">
        <v>27.19</v>
      </c>
      <c r="P610" s="126" t="s">
        <v>1331</v>
      </c>
    </row>
    <row r="611" spans="1:16" ht="51">
      <c r="A611" s="126" t="s">
        <v>620</v>
      </c>
      <c r="B611" s="126"/>
      <c r="C611" s="127" t="s">
        <v>714</v>
      </c>
      <c r="D611" s="121">
        <v>42772</v>
      </c>
      <c r="E611" s="122" t="s">
        <v>2947</v>
      </c>
      <c r="F611" s="122" t="s">
        <v>3</v>
      </c>
      <c r="G611" s="122">
        <v>1473292</v>
      </c>
      <c r="H611" s="126"/>
      <c r="I611" s="130" t="s">
        <v>2948</v>
      </c>
      <c r="J611" s="126"/>
      <c r="K611" s="126"/>
      <c r="L611" s="126"/>
      <c r="M611" s="126"/>
      <c r="N611" s="223">
        <v>0</v>
      </c>
      <c r="O611" s="223">
        <v>410</v>
      </c>
      <c r="P611" s="126" t="s">
        <v>1331</v>
      </c>
    </row>
    <row r="612" spans="1:16" ht="63.75">
      <c r="A612" s="126" t="s">
        <v>620</v>
      </c>
      <c r="B612" s="126"/>
      <c r="C612" s="127" t="s">
        <v>714</v>
      </c>
      <c r="D612" s="121">
        <v>42772</v>
      </c>
      <c r="E612" s="122" t="s">
        <v>2949</v>
      </c>
      <c r="F612" s="122" t="s">
        <v>3</v>
      </c>
      <c r="G612" s="122">
        <v>1473296</v>
      </c>
      <c r="H612" s="126"/>
      <c r="I612" s="130" t="s">
        <v>2950</v>
      </c>
      <c r="J612" s="126"/>
      <c r="K612" s="126"/>
      <c r="L612" s="126"/>
      <c r="M612" s="126"/>
      <c r="N612" s="223">
        <v>0</v>
      </c>
      <c r="O612" s="223">
        <v>418.52</v>
      </c>
      <c r="P612" s="126" t="s">
        <v>1331</v>
      </c>
    </row>
    <row r="613" spans="1:16" ht="63.75">
      <c r="A613" s="126" t="s">
        <v>620</v>
      </c>
      <c r="B613" s="126"/>
      <c r="C613" s="127" t="s">
        <v>714</v>
      </c>
      <c r="D613" s="121">
        <v>42772</v>
      </c>
      <c r="E613" s="122" t="s">
        <v>2951</v>
      </c>
      <c r="F613" s="122" t="s">
        <v>3</v>
      </c>
      <c r="G613" s="122">
        <v>1473298</v>
      </c>
      <c r="H613" s="126"/>
      <c r="I613" s="130" t="s">
        <v>2952</v>
      </c>
      <c r="J613" s="126"/>
      <c r="K613" s="126"/>
      <c r="L613" s="126"/>
      <c r="M613" s="126"/>
      <c r="N613" s="223">
        <v>0</v>
      </c>
      <c r="O613" s="223">
        <v>6810.8</v>
      </c>
      <c r="P613" s="126" t="s">
        <v>1331</v>
      </c>
    </row>
    <row r="614" spans="1:16" ht="63.75">
      <c r="A614" s="126" t="s">
        <v>620</v>
      </c>
      <c r="B614" s="126"/>
      <c r="C614" s="127" t="s">
        <v>714</v>
      </c>
      <c r="D614" s="121">
        <v>42772</v>
      </c>
      <c r="E614" s="122" t="s">
        <v>2953</v>
      </c>
      <c r="F614" s="122" t="s">
        <v>3</v>
      </c>
      <c r="G614" s="122">
        <v>1473300</v>
      </c>
      <c r="H614" s="126"/>
      <c r="I614" s="130" t="s">
        <v>2954</v>
      </c>
      <c r="J614" s="126"/>
      <c r="K614" s="126"/>
      <c r="L614" s="126"/>
      <c r="M614" s="126"/>
      <c r="N614" s="223">
        <v>0</v>
      </c>
      <c r="O614" s="223">
        <v>12101.28</v>
      </c>
      <c r="P614" s="126" t="s">
        <v>1331</v>
      </c>
    </row>
    <row r="615" spans="1:16" ht="51">
      <c r="A615" s="126">
        <v>513</v>
      </c>
      <c r="B615" s="126"/>
      <c r="C615" s="127" t="s">
        <v>201</v>
      </c>
      <c r="D615" s="121">
        <v>42772</v>
      </c>
      <c r="E615" s="122" t="s">
        <v>2955</v>
      </c>
      <c r="F615" s="122" t="s">
        <v>3</v>
      </c>
      <c r="G615" s="122">
        <v>1473346</v>
      </c>
      <c r="H615" s="126"/>
      <c r="I615" s="130" t="s">
        <v>2956</v>
      </c>
      <c r="J615" s="126"/>
      <c r="K615" s="126"/>
      <c r="L615" s="126"/>
      <c r="M615" s="126"/>
      <c r="N615" s="223">
        <v>0</v>
      </c>
      <c r="O615" s="223">
        <v>29.900000000000002</v>
      </c>
      <c r="P615" s="126" t="s">
        <v>1331</v>
      </c>
    </row>
    <row r="616" spans="1:16" ht="63.75">
      <c r="A616" s="126">
        <v>25</v>
      </c>
      <c r="B616" s="126"/>
      <c r="C616" s="127" t="s">
        <v>695</v>
      </c>
      <c r="D616" s="121">
        <v>42772</v>
      </c>
      <c r="E616" s="122" t="s">
        <v>2957</v>
      </c>
      <c r="F616" s="122" t="s">
        <v>3</v>
      </c>
      <c r="G616" s="122">
        <v>1473350</v>
      </c>
      <c r="H616" s="126"/>
      <c r="I616" s="130" t="s">
        <v>2958</v>
      </c>
      <c r="J616" s="126"/>
      <c r="K616" s="126"/>
      <c r="L616" s="126"/>
      <c r="M616" s="126"/>
      <c r="N616" s="223">
        <v>0</v>
      </c>
      <c r="O616" s="223">
        <v>5500</v>
      </c>
      <c r="P616" s="126" t="s">
        <v>1331</v>
      </c>
    </row>
    <row r="617" spans="1:16" ht="63.75">
      <c r="A617" s="126">
        <v>25</v>
      </c>
      <c r="B617" s="126"/>
      <c r="C617" s="127" t="s">
        <v>695</v>
      </c>
      <c r="D617" s="121">
        <v>42772</v>
      </c>
      <c r="E617" s="122" t="s">
        <v>2959</v>
      </c>
      <c r="F617" s="122" t="s">
        <v>3</v>
      </c>
      <c r="G617" s="122">
        <v>1473352</v>
      </c>
      <c r="H617" s="126"/>
      <c r="I617" s="130" t="s">
        <v>2960</v>
      </c>
      <c r="J617" s="126"/>
      <c r="K617" s="126"/>
      <c r="L617" s="126"/>
      <c r="M617" s="126"/>
      <c r="N617" s="223">
        <v>0</v>
      </c>
      <c r="O617" s="223">
        <v>500</v>
      </c>
      <c r="P617" s="126" t="s">
        <v>1331</v>
      </c>
    </row>
    <row r="618" spans="1:16" ht="51">
      <c r="A618" s="126" t="s">
        <v>620</v>
      </c>
      <c r="B618" s="126"/>
      <c r="C618" s="127" t="s">
        <v>714</v>
      </c>
      <c r="D618" s="121">
        <v>42772</v>
      </c>
      <c r="E618" s="122" t="s">
        <v>2961</v>
      </c>
      <c r="F618" s="122" t="s">
        <v>3</v>
      </c>
      <c r="G618" s="122">
        <v>1473356</v>
      </c>
      <c r="H618" s="126"/>
      <c r="I618" s="130" t="s">
        <v>2962</v>
      </c>
      <c r="J618" s="126"/>
      <c r="K618" s="126"/>
      <c r="L618" s="126"/>
      <c r="M618" s="126"/>
      <c r="N618" s="223">
        <v>0</v>
      </c>
      <c r="O618" s="223">
        <v>1500</v>
      </c>
      <c r="P618" s="126" t="s">
        <v>1331</v>
      </c>
    </row>
    <row r="619" spans="1:16" ht="51">
      <c r="A619" s="126" t="s">
        <v>620</v>
      </c>
      <c r="B619" s="126"/>
      <c r="C619" s="127" t="s">
        <v>714</v>
      </c>
      <c r="D619" s="121">
        <v>42772</v>
      </c>
      <c r="E619" s="122" t="s">
        <v>2963</v>
      </c>
      <c r="F619" s="122" t="s">
        <v>3</v>
      </c>
      <c r="G619" s="122">
        <v>1473360</v>
      </c>
      <c r="H619" s="126"/>
      <c r="I619" s="130" t="s">
        <v>2964</v>
      </c>
      <c r="J619" s="126"/>
      <c r="K619" s="126"/>
      <c r="L619" s="126"/>
      <c r="M619" s="126"/>
      <c r="N619" s="223">
        <v>0</v>
      </c>
      <c r="O619" s="223">
        <v>4979.32</v>
      </c>
      <c r="P619" s="126" t="s">
        <v>1331</v>
      </c>
    </row>
    <row r="620" spans="1:16" ht="51">
      <c r="A620" s="126" t="s">
        <v>620</v>
      </c>
      <c r="B620" s="126"/>
      <c r="C620" s="127" t="s">
        <v>714</v>
      </c>
      <c r="D620" s="121">
        <v>42772</v>
      </c>
      <c r="E620" s="122" t="s">
        <v>2965</v>
      </c>
      <c r="F620" s="122" t="s">
        <v>3</v>
      </c>
      <c r="G620" s="122">
        <v>1473384</v>
      </c>
      <c r="H620" s="126"/>
      <c r="I620" s="130" t="s">
        <v>2966</v>
      </c>
      <c r="J620" s="126"/>
      <c r="K620" s="126"/>
      <c r="L620" s="126"/>
      <c r="M620" s="126"/>
      <c r="N620" s="223">
        <v>0</v>
      </c>
      <c r="O620" s="223">
        <v>320.32</v>
      </c>
      <c r="P620" s="126" t="s">
        <v>1331</v>
      </c>
    </row>
    <row r="621" spans="1:16" ht="51">
      <c r="A621" s="126" t="s">
        <v>620</v>
      </c>
      <c r="B621" s="126"/>
      <c r="C621" s="127" t="s">
        <v>714</v>
      </c>
      <c r="D621" s="121">
        <v>42772</v>
      </c>
      <c r="E621" s="122" t="s">
        <v>2967</v>
      </c>
      <c r="F621" s="122" t="s">
        <v>3</v>
      </c>
      <c r="G621" s="122">
        <v>1473406</v>
      </c>
      <c r="H621" s="126"/>
      <c r="I621" s="130" t="s">
        <v>2968</v>
      </c>
      <c r="J621" s="126"/>
      <c r="K621" s="126"/>
      <c r="L621" s="126"/>
      <c r="M621" s="126"/>
      <c r="N621" s="223">
        <v>0</v>
      </c>
      <c r="O621" s="223">
        <v>1713</v>
      </c>
      <c r="P621" s="126" t="s">
        <v>1331</v>
      </c>
    </row>
    <row r="622" spans="1:16" ht="63.75">
      <c r="A622" s="126" t="s">
        <v>620</v>
      </c>
      <c r="B622" s="126"/>
      <c r="C622" s="127" t="s">
        <v>714</v>
      </c>
      <c r="D622" s="121">
        <v>42772</v>
      </c>
      <c r="E622" s="122" t="s">
        <v>2969</v>
      </c>
      <c r="F622" s="122" t="s">
        <v>3</v>
      </c>
      <c r="G622" s="122">
        <v>1473416</v>
      </c>
      <c r="H622" s="126"/>
      <c r="I622" s="130" t="s">
        <v>2970</v>
      </c>
      <c r="J622" s="126"/>
      <c r="K622" s="126"/>
      <c r="L622" s="126"/>
      <c r="M622" s="126"/>
      <c r="N622" s="223">
        <v>0</v>
      </c>
      <c r="O622" s="223">
        <v>2449.4</v>
      </c>
      <c r="P622" s="126" t="s">
        <v>1331</v>
      </c>
    </row>
    <row r="623" spans="1:16" ht="51">
      <c r="A623" s="126" t="s">
        <v>620</v>
      </c>
      <c r="B623" s="126"/>
      <c r="C623" s="127" t="s">
        <v>714</v>
      </c>
      <c r="D623" s="121">
        <v>42772</v>
      </c>
      <c r="E623" s="122" t="s">
        <v>2971</v>
      </c>
      <c r="F623" s="122" t="s">
        <v>3</v>
      </c>
      <c r="G623" s="122">
        <v>1473418</v>
      </c>
      <c r="H623" s="126"/>
      <c r="I623" s="130" t="s">
        <v>2972</v>
      </c>
      <c r="J623" s="126"/>
      <c r="K623" s="126"/>
      <c r="L623" s="126"/>
      <c r="M623" s="126"/>
      <c r="N623" s="223">
        <v>0</v>
      </c>
      <c r="O623" s="223">
        <v>1609.6100000000001</v>
      </c>
      <c r="P623" s="126" t="s">
        <v>1331</v>
      </c>
    </row>
    <row r="624" spans="1:16" ht="63.75">
      <c r="A624" s="126" t="s">
        <v>620</v>
      </c>
      <c r="B624" s="126"/>
      <c r="C624" s="127" t="s">
        <v>714</v>
      </c>
      <c r="D624" s="121">
        <v>42772</v>
      </c>
      <c r="E624" s="122" t="s">
        <v>2973</v>
      </c>
      <c r="F624" s="122" t="s">
        <v>3</v>
      </c>
      <c r="G624" s="122">
        <v>1473421</v>
      </c>
      <c r="H624" s="126"/>
      <c r="I624" s="130" t="s">
        <v>2974</v>
      </c>
      <c r="J624" s="126"/>
      <c r="K624" s="126"/>
      <c r="L624" s="126"/>
      <c r="M624" s="126"/>
      <c r="N624" s="223">
        <v>0</v>
      </c>
      <c r="O624" s="223">
        <v>1432.53</v>
      </c>
      <c r="P624" s="126" t="s">
        <v>1331</v>
      </c>
    </row>
    <row r="625" spans="1:16" ht="51">
      <c r="A625" s="126" t="s">
        <v>620</v>
      </c>
      <c r="B625" s="126"/>
      <c r="C625" s="127" t="s">
        <v>714</v>
      </c>
      <c r="D625" s="121">
        <v>42772</v>
      </c>
      <c r="E625" s="122" t="s">
        <v>2975</v>
      </c>
      <c r="F625" s="122" t="s">
        <v>3</v>
      </c>
      <c r="G625" s="122">
        <v>1473423</v>
      </c>
      <c r="H625" s="126"/>
      <c r="I625" s="130" t="s">
        <v>2976</v>
      </c>
      <c r="J625" s="126"/>
      <c r="K625" s="126"/>
      <c r="L625" s="126"/>
      <c r="M625" s="126"/>
      <c r="N625" s="223">
        <v>0</v>
      </c>
      <c r="O625" s="223">
        <v>751.24</v>
      </c>
      <c r="P625" s="126" t="s">
        <v>1331</v>
      </c>
    </row>
    <row r="626" spans="1:16" ht="51">
      <c r="A626" s="126" t="s">
        <v>620</v>
      </c>
      <c r="B626" s="126"/>
      <c r="C626" s="127" t="s">
        <v>714</v>
      </c>
      <c r="D626" s="121">
        <v>42772</v>
      </c>
      <c r="E626" s="122" t="s">
        <v>2977</v>
      </c>
      <c r="F626" s="122" t="s">
        <v>3</v>
      </c>
      <c r="G626" s="122">
        <v>1473424</v>
      </c>
      <c r="H626" s="126"/>
      <c r="I626" s="130" t="s">
        <v>2978</v>
      </c>
      <c r="J626" s="126"/>
      <c r="K626" s="126"/>
      <c r="L626" s="126"/>
      <c r="M626" s="126"/>
      <c r="N626" s="223">
        <v>0</v>
      </c>
      <c r="O626" s="223">
        <v>1135.1400000000001</v>
      </c>
      <c r="P626" s="126" t="s">
        <v>1331</v>
      </c>
    </row>
    <row r="627" spans="1:16" ht="63.75">
      <c r="A627" s="126" t="s">
        <v>620</v>
      </c>
      <c r="B627" s="126"/>
      <c r="C627" s="127" t="s">
        <v>714</v>
      </c>
      <c r="D627" s="121">
        <v>42772</v>
      </c>
      <c r="E627" s="122" t="s">
        <v>2979</v>
      </c>
      <c r="F627" s="122" t="s">
        <v>3</v>
      </c>
      <c r="G627" s="122">
        <v>1473425</v>
      </c>
      <c r="H627" s="126"/>
      <c r="I627" s="130" t="s">
        <v>2980</v>
      </c>
      <c r="J627" s="126"/>
      <c r="K627" s="126"/>
      <c r="L627" s="126"/>
      <c r="M627" s="126"/>
      <c r="N627" s="223">
        <v>0</v>
      </c>
      <c r="O627" s="223">
        <v>403.58</v>
      </c>
      <c r="P627" s="126" t="s">
        <v>1331</v>
      </c>
    </row>
    <row r="628" spans="1:16" ht="63.75">
      <c r="A628" s="126" t="s">
        <v>620</v>
      </c>
      <c r="B628" s="126"/>
      <c r="C628" s="127" t="s">
        <v>714</v>
      </c>
      <c r="D628" s="121">
        <v>42772</v>
      </c>
      <c r="E628" s="122" t="s">
        <v>2981</v>
      </c>
      <c r="F628" s="122" t="s">
        <v>3</v>
      </c>
      <c r="G628" s="122">
        <v>1473428</v>
      </c>
      <c r="H628" s="126"/>
      <c r="I628" s="130" t="s">
        <v>2982</v>
      </c>
      <c r="J628" s="126"/>
      <c r="K628" s="126"/>
      <c r="L628" s="126"/>
      <c r="M628" s="126"/>
      <c r="N628" s="223">
        <v>0</v>
      </c>
      <c r="O628" s="223">
        <v>377.6</v>
      </c>
      <c r="P628" s="126" t="s">
        <v>1331</v>
      </c>
    </row>
    <row r="629" spans="1:16" ht="63.75">
      <c r="A629" s="126" t="s">
        <v>620</v>
      </c>
      <c r="B629" s="126"/>
      <c r="C629" s="127" t="s">
        <v>714</v>
      </c>
      <c r="D629" s="121">
        <v>42772</v>
      </c>
      <c r="E629" s="122" t="s">
        <v>2983</v>
      </c>
      <c r="F629" s="122" t="s">
        <v>3</v>
      </c>
      <c r="G629" s="122">
        <v>1473430</v>
      </c>
      <c r="H629" s="126"/>
      <c r="I629" s="130" t="s">
        <v>2984</v>
      </c>
      <c r="J629" s="126"/>
      <c r="K629" s="126"/>
      <c r="L629" s="126"/>
      <c r="M629" s="126"/>
      <c r="N629" s="223">
        <v>0</v>
      </c>
      <c r="O629" s="223">
        <v>1274.1600000000001</v>
      </c>
      <c r="P629" s="126" t="s">
        <v>1331</v>
      </c>
    </row>
    <row r="630" spans="1:16" ht="63.75">
      <c r="A630" s="126" t="s">
        <v>620</v>
      </c>
      <c r="B630" s="126"/>
      <c r="C630" s="127" t="s">
        <v>714</v>
      </c>
      <c r="D630" s="121">
        <v>42772</v>
      </c>
      <c r="E630" s="122" t="s">
        <v>2985</v>
      </c>
      <c r="F630" s="122" t="s">
        <v>3</v>
      </c>
      <c r="G630" s="122">
        <v>1473434</v>
      </c>
      <c r="H630" s="126"/>
      <c r="I630" s="130" t="s">
        <v>2986</v>
      </c>
      <c r="J630" s="126"/>
      <c r="K630" s="126"/>
      <c r="L630" s="126"/>
      <c r="M630" s="126"/>
      <c r="N630" s="223">
        <v>0</v>
      </c>
      <c r="O630" s="223">
        <v>947.69</v>
      </c>
      <c r="P630" s="126" t="s">
        <v>1331</v>
      </c>
    </row>
    <row r="631" spans="1:16" ht="63.75">
      <c r="A631" s="126">
        <v>35</v>
      </c>
      <c r="B631" s="126"/>
      <c r="C631" s="127" t="s">
        <v>697</v>
      </c>
      <c r="D631" s="121">
        <v>42773</v>
      </c>
      <c r="E631" s="122" t="s">
        <v>2987</v>
      </c>
      <c r="F631" s="122" t="s">
        <v>3</v>
      </c>
      <c r="G631" s="122">
        <v>1473726</v>
      </c>
      <c r="H631" s="126"/>
      <c r="I631" s="130" t="s">
        <v>2988</v>
      </c>
      <c r="J631" s="126"/>
      <c r="K631" s="126"/>
      <c r="L631" s="126"/>
      <c r="M631" s="126"/>
      <c r="N631" s="223">
        <v>0</v>
      </c>
      <c r="O631" s="223">
        <v>742</v>
      </c>
      <c r="P631" s="126" t="s">
        <v>1331</v>
      </c>
    </row>
    <row r="632" spans="1:16" ht="51">
      <c r="A632" s="126" t="s">
        <v>620</v>
      </c>
      <c r="B632" s="126"/>
      <c r="C632" s="127" t="s">
        <v>714</v>
      </c>
      <c r="D632" s="121">
        <v>42773</v>
      </c>
      <c r="E632" s="122" t="s">
        <v>2989</v>
      </c>
      <c r="F632" s="122" t="s">
        <v>3</v>
      </c>
      <c r="G632" s="122">
        <v>1473704</v>
      </c>
      <c r="H632" s="126"/>
      <c r="I632" s="130" t="s">
        <v>2990</v>
      </c>
      <c r="J632" s="126"/>
      <c r="K632" s="126"/>
      <c r="L632" s="126"/>
      <c r="M632" s="126"/>
      <c r="N632" s="223">
        <v>0</v>
      </c>
      <c r="O632" s="223">
        <v>382.5</v>
      </c>
      <c r="P632" s="126" t="s">
        <v>1331</v>
      </c>
    </row>
    <row r="633" spans="1:16" ht="51">
      <c r="A633" s="126" t="s">
        <v>620</v>
      </c>
      <c r="B633" s="126"/>
      <c r="C633" s="127" t="s">
        <v>714</v>
      </c>
      <c r="D633" s="121">
        <v>42773</v>
      </c>
      <c r="E633" s="122" t="s">
        <v>2991</v>
      </c>
      <c r="F633" s="122" t="s">
        <v>3</v>
      </c>
      <c r="G633" s="122">
        <v>1473730</v>
      </c>
      <c r="H633" s="126"/>
      <c r="I633" s="130" t="s">
        <v>2992</v>
      </c>
      <c r="J633" s="126"/>
      <c r="K633" s="126"/>
      <c r="L633" s="126"/>
      <c r="M633" s="126"/>
      <c r="N633" s="223">
        <v>0</v>
      </c>
      <c r="O633" s="223">
        <v>5485.57</v>
      </c>
      <c r="P633" s="126" t="s">
        <v>1331</v>
      </c>
    </row>
    <row r="634" spans="1:16" ht="51">
      <c r="A634" s="126" t="s">
        <v>620</v>
      </c>
      <c r="B634" s="126"/>
      <c r="C634" s="127" t="s">
        <v>714</v>
      </c>
      <c r="D634" s="121">
        <v>42773</v>
      </c>
      <c r="E634" s="122" t="s">
        <v>2993</v>
      </c>
      <c r="F634" s="122" t="s">
        <v>3</v>
      </c>
      <c r="G634" s="122">
        <v>1473893</v>
      </c>
      <c r="H634" s="126"/>
      <c r="I634" s="130" t="s">
        <v>2994</v>
      </c>
      <c r="J634" s="126"/>
      <c r="K634" s="126"/>
      <c r="L634" s="126"/>
      <c r="M634" s="126"/>
      <c r="N634" s="223">
        <v>0</v>
      </c>
      <c r="O634" s="223">
        <v>2000</v>
      </c>
      <c r="P634" s="126" t="s">
        <v>1331</v>
      </c>
    </row>
    <row r="635" spans="1:16" ht="51">
      <c r="A635" s="126" t="s">
        <v>620</v>
      </c>
      <c r="B635" s="126"/>
      <c r="C635" s="127" t="s">
        <v>714</v>
      </c>
      <c r="D635" s="121">
        <v>42773</v>
      </c>
      <c r="E635" s="122" t="s">
        <v>2995</v>
      </c>
      <c r="F635" s="122" t="s">
        <v>3</v>
      </c>
      <c r="G635" s="122">
        <v>1473895</v>
      </c>
      <c r="H635" s="126"/>
      <c r="I635" s="130" t="s">
        <v>2996</v>
      </c>
      <c r="J635" s="126"/>
      <c r="K635" s="126"/>
      <c r="L635" s="126"/>
      <c r="M635" s="126"/>
      <c r="N635" s="223">
        <v>0</v>
      </c>
      <c r="O635" s="223">
        <v>435</v>
      </c>
      <c r="P635" s="126" t="s">
        <v>1331</v>
      </c>
    </row>
    <row r="636" spans="1:16" ht="63.75">
      <c r="A636" s="126" t="s">
        <v>620</v>
      </c>
      <c r="B636" s="126"/>
      <c r="C636" s="127" t="s">
        <v>714</v>
      </c>
      <c r="D636" s="121">
        <v>42774</v>
      </c>
      <c r="E636" s="122" t="s">
        <v>2997</v>
      </c>
      <c r="F636" s="122" t="s">
        <v>3</v>
      </c>
      <c r="G636" s="122">
        <v>1474252</v>
      </c>
      <c r="H636" s="126"/>
      <c r="I636" s="130" t="s">
        <v>2998</v>
      </c>
      <c r="J636" s="126"/>
      <c r="K636" s="126"/>
      <c r="L636" s="126"/>
      <c r="M636" s="126"/>
      <c r="N636" s="223">
        <v>0</v>
      </c>
      <c r="O636" s="223">
        <v>10691.78</v>
      </c>
      <c r="P636" s="126" t="s">
        <v>1331</v>
      </c>
    </row>
    <row r="637" spans="1:16" ht="63.75">
      <c r="A637" s="126" t="s">
        <v>620</v>
      </c>
      <c r="B637" s="126"/>
      <c r="C637" s="127" t="s">
        <v>714</v>
      </c>
      <c r="D637" s="121">
        <v>42774</v>
      </c>
      <c r="E637" s="122" t="s">
        <v>2999</v>
      </c>
      <c r="F637" s="122" t="s">
        <v>3</v>
      </c>
      <c r="G637" s="122">
        <v>1474253</v>
      </c>
      <c r="H637" s="126"/>
      <c r="I637" s="130" t="s">
        <v>3000</v>
      </c>
      <c r="J637" s="126"/>
      <c r="K637" s="126"/>
      <c r="L637" s="126"/>
      <c r="M637" s="126"/>
      <c r="N637" s="223">
        <v>0</v>
      </c>
      <c r="O637" s="223">
        <v>2899.78</v>
      </c>
      <c r="P637" s="126" t="s">
        <v>1331</v>
      </c>
    </row>
    <row r="638" spans="1:16" ht="51">
      <c r="A638" s="126" t="s">
        <v>620</v>
      </c>
      <c r="B638" s="126"/>
      <c r="C638" s="127" t="s">
        <v>714</v>
      </c>
      <c r="D638" s="121">
        <v>42774</v>
      </c>
      <c r="E638" s="122" t="s">
        <v>3001</v>
      </c>
      <c r="F638" s="122" t="s">
        <v>3</v>
      </c>
      <c r="G638" s="122">
        <v>1474262</v>
      </c>
      <c r="H638" s="126"/>
      <c r="I638" s="130" t="s">
        <v>3002</v>
      </c>
      <c r="J638" s="126"/>
      <c r="K638" s="126"/>
      <c r="L638" s="126"/>
      <c r="M638" s="126"/>
      <c r="N638" s="223">
        <v>0</v>
      </c>
      <c r="O638" s="223">
        <v>96.5</v>
      </c>
      <c r="P638" s="126" t="s">
        <v>1331</v>
      </c>
    </row>
    <row r="639" spans="1:16" ht="51">
      <c r="A639" s="126" t="s">
        <v>620</v>
      </c>
      <c r="B639" s="126"/>
      <c r="C639" s="127" t="s">
        <v>714</v>
      </c>
      <c r="D639" s="121">
        <v>42774</v>
      </c>
      <c r="E639" s="122" t="s">
        <v>3003</v>
      </c>
      <c r="F639" s="122" t="s">
        <v>3</v>
      </c>
      <c r="G639" s="122">
        <v>1474263</v>
      </c>
      <c r="H639" s="126"/>
      <c r="I639" s="130" t="s">
        <v>3004</v>
      </c>
      <c r="J639" s="126"/>
      <c r="K639" s="126"/>
      <c r="L639" s="126"/>
      <c r="M639" s="126"/>
      <c r="N639" s="223">
        <v>0</v>
      </c>
      <c r="O639" s="223">
        <v>96.5</v>
      </c>
      <c r="P639" s="126" t="s">
        <v>1331</v>
      </c>
    </row>
    <row r="640" spans="1:16" ht="51">
      <c r="A640" s="126" t="s">
        <v>620</v>
      </c>
      <c r="B640" s="126"/>
      <c r="C640" s="127" t="s">
        <v>714</v>
      </c>
      <c r="D640" s="121">
        <v>42774</v>
      </c>
      <c r="E640" s="122" t="s">
        <v>3005</v>
      </c>
      <c r="F640" s="122" t="s">
        <v>3</v>
      </c>
      <c r="G640" s="122">
        <v>1474276</v>
      </c>
      <c r="H640" s="126"/>
      <c r="I640" s="130" t="s">
        <v>3006</v>
      </c>
      <c r="J640" s="126"/>
      <c r="K640" s="126"/>
      <c r="L640" s="126"/>
      <c r="M640" s="126"/>
      <c r="N640" s="223">
        <v>0</v>
      </c>
      <c r="O640" s="223">
        <v>250</v>
      </c>
      <c r="P640" s="126" t="s">
        <v>1331</v>
      </c>
    </row>
    <row r="641" spans="1:16" ht="63.75">
      <c r="A641" s="126">
        <v>15</v>
      </c>
      <c r="B641" s="126"/>
      <c r="C641" s="127" t="s">
        <v>692</v>
      </c>
      <c r="D641" s="121">
        <v>42774</v>
      </c>
      <c r="E641" s="122" t="s">
        <v>3007</v>
      </c>
      <c r="F641" s="122" t="s">
        <v>3</v>
      </c>
      <c r="G641" s="122">
        <v>1474313</v>
      </c>
      <c r="H641" s="126"/>
      <c r="I641" s="130" t="s">
        <v>3008</v>
      </c>
      <c r="J641" s="126"/>
      <c r="K641" s="126"/>
      <c r="L641" s="126"/>
      <c r="M641" s="126"/>
      <c r="N641" s="223">
        <v>0</v>
      </c>
      <c r="O641" s="223">
        <v>39.07</v>
      </c>
      <c r="P641" s="126" t="s">
        <v>1331</v>
      </c>
    </row>
    <row r="642" spans="1:16" ht="63.75">
      <c r="A642" s="126">
        <v>15</v>
      </c>
      <c r="B642" s="126"/>
      <c r="C642" s="127" t="s">
        <v>692</v>
      </c>
      <c r="D642" s="121">
        <v>42774</v>
      </c>
      <c r="E642" s="122" t="s">
        <v>3009</v>
      </c>
      <c r="F642" s="122" t="s">
        <v>3</v>
      </c>
      <c r="G642" s="122">
        <v>1474317</v>
      </c>
      <c r="H642" s="126"/>
      <c r="I642" s="130" t="s">
        <v>3010</v>
      </c>
      <c r="J642" s="126"/>
      <c r="K642" s="126"/>
      <c r="L642" s="126"/>
      <c r="M642" s="126"/>
      <c r="N642" s="223">
        <v>0</v>
      </c>
      <c r="O642" s="223">
        <v>0.53</v>
      </c>
      <c r="P642" s="126" t="s">
        <v>1331</v>
      </c>
    </row>
    <row r="643" spans="1:16" ht="63.75">
      <c r="A643" s="126">
        <v>15</v>
      </c>
      <c r="B643" s="126"/>
      <c r="C643" s="127" t="s">
        <v>692</v>
      </c>
      <c r="D643" s="121">
        <v>42774</v>
      </c>
      <c r="E643" s="122" t="s">
        <v>3011</v>
      </c>
      <c r="F643" s="122" t="s">
        <v>3</v>
      </c>
      <c r="G643" s="122">
        <v>1474318</v>
      </c>
      <c r="H643" s="126"/>
      <c r="I643" s="130" t="s">
        <v>3012</v>
      </c>
      <c r="J643" s="126"/>
      <c r="K643" s="126"/>
      <c r="L643" s="126"/>
      <c r="M643" s="126"/>
      <c r="N643" s="223">
        <v>0</v>
      </c>
      <c r="O643" s="223">
        <v>33</v>
      </c>
      <c r="P643" s="126" t="s">
        <v>1331</v>
      </c>
    </row>
    <row r="644" spans="1:16" ht="63.75">
      <c r="A644" s="126">
        <v>15</v>
      </c>
      <c r="B644" s="126"/>
      <c r="C644" s="127" t="s">
        <v>692</v>
      </c>
      <c r="D644" s="121">
        <v>42774</v>
      </c>
      <c r="E644" s="122" t="s">
        <v>3013</v>
      </c>
      <c r="F644" s="122" t="s">
        <v>3</v>
      </c>
      <c r="G644" s="122">
        <v>1474327</v>
      </c>
      <c r="H644" s="126"/>
      <c r="I644" s="130" t="s">
        <v>3014</v>
      </c>
      <c r="J644" s="126"/>
      <c r="K644" s="126"/>
      <c r="L644" s="126"/>
      <c r="M644" s="126"/>
      <c r="N644" s="223">
        <v>0</v>
      </c>
      <c r="O644" s="223">
        <v>105.23</v>
      </c>
      <c r="P644" s="126" t="s">
        <v>12606</v>
      </c>
    </row>
    <row r="645" spans="1:16" ht="51">
      <c r="A645" s="126">
        <v>15</v>
      </c>
      <c r="B645" s="126"/>
      <c r="C645" s="127" t="s">
        <v>692</v>
      </c>
      <c r="D645" s="121">
        <v>42774</v>
      </c>
      <c r="E645" s="122" t="s">
        <v>3015</v>
      </c>
      <c r="F645" s="122" t="s">
        <v>3</v>
      </c>
      <c r="G645" s="122">
        <v>1474345</v>
      </c>
      <c r="H645" s="126"/>
      <c r="I645" s="130" t="s">
        <v>3016</v>
      </c>
      <c r="J645" s="126"/>
      <c r="K645" s="126"/>
      <c r="L645" s="126"/>
      <c r="M645" s="126"/>
      <c r="N645" s="223">
        <v>0</v>
      </c>
      <c r="O645" s="223">
        <v>490.88</v>
      </c>
      <c r="P645" s="126" t="s">
        <v>1331</v>
      </c>
    </row>
    <row r="646" spans="1:16" ht="38.25">
      <c r="A646" s="126">
        <v>15</v>
      </c>
      <c r="B646" s="126"/>
      <c r="C646" s="127" t="s">
        <v>692</v>
      </c>
      <c r="D646" s="121">
        <v>42774</v>
      </c>
      <c r="E646" s="122" t="s">
        <v>3017</v>
      </c>
      <c r="F646" s="122" t="s">
        <v>3</v>
      </c>
      <c r="G646" s="122">
        <v>1474411</v>
      </c>
      <c r="H646" s="126"/>
      <c r="I646" s="130" t="s">
        <v>3018</v>
      </c>
      <c r="J646" s="126"/>
      <c r="K646" s="126"/>
      <c r="L646" s="126"/>
      <c r="M646" s="126"/>
      <c r="N646" s="223">
        <v>0</v>
      </c>
      <c r="O646" s="223">
        <v>7.0000000000000007E-2</v>
      </c>
      <c r="P646" s="126" t="s">
        <v>12606</v>
      </c>
    </row>
    <row r="647" spans="1:16" ht="38.25">
      <c r="A647" s="126">
        <v>15</v>
      </c>
      <c r="B647" s="126"/>
      <c r="C647" s="127" t="s">
        <v>692</v>
      </c>
      <c r="D647" s="121">
        <v>42774</v>
      </c>
      <c r="E647" s="122" t="s">
        <v>3019</v>
      </c>
      <c r="F647" s="122" t="s">
        <v>3</v>
      </c>
      <c r="G647" s="122">
        <v>1474412</v>
      </c>
      <c r="H647" s="126"/>
      <c r="I647" s="130" t="s">
        <v>3018</v>
      </c>
      <c r="J647" s="126"/>
      <c r="K647" s="126"/>
      <c r="L647" s="126"/>
      <c r="M647" s="126"/>
      <c r="N647" s="223">
        <v>0</v>
      </c>
      <c r="O647" s="223">
        <v>2.64</v>
      </c>
      <c r="P647" s="126" t="s">
        <v>12606</v>
      </c>
    </row>
    <row r="648" spans="1:16" ht="38.25">
      <c r="A648" s="126">
        <v>15</v>
      </c>
      <c r="B648" s="126"/>
      <c r="C648" s="127" t="s">
        <v>692</v>
      </c>
      <c r="D648" s="121">
        <v>42774</v>
      </c>
      <c r="E648" s="122" t="s">
        <v>3020</v>
      </c>
      <c r="F648" s="122" t="s">
        <v>3</v>
      </c>
      <c r="G648" s="122">
        <v>1474415</v>
      </c>
      <c r="H648" s="126"/>
      <c r="I648" s="130" t="s">
        <v>3018</v>
      </c>
      <c r="J648" s="126"/>
      <c r="K648" s="126"/>
      <c r="L648" s="126"/>
      <c r="M648" s="126"/>
      <c r="N648" s="223">
        <v>0</v>
      </c>
      <c r="O648" s="223">
        <v>11.86</v>
      </c>
      <c r="P648" s="126" t="s">
        <v>1331</v>
      </c>
    </row>
    <row r="649" spans="1:16" ht="38.25">
      <c r="A649" s="126">
        <v>15</v>
      </c>
      <c r="B649" s="126"/>
      <c r="C649" s="127" t="s">
        <v>692</v>
      </c>
      <c r="D649" s="121">
        <v>42774</v>
      </c>
      <c r="E649" s="122" t="s">
        <v>3021</v>
      </c>
      <c r="F649" s="122" t="s">
        <v>3</v>
      </c>
      <c r="G649" s="122">
        <v>1474426</v>
      </c>
      <c r="H649" s="126"/>
      <c r="I649" s="130" t="s">
        <v>3018</v>
      </c>
      <c r="J649" s="126"/>
      <c r="K649" s="126"/>
      <c r="L649" s="126"/>
      <c r="M649" s="126"/>
      <c r="N649" s="223">
        <v>0</v>
      </c>
      <c r="O649" s="223">
        <v>39.04</v>
      </c>
      <c r="P649" s="126" t="s">
        <v>1331</v>
      </c>
    </row>
    <row r="650" spans="1:16" ht="38.25">
      <c r="A650" s="126">
        <v>15</v>
      </c>
      <c r="B650" s="126"/>
      <c r="C650" s="127" t="s">
        <v>692</v>
      </c>
      <c r="D650" s="121">
        <v>42774</v>
      </c>
      <c r="E650" s="122" t="s">
        <v>3022</v>
      </c>
      <c r="F650" s="122" t="s">
        <v>3</v>
      </c>
      <c r="G650" s="122">
        <v>1474428</v>
      </c>
      <c r="H650" s="126"/>
      <c r="I650" s="130" t="s">
        <v>3018</v>
      </c>
      <c r="J650" s="126"/>
      <c r="K650" s="126"/>
      <c r="L650" s="126"/>
      <c r="M650" s="126"/>
      <c r="N650" s="223">
        <v>0</v>
      </c>
      <c r="O650" s="223">
        <v>40.160000000000004</v>
      </c>
      <c r="P650" s="126" t="s">
        <v>1331</v>
      </c>
    </row>
    <row r="651" spans="1:16" ht="38.25">
      <c r="A651" s="126">
        <v>15</v>
      </c>
      <c r="B651" s="126"/>
      <c r="C651" s="127" t="s">
        <v>692</v>
      </c>
      <c r="D651" s="121">
        <v>42774</v>
      </c>
      <c r="E651" s="122" t="s">
        <v>3023</v>
      </c>
      <c r="F651" s="122" t="s">
        <v>3</v>
      </c>
      <c r="G651" s="122">
        <v>1474430</v>
      </c>
      <c r="H651" s="126"/>
      <c r="I651" s="130" t="s">
        <v>3018</v>
      </c>
      <c r="J651" s="126"/>
      <c r="K651" s="126"/>
      <c r="L651" s="126"/>
      <c r="M651" s="126"/>
      <c r="N651" s="223">
        <v>0</v>
      </c>
      <c r="O651" s="223">
        <v>35.46</v>
      </c>
      <c r="P651" s="126" t="s">
        <v>1331</v>
      </c>
    </row>
    <row r="652" spans="1:16" ht="51">
      <c r="A652" s="126">
        <v>15</v>
      </c>
      <c r="B652" s="126"/>
      <c r="C652" s="127" t="s">
        <v>692</v>
      </c>
      <c r="D652" s="121">
        <v>42774</v>
      </c>
      <c r="E652" s="122" t="s">
        <v>3024</v>
      </c>
      <c r="F652" s="122" t="s">
        <v>3</v>
      </c>
      <c r="G652" s="122">
        <v>1474435</v>
      </c>
      <c r="H652" s="126"/>
      <c r="I652" s="130" t="s">
        <v>3025</v>
      </c>
      <c r="J652" s="126"/>
      <c r="K652" s="126"/>
      <c r="L652" s="126"/>
      <c r="M652" s="126"/>
      <c r="N652" s="223">
        <v>0</v>
      </c>
      <c r="O652" s="223">
        <v>579.55000000000007</v>
      </c>
      <c r="P652" s="126" t="s">
        <v>1331</v>
      </c>
    </row>
    <row r="653" spans="1:16" ht="38.25">
      <c r="A653" s="126">
        <v>15</v>
      </c>
      <c r="B653" s="126"/>
      <c r="C653" s="127" t="s">
        <v>692</v>
      </c>
      <c r="D653" s="121">
        <v>42774</v>
      </c>
      <c r="E653" s="122" t="s">
        <v>3026</v>
      </c>
      <c r="F653" s="122" t="s">
        <v>3</v>
      </c>
      <c r="G653" s="122">
        <v>1474475</v>
      </c>
      <c r="H653" s="126"/>
      <c r="I653" s="130" t="s">
        <v>3027</v>
      </c>
      <c r="J653" s="126"/>
      <c r="K653" s="126"/>
      <c r="L653" s="126"/>
      <c r="M653" s="126"/>
      <c r="N653" s="223">
        <v>0</v>
      </c>
      <c r="O653" s="223">
        <v>181.48</v>
      </c>
      <c r="P653" s="126" t="s">
        <v>12606</v>
      </c>
    </row>
    <row r="654" spans="1:16" ht="38.25">
      <c r="A654" s="126">
        <v>15</v>
      </c>
      <c r="B654" s="126"/>
      <c r="C654" s="127" t="s">
        <v>692</v>
      </c>
      <c r="D654" s="121">
        <v>42774</v>
      </c>
      <c r="E654" s="122" t="s">
        <v>3028</v>
      </c>
      <c r="F654" s="122" t="s">
        <v>3</v>
      </c>
      <c r="G654" s="122">
        <v>1474477</v>
      </c>
      <c r="H654" s="126"/>
      <c r="I654" s="130" t="s">
        <v>3029</v>
      </c>
      <c r="J654" s="126"/>
      <c r="K654" s="126"/>
      <c r="L654" s="126"/>
      <c r="M654" s="126"/>
      <c r="N654" s="223">
        <v>0</v>
      </c>
      <c r="O654" s="223">
        <v>52.92</v>
      </c>
      <c r="P654" s="126" t="s">
        <v>12606</v>
      </c>
    </row>
    <row r="655" spans="1:16" ht="38.25">
      <c r="A655" s="126">
        <v>15</v>
      </c>
      <c r="B655" s="126"/>
      <c r="C655" s="127" t="s">
        <v>692</v>
      </c>
      <c r="D655" s="121">
        <v>42774</v>
      </c>
      <c r="E655" s="122" t="s">
        <v>3030</v>
      </c>
      <c r="F655" s="122" t="s">
        <v>3</v>
      </c>
      <c r="G655" s="122">
        <v>1474482</v>
      </c>
      <c r="H655" s="126"/>
      <c r="I655" s="130" t="s">
        <v>3031</v>
      </c>
      <c r="J655" s="126"/>
      <c r="K655" s="126"/>
      <c r="L655" s="126"/>
      <c r="M655" s="126"/>
      <c r="N655" s="223">
        <v>0</v>
      </c>
      <c r="O655" s="223">
        <v>93.09</v>
      </c>
      <c r="P655" s="126" t="s">
        <v>12606</v>
      </c>
    </row>
    <row r="656" spans="1:16" ht="38.25">
      <c r="A656" s="126">
        <v>15</v>
      </c>
      <c r="B656" s="126"/>
      <c r="C656" s="127" t="s">
        <v>692</v>
      </c>
      <c r="D656" s="121">
        <v>42774</v>
      </c>
      <c r="E656" s="122" t="s">
        <v>3032</v>
      </c>
      <c r="F656" s="122" t="s">
        <v>3</v>
      </c>
      <c r="G656" s="122">
        <v>1474483</v>
      </c>
      <c r="H656" s="126"/>
      <c r="I656" s="130" t="s">
        <v>3033</v>
      </c>
      <c r="J656" s="126"/>
      <c r="K656" s="126"/>
      <c r="L656" s="126"/>
      <c r="M656" s="126"/>
      <c r="N656" s="223">
        <v>0</v>
      </c>
      <c r="O656" s="223">
        <v>117.25</v>
      </c>
      <c r="P656" s="126" t="s">
        <v>12606</v>
      </c>
    </row>
    <row r="657" spans="1:16" ht="38.25">
      <c r="A657" s="126">
        <v>15</v>
      </c>
      <c r="B657" s="126"/>
      <c r="C657" s="127" t="s">
        <v>692</v>
      </c>
      <c r="D657" s="121">
        <v>42774</v>
      </c>
      <c r="E657" s="122" t="s">
        <v>3034</v>
      </c>
      <c r="F657" s="122" t="s">
        <v>3</v>
      </c>
      <c r="G657" s="122">
        <v>1474484</v>
      </c>
      <c r="H657" s="126"/>
      <c r="I657" s="130" t="s">
        <v>3035</v>
      </c>
      <c r="J657" s="126"/>
      <c r="K657" s="126"/>
      <c r="L657" s="126"/>
      <c r="M657" s="126"/>
      <c r="N657" s="223">
        <v>0</v>
      </c>
      <c r="O657" s="223">
        <v>154.37</v>
      </c>
      <c r="P657" s="126" t="s">
        <v>12606</v>
      </c>
    </row>
    <row r="658" spans="1:16" ht="38.25">
      <c r="A658" s="126">
        <v>15</v>
      </c>
      <c r="B658" s="126"/>
      <c r="C658" s="127" t="s">
        <v>692</v>
      </c>
      <c r="D658" s="121">
        <v>42774</v>
      </c>
      <c r="E658" s="122" t="s">
        <v>3036</v>
      </c>
      <c r="F658" s="122" t="s">
        <v>3</v>
      </c>
      <c r="G658" s="122">
        <v>1474485</v>
      </c>
      <c r="H658" s="126"/>
      <c r="I658" s="130" t="s">
        <v>3037</v>
      </c>
      <c r="J658" s="126"/>
      <c r="K658" s="126"/>
      <c r="L658" s="126"/>
      <c r="M658" s="126"/>
      <c r="N658" s="223">
        <v>0</v>
      </c>
      <c r="O658" s="223">
        <v>161.95000000000002</v>
      </c>
      <c r="P658" s="126" t="s">
        <v>1331</v>
      </c>
    </row>
    <row r="659" spans="1:16" ht="51">
      <c r="A659" s="126">
        <v>15</v>
      </c>
      <c r="B659" s="126"/>
      <c r="C659" s="127" t="s">
        <v>692</v>
      </c>
      <c r="D659" s="121">
        <v>42775</v>
      </c>
      <c r="E659" s="122" t="s">
        <v>3038</v>
      </c>
      <c r="F659" s="122" t="s">
        <v>3</v>
      </c>
      <c r="G659" s="122">
        <v>1474608</v>
      </c>
      <c r="H659" s="126"/>
      <c r="I659" s="130" t="s">
        <v>3039</v>
      </c>
      <c r="J659" s="126"/>
      <c r="K659" s="126"/>
      <c r="L659" s="126"/>
      <c r="M659" s="126"/>
      <c r="N659" s="223">
        <v>0</v>
      </c>
      <c r="O659" s="223">
        <v>330</v>
      </c>
      <c r="P659" s="126" t="s">
        <v>1331</v>
      </c>
    </row>
    <row r="660" spans="1:16" ht="51">
      <c r="A660" s="126" t="s">
        <v>620</v>
      </c>
      <c r="B660" s="126"/>
      <c r="C660" s="127" t="s">
        <v>714</v>
      </c>
      <c r="D660" s="121">
        <v>42775</v>
      </c>
      <c r="E660" s="122" t="s">
        <v>3040</v>
      </c>
      <c r="F660" s="122" t="s">
        <v>3</v>
      </c>
      <c r="G660" s="122">
        <v>1474642</v>
      </c>
      <c r="H660" s="126"/>
      <c r="I660" s="130" t="s">
        <v>3041</v>
      </c>
      <c r="J660" s="126"/>
      <c r="K660" s="126"/>
      <c r="L660" s="126"/>
      <c r="M660" s="126"/>
      <c r="N660" s="223">
        <v>0</v>
      </c>
      <c r="O660" s="223">
        <v>3424.9900000000002</v>
      </c>
      <c r="P660" s="126" t="s">
        <v>1331</v>
      </c>
    </row>
    <row r="661" spans="1:16" ht="51">
      <c r="A661" s="126" t="s">
        <v>620</v>
      </c>
      <c r="B661" s="126"/>
      <c r="C661" s="127" t="s">
        <v>714</v>
      </c>
      <c r="D661" s="121">
        <v>42775</v>
      </c>
      <c r="E661" s="122" t="s">
        <v>3042</v>
      </c>
      <c r="F661" s="122" t="s">
        <v>3</v>
      </c>
      <c r="G661" s="122">
        <v>1474650</v>
      </c>
      <c r="H661" s="126"/>
      <c r="I661" s="130" t="s">
        <v>3043</v>
      </c>
      <c r="J661" s="126"/>
      <c r="K661" s="126"/>
      <c r="L661" s="126"/>
      <c r="M661" s="126"/>
      <c r="N661" s="223">
        <v>0</v>
      </c>
      <c r="O661" s="223">
        <v>4439.66</v>
      </c>
      <c r="P661" s="126" t="s">
        <v>1331</v>
      </c>
    </row>
    <row r="662" spans="1:16" ht="51">
      <c r="A662" s="126" t="s">
        <v>627</v>
      </c>
      <c r="B662" s="126"/>
      <c r="C662" s="127" t="s">
        <v>1235</v>
      </c>
      <c r="D662" s="121">
        <v>42775</v>
      </c>
      <c r="E662" s="122" t="s">
        <v>3044</v>
      </c>
      <c r="F662" s="122" t="s">
        <v>3</v>
      </c>
      <c r="G662" s="122">
        <v>1474680</v>
      </c>
      <c r="H662" s="126"/>
      <c r="I662" s="130" t="s">
        <v>3045</v>
      </c>
      <c r="J662" s="126"/>
      <c r="K662" s="126"/>
      <c r="L662" s="126"/>
      <c r="M662" s="126"/>
      <c r="N662" s="223">
        <v>0</v>
      </c>
      <c r="O662" s="223">
        <v>3007.34</v>
      </c>
      <c r="P662" s="126" t="s">
        <v>1331</v>
      </c>
    </row>
    <row r="663" spans="1:16" ht="51">
      <c r="A663" s="126" t="s">
        <v>627</v>
      </c>
      <c r="B663" s="126"/>
      <c r="C663" s="127" t="s">
        <v>1235</v>
      </c>
      <c r="D663" s="121">
        <v>42775</v>
      </c>
      <c r="E663" s="122" t="s">
        <v>3046</v>
      </c>
      <c r="F663" s="122" t="s">
        <v>3</v>
      </c>
      <c r="G663" s="122">
        <v>1474681</v>
      </c>
      <c r="H663" s="126"/>
      <c r="I663" s="130" t="s">
        <v>3047</v>
      </c>
      <c r="J663" s="126"/>
      <c r="K663" s="126"/>
      <c r="L663" s="126"/>
      <c r="M663" s="126"/>
      <c r="N663" s="223">
        <v>0</v>
      </c>
      <c r="O663" s="223">
        <v>15389.43</v>
      </c>
      <c r="P663" s="126" t="s">
        <v>1331</v>
      </c>
    </row>
    <row r="664" spans="1:16" ht="51">
      <c r="A664" s="126" t="s">
        <v>627</v>
      </c>
      <c r="B664" s="126"/>
      <c r="C664" s="127" t="s">
        <v>1235</v>
      </c>
      <c r="D664" s="121">
        <v>42775</v>
      </c>
      <c r="E664" s="122" t="s">
        <v>3048</v>
      </c>
      <c r="F664" s="122" t="s">
        <v>3</v>
      </c>
      <c r="G664" s="122">
        <v>1474683</v>
      </c>
      <c r="H664" s="126"/>
      <c r="I664" s="130" t="s">
        <v>3049</v>
      </c>
      <c r="J664" s="126"/>
      <c r="K664" s="126"/>
      <c r="L664" s="126"/>
      <c r="M664" s="126"/>
      <c r="N664" s="223">
        <v>0</v>
      </c>
      <c r="O664" s="223">
        <v>30504.06</v>
      </c>
      <c r="P664" s="126" t="s">
        <v>1331</v>
      </c>
    </row>
    <row r="665" spans="1:16" ht="51">
      <c r="A665" s="126" t="s">
        <v>627</v>
      </c>
      <c r="B665" s="126"/>
      <c r="C665" s="127" t="s">
        <v>1235</v>
      </c>
      <c r="D665" s="121">
        <v>42775</v>
      </c>
      <c r="E665" s="122" t="s">
        <v>3050</v>
      </c>
      <c r="F665" s="122" t="s">
        <v>3</v>
      </c>
      <c r="G665" s="122">
        <v>1474684</v>
      </c>
      <c r="H665" s="126"/>
      <c r="I665" s="130" t="s">
        <v>3051</v>
      </c>
      <c r="J665" s="126"/>
      <c r="K665" s="126"/>
      <c r="L665" s="126"/>
      <c r="M665" s="126"/>
      <c r="N665" s="223">
        <v>0</v>
      </c>
      <c r="O665" s="223">
        <v>38442.550000000003</v>
      </c>
      <c r="P665" s="126" t="s">
        <v>1331</v>
      </c>
    </row>
    <row r="666" spans="1:16" ht="51">
      <c r="A666" s="126" t="s">
        <v>627</v>
      </c>
      <c r="B666" s="126"/>
      <c r="C666" s="127" t="s">
        <v>1235</v>
      </c>
      <c r="D666" s="121">
        <v>42775</v>
      </c>
      <c r="E666" s="122" t="s">
        <v>3052</v>
      </c>
      <c r="F666" s="122" t="s">
        <v>3</v>
      </c>
      <c r="G666" s="122">
        <v>1474685</v>
      </c>
      <c r="H666" s="126"/>
      <c r="I666" s="130" t="s">
        <v>3053</v>
      </c>
      <c r="J666" s="126"/>
      <c r="K666" s="126"/>
      <c r="L666" s="126"/>
      <c r="M666" s="126"/>
      <c r="N666" s="223">
        <v>0</v>
      </c>
      <c r="O666" s="223">
        <v>21256.89</v>
      </c>
      <c r="P666" s="126" t="s">
        <v>1331</v>
      </c>
    </row>
    <row r="667" spans="1:16" ht="51">
      <c r="A667" s="126" t="s">
        <v>627</v>
      </c>
      <c r="B667" s="126"/>
      <c r="C667" s="127" t="s">
        <v>1235</v>
      </c>
      <c r="D667" s="121">
        <v>42775</v>
      </c>
      <c r="E667" s="122" t="s">
        <v>3054</v>
      </c>
      <c r="F667" s="122" t="s">
        <v>3</v>
      </c>
      <c r="G667" s="122">
        <v>1474691</v>
      </c>
      <c r="H667" s="126"/>
      <c r="I667" s="130" t="s">
        <v>3055</v>
      </c>
      <c r="J667" s="126"/>
      <c r="K667" s="126"/>
      <c r="L667" s="126"/>
      <c r="M667" s="126"/>
      <c r="N667" s="223">
        <v>0</v>
      </c>
      <c r="O667" s="223">
        <v>1932.31</v>
      </c>
      <c r="P667" s="126" t="s">
        <v>1331</v>
      </c>
    </row>
    <row r="668" spans="1:16" ht="51">
      <c r="A668" s="126">
        <v>86</v>
      </c>
      <c r="B668" s="126"/>
      <c r="C668" s="127" t="s">
        <v>711</v>
      </c>
      <c r="D668" s="121">
        <v>42775</v>
      </c>
      <c r="E668" s="122" t="s">
        <v>3056</v>
      </c>
      <c r="F668" s="122" t="s">
        <v>3</v>
      </c>
      <c r="G668" s="122">
        <v>1474713</v>
      </c>
      <c r="H668" s="126"/>
      <c r="I668" s="130" t="s">
        <v>3057</v>
      </c>
      <c r="J668" s="126"/>
      <c r="K668" s="126"/>
      <c r="L668" s="126"/>
      <c r="M668" s="126"/>
      <c r="N668" s="223">
        <v>0</v>
      </c>
      <c r="O668" s="223">
        <v>4108.6400000000003</v>
      </c>
      <c r="P668" s="126" t="s">
        <v>1331</v>
      </c>
    </row>
    <row r="669" spans="1:16" ht="51">
      <c r="A669" s="126" t="s">
        <v>620</v>
      </c>
      <c r="B669" s="126"/>
      <c r="C669" s="127" t="s">
        <v>714</v>
      </c>
      <c r="D669" s="121">
        <v>42775</v>
      </c>
      <c r="E669" s="122" t="s">
        <v>3058</v>
      </c>
      <c r="F669" s="122" t="s">
        <v>3</v>
      </c>
      <c r="G669" s="122">
        <v>1474595</v>
      </c>
      <c r="H669" s="126"/>
      <c r="I669" s="130" t="s">
        <v>3059</v>
      </c>
      <c r="J669" s="126"/>
      <c r="K669" s="126"/>
      <c r="L669" s="126"/>
      <c r="M669" s="126"/>
      <c r="N669" s="223">
        <v>0</v>
      </c>
      <c r="O669" s="223">
        <v>881.65</v>
      </c>
      <c r="P669" s="126" t="s">
        <v>1331</v>
      </c>
    </row>
    <row r="670" spans="1:16" ht="51">
      <c r="A670" s="126" t="s">
        <v>620</v>
      </c>
      <c r="B670" s="126"/>
      <c r="C670" s="127" t="s">
        <v>714</v>
      </c>
      <c r="D670" s="121">
        <v>42775</v>
      </c>
      <c r="E670" s="122" t="s">
        <v>3060</v>
      </c>
      <c r="F670" s="122" t="s">
        <v>3</v>
      </c>
      <c r="G670" s="122">
        <v>1474646</v>
      </c>
      <c r="H670" s="126"/>
      <c r="I670" s="130" t="s">
        <v>3061</v>
      </c>
      <c r="J670" s="126"/>
      <c r="K670" s="126"/>
      <c r="L670" s="126"/>
      <c r="M670" s="126"/>
      <c r="N670" s="223">
        <v>0</v>
      </c>
      <c r="O670" s="223">
        <v>52.88</v>
      </c>
      <c r="P670" s="126" t="s">
        <v>1331</v>
      </c>
    </row>
    <row r="671" spans="1:16" ht="51">
      <c r="A671" s="126">
        <v>86</v>
      </c>
      <c r="B671" s="126"/>
      <c r="C671" s="127" t="s">
        <v>711</v>
      </c>
      <c r="D671" s="121">
        <v>42775</v>
      </c>
      <c r="E671" s="122" t="s">
        <v>3062</v>
      </c>
      <c r="F671" s="122" t="s">
        <v>3</v>
      </c>
      <c r="G671" s="122">
        <v>1474724</v>
      </c>
      <c r="H671" s="126"/>
      <c r="I671" s="130" t="s">
        <v>3063</v>
      </c>
      <c r="J671" s="126"/>
      <c r="K671" s="126"/>
      <c r="L671" s="126"/>
      <c r="M671" s="126"/>
      <c r="N671" s="223">
        <v>0</v>
      </c>
      <c r="O671" s="223">
        <v>2826</v>
      </c>
      <c r="P671" s="126" t="s">
        <v>1331</v>
      </c>
    </row>
    <row r="672" spans="1:16" ht="51">
      <c r="A672" s="126">
        <v>86</v>
      </c>
      <c r="B672" s="126"/>
      <c r="C672" s="127" t="s">
        <v>711</v>
      </c>
      <c r="D672" s="121">
        <v>42775</v>
      </c>
      <c r="E672" s="122" t="s">
        <v>3064</v>
      </c>
      <c r="F672" s="122" t="s">
        <v>3</v>
      </c>
      <c r="G672" s="122">
        <v>1474725</v>
      </c>
      <c r="H672" s="126"/>
      <c r="I672" s="130" t="s">
        <v>3063</v>
      </c>
      <c r="J672" s="126"/>
      <c r="K672" s="126"/>
      <c r="L672" s="126"/>
      <c r="M672" s="126"/>
      <c r="N672" s="223">
        <v>0</v>
      </c>
      <c r="O672" s="223">
        <v>2484</v>
      </c>
      <c r="P672" s="126" t="s">
        <v>1331</v>
      </c>
    </row>
    <row r="673" spans="1:16" ht="51">
      <c r="A673" s="126" t="s">
        <v>620</v>
      </c>
      <c r="B673" s="126"/>
      <c r="C673" s="127" t="s">
        <v>714</v>
      </c>
      <c r="D673" s="121">
        <v>42775</v>
      </c>
      <c r="E673" s="122" t="s">
        <v>3065</v>
      </c>
      <c r="F673" s="122" t="s">
        <v>3</v>
      </c>
      <c r="G673" s="122">
        <v>1474787</v>
      </c>
      <c r="H673" s="126"/>
      <c r="I673" s="130" t="s">
        <v>3066</v>
      </c>
      <c r="J673" s="126"/>
      <c r="K673" s="126"/>
      <c r="L673" s="126"/>
      <c r="M673" s="126"/>
      <c r="N673" s="223">
        <v>0</v>
      </c>
      <c r="O673" s="223">
        <v>1385.78</v>
      </c>
      <c r="P673" s="126" t="s">
        <v>1331</v>
      </c>
    </row>
    <row r="674" spans="1:16" ht="51">
      <c r="A674" s="126" t="s">
        <v>620</v>
      </c>
      <c r="B674" s="126"/>
      <c r="C674" s="127" t="s">
        <v>714</v>
      </c>
      <c r="D674" s="121">
        <v>42776</v>
      </c>
      <c r="E674" s="122" t="s">
        <v>3067</v>
      </c>
      <c r="F674" s="122" t="s">
        <v>3</v>
      </c>
      <c r="G674" s="122">
        <v>1475114</v>
      </c>
      <c r="H674" s="126"/>
      <c r="I674" s="130" t="s">
        <v>3068</v>
      </c>
      <c r="J674" s="126"/>
      <c r="K674" s="126"/>
      <c r="L674" s="126"/>
      <c r="M674" s="126"/>
      <c r="N674" s="223">
        <v>0</v>
      </c>
      <c r="O674" s="223">
        <v>36</v>
      </c>
      <c r="P674" s="126" t="s">
        <v>1331</v>
      </c>
    </row>
    <row r="675" spans="1:16" ht="51">
      <c r="A675" s="126" t="s">
        <v>620</v>
      </c>
      <c r="B675" s="126"/>
      <c r="C675" s="127" t="s">
        <v>714</v>
      </c>
      <c r="D675" s="121">
        <v>42776</v>
      </c>
      <c r="E675" s="122" t="s">
        <v>3069</v>
      </c>
      <c r="F675" s="122" t="s">
        <v>3</v>
      </c>
      <c r="G675" s="122">
        <v>1475126</v>
      </c>
      <c r="H675" s="126"/>
      <c r="I675" s="130" t="s">
        <v>3070</v>
      </c>
      <c r="J675" s="126"/>
      <c r="K675" s="126"/>
      <c r="L675" s="126"/>
      <c r="M675" s="126"/>
      <c r="N675" s="223">
        <v>0</v>
      </c>
      <c r="O675" s="223">
        <v>465</v>
      </c>
      <c r="P675" s="126" t="s">
        <v>1331</v>
      </c>
    </row>
    <row r="676" spans="1:16" ht="51">
      <c r="A676" s="126" t="s">
        <v>620</v>
      </c>
      <c r="B676" s="126"/>
      <c r="C676" s="127" t="s">
        <v>714</v>
      </c>
      <c r="D676" s="121">
        <v>42776</v>
      </c>
      <c r="E676" s="122" t="s">
        <v>3071</v>
      </c>
      <c r="F676" s="122" t="s">
        <v>3</v>
      </c>
      <c r="G676" s="122">
        <v>1475130</v>
      </c>
      <c r="H676" s="126"/>
      <c r="I676" s="130" t="s">
        <v>3072</v>
      </c>
      <c r="J676" s="126"/>
      <c r="K676" s="126"/>
      <c r="L676" s="126"/>
      <c r="M676" s="126"/>
      <c r="N676" s="223">
        <v>0</v>
      </c>
      <c r="O676" s="223">
        <v>50</v>
      </c>
      <c r="P676" s="126" t="s">
        <v>1331</v>
      </c>
    </row>
    <row r="677" spans="1:16" ht="51">
      <c r="A677" s="126" t="s">
        <v>620</v>
      </c>
      <c r="B677" s="126"/>
      <c r="C677" s="127" t="s">
        <v>714</v>
      </c>
      <c r="D677" s="121">
        <v>42776</v>
      </c>
      <c r="E677" s="122" t="s">
        <v>3073</v>
      </c>
      <c r="F677" s="122" t="s">
        <v>3</v>
      </c>
      <c r="G677" s="122">
        <v>1475132</v>
      </c>
      <c r="H677" s="126"/>
      <c r="I677" s="130" t="s">
        <v>3074</v>
      </c>
      <c r="J677" s="126"/>
      <c r="K677" s="126"/>
      <c r="L677" s="126"/>
      <c r="M677" s="126"/>
      <c r="N677" s="223">
        <v>0</v>
      </c>
      <c r="O677" s="223">
        <v>1143.4000000000001</v>
      </c>
      <c r="P677" s="126" t="s">
        <v>1331</v>
      </c>
    </row>
    <row r="678" spans="1:16" ht="51">
      <c r="A678" s="126" t="s">
        <v>627</v>
      </c>
      <c r="B678" s="126"/>
      <c r="C678" s="127" t="s">
        <v>1235</v>
      </c>
      <c r="D678" s="121">
        <v>42776</v>
      </c>
      <c r="E678" s="122" t="s">
        <v>3075</v>
      </c>
      <c r="F678" s="122" t="s">
        <v>3</v>
      </c>
      <c r="G678" s="122">
        <v>1475156</v>
      </c>
      <c r="H678" s="126"/>
      <c r="I678" s="130" t="s">
        <v>3076</v>
      </c>
      <c r="J678" s="126"/>
      <c r="K678" s="126"/>
      <c r="L678" s="126"/>
      <c r="M678" s="126"/>
      <c r="N678" s="223">
        <v>0</v>
      </c>
      <c r="O678" s="223">
        <v>1139.97</v>
      </c>
      <c r="P678" s="126" t="s">
        <v>1331</v>
      </c>
    </row>
    <row r="679" spans="1:16" ht="51">
      <c r="A679" s="126">
        <v>576</v>
      </c>
      <c r="B679" s="126"/>
      <c r="C679" s="127" t="s">
        <v>853</v>
      </c>
      <c r="D679" s="121">
        <v>42776</v>
      </c>
      <c r="E679" s="122" t="s">
        <v>3077</v>
      </c>
      <c r="F679" s="122" t="s">
        <v>3</v>
      </c>
      <c r="G679" s="122">
        <v>1475009</v>
      </c>
      <c r="H679" s="126"/>
      <c r="I679" s="130" t="s">
        <v>3078</v>
      </c>
      <c r="J679" s="126"/>
      <c r="K679" s="126"/>
      <c r="L679" s="126"/>
      <c r="M679" s="126"/>
      <c r="N679" s="223">
        <v>0</v>
      </c>
      <c r="O679" s="223">
        <v>196</v>
      </c>
      <c r="P679" s="126" t="s">
        <v>1331</v>
      </c>
    </row>
    <row r="680" spans="1:16" ht="51">
      <c r="A680" s="126" t="s">
        <v>620</v>
      </c>
      <c r="B680" s="126"/>
      <c r="C680" s="127" t="s">
        <v>714</v>
      </c>
      <c r="D680" s="121">
        <v>42776</v>
      </c>
      <c r="E680" s="122" t="s">
        <v>3079</v>
      </c>
      <c r="F680" s="122" t="s">
        <v>3</v>
      </c>
      <c r="G680" s="122">
        <v>1475069</v>
      </c>
      <c r="H680" s="126"/>
      <c r="I680" s="130" t="s">
        <v>3080</v>
      </c>
      <c r="J680" s="126"/>
      <c r="K680" s="126"/>
      <c r="L680" s="126"/>
      <c r="M680" s="126"/>
      <c r="N680" s="223">
        <v>0</v>
      </c>
      <c r="O680" s="223">
        <v>3924.48</v>
      </c>
      <c r="P680" s="126" t="s">
        <v>1331</v>
      </c>
    </row>
    <row r="681" spans="1:16" ht="51">
      <c r="A681" s="126" t="s">
        <v>620</v>
      </c>
      <c r="B681" s="126"/>
      <c r="C681" s="127" t="s">
        <v>714</v>
      </c>
      <c r="D681" s="121">
        <v>42776</v>
      </c>
      <c r="E681" s="122" t="s">
        <v>3081</v>
      </c>
      <c r="F681" s="122" t="s">
        <v>3</v>
      </c>
      <c r="G681" s="122">
        <v>1475097</v>
      </c>
      <c r="H681" s="126"/>
      <c r="I681" s="130" t="s">
        <v>3082</v>
      </c>
      <c r="J681" s="126"/>
      <c r="K681" s="126"/>
      <c r="L681" s="126"/>
      <c r="M681" s="126"/>
      <c r="N681" s="223">
        <v>0</v>
      </c>
      <c r="O681" s="223">
        <v>3957</v>
      </c>
      <c r="P681" s="126" t="s">
        <v>1331</v>
      </c>
    </row>
    <row r="682" spans="1:16" ht="51">
      <c r="A682" s="126">
        <v>574</v>
      </c>
      <c r="B682" s="126"/>
      <c r="C682" s="127" t="s">
        <v>851</v>
      </c>
      <c r="D682" s="121">
        <v>42776</v>
      </c>
      <c r="E682" s="122" t="s">
        <v>3083</v>
      </c>
      <c r="F682" s="122" t="s">
        <v>3</v>
      </c>
      <c r="G682" s="122">
        <v>1475143</v>
      </c>
      <c r="H682" s="126"/>
      <c r="I682" s="130" t="s">
        <v>3084</v>
      </c>
      <c r="J682" s="126"/>
      <c r="K682" s="126"/>
      <c r="L682" s="126"/>
      <c r="M682" s="126"/>
      <c r="N682" s="223">
        <v>0</v>
      </c>
      <c r="O682" s="223">
        <v>600</v>
      </c>
      <c r="P682" s="126" t="s">
        <v>1331</v>
      </c>
    </row>
    <row r="683" spans="1:16" ht="38.25">
      <c r="A683" s="126">
        <v>15</v>
      </c>
      <c r="B683" s="126"/>
      <c r="C683" s="127" t="s">
        <v>692</v>
      </c>
      <c r="D683" s="121">
        <v>42776</v>
      </c>
      <c r="E683" s="122" t="s">
        <v>3085</v>
      </c>
      <c r="F683" s="122" t="s">
        <v>3</v>
      </c>
      <c r="G683" s="122">
        <v>1475151</v>
      </c>
      <c r="H683" s="126"/>
      <c r="I683" s="130" t="s">
        <v>3086</v>
      </c>
      <c r="J683" s="126"/>
      <c r="K683" s="126"/>
      <c r="L683" s="126"/>
      <c r="M683" s="126"/>
      <c r="N683" s="223">
        <v>0</v>
      </c>
      <c r="O683" s="223">
        <v>4.91</v>
      </c>
      <c r="P683" s="126" t="s">
        <v>1331</v>
      </c>
    </row>
    <row r="684" spans="1:16" ht="51">
      <c r="A684" s="126" t="s">
        <v>620</v>
      </c>
      <c r="B684" s="126"/>
      <c r="C684" s="127" t="s">
        <v>714</v>
      </c>
      <c r="D684" s="121">
        <v>42776</v>
      </c>
      <c r="E684" s="122" t="s">
        <v>3087</v>
      </c>
      <c r="F684" s="122" t="s">
        <v>3</v>
      </c>
      <c r="G684" s="122">
        <v>1475155</v>
      </c>
      <c r="H684" s="126"/>
      <c r="I684" s="130" t="s">
        <v>3088</v>
      </c>
      <c r="J684" s="126"/>
      <c r="K684" s="126"/>
      <c r="L684" s="126"/>
      <c r="M684" s="126"/>
      <c r="N684" s="223">
        <v>0</v>
      </c>
      <c r="O684" s="223">
        <v>3364.62</v>
      </c>
      <c r="P684" s="126" t="s">
        <v>1331</v>
      </c>
    </row>
    <row r="685" spans="1:16" ht="51">
      <c r="A685" s="126" t="s">
        <v>627</v>
      </c>
      <c r="B685" s="126"/>
      <c r="C685" s="127" t="s">
        <v>1235</v>
      </c>
      <c r="D685" s="121">
        <v>42776</v>
      </c>
      <c r="E685" s="122" t="s">
        <v>3089</v>
      </c>
      <c r="F685" s="122" t="s">
        <v>3</v>
      </c>
      <c r="G685" s="122">
        <v>1475204</v>
      </c>
      <c r="H685" s="126"/>
      <c r="I685" s="130" t="s">
        <v>3090</v>
      </c>
      <c r="J685" s="126"/>
      <c r="K685" s="126"/>
      <c r="L685" s="126"/>
      <c r="M685" s="126"/>
      <c r="N685" s="223">
        <v>0</v>
      </c>
      <c r="O685" s="223">
        <v>2939.09</v>
      </c>
      <c r="P685" s="126" t="s">
        <v>1331</v>
      </c>
    </row>
    <row r="686" spans="1:16" ht="51">
      <c r="A686" s="126" t="s">
        <v>620</v>
      </c>
      <c r="B686" s="126"/>
      <c r="C686" s="127" t="s">
        <v>714</v>
      </c>
      <c r="D686" s="121">
        <v>42776</v>
      </c>
      <c r="E686" s="122" t="s">
        <v>3091</v>
      </c>
      <c r="F686" s="122" t="s">
        <v>3</v>
      </c>
      <c r="G686" s="122">
        <v>1475266</v>
      </c>
      <c r="H686" s="126"/>
      <c r="I686" s="130" t="s">
        <v>3092</v>
      </c>
      <c r="J686" s="126"/>
      <c r="K686" s="126"/>
      <c r="L686" s="126"/>
      <c r="M686" s="126"/>
      <c r="N686" s="223">
        <v>0</v>
      </c>
      <c r="O686" s="223">
        <v>156.6</v>
      </c>
      <c r="P686" s="126" t="s">
        <v>1331</v>
      </c>
    </row>
    <row r="687" spans="1:16" ht="51">
      <c r="A687" s="126" t="s">
        <v>620</v>
      </c>
      <c r="B687" s="126"/>
      <c r="C687" s="127" t="s">
        <v>714</v>
      </c>
      <c r="D687" s="121">
        <v>42776</v>
      </c>
      <c r="E687" s="122" t="s">
        <v>3093</v>
      </c>
      <c r="F687" s="122" t="s">
        <v>3</v>
      </c>
      <c r="G687" s="122">
        <v>1475272</v>
      </c>
      <c r="H687" s="126"/>
      <c r="I687" s="130" t="s">
        <v>3094</v>
      </c>
      <c r="J687" s="126"/>
      <c r="K687" s="126"/>
      <c r="L687" s="126"/>
      <c r="M687" s="126"/>
      <c r="N687" s="223">
        <v>0</v>
      </c>
      <c r="O687" s="223">
        <v>156.6</v>
      </c>
      <c r="P687" s="126" t="s">
        <v>1331</v>
      </c>
    </row>
    <row r="688" spans="1:16" ht="51">
      <c r="A688" s="126" t="s">
        <v>620</v>
      </c>
      <c r="B688" s="126"/>
      <c r="C688" s="127" t="s">
        <v>714</v>
      </c>
      <c r="D688" s="121">
        <v>42776</v>
      </c>
      <c r="E688" s="122" t="s">
        <v>3095</v>
      </c>
      <c r="F688" s="122" t="s">
        <v>3</v>
      </c>
      <c r="G688" s="122">
        <v>1475296</v>
      </c>
      <c r="H688" s="126"/>
      <c r="I688" s="130" t="s">
        <v>3096</v>
      </c>
      <c r="J688" s="126"/>
      <c r="K688" s="126"/>
      <c r="L688" s="126"/>
      <c r="M688" s="126"/>
      <c r="N688" s="223">
        <v>0</v>
      </c>
      <c r="O688" s="223">
        <v>930</v>
      </c>
      <c r="P688" s="126" t="s">
        <v>1331</v>
      </c>
    </row>
    <row r="689" spans="1:16" ht="51">
      <c r="A689" s="126" t="s">
        <v>620</v>
      </c>
      <c r="B689" s="126"/>
      <c r="C689" s="127" t="s">
        <v>714</v>
      </c>
      <c r="D689" s="121">
        <v>42776</v>
      </c>
      <c r="E689" s="122" t="s">
        <v>3097</v>
      </c>
      <c r="F689" s="122" t="s">
        <v>3</v>
      </c>
      <c r="G689" s="122">
        <v>1475297</v>
      </c>
      <c r="H689" s="126"/>
      <c r="I689" s="130" t="s">
        <v>3098</v>
      </c>
      <c r="J689" s="126"/>
      <c r="K689" s="126"/>
      <c r="L689" s="126"/>
      <c r="M689" s="126"/>
      <c r="N689" s="223">
        <v>0</v>
      </c>
      <c r="O689" s="223">
        <v>1924.5</v>
      </c>
      <c r="P689" s="126" t="s">
        <v>1331</v>
      </c>
    </row>
    <row r="690" spans="1:16" ht="38.25">
      <c r="A690" s="126">
        <v>16</v>
      </c>
      <c r="B690" s="126"/>
      <c r="C690" s="127" t="s">
        <v>693</v>
      </c>
      <c r="D690" s="121">
        <v>42776</v>
      </c>
      <c r="E690" s="122" t="s">
        <v>3099</v>
      </c>
      <c r="F690" s="122" t="s">
        <v>3</v>
      </c>
      <c r="G690" s="122">
        <v>1475390</v>
      </c>
      <c r="H690" s="126"/>
      <c r="I690" s="130" t="s">
        <v>3100</v>
      </c>
      <c r="J690" s="126"/>
      <c r="K690" s="126"/>
      <c r="L690" s="126"/>
      <c r="M690" s="126"/>
      <c r="N690" s="223">
        <v>0</v>
      </c>
      <c r="O690" s="223">
        <v>440</v>
      </c>
      <c r="P690" s="126" t="s">
        <v>1331</v>
      </c>
    </row>
    <row r="691" spans="1:16" ht="51">
      <c r="A691" s="126" t="s">
        <v>620</v>
      </c>
      <c r="B691" s="126"/>
      <c r="C691" s="127" t="s">
        <v>714</v>
      </c>
      <c r="D691" s="121">
        <v>42779</v>
      </c>
      <c r="E691" s="122" t="s">
        <v>3101</v>
      </c>
      <c r="F691" s="122" t="s">
        <v>3</v>
      </c>
      <c r="G691" s="122">
        <v>1475565</v>
      </c>
      <c r="H691" s="126"/>
      <c r="I691" s="130" t="s">
        <v>3102</v>
      </c>
      <c r="J691" s="126"/>
      <c r="K691" s="126"/>
      <c r="L691" s="126"/>
      <c r="M691" s="126"/>
      <c r="N691" s="223">
        <v>0</v>
      </c>
      <c r="O691" s="223">
        <v>35.15</v>
      </c>
      <c r="P691" s="126" t="s">
        <v>1331</v>
      </c>
    </row>
    <row r="692" spans="1:16" ht="51">
      <c r="A692" s="126" t="s">
        <v>620</v>
      </c>
      <c r="B692" s="126"/>
      <c r="C692" s="127" t="s">
        <v>714</v>
      </c>
      <c r="D692" s="121">
        <v>42779</v>
      </c>
      <c r="E692" s="122" t="s">
        <v>3103</v>
      </c>
      <c r="F692" s="122" t="s">
        <v>3</v>
      </c>
      <c r="G692" s="122">
        <v>1475567</v>
      </c>
      <c r="H692" s="126"/>
      <c r="I692" s="130" t="s">
        <v>3104</v>
      </c>
      <c r="J692" s="126"/>
      <c r="K692" s="126"/>
      <c r="L692" s="126"/>
      <c r="M692" s="126"/>
      <c r="N692" s="223">
        <v>0</v>
      </c>
      <c r="O692" s="223">
        <v>23500</v>
      </c>
      <c r="P692" s="126" t="s">
        <v>1331</v>
      </c>
    </row>
    <row r="693" spans="1:16" ht="51">
      <c r="A693" s="126">
        <v>513</v>
      </c>
      <c r="B693" s="126"/>
      <c r="C693" s="127" t="s">
        <v>201</v>
      </c>
      <c r="D693" s="121">
        <v>42779</v>
      </c>
      <c r="E693" s="122" t="s">
        <v>3105</v>
      </c>
      <c r="F693" s="122" t="s">
        <v>3</v>
      </c>
      <c r="G693" s="122">
        <v>1475660</v>
      </c>
      <c r="H693" s="126"/>
      <c r="I693" s="130" t="s">
        <v>3106</v>
      </c>
      <c r="J693" s="126"/>
      <c r="K693" s="126"/>
      <c r="L693" s="126"/>
      <c r="M693" s="126"/>
      <c r="N693" s="223">
        <v>0</v>
      </c>
      <c r="O693" s="223">
        <v>28.6</v>
      </c>
      <c r="P693" s="126" t="s">
        <v>1331</v>
      </c>
    </row>
    <row r="694" spans="1:16" ht="51">
      <c r="A694" s="126" t="s">
        <v>620</v>
      </c>
      <c r="B694" s="126"/>
      <c r="C694" s="127" t="s">
        <v>714</v>
      </c>
      <c r="D694" s="121">
        <v>42779</v>
      </c>
      <c r="E694" s="122" t="s">
        <v>3107</v>
      </c>
      <c r="F694" s="122" t="s">
        <v>3</v>
      </c>
      <c r="G694" s="122">
        <v>1475715</v>
      </c>
      <c r="H694" s="126"/>
      <c r="I694" s="130" t="s">
        <v>3108</v>
      </c>
      <c r="J694" s="126"/>
      <c r="K694" s="126"/>
      <c r="L694" s="126"/>
      <c r="M694" s="126"/>
      <c r="N694" s="223">
        <v>0</v>
      </c>
      <c r="O694" s="223">
        <v>58</v>
      </c>
      <c r="P694" s="126" t="s">
        <v>1331</v>
      </c>
    </row>
    <row r="695" spans="1:16" ht="63.75">
      <c r="A695" s="126" t="s">
        <v>620</v>
      </c>
      <c r="B695" s="126"/>
      <c r="C695" s="127" t="s">
        <v>714</v>
      </c>
      <c r="D695" s="121">
        <v>42779</v>
      </c>
      <c r="E695" s="122" t="s">
        <v>3109</v>
      </c>
      <c r="F695" s="122" t="s">
        <v>3</v>
      </c>
      <c r="G695" s="122">
        <v>1475717</v>
      </c>
      <c r="H695" s="126"/>
      <c r="I695" s="130" t="s">
        <v>3110</v>
      </c>
      <c r="J695" s="126"/>
      <c r="K695" s="126"/>
      <c r="L695" s="126"/>
      <c r="M695" s="126"/>
      <c r="N695" s="223">
        <v>0</v>
      </c>
      <c r="O695" s="223">
        <v>95</v>
      </c>
      <c r="P695" s="126" t="s">
        <v>1331</v>
      </c>
    </row>
    <row r="696" spans="1:16" ht="51">
      <c r="A696" s="126" t="s">
        <v>620</v>
      </c>
      <c r="B696" s="126"/>
      <c r="C696" s="127" t="s">
        <v>714</v>
      </c>
      <c r="D696" s="121">
        <v>42779</v>
      </c>
      <c r="E696" s="122" t="s">
        <v>3111</v>
      </c>
      <c r="F696" s="122" t="s">
        <v>3</v>
      </c>
      <c r="G696" s="122">
        <v>1475732</v>
      </c>
      <c r="H696" s="126"/>
      <c r="I696" s="130" t="s">
        <v>3112</v>
      </c>
      <c r="J696" s="126"/>
      <c r="K696" s="126"/>
      <c r="L696" s="126"/>
      <c r="M696" s="126"/>
      <c r="N696" s="223">
        <v>0</v>
      </c>
      <c r="O696" s="223">
        <v>204.8</v>
      </c>
      <c r="P696" s="126" t="s">
        <v>12606</v>
      </c>
    </row>
    <row r="697" spans="1:16" ht="51">
      <c r="A697" s="126">
        <v>70</v>
      </c>
      <c r="B697" s="126"/>
      <c r="C697" s="127" t="s">
        <v>706</v>
      </c>
      <c r="D697" s="121">
        <v>42780</v>
      </c>
      <c r="E697" s="122" t="s">
        <v>3113</v>
      </c>
      <c r="F697" s="122" t="s">
        <v>3</v>
      </c>
      <c r="G697" s="122">
        <v>1476042</v>
      </c>
      <c r="H697" s="126"/>
      <c r="I697" s="130" t="s">
        <v>3114</v>
      </c>
      <c r="J697" s="126"/>
      <c r="K697" s="126"/>
      <c r="L697" s="126"/>
      <c r="M697" s="126"/>
      <c r="N697" s="223">
        <v>0</v>
      </c>
      <c r="O697" s="223">
        <v>7690</v>
      </c>
      <c r="P697" s="126" t="s">
        <v>1331</v>
      </c>
    </row>
    <row r="698" spans="1:16" ht="51">
      <c r="A698" s="126" t="s">
        <v>627</v>
      </c>
      <c r="B698" s="126"/>
      <c r="C698" s="127" t="s">
        <v>1235</v>
      </c>
      <c r="D698" s="121">
        <v>42780</v>
      </c>
      <c r="E698" s="122" t="s">
        <v>3115</v>
      </c>
      <c r="F698" s="122" t="s">
        <v>3</v>
      </c>
      <c r="G698" s="122">
        <v>1476054</v>
      </c>
      <c r="H698" s="126"/>
      <c r="I698" s="130" t="s">
        <v>3116</v>
      </c>
      <c r="J698" s="126"/>
      <c r="K698" s="126"/>
      <c r="L698" s="126"/>
      <c r="M698" s="126"/>
      <c r="N698" s="223">
        <v>0</v>
      </c>
      <c r="O698" s="223">
        <v>250046.81</v>
      </c>
      <c r="P698" s="126" t="s">
        <v>1331</v>
      </c>
    </row>
    <row r="699" spans="1:16" ht="51">
      <c r="A699" s="126" t="s">
        <v>620</v>
      </c>
      <c r="B699" s="126"/>
      <c r="C699" s="127" t="s">
        <v>714</v>
      </c>
      <c r="D699" s="121">
        <v>42780</v>
      </c>
      <c r="E699" s="122" t="s">
        <v>3117</v>
      </c>
      <c r="F699" s="122" t="s">
        <v>3</v>
      </c>
      <c r="G699" s="122">
        <v>1476060</v>
      </c>
      <c r="H699" s="126"/>
      <c r="I699" s="130" t="s">
        <v>3118</v>
      </c>
      <c r="J699" s="126"/>
      <c r="K699" s="126"/>
      <c r="L699" s="126"/>
      <c r="M699" s="126"/>
      <c r="N699" s="223">
        <v>0</v>
      </c>
      <c r="O699" s="223">
        <v>2485.15</v>
      </c>
      <c r="P699" s="126" t="s">
        <v>1331</v>
      </c>
    </row>
    <row r="700" spans="1:16" ht="51">
      <c r="A700" s="126" t="s">
        <v>620</v>
      </c>
      <c r="B700" s="126"/>
      <c r="C700" s="127" t="s">
        <v>714</v>
      </c>
      <c r="D700" s="121">
        <v>42780</v>
      </c>
      <c r="E700" s="122" t="s">
        <v>3119</v>
      </c>
      <c r="F700" s="122" t="s">
        <v>3</v>
      </c>
      <c r="G700" s="122">
        <v>1476062</v>
      </c>
      <c r="H700" s="126"/>
      <c r="I700" s="130" t="s">
        <v>3120</v>
      </c>
      <c r="J700" s="126"/>
      <c r="K700" s="126"/>
      <c r="L700" s="126"/>
      <c r="M700" s="126"/>
      <c r="N700" s="223">
        <v>0</v>
      </c>
      <c r="O700" s="223">
        <v>180.62</v>
      </c>
      <c r="P700" s="126" t="s">
        <v>1331</v>
      </c>
    </row>
    <row r="701" spans="1:16" ht="51">
      <c r="A701" s="126" t="s">
        <v>620</v>
      </c>
      <c r="B701" s="126"/>
      <c r="C701" s="127" t="s">
        <v>714</v>
      </c>
      <c r="D701" s="121">
        <v>42780</v>
      </c>
      <c r="E701" s="122" t="s">
        <v>3121</v>
      </c>
      <c r="F701" s="122" t="s">
        <v>3</v>
      </c>
      <c r="G701" s="122">
        <v>1475974</v>
      </c>
      <c r="H701" s="126"/>
      <c r="I701" s="130" t="s">
        <v>3122</v>
      </c>
      <c r="J701" s="126"/>
      <c r="K701" s="126"/>
      <c r="L701" s="126"/>
      <c r="M701" s="126"/>
      <c r="N701" s="223">
        <v>0</v>
      </c>
      <c r="O701" s="223">
        <v>144.69</v>
      </c>
      <c r="P701" s="126" t="s">
        <v>1331</v>
      </c>
    </row>
    <row r="702" spans="1:16" ht="51">
      <c r="A702" s="126" t="s">
        <v>620</v>
      </c>
      <c r="B702" s="126"/>
      <c r="C702" s="127" t="s">
        <v>714</v>
      </c>
      <c r="D702" s="121">
        <v>42780</v>
      </c>
      <c r="E702" s="122" t="s">
        <v>3123</v>
      </c>
      <c r="F702" s="122" t="s">
        <v>3</v>
      </c>
      <c r="G702" s="122">
        <v>1476035</v>
      </c>
      <c r="H702" s="126"/>
      <c r="I702" s="130" t="s">
        <v>3124</v>
      </c>
      <c r="J702" s="126"/>
      <c r="K702" s="126"/>
      <c r="L702" s="126"/>
      <c r="M702" s="126"/>
      <c r="N702" s="223">
        <v>0</v>
      </c>
      <c r="O702" s="223">
        <v>213</v>
      </c>
      <c r="P702" s="126" t="s">
        <v>1331</v>
      </c>
    </row>
    <row r="703" spans="1:16" ht="51">
      <c r="A703" s="126" t="s">
        <v>620</v>
      </c>
      <c r="B703" s="126"/>
      <c r="C703" s="127" t="s">
        <v>714</v>
      </c>
      <c r="D703" s="121">
        <v>42780</v>
      </c>
      <c r="E703" s="122" t="s">
        <v>3125</v>
      </c>
      <c r="F703" s="122" t="s">
        <v>3</v>
      </c>
      <c r="G703" s="122">
        <v>1476063</v>
      </c>
      <c r="H703" s="126"/>
      <c r="I703" s="130" t="s">
        <v>3126</v>
      </c>
      <c r="J703" s="126"/>
      <c r="K703" s="126"/>
      <c r="L703" s="126"/>
      <c r="M703" s="126"/>
      <c r="N703" s="223">
        <v>0</v>
      </c>
      <c r="O703" s="223">
        <v>4266.57</v>
      </c>
      <c r="P703" s="126" t="s">
        <v>1331</v>
      </c>
    </row>
    <row r="704" spans="1:16" ht="51">
      <c r="A704" s="126" t="s">
        <v>620</v>
      </c>
      <c r="B704" s="126"/>
      <c r="C704" s="127" t="s">
        <v>714</v>
      </c>
      <c r="D704" s="121">
        <v>42780</v>
      </c>
      <c r="E704" s="122" t="s">
        <v>3127</v>
      </c>
      <c r="F704" s="122" t="s">
        <v>3</v>
      </c>
      <c r="G704" s="122">
        <v>1476066</v>
      </c>
      <c r="H704" s="126"/>
      <c r="I704" s="130" t="s">
        <v>3128</v>
      </c>
      <c r="J704" s="126"/>
      <c r="K704" s="126"/>
      <c r="L704" s="126"/>
      <c r="M704" s="126"/>
      <c r="N704" s="223">
        <v>0</v>
      </c>
      <c r="O704" s="223">
        <v>244.34</v>
      </c>
      <c r="P704" s="126" t="s">
        <v>1331</v>
      </c>
    </row>
    <row r="705" spans="1:16" ht="51">
      <c r="A705" s="126">
        <v>290</v>
      </c>
      <c r="B705" s="126"/>
      <c r="C705" s="127" t="s">
        <v>794</v>
      </c>
      <c r="D705" s="121">
        <v>42780</v>
      </c>
      <c r="E705" s="122" t="s">
        <v>3129</v>
      </c>
      <c r="F705" s="122" t="s">
        <v>3</v>
      </c>
      <c r="G705" s="122">
        <v>1476170</v>
      </c>
      <c r="H705" s="126"/>
      <c r="I705" s="130" t="s">
        <v>3130</v>
      </c>
      <c r="J705" s="126"/>
      <c r="K705" s="126"/>
      <c r="L705" s="126"/>
      <c r="M705" s="126"/>
      <c r="N705" s="223">
        <v>0</v>
      </c>
      <c r="O705" s="223">
        <v>398.3</v>
      </c>
      <c r="P705" s="126" t="s">
        <v>1331</v>
      </c>
    </row>
    <row r="706" spans="1:16" ht="51">
      <c r="A706" s="126">
        <v>290</v>
      </c>
      <c r="B706" s="126"/>
      <c r="C706" s="127" t="s">
        <v>794</v>
      </c>
      <c r="D706" s="121">
        <v>42780</v>
      </c>
      <c r="E706" s="122" t="s">
        <v>3131</v>
      </c>
      <c r="F706" s="122" t="s">
        <v>3</v>
      </c>
      <c r="G706" s="122">
        <v>1476171</v>
      </c>
      <c r="H706" s="126"/>
      <c r="I706" s="130" t="s">
        <v>3132</v>
      </c>
      <c r="J706" s="126"/>
      <c r="K706" s="126"/>
      <c r="L706" s="126"/>
      <c r="M706" s="126"/>
      <c r="N706" s="223">
        <v>0</v>
      </c>
      <c r="O706" s="223">
        <v>1956.8</v>
      </c>
      <c r="P706" s="126" t="s">
        <v>1331</v>
      </c>
    </row>
    <row r="707" spans="1:16" ht="51">
      <c r="A707" s="126" t="s">
        <v>620</v>
      </c>
      <c r="B707" s="126"/>
      <c r="C707" s="127" t="s">
        <v>714</v>
      </c>
      <c r="D707" s="121">
        <v>42780</v>
      </c>
      <c r="E707" s="122" t="s">
        <v>3133</v>
      </c>
      <c r="F707" s="122" t="s">
        <v>3</v>
      </c>
      <c r="G707" s="122">
        <v>1476176</v>
      </c>
      <c r="H707" s="126"/>
      <c r="I707" s="130" t="s">
        <v>3134</v>
      </c>
      <c r="J707" s="126"/>
      <c r="K707" s="126"/>
      <c r="L707" s="126"/>
      <c r="M707" s="126"/>
      <c r="N707" s="223">
        <v>0</v>
      </c>
      <c r="O707" s="223">
        <v>3400</v>
      </c>
      <c r="P707" s="126" t="s">
        <v>1331</v>
      </c>
    </row>
    <row r="708" spans="1:16" ht="51">
      <c r="A708" s="126" t="s">
        <v>620</v>
      </c>
      <c r="B708" s="126"/>
      <c r="C708" s="127" t="s">
        <v>714</v>
      </c>
      <c r="D708" s="121">
        <v>42780</v>
      </c>
      <c r="E708" s="122" t="s">
        <v>3135</v>
      </c>
      <c r="F708" s="122" t="s">
        <v>3</v>
      </c>
      <c r="G708" s="122">
        <v>1476218</v>
      </c>
      <c r="H708" s="126"/>
      <c r="I708" s="130" t="s">
        <v>3136</v>
      </c>
      <c r="J708" s="126"/>
      <c r="K708" s="126"/>
      <c r="L708" s="126"/>
      <c r="M708" s="126"/>
      <c r="N708" s="223">
        <v>0</v>
      </c>
      <c r="O708" s="223">
        <v>378</v>
      </c>
      <c r="P708" s="126" t="s">
        <v>1331</v>
      </c>
    </row>
    <row r="709" spans="1:16" ht="51">
      <c r="A709" s="126">
        <v>15</v>
      </c>
      <c r="B709" s="126"/>
      <c r="C709" s="127" t="s">
        <v>692</v>
      </c>
      <c r="D709" s="121">
        <v>42781</v>
      </c>
      <c r="E709" s="122" t="s">
        <v>3137</v>
      </c>
      <c r="F709" s="122" t="s">
        <v>3</v>
      </c>
      <c r="G709" s="122">
        <v>1476441</v>
      </c>
      <c r="H709" s="126"/>
      <c r="I709" s="130" t="s">
        <v>3138</v>
      </c>
      <c r="J709" s="126"/>
      <c r="K709" s="126"/>
      <c r="L709" s="126"/>
      <c r="M709" s="126"/>
      <c r="N709" s="223">
        <v>0</v>
      </c>
      <c r="O709" s="223">
        <v>36.770000000000003</v>
      </c>
      <c r="P709" s="126" t="s">
        <v>1331</v>
      </c>
    </row>
    <row r="710" spans="1:16" ht="51">
      <c r="A710" s="126" t="s">
        <v>620</v>
      </c>
      <c r="B710" s="126"/>
      <c r="C710" s="127" t="s">
        <v>714</v>
      </c>
      <c r="D710" s="121">
        <v>42781</v>
      </c>
      <c r="E710" s="122" t="s">
        <v>3139</v>
      </c>
      <c r="F710" s="122" t="s">
        <v>3</v>
      </c>
      <c r="G710" s="122">
        <v>1476531</v>
      </c>
      <c r="H710" s="126"/>
      <c r="I710" s="130" t="s">
        <v>3140</v>
      </c>
      <c r="J710" s="126"/>
      <c r="K710" s="126"/>
      <c r="L710" s="126"/>
      <c r="M710" s="126"/>
      <c r="N710" s="223">
        <v>0</v>
      </c>
      <c r="O710" s="223">
        <v>274.22000000000003</v>
      </c>
      <c r="P710" s="126" t="s">
        <v>1331</v>
      </c>
    </row>
    <row r="711" spans="1:16" ht="51">
      <c r="A711" s="126" t="s">
        <v>620</v>
      </c>
      <c r="B711" s="126"/>
      <c r="C711" s="127" t="s">
        <v>714</v>
      </c>
      <c r="D711" s="121">
        <v>42781</v>
      </c>
      <c r="E711" s="122" t="s">
        <v>3141</v>
      </c>
      <c r="F711" s="122" t="s">
        <v>3</v>
      </c>
      <c r="G711" s="122">
        <v>1476539</v>
      </c>
      <c r="H711" s="126"/>
      <c r="I711" s="130" t="s">
        <v>3142</v>
      </c>
      <c r="J711" s="126"/>
      <c r="K711" s="126"/>
      <c r="L711" s="126"/>
      <c r="M711" s="126"/>
      <c r="N711" s="223">
        <v>0</v>
      </c>
      <c r="O711" s="223">
        <v>113050.28</v>
      </c>
      <c r="P711" s="126" t="s">
        <v>1331</v>
      </c>
    </row>
    <row r="712" spans="1:16" ht="51">
      <c r="A712" s="126" t="s">
        <v>620</v>
      </c>
      <c r="B712" s="126"/>
      <c r="C712" s="127" t="s">
        <v>714</v>
      </c>
      <c r="D712" s="121">
        <v>42781</v>
      </c>
      <c r="E712" s="122" t="s">
        <v>3143</v>
      </c>
      <c r="F712" s="122" t="s">
        <v>3</v>
      </c>
      <c r="G712" s="122">
        <v>1476552</v>
      </c>
      <c r="H712" s="126"/>
      <c r="I712" s="130" t="s">
        <v>3144</v>
      </c>
      <c r="J712" s="126"/>
      <c r="K712" s="126"/>
      <c r="L712" s="126"/>
      <c r="M712" s="126"/>
      <c r="N712" s="223">
        <v>0</v>
      </c>
      <c r="O712" s="223">
        <v>267</v>
      </c>
      <c r="P712" s="126" t="s">
        <v>1331</v>
      </c>
    </row>
    <row r="713" spans="1:16" ht="63.75">
      <c r="A713" s="126">
        <v>46</v>
      </c>
      <c r="B713" s="126"/>
      <c r="C713" s="127" t="s">
        <v>699</v>
      </c>
      <c r="D713" s="121">
        <v>42781</v>
      </c>
      <c r="E713" s="122" t="s">
        <v>3145</v>
      </c>
      <c r="F713" s="122" t="s">
        <v>3</v>
      </c>
      <c r="G713" s="122">
        <v>1476571</v>
      </c>
      <c r="H713" s="126"/>
      <c r="I713" s="130" t="s">
        <v>3146</v>
      </c>
      <c r="J713" s="126"/>
      <c r="K713" s="126"/>
      <c r="L713" s="126"/>
      <c r="M713" s="126"/>
      <c r="N713" s="223">
        <v>0</v>
      </c>
      <c r="O713" s="223">
        <v>9413.19</v>
      </c>
      <c r="P713" s="126" t="s">
        <v>1331</v>
      </c>
    </row>
    <row r="714" spans="1:16" ht="51">
      <c r="A714" s="126" t="s">
        <v>620</v>
      </c>
      <c r="B714" s="126"/>
      <c r="C714" s="127" t="s">
        <v>714</v>
      </c>
      <c r="D714" s="121">
        <v>42782</v>
      </c>
      <c r="E714" s="122" t="s">
        <v>3147</v>
      </c>
      <c r="F714" s="122" t="s">
        <v>3</v>
      </c>
      <c r="G714" s="122">
        <v>1476847</v>
      </c>
      <c r="H714" s="126"/>
      <c r="I714" s="130" t="s">
        <v>3148</v>
      </c>
      <c r="J714" s="126"/>
      <c r="K714" s="126"/>
      <c r="L714" s="126"/>
      <c r="M714" s="126"/>
      <c r="N714" s="223">
        <v>0</v>
      </c>
      <c r="O714" s="223">
        <v>7130</v>
      </c>
      <c r="P714" s="126" t="s">
        <v>1331</v>
      </c>
    </row>
    <row r="715" spans="1:16" ht="51">
      <c r="A715" s="126" t="s">
        <v>620</v>
      </c>
      <c r="B715" s="126"/>
      <c r="C715" s="127" t="s">
        <v>714</v>
      </c>
      <c r="D715" s="121">
        <v>42782</v>
      </c>
      <c r="E715" s="122" t="s">
        <v>3149</v>
      </c>
      <c r="F715" s="122" t="s">
        <v>3</v>
      </c>
      <c r="G715" s="122">
        <v>1476848</v>
      </c>
      <c r="H715" s="126"/>
      <c r="I715" s="130" t="s">
        <v>3150</v>
      </c>
      <c r="J715" s="126"/>
      <c r="K715" s="126"/>
      <c r="L715" s="126"/>
      <c r="M715" s="126"/>
      <c r="N715" s="223">
        <v>0</v>
      </c>
      <c r="O715" s="223">
        <v>8297.41</v>
      </c>
      <c r="P715" s="126" t="s">
        <v>1331</v>
      </c>
    </row>
    <row r="716" spans="1:16" ht="51">
      <c r="A716" s="126" t="s">
        <v>620</v>
      </c>
      <c r="B716" s="126"/>
      <c r="C716" s="127" t="s">
        <v>714</v>
      </c>
      <c r="D716" s="121">
        <v>42782</v>
      </c>
      <c r="E716" s="122" t="s">
        <v>3151</v>
      </c>
      <c r="F716" s="122" t="s">
        <v>3</v>
      </c>
      <c r="G716" s="122">
        <v>1476849</v>
      </c>
      <c r="H716" s="126"/>
      <c r="I716" s="130" t="s">
        <v>3152</v>
      </c>
      <c r="J716" s="126"/>
      <c r="K716" s="126"/>
      <c r="L716" s="126"/>
      <c r="M716" s="126"/>
      <c r="N716" s="223">
        <v>0</v>
      </c>
      <c r="O716" s="223">
        <v>5567.77</v>
      </c>
      <c r="P716" s="126" t="s">
        <v>1331</v>
      </c>
    </row>
    <row r="717" spans="1:16" ht="51">
      <c r="A717" s="126" t="s">
        <v>620</v>
      </c>
      <c r="B717" s="126"/>
      <c r="C717" s="127" t="s">
        <v>714</v>
      </c>
      <c r="D717" s="121">
        <v>42782</v>
      </c>
      <c r="E717" s="122" t="s">
        <v>3153</v>
      </c>
      <c r="F717" s="122" t="s">
        <v>3</v>
      </c>
      <c r="G717" s="122">
        <v>1476850</v>
      </c>
      <c r="H717" s="126"/>
      <c r="I717" s="130" t="s">
        <v>3154</v>
      </c>
      <c r="J717" s="126"/>
      <c r="K717" s="126"/>
      <c r="L717" s="126"/>
      <c r="M717" s="126"/>
      <c r="N717" s="223">
        <v>0</v>
      </c>
      <c r="O717" s="223">
        <v>1000.21</v>
      </c>
      <c r="P717" s="126" t="s">
        <v>1331</v>
      </c>
    </row>
    <row r="718" spans="1:16" ht="51">
      <c r="A718" s="126" t="s">
        <v>620</v>
      </c>
      <c r="B718" s="126"/>
      <c r="C718" s="127" t="s">
        <v>714</v>
      </c>
      <c r="D718" s="121">
        <v>42782</v>
      </c>
      <c r="E718" s="122" t="s">
        <v>3155</v>
      </c>
      <c r="F718" s="122" t="s">
        <v>3</v>
      </c>
      <c r="G718" s="122">
        <v>1476852</v>
      </c>
      <c r="H718" s="126"/>
      <c r="I718" s="130" t="s">
        <v>3156</v>
      </c>
      <c r="J718" s="126"/>
      <c r="K718" s="126"/>
      <c r="L718" s="126"/>
      <c r="M718" s="126"/>
      <c r="N718" s="223">
        <v>0</v>
      </c>
      <c r="O718" s="223">
        <v>872.39</v>
      </c>
      <c r="P718" s="126" t="s">
        <v>1331</v>
      </c>
    </row>
    <row r="719" spans="1:16" ht="51">
      <c r="A719" s="126" t="s">
        <v>620</v>
      </c>
      <c r="B719" s="126"/>
      <c r="C719" s="127" t="s">
        <v>714</v>
      </c>
      <c r="D719" s="121">
        <v>42782</v>
      </c>
      <c r="E719" s="122" t="s">
        <v>3157</v>
      </c>
      <c r="F719" s="122" t="s">
        <v>3</v>
      </c>
      <c r="G719" s="122">
        <v>1476856</v>
      </c>
      <c r="H719" s="126"/>
      <c r="I719" s="130" t="s">
        <v>3158</v>
      </c>
      <c r="J719" s="126"/>
      <c r="K719" s="126"/>
      <c r="L719" s="126"/>
      <c r="M719" s="126"/>
      <c r="N719" s="223">
        <v>0</v>
      </c>
      <c r="O719" s="223">
        <v>1601.75</v>
      </c>
      <c r="P719" s="126" t="s">
        <v>1331</v>
      </c>
    </row>
    <row r="720" spans="1:16" ht="51">
      <c r="A720" s="126" t="s">
        <v>620</v>
      </c>
      <c r="B720" s="126"/>
      <c r="C720" s="127" t="s">
        <v>714</v>
      </c>
      <c r="D720" s="121">
        <v>42782</v>
      </c>
      <c r="E720" s="122" t="s">
        <v>3159</v>
      </c>
      <c r="F720" s="122" t="s">
        <v>3</v>
      </c>
      <c r="G720" s="122">
        <v>1476857</v>
      </c>
      <c r="H720" s="126"/>
      <c r="I720" s="130" t="s">
        <v>3160</v>
      </c>
      <c r="J720" s="126"/>
      <c r="K720" s="126"/>
      <c r="L720" s="126"/>
      <c r="M720" s="126"/>
      <c r="N720" s="223">
        <v>0</v>
      </c>
      <c r="O720" s="223">
        <v>43000.05</v>
      </c>
      <c r="P720" s="126" t="s">
        <v>1331</v>
      </c>
    </row>
    <row r="721" spans="1:16" ht="63.75">
      <c r="A721" s="126" t="s">
        <v>620</v>
      </c>
      <c r="B721" s="126"/>
      <c r="C721" s="127" t="s">
        <v>714</v>
      </c>
      <c r="D721" s="121">
        <v>42782</v>
      </c>
      <c r="E721" s="122" t="s">
        <v>3161</v>
      </c>
      <c r="F721" s="122" t="s">
        <v>3</v>
      </c>
      <c r="G721" s="122">
        <v>1476812</v>
      </c>
      <c r="H721" s="126"/>
      <c r="I721" s="130" t="s">
        <v>3162</v>
      </c>
      <c r="J721" s="126"/>
      <c r="K721" s="126"/>
      <c r="L721" s="126"/>
      <c r="M721" s="126"/>
      <c r="N721" s="223">
        <v>0</v>
      </c>
      <c r="O721" s="223">
        <v>11323.35</v>
      </c>
      <c r="P721" s="126" t="s">
        <v>1331</v>
      </c>
    </row>
    <row r="722" spans="1:16" ht="51">
      <c r="A722" s="126" t="s">
        <v>620</v>
      </c>
      <c r="B722" s="126"/>
      <c r="C722" s="127" t="s">
        <v>714</v>
      </c>
      <c r="D722" s="121">
        <v>42782</v>
      </c>
      <c r="E722" s="122" t="s">
        <v>3163</v>
      </c>
      <c r="F722" s="122" t="s">
        <v>3</v>
      </c>
      <c r="G722" s="122">
        <v>1476916</v>
      </c>
      <c r="H722" s="126"/>
      <c r="I722" s="130" t="s">
        <v>3164</v>
      </c>
      <c r="J722" s="126"/>
      <c r="K722" s="126"/>
      <c r="L722" s="126"/>
      <c r="M722" s="126"/>
      <c r="N722" s="223">
        <v>0</v>
      </c>
      <c r="O722" s="223">
        <v>1200</v>
      </c>
      <c r="P722" s="126" t="s">
        <v>1331</v>
      </c>
    </row>
    <row r="723" spans="1:16" ht="51">
      <c r="A723" s="126">
        <v>132</v>
      </c>
      <c r="B723" s="126"/>
      <c r="C723" s="127" t="s">
        <v>729</v>
      </c>
      <c r="D723" s="121">
        <v>42782</v>
      </c>
      <c r="E723" s="122" t="s">
        <v>3165</v>
      </c>
      <c r="F723" s="122" t="s">
        <v>3</v>
      </c>
      <c r="G723" s="122">
        <v>1476965</v>
      </c>
      <c r="H723" s="126"/>
      <c r="I723" s="130" t="s">
        <v>3166</v>
      </c>
      <c r="J723" s="126"/>
      <c r="K723" s="126"/>
      <c r="L723" s="126"/>
      <c r="M723" s="126"/>
      <c r="N723" s="223">
        <v>0</v>
      </c>
      <c r="O723" s="223">
        <v>57</v>
      </c>
      <c r="P723" s="126" t="s">
        <v>1331</v>
      </c>
    </row>
    <row r="724" spans="1:16" ht="51">
      <c r="A724" s="126" t="s">
        <v>620</v>
      </c>
      <c r="B724" s="126"/>
      <c r="C724" s="127" t="s">
        <v>714</v>
      </c>
      <c r="D724" s="121">
        <v>42782</v>
      </c>
      <c r="E724" s="122" t="s">
        <v>3167</v>
      </c>
      <c r="F724" s="122" t="s">
        <v>3</v>
      </c>
      <c r="G724" s="122">
        <v>1476985</v>
      </c>
      <c r="H724" s="126"/>
      <c r="I724" s="130" t="s">
        <v>3168</v>
      </c>
      <c r="J724" s="126"/>
      <c r="K724" s="126"/>
      <c r="L724" s="126"/>
      <c r="M724" s="126"/>
      <c r="N724" s="223">
        <v>0</v>
      </c>
      <c r="O724" s="223">
        <v>439.6</v>
      </c>
      <c r="P724" s="126" t="s">
        <v>1331</v>
      </c>
    </row>
    <row r="725" spans="1:16" ht="51">
      <c r="A725" s="126" t="s">
        <v>620</v>
      </c>
      <c r="B725" s="126"/>
      <c r="C725" s="127" t="s">
        <v>714</v>
      </c>
      <c r="D725" s="121">
        <v>42783</v>
      </c>
      <c r="E725" s="122" t="s">
        <v>3169</v>
      </c>
      <c r="F725" s="122" t="s">
        <v>3</v>
      </c>
      <c r="G725" s="122">
        <v>1477211</v>
      </c>
      <c r="H725" s="126"/>
      <c r="I725" s="130" t="s">
        <v>3170</v>
      </c>
      <c r="J725" s="126"/>
      <c r="K725" s="126"/>
      <c r="L725" s="126"/>
      <c r="M725" s="126"/>
      <c r="N725" s="223">
        <v>0</v>
      </c>
      <c r="O725" s="223">
        <v>14204.77</v>
      </c>
      <c r="P725" s="126" t="s">
        <v>1331</v>
      </c>
    </row>
    <row r="726" spans="1:16" ht="51">
      <c r="A726" s="126" t="s">
        <v>620</v>
      </c>
      <c r="B726" s="126"/>
      <c r="C726" s="127" t="s">
        <v>714</v>
      </c>
      <c r="D726" s="121">
        <v>42783</v>
      </c>
      <c r="E726" s="122" t="s">
        <v>3171</v>
      </c>
      <c r="F726" s="122" t="s">
        <v>3</v>
      </c>
      <c r="G726" s="122">
        <v>1477214</v>
      </c>
      <c r="H726" s="126"/>
      <c r="I726" s="130" t="s">
        <v>3172</v>
      </c>
      <c r="J726" s="126"/>
      <c r="K726" s="126"/>
      <c r="L726" s="126"/>
      <c r="M726" s="126"/>
      <c r="N726" s="223">
        <v>0</v>
      </c>
      <c r="O726" s="223">
        <v>209</v>
      </c>
      <c r="P726" s="126" t="s">
        <v>1331</v>
      </c>
    </row>
    <row r="727" spans="1:16" ht="51">
      <c r="A727" s="126">
        <v>15</v>
      </c>
      <c r="B727" s="126"/>
      <c r="C727" s="127" t="s">
        <v>692</v>
      </c>
      <c r="D727" s="121">
        <v>42783</v>
      </c>
      <c r="E727" s="122" t="s">
        <v>3173</v>
      </c>
      <c r="F727" s="122" t="s">
        <v>3</v>
      </c>
      <c r="G727" s="122">
        <v>1477456</v>
      </c>
      <c r="H727" s="126"/>
      <c r="I727" s="130" t="s">
        <v>3174</v>
      </c>
      <c r="J727" s="126"/>
      <c r="K727" s="126"/>
      <c r="L727" s="126"/>
      <c r="M727" s="126"/>
      <c r="N727" s="223">
        <v>0</v>
      </c>
      <c r="O727" s="223">
        <v>0.44</v>
      </c>
      <c r="P727" s="126" t="s">
        <v>1331</v>
      </c>
    </row>
    <row r="728" spans="1:16" ht="51">
      <c r="A728" s="126">
        <v>15</v>
      </c>
      <c r="B728" s="126"/>
      <c r="C728" s="127" t="s">
        <v>692</v>
      </c>
      <c r="D728" s="121">
        <v>42783</v>
      </c>
      <c r="E728" s="122" t="s">
        <v>3175</v>
      </c>
      <c r="F728" s="122" t="s">
        <v>3</v>
      </c>
      <c r="G728" s="122">
        <v>1477458</v>
      </c>
      <c r="H728" s="126"/>
      <c r="I728" s="130" t="s">
        <v>3176</v>
      </c>
      <c r="J728" s="126"/>
      <c r="K728" s="126"/>
      <c r="L728" s="126"/>
      <c r="M728" s="126"/>
      <c r="N728" s="223">
        <v>0</v>
      </c>
      <c r="O728" s="223">
        <v>39.04</v>
      </c>
      <c r="P728" s="126" t="s">
        <v>1331</v>
      </c>
    </row>
    <row r="729" spans="1:16" ht="51">
      <c r="A729" s="126">
        <v>15</v>
      </c>
      <c r="B729" s="126"/>
      <c r="C729" s="127" t="s">
        <v>692</v>
      </c>
      <c r="D729" s="121">
        <v>42783</v>
      </c>
      <c r="E729" s="122" t="s">
        <v>3177</v>
      </c>
      <c r="F729" s="122" t="s">
        <v>3</v>
      </c>
      <c r="G729" s="122">
        <v>1477462</v>
      </c>
      <c r="H729" s="126"/>
      <c r="I729" s="130" t="s">
        <v>3178</v>
      </c>
      <c r="J729" s="126"/>
      <c r="K729" s="126"/>
      <c r="L729" s="126"/>
      <c r="M729" s="126"/>
      <c r="N729" s="223">
        <v>0</v>
      </c>
      <c r="O729" s="223">
        <v>39.51</v>
      </c>
      <c r="P729" s="126" t="s">
        <v>1331</v>
      </c>
    </row>
    <row r="730" spans="1:16" ht="51">
      <c r="A730" s="126">
        <v>15</v>
      </c>
      <c r="B730" s="126"/>
      <c r="C730" s="127" t="s">
        <v>692</v>
      </c>
      <c r="D730" s="121">
        <v>42783</v>
      </c>
      <c r="E730" s="122" t="s">
        <v>3179</v>
      </c>
      <c r="F730" s="122" t="s">
        <v>3</v>
      </c>
      <c r="G730" s="122">
        <v>1477465</v>
      </c>
      <c r="H730" s="126"/>
      <c r="I730" s="130" t="s">
        <v>3180</v>
      </c>
      <c r="J730" s="126"/>
      <c r="K730" s="126"/>
      <c r="L730" s="126"/>
      <c r="M730" s="126"/>
      <c r="N730" s="223">
        <v>0</v>
      </c>
      <c r="O730" s="223">
        <v>1.21</v>
      </c>
      <c r="P730" s="126" t="s">
        <v>1331</v>
      </c>
    </row>
    <row r="731" spans="1:16" ht="51">
      <c r="A731" s="126" t="s">
        <v>620</v>
      </c>
      <c r="B731" s="126"/>
      <c r="C731" s="127" t="s">
        <v>714</v>
      </c>
      <c r="D731" s="121">
        <v>42783</v>
      </c>
      <c r="E731" s="122" t="s">
        <v>3181</v>
      </c>
      <c r="F731" s="122" t="s">
        <v>3</v>
      </c>
      <c r="G731" s="122">
        <v>1477466</v>
      </c>
      <c r="H731" s="126"/>
      <c r="I731" s="130" t="s">
        <v>3182</v>
      </c>
      <c r="J731" s="126"/>
      <c r="K731" s="126"/>
      <c r="L731" s="126"/>
      <c r="M731" s="126"/>
      <c r="N731" s="223">
        <v>0</v>
      </c>
      <c r="O731" s="223">
        <v>8</v>
      </c>
      <c r="P731" s="126" t="s">
        <v>1331</v>
      </c>
    </row>
    <row r="732" spans="1:16" ht="51">
      <c r="A732" s="126">
        <v>15</v>
      </c>
      <c r="B732" s="126"/>
      <c r="C732" s="127" t="s">
        <v>692</v>
      </c>
      <c r="D732" s="121">
        <v>42783</v>
      </c>
      <c r="E732" s="122" t="s">
        <v>3183</v>
      </c>
      <c r="F732" s="122" t="s">
        <v>3</v>
      </c>
      <c r="G732" s="122">
        <v>1477467</v>
      </c>
      <c r="H732" s="126"/>
      <c r="I732" s="130" t="s">
        <v>3184</v>
      </c>
      <c r="J732" s="126"/>
      <c r="K732" s="126"/>
      <c r="L732" s="126"/>
      <c r="M732" s="126"/>
      <c r="N732" s="223">
        <v>0</v>
      </c>
      <c r="O732" s="223">
        <v>1.43</v>
      </c>
      <c r="P732" s="126" t="s">
        <v>1331</v>
      </c>
    </row>
    <row r="733" spans="1:16" ht="51">
      <c r="A733" s="126" t="s">
        <v>620</v>
      </c>
      <c r="B733" s="126"/>
      <c r="C733" s="127" t="s">
        <v>714</v>
      </c>
      <c r="D733" s="121">
        <v>42783</v>
      </c>
      <c r="E733" s="122" t="s">
        <v>3185</v>
      </c>
      <c r="F733" s="122" t="s">
        <v>3</v>
      </c>
      <c r="G733" s="122">
        <v>1477468</v>
      </c>
      <c r="H733" s="126"/>
      <c r="I733" s="130" t="s">
        <v>3186</v>
      </c>
      <c r="J733" s="126"/>
      <c r="K733" s="126"/>
      <c r="L733" s="126"/>
      <c r="M733" s="126"/>
      <c r="N733" s="223">
        <v>0</v>
      </c>
      <c r="O733" s="223">
        <v>20</v>
      </c>
      <c r="P733" s="126" t="s">
        <v>1331</v>
      </c>
    </row>
    <row r="734" spans="1:16" ht="51">
      <c r="A734" s="126" t="s">
        <v>620</v>
      </c>
      <c r="B734" s="126"/>
      <c r="C734" s="127" t="s">
        <v>714</v>
      </c>
      <c r="D734" s="121">
        <v>42783</v>
      </c>
      <c r="E734" s="122" t="s">
        <v>3187</v>
      </c>
      <c r="F734" s="122" t="s">
        <v>3</v>
      </c>
      <c r="G734" s="122">
        <v>1477471</v>
      </c>
      <c r="H734" s="126"/>
      <c r="I734" s="130" t="s">
        <v>3188</v>
      </c>
      <c r="J734" s="126"/>
      <c r="K734" s="126"/>
      <c r="L734" s="126"/>
      <c r="M734" s="126"/>
      <c r="N734" s="223">
        <v>0</v>
      </c>
      <c r="O734" s="223">
        <v>2.4700000000000002</v>
      </c>
      <c r="P734" s="126" t="s">
        <v>1331</v>
      </c>
    </row>
    <row r="735" spans="1:16" ht="51">
      <c r="A735" s="126" t="s">
        <v>620</v>
      </c>
      <c r="B735" s="126"/>
      <c r="C735" s="127" t="s">
        <v>714</v>
      </c>
      <c r="D735" s="121">
        <v>42786</v>
      </c>
      <c r="E735" s="122" t="s">
        <v>3189</v>
      </c>
      <c r="F735" s="122" t="s">
        <v>3</v>
      </c>
      <c r="G735" s="122">
        <v>1477654</v>
      </c>
      <c r="H735" s="126"/>
      <c r="I735" s="130" t="s">
        <v>3190</v>
      </c>
      <c r="J735" s="126"/>
      <c r="K735" s="126"/>
      <c r="L735" s="126"/>
      <c r="M735" s="126"/>
      <c r="N735" s="223">
        <v>0</v>
      </c>
      <c r="O735" s="223">
        <v>977.9</v>
      </c>
      <c r="P735" s="126" t="s">
        <v>1331</v>
      </c>
    </row>
    <row r="736" spans="1:16" ht="63.75">
      <c r="A736" s="126" t="s">
        <v>620</v>
      </c>
      <c r="B736" s="126"/>
      <c r="C736" s="127" t="s">
        <v>714</v>
      </c>
      <c r="D736" s="121">
        <v>42786</v>
      </c>
      <c r="E736" s="122" t="s">
        <v>3191</v>
      </c>
      <c r="F736" s="122" t="s">
        <v>3</v>
      </c>
      <c r="G736" s="122">
        <v>1477662</v>
      </c>
      <c r="H736" s="126"/>
      <c r="I736" s="130" t="s">
        <v>3192</v>
      </c>
      <c r="J736" s="126"/>
      <c r="K736" s="126"/>
      <c r="L736" s="126"/>
      <c r="M736" s="126"/>
      <c r="N736" s="223">
        <v>0</v>
      </c>
      <c r="O736" s="223">
        <v>7611.18</v>
      </c>
      <c r="P736" s="126" t="s">
        <v>1331</v>
      </c>
    </row>
    <row r="737" spans="1:16" ht="63.75">
      <c r="A737" s="126" t="s">
        <v>620</v>
      </c>
      <c r="B737" s="126"/>
      <c r="C737" s="127" t="s">
        <v>714</v>
      </c>
      <c r="D737" s="121">
        <v>42786</v>
      </c>
      <c r="E737" s="122" t="s">
        <v>3193</v>
      </c>
      <c r="F737" s="122" t="s">
        <v>3</v>
      </c>
      <c r="G737" s="122">
        <v>1477663</v>
      </c>
      <c r="H737" s="126"/>
      <c r="I737" s="130" t="s">
        <v>3194</v>
      </c>
      <c r="J737" s="126"/>
      <c r="K737" s="126"/>
      <c r="L737" s="126"/>
      <c r="M737" s="126"/>
      <c r="N737" s="223">
        <v>0</v>
      </c>
      <c r="O737" s="223">
        <v>2923.13</v>
      </c>
      <c r="P737" s="126" t="s">
        <v>1331</v>
      </c>
    </row>
    <row r="738" spans="1:16" ht="51">
      <c r="A738" s="126" t="s">
        <v>620</v>
      </c>
      <c r="B738" s="126"/>
      <c r="C738" s="127" t="s">
        <v>714</v>
      </c>
      <c r="D738" s="121">
        <v>42786</v>
      </c>
      <c r="E738" s="122" t="s">
        <v>3195</v>
      </c>
      <c r="F738" s="122" t="s">
        <v>3</v>
      </c>
      <c r="G738" s="122">
        <v>1477666</v>
      </c>
      <c r="H738" s="126"/>
      <c r="I738" s="130" t="s">
        <v>3196</v>
      </c>
      <c r="J738" s="126"/>
      <c r="K738" s="126"/>
      <c r="L738" s="126"/>
      <c r="M738" s="126"/>
      <c r="N738" s="223">
        <v>0</v>
      </c>
      <c r="O738" s="223">
        <v>8441.5</v>
      </c>
      <c r="P738" s="126" t="s">
        <v>1331</v>
      </c>
    </row>
    <row r="739" spans="1:16" ht="51">
      <c r="A739" s="126" t="s">
        <v>620</v>
      </c>
      <c r="B739" s="126"/>
      <c r="C739" s="127" t="s">
        <v>714</v>
      </c>
      <c r="D739" s="121">
        <v>42786</v>
      </c>
      <c r="E739" s="122" t="s">
        <v>3197</v>
      </c>
      <c r="F739" s="122" t="s">
        <v>3</v>
      </c>
      <c r="G739" s="122">
        <v>1477688</v>
      </c>
      <c r="H739" s="126"/>
      <c r="I739" s="130" t="s">
        <v>3198</v>
      </c>
      <c r="J739" s="126"/>
      <c r="K739" s="126"/>
      <c r="L739" s="126"/>
      <c r="M739" s="126"/>
      <c r="N739" s="223">
        <v>0</v>
      </c>
      <c r="O739" s="223">
        <v>1516.8600000000001</v>
      </c>
      <c r="P739" s="126" t="s">
        <v>1331</v>
      </c>
    </row>
    <row r="740" spans="1:16" ht="51">
      <c r="A740" s="126" t="s">
        <v>620</v>
      </c>
      <c r="B740" s="126"/>
      <c r="C740" s="127" t="s">
        <v>714</v>
      </c>
      <c r="D740" s="121">
        <v>42786</v>
      </c>
      <c r="E740" s="122" t="s">
        <v>3199</v>
      </c>
      <c r="F740" s="122" t="s">
        <v>3</v>
      </c>
      <c r="G740" s="122">
        <v>1477736</v>
      </c>
      <c r="H740" s="126"/>
      <c r="I740" s="130" t="s">
        <v>3200</v>
      </c>
      <c r="J740" s="126"/>
      <c r="K740" s="126"/>
      <c r="L740" s="126"/>
      <c r="M740" s="126"/>
      <c r="N740" s="223">
        <v>0</v>
      </c>
      <c r="O740" s="223">
        <v>571.65</v>
      </c>
      <c r="P740" s="126" t="s">
        <v>1331</v>
      </c>
    </row>
    <row r="741" spans="1:16" ht="51">
      <c r="A741" s="126" t="s">
        <v>620</v>
      </c>
      <c r="B741" s="126"/>
      <c r="C741" s="127" t="s">
        <v>714</v>
      </c>
      <c r="D741" s="121">
        <v>42786</v>
      </c>
      <c r="E741" s="122" t="s">
        <v>3201</v>
      </c>
      <c r="F741" s="122" t="s">
        <v>3</v>
      </c>
      <c r="G741" s="122">
        <v>1477779</v>
      </c>
      <c r="H741" s="126"/>
      <c r="I741" s="130" t="s">
        <v>3202</v>
      </c>
      <c r="J741" s="126"/>
      <c r="K741" s="126"/>
      <c r="L741" s="126"/>
      <c r="M741" s="126"/>
      <c r="N741" s="223">
        <v>0</v>
      </c>
      <c r="O741" s="223">
        <v>1219.31</v>
      </c>
      <c r="P741" s="126" t="s">
        <v>1331</v>
      </c>
    </row>
    <row r="742" spans="1:16" ht="51">
      <c r="A742" s="126" t="s">
        <v>620</v>
      </c>
      <c r="B742" s="126"/>
      <c r="C742" s="127" t="s">
        <v>714</v>
      </c>
      <c r="D742" s="121">
        <v>42786</v>
      </c>
      <c r="E742" s="122" t="s">
        <v>3203</v>
      </c>
      <c r="F742" s="122" t="s">
        <v>3</v>
      </c>
      <c r="G742" s="122">
        <v>1477811</v>
      </c>
      <c r="H742" s="126"/>
      <c r="I742" s="130" t="s">
        <v>3204</v>
      </c>
      <c r="J742" s="126"/>
      <c r="K742" s="126"/>
      <c r="L742" s="126"/>
      <c r="M742" s="126"/>
      <c r="N742" s="223">
        <v>0</v>
      </c>
      <c r="O742" s="223">
        <v>1093.6500000000001</v>
      </c>
      <c r="P742" s="126" t="s">
        <v>1331</v>
      </c>
    </row>
    <row r="743" spans="1:16" ht="51">
      <c r="A743" s="126" t="s">
        <v>620</v>
      </c>
      <c r="B743" s="126"/>
      <c r="C743" s="127" t="s">
        <v>714</v>
      </c>
      <c r="D743" s="121">
        <v>42786</v>
      </c>
      <c r="E743" s="122" t="s">
        <v>3205</v>
      </c>
      <c r="F743" s="122" t="s">
        <v>3</v>
      </c>
      <c r="G743" s="122">
        <v>1477837</v>
      </c>
      <c r="H743" s="126"/>
      <c r="I743" s="130" t="s">
        <v>2697</v>
      </c>
      <c r="J743" s="126"/>
      <c r="K743" s="126"/>
      <c r="L743" s="126"/>
      <c r="M743" s="126"/>
      <c r="N743" s="223">
        <v>0</v>
      </c>
      <c r="O743" s="223">
        <v>1000</v>
      </c>
      <c r="P743" s="126" t="s">
        <v>1331</v>
      </c>
    </row>
    <row r="744" spans="1:16" ht="51">
      <c r="A744" s="126" t="s">
        <v>620</v>
      </c>
      <c r="B744" s="126"/>
      <c r="C744" s="127" t="s">
        <v>714</v>
      </c>
      <c r="D744" s="121">
        <v>42786</v>
      </c>
      <c r="E744" s="122" t="s">
        <v>3206</v>
      </c>
      <c r="F744" s="122" t="s">
        <v>3</v>
      </c>
      <c r="G744" s="122">
        <v>1477928</v>
      </c>
      <c r="H744" s="126"/>
      <c r="I744" s="130" t="s">
        <v>2881</v>
      </c>
      <c r="J744" s="126"/>
      <c r="K744" s="126"/>
      <c r="L744" s="126"/>
      <c r="M744" s="126"/>
      <c r="N744" s="223">
        <v>0</v>
      </c>
      <c r="O744" s="223">
        <v>200</v>
      </c>
      <c r="P744" s="126" t="s">
        <v>1331</v>
      </c>
    </row>
    <row r="745" spans="1:16" ht="51">
      <c r="A745" s="126" t="s">
        <v>620</v>
      </c>
      <c r="B745" s="126"/>
      <c r="C745" s="127" t="s">
        <v>714</v>
      </c>
      <c r="D745" s="121">
        <v>42787</v>
      </c>
      <c r="E745" s="122" t="s">
        <v>3207</v>
      </c>
      <c r="F745" s="122" t="s">
        <v>3</v>
      </c>
      <c r="G745" s="122">
        <v>1478097</v>
      </c>
      <c r="H745" s="126"/>
      <c r="I745" s="130" t="s">
        <v>3208</v>
      </c>
      <c r="J745" s="126"/>
      <c r="K745" s="126"/>
      <c r="L745" s="126"/>
      <c r="M745" s="126"/>
      <c r="N745" s="223">
        <v>0</v>
      </c>
      <c r="O745" s="223">
        <v>3888.15</v>
      </c>
      <c r="P745" s="126" t="s">
        <v>1331</v>
      </c>
    </row>
    <row r="746" spans="1:16" ht="51">
      <c r="A746" s="126" t="s">
        <v>620</v>
      </c>
      <c r="B746" s="126"/>
      <c r="C746" s="127" t="s">
        <v>714</v>
      </c>
      <c r="D746" s="121">
        <v>42787</v>
      </c>
      <c r="E746" s="122" t="s">
        <v>3209</v>
      </c>
      <c r="F746" s="122" t="s">
        <v>3</v>
      </c>
      <c r="G746" s="122">
        <v>1478102</v>
      </c>
      <c r="H746" s="126"/>
      <c r="I746" s="130" t="s">
        <v>3210</v>
      </c>
      <c r="J746" s="126"/>
      <c r="K746" s="126"/>
      <c r="L746" s="126"/>
      <c r="M746" s="126"/>
      <c r="N746" s="223">
        <v>0</v>
      </c>
      <c r="O746" s="223">
        <v>568.46</v>
      </c>
      <c r="P746" s="126" t="s">
        <v>1331</v>
      </c>
    </row>
    <row r="747" spans="1:16" ht="51">
      <c r="A747" s="126" t="s">
        <v>620</v>
      </c>
      <c r="B747" s="126"/>
      <c r="C747" s="127" t="s">
        <v>714</v>
      </c>
      <c r="D747" s="121">
        <v>42787</v>
      </c>
      <c r="E747" s="122" t="s">
        <v>3211</v>
      </c>
      <c r="F747" s="122" t="s">
        <v>3</v>
      </c>
      <c r="G747" s="122">
        <v>1478104</v>
      </c>
      <c r="H747" s="126"/>
      <c r="I747" s="130" t="s">
        <v>3212</v>
      </c>
      <c r="J747" s="126"/>
      <c r="K747" s="126"/>
      <c r="L747" s="126"/>
      <c r="M747" s="126"/>
      <c r="N747" s="223">
        <v>0</v>
      </c>
      <c r="O747" s="223">
        <v>998.08</v>
      </c>
      <c r="P747" s="126" t="s">
        <v>1331</v>
      </c>
    </row>
    <row r="748" spans="1:16" ht="51">
      <c r="A748" s="126" t="s">
        <v>620</v>
      </c>
      <c r="B748" s="126"/>
      <c r="C748" s="127" t="s">
        <v>714</v>
      </c>
      <c r="D748" s="121">
        <v>42787</v>
      </c>
      <c r="E748" s="122" t="s">
        <v>3213</v>
      </c>
      <c r="F748" s="122" t="s">
        <v>3</v>
      </c>
      <c r="G748" s="122">
        <v>1478107</v>
      </c>
      <c r="H748" s="126"/>
      <c r="I748" s="130" t="s">
        <v>3214</v>
      </c>
      <c r="J748" s="126"/>
      <c r="K748" s="126"/>
      <c r="L748" s="126"/>
      <c r="M748" s="126"/>
      <c r="N748" s="223">
        <v>0</v>
      </c>
      <c r="O748" s="223">
        <v>998.08</v>
      </c>
      <c r="P748" s="126" t="s">
        <v>1331</v>
      </c>
    </row>
    <row r="749" spans="1:16" ht="51">
      <c r="A749" s="126" t="s">
        <v>620</v>
      </c>
      <c r="B749" s="126"/>
      <c r="C749" s="127" t="s">
        <v>714</v>
      </c>
      <c r="D749" s="121">
        <v>42787</v>
      </c>
      <c r="E749" s="122" t="s">
        <v>3215</v>
      </c>
      <c r="F749" s="122" t="s">
        <v>3</v>
      </c>
      <c r="G749" s="122">
        <v>1478108</v>
      </c>
      <c r="H749" s="126"/>
      <c r="I749" s="130" t="s">
        <v>3216</v>
      </c>
      <c r="J749" s="126"/>
      <c r="K749" s="126"/>
      <c r="L749" s="126"/>
      <c r="M749" s="126"/>
      <c r="N749" s="223">
        <v>0</v>
      </c>
      <c r="O749" s="223">
        <v>3353.38</v>
      </c>
      <c r="P749" s="126" t="s">
        <v>1331</v>
      </c>
    </row>
    <row r="750" spans="1:16" ht="51">
      <c r="A750" s="126" t="s">
        <v>620</v>
      </c>
      <c r="B750" s="126"/>
      <c r="C750" s="127" t="s">
        <v>714</v>
      </c>
      <c r="D750" s="121">
        <v>42787</v>
      </c>
      <c r="E750" s="122" t="s">
        <v>3217</v>
      </c>
      <c r="F750" s="122" t="s">
        <v>3</v>
      </c>
      <c r="G750" s="122">
        <v>1478110</v>
      </c>
      <c r="H750" s="126"/>
      <c r="I750" s="130" t="s">
        <v>3218</v>
      </c>
      <c r="J750" s="126"/>
      <c r="K750" s="126"/>
      <c r="L750" s="126"/>
      <c r="M750" s="126"/>
      <c r="N750" s="223">
        <v>0</v>
      </c>
      <c r="O750" s="223">
        <v>3353.38</v>
      </c>
      <c r="P750" s="126" t="s">
        <v>1331</v>
      </c>
    </row>
    <row r="751" spans="1:16" ht="51">
      <c r="A751" s="126" t="s">
        <v>620</v>
      </c>
      <c r="B751" s="126"/>
      <c r="C751" s="127" t="s">
        <v>714</v>
      </c>
      <c r="D751" s="121">
        <v>42787</v>
      </c>
      <c r="E751" s="122" t="s">
        <v>3219</v>
      </c>
      <c r="F751" s="122" t="s">
        <v>3</v>
      </c>
      <c r="G751" s="122">
        <v>1478112</v>
      </c>
      <c r="H751" s="126"/>
      <c r="I751" s="130" t="s">
        <v>3220</v>
      </c>
      <c r="J751" s="126"/>
      <c r="K751" s="126"/>
      <c r="L751" s="126"/>
      <c r="M751" s="126"/>
      <c r="N751" s="223">
        <v>0</v>
      </c>
      <c r="O751" s="223">
        <v>542.26</v>
      </c>
      <c r="P751" s="126" t="s">
        <v>1331</v>
      </c>
    </row>
    <row r="752" spans="1:16" ht="63.75">
      <c r="A752" s="126" t="s">
        <v>620</v>
      </c>
      <c r="B752" s="126"/>
      <c r="C752" s="127" t="s">
        <v>714</v>
      </c>
      <c r="D752" s="121">
        <v>42787</v>
      </c>
      <c r="E752" s="122" t="s">
        <v>3221</v>
      </c>
      <c r="F752" s="122" t="s">
        <v>3</v>
      </c>
      <c r="G752" s="122">
        <v>1478142</v>
      </c>
      <c r="H752" s="126"/>
      <c r="I752" s="130" t="s">
        <v>3222</v>
      </c>
      <c r="J752" s="126"/>
      <c r="K752" s="126"/>
      <c r="L752" s="126"/>
      <c r="M752" s="126"/>
      <c r="N752" s="223">
        <v>0</v>
      </c>
      <c r="O752" s="223">
        <v>8380.94</v>
      </c>
      <c r="P752" s="126" t="s">
        <v>1331</v>
      </c>
    </row>
    <row r="753" spans="1:16" ht="63.75">
      <c r="A753" s="126" t="s">
        <v>620</v>
      </c>
      <c r="B753" s="126"/>
      <c r="C753" s="127" t="s">
        <v>714</v>
      </c>
      <c r="D753" s="121">
        <v>42787</v>
      </c>
      <c r="E753" s="122" t="s">
        <v>3223</v>
      </c>
      <c r="F753" s="122" t="s">
        <v>3</v>
      </c>
      <c r="G753" s="122">
        <v>1478146</v>
      </c>
      <c r="H753" s="126"/>
      <c r="I753" s="130" t="s">
        <v>3224</v>
      </c>
      <c r="J753" s="126"/>
      <c r="K753" s="126"/>
      <c r="L753" s="126"/>
      <c r="M753" s="126"/>
      <c r="N753" s="223">
        <v>0</v>
      </c>
      <c r="O753" s="223">
        <v>8380.94</v>
      </c>
      <c r="P753" s="126" t="s">
        <v>1331</v>
      </c>
    </row>
    <row r="754" spans="1:16" ht="63.75">
      <c r="A754" s="126">
        <v>70</v>
      </c>
      <c r="B754" s="126"/>
      <c r="C754" s="127" t="s">
        <v>706</v>
      </c>
      <c r="D754" s="121">
        <v>42787</v>
      </c>
      <c r="E754" s="122" t="s">
        <v>3225</v>
      </c>
      <c r="F754" s="122" t="s">
        <v>3</v>
      </c>
      <c r="G754" s="122">
        <v>1478058</v>
      </c>
      <c r="H754" s="126"/>
      <c r="I754" s="130" t="s">
        <v>3226</v>
      </c>
      <c r="J754" s="126"/>
      <c r="K754" s="126"/>
      <c r="L754" s="126"/>
      <c r="M754" s="126"/>
      <c r="N754" s="223">
        <v>0</v>
      </c>
      <c r="O754" s="223">
        <v>169</v>
      </c>
      <c r="P754" s="126" t="s">
        <v>12606</v>
      </c>
    </row>
    <row r="755" spans="1:16" ht="63.75">
      <c r="A755" s="126" t="s">
        <v>620</v>
      </c>
      <c r="B755" s="126"/>
      <c r="C755" s="127" t="s">
        <v>714</v>
      </c>
      <c r="D755" s="121">
        <v>42787</v>
      </c>
      <c r="E755" s="122" t="s">
        <v>3227</v>
      </c>
      <c r="F755" s="122" t="s">
        <v>3</v>
      </c>
      <c r="G755" s="122">
        <v>1478172</v>
      </c>
      <c r="H755" s="126"/>
      <c r="I755" s="130" t="s">
        <v>3228</v>
      </c>
      <c r="J755" s="126"/>
      <c r="K755" s="126"/>
      <c r="L755" s="126"/>
      <c r="M755" s="126"/>
      <c r="N755" s="223">
        <v>0</v>
      </c>
      <c r="O755" s="223">
        <v>396</v>
      </c>
      <c r="P755" s="126" t="s">
        <v>1331</v>
      </c>
    </row>
    <row r="756" spans="1:16" ht="51">
      <c r="A756" s="126">
        <v>41</v>
      </c>
      <c r="B756" s="126"/>
      <c r="C756" s="127" t="s">
        <v>698</v>
      </c>
      <c r="D756" s="121">
        <v>42787</v>
      </c>
      <c r="E756" s="122" t="s">
        <v>3229</v>
      </c>
      <c r="F756" s="122" t="s">
        <v>3</v>
      </c>
      <c r="G756" s="122">
        <v>1478225</v>
      </c>
      <c r="H756" s="126"/>
      <c r="I756" s="130" t="s">
        <v>3230</v>
      </c>
      <c r="J756" s="126"/>
      <c r="K756" s="126"/>
      <c r="L756" s="126"/>
      <c r="M756" s="126"/>
      <c r="N756" s="223">
        <v>0</v>
      </c>
      <c r="O756" s="223">
        <v>810.7</v>
      </c>
      <c r="P756" s="126" t="s">
        <v>1331</v>
      </c>
    </row>
    <row r="757" spans="1:16" ht="51">
      <c r="A757" s="126">
        <v>15</v>
      </c>
      <c r="B757" s="126"/>
      <c r="C757" s="127" t="s">
        <v>692</v>
      </c>
      <c r="D757" s="121">
        <v>42787</v>
      </c>
      <c r="E757" s="122" t="s">
        <v>3231</v>
      </c>
      <c r="F757" s="122" t="s">
        <v>3</v>
      </c>
      <c r="G757" s="122">
        <v>1478227</v>
      </c>
      <c r="H757" s="126"/>
      <c r="I757" s="130" t="s">
        <v>3232</v>
      </c>
      <c r="J757" s="126"/>
      <c r="K757" s="126"/>
      <c r="L757" s="126"/>
      <c r="M757" s="126"/>
      <c r="N757" s="223">
        <v>0</v>
      </c>
      <c r="O757" s="223">
        <v>0.66</v>
      </c>
      <c r="P757" s="126" t="s">
        <v>1331</v>
      </c>
    </row>
    <row r="758" spans="1:16" ht="51">
      <c r="A758" s="126">
        <v>15</v>
      </c>
      <c r="B758" s="126"/>
      <c r="C758" s="127" t="s">
        <v>692</v>
      </c>
      <c r="D758" s="121">
        <v>42787</v>
      </c>
      <c r="E758" s="122" t="s">
        <v>3233</v>
      </c>
      <c r="F758" s="122" t="s">
        <v>3</v>
      </c>
      <c r="G758" s="122">
        <v>1478228</v>
      </c>
      <c r="H758" s="126"/>
      <c r="I758" s="130" t="s">
        <v>3232</v>
      </c>
      <c r="J758" s="126"/>
      <c r="K758" s="126"/>
      <c r="L758" s="126"/>
      <c r="M758" s="126"/>
      <c r="N758" s="223">
        <v>0</v>
      </c>
      <c r="O758" s="223">
        <v>0.4</v>
      </c>
      <c r="P758" s="126" t="s">
        <v>1331</v>
      </c>
    </row>
    <row r="759" spans="1:16" ht="51">
      <c r="A759" s="126">
        <v>15</v>
      </c>
      <c r="B759" s="126"/>
      <c r="C759" s="127" t="s">
        <v>692</v>
      </c>
      <c r="D759" s="121">
        <v>42787</v>
      </c>
      <c r="E759" s="122" t="s">
        <v>3234</v>
      </c>
      <c r="F759" s="122" t="s">
        <v>3</v>
      </c>
      <c r="G759" s="122">
        <v>1478229</v>
      </c>
      <c r="H759" s="126"/>
      <c r="I759" s="130" t="s">
        <v>3232</v>
      </c>
      <c r="J759" s="126"/>
      <c r="K759" s="126"/>
      <c r="L759" s="126"/>
      <c r="M759" s="126"/>
      <c r="N759" s="223">
        <v>0</v>
      </c>
      <c r="O759" s="223">
        <v>0.11</v>
      </c>
      <c r="P759" s="126" t="s">
        <v>1331</v>
      </c>
    </row>
    <row r="760" spans="1:16" ht="51">
      <c r="A760" s="126" t="s">
        <v>620</v>
      </c>
      <c r="B760" s="126"/>
      <c r="C760" s="127" t="s">
        <v>714</v>
      </c>
      <c r="D760" s="121">
        <v>42788</v>
      </c>
      <c r="E760" s="122" t="s">
        <v>3235</v>
      </c>
      <c r="F760" s="122" t="s">
        <v>3</v>
      </c>
      <c r="G760" s="122">
        <v>1478399</v>
      </c>
      <c r="H760" s="126"/>
      <c r="I760" s="130" t="s">
        <v>3236</v>
      </c>
      <c r="J760" s="126"/>
      <c r="K760" s="126"/>
      <c r="L760" s="126"/>
      <c r="M760" s="126"/>
      <c r="N760" s="223">
        <v>0</v>
      </c>
      <c r="O760" s="223">
        <v>113120</v>
      </c>
      <c r="P760" s="126" t="s">
        <v>1331</v>
      </c>
    </row>
    <row r="761" spans="1:16" ht="51">
      <c r="A761" s="126">
        <v>35</v>
      </c>
      <c r="B761" s="126"/>
      <c r="C761" s="127" t="s">
        <v>697</v>
      </c>
      <c r="D761" s="121">
        <v>42788</v>
      </c>
      <c r="E761" s="122" t="s">
        <v>3237</v>
      </c>
      <c r="F761" s="122" t="s">
        <v>3</v>
      </c>
      <c r="G761" s="122">
        <v>1478429</v>
      </c>
      <c r="H761" s="126"/>
      <c r="I761" s="130" t="s">
        <v>3238</v>
      </c>
      <c r="J761" s="126"/>
      <c r="K761" s="126"/>
      <c r="L761" s="126"/>
      <c r="M761" s="126"/>
      <c r="N761" s="223">
        <v>0</v>
      </c>
      <c r="O761" s="223">
        <v>328.6</v>
      </c>
      <c r="P761" s="126" t="s">
        <v>1331</v>
      </c>
    </row>
    <row r="762" spans="1:16" ht="51">
      <c r="A762" s="126" t="s">
        <v>620</v>
      </c>
      <c r="B762" s="126"/>
      <c r="C762" s="127" t="s">
        <v>714</v>
      </c>
      <c r="D762" s="121">
        <v>42788</v>
      </c>
      <c r="E762" s="122" t="s">
        <v>3239</v>
      </c>
      <c r="F762" s="122" t="s">
        <v>3</v>
      </c>
      <c r="G762" s="122">
        <v>1478452</v>
      </c>
      <c r="H762" s="126"/>
      <c r="I762" s="130" t="s">
        <v>3240</v>
      </c>
      <c r="J762" s="126"/>
      <c r="K762" s="126"/>
      <c r="L762" s="126"/>
      <c r="M762" s="126"/>
      <c r="N762" s="223">
        <v>0</v>
      </c>
      <c r="O762" s="223">
        <v>25231.63</v>
      </c>
      <c r="P762" s="126" t="s">
        <v>1331</v>
      </c>
    </row>
    <row r="763" spans="1:16" ht="63.75">
      <c r="A763" s="126">
        <v>299</v>
      </c>
      <c r="B763" s="126"/>
      <c r="C763" s="127" t="s">
        <v>799</v>
      </c>
      <c r="D763" s="121">
        <v>42788</v>
      </c>
      <c r="E763" s="122" t="s">
        <v>3241</v>
      </c>
      <c r="F763" s="122" t="s">
        <v>3</v>
      </c>
      <c r="G763" s="122">
        <v>1478453</v>
      </c>
      <c r="H763" s="126"/>
      <c r="I763" s="130" t="s">
        <v>3242</v>
      </c>
      <c r="J763" s="126"/>
      <c r="K763" s="126"/>
      <c r="L763" s="126"/>
      <c r="M763" s="126"/>
      <c r="N763" s="223">
        <v>0</v>
      </c>
      <c r="O763" s="223">
        <v>575000</v>
      </c>
      <c r="P763" s="126" t="s">
        <v>1331</v>
      </c>
    </row>
    <row r="764" spans="1:16" ht="51">
      <c r="A764" s="126" t="s">
        <v>620</v>
      </c>
      <c r="B764" s="126"/>
      <c r="C764" s="127" t="s">
        <v>714</v>
      </c>
      <c r="D764" s="121">
        <v>42788</v>
      </c>
      <c r="E764" s="122" t="s">
        <v>3243</v>
      </c>
      <c r="F764" s="122" t="s">
        <v>3</v>
      </c>
      <c r="G764" s="122">
        <v>1478400</v>
      </c>
      <c r="H764" s="126"/>
      <c r="I764" s="130" t="s">
        <v>3244</v>
      </c>
      <c r="J764" s="126"/>
      <c r="K764" s="126"/>
      <c r="L764" s="126"/>
      <c r="M764" s="126"/>
      <c r="N764" s="223">
        <v>0</v>
      </c>
      <c r="O764" s="223">
        <v>3060</v>
      </c>
      <c r="P764" s="126" t="s">
        <v>1331</v>
      </c>
    </row>
    <row r="765" spans="1:16" ht="51">
      <c r="A765" s="126" t="s">
        <v>620</v>
      </c>
      <c r="B765" s="126"/>
      <c r="C765" s="127" t="s">
        <v>714</v>
      </c>
      <c r="D765" s="121">
        <v>42788</v>
      </c>
      <c r="E765" s="122" t="s">
        <v>3245</v>
      </c>
      <c r="F765" s="122" t="s">
        <v>3</v>
      </c>
      <c r="G765" s="122">
        <v>1478534</v>
      </c>
      <c r="H765" s="126"/>
      <c r="I765" s="130" t="s">
        <v>3246</v>
      </c>
      <c r="J765" s="126"/>
      <c r="K765" s="126"/>
      <c r="L765" s="126"/>
      <c r="M765" s="126"/>
      <c r="N765" s="223">
        <v>0</v>
      </c>
      <c r="O765" s="223">
        <v>466.22</v>
      </c>
      <c r="P765" s="126" t="s">
        <v>1331</v>
      </c>
    </row>
    <row r="766" spans="1:16" ht="51">
      <c r="A766" s="126" t="s">
        <v>620</v>
      </c>
      <c r="B766" s="126"/>
      <c r="C766" s="127" t="s">
        <v>714</v>
      </c>
      <c r="D766" s="121">
        <v>42788</v>
      </c>
      <c r="E766" s="122" t="s">
        <v>3247</v>
      </c>
      <c r="F766" s="122" t="s">
        <v>3</v>
      </c>
      <c r="G766" s="122">
        <v>1478545</v>
      </c>
      <c r="H766" s="126"/>
      <c r="I766" s="130" t="s">
        <v>3248</v>
      </c>
      <c r="J766" s="126"/>
      <c r="K766" s="126"/>
      <c r="L766" s="126"/>
      <c r="M766" s="126"/>
      <c r="N766" s="223">
        <v>0</v>
      </c>
      <c r="O766" s="223">
        <v>12728.5</v>
      </c>
      <c r="P766" s="126" t="s">
        <v>1331</v>
      </c>
    </row>
    <row r="767" spans="1:16" ht="51">
      <c r="A767" s="126">
        <v>15</v>
      </c>
      <c r="B767" s="126"/>
      <c r="C767" s="127" t="s">
        <v>692</v>
      </c>
      <c r="D767" s="121">
        <v>42788</v>
      </c>
      <c r="E767" s="122" t="s">
        <v>3249</v>
      </c>
      <c r="F767" s="122" t="s">
        <v>3</v>
      </c>
      <c r="G767" s="122">
        <v>1478600</v>
      </c>
      <c r="H767" s="126"/>
      <c r="I767" s="130" t="s">
        <v>3250</v>
      </c>
      <c r="J767" s="126"/>
      <c r="K767" s="126"/>
      <c r="L767" s="126"/>
      <c r="M767" s="126"/>
      <c r="N767" s="223">
        <v>0</v>
      </c>
      <c r="O767" s="223">
        <v>40.130000000000003</v>
      </c>
      <c r="P767" s="126" t="s">
        <v>1331</v>
      </c>
    </row>
    <row r="768" spans="1:16" ht="51">
      <c r="A768" s="126">
        <v>15</v>
      </c>
      <c r="B768" s="126"/>
      <c r="C768" s="127" t="s">
        <v>692</v>
      </c>
      <c r="D768" s="121">
        <v>42788</v>
      </c>
      <c r="E768" s="122" t="s">
        <v>3251</v>
      </c>
      <c r="F768" s="122" t="s">
        <v>3</v>
      </c>
      <c r="G768" s="122">
        <v>1478601</v>
      </c>
      <c r="H768" s="126"/>
      <c r="I768" s="130" t="s">
        <v>3252</v>
      </c>
      <c r="J768" s="126"/>
      <c r="K768" s="126"/>
      <c r="L768" s="126"/>
      <c r="M768" s="126"/>
      <c r="N768" s="223">
        <v>0</v>
      </c>
      <c r="O768" s="223">
        <v>16.18</v>
      </c>
      <c r="P768" s="126" t="s">
        <v>1331</v>
      </c>
    </row>
    <row r="769" spans="1:16" ht="51">
      <c r="A769" s="126">
        <v>15</v>
      </c>
      <c r="B769" s="126"/>
      <c r="C769" s="127" t="s">
        <v>692</v>
      </c>
      <c r="D769" s="121">
        <v>42788</v>
      </c>
      <c r="E769" s="122" t="s">
        <v>3253</v>
      </c>
      <c r="F769" s="122" t="s">
        <v>3</v>
      </c>
      <c r="G769" s="122">
        <v>1478602</v>
      </c>
      <c r="H769" s="126"/>
      <c r="I769" s="130" t="s">
        <v>3254</v>
      </c>
      <c r="J769" s="126"/>
      <c r="K769" s="126"/>
      <c r="L769" s="126"/>
      <c r="M769" s="126"/>
      <c r="N769" s="223">
        <v>0</v>
      </c>
      <c r="O769" s="223">
        <v>39.090000000000003</v>
      </c>
      <c r="P769" s="126" t="s">
        <v>1331</v>
      </c>
    </row>
    <row r="770" spans="1:16" ht="51">
      <c r="A770" s="126">
        <v>15</v>
      </c>
      <c r="B770" s="126"/>
      <c r="C770" s="127" t="s">
        <v>692</v>
      </c>
      <c r="D770" s="121">
        <v>42788</v>
      </c>
      <c r="E770" s="122" t="s">
        <v>3255</v>
      </c>
      <c r="F770" s="122" t="s">
        <v>3</v>
      </c>
      <c r="G770" s="122">
        <v>1478603</v>
      </c>
      <c r="H770" s="126"/>
      <c r="I770" s="130" t="s">
        <v>3256</v>
      </c>
      <c r="J770" s="126"/>
      <c r="K770" s="126"/>
      <c r="L770" s="126"/>
      <c r="M770" s="126"/>
      <c r="N770" s="223">
        <v>0</v>
      </c>
      <c r="O770" s="223">
        <v>39.130000000000003</v>
      </c>
      <c r="P770" s="126" t="s">
        <v>1331</v>
      </c>
    </row>
    <row r="771" spans="1:16" ht="51">
      <c r="A771" s="126">
        <v>15</v>
      </c>
      <c r="B771" s="126"/>
      <c r="C771" s="127" t="s">
        <v>692</v>
      </c>
      <c r="D771" s="121">
        <v>42788</v>
      </c>
      <c r="E771" s="122" t="s">
        <v>3257</v>
      </c>
      <c r="F771" s="122" t="s">
        <v>3</v>
      </c>
      <c r="G771" s="122">
        <v>1478604</v>
      </c>
      <c r="H771" s="126"/>
      <c r="I771" s="130" t="s">
        <v>3258</v>
      </c>
      <c r="J771" s="126"/>
      <c r="K771" s="126"/>
      <c r="L771" s="126"/>
      <c r="M771" s="126"/>
      <c r="N771" s="223">
        <v>0</v>
      </c>
      <c r="O771" s="223">
        <v>39.29</v>
      </c>
      <c r="P771" s="126" t="s">
        <v>1331</v>
      </c>
    </row>
    <row r="772" spans="1:16" ht="51">
      <c r="A772" s="126">
        <v>15</v>
      </c>
      <c r="B772" s="126"/>
      <c r="C772" s="127" t="s">
        <v>692</v>
      </c>
      <c r="D772" s="121">
        <v>42788</v>
      </c>
      <c r="E772" s="122" t="s">
        <v>3259</v>
      </c>
      <c r="F772" s="122" t="s">
        <v>3</v>
      </c>
      <c r="G772" s="122">
        <v>1478605</v>
      </c>
      <c r="H772" s="126"/>
      <c r="I772" s="130" t="s">
        <v>3260</v>
      </c>
      <c r="J772" s="126"/>
      <c r="K772" s="126"/>
      <c r="L772" s="126"/>
      <c r="M772" s="126"/>
      <c r="N772" s="223">
        <v>0</v>
      </c>
      <c r="O772" s="223">
        <v>39.03</v>
      </c>
      <c r="P772" s="126" t="s">
        <v>1331</v>
      </c>
    </row>
    <row r="773" spans="1:16" ht="51">
      <c r="A773" s="126">
        <v>15</v>
      </c>
      <c r="B773" s="126"/>
      <c r="C773" s="127" t="s">
        <v>692</v>
      </c>
      <c r="D773" s="121">
        <v>42788</v>
      </c>
      <c r="E773" s="122" t="s">
        <v>3261</v>
      </c>
      <c r="F773" s="122" t="s">
        <v>3</v>
      </c>
      <c r="G773" s="122">
        <v>1478607</v>
      </c>
      <c r="H773" s="126"/>
      <c r="I773" s="130" t="s">
        <v>3262</v>
      </c>
      <c r="J773" s="126"/>
      <c r="K773" s="126"/>
      <c r="L773" s="126"/>
      <c r="M773" s="126"/>
      <c r="N773" s="223">
        <v>0</v>
      </c>
      <c r="O773" s="223">
        <v>39.090000000000003</v>
      </c>
      <c r="P773" s="126" t="s">
        <v>1331</v>
      </c>
    </row>
    <row r="774" spans="1:16" ht="51">
      <c r="A774" s="126">
        <v>15</v>
      </c>
      <c r="B774" s="126"/>
      <c r="C774" s="127" t="s">
        <v>692</v>
      </c>
      <c r="D774" s="121">
        <v>42788</v>
      </c>
      <c r="E774" s="122" t="s">
        <v>3263</v>
      </c>
      <c r="F774" s="122" t="s">
        <v>3</v>
      </c>
      <c r="G774" s="122">
        <v>1478609</v>
      </c>
      <c r="H774" s="126"/>
      <c r="I774" s="130" t="s">
        <v>3264</v>
      </c>
      <c r="J774" s="126"/>
      <c r="K774" s="126"/>
      <c r="L774" s="126"/>
      <c r="M774" s="126"/>
      <c r="N774" s="223">
        <v>0</v>
      </c>
      <c r="O774" s="223">
        <v>13.5</v>
      </c>
      <c r="P774" s="126" t="s">
        <v>1331</v>
      </c>
    </row>
    <row r="775" spans="1:16" ht="51">
      <c r="A775" s="126">
        <v>15</v>
      </c>
      <c r="B775" s="126"/>
      <c r="C775" s="127" t="s">
        <v>692</v>
      </c>
      <c r="D775" s="121">
        <v>42788</v>
      </c>
      <c r="E775" s="122" t="s">
        <v>3265</v>
      </c>
      <c r="F775" s="122" t="s">
        <v>3</v>
      </c>
      <c r="G775" s="122">
        <v>1478610</v>
      </c>
      <c r="H775" s="126"/>
      <c r="I775" s="130" t="s">
        <v>3266</v>
      </c>
      <c r="J775" s="126"/>
      <c r="K775" s="126"/>
      <c r="L775" s="126"/>
      <c r="M775" s="126"/>
      <c r="N775" s="223">
        <v>0</v>
      </c>
      <c r="O775" s="223">
        <v>39.07</v>
      </c>
      <c r="P775" s="126" t="s">
        <v>1331</v>
      </c>
    </row>
    <row r="776" spans="1:16" ht="51">
      <c r="A776" s="126">
        <v>15</v>
      </c>
      <c r="B776" s="126"/>
      <c r="C776" s="127" t="s">
        <v>692</v>
      </c>
      <c r="D776" s="121">
        <v>42788</v>
      </c>
      <c r="E776" s="122" t="s">
        <v>3267</v>
      </c>
      <c r="F776" s="122" t="s">
        <v>3</v>
      </c>
      <c r="G776" s="122">
        <v>1478611</v>
      </c>
      <c r="H776" s="126"/>
      <c r="I776" s="130" t="s">
        <v>3268</v>
      </c>
      <c r="J776" s="126"/>
      <c r="K776" s="126"/>
      <c r="L776" s="126"/>
      <c r="M776" s="126"/>
      <c r="N776" s="223">
        <v>0</v>
      </c>
      <c r="O776" s="223">
        <v>39.78</v>
      </c>
      <c r="P776" s="126" t="s">
        <v>1331</v>
      </c>
    </row>
    <row r="777" spans="1:16" ht="51">
      <c r="A777" s="126">
        <v>15</v>
      </c>
      <c r="B777" s="126"/>
      <c r="C777" s="127" t="s">
        <v>692</v>
      </c>
      <c r="D777" s="121">
        <v>42788</v>
      </c>
      <c r="E777" s="122" t="s">
        <v>3269</v>
      </c>
      <c r="F777" s="122" t="s">
        <v>3</v>
      </c>
      <c r="G777" s="122">
        <v>1478612</v>
      </c>
      <c r="H777" s="126"/>
      <c r="I777" s="130" t="s">
        <v>3270</v>
      </c>
      <c r="J777" s="126"/>
      <c r="K777" s="126"/>
      <c r="L777" s="126"/>
      <c r="M777" s="126"/>
      <c r="N777" s="223">
        <v>0</v>
      </c>
      <c r="O777" s="223">
        <v>39.56</v>
      </c>
      <c r="P777" s="126" t="s">
        <v>1331</v>
      </c>
    </row>
    <row r="778" spans="1:16" ht="51">
      <c r="A778" s="126">
        <v>592</v>
      </c>
      <c r="B778" s="126"/>
      <c r="C778" s="127" t="s">
        <v>863</v>
      </c>
      <c r="D778" s="121">
        <v>42788</v>
      </c>
      <c r="E778" s="122" t="s">
        <v>3271</v>
      </c>
      <c r="F778" s="122" t="s">
        <v>3</v>
      </c>
      <c r="G778" s="122">
        <v>1478633</v>
      </c>
      <c r="H778" s="126"/>
      <c r="I778" s="130" t="s">
        <v>3272</v>
      </c>
      <c r="J778" s="126"/>
      <c r="K778" s="126"/>
      <c r="L778" s="126"/>
      <c r="M778" s="126"/>
      <c r="N778" s="223">
        <v>0</v>
      </c>
      <c r="O778" s="223">
        <v>1</v>
      </c>
      <c r="P778" s="126" t="s">
        <v>1331</v>
      </c>
    </row>
    <row r="779" spans="1:16" ht="51">
      <c r="A779" s="126">
        <v>86</v>
      </c>
      <c r="B779" s="126"/>
      <c r="C779" s="127" t="s">
        <v>711</v>
      </c>
      <c r="D779" s="121">
        <v>42788</v>
      </c>
      <c r="E779" s="122" t="s">
        <v>3273</v>
      </c>
      <c r="F779" s="122" t="s">
        <v>3</v>
      </c>
      <c r="G779" s="122">
        <v>1478675</v>
      </c>
      <c r="H779" s="126"/>
      <c r="I779" s="130" t="s">
        <v>3274</v>
      </c>
      <c r="J779" s="126"/>
      <c r="K779" s="126"/>
      <c r="L779" s="126"/>
      <c r="M779" s="126"/>
      <c r="N779" s="223">
        <v>0</v>
      </c>
      <c r="O779" s="223">
        <v>137.26</v>
      </c>
      <c r="P779" s="126" t="s">
        <v>1331</v>
      </c>
    </row>
    <row r="780" spans="1:16" ht="51">
      <c r="A780" s="126" t="s">
        <v>620</v>
      </c>
      <c r="B780" s="126"/>
      <c r="C780" s="127" t="s">
        <v>714</v>
      </c>
      <c r="D780" s="121">
        <v>42789</v>
      </c>
      <c r="E780" s="122" t="s">
        <v>3275</v>
      </c>
      <c r="F780" s="122" t="s">
        <v>3</v>
      </c>
      <c r="G780" s="122">
        <v>1478882</v>
      </c>
      <c r="H780" s="126"/>
      <c r="I780" s="130" t="s">
        <v>3276</v>
      </c>
      <c r="J780" s="126"/>
      <c r="K780" s="126"/>
      <c r="L780" s="126"/>
      <c r="M780" s="126"/>
      <c r="N780" s="223">
        <v>0</v>
      </c>
      <c r="O780" s="223">
        <v>6462.04</v>
      </c>
      <c r="P780" s="126" t="s">
        <v>1331</v>
      </c>
    </row>
    <row r="781" spans="1:16" ht="51">
      <c r="A781" s="126" t="s">
        <v>620</v>
      </c>
      <c r="B781" s="126"/>
      <c r="C781" s="127" t="s">
        <v>714</v>
      </c>
      <c r="D781" s="121">
        <v>42789</v>
      </c>
      <c r="E781" s="122" t="s">
        <v>3277</v>
      </c>
      <c r="F781" s="122" t="s">
        <v>3</v>
      </c>
      <c r="G781" s="122">
        <v>1479045</v>
      </c>
      <c r="H781" s="126"/>
      <c r="I781" s="130" t="s">
        <v>3278</v>
      </c>
      <c r="J781" s="126"/>
      <c r="K781" s="126"/>
      <c r="L781" s="126"/>
      <c r="M781" s="126"/>
      <c r="N781" s="223">
        <v>0</v>
      </c>
      <c r="O781" s="223">
        <v>999.33</v>
      </c>
      <c r="P781" s="126" t="s">
        <v>1331</v>
      </c>
    </row>
    <row r="782" spans="1:16" ht="51">
      <c r="A782" s="126" t="s">
        <v>620</v>
      </c>
      <c r="B782" s="126"/>
      <c r="C782" s="127" t="s">
        <v>714</v>
      </c>
      <c r="D782" s="121">
        <v>42789</v>
      </c>
      <c r="E782" s="122" t="s">
        <v>3279</v>
      </c>
      <c r="F782" s="122" t="s">
        <v>3</v>
      </c>
      <c r="G782" s="122">
        <v>1479047</v>
      </c>
      <c r="H782" s="126"/>
      <c r="I782" s="130" t="s">
        <v>3280</v>
      </c>
      <c r="J782" s="126"/>
      <c r="K782" s="126"/>
      <c r="L782" s="126"/>
      <c r="M782" s="126"/>
      <c r="N782" s="223">
        <v>0</v>
      </c>
      <c r="O782" s="223">
        <v>2997.54</v>
      </c>
      <c r="P782" s="126" t="s">
        <v>1331</v>
      </c>
    </row>
    <row r="783" spans="1:16" ht="51">
      <c r="A783" s="126" t="s">
        <v>620</v>
      </c>
      <c r="B783" s="126"/>
      <c r="C783" s="127" t="s">
        <v>714</v>
      </c>
      <c r="D783" s="121">
        <v>42789</v>
      </c>
      <c r="E783" s="122" t="s">
        <v>3281</v>
      </c>
      <c r="F783" s="122" t="s">
        <v>3</v>
      </c>
      <c r="G783" s="122">
        <v>1479048</v>
      </c>
      <c r="H783" s="126"/>
      <c r="I783" s="130" t="s">
        <v>3282</v>
      </c>
      <c r="J783" s="126"/>
      <c r="K783" s="126"/>
      <c r="L783" s="126"/>
      <c r="M783" s="126"/>
      <c r="N783" s="223">
        <v>0</v>
      </c>
      <c r="O783" s="223">
        <v>126.71000000000001</v>
      </c>
      <c r="P783" s="126" t="s">
        <v>1331</v>
      </c>
    </row>
    <row r="784" spans="1:16" ht="51">
      <c r="A784" s="126" t="s">
        <v>620</v>
      </c>
      <c r="B784" s="126"/>
      <c r="C784" s="127" t="s">
        <v>714</v>
      </c>
      <c r="D784" s="121">
        <v>42789</v>
      </c>
      <c r="E784" s="122" t="s">
        <v>3283</v>
      </c>
      <c r="F784" s="122" t="s">
        <v>3</v>
      </c>
      <c r="G784" s="122">
        <v>1479134</v>
      </c>
      <c r="H784" s="126"/>
      <c r="I784" s="130" t="s">
        <v>3284</v>
      </c>
      <c r="J784" s="126"/>
      <c r="K784" s="126"/>
      <c r="L784" s="126"/>
      <c r="M784" s="126"/>
      <c r="N784" s="223">
        <v>0</v>
      </c>
      <c r="O784" s="223">
        <v>504.78000000000003</v>
      </c>
      <c r="P784" s="126" t="s">
        <v>1331</v>
      </c>
    </row>
    <row r="785" spans="1:16" ht="51">
      <c r="A785" s="126" t="s">
        <v>623</v>
      </c>
      <c r="B785" s="126"/>
      <c r="C785" s="127" t="s">
        <v>716</v>
      </c>
      <c r="D785" s="121">
        <v>42790</v>
      </c>
      <c r="E785" s="122" t="s">
        <v>3285</v>
      </c>
      <c r="F785" s="122" t="s">
        <v>3</v>
      </c>
      <c r="G785" s="122">
        <v>1479343</v>
      </c>
      <c r="H785" s="126"/>
      <c r="I785" s="130" t="s">
        <v>3286</v>
      </c>
      <c r="J785" s="126"/>
      <c r="K785" s="126"/>
      <c r="L785" s="126"/>
      <c r="M785" s="126"/>
      <c r="N785" s="223">
        <v>0</v>
      </c>
      <c r="O785" s="223">
        <v>8962</v>
      </c>
      <c r="P785" s="126" t="s">
        <v>1331</v>
      </c>
    </row>
    <row r="786" spans="1:16" ht="51">
      <c r="A786" s="126" t="s">
        <v>620</v>
      </c>
      <c r="B786" s="126"/>
      <c r="C786" s="127" t="s">
        <v>714</v>
      </c>
      <c r="D786" s="121">
        <v>42790</v>
      </c>
      <c r="E786" s="122" t="s">
        <v>3287</v>
      </c>
      <c r="F786" s="122" t="s">
        <v>3</v>
      </c>
      <c r="G786" s="122">
        <v>1479385</v>
      </c>
      <c r="H786" s="126"/>
      <c r="I786" s="130" t="s">
        <v>3288</v>
      </c>
      <c r="J786" s="126"/>
      <c r="K786" s="126"/>
      <c r="L786" s="126"/>
      <c r="M786" s="126"/>
      <c r="N786" s="223">
        <v>0</v>
      </c>
      <c r="O786" s="223">
        <v>7271.97</v>
      </c>
      <c r="P786" s="126" t="s">
        <v>1331</v>
      </c>
    </row>
    <row r="787" spans="1:16" ht="51">
      <c r="A787" s="126" t="s">
        <v>620</v>
      </c>
      <c r="B787" s="126"/>
      <c r="C787" s="127" t="s">
        <v>714</v>
      </c>
      <c r="D787" s="121">
        <v>42790</v>
      </c>
      <c r="E787" s="122" t="s">
        <v>3289</v>
      </c>
      <c r="F787" s="122" t="s">
        <v>3</v>
      </c>
      <c r="G787" s="122">
        <v>1479389</v>
      </c>
      <c r="H787" s="126"/>
      <c r="I787" s="130" t="s">
        <v>3290</v>
      </c>
      <c r="J787" s="126"/>
      <c r="K787" s="126"/>
      <c r="L787" s="126"/>
      <c r="M787" s="126"/>
      <c r="N787" s="223">
        <v>0</v>
      </c>
      <c r="O787" s="223">
        <v>3857.69</v>
      </c>
      <c r="P787" s="126" t="s">
        <v>1331</v>
      </c>
    </row>
    <row r="788" spans="1:16" ht="51">
      <c r="A788" s="126" t="s">
        <v>620</v>
      </c>
      <c r="B788" s="126"/>
      <c r="C788" s="127" t="s">
        <v>714</v>
      </c>
      <c r="D788" s="121">
        <v>42790</v>
      </c>
      <c r="E788" s="122" t="s">
        <v>3291</v>
      </c>
      <c r="F788" s="122" t="s">
        <v>3</v>
      </c>
      <c r="G788" s="122">
        <v>1479395</v>
      </c>
      <c r="H788" s="126"/>
      <c r="I788" s="130" t="s">
        <v>3292</v>
      </c>
      <c r="J788" s="126"/>
      <c r="K788" s="126"/>
      <c r="L788" s="126"/>
      <c r="M788" s="126"/>
      <c r="N788" s="223">
        <v>0</v>
      </c>
      <c r="O788" s="223">
        <v>7271.97</v>
      </c>
      <c r="P788" s="126" t="s">
        <v>1331</v>
      </c>
    </row>
    <row r="789" spans="1:16" ht="63.75">
      <c r="A789" s="126" t="s">
        <v>620</v>
      </c>
      <c r="B789" s="126"/>
      <c r="C789" s="127" t="s">
        <v>714</v>
      </c>
      <c r="D789" s="121">
        <v>42790</v>
      </c>
      <c r="E789" s="122" t="s">
        <v>3293</v>
      </c>
      <c r="F789" s="122" t="s">
        <v>3</v>
      </c>
      <c r="G789" s="122">
        <v>1479416</v>
      </c>
      <c r="H789" s="126"/>
      <c r="I789" s="130" t="s">
        <v>3294</v>
      </c>
      <c r="J789" s="126"/>
      <c r="K789" s="126"/>
      <c r="L789" s="126"/>
      <c r="M789" s="126"/>
      <c r="N789" s="223">
        <v>0</v>
      </c>
      <c r="O789" s="223">
        <v>100</v>
      </c>
      <c r="P789" s="126" t="s">
        <v>1331</v>
      </c>
    </row>
    <row r="790" spans="1:16" ht="63.75">
      <c r="A790" s="126" t="s">
        <v>620</v>
      </c>
      <c r="B790" s="126"/>
      <c r="C790" s="127" t="s">
        <v>714</v>
      </c>
      <c r="D790" s="121">
        <v>42790</v>
      </c>
      <c r="E790" s="122" t="s">
        <v>3295</v>
      </c>
      <c r="F790" s="122" t="s">
        <v>3</v>
      </c>
      <c r="G790" s="122">
        <v>1479417</v>
      </c>
      <c r="H790" s="126"/>
      <c r="I790" s="130" t="s">
        <v>3296</v>
      </c>
      <c r="J790" s="126"/>
      <c r="K790" s="126"/>
      <c r="L790" s="126"/>
      <c r="M790" s="126"/>
      <c r="N790" s="223">
        <v>0</v>
      </c>
      <c r="O790" s="223">
        <v>1029.52</v>
      </c>
      <c r="P790" s="126" t="s">
        <v>1331</v>
      </c>
    </row>
    <row r="791" spans="1:16" ht="51">
      <c r="A791" s="126" t="s">
        <v>620</v>
      </c>
      <c r="B791" s="126"/>
      <c r="C791" s="127" t="s">
        <v>714</v>
      </c>
      <c r="D791" s="121">
        <v>42790</v>
      </c>
      <c r="E791" s="122" t="s">
        <v>3297</v>
      </c>
      <c r="F791" s="122" t="s">
        <v>3</v>
      </c>
      <c r="G791" s="122">
        <v>1479326</v>
      </c>
      <c r="H791" s="126"/>
      <c r="I791" s="130" t="s">
        <v>2815</v>
      </c>
      <c r="J791" s="126"/>
      <c r="K791" s="126"/>
      <c r="L791" s="126"/>
      <c r="M791" s="126"/>
      <c r="N791" s="223">
        <v>0</v>
      </c>
      <c r="O791" s="223">
        <v>1628</v>
      </c>
      <c r="P791" s="126" t="s">
        <v>1331</v>
      </c>
    </row>
    <row r="792" spans="1:16" ht="51">
      <c r="A792" s="126" t="s">
        <v>620</v>
      </c>
      <c r="B792" s="126"/>
      <c r="C792" s="127" t="s">
        <v>714</v>
      </c>
      <c r="D792" s="121">
        <v>42790</v>
      </c>
      <c r="E792" s="122" t="s">
        <v>3298</v>
      </c>
      <c r="F792" s="122" t="s">
        <v>3</v>
      </c>
      <c r="G792" s="122">
        <v>1479332</v>
      </c>
      <c r="H792" s="126"/>
      <c r="I792" s="130" t="s">
        <v>3299</v>
      </c>
      <c r="J792" s="126"/>
      <c r="K792" s="126"/>
      <c r="L792" s="126"/>
      <c r="M792" s="126"/>
      <c r="N792" s="223">
        <v>0</v>
      </c>
      <c r="O792" s="223">
        <v>4327.54</v>
      </c>
      <c r="P792" s="126" t="s">
        <v>1331</v>
      </c>
    </row>
    <row r="793" spans="1:16" ht="51">
      <c r="A793" s="126" t="s">
        <v>620</v>
      </c>
      <c r="B793" s="126"/>
      <c r="C793" s="127" t="s">
        <v>714</v>
      </c>
      <c r="D793" s="121">
        <v>42790</v>
      </c>
      <c r="E793" s="122" t="s">
        <v>3300</v>
      </c>
      <c r="F793" s="122" t="s">
        <v>3</v>
      </c>
      <c r="G793" s="122">
        <v>1479361</v>
      </c>
      <c r="H793" s="126"/>
      <c r="I793" s="130" t="s">
        <v>3301</v>
      </c>
      <c r="J793" s="126"/>
      <c r="K793" s="126"/>
      <c r="L793" s="126"/>
      <c r="M793" s="126"/>
      <c r="N793" s="223">
        <v>0</v>
      </c>
      <c r="O793" s="223">
        <v>1528.24</v>
      </c>
      <c r="P793" s="126" t="s">
        <v>1331</v>
      </c>
    </row>
    <row r="794" spans="1:16" ht="38.25">
      <c r="A794" s="126">
        <v>15</v>
      </c>
      <c r="B794" s="126"/>
      <c r="C794" s="127" t="s">
        <v>692</v>
      </c>
      <c r="D794" s="121">
        <v>42790</v>
      </c>
      <c r="E794" s="122" t="s">
        <v>3302</v>
      </c>
      <c r="F794" s="122" t="s">
        <v>3</v>
      </c>
      <c r="G794" s="122">
        <v>1479392</v>
      </c>
      <c r="H794" s="126"/>
      <c r="I794" s="130" t="s">
        <v>3303</v>
      </c>
      <c r="J794" s="126"/>
      <c r="K794" s="126"/>
      <c r="L794" s="126"/>
      <c r="M794" s="126"/>
      <c r="N794" s="223">
        <v>0</v>
      </c>
      <c r="O794" s="223">
        <v>1703.23</v>
      </c>
      <c r="P794" s="126" t="s">
        <v>1331</v>
      </c>
    </row>
    <row r="795" spans="1:16" ht="51">
      <c r="A795" s="126" t="s">
        <v>620</v>
      </c>
      <c r="B795" s="126"/>
      <c r="C795" s="127" t="s">
        <v>714</v>
      </c>
      <c r="D795" s="121">
        <v>42790</v>
      </c>
      <c r="E795" s="122" t="s">
        <v>3304</v>
      </c>
      <c r="F795" s="122" t="s">
        <v>3</v>
      </c>
      <c r="G795" s="122">
        <v>1479433</v>
      </c>
      <c r="H795" s="126"/>
      <c r="I795" s="130" t="s">
        <v>3305</v>
      </c>
      <c r="J795" s="126"/>
      <c r="K795" s="126"/>
      <c r="L795" s="126"/>
      <c r="M795" s="126"/>
      <c r="N795" s="223">
        <v>0</v>
      </c>
      <c r="O795" s="223">
        <v>465.6</v>
      </c>
      <c r="P795" s="126" t="s">
        <v>1331</v>
      </c>
    </row>
    <row r="796" spans="1:16" ht="51">
      <c r="A796" s="126" t="s">
        <v>620</v>
      </c>
      <c r="B796" s="126"/>
      <c r="C796" s="127" t="s">
        <v>714</v>
      </c>
      <c r="D796" s="121">
        <v>42790</v>
      </c>
      <c r="E796" s="122" t="s">
        <v>3306</v>
      </c>
      <c r="F796" s="122" t="s">
        <v>3</v>
      </c>
      <c r="G796" s="122">
        <v>1479454</v>
      </c>
      <c r="H796" s="126"/>
      <c r="I796" s="130" t="s">
        <v>3307</v>
      </c>
      <c r="J796" s="126"/>
      <c r="K796" s="126"/>
      <c r="L796" s="126"/>
      <c r="M796" s="126"/>
      <c r="N796" s="223">
        <v>0</v>
      </c>
      <c r="O796" s="223">
        <v>600</v>
      </c>
      <c r="P796" s="126" t="s">
        <v>1331</v>
      </c>
    </row>
    <row r="797" spans="1:16" ht="51">
      <c r="A797" s="126">
        <v>15</v>
      </c>
      <c r="B797" s="126"/>
      <c r="C797" s="127" t="s">
        <v>692</v>
      </c>
      <c r="D797" s="121">
        <v>42790</v>
      </c>
      <c r="E797" s="122" t="s">
        <v>3308</v>
      </c>
      <c r="F797" s="122" t="s">
        <v>3</v>
      </c>
      <c r="G797" s="122">
        <v>1479536</v>
      </c>
      <c r="H797" s="126"/>
      <c r="I797" s="130" t="s">
        <v>3309</v>
      </c>
      <c r="J797" s="126"/>
      <c r="K797" s="126"/>
      <c r="L797" s="126"/>
      <c r="M797" s="126"/>
      <c r="N797" s="223">
        <v>0</v>
      </c>
      <c r="O797" s="223">
        <v>117</v>
      </c>
      <c r="P797" s="126" t="s">
        <v>1331</v>
      </c>
    </row>
    <row r="798" spans="1:16" ht="51">
      <c r="A798" s="126" t="s">
        <v>620</v>
      </c>
      <c r="B798" s="126"/>
      <c r="C798" s="127" t="s">
        <v>714</v>
      </c>
      <c r="D798" s="121">
        <v>42795</v>
      </c>
      <c r="E798" s="122" t="s">
        <v>3310</v>
      </c>
      <c r="F798" s="122" t="s">
        <v>3</v>
      </c>
      <c r="G798" s="122">
        <v>1479774</v>
      </c>
      <c r="H798" s="126"/>
      <c r="I798" s="130" t="s">
        <v>3311</v>
      </c>
      <c r="J798" s="126"/>
      <c r="K798" s="126"/>
      <c r="L798" s="126"/>
      <c r="M798" s="126"/>
      <c r="N798" s="223">
        <v>0</v>
      </c>
      <c r="O798" s="223">
        <v>1940.27</v>
      </c>
      <c r="P798" s="126" t="s">
        <v>1331</v>
      </c>
    </row>
    <row r="799" spans="1:16" ht="51">
      <c r="A799" s="126" t="s">
        <v>620</v>
      </c>
      <c r="B799" s="126"/>
      <c r="C799" s="127" t="s">
        <v>714</v>
      </c>
      <c r="D799" s="121">
        <v>42795</v>
      </c>
      <c r="E799" s="122" t="s">
        <v>3312</v>
      </c>
      <c r="F799" s="122" t="s">
        <v>3</v>
      </c>
      <c r="G799" s="122">
        <v>1479712</v>
      </c>
      <c r="H799" s="126"/>
      <c r="I799" s="130" t="s">
        <v>3313</v>
      </c>
      <c r="J799" s="126"/>
      <c r="K799" s="126"/>
      <c r="L799" s="126"/>
      <c r="M799" s="126"/>
      <c r="N799" s="223">
        <v>0</v>
      </c>
      <c r="O799" s="223">
        <v>711.18000000000006</v>
      </c>
      <c r="P799" s="126" t="s">
        <v>1331</v>
      </c>
    </row>
    <row r="800" spans="1:16" ht="63.75">
      <c r="A800" s="126">
        <v>15</v>
      </c>
      <c r="B800" s="126"/>
      <c r="C800" s="127" t="s">
        <v>692</v>
      </c>
      <c r="D800" s="121">
        <v>42795</v>
      </c>
      <c r="E800" s="122" t="s">
        <v>3314</v>
      </c>
      <c r="F800" s="122" t="s">
        <v>3</v>
      </c>
      <c r="G800" s="122">
        <v>1479963</v>
      </c>
      <c r="H800" s="126"/>
      <c r="I800" s="130" t="s">
        <v>3315</v>
      </c>
      <c r="J800" s="126"/>
      <c r="K800" s="126"/>
      <c r="L800" s="126"/>
      <c r="M800" s="126"/>
      <c r="N800" s="223">
        <v>0</v>
      </c>
      <c r="O800" s="223">
        <v>302.60000000000002</v>
      </c>
      <c r="P800" s="126" t="s">
        <v>1331</v>
      </c>
    </row>
    <row r="801" spans="1:16" ht="63.75">
      <c r="A801" s="126">
        <v>47</v>
      </c>
      <c r="B801" s="126"/>
      <c r="C801" s="127" t="s">
        <v>700</v>
      </c>
      <c r="D801" s="121">
        <v>42796</v>
      </c>
      <c r="E801" s="122" t="s">
        <v>3316</v>
      </c>
      <c r="F801" s="122" t="s">
        <v>3</v>
      </c>
      <c r="G801" s="122">
        <v>1480093</v>
      </c>
      <c r="H801" s="126"/>
      <c r="I801" s="130" t="s">
        <v>3317</v>
      </c>
      <c r="J801" s="126"/>
      <c r="K801" s="126"/>
      <c r="L801" s="126"/>
      <c r="M801" s="126"/>
      <c r="N801" s="223">
        <v>0</v>
      </c>
      <c r="O801" s="223">
        <v>14519.36</v>
      </c>
      <c r="P801" s="126" t="s">
        <v>1331</v>
      </c>
    </row>
    <row r="802" spans="1:16" ht="51">
      <c r="A802" s="126" t="s">
        <v>620</v>
      </c>
      <c r="B802" s="126"/>
      <c r="C802" s="127" t="s">
        <v>714</v>
      </c>
      <c r="D802" s="121">
        <v>42796</v>
      </c>
      <c r="E802" s="122" t="s">
        <v>3318</v>
      </c>
      <c r="F802" s="122" t="s">
        <v>3</v>
      </c>
      <c r="G802" s="122">
        <v>1480108</v>
      </c>
      <c r="H802" s="126"/>
      <c r="I802" s="130" t="s">
        <v>2370</v>
      </c>
      <c r="J802" s="126"/>
      <c r="K802" s="126"/>
      <c r="L802" s="126"/>
      <c r="M802" s="126"/>
      <c r="N802" s="223">
        <v>0</v>
      </c>
      <c r="O802" s="223">
        <v>545</v>
      </c>
      <c r="P802" s="126" t="s">
        <v>1331</v>
      </c>
    </row>
    <row r="803" spans="1:16" ht="51">
      <c r="A803" s="126" t="s">
        <v>620</v>
      </c>
      <c r="B803" s="126"/>
      <c r="C803" s="127" t="s">
        <v>714</v>
      </c>
      <c r="D803" s="121">
        <v>42796</v>
      </c>
      <c r="E803" s="122" t="s">
        <v>3319</v>
      </c>
      <c r="F803" s="122" t="s">
        <v>3</v>
      </c>
      <c r="G803" s="122">
        <v>1480121</v>
      </c>
      <c r="H803" s="126"/>
      <c r="I803" s="130" t="s">
        <v>3320</v>
      </c>
      <c r="J803" s="126"/>
      <c r="K803" s="126"/>
      <c r="L803" s="126"/>
      <c r="M803" s="126"/>
      <c r="N803" s="223">
        <v>0</v>
      </c>
      <c r="O803" s="223">
        <v>38164.950000000004</v>
      </c>
      <c r="P803" s="126" t="s">
        <v>1331</v>
      </c>
    </row>
    <row r="804" spans="1:16" ht="51">
      <c r="A804" s="126" t="s">
        <v>620</v>
      </c>
      <c r="B804" s="126"/>
      <c r="C804" s="127" t="s">
        <v>714</v>
      </c>
      <c r="D804" s="121">
        <v>42796</v>
      </c>
      <c r="E804" s="122" t="s">
        <v>3321</v>
      </c>
      <c r="F804" s="122" t="s">
        <v>3</v>
      </c>
      <c r="G804" s="122">
        <v>1480125</v>
      </c>
      <c r="H804" s="126"/>
      <c r="I804" s="130" t="s">
        <v>3322</v>
      </c>
      <c r="J804" s="126"/>
      <c r="K804" s="126"/>
      <c r="L804" s="126"/>
      <c r="M804" s="126"/>
      <c r="N804" s="223">
        <v>0</v>
      </c>
      <c r="O804" s="223">
        <v>486.06</v>
      </c>
      <c r="P804" s="126" t="s">
        <v>1331</v>
      </c>
    </row>
    <row r="805" spans="1:16" ht="51">
      <c r="A805" s="126" t="s">
        <v>620</v>
      </c>
      <c r="B805" s="126"/>
      <c r="C805" s="127" t="s">
        <v>714</v>
      </c>
      <c r="D805" s="121">
        <v>42796</v>
      </c>
      <c r="E805" s="122" t="s">
        <v>3323</v>
      </c>
      <c r="F805" s="122" t="s">
        <v>3</v>
      </c>
      <c r="G805" s="122">
        <v>1480131</v>
      </c>
      <c r="H805" s="126"/>
      <c r="I805" s="130" t="s">
        <v>3324</v>
      </c>
      <c r="J805" s="126"/>
      <c r="K805" s="126"/>
      <c r="L805" s="126"/>
      <c r="M805" s="126"/>
      <c r="N805" s="223">
        <v>0</v>
      </c>
      <c r="O805" s="223">
        <v>6410.1</v>
      </c>
      <c r="P805" s="126" t="s">
        <v>1331</v>
      </c>
    </row>
    <row r="806" spans="1:16" ht="38.25">
      <c r="A806" s="126">
        <v>15</v>
      </c>
      <c r="B806" s="126"/>
      <c r="C806" s="127" t="s">
        <v>692</v>
      </c>
      <c r="D806" s="121">
        <v>42796</v>
      </c>
      <c r="E806" s="122" t="s">
        <v>3325</v>
      </c>
      <c r="F806" s="122" t="s">
        <v>3</v>
      </c>
      <c r="G806" s="122">
        <v>1480154</v>
      </c>
      <c r="H806" s="126"/>
      <c r="I806" s="130" t="s">
        <v>3326</v>
      </c>
      <c r="J806" s="126"/>
      <c r="K806" s="126"/>
      <c r="L806" s="126"/>
      <c r="M806" s="126"/>
      <c r="N806" s="223">
        <v>0</v>
      </c>
      <c r="O806" s="223">
        <v>1232.8</v>
      </c>
      <c r="P806" s="126" t="s">
        <v>1331</v>
      </c>
    </row>
    <row r="807" spans="1:16" ht="63.75">
      <c r="A807" s="126">
        <v>512</v>
      </c>
      <c r="B807" s="126"/>
      <c r="C807" s="127" t="s">
        <v>841</v>
      </c>
      <c r="D807" s="121">
        <v>42796</v>
      </c>
      <c r="E807" s="122" t="s">
        <v>3327</v>
      </c>
      <c r="F807" s="122" t="s">
        <v>3</v>
      </c>
      <c r="G807" s="122">
        <v>1480165</v>
      </c>
      <c r="H807" s="126"/>
      <c r="I807" s="130" t="s">
        <v>3328</v>
      </c>
      <c r="J807" s="126"/>
      <c r="K807" s="126"/>
      <c r="L807" s="126"/>
      <c r="M807" s="126"/>
      <c r="N807" s="223">
        <v>0</v>
      </c>
      <c r="O807" s="223">
        <v>16.79</v>
      </c>
      <c r="P807" s="126" t="s">
        <v>1331</v>
      </c>
    </row>
    <row r="808" spans="1:16" ht="51">
      <c r="A808" s="126" t="s">
        <v>620</v>
      </c>
      <c r="B808" s="126"/>
      <c r="C808" s="127" t="s">
        <v>714</v>
      </c>
      <c r="D808" s="121">
        <v>42796</v>
      </c>
      <c r="E808" s="122" t="s">
        <v>3329</v>
      </c>
      <c r="F808" s="122" t="s">
        <v>3</v>
      </c>
      <c r="G808" s="122">
        <v>1480187</v>
      </c>
      <c r="H808" s="126"/>
      <c r="I808" s="130" t="s">
        <v>2879</v>
      </c>
      <c r="J808" s="126"/>
      <c r="K808" s="126"/>
      <c r="L808" s="126"/>
      <c r="M808" s="126"/>
      <c r="N808" s="223">
        <v>0</v>
      </c>
      <c r="O808" s="223">
        <v>1000</v>
      </c>
      <c r="P808" s="126" t="s">
        <v>1331</v>
      </c>
    </row>
    <row r="809" spans="1:16" ht="51">
      <c r="A809" s="126" t="s">
        <v>620</v>
      </c>
      <c r="B809" s="126"/>
      <c r="C809" s="127" t="s">
        <v>714</v>
      </c>
      <c r="D809" s="121">
        <v>42796</v>
      </c>
      <c r="E809" s="122" t="s">
        <v>3330</v>
      </c>
      <c r="F809" s="122" t="s">
        <v>3</v>
      </c>
      <c r="G809" s="122">
        <v>1480191</v>
      </c>
      <c r="H809" s="126"/>
      <c r="I809" s="130" t="s">
        <v>3331</v>
      </c>
      <c r="J809" s="126"/>
      <c r="K809" s="126"/>
      <c r="L809" s="126"/>
      <c r="M809" s="126"/>
      <c r="N809" s="223">
        <v>0</v>
      </c>
      <c r="O809" s="223">
        <v>460</v>
      </c>
      <c r="P809" s="126" t="s">
        <v>1331</v>
      </c>
    </row>
    <row r="810" spans="1:16" ht="51">
      <c r="A810" s="126" t="s">
        <v>620</v>
      </c>
      <c r="B810" s="126"/>
      <c r="C810" s="127" t="s">
        <v>714</v>
      </c>
      <c r="D810" s="121">
        <v>42796</v>
      </c>
      <c r="E810" s="122" t="s">
        <v>3332</v>
      </c>
      <c r="F810" s="122" t="s">
        <v>3</v>
      </c>
      <c r="G810" s="122">
        <v>1480204</v>
      </c>
      <c r="H810" s="126"/>
      <c r="I810" s="130" t="s">
        <v>3333</v>
      </c>
      <c r="J810" s="126"/>
      <c r="K810" s="126"/>
      <c r="L810" s="126"/>
      <c r="M810" s="126"/>
      <c r="N810" s="223">
        <v>0</v>
      </c>
      <c r="O810" s="223">
        <v>870.03</v>
      </c>
      <c r="P810" s="126" t="s">
        <v>1331</v>
      </c>
    </row>
    <row r="811" spans="1:16" ht="51">
      <c r="A811" s="126" t="s">
        <v>620</v>
      </c>
      <c r="B811" s="126"/>
      <c r="C811" s="127" t="s">
        <v>714</v>
      </c>
      <c r="D811" s="121">
        <v>42796</v>
      </c>
      <c r="E811" s="122" t="s">
        <v>3334</v>
      </c>
      <c r="F811" s="122" t="s">
        <v>3</v>
      </c>
      <c r="G811" s="122">
        <v>1480235</v>
      </c>
      <c r="H811" s="126"/>
      <c r="I811" s="130" t="s">
        <v>3335</v>
      </c>
      <c r="J811" s="126"/>
      <c r="K811" s="126"/>
      <c r="L811" s="126"/>
      <c r="M811" s="126"/>
      <c r="N811" s="223">
        <v>0</v>
      </c>
      <c r="O811" s="223">
        <v>2181.67</v>
      </c>
      <c r="P811" s="126" t="s">
        <v>1331</v>
      </c>
    </row>
    <row r="812" spans="1:16" ht="51">
      <c r="A812" s="126" t="s">
        <v>620</v>
      </c>
      <c r="B812" s="126"/>
      <c r="C812" s="127" t="s">
        <v>714</v>
      </c>
      <c r="D812" s="121">
        <v>42796</v>
      </c>
      <c r="E812" s="122" t="s">
        <v>3336</v>
      </c>
      <c r="F812" s="122" t="s">
        <v>3</v>
      </c>
      <c r="G812" s="122">
        <v>1480250</v>
      </c>
      <c r="H812" s="126"/>
      <c r="I812" s="130" t="s">
        <v>3337</v>
      </c>
      <c r="J812" s="126"/>
      <c r="K812" s="126"/>
      <c r="L812" s="126"/>
      <c r="M812" s="126"/>
      <c r="N812" s="223">
        <v>0</v>
      </c>
      <c r="O812" s="223">
        <v>1204</v>
      </c>
      <c r="P812" s="126" t="s">
        <v>1331</v>
      </c>
    </row>
    <row r="813" spans="1:16" ht="63.75">
      <c r="A813" s="126" t="s">
        <v>627</v>
      </c>
      <c r="B813" s="126"/>
      <c r="C813" s="127" t="s">
        <v>1235</v>
      </c>
      <c r="D813" s="121">
        <v>42797</v>
      </c>
      <c r="E813" s="122" t="s">
        <v>3338</v>
      </c>
      <c r="F813" s="122" t="s">
        <v>3</v>
      </c>
      <c r="G813" s="122">
        <v>1480629</v>
      </c>
      <c r="H813" s="126"/>
      <c r="I813" s="130" t="s">
        <v>3339</v>
      </c>
      <c r="J813" s="126"/>
      <c r="K813" s="126"/>
      <c r="L813" s="126"/>
      <c r="M813" s="126"/>
      <c r="N813" s="223">
        <v>0</v>
      </c>
      <c r="O813" s="223">
        <v>53781.43</v>
      </c>
      <c r="P813" s="126" t="s">
        <v>1331</v>
      </c>
    </row>
    <row r="814" spans="1:16" ht="51">
      <c r="A814" s="126" t="s">
        <v>620</v>
      </c>
      <c r="B814" s="126"/>
      <c r="C814" s="127" t="s">
        <v>714</v>
      </c>
      <c r="D814" s="121">
        <v>42797</v>
      </c>
      <c r="E814" s="122" t="s">
        <v>3340</v>
      </c>
      <c r="F814" s="122" t="s">
        <v>3</v>
      </c>
      <c r="G814" s="122">
        <v>1480531</v>
      </c>
      <c r="H814" s="126"/>
      <c r="I814" s="130" t="s">
        <v>3341</v>
      </c>
      <c r="J814" s="126"/>
      <c r="K814" s="126"/>
      <c r="L814" s="126"/>
      <c r="M814" s="126"/>
      <c r="N814" s="223">
        <v>0</v>
      </c>
      <c r="O814" s="223">
        <v>1506</v>
      </c>
      <c r="P814" s="126" t="s">
        <v>1331</v>
      </c>
    </row>
    <row r="815" spans="1:16" ht="51">
      <c r="A815" s="126" t="s">
        <v>620</v>
      </c>
      <c r="B815" s="126"/>
      <c r="C815" s="127" t="s">
        <v>714</v>
      </c>
      <c r="D815" s="121">
        <v>42797</v>
      </c>
      <c r="E815" s="122" t="s">
        <v>3342</v>
      </c>
      <c r="F815" s="122" t="s">
        <v>3</v>
      </c>
      <c r="G815" s="122">
        <v>1480532</v>
      </c>
      <c r="H815" s="126"/>
      <c r="I815" s="130" t="s">
        <v>3343</v>
      </c>
      <c r="J815" s="126"/>
      <c r="K815" s="126"/>
      <c r="L815" s="126"/>
      <c r="M815" s="126"/>
      <c r="N815" s="223">
        <v>0</v>
      </c>
      <c r="O815" s="223">
        <v>3820.33</v>
      </c>
      <c r="P815" s="126" t="s">
        <v>1331</v>
      </c>
    </row>
    <row r="816" spans="1:16" ht="51">
      <c r="A816" s="126">
        <v>513</v>
      </c>
      <c r="B816" s="126"/>
      <c r="C816" s="127" t="s">
        <v>201</v>
      </c>
      <c r="D816" s="121">
        <v>42797</v>
      </c>
      <c r="E816" s="122" t="s">
        <v>3344</v>
      </c>
      <c r="F816" s="122" t="s">
        <v>3</v>
      </c>
      <c r="G816" s="122">
        <v>1480533</v>
      </c>
      <c r="H816" s="126"/>
      <c r="I816" s="130" t="s">
        <v>3345</v>
      </c>
      <c r="J816" s="126"/>
      <c r="K816" s="126"/>
      <c r="L816" s="126"/>
      <c r="M816" s="126"/>
      <c r="N816" s="223">
        <v>0</v>
      </c>
      <c r="O816" s="223">
        <v>1270.3</v>
      </c>
      <c r="P816" s="126" t="s">
        <v>1331</v>
      </c>
    </row>
    <row r="817" spans="1:16" ht="51">
      <c r="A817" s="126" t="s">
        <v>620</v>
      </c>
      <c r="B817" s="126"/>
      <c r="C817" s="127" t="s">
        <v>714</v>
      </c>
      <c r="D817" s="121">
        <v>42797</v>
      </c>
      <c r="E817" s="122" t="s">
        <v>3346</v>
      </c>
      <c r="F817" s="122" t="s">
        <v>3</v>
      </c>
      <c r="G817" s="122">
        <v>1480595</v>
      </c>
      <c r="H817" s="126"/>
      <c r="I817" s="130" t="s">
        <v>3347</v>
      </c>
      <c r="J817" s="126"/>
      <c r="K817" s="126"/>
      <c r="L817" s="126"/>
      <c r="M817" s="126"/>
      <c r="N817" s="223">
        <v>0</v>
      </c>
      <c r="O817" s="223">
        <v>1713</v>
      </c>
      <c r="P817" s="126" t="s">
        <v>1331</v>
      </c>
    </row>
    <row r="818" spans="1:16" ht="51">
      <c r="A818" s="126">
        <v>15</v>
      </c>
      <c r="B818" s="126"/>
      <c r="C818" s="127" t="s">
        <v>692</v>
      </c>
      <c r="D818" s="121">
        <v>42797</v>
      </c>
      <c r="E818" s="122" t="s">
        <v>3348</v>
      </c>
      <c r="F818" s="122" t="s">
        <v>3</v>
      </c>
      <c r="G818" s="122">
        <v>1480620</v>
      </c>
      <c r="H818" s="126"/>
      <c r="I818" s="130" t="s">
        <v>3349</v>
      </c>
      <c r="J818" s="126"/>
      <c r="K818" s="126"/>
      <c r="L818" s="126"/>
      <c r="M818" s="126"/>
      <c r="N818" s="223">
        <v>0</v>
      </c>
      <c r="O818" s="223">
        <v>117.4</v>
      </c>
      <c r="P818" s="126" t="s">
        <v>1331</v>
      </c>
    </row>
    <row r="819" spans="1:16" ht="51">
      <c r="A819" s="126" t="s">
        <v>620</v>
      </c>
      <c r="B819" s="126"/>
      <c r="C819" s="127" t="s">
        <v>714</v>
      </c>
      <c r="D819" s="121">
        <v>42797</v>
      </c>
      <c r="E819" s="122" t="s">
        <v>3350</v>
      </c>
      <c r="F819" s="122" t="s">
        <v>3</v>
      </c>
      <c r="G819" s="122">
        <v>1480621</v>
      </c>
      <c r="H819" s="126"/>
      <c r="I819" s="130" t="s">
        <v>3351</v>
      </c>
      <c r="J819" s="126"/>
      <c r="K819" s="126"/>
      <c r="L819" s="126"/>
      <c r="M819" s="126"/>
      <c r="N819" s="223">
        <v>0</v>
      </c>
      <c r="O819" s="223">
        <v>1294.43</v>
      </c>
      <c r="P819" s="126" t="s">
        <v>1331</v>
      </c>
    </row>
    <row r="820" spans="1:16" ht="63.75">
      <c r="A820" s="126" t="s">
        <v>620</v>
      </c>
      <c r="B820" s="126"/>
      <c r="C820" s="127" t="s">
        <v>714</v>
      </c>
      <c r="D820" s="121">
        <v>42797</v>
      </c>
      <c r="E820" s="122" t="s">
        <v>3352</v>
      </c>
      <c r="F820" s="122" t="s">
        <v>3</v>
      </c>
      <c r="G820" s="122">
        <v>1480667</v>
      </c>
      <c r="H820" s="126"/>
      <c r="I820" s="130" t="s">
        <v>3353</v>
      </c>
      <c r="J820" s="126"/>
      <c r="K820" s="126"/>
      <c r="L820" s="126"/>
      <c r="M820" s="126"/>
      <c r="N820" s="223">
        <v>0</v>
      </c>
      <c r="O820" s="223">
        <v>1417</v>
      </c>
      <c r="P820" s="126" t="s">
        <v>1331</v>
      </c>
    </row>
    <row r="821" spans="1:16" ht="51">
      <c r="A821" s="126" t="s">
        <v>620</v>
      </c>
      <c r="B821" s="126"/>
      <c r="C821" s="127" t="s">
        <v>714</v>
      </c>
      <c r="D821" s="121">
        <v>42797</v>
      </c>
      <c r="E821" s="122" t="s">
        <v>3354</v>
      </c>
      <c r="F821" s="122" t="s">
        <v>3</v>
      </c>
      <c r="G821" s="122">
        <v>1480675</v>
      </c>
      <c r="H821" s="126"/>
      <c r="I821" s="130" t="s">
        <v>3355</v>
      </c>
      <c r="J821" s="126"/>
      <c r="K821" s="126"/>
      <c r="L821" s="126"/>
      <c r="M821" s="126"/>
      <c r="N821" s="223">
        <v>0</v>
      </c>
      <c r="O821" s="223">
        <v>3871.92</v>
      </c>
      <c r="P821" s="126" t="s">
        <v>1331</v>
      </c>
    </row>
    <row r="822" spans="1:16" ht="51">
      <c r="A822" s="126" t="s">
        <v>620</v>
      </c>
      <c r="B822" s="126"/>
      <c r="C822" s="127" t="s">
        <v>714</v>
      </c>
      <c r="D822" s="121">
        <v>42797</v>
      </c>
      <c r="E822" s="122" t="s">
        <v>3356</v>
      </c>
      <c r="F822" s="122" t="s">
        <v>3</v>
      </c>
      <c r="G822" s="122">
        <v>1480812</v>
      </c>
      <c r="H822" s="126"/>
      <c r="I822" s="130" t="s">
        <v>3357</v>
      </c>
      <c r="J822" s="126"/>
      <c r="K822" s="126"/>
      <c r="L822" s="126"/>
      <c r="M822" s="126"/>
      <c r="N822" s="223">
        <v>0</v>
      </c>
      <c r="O822" s="223">
        <v>343</v>
      </c>
      <c r="P822" s="126" t="s">
        <v>1331</v>
      </c>
    </row>
    <row r="823" spans="1:16" ht="51">
      <c r="A823" s="126">
        <v>16</v>
      </c>
      <c r="B823" s="126"/>
      <c r="C823" s="127" t="s">
        <v>693</v>
      </c>
      <c r="D823" s="121">
        <v>42797</v>
      </c>
      <c r="E823" s="122" t="s">
        <v>3358</v>
      </c>
      <c r="F823" s="122" t="s">
        <v>3</v>
      </c>
      <c r="G823" s="122">
        <v>1480823</v>
      </c>
      <c r="H823" s="126"/>
      <c r="I823" s="130" t="s">
        <v>3359</v>
      </c>
      <c r="J823" s="126"/>
      <c r="K823" s="126"/>
      <c r="L823" s="126"/>
      <c r="M823" s="126"/>
      <c r="N823" s="223">
        <v>0</v>
      </c>
      <c r="O823" s="223">
        <v>15</v>
      </c>
      <c r="P823" s="126" t="s">
        <v>1331</v>
      </c>
    </row>
    <row r="824" spans="1:16" ht="51">
      <c r="A824" s="126">
        <v>222</v>
      </c>
      <c r="B824" s="126"/>
      <c r="C824" s="127" t="s">
        <v>765</v>
      </c>
      <c r="D824" s="121">
        <v>42797</v>
      </c>
      <c r="E824" s="122" t="s">
        <v>3360</v>
      </c>
      <c r="F824" s="122" t="s">
        <v>3</v>
      </c>
      <c r="G824" s="122">
        <v>1480830</v>
      </c>
      <c r="H824" s="126"/>
      <c r="I824" s="130" t="s">
        <v>3361</v>
      </c>
      <c r="J824" s="126"/>
      <c r="K824" s="126"/>
      <c r="L824" s="126"/>
      <c r="M824" s="126"/>
      <c r="N824" s="223">
        <v>0</v>
      </c>
      <c r="O824" s="223">
        <v>0.23</v>
      </c>
      <c r="P824" s="126" t="s">
        <v>1331</v>
      </c>
    </row>
    <row r="825" spans="1:16" ht="51">
      <c r="A825" s="126" t="s">
        <v>620</v>
      </c>
      <c r="B825" s="126"/>
      <c r="C825" s="127" t="s">
        <v>714</v>
      </c>
      <c r="D825" s="121">
        <v>42800</v>
      </c>
      <c r="E825" s="122" t="s">
        <v>3362</v>
      </c>
      <c r="F825" s="122" t="s">
        <v>3</v>
      </c>
      <c r="G825" s="122">
        <v>1481040</v>
      </c>
      <c r="H825" s="126"/>
      <c r="I825" s="130" t="s">
        <v>3363</v>
      </c>
      <c r="J825" s="126"/>
      <c r="K825" s="126"/>
      <c r="L825" s="126"/>
      <c r="M825" s="126"/>
      <c r="N825" s="223">
        <v>0</v>
      </c>
      <c r="O825" s="223">
        <v>3530.6</v>
      </c>
      <c r="P825" s="126" t="s">
        <v>1331</v>
      </c>
    </row>
    <row r="826" spans="1:16" ht="63.75">
      <c r="A826" s="126" t="s">
        <v>620</v>
      </c>
      <c r="B826" s="126"/>
      <c r="C826" s="127" t="s">
        <v>714</v>
      </c>
      <c r="D826" s="121">
        <v>42800</v>
      </c>
      <c r="E826" s="122" t="s">
        <v>3364</v>
      </c>
      <c r="F826" s="122" t="s">
        <v>3</v>
      </c>
      <c r="G826" s="122">
        <v>1481041</v>
      </c>
      <c r="H826" s="126"/>
      <c r="I826" s="130" t="s">
        <v>3365</v>
      </c>
      <c r="J826" s="126"/>
      <c r="K826" s="126"/>
      <c r="L826" s="126"/>
      <c r="M826" s="126"/>
      <c r="N826" s="223">
        <v>0</v>
      </c>
      <c r="O826" s="223">
        <v>16</v>
      </c>
      <c r="P826" s="126" t="s">
        <v>1331</v>
      </c>
    </row>
    <row r="827" spans="1:16" ht="51">
      <c r="A827" s="126">
        <v>163</v>
      </c>
      <c r="B827" s="126"/>
      <c r="C827" s="127" t="s">
        <v>749</v>
      </c>
      <c r="D827" s="121">
        <v>42800</v>
      </c>
      <c r="E827" s="122" t="s">
        <v>3366</v>
      </c>
      <c r="F827" s="122" t="s">
        <v>3</v>
      </c>
      <c r="G827" s="122">
        <v>1481092</v>
      </c>
      <c r="H827" s="126"/>
      <c r="I827" s="130" t="s">
        <v>3367</v>
      </c>
      <c r="J827" s="126"/>
      <c r="K827" s="126"/>
      <c r="L827" s="126"/>
      <c r="M827" s="126"/>
      <c r="N827" s="223">
        <v>0</v>
      </c>
      <c r="O827" s="223">
        <v>63</v>
      </c>
      <c r="P827" s="126" t="s">
        <v>1331</v>
      </c>
    </row>
    <row r="828" spans="1:16" ht="51">
      <c r="A828" s="126" t="s">
        <v>620</v>
      </c>
      <c r="B828" s="126"/>
      <c r="C828" s="127" t="s">
        <v>714</v>
      </c>
      <c r="D828" s="121">
        <v>42800</v>
      </c>
      <c r="E828" s="122" t="s">
        <v>3368</v>
      </c>
      <c r="F828" s="122" t="s">
        <v>3</v>
      </c>
      <c r="G828" s="122">
        <v>1480998</v>
      </c>
      <c r="H828" s="126"/>
      <c r="I828" s="130" t="s">
        <v>3369</v>
      </c>
      <c r="J828" s="126"/>
      <c r="K828" s="126"/>
      <c r="L828" s="126"/>
      <c r="M828" s="126"/>
      <c r="N828" s="223">
        <v>0</v>
      </c>
      <c r="O828" s="223">
        <v>700</v>
      </c>
      <c r="P828" s="126" t="s">
        <v>1331</v>
      </c>
    </row>
    <row r="829" spans="1:16" ht="51">
      <c r="A829" s="126" t="s">
        <v>620</v>
      </c>
      <c r="B829" s="126"/>
      <c r="C829" s="127" t="s">
        <v>714</v>
      </c>
      <c r="D829" s="121">
        <v>42800</v>
      </c>
      <c r="E829" s="122" t="s">
        <v>3370</v>
      </c>
      <c r="F829" s="122" t="s">
        <v>3</v>
      </c>
      <c r="G829" s="122">
        <v>1481006</v>
      </c>
      <c r="H829" s="126"/>
      <c r="I829" s="130" t="s">
        <v>3371</v>
      </c>
      <c r="J829" s="126"/>
      <c r="K829" s="126"/>
      <c r="L829" s="126"/>
      <c r="M829" s="126"/>
      <c r="N829" s="223">
        <v>0</v>
      </c>
      <c r="O829" s="223">
        <v>180</v>
      </c>
      <c r="P829" s="126" t="s">
        <v>1331</v>
      </c>
    </row>
    <row r="830" spans="1:16" ht="51">
      <c r="A830" s="126" t="s">
        <v>620</v>
      </c>
      <c r="B830" s="126"/>
      <c r="C830" s="127" t="s">
        <v>714</v>
      </c>
      <c r="D830" s="121">
        <v>42800</v>
      </c>
      <c r="E830" s="122" t="s">
        <v>3372</v>
      </c>
      <c r="F830" s="122" t="s">
        <v>3</v>
      </c>
      <c r="G830" s="122">
        <v>1481066</v>
      </c>
      <c r="H830" s="126"/>
      <c r="I830" s="130" t="s">
        <v>3373</v>
      </c>
      <c r="J830" s="126"/>
      <c r="K830" s="126"/>
      <c r="L830" s="126"/>
      <c r="M830" s="126"/>
      <c r="N830" s="223">
        <v>0</v>
      </c>
      <c r="O830" s="223">
        <v>256</v>
      </c>
      <c r="P830" s="126" t="s">
        <v>1331</v>
      </c>
    </row>
    <row r="831" spans="1:16" ht="51">
      <c r="A831" s="126" t="s">
        <v>620</v>
      </c>
      <c r="B831" s="126"/>
      <c r="C831" s="127" t="s">
        <v>714</v>
      </c>
      <c r="D831" s="121">
        <v>42800</v>
      </c>
      <c r="E831" s="122" t="s">
        <v>3374</v>
      </c>
      <c r="F831" s="122" t="s">
        <v>3</v>
      </c>
      <c r="G831" s="122">
        <v>1481121</v>
      </c>
      <c r="H831" s="126"/>
      <c r="I831" s="130" t="s">
        <v>3375</v>
      </c>
      <c r="J831" s="126"/>
      <c r="K831" s="126"/>
      <c r="L831" s="126"/>
      <c r="M831" s="126"/>
      <c r="N831" s="223">
        <v>0</v>
      </c>
      <c r="O831" s="223">
        <v>228.67000000000002</v>
      </c>
      <c r="P831" s="126" t="s">
        <v>1331</v>
      </c>
    </row>
    <row r="832" spans="1:16" ht="51">
      <c r="A832" s="126" t="s">
        <v>620</v>
      </c>
      <c r="B832" s="126"/>
      <c r="C832" s="127" t="s">
        <v>714</v>
      </c>
      <c r="D832" s="121">
        <v>42800</v>
      </c>
      <c r="E832" s="122" t="s">
        <v>3376</v>
      </c>
      <c r="F832" s="122" t="s">
        <v>3</v>
      </c>
      <c r="G832" s="122">
        <v>1481123</v>
      </c>
      <c r="H832" s="126"/>
      <c r="I832" s="130" t="s">
        <v>3377</v>
      </c>
      <c r="J832" s="126"/>
      <c r="K832" s="126"/>
      <c r="L832" s="126"/>
      <c r="M832" s="126"/>
      <c r="N832" s="223">
        <v>0</v>
      </c>
      <c r="O832" s="223">
        <v>0.68</v>
      </c>
      <c r="P832" s="126" t="s">
        <v>12606</v>
      </c>
    </row>
    <row r="833" spans="1:16" ht="51">
      <c r="A833" s="126" t="s">
        <v>620</v>
      </c>
      <c r="B833" s="126"/>
      <c r="C833" s="127" t="s">
        <v>714</v>
      </c>
      <c r="D833" s="121">
        <v>42800</v>
      </c>
      <c r="E833" s="122" t="s">
        <v>3378</v>
      </c>
      <c r="F833" s="122" t="s">
        <v>3</v>
      </c>
      <c r="G833" s="122">
        <v>1481160</v>
      </c>
      <c r="H833" s="126"/>
      <c r="I833" s="130" t="s">
        <v>3379</v>
      </c>
      <c r="J833" s="126"/>
      <c r="K833" s="126"/>
      <c r="L833" s="126"/>
      <c r="M833" s="126"/>
      <c r="N833" s="223">
        <v>0</v>
      </c>
      <c r="O833" s="223">
        <v>2404.39</v>
      </c>
      <c r="P833" s="126" t="s">
        <v>1331</v>
      </c>
    </row>
    <row r="834" spans="1:16" ht="51">
      <c r="A834" s="126" t="s">
        <v>620</v>
      </c>
      <c r="B834" s="126"/>
      <c r="C834" s="127" t="s">
        <v>714</v>
      </c>
      <c r="D834" s="121">
        <v>42800</v>
      </c>
      <c r="E834" s="122" t="s">
        <v>3380</v>
      </c>
      <c r="F834" s="122" t="s">
        <v>3</v>
      </c>
      <c r="G834" s="122">
        <v>1481181</v>
      </c>
      <c r="H834" s="126"/>
      <c r="I834" s="130" t="s">
        <v>3381</v>
      </c>
      <c r="J834" s="126"/>
      <c r="K834" s="126"/>
      <c r="L834" s="126"/>
      <c r="M834" s="126"/>
      <c r="N834" s="223">
        <v>0</v>
      </c>
      <c r="O834" s="223">
        <v>504.78000000000003</v>
      </c>
      <c r="P834" s="126" t="s">
        <v>1331</v>
      </c>
    </row>
    <row r="835" spans="1:16" ht="51">
      <c r="A835" s="126" t="s">
        <v>620</v>
      </c>
      <c r="B835" s="126"/>
      <c r="C835" s="127" t="s">
        <v>714</v>
      </c>
      <c r="D835" s="121">
        <v>42800</v>
      </c>
      <c r="E835" s="122" t="s">
        <v>3382</v>
      </c>
      <c r="F835" s="122" t="s">
        <v>3</v>
      </c>
      <c r="G835" s="122">
        <v>1481184</v>
      </c>
      <c r="H835" s="126"/>
      <c r="I835" s="130" t="s">
        <v>3383</v>
      </c>
      <c r="J835" s="126"/>
      <c r="K835" s="126"/>
      <c r="L835" s="126"/>
      <c r="M835" s="126"/>
      <c r="N835" s="223">
        <v>0</v>
      </c>
      <c r="O835" s="223">
        <v>1016</v>
      </c>
      <c r="P835" s="126" t="s">
        <v>1331</v>
      </c>
    </row>
    <row r="836" spans="1:16" ht="51">
      <c r="A836" s="126">
        <v>591</v>
      </c>
      <c r="B836" s="126"/>
      <c r="C836" s="127" t="s">
        <v>862</v>
      </c>
      <c r="D836" s="121">
        <v>42800</v>
      </c>
      <c r="E836" s="122" t="s">
        <v>3384</v>
      </c>
      <c r="F836" s="122" t="s">
        <v>3</v>
      </c>
      <c r="G836" s="122">
        <v>1481205</v>
      </c>
      <c r="H836" s="126"/>
      <c r="I836" s="130" t="s">
        <v>3385</v>
      </c>
      <c r="J836" s="126"/>
      <c r="K836" s="126"/>
      <c r="L836" s="126"/>
      <c r="M836" s="126"/>
      <c r="N836" s="223">
        <v>0</v>
      </c>
      <c r="O836" s="223">
        <v>0.05</v>
      </c>
      <c r="P836" s="126" t="s">
        <v>12606</v>
      </c>
    </row>
    <row r="837" spans="1:16" ht="51">
      <c r="A837" s="126">
        <v>591</v>
      </c>
      <c r="B837" s="126"/>
      <c r="C837" s="127" t="s">
        <v>862</v>
      </c>
      <c r="D837" s="121">
        <v>42800</v>
      </c>
      <c r="E837" s="122" t="s">
        <v>3386</v>
      </c>
      <c r="F837" s="122" t="s">
        <v>3</v>
      </c>
      <c r="G837" s="122">
        <v>1481211</v>
      </c>
      <c r="H837" s="126"/>
      <c r="I837" s="130" t="s">
        <v>3387</v>
      </c>
      <c r="J837" s="126"/>
      <c r="K837" s="126"/>
      <c r="L837" s="126"/>
      <c r="M837" s="126"/>
      <c r="N837" s="223">
        <v>0</v>
      </c>
      <c r="O837" s="223">
        <v>300</v>
      </c>
      <c r="P837" s="126" t="s">
        <v>1331</v>
      </c>
    </row>
    <row r="838" spans="1:16" ht="51">
      <c r="A838" s="126">
        <v>132</v>
      </c>
      <c r="B838" s="126"/>
      <c r="C838" s="127" t="s">
        <v>729</v>
      </c>
      <c r="D838" s="121">
        <v>42800</v>
      </c>
      <c r="E838" s="122" t="s">
        <v>3388</v>
      </c>
      <c r="F838" s="122" t="s">
        <v>3</v>
      </c>
      <c r="G838" s="122">
        <v>1481224</v>
      </c>
      <c r="H838" s="126"/>
      <c r="I838" s="130" t="s">
        <v>3389</v>
      </c>
      <c r="J838" s="126"/>
      <c r="K838" s="126"/>
      <c r="L838" s="126"/>
      <c r="M838" s="126"/>
      <c r="N838" s="223">
        <v>0</v>
      </c>
      <c r="O838" s="223">
        <v>484</v>
      </c>
      <c r="P838" s="126" t="s">
        <v>1331</v>
      </c>
    </row>
    <row r="839" spans="1:16" ht="51">
      <c r="A839" s="126" t="s">
        <v>620</v>
      </c>
      <c r="B839" s="126"/>
      <c r="C839" s="127" t="s">
        <v>714</v>
      </c>
      <c r="D839" s="121">
        <v>42800</v>
      </c>
      <c r="E839" s="122" t="s">
        <v>3390</v>
      </c>
      <c r="F839" s="122" t="s">
        <v>3</v>
      </c>
      <c r="G839" s="122">
        <v>1481233</v>
      </c>
      <c r="H839" s="126"/>
      <c r="I839" s="130" t="s">
        <v>3391</v>
      </c>
      <c r="J839" s="126"/>
      <c r="K839" s="126"/>
      <c r="L839" s="126"/>
      <c r="M839" s="126"/>
      <c r="N839" s="223">
        <v>0</v>
      </c>
      <c r="O839" s="223">
        <v>250</v>
      </c>
      <c r="P839" s="126" t="s">
        <v>1331</v>
      </c>
    </row>
    <row r="840" spans="1:16" ht="63.75">
      <c r="A840" s="126">
        <v>378</v>
      </c>
      <c r="B840" s="126"/>
      <c r="C840" s="127" t="s">
        <v>1278</v>
      </c>
      <c r="D840" s="121">
        <v>42800</v>
      </c>
      <c r="E840" s="122" t="s">
        <v>3392</v>
      </c>
      <c r="F840" s="122" t="s">
        <v>3</v>
      </c>
      <c r="G840" s="122">
        <v>1481236</v>
      </c>
      <c r="H840" s="126"/>
      <c r="I840" s="130" t="s">
        <v>3393</v>
      </c>
      <c r="J840" s="126"/>
      <c r="K840" s="126"/>
      <c r="L840" s="126"/>
      <c r="M840" s="126"/>
      <c r="N840" s="223">
        <v>0</v>
      </c>
      <c r="O840" s="223">
        <v>109.14</v>
      </c>
      <c r="P840" s="126" t="s">
        <v>1331</v>
      </c>
    </row>
    <row r="841" spans="1:16" ht="51">
      <c r="A841" s="126" t="s">
        <v>620</v>
      </c>
      <c r="B841" s="126"/>
      <c r="C841" s="127" t="s">
        <v>714</v>
      </c>
      <c r="D841" s="121">
        <v>42800</v>
      </c>
      <c r="E841" s="122" t="s">
        <v>3394</v>
      </c>
      <c r="F841" s="122" t="s">
        <v>3</v>
      </c>
      <c r="G841" s="122">
        <v>1481268</v>
      </c>
      <c r="H841" s="126"/>
      <c r="I841" s="130" t="s">
        <v>3395</v>
      </c>
      <c r="J841" s="126"/>
      <c r="K841" s="126"/>
      <c r="L841" s="126"/>
      <c r="M841" s="126"/>
      <c r="N841" s="223">
        <v>0</v>
      </c>
      <c r="O841" s="223">
        <v>1968.57</v>
      </c>
      <c r="P841" s="126" t="s">
        <v>1331</v>
      </c>
    </row>
    <row r="842" spans="1:16" ht="63.75">
      <c r="A842" s="126">
        <v>25</v>
      </c>
      <c r="B842" s="126"/>
      <c r="C842" s="127" t="s">
        <v>695</v>
      </c>
      <c r="D842" s="121">
        <v>42800</v>
      </c>
      <c r="E842" s="122" t="s">
        <v>3396</v>
      </c>
      <c r="F842" s="122" t="s">
        <v>3</v>
      </c>
      <c r="G842" s="122">
        <v>1481286</v>
      </c>
      <c r="H842" s="126"/>
      <c r="I842" s="130" t="s">
        <v>3397</v>
      </c>
      <c r="J842" s="126"/>
      <c r="K842" s="126"/>
      <c r="L842" s="126"/>
      <c r="M842" s="126"/>
      <c r="N842" s="223">
        <v>0</v>
      </c>
      <c r="O842" s="223">
        <v>5500</v>
      </c>
      <c r="P842" s="126" t="s">
        <v>1331</v>
      </c>
    </row>
    <row r="843" spans="1:16" ht="63.75">
      <c r="A843" s="126">
        <v>25</v>
      </c>
      <c r="B843" s="126"/>
      <c r="C843" s="127" t="s">
        <v>695</v>
      </c>
      <c r="D843" s="121">
        <v>42800</v>
      </c>
      <c r="E843" s="122" t="s">
        <v>3398</v>
      </c>
      <c r="F843" s="122" t="s">
        <v>3</v>
      </c>
      <c r="G843" s="122">
        <v>1481287</v>
      </c>
      <c r="H843" s="126"/>
      <c r="I843" s="130" t="s">
        <v>3397</v>
      </c>
      <c r="J843" s="126"/>
      <c r="K843" s="126"/>
      <c r="L843" s="126"/>
      <c r="M843" s="126"/>
      <c r="N843" s="223">
        <v>0</v>
      </c>
      <c r="O843" s="223">
        <v>5500</v>
      </c>
      <c r="P843" s="126" t="s">
        <v>1331</v>
      </c>
    </row>
    <row r="844" spans="1:16" ht="63.75">
      <c r="A844" s="126">
        <v>48</v>
      </c>
      <c r="B844" s="126"/>
      <c r="C844" s="127" t="s">
        <v>701</v>
      </c>
      <c r="D844" s="121">
        <v>42800</v>
      </c>
      <c r="E844" s="122" t="s">
        <v>3399</v>
      </c>
      <c r="F844" s="122" t="s">
        <v>3</v>
      </c>
      <c r="G844" s="122">
        <v>1481307</v>
      </c>
      <c r="H844" s="126"/>
      <c r="I844" s="130" t="s">
        <v>3400</v>
      </c>
      <c r="J844" s="126"/>
      <c r="K844" s="126"/>
      <c r="L844" s="126"/>
      <c r="M844" s="126"/>
      <c r="N844" s="223">
        <v>0</v>
      </c>
      <c r="O844" s="223">
        <v>261</v>
      </c>
      <c r="P844" s="126" t="s">
        <v>1331</v>
      </c>
    </row>
    <row r="845" spans="1:16" ht="51">
      <c r="A845" s="126" t="s">
        <v>620</v>
      </c>
      <c r="B845" s="126"/>
      <c r="C845" s="127" t="s">
        <v>714</v>
      </c>
      <c r="D845" s="121">
        <v>42801</v>
      </c>
      <c r="E845" s="122" t="s">
        <v>3401</v>
      </c>
      <c r="F845" s="122" t="s">
        <v>3</v>
      </c>
      <c r="G845" s="122">
        <v>1481483</v>
      </c>
      <c r="H845" s="126"/>
      <c r="I845" s="130" t="s">
        <v>3402</v>
      </c>
      <c r="J845" s="126"/>
      <c r="K845" s="126"/>
      <c r="L845" s="126"/>
      <c r="M845" s="126"/>
      <c r="N845" s="223">
        <v>0</v>
      </c>
      <c r="O845" s="223">
        <v>7100</v>
      </c>
      <c r="P845" s="126" t="s">
        <v>1331</v>
      </c>
    </row>
    <row r="846" spans="1:16" ht="63.75">
      <c r="A846" s="126" t="s">
        <v>620</v>
      </c>
      <c r="B846" s="126"/>
      <c r="C846" s="127" t="s">
        <v>714</v>
      </c>
      <c r="D846" s="121">
        <v>42801</v>
      </c>
      <c r="E846" s="122" t="s">
        <v>3403</v>
      </c>
      <c r="F846" s="122" t="s">
        <v>3</v>
      </c>
      <c r="G846" s="122">
        <v>1481525</v>
      </c>
      <c r="H846" s="126"/>
      <c r="I846" s="130" t="s">
        <v>3404</v>
      </c>
      <c r="J846" s="126"/>
      <c r="K846" s="126"/>
      <c r="L846" s="126"/>
      <c r="M846" s="126"/>
      <c r="N846" s="223">
        <v>0</v>
      </c>
      <c r="O846" s="223">
        <v>268.43</v>
      </c>
      <c r="P846" s="126" t="s">
        <v>1331</v>
      </c>
    </row>
    <row r="847" spans="1:16" ht="51">
      <c r="A847" s="126" t="s">
        <v>620</v>
      </c>
      <c r="B847" s="126"/>
      <c r="C847" s="127" t="s">
        <v>714</v>
      </c>
      <c r="D847" s="121">
        <v>42801</v>
      </c>
      <c r="E847" s="122" t="s">
        <v>3405</v>
      </c>
      <c r="F847" s="122" t="s">
        <v>3</v>
      </c>
      <c r="G847" s="122">
        <v>1481529</v>
      </c>
      <c r="H847" s="126"/>
      <c r="I847" s="130" t="s">
        <v>3406</v>
      </c>
      <c r="J847" s="126"/>
      <c r="K847" s="126"/>
      <c r="L847" s="126"/>
      <c r="M847" s="126"/>
      <c r="N847" s="223">
        <v>0</v>
      </c>
      <c r="O847" s="223">
        <v>268.43</v>
      </c>
      <c r="P847" s="126" t="s">
        <v>1331</v>
      </c>
    </row>
    <row r="848" spans="1:16" ht="51">
      <c r="A848" s="126" t="s">
        <v>620</v>
      </c>
      <c r="B848" s="126"/>
      <c r="C848" s="127" t="s">
        <v>714</v>
      </c>
      <c r="D848" s="121">
        <v>42801</v>
      </c>
      <c r="E848" s="122" t="s">
        <v>3407</v>
      </c>
      <c r="F848" s="122" t="s">
        <v>3</v>
      </c>
      <c r="G848" s="122">
        <v>1481531</v>
      </c>
      <c r="H848" s="126"/>
      <c r="I848" s="130" t="s">
        <v>3408</v>
      </c>
      <c r="J848" s="126"/>
      <c r="K848" s="126"/>
      <c r="L848" s="126"/>
      <c r="M848" s="126"/>
      <c r="N848" s="223">
        <v>0</v>
      </c>
      <c r="O848" s="223">
        <v>2449.4</v>
      </c>
      <c r="P848" s="126" t="s">
        <v>1331</v>
      </c>
    </row>
    <row r="849" spans="1:16" ht="51">
      <c r="A849" s="126" t="s">
        <v>620</v>
      </c>
      <c r="B849" s="126"/>
      <c r="C849" s="127" t="s">
        <v>714</v>
      </c>
      <c r="D849" s="121">
        <v>42801</v>
      </c>
      <c r="E849" s="122" t="s">
        <v>3409</v>
      </c>
      <c r="F849" s="122" t="s">
        <v>3</v>
      </c>
      <c r="G849" s="122">
        <v>1481533</v>
      </c>
      <c r="H849" s="126"/>
      <c r="I849" s="130" t="s">
        <v>3410</v>
      </c>
      <c r="J849" s="126"/>
      <c r="K849" s="126"/>
      <c r="L849" s="126"/>
      <c r="M849" s="126"/>
      <c r="N849" s="223">
        <v>0</v>
      </c>
      <c r="O849" s="223">
        <v>27.19</v>
      </c>
      <c r="P849" s="126" t="s">
        <v>1331</v>
      </c>
    </row>
    <row r="850" spans="1:16" ht="51">
      <c r="A850" s="126" t="s">
        <v>620</v>
      </c>
      <c r="B850" s="126"/>
      <c r="C850" s="127" t="s">
        <v>714</v>
      </c>
      <c r="D850" s="121">
        <v>42801</v>
      </c>
      <c r="E850" s="122" t="s">
        <v>3411</v>
      </c>
      <c r="F850" s="122" t="s">
        <v>3</v>
      </c>
      <c r="G850" s="122">
        <v>1481534</v>
      </c>
      <c r="H850" s="126"/>
      <c r="I850" s="130" t="s">
        <v>3412</v>
      </c>
      <c r="J850" s="126"/>
      <c r="K850" s="126"/>
      <c r="L850" s="126"/>
      <c r="M850" s="126"/>
      <c r="N850" s="223">
        <v>0</v>
      </c>
      <c r="O850" s="223">
        <v>1969.4</v>
      </c>
      <c r="P850" s="126" t="s">
        <v>1331</v>
      </c>
    </row>
    <row r="851" spans="1:16" ht="63.75">
      <c r="A851" s="126" t="s">
        <v>620</v>
      </c>
      <c r="B851" s="126"/>
      <c r="C851" s="127" t="s">
        <v>714</v>
      </c>
      <c r="D851" s="121">
        <v>42801</v>
      </c>
      <c r="E851" s="122" t="s">
        <v>3413</v>
      </c>
      <c r="F851" s="122" t="s">
        <v>3</v>
      </c>
      <c r="G851" s="122">
        <v>1481536</v>
      </c>
      <c r="H851" s="126"/>
      <c r="I851" s="130" t="s">
        <v>3414</v>
      </c>
      <c r="J851" s="126"/>
      <c r="K851" s="126"/>
      <c r="L851" s="126"/>
      <c r="M851" s="126"/>
      <c r="N851" s="223">
        <v>0</v>
      </c>
      <c r="O851" s="223">
        <v>1432.53</v>
      </c>
      <c r="P851" s="126" t="s">
        <v>1331</v>
      </c>
    </row>
    <row r="852" spans="1:16" ht="51">
      <c r="A852" s="126" t="s">
        <v>620</v>
      </c>
      <c r="B852" s="126"/>
      <c r="C852" s="127" t="s">
        <v>714</v>
      </c>
      <c r="D852" s="121">
        <v>42801</v>
      </c>
      <c r="E852" s="122" t="s">
        <v>3415</v>
      </c>
      <c r="F852" s="122" t="s">
        <v>3</v>
      </c>
      <c r="G852" s="122">
        <v>1481538</v>
      </c>
      <c r="H852" s="126"/>
      <c r="I852" s="130" t="s">
        <v>3416</v>
      </c>
      <c r="J852" s="126"/>
      <c r="K852" s="126"/>
      <c r="L852" s="126"/>
      <c r="M852" s="126"/>
      <c r="N852" s="223">
        <v>0</v>
      </c>
      <c r="O852" s="223">
        <v>110.87</v>
      </c>
      <c r="P852" s="126" t="s">
        <v>1331</v>
      </c>
    </row>
    <row r="853" spans="1:16" ht="51">
      <c r="A853" s="126" t="s">
        <v>620</v>
      </c>
      <c r="B853" s="126"/>
      <c r="C853" s="127" t="s">
        <v>714</v>
      </c>
      <c r="D853" s="121">
        <v>42801</v>
      </c>
      <c r="E853" s="122" t="s">
        <v>3417</v>
      </c>
      <c r="F853" s="122" t="s">
        <v>3</v>
      </c>
      <c r="G853" s="122">
        <v>1481540</v>
      </c>
      <c r="H853" s="126"/>
      <c r="I853" s="130" t="s">
        <v>3418</v>
      </c>
      <c r="J853" s="126"/>
      <c r="K853" s="126"/>
      <c r="L853" s="126"/>
      <c r="M853" s="126"/>
      <c r="N853" s="223">
        <v>0</v>
      </c>
      <c r="O853" s="223">
        <v>751.24</v>
      </c>
      <c r="P853" s="126" t="s">
        <v>1331</v>
      </c>
    </row>
    <row r="854" spans="1:16" ht="63.75">
      <c r="A854" s="126" t="s">
        <v>620</v>
      </c>
      <c r="B854" s="126"/>
      <c r="C854" s="127" t="s">
        <v>714</v>
      </c>
      <c r="D854" s="121">
        <v>42801</v>
      </c>
      <c r="E854" s="122" t="s">
        <v>3419</v>
      </c>
      <c r="F854" s="122" t="s">
        <v>3</v>
      </c>
      <c r="G854" s="122">
        <v>1481541</v>
      </c>
      <c r="H854" s="126"/>
      <c r="I854" s="130" t="s">
        <v>3420</v>
      </c>
      <c r="J854" s="126"/>
      <c r="K854" s="126"/>
      <c r="L854" s="126"/>
      <c r="M854" s="126"/>
      <c r="N854" s="223">
        <v>0</v>
      </c>
      <c r="O854" s="223">
        <v>110.87</v>
      </c>
      <c r="P854" s="126" t="s">
        <v>1331</v>
      </c>
    </row>
    <row r="855" spans="1:16" ht="51">
      <c r="A855" s="126" t="s">
        <v>620</v>
      </c>
      <c r="B855" s="126"/>
      <c r="C855" s="127" t="s">
        <v>714</v>
      </c>
      <c r="D855" s="121">
        <v>42801</v>
      </c>
      <c r="E855" s="122" t="s">
        <v>3421</v>
      </c>
      <c r="F855" s="122" t="s">
        <v>3</v>
      </c>
      <c r="G855" s="122">
        <v>1481544</v>
      </c>
      <c r="H855" s="126"/>
      <c r="I855" s="130" t="s">
        <v>3422</v>
      </c>
      <c r="J855" s="126"/>
      <c r="K855" s="126"/>
      <c r="L855" s="126"/>
      <c r="M855" s="126"/>
      <c r="N855" s="223">
        <v>0</v>
      </c>
      <c r="O855" s="223">
        <v>1284.5</v>
      </c>
      <c r="P855" s="126" t="s">
        <v>1331</v>
      </c>
    </row>
    <row r="856" spans="1:16" ht="51">
      <c r="A856" s="126" t="s">
        <v>620</v>
      </c>
      <c r="B856" s="126"/>
      <c r="C856" s="127" t="s">
        <v>714</v>
      </c>
      <c r="D856" s="121">
        <v>42801</v>
      </c>
      <c r="E856" s="122" t="s">
        <v>3423</v>
      </c>
      <c r="F856" s="122" t="s">
        <v>3</v>
      </c>
      <c r="G856" s="122">
        <v>1481549</v>
      </c>
      <c r="H856" s="126"/>
      <c r="I856" s="130" t="s">
        <v>3424</v>
      </c>
      <c r="J856" s="126"/>
      <c r="K856" s="126"/>
      <c r="L856" s="126"/>
      <c r="M856" s="126"/>
      <c r="N856" s="223">
        <v>0</v>
      </c>
      <c r="O856" s="223">
        <v>418.29</v>
      </c>
      <c r="P856" s="126" t="s">
        <v>1331</v>
      </c>
    </row>
    <row r="857" spans="1:16" ht="51">
      <c r="A857" s="126" t="s">
        <v>620</v>
      </c>
      <c r="B857" s="126"/>
      <c r="C857" s="127" t="s">
        <v>714</v>
      </c>
      <c r="D857" s="121">
        <v>42801</v>
      </c>
      <c r="E857" s="122" t="s">
        <v>3425</v>
      </c>
      <c r="F857" s="122" t="s">
        <v>3</v>
      </c>
      <c r="G857" s="122">
        <v>1481551</v>
      </c>
      <c r="H857" s="126"/>
      <c r="I857" s="130" t="s">
        <v>3426</v>
      </c>
      <c r="J857" s="126"/>
      <c r="K857" s="126"/>
      <c r="L857" s="126"/>
      <c r="M857" s="126"/>
      <c r="N857" s="223">
        <v>0</v>
      </c>
      <c r="O857" s="223">
        <v>6810.8</v>
      </c>
      <c r="P857" s="126" t="s">
        <v>1331</v>
      </c>
    </row>
    <row r="858" spans="1:16" ht="63.75">
      <c r="A858" s="126" t="s">
        <v>620</v>
      </c>
      <c r="B858" s="126"/>
      <c r="C858" s="127" t="s">
        <v>714</v>
      </c>
      <c r="D858" s="121">
        <v>42801</v>
      </c>
      <c r="E858" s="122" t="s">
        <v>3427</v>
      </c>
      <c r="F858" s="122" t="s">
        <v>3</v>
      </c>
      <c r="G858" s="122">
        <v>1481552</v>
      </c>
      <c r="H858" s="126"/>
      <c r="I858" s="130" t="s">
        <v>3428</v>
      </c>
      <c r="J858" s="126"/>
      <c r="K858" s="126"/>
      <c r="L858" s="126"/>
      <c r="M858" s="126"/>
      <c r="N858" s="223">
        <v>0</v>
      </c>
      <c r="O858" s="223">
        <v>488.48</v>
      </c>
      <c r="P858" s="126" t="s">
        <v>1331</v>
      </c>
    </row>
    <row r="859" spans="1:16" ht="63.75">
      <c r="A859" s="126" t="s">
        <v>620</v>
      </c>
      <c r="B859" s="126"/>
      <c r="C859" s="127" t="s">
        <v>714</v>
      </c>
      <c r="D859" s="121">
        <v>42801</v>
      </c>
      <c r="E859" s="122" t="s">
        <v>3429</v>
      </c>
      <c r="F859" s="122" t="s">
        <v>3</v>
      </c>
      <c r="G859" s="122">
        <v>1481556</v>
      </c>
      <c r="H859" s="126"/>
      <c r="I859" s="130" t="s">
        <v>3430</v>
      </c>
      <c r="J859" s="126"/>
      <c r="K859" s="126"/>
      <c r="L859" s="126"/>
      <c r="M859" s="126"/>
      <c r="N859" s="223">
        <v>0</v>
      </c>
      <c r="O859" s="223">
        <v>1102.0899999999999</v>
      </c>
      <c r="P859" s="126" t="s">
        <v>1331</v>
      </c>
    </row>
    <row r="860" spans="1:16" ht="51">
      <c r="A860" s="126" t="s">
        <v>620</v>
      </c>
      <c r="B860" s="126"/>
      <c r="C860" s="127" t="s">
        <v>714</v>
      </c>
      <c r="D860" s="121">
        <v>42801</v>
      </c>
      <c r="E860" s="122" t="s">
        <v>3431</v>
      </c>
      <c r="F860" s="122" t="s">
        <v>3</v>
      </c>
      <c r="G860" s="122">
        <v>1481611</v>
      </c>
      <c r="H860" s="126"/>
      <c r="I860" s="130" t="s">
        <v>3432</v>
      </c>
      <c r="J860" s="126"/>
      <c r="K860" s="126"/>
      <c r="L860" s="126"/>
      <c r="M860" s="126"/>
      <c r="N860" s="223">
        <v>0</v>
      </c>
      <c r="O860" s="223">
        <v>9000</v>
      </c>
      <c r="P860" s="126" t="s">
        <v>1331</v>
      </c>
    </row>
    <row r="861" spans="1:16" ht="51">
      <c r="A861" s="126" t="s">
        <v>620</v>
      </c>
      <c r="B861" s="126"/>
      <c r="C861" s="127" t="s">
        <v>714</v>
      </c>
      <c r="D861" s="121">
        <v>42801</v>
      </c>
      <c r="E861" s="122" t="s">
        <v>3433</v>
      </c>
      <c r="F861" s="122" t="s">
        <v>3</v>
      </c>
      <c r="G861" s="122">
        <v>1481634</v>
      </c>
      <c r="H861" s="126"/>
      <c r="I861" s="130" t="s">
        <v>3434</v>
      </c>
      <c r="J861" s="126"/>
      <c r="K861" s="126"/>
      <c r="L861" s="126"/>
      <c r="M861" s="126"/>
      <c r="N861" s="223">
        <v>0</v>
      </c>
      <c r="O861" s="223">
        <v>837.19</v>
      </c>
      <c r="P861" s="126" t="s">
        <v>1331</v>
      </c>
    </row>
    <row r="862" spans="1:16" ht="51">
      <c r="A862" s="126" t="s">
        <v>620</v>
      </c>
      <c r="B862" s="126"/>
      <c r="C862" s="127" t="s">
        <v>714</v>
      </c>
      <c r="D862" s="121">
        <v>42801</v>
      </c>
      <c r="E862" s="122" t="s">
        <v>3435</v>
      </c>
      <c r="F862" s="122" t="s">
        <v>3</v>
      </c>
      <c r="G862" s="122">
        <v>1481656</v>
      </c>
      <c r="H862" s="126"/>
      <c r="I862" s="130" t="s">
        <v>3128</v>
      </c>
      <c r="J862" s="126"/>
      <c r="K862" s="126"/>
      <c r="L862" s="126"/>
      <c r="M862" s="126"/>
      <c r="N862" s="223">
        <v>0</v>
      </c>
      <c r="O862" s="223">
        <v>244.34</v>
      </c>
      <c r="P862" s="126" t="s">
        <v>1331</v>
      </c>
    </row>
    <row r="863" spans="1:16" ht="51">
      <c r="A863" s="126" t="s">
        <v>620</v>
      </c>
      <c r="B863" s="126"/>
      <c r="C863" s="127" t="s">
        <v>714</v>
      </c>
      <c r="D863" s="121">
        <v>42801</v>
      </c>
      <c r="E863" s="122" t="s">
        <v>3436</v>
      </c>
      <c r="F863" s="122" t="s">
        <v>3</v>
      </c>
      <c r="G863" s="122">
        <v>1481658</v>
      </c>
      <c r="H863" s="126"/>
      <c r="I863" s="130" t="s">
        <v>3437</v>
      </c>
      <c r="J863" s="126"/>
      <c r="K863" s="126"/>
      <c r="L863" s="126"/>
      <c r="M863" s="126"/>
      <c r="N863" s="223">
        <v>0</v>
      </c>
      <c r="O863" s="223">
        <v>1500</v>
      </c>
      <c r="P863" s="126" t="s">
        <v>1331</v>
      </c>
    </row>
    <row r="864" spans="1:16" ht="63.75">
      <c r="A864" s="126" t="s">
        <v>620</v>
      </c>
      <c r="B864" s="126"/>
      <c r="C864" s="127" t="s">
        <v>714</v>
      </c>
      <c r="D864" s="121">
        <v>42801</v>
      </c>
      <c r="E864" s="122" t="s">
        <v>3438</v>
      </c>
      <c r="F864" s="122" t="s">
        <v>3</v>
      </c>
      <c r="G864" s="122">
        <v>1481667</v>
      </c>
      <c r="H864" s="126"/>
      <c r="I864" s="130" t="s">
        <v>3439</v>
      </c>
      <c r="J864" s="126"/>
      <c r="K864" s="126"/>
      <c r="L864" s="126"/>
      <c r="M864" s="126"/>
      <c r="N864" s="223">
        <v>0</v>
      </c>
      <c r="O864" s="223">
        <v>1050.3900000000001</v>
      </c>
      <c r="P864" s="126" t="s">
        <v>1331</v>
      </c>
    </row>
    <row r="865" spans="1:16" ht="63.75">
      <c r="A865" s="126" t="s">
        <v>620</v>
      </c>
      <c r="B865" s="126"/>
      <c r="C865" s="127" t="s">
        <v>714</v>
      </c>
      <c r="D865" s="121">
        <v>42801</v>
      </c>
      <c r="E865" s="122" t="s">
        <v>3440</v>
      </c>
      <c r="F865" s="122" t="s">
        <v>3</v>
      </c>
      <c r="G865" s="122">
        <v>1481672</v>
      </c>
      <c r="H865" s="126"/>
      <c r="I865" s="130" t="s">
        <v>3441</v>
      </c>
      <c r="J865" s="126"/>
      <c r="K865" s="126"/>
      <c r="L865" s="126"/>
      <c r="M865" s="126"/>
      <c r="N865" s="223">
        <v>0</v>
      </c>
      <c r="O865" s="223">
        <v>1050.3900000000001</v>
      </c>
      <c r="P865" s="126" t="s">
        <v>1331</v>
      </c>
    </row>
    <row r="866" spans="1:16" ht="51">
      <c r="A866" s="126" t="s">
        <v>620</v>
      </c>
      <c r="B866" s="126"/>
      <c r="C866" s="127" t="s">
        <v>714</v>
      </c>
      <c r="D866" s="121">
        <v>42801</v>
      </c>
      <c r="E866" s="122" t="s">
        <v>3442</v>
      </c>
      <c r="F866" s="122" t="s">
        <v>3</v>
      </c>
      <c r="G866" s="122">
        <v>1481677</v>
      </c>
      <c r="H866" s="126"/>
      <c r="I866" s="130" t="s">
        <v>3443</v>
      </c>
      <c r="J866" s="126"/>
      <c r="K866" s="126"/>
      <c r="L866" s="126"/>
      <c r="M866" s="126"/>
      <c r="N866" s="223">
        <v>0</v>
      </c>
      <c r="O866" s="223">
        <v>11282.64</v>
      </c>
      <c r="P866" s="126" t="s">
        <v>1331</v>
      </c>
    </row>
    <row r="867" spans="1:16" ht="51">
      <c r="A867" s="126">
        <v>70</v>
      </c>
      <c r="B867" s="126"/>
      <c r="C867" s="127" t="s">
        <v>706</v>
      </c>
      <c r="D867" s="121">
        <v>42801</v>
      </c>
      <c r="E867" s="122" t="s">
        <v>3444</v>
      </c>
      <c r="F867" s="122" t="s">
        <v>3</v>
      </c>
      <c r="G867" s="122">
        <v>1481797</v>
      </c>
      <c r="H867" s="126"/>
      <c r="I867" s="130" t="s">
        <v>3445</v>
      </c>
      <c r="J867" s="126"/>
      <c r="K867" s="126"/>
      <c r="L867" s="126"/>
      <c r="M867" s="126"/>
      <c r="N867" s="223">
        <v>0</v>
      </c>
      <c r="O867" s="223">
        <v>147</v>
      </c>
      <c r="P867" s="126" t="s">
        <v>1331</v>
      </c>
    </row>
    <row r="868" spans="1:16" ht="51">
      <c r="A868" s="126" t="s">
        <v>620</v>
      </c>
      <c r="B868" s="126"/>
      <c r="C868" s="127" t="s">
        <v>714</v>
      </c>
      <c r="D868" s="121">
        <v>42802</v>
      </c>
      <c r="E868" s="122" t="s">
        <v>3446</v>
      </c>
      <c r="F868" s="122" t="s">
        <v>3</v>
      </c>
      <c r="G868" s="122">
        <v>1481972</v>
      </c>
      <c r="H868" s="126"/>
      <c r="I868" s="130" t="s">
        <v>3447</v>
      </c>
      <c r="J868" s="126"/>
      <c r="K868" s="126"/>
      <c r="L868" s="126"/>
      <c r="M868" s="126"/>
      <c r="N868" s="223">
        <v>0</v>
      </c>
      <c r="O868" s="223">
        <v>1243.22</v>
      </c>
      <c r="P868" s="126" t="s">
        <v>1331</v>
      </c>
    </row>
    <row r="869" spans="1:16" ht="51">
      <c r="A869" s="126" t="s">
        <v>620</v>
      </c>
      <c r="B869" s="126"/>
      <c r="C869" s="127" t="s">
        <v>714</v>
      </c>
      <c r="D869" s="121">
        <v>42802</v>
      </c>
      <c r="E869" s="122" t="s">
        <v>3448</v>
      </c>
      <c r="F869" s="122" t="s">
        <v>3</v>
      </c>
      <c r="G869" s="122">
        <v>1481973</v>
      </c>
      <c r="H869" s="126"/>
      <c r="I869" s="130" t="s">
        <v>3449</v>
      </c>
      <c r="J869" s="126"/>
      <c r="K869" s="126"/>
      <c r="L869" s="126"/>
      <c r="M869" s="126"/>
      <c r="N869" s="223">
        <v>0</v>
      </c>
      <c r="O869" s="223">
        <v>2549.2000000000003</v>
      </c>
      <c r="P869" s="126" t="s">
        <v>1331</v>
      </c>
    </row>
    <row r="870" spans="1:16" ht="51">
      <c r="A870" s="126" t="s">
        <v>620</v>
      </c>
      <c r="B870" s="126"/>
      <c r="C870" s="127" t="s">
        <v>714</v>
      </c>
      <c r="D870" s="121">
        <v>42802</v>
      </c>
      <c r="E870" s="122" t="s">
        <v>3450</v>
      </c>
      <c r="F870" s="122" t="s">
        <v>3</v>
      </c>
      <c r="G870" s="122">
        <v>1482096</v>
      </c>
      <c r="H870" s="126"/>
      <c r="I870" s="130" t="s">
        <v>3451</v>
      </c>
      <c r="J870" s="126"/>
      <c r="K870" s="126"/>
      <c r="L870" s="126"/>
      <c r="M870" s="126"/>
      <c r="N870" s="223">
        <v>0</v>
      </c>
      <c r="O870" s="223">
        <v>175.52</v>
      </c>
      <c r="P870" s="126" t="s">
        <v>1331</v>
      </c>
    </row>
    <row r="871" spans="1:16" ht="51">
      <c r="A871" s="126" t="s">
        <v>620</v>
      </c>
      <c r="B871" s="126"/>
      <c r="C871" s="127" t="s">
        <v>714</v>
      </c>
      <c r="D871" s="121">
        <v>42802</v>
      </c>
      <c r="E871" s="122" t="s">
        <v>3452</v>
      </c>
      <c r="F871" s="122" t="s">
        <v>3</v>
      </c>
      <c r="G871" s="122">
        <v>1482147</v>
      </c>
      <c r="H871" s="126"/>
      <c r="I871" s="130" t="s">
        <v>3453</v>
      </c>
      <c r="J871" s="126"/>
      <c r="K871" s="126"/>
      <c r="L871" s="126"/>
      <c r="M871" s="126"/>
      <c r="N871" s="223">
        <v>0</v>
      </c>
      <c r="O871" s="223">
        <v>7148.6500000000005</v>
      </c>
      <c r="P871" s="126" t="s">
        <v>1331</v>
      </c>
    </row>
    <row r="872" spans="1:16" ht="38.25">
      <c r="A872" s="126">
        <v>290</v>
      </c>
      <c r="B872" s="126"/>
      <c r="C872" s="127" t="s">
        <v>794</v>
      </c>
      <c r="D872" s="121">
        <v>42802</v>
      </c>
      <c r="E872" s="122" t="s">
        <v>3454</v>
      </c>
      <c r="F872" s="122" t="s">
        <v>3</v>
      </c>
      <c r="G872" s="122">
        <v>1482222</v>
      </c>
      <c r="H872" s="126"/>
      <c r="I872" s="130" t="s">
        <v>3455</v>
      </c>
      <c r="J872" s="126"/>
      <c r="K872" s="126"/>
      <c r="L872" s="126"/>
      <c r="M872" s="126"/>
      <c r="N872" s="223">
        <v>0</v>
      </c>
      <c r="O872" s="223">
        <v>50</v>
      </c>
      <c r="P872" s="126" t="s">
        <v>1331</v>
      </c>
    </row>
    <row r="873" spans="1:16" ht="51">
      <c r="A873" s="126">
        <v>290</v>
      </c>
      <c r="B873" s="126"/>
      <c r="C873" s="127" t="s">
        <v>794</v>
      </c>
      <c r="D873" s="121">
        <v>42802</v>
      </c>
      <c r="E873" s="122" t="s">
        <v>3456</v>
      </c>
      <c r="F873" s="122" t="s">
        <v>3</v>
      </c>
      <c r="G873" s="122">
        <v>1482225</v>
      </c>
      <c r="H873" s="126"/>
      <c r="I873" s="130" t="s">
        <v>3457</v>
      </c>
      <c r="J873" s="126"/>
      <c r="K873" s="126"/>
      <c r="L873" s="126"/>
      <c r="M873" s="126"/>
      <c r="N873" s="223">
        <v>0</v>
      </c>
      <c r="O873" s="223">
        <v>75</v>
      </c>
      <c r="P873" s="126" t="s">
        <v>1331</v>
      </c>
    </row>
    <row r="874" spans="1:16" ht="51">
      <c r="A874" s="126" t="s">
        <v>620</v>
      </c>
      <c r="B874" s="126"/>
      <c r="C874" s="127" t="s">
        <v>714</v>
      </c>
      <c r="D874" s="121">
        <v>42803</v>
      </c>
      <c r="E874" s="122" t="s">
        <v>3458</v>
      </c>
      <c r="F874" s="122" t="s">
        <v>3</v>
      </c>
      <c r="G874" s="122">
        <v>1482408</v>
      </c>
      <c r="H874" s="126"/>
      <c r="I874" s="130" t="s">
        <v>3459</v>
      </c>
      <c r="J874" s="126"/>
      <c r="K874" s="126"/>
      <c r="L874" s="126"/>
      <c r="M874" s="126"/>
      <c r="N874" s="223">
        <v>0</v>
      </c>
      <c r="O874" s="223">
        <v>6417.1500000000005</v>
      </c>
      <c r="P874" s="126" t="s">
        <v>1331</v>
      </c>
    </row>
    <row r="875" spans="1:16" ht="63.75">
      <c r="A875" s="126">
        <v>130</v>
      </c>
      <c r="B875" s="126"/>
      <c r="C875" s="127" t="s">
        <v>728</v>
      </c>
      <c r="D875" s="121">
        <v>42803</v>
      </c>
      <c r="E875" s="122" t="s">
        <v>3460</v>
      </c>
      <c r="F875" s="122" t="s">
        <v>3</v>
      </c>
      <c r="G875" s="122">
        <v>1482413</v>
      </c>
      <c r="H875" s="126"/>
      <c r="I875" s="130" t="s">
        <v>3461</v>
      </c>
      <c r="J875" s="126"/>
      <c r="K875" s="126"/>
      <c r="L875" s="126"/>
      <c r="M875" s="126"/>
      <c r="N875" s="223">
        <v>0</v>
      </c>
      <c r="O875" s="223">
        <v>687.5</v>
      </c>
      <c r="P875" s="126" t="s">
        <v>1331</v>
      </c>
    </row>
    <row r="876" spans="1:16" ht="51">
      <c r="A876" s="126" t="s">
        <v>620</v>
      </c>
      <c r="B876" s="126"/>
      <c r="C876" s="127" t="s">
        <v>714</v>
      </c>
      <c r="D876" s="121">
        <v>42803</v>
      </c>
      <c r="E876" s="122" t="s">
        <v>3462</v>
      </c>
      <c r="F876" s="122" t="s">
        <v>3</v>
      </c>
      <c r="G876" s="122">
        <v>1482439</v>
      </c>
      <c r="H876" s="126"/>
      <c r="I876" s="130" t="s">
        <v>3463</v>
      </c>
      <c r="J876" s="126"/>
      <c r="K876" s="126"/>
      <c r="L876" s="126"/>
      <c r="M876" s="126"/>
      <c r="N876" s="223">
        <v>0</v>
      </c>
      <c r="O876" s="223">
        <v>6063.45</v>
      </c>
      <c r="P876" s="126" t="s">
        <v>1331</v>
      </c>
    </row>
    <row r="877" spans="1:16" ht="51">
      <c r="A877" s="126" t="s">
        <v>620</v>
      </c>
      <c r="B877" s="126"/>
      <c r="C877" s="127" t="s">
        <v>714</v>
      </c>
      <c r="D877" s="121">
        <v>42803</v>
      </c>
      <c r="E877" s="122" t="s">
        <v>3464</v>
      </c>
      <c r="F877" s="122" t="s">
        <v>3</v>
      </c>
      <c r="G877" s="122">
        <v>1482477</v>
      </c>
      <c r="H877" s="126"/>
      <c r="I877" s="130" t="s">
        <v>2408</v>
      </c>
      <c r="J877" s="126"/>
      <c r="K877" s="126"/>
      <c r="L877" s="126"/>
      <c r="M877" s="126"/>
      <c r="N877" s="223">
        <v>0</v>
      </c>
      <c r="O877" s="223">
        <v>1.42</v>
      </c>
      <c r="P877" s="126" t="s">
        <v>1331</v>
      </c>
    </row>
    <row r="878" spans="1:16" ht="51">
      <c r="A878" s="126">
        <v>86</v>
      </c>
      <c r="B878" s="126"/>
      <c r="C878" s="127" t="s">
        <v>711</v>
      </c>
      <c r="D878" s="121">
        <v>42803</v>
      </c>
      <c r="E878" s="122" t="s">
        <v>3465</v>
      </c>
      <c r="F878" s="122" t="s">
        <v>3</v>
      </c>
      <c r="G878" s="122">
        <v>1482526</v>
      </c>
      <c r="H878" s="126"/>
      <c r="I878" s="130" t="s">
        <v>3466</v>
      </c>
      <c r="J878" s="126"/>
      <c r="K878" s="126"/>
      <c r="L878" s="126"/>
      <c r="M878" s="126"/>
      <c r="N878" s="223">
        <v>0</v>
      </c>
      <c r="O878" s="223">
        <v>1737.66</v>
      </c>
      <c r="P878" s="126" t="s">
        <v>1331</v>
      </c>
    </row>
    <row r="879" spans="1:16" ht="51">
      <c r="A879" s="126" t="s">
        <v>620</v>
      </c>
      <c r="B879" s="126"/>
      <c r="C879" s="127" t="s">
        <v>714</v>
      </c>
      <c r="D879" s="121">
        <v>42803</v>
      </c>
      <c r="E879" s="122" t="s">
        <v>3467</v>
      </c>
      <c r="F879" s="122" t="s">
        <v>3</v>
      </c>
      <c r="G879" s="122">
        <v>1482547</v>
      </c>
      <c r="H879" s="126"/>
      <c r="I879" s="130" t="s">
        <v>3468</v>
      </c>
      <c r="J879" s="126"/>
      <c r="K879" s="126"/>
      <c r="L879" s="126"/>
      <c r="M879" s="126"/>
      <c r="N879" s="223">
        <v>0</v>
      </c>
      <c r="O879" s="223">
        <v>1200</v>
      </c>
      <c r="P879" s="126" t="s">
        <v>1331</v>
      </c>
    </row>
    <row r="880" spans="1:16" ht="51">
      <c r="A880" s="126" t="s">
        <v>620</v>
      </c>
      <c r="B880" s="126"/>
      <c r="C880" s="127" t="s">
        <v>714</v>
      </c>
      <c r="D880" s="121">
        <v>42803</v>
      </c>
      <c r="E880" s="122" t="s">
        <v>3469</v>
      </c>
      <c r="F880" s="122" t="s">
        <v>3</v>
      </c>
      <c r="G880" s="122">
        <v>1482604</v>
      </c>
      <c r="H880" s="126"/>
      <c r="I880" s="130" t="s">
        <v>3470</v>
      </c>
      <c r="J880" s="126"/>
      <c r="K880" s="126"/>
      <c r="L880" s="126"/>
      <c r="M880" s="126"/>
      <c r="N880" s="223">
        <v>0</v>
      </c>
      <c r="O880" s="223">
        <v>3658.1</v>
      </c>
      <c r="P880" s="126" t="s">
        <v>1331</v>
      </c>
    </row>
    <row r="881" spans="1:16" ht="63.75">
      <c r="A881" s="126" t="s">
        <v>620</v>
      </c>
      <c r="B881" s="126"/>
      <c r="C881" s="127" t="s">
        <v>714</v>
      </c>
      <c r="D881" s="121">
        <v>42804</v>
      </c>
      <c r="E881" s="122" t="s">
        <v>3471</v>
      </c>
      <c r="F881" s="122" t="s">
        <v>3</v>
      </c>
      <c r="G881" s="122">
        <v>1482776</v>
      </c>
      <c r="H881" s="126"/>
      <c r="I881" s="130" t="s">
        <v>3472</v>
      </c>
      <c r="J881" s="126"/>
      <c r="K881" s="126"/>
      <c r="L881" s="126"/>
      <c r="M881" s="126"/>
      <c r="N881" s="223">
        <v>0</v>
      </c>
      <c r="O881" s="223">
        <v>5482.12</v>
      </c>
      <c r="P881" s="126" t="s">
        <v>1331</v>
      </c>
    </row>
    <row r="882" spans="1:16" ht="51">
      <c r="A882" s="126" t="s">
        <v>620</v>
      </c>
      <c r="B882" s="126"/>
      <c r="C882" s="127" t="s">
        <v>714</v>
      </c>
      <c r="D882" s="121">
        <v>42804</v>
      </c>
      <c r="E882" s="122" t="s">
        <v>3473</v>
      </c>
      <c r="F882" s="122" t="s">
        <v>3</v>
      </c>
      <c r="G882" s="122">
        <v>1482860</v>
      </c>
      <c r="H882" s="126"/>
      <c r="I882" s="130" t="s">
        <v>3474</v>
      </c>
      <c r="J882" s="126"/>
      <c r="K882" s="126"/>
      <c r="L882" s="126"/>
      <c r="M882" s="126"/>
      <c r="N882" s="223">
        <v>0</v>
      </c>
      <c r="O882" s="223">
        <v>5202.78</v>
      </c>
      <c r="P882" s="126" t="s">
        <v>1331</v>
      </c>
    </row>
    <row r="883" spans="1:16" ht="63.75">
      <c r="A883" s="126" t="s">
        <v>627</v>
      </c>
      <c r="B883" s="126"/>
      <c r="C883" s="127" t="s">
        <v>1235</v>
      </c>
      <c r="D883" s="121">
        <v>42804</v>
      </c>
      <c r="E883" s="122" t="s">
        <v>3475</v>
      </c>
      <c r="F883" s="122" t="s">
        <v>3</v>
      </c>
      <c r="G883" s="122">
        <v>1482925</v>
      </c>
      <c r="H883" s="126"/>
      <c r="I883" s="130" t="s">
        <v>3476</v>
      </c>
      <c r="J883" s="126"/>
      <c r="K883" s="126"/>
      <c r="L883" s="126"/>
      <c r="M883" s="126"/>
      <c r="N883" s="223">
        <v>0</v>
      </c>
      <c r="O883" s="223">
        <v>9247.84</v>
      </c>
      <c r="P883" s="126" t="s">
        <v>1331</v>
      </c>
    </row>
    <row r="884" spans="1:16" ht="51">
      <c r="A884" s="126" t="s">
        <v>620</v>
      </c>
      <c r="B884" s="126"/>
      <c r="C884" s="127" t="s">
        <v>714</v>
      </c>
      <c r="D884" s="121">
        <v>42804</v>
      </c>
      <c r="E884" s="122" t="s">
        <v>3477</v>
      </c>
      <c r="F884" s="122" t="s">
        <v>3</v>
      </c>
      <c r="G884" s="122">
        <v>1482851</v>
      </c>
      <c r="H884" s="126"/>
      <c r="I884" s="130" t="s">
        <v>3478</v>
      </c>
      <c r="J884" s="126"/>
      <c r="K884" s="126"/>
      <c r="L884" s="126"/>
      <c r="M884" s="126"/>
      <c r="N884" s="223">
        <v>0</v>
      </c>
      <c r="O884" s="223">
        <v>465.52</v>
      </c>
      <c r="P884" s="126" t="s">
        <v>1331</v>
      </c>
    </row>
    <row r="885" spans="1:16" ht="51">
      <c r="A885" s="126" t="s">
        <v>620</v>
      </c>
      <c r="B885" s="126"/>
      <c r="C885" s="127" t="s">
        <v>714</v>
      </c>
      <c r="D885" s="121">
        <v>42804</v>
      </c>
      <c r="E885" s="122" t="s">
        <v>3479</v>
      </c>
      <c r="F885" s="122" t="s">
        <v>3</v>
      </c>
      <c r="G885" s="122">
        <v>1482852</v>
      </c>
      <c r="H885" s="126"/>
      <c r="I885" s="130" t="s">
        <v>3480</v>
      </c>
      <c r="J885" s="126"/>
      <c r="K885" s="126"/>
      <c r="L885" s="126"/>
      <c r="M885" s="126"/>
      <c r="N885" s="223">
        <v>0</v>
      </c>
      <c r="O885" s="223">
        <v>24.38</v>
      </c>
      <c r="P885" s="126" t="s">
        <v>1331</v>
      </c>
    </row>
    <row r="886" spans="1:16" ht="51">
      <c r="A886" s="126" t="s">
        <v>620</v>
      </c>
      <c r="B886" s="126"/>
      <c r="C886" s="127" t="s">
        <v>714</v>
      </c>
      <c r="D886" s="121">
        <v>42804</v>
      </c>
      <c r="E886" s="122" t="s">
        <v>3481</v>
      </c>
      <c r="F886" s="122" t="s">
        <v>3</v>
      </c>
      <c r="G886" s="122">
        <v>1482903</v>
      </c>
      <c r="H886" s="126"/>
      <c r="I886" s="130" t="s">
        <v>3482</v>
      </c>
      <c r="J886" s="126"/>
      <c r="K886" s="126"/>
      <c r="L886" s="126"/>
      <c r="M886" s="126"/>
      <c r="N886" s="223">
        <v>0</v>
      </c>
      <c r="O886" s="223">
        <v>193.1</v>
      </c>
      <c r="P886" s="126" t="s">
        <v>1331</v>
      </c>
    </row>
    <row r="887" spans="1:16" ht="51">
      <c r="A887" s="126">
        <v>130</v>
      </c>
      <c r="B887" s="126"/>
      <c r="C887" s="127" t="s">
        <v>728</v>
      </c>
      <c r="D887" s="121">
        <v>42804</v>
      </c>
      <c r="E887" s="122" t="s">
        <v>3483</v>
      </c>
      <c r="F887" s="122" t="s">
        <v>3</v>
      </c>
      <c r="G887" s="122">
        <v>1482906</v>
      </c>
      <c r="H887" s="126"/>
      <c r="I887" s="130" t="s">
        <v>3484</v>
      </c>
      <c r="J887" s="126"/>
      <c r="K887" s="126"/>
      <c r="L887" s="126"/>
      <c r="M887" s="126"/>
      <c r="N887" s="223">
        <v>0</v>
      </c>
      <c r="O887" s="223">
        <v>92500</v>
      </c>
      <c r="P887" s="126" t="s">
        <v>1331</v>
      </c>
    </row>
    <row r="888" spans="1:16" ht="51">
      <c r="A888" s="126" t="s">
        <v>620</v>
      </c>
      <c r="B888" s="126"/>
      <c r="C888" s="127" t="s">
        <v>714</v>
      </c>
      <c r="D888" s="121">
        <v>42804</v>
      </c>
      <c r="E888" s="122" t="s">
        <v>3485</v>
      </c>
      <c r="F888" s="122" t="s">
        <v>3</v>
      </c>
      <c r="G888" s="122">
        <v>1482957</v>
      </c>
      <c r="H888" s="126"/>
      <c r="I888" s="130" t="s">
        <v>3486</v>
      </c>
      <c r="J888" s="126"/>
      <c r="K888" s="126"/>
      <c r="L888" s="126"/>
      <c r="M888" s="126"/>
      <c r="N888" s="223">
        <v>0</v>
      </c>
      <c r="O888" s="223">
        <v>150000</v>
      </c>
      <c r="P888" s="126" t="s">
        <v>1331</v>
      </c>
    </row>
    <row r="889" spans="1:16" ht="51">
      <c r="A889" s="126">
        <v>16</v>
      </c>
      <c r="B889" s="126"/>
      <c r="C889" s="127" t="s">
        <v>693</v>
      </c>
      <c r="D889" s="121">
        <v>42804</v>
      </c>
      <c r="E889" s="122" t="s">
        <v>3487</v>
      </c>
      <c r="F889" s="122" t="s">
        <v>3</v>
      </c>
      <c r="G889" s="122">
        <v>1483001</v>
      </c>
      <c r="H889" s="126"/>
      <c r="I889" s="130" t="s">
        <v>3488</v>
      </c>
      <c r="J889" s="126"/>
      <c r="K889" s="126"/>
      <c r="L889" s="126"/>
      <c r="M889" s="126"/>
      <c r="N889" s="223">
        <v>0</v>
      </c>
      <c r="O889" s="223">
        <v>186</v>
      </c>
      <c r="P889" s="126" t="s">
        <v>1331</v>
      </c>
    </row>
    <row r="890" spans="1:16" ht="51">
      <c r="A890" s="126" t="s">
        <v>620</v>
      </c>
      <c r="B890" s="126"/>
      <c r="C890" s="127" t="s">
        <v>714</v>
      </c>
      <c r="D890" s="121">
        <v>42804</v>
      </c>
      <c r="E890" s="122" t="s">
        <v>3489</v>
      </c>
      <c r="F890" s="122" t="s">
        <v>3</v>
      </c>
      <c r="G890" s="122">
        <v>1483051</v>
      </c>
      <c r="H890" s="126"/>
      <c r="I890" s="130" t="s">
        <v>3490</v>
      </c>
      <c r="J890" s="126"/>
      <c r="K890" s="126"/>
      <c r="L890" s="126"/>
      <c r="M890" s="126"/>
      <c r="N890" s="223">
        <v>0</v>
      </c>
      <c r="O890" s="223">
        <v>609</v>
      </c>
      <c r="P890" s="126" t="s">
        <v>1331</v>
      </c>
    </row>
    <row r="891" spans="1:16" ht="51">
      <c r="A891" s="126" t="s">
        <v>627</v>
      </c>
      <c r="B891" s="126"/>
      <c r="C891" s="127" t="s">
        <v>1235</v>
      </c>
      <c r="D891" s="121">
        <v>42807</v>
      </c>
      <c r="E891" s="122" t="s">
        <v>3491</v>
      </c>
      <c r="F891" s="122" t="s">
        <v>3</v>
      </c>
      <c r="G891" s="122">
        <v>1483389</v>
      </c>
      <c r="H891" s="126"/>
      <c r="I891" s="130" t="s">
        <v>3492</v>
      </c>
      <c r="J891" s="126"/>
      <c r="K891" s="126"/>
      <c r="L891" s="126"/>
      <c r="M891" s="126"/>
      <c r="N891" s="223">
        <v>0</v>
      </c>
      <c r="O891" s="223">
        <v>485.92</v>
      </c>
      <c r="P891" s="126" t="s">
        <v>1331</v>
      </c>
    </row>
    <row r="892" spans="1:16" ht="51">
      <c r="A892" s="126" t="s">
        <v>627</v>
      </c>
      <c r="B892" s="126"/>
      <c r="C892" s="127" t="s">
        <v>1235</v>
      </c>
      <c r="D892" s="121">
        <v>42807</v>
      </c>
      <c r="E892" s="122" t="s">
        <v>3493</v>
      </c>
      <c r="F892" s="122" t="s">
        <v>3</v>
      </c>
      <c r="G892" s="122">
        <v>1483391</v>
      </c>
      <c r="H892" s="126"/>
      <c r="I892" s="130" t="s">
        <v>3494</v>
      </c>
      <c r="J892" s="126"/>
      <c r="K892" s="126"/>
      <c r="L892" s="126"/>
      <c r="M892" s="126"/>
      <c r="N892" s="223">
        <v>0</v>
      </c>
      <c r="O892" s="223">
        <v>207430.66</v>
      </c>
      <c r="P892" s="126" t="s">
        <v>1331</v>
      </c>
    </row>
    <row r="893" spans="1:16" ht="76.5">
      <c r="A893" s="126" t="s">
        <v>620</v>
      </c>
      <c r="B893" s="126"/>
      <c r="C893" s="127" t="s">
        <v>714</v>
      </c>
      <c r="D893" s="121">
        <v>42807</v>
      </c>
      <c r="E893" s="122" t="s">
        <v>3495</v>
      </c>
      <c r="F893" s="122" t="s">
        <v>3</v>
      </c>
      <c r="G893" s="122">
        <v>1483407</v>
      </c>
      <c r="H893" s="126"/>
      <c r="I893" s="130" t="s">
        <v>3496</v>
      </c>
      <c r="J893" s="126"/>
      <c r="K893" s="126"/>
      <c r="L893" s="126"/>
      <c r="M893" s="126"/>
      <c r="N893" s="223">
        <v>0</v>
      </c>
      <c r="O893" s="223">
        <v>11620.89</v>
      </c>
      <c r="P893" s="126" t="s">
        <v>1331</v>
      </c>
    </row>
    <row r="894" spans="1:16" ht="63.75">
      <c r="A894" s="126" t="s">
        <v>620</v>
      </c>
      <c r="B894" s="126"/>
      <c r="C894" s="127" t="s">
        <v>714</v>
      </c>
      <c r="D894" s="121">
        <v>42807</v>
      </c>
      <c r="E894" s="122" t="s">
        <v>3497</v>
      </c>
      <c r="F894" s="122" t="s">
        <v>3</v>
      </c>
      <c r="G894" s="122">
        <v>1483409</v>
      </c>
      <c r="H894" s="126"/>
      <c r="I894" s="130" t="s">
        <v>3498</v>
      </c>
      <c r="J894" s="126"/>
      <c r="K894" s="126"/>
      <c r="L894" s="126"/>
      <c r="M894" s="126"/>
      <c r="N894" s="223">
        <v>0</v>
      </c>
      <c r="O894" s="223">
        <v>5763.31</v>
      </c>
      <c r="P894" s="126" t="s">
        <v>1331</v>
      </c>
    </row>
    <row r="895" spans="1:16" ht="38.25">
      <c r="A895" s="126">
        <v>86</v>
      </c>
      <c r="B895" s="126"/>
      <c r="C895" s="127" t="s">
        <v>711</v>
      </c>
      <c r="D895" s="121">
        <v>42807</v>
      </c>
      <c r="E895" s="122" t="s">
        <v>3499</v>
      </c>
      <c r="F895" s="122" t="s">
        <v>3</v>
      </c>
      <c r="G895" s="122">
        <v>1483404</v>
      </c>
      <c r="H895" s="126"/>
      <c r="I895" s="130" t="s">
        <v>3500</v>
      </c>
      <c r="J895" s="126"/>
      <c r="K895" s="126"/>
      <c r="L895" s="126"/>
      <c r="M895" s="126"/>
      <c r="N895" s="223">
        <v>0</v>
      </c>
      <c r="O895" s="223">
        <v>683</v>
      </c>
      <c r="P895" s="126" t="s">
        <v>1331</v>
      </c>
    </row>
    <row r="896" spans="1:16" ht="63.75">
      <c r="A896" s="126" t="s">
        <v>620</v>
      </c>
      <c r="B896" s="126"/>
      <c r="C896" s="127" t="s">
        <v>714</v>
      </c>
      <c r="D896" s="121">
        <v>42807</v>
      </c>
      <c r="E896" s="122" t="s">
        <v>3501</v>
      </c>
      <c r="F896" s="122" t="s">
        <v>3</v>
      </c>
      <c r="G896" s="122">
        <v>1483414</v>
      </c>
      <c r="H896" s="126"/>
      <c r="I896" s="130" t="s">
        <v>3502</v>
      </c>
      <c r="J896" s="126"/>
      <c r="K896" s="126"/>
      <c r="L896" s="126"/>
      <c r="M896" s="126"/>
      <c r="N896" s="223">
        <v>0</v>
      </c>
      <c r="O896" s="223">
        <v>9539.18</v>
      </c>
      <c r="P896" s="126" t="s">
        <v>1331</v>
      </c>
    </row>
    <row r="897" spans="1:16" ht="51">
      <c r="A897" s="126" t="s">
        <v>620</v>
      </c>
      <c r="B897" s="126"/>
      <c r="C897" s="127" t="s">
        <v>714</v>
      </c>
      <c r="D897" s="121">
        <v>42807</v>
      </c>
      <c r="E897" s="122" t="s">
        <v>3503</v>
      </c>
      <c r="F897" s="122" t="s">
        <v>3</v>
      </c>
      <c r="G897" s="122">
        <v>1483419</v>
      </c>
      <c r="H897" s="126"/>
      <c r="I897" s="130" t="s">
        <v>3504</v>
      </c>
      <c r="J897" s="126"/>
      <c r="K897" s="126"/>
      <c r="L897" s="126"/>
      <c r="M897" s="126"/>
      <c r="N897" s="223">
        <v>0</v>
      </c>
      <c r="O897" s="223">
        <v>193</v>
      </c>
      <c r="P897" s="126" t="s">
        <v>1331</v>
      </c>
    </row>
    <row r="898" spans="1:16" ht="51">
      <c r="A898" s="126" t="s">
        <v>620</v>
      </c>
      <c r="B898" s="126"/>
      <c r="C898" s="127" t="s">
        <v>714</v>
      </c>
      <c r="D898" s="121">
        <v>42807</v>
      </c>
      <c r="E898" s="122" t="s">
        <v>3505</v>
      </c>
      <c r="F898" s="122" t="s">
        <v>3</v>
      </c>
      <c r="G898" s="122">
        <v>1483420</v>
      </c>
      <c r="H898" s="126"/>
      <c r="I898" s="130" t="s">
        <v>3504</v>
      </c>
      <c r="J898" s="126"/>
      <c r="K898" s="126"/>
      <c r="L898" s="126"/>
      <c r="M898" s="126"/>
      <c r="N898" s="223">
        <v>0</v>
      </c>
      <c r="O898" s="223">
        <v>65</v>
      </c>
      <c r="P898" s="126" t="s">
        <v>1331</v>
      </c>
    </row>
    <row r="899" spans="1:16" ht="51">
      <c r="A899" s="126" t="s">
        <v>620</v>
      </c>
      <c r="B899" s="126"/>
      <c r="C899" s="127" t="s">
        <v>714</v>
      </c>
      <c r="D899" s="121">
        <v>42807</v>
      </c>
      <c r="E899" s="122" t="s">
        <v>3506</v>
      </c>
      <c r="F899" s="122" t="s">
        <v>3</v>
      </c>
      <c r="G899" s="122">
        <v>1483422</v>
      </c>
      <c r="H899" s="126"/>
      <c r="I899" s="130" t="s">
        <v>3504</v>
      </c>
      <c r="J899" s="126"/>
      <c r="K899" s="126"/>
      <c r="L899" s="126"/>
      <c r="M899" s="126"/>
      <c r="N899" s="223">
        <v>0</v>
      </c>
      <c r="O899" s="223">
        <v>129</v>
      </c>
      <c r="P899" s="126" t="s">
        <v>1331</v>
      </c>
    </row>
    <row r="900" spans="1:16" ht="51">
      <c r="A900" s="126" t="s">
        <v>620</v>
      </c>
      <c r="B900" s="126"/>
      <c r="C900" s="127" t="s">
        <v>714</v>
      </c>
      <c r="D900" s="121">
        <v>42807</v>
      </c>
      <c r="E900" s="122" t="s">
        <v>3507</v>
      </c>
      <c r="F900" s="122" t="s">
        <v>3</v>
      </c>
      <c r="G900" s="122">
        <v>1483451</v>
      </c>
      <c r="H900" s="126"/>
      <c r="I900" s="130" t="s">
        <v>3508</v>
      </c>
      <c r="J900" s="126"/>
      <c r="K900" s="126"/>
      <c r="L900" s="126"/>
      <c r="M900" s="126"/>
      <c r="N900" s="223">
        <v>0</v>
      </c>
      <c r="O900" s="223">
        <v>10553.79</v>
      </c>
      <c r="P900" s="126" t="s">
        <v>1331</v>
      </c>
    </row>
    <row r="901" spans="1:16" ht="51">
      <c r="A901" s="126" t="s">
        <v>620</v>
      </c>
      <c r="B901" s="126"/>
      <c r="C901" s="127" t="s">
        <v>714</v>
      </c>
      <c r="D901" s="121">
        <v>42807</v>
      </c>
      <c r="E901" s="122" t="s">
        <v>3509</v>
      </c>
      <c r="F901" s="122" t="s">
        <v>3</v>
      </c>
      <c r="G901" s="122">
        <v>1483481</v>
      </c>
      <c r="H901" s="126"/>
      <c r="I901" s="130" t="s">
        <v>3510</v>
      </c>
      <c r="J901" s="126"/>
      <c r="K901" s="126"/>
      <c r="L901" s="126"/>
      <c r="M901" s="126"/>
      <c r="N901" s="223">
        <v>0</v>
      </c>
      <c r="O901" s="223">
        <v>1</v>
      </c>
      <c r="P901" s="126" t="s">
        <v>1331</v>
      </c>
    </row>
    <row r="902" spans="1:16" ht="51">
      <c r="A902" s="126" t="s">
        <v>620</v>
      </c>
      <c r="B902" s="126"/>
      <c r="C902" s="127" t="s">
        <v>714</v>
      </c>
      <c r="D902" s="121">
        <v>42807</v>
      </c>
      <c r="E902" s="122" t="s">
        <v>3511</v>
      </c>
      <c r="F902" s="122" t="s">
        <v>3</v>
      </c>
      <c r="G902" s="122">
        <v>1483482</v>
      </c>
      <c r="H902" s="126"/>
      <c r="I902" s="130" t="s">
        <v>3510</v>
      </c>
      <c r="J902" s="126"/>
      <c r="K902" s="126"/>
      <c r="L902" s="126"/>
      <c r="M902" s="126"/>
      <c r="N902" s="223">
        <v>0</v>
      </c>
      <c r="O902" s="223">
        <v>1</v>
      </c>
      <c r="P902" s="126" t="s">
        <v>1331</v>
      </c>
    </row>
    <row r="903" spans="1:16" ht="51">
      <c r="A903" s="126" t="s">
        <v>620</v>
      </c>
      <c r="B903" s="126"/>
      <c r="C903" s="127" t="s">
        <v>714</v>
      </c>
      <c r="D903" s="121">
        <v>42807</v>
      </c>
      <c r="E903" s="122" t="s">
        <v>3512</v>
      </c>
      <c r="F903" s="122" t="s">
        <v>3</v>
      </c>
      <c r="G903" s="122">
        <v>1483483</v>
      </c>
      <c r="H903" s="126"/>
      <c r="I903" s="130" t="s">
        <v>3510</v>
      </c>
      <c r="J903" s="126"/>
      <c r="K903" s="126"/>
      <c r="L903" s="126"/>
      <c r="M903" s="126"/>
      <c r="N903" s="223">
        <v>0</v>
      </c>
      <c r="O903" s="223">
        <v>1</v>
      </c>
      <c r="P903" s="126" t="s">
        <v>1331</v>
      </c>
    </row>
    <row r="904" spans="1:16" ht="51">
      <c r="A904" s="126" t="s">
        <v>620</v>
      </c>
      <c r="B904" s="126"/>
      <c r="C904" s="127" t="s">
        <v>714</v>
      </c>
      <c r="D904" s="121">
        <v>42807</v>
      </c>
      <c r="E904" s="122" t="s">
        <v>3513</v>
      </c>
      <c r="F904" s="122" t="s">
        <v>3</v>
      </c>
      <c r="G904" s="122">
        <v>1483484</v>
      </c>
      <c r="H904" s="126"/>
      <c r="I904" s="130" t="s">
        <v>3510</v>
      </c>
      <c r="J904" s="126"/>
      <c r="K904" s="126"/>
      <c r="L904" s="126"/>
      <c r="M904" s="126"/>
      <c r="N904" s="223">
        <v>0</v>
      </c>
      <c r="O904" s="223">
        <v>1</v>
      </c>
      <c r="P904" s="126" t="s">
        <v>1331</v>
      </c>
    </row>
    <row r="905" spans="1:16" ht="51">
      <c r="A905" s="126" t="s">
        <v>620</v>
      </c>
      <c r="B905" s="126"/>
      <c r="C905" s="127" t="s">
        <v>714</v>
      </c>
      <c r="D905" s="121">
        <v>42807</v>
      </c>
      <c r="E905" s="122" t="s">
        <v>3514</v>
      </c>
      <c r="F905" s="122" t="s">
        <v>3</v>
      </c>
      <c r="G905" s="122">
        <v>1483491</v>
      </c>
      <c r="H905" s="126"/>
      <c r="I905" s="130" t="s">
        <v>3515</v>
      </c>
      <c r="J905" s="126"/>
      <c r="K905" s="126"/>
      <c r="L905" s="126"/>
      <c r="M905" s="126"/>
      <c r="N905" s="223">
        <v>0</v>
      </c>
      <c r="O905" s="223">
        <v>348.87</v>
      </c>
      <c r="P905" s="126" t="s">
        <v>1331</v>
      </c>
    </row>
    <row r="906" spans="1:16" ht="51">
      <c r="A906" s="126" t="s">
        <v>620</v>
      </c>
      <c r="B906" s="126"/>
      <c r="C906" s="127" t="s">
        <v>714</v>
      </c>
      <c r="D906" s="121">
        <v>42807</v>
      </c>
      <c r="E906" s="122" t="s">
        <v>3516</v>
      </c>
      <c r="F906" s="122" t="s">
        <v>3</v>
      </c>
      <c r="G906" s="122">
        <v>1483501</v>
      </c>
      <c r="H906" s="126"/>
      <c r="I906" s="130" t="s">
        <v>3517</v>
      </c>
      <c r="J906" s="126"/>
      <c r="K906" s="126"/>
      <c r="L906" s="126"/>
      <c r="M906" s="126"/>
      <c r="N906" s="223">
        <v>0</v>
      </c>
      <c r="O906" s="223">
        <v>280</v>
      </c>
      <c r="P906" s="126" t="s">
        <v>1331</v>
      </c>
    </row>
    <row r="907" spans="1:16" ht="51">
      <c r="A907" s="126">
        <v>35</v>
      </c>
      <c r="B907" s="126"/>
      <c r="C907" s="127" t="s">
        <v>697</v>
      </c>
      <c r="D907" s="121">
        <v>42808</v>
      </c>
      <c r="E907" s="122" t="s">
        <v>3518</v>
      </c>
      <c r="F907" s="122" t="s">
        <v>3</v>
      </c>
      <c r="G907" s="122">
        <v>1483772</v>
      </c>
      <c r="H907" s="126"/>
      <c r="I907" s="130" t="s">
        <v>3519</v>
      </c>
      <c r="J907" s="126"/>
      <c r="K907" s="126"/>
      <c r="L907" s="126"/>
      <c r="M907" s="126"/>
      <c r="N907" s="223">
        <v>0</v>
      </c>
      <c r="O907" s="223">
        <v>750</v>
      </c>
      <c r="P907" s="126" t="s">
        <v>1331</v>
      </c>
    </row>
    <row r="908" spans="1:16" ht="51">
      <c r="A908" s="126" t="s">
        <v>620</v>
      </c>
      <c r="B908" s="126"/>
      <c r="C908" s="127" t="s">
        <v>714</v>
      </c>
      <c r="D908" s="121">
        <v>42808</v>
      </c>
      <c r="E908" s="122" t="s">
        <v>3520</v>
      </c>
      <c r="F908" s="122" t="s">
        <v>3</v>
      </c>
      <c r="G908" s="122">
        <v>1483777</v>
      </c>
      <c r="H908" s="126"/>
      <c r="I908" s="130" t="s">
        <v>3521</v>
      </c>
      <c r="J908" s="126"/>
      <c r="K908" s="126"/>
      <c r="L908" s="126"/>
      <c r="M908" s="126"/>
      <c r="N908" s="223">
        <v>0</v>
      </c>
      <c r="O908" s="223">
        <v>252.69</v>
      </c>
      <c r="P908" s="126" t="s">
        <v>1331</v>
      </c>
    </row>
    <row r="909" spans="1:16" ht="51">
      <c r="A909" s="126" t="s">
        <v>620</v>
      </c>
      <c r="B909" s="126"/>
      <c r="C909" s="127" t="s">
        <v>714</v>
      </c>
      <c r="D909" s="121">
        <v>42808</v>
      </c>
      <c r="E909" s="122" t="s">
        <v>3522</v>
      </c>
      <c r="F909" s="122" t="s">
        <v>3</v>
      </c>
      <c r="G909" s="122">
        <v>1483778</v>
      </c>
      <c r="H909" s="126"/>
      <c r="I909" s="130" t="s">
        <v>3523</v>
      </c>
      <c r="J909" s="126"/>
      <c r="K909" s="126"/>
      <c r="L909" s="126"/>
      <c r="M909" s="126"/>
      <c r="N909" s="223">
        <v>0</v>
      </c>
      <c r="O909" s="223">
        <v>23500.15</v>
      </c>
      <c r="P909" s="126" t="s">
        <v>1331</v>
      </c>
    </row>
    <row r="910" spans="1:16" ht="51">
      <c r="A910" s="126" t="s">
        <v>620</v>
      </c>
      <c r="B910" s="126"/>
      <c r="C910" s="127" t="s">
        <v>714</v>
      </c>
      <c r="D910" s="121">
        <v>42808</v>
      </c>
      <c r="E910" s="122" t="s">
        <v>3524</v>
      </c>
      <c r="F910" s="122" t="s">
        <v>3</v>
      </c>
      <c r="G910" s="122">
        <v>1483779</v>
      </c>
      <c r="H910" s="126"/>
      <c r="I910" s="130" t="s">
        <v>3525</v>
      </c>
      <c r="J910" s="126"/>
      <c r="K910" s="126"/>
      <c r="L910" s="126"/>
      <c r="M910" s="126"/>
      <c r="N910" s="223">
        <v>0</v>
      </c>
      <c r="O910" s="223">
        <v>265.14999999999998</v>
      </c>
      <c r="P910" s="126" t="s">
        <v>1331</v>
      </c>
    </row>
    <row r="911" spans="1:16" ht="51">
      <c r="A911" s="126">
        <v>580</v>
      </c>
      <c r="B911" s="126"/>
      <c r="C911" s="127" t="s">
        <v>218</v>
      </c>
      <c r="D911" s="121">
        <v>42808</v>
      </c>
      <c r="E911" s="122" t="s">
        <v>3526</v>
      </c>
      <c r="F911" s="122" t="s">
        <v>3</v>
      </c>
      <c r="G911" s="122">
        <v>1483782</v>
      </c>
      <c r="H911" s="126"/>
      <c r="I911" s="130" t="s">
        <v>3527</v>
      </c>
      <c r="J911" s="126"/>
      <c r="K911" s="126"/>
      <c r="L911" s="126"/>
      <c r="M911" s="126"/>
      <c r="N911" s="223">
        <v>0</v>
      </c>
      <c r="O911" s="223">
        <v>18476.64</v>
      </c>
      <c r="P911" s="126" t="s">
        <v>1331</v>
      </c>
    </row>
    <row r="912" spans="1:16" ht="51">
      <c r="A912" s="126">
        <v>163</v>
      </c>
      <c r="B912" s="126"/>
      <c r="C912" s="127" t="s">
        <v>749</v>
      </c>
      <c r="D912" s="121">
        <v>42808</v>
      </c>
      <c r="E912" s="122" t="s">
        <v>3528</v>
      </c>
      <c r="F912" s="122" t="s">
        <v>3</v>
      </c>
      <c r="G912" s="122">
        <v>1483814</v>
      </c>
      <c r="H912" s="126"/>
      <c r="I912" s="130" t="s">
        <v>3529</v>
      </c>
      <c r="J912" s="126"/>
      <c r="K912" s="126"/>
      <c r="L912" s="126"/>
      <c r="M912" s="126"/>
      <c r="N912" s="223">
        <v>0</v>
      </c>
      <c r="O912" s="223">
        <v>9</v>
      </c>
      <c r="P912" s="126" t="s">
        <v>1331</v>
      </c>
    </row>
    <row r="913" spans="1:16" ht="51">
      <c r="A913" s="126">
        <v>10</v>
      </c>
      <c r="B913" s="126"/>
      <c r="C913" s="127" t="s">
        <v>691</v>
      </c>
      <c r="D913" s="121">
        <v>42808</v>
      </c>
      <c r="E913" s="122" t="s">
        <v>3530</v>
      </c>
      <c r="F913" s="122" t="s">
        <v>3</v>
      </c>
      <c r="G913" s="122">
        <v>1483733</v>
      </c>
      <c r="H913" s="126"/>
      <c r="I913" s="130" t="s">
        <v>3531</v>
      </c>
      <c r="J913" s="126"/>
      <c r="K913" s="126"/>
      <c r="L913" s="126"/>
      <c r="M913" s="126"/>
      <c r="N913" s="223">
        <v>0</v>
      </c>
      <c r="O913" s="223">
        <v>30</v>
      </c>
      <c r="P913" s="126" t="s">
        <v>1331</v>
      </c>
    </row>
    <row r="914" spans="1:16" ht="51">
      <c r="A914" s="126" t="s">
        <v>620</v>
      </c>
      <c r="B914" s="126"/>
      <c r="C914" s="127" t="s">
        <v>714</v>
      </c>
      <c r="D914" s="121">
        <v>42808</v>
      </c>
      <c r="E914" s="122" t="s">
        <v>3532</v>
      </c>
      <c r="F914" s="122" t="s">
        <v>3</v>
      </c>
      <c r="G914" s="122">
        <v>1483734</v>
      </c>
      <c r="H914" s="126"/>
      <c r="I914" s="130" t="s">
        <v>3533</v>
      </c>
      <c r="J914" s="126"/>
      <c r="K914" s="126"/>
      <c r="L914" s="126"/>
      <c r="M914" s="126"/>
      <c r="N914" s="223">
        <v>0</v>
      </c>
      <c r="O914" s="223">
        <v>604</v>
      </c>
      <c r="P914" s="126" t="s">
        <v>1331</v>
      </c>
    </row>
    <row r="915" spans="1:16" ht="51">
      <c r="A915" s="126">
        <v>10</v>
      </c>
      <c r="B915" s="126"/>
      <c r="C915" s="127" t="s">
        <v>691</v>
      </c>
      <c r="D915" s="121">
        <v>42808</v>
      </c>
      <c r="E915" s="122" t="s">
        <v>3534</v>
      </c>
      <c r="F915" s="122" t="s">
        <v>3</v>
      </c>
      <c r="G915" s="122">
        <v>1483735</v>
      </c>
      <c r="H915" s="126"/>
      <c r="I915" s="130" t="s">
        <v>3535</v>
      </c>
      <c r="J915" s="126"/>
      <c r="K915" s="126"/>
      <c r="L915" s="126"/>
      <c r="M915" s="126"/>
      <c r="N915" s="223">
        <v>0</v>
      </c>
      <c r="O915" s="223">
        <v>266</v>
      </c>
      <c r="P915" s="126" t="s">
        <v>1331</v>
      </c>
    </row>
    <row r="916" spans="1:16" ht="51">
      <c r="A916" s="126" t="s">
        <v>620</v>
      </c>
      <c r="B916" s="126"/>
      <c r="C916" s="127" t="s">
        <v>714</v>
      </c>
      <c r="D916" s="121">
        <v>42808</v>
      </c>
      <c r="E916" s="122" t="s">
        <v>3536</v>
      </c>
      <c r="F916" s="122" t="s">
        <v>3</v>
      </c>
      <c r="G916" s="122">
        <v>1483737</v>
      </c>
      <c r="H916" s="126"/>
      <c r="I916" s="130" t="s">
        <v>3537</v>
      </c>
      <c r="J916" s="126"/>
      <c r="K916" s="126"/>
      <c r="L916" s="126"/>
      <c r="M916" s="126"/>
      <c r="N916" s="223">
        <v>0</v>
      </c>
      <c r="O916" s="223">
        <v>531.74</v>
      </c>
      <c r="P916" s="126" t="s">
        <v>1331</v>
      </c>
    </row>
    <row r="917" spans="1:16" ht="51">
      <c r="A917" s="126" t="s">
        <v>620</v>
      </c>
      <c r="B917" s="126"/>
      <c r="C917" s="127" t="s">
        <v>714</v>
      </c>
      <c r="D917" s="121">
        <v>42808</v>
      </c>
      <c r="E917" s="122" t="s">
        <v>3538</v>
      </c>
      <c r="F917" s="122" t="s">
        <v>3</v>
      </c>
      <c r="G917" s="122">
        <v>1483967</v>
      </c>
      <c r="H917" s="126"/>
      <c r="I917" s="130" t="s">
        <v>3539</v>
      </c>
      <c r="J917" s="126"/>
      <c r="K917" s="126"/>
      <c r="L917" s="126"/>
      <c r="M917" s="126"/>
      <c r="N917" s="223">
        <v>0</v>
      </c>
      <c r="O917" s="223">
        <v>27462.920000000002</v>
      </c>
      <c r="P917" s="126" t="s">
        <v>1331</v>
      </c>
    </row>
    <row r="918" spans="1:16" ht="51">
      <c r="A918" s="126">
        <v>163</v>
      </c>
      <c r="B918" s="126"/>
      <c r="C918" s="127" t="s">
        <v>749</v>
      </c>
      <c r="D918" s="121">
        <v>42809</v>
      </c>
      <c r="E918" s="122" t="s">
        <v>3540</v>
      </c>
      <c r="F918" s="122" t="s">
        <v>3</v>
      </c>
      <c r="G918" s="122">
        <v>1484286</v>
      </c>
      <c r="H918" s="126"/>
      <c r="I918" s="130" t="s">
        <v>3541</v>
      </c>
      <c r="J918" s="126"/>
      <c r="K918" s="126"/>
      <c r="L918" s="126"/>
      <c r="M918" s="126"/>
      <c r="N918" s="223">
        <v>0</v>
      </c>
      <c r="O918" s="223">
        <v>688.85</v>
      </c>
      <c r="P918" s="126" t="s">
        <v>1331</v>
      </c>
    </row>
    <row r="919" spans="1:16" ht="51">
      <c r="A919" s="126">
        <v>86</v>
      </c>
      <c r="B919" s="126"/>
      <c r="C919" s="127" t="s">
        <v>711</v>
      </c>
      <c r="D919" s="121">
        <v>42809</v>
      </c>
      <c r="E919" s="122" t="s">
        <v>3542</v>
      </c>
      <c r="F919" s="122" t="s">
        <v>3</v>
      </c>
      <c r="G919" s="122">
        <v>1484304</v>
      </c>
      <c r="H919" s="126"/>
      <c r="I919" s="130" t="s">
        <v>3543</v>
      </c>
      <c r="J919" s="126"/>
      <c r="K919" s="126"/>
      <c r="L919" s="126"/>
      <c r="M919" s="126"/>
      <c r="N919" s="223">
        <v>0</v>
      </c>
      <c r="O919" s="223">
        <v>586.5</v>
      </c>
      <c r="P919" s="126" t="s">
        <v>1331</v>
      </c>
    </row>
    <row r="920" spans="1:16" ht="51">
      <c r="A920" s="126" t="s">
        <v>620</v>
      </c>
      <c r="B920" s="126"/>
      <c r="C920" s="127" t="s">
        <v>714</v>
      </c>
      <c r="D920" s="121">
        <v>42809</v>
      </c>
      <c r="E920" s="122" t="s">
        <v>3544</v>
      </c>
      <c r="F920" s="122" t="s">
        <v>3</v>
      </c>
      <c r="G920" s="122">
        <v>1484152</v>
      </c>
      <c r="H920" s="126"/>
      <c r="I920" s="130" t="s">
        <v>3545</v>
      </c>
      <c r="J920" s="126"/>
      <c r="K920" s="126"/>
      <c r="L920" s="126"/>
      <c r="M920" s="126"/>
      <c r="N920" s="223">
        <v>0</v>
      </c>
      <c r="O920" s="223">
        <v>12610.35</v>
      </c>
      <c r="P920" s="126" t="s">
        <v>1331</v>
      </c>
    </row>
    <row r="921" spans="1:16" ht="51">
      <c r="A921" s="126" t="s">
        <v>620</v>
      </c>
      <c r="B921" s="126"/>
      <c r="C921" s="127" t="s">
        <v>714</v>
      </c>
      <c r="D921" s="121">
        <v>42809</v>
      </c>
      <c r="E921" s="122" t="s">
        <v>3546</v>
      </c>
      <c r="F921" s="122" t="s">
        <v>3</v>
      </c>
      <c r="G921" s="122">
        <v>1484224</v>
      </c>
      <c r="H921" s="126"/>
      <c r="I921" s="130" t="s">
        <v>3547</v>
      </c>
      <c r="J921" s="126"/>
      <c r="K921" s="126"/>
      <c r="L921" s="126"/>
      <c r="M921" s="126"/>
      <c r="N921" s="223">
        <v>0</v>
      </c>
      <c r="O921" s="223">
        <v>272.39999999999998</v>
      </c>
      <c r="P921" s="126" t="s">
        <v>1331</v>
      </c>
    </row>
    <row r="922" spans="1:16" ht="63.75">
      <c r="A922" s="126" t="s">
        <v>620</v>
      </c>
      <c r="B922" s="126"/>
      <c r="C922" s="127" t="s">
        <v>714</v>
      </c>
      <c r="D922" s="121">
        <v>42810</v>
      </c>
      <c r="E922" s="122" t="s">
        <v>3549</v>
      </c>
      <c r="F922" s="122" t="s">
        <v>3</v>
      </c>
      <c r="G922" s="122">
        <v>1484646</v>
      </c>
      <c r="H922" s="126"/>
      <c r="I922" s="130" t="s">
        <v>3550</v>
      </c>
      <c r="J922" s="126"/>
      <c r="K922" s="126"/>
      <c r="L922" s="126"/>
      <c r="M922" s="126"/>
      <c r="N922" s="223">
        <v>0</v>
      </c>
      <c r="O922" s="223">
        <v>2766.2200000000003</v>
      </c>
      <c r="P922" s="126" t="s">
        <v>1331</v>
      </c>
    </row>
    <row r="923" spans="1:16" ht="63.75">
      <c r="A923" s="126" t="s">
        <v>620</v>
      </c>
      <c r="B923" s="126"/>
      <c r="C923" s="127" t="s">
        <v>714</v>
      </c>
      <c r="D923" s="121">
        <v>42810</v>
      </c>
      <c r="E923" s="122" t="s">
        <v>3551</v>
      </c>
      <c r="F923" s="122" t="s">
        <v>3</v>
      </c>
      <c r="G923" s="122">
        <v>1484648</v>
      </c>
      <c r="H923" s="126"/>
      <c r="I923" s="130" t="s">
        <v>3552</v>
      </c>
      <c r="J923" s="126"/>
      <c r="K923" s="126"/>
      <c r="L923" s="126"/>
      <c r="M923" s="126"/>
      <c r="N923" s="223">
        <v>0</v>
      </c>
      <c r="O923" s="223">
        <v>5598.62</v>
      </c>
      <c r="P923" s="126" t="s">
        <v>1331</v>
      </c>
    </row>
    <row r="924" spans="1:16" ht="63.75">
      <c r="A924" s="126" t="s">
        <v>620</v>
      </c>
      <c r="B924" s="126"/>
      <c r="C924" s="127" t="s">
        <v>714</v>
      </c>
      <c r="D924" s="121">
        <v>42810</v>
      </c>
      <c r="E924" s="122" t="s">
        <v>3553</v>
      </c>
      <c r="F924" s="122" t="s">
        <v>3</v>
      </c>
      <c r="G924" s="122">
        <v>1484654</v>
      </c>
      <c r="H924" s="126"/>
      <c r="I924" s="130" t="s">
        <v>3554</v>
      </c>
      <c r="J924" s="126"/>
      <c r="K924" s="126"/>
      <c r="L924" s="126"/>
      <c r="M924" s="126"/>
      <c r="N924" s="223">
        <v>0</v>
      </c>
      <c r="O924" s="223">
        <v>118020.87</v>
      </c>
      <c r="P924" s="126" t="s">
        <v>1331</v>
      </c>
    </row>
    <row r="925" spans="1:16" ht="63.75">
      <c r="A925" s="126">
        <v>586</v>
      </c>
      <c r="B925" s="126"/>
      <c r="C925" s="127" t="s">
        <v>223</v>
      </c>
      <c r="D925" s="121">
        <v>42810</v>
      </c>
      <c r="E925" s="122" t="s">
        <v>3555</v>
      </c>
      <c r="F925" s="122" t="s">
        <v>3</v>
      </c>
      <c r="G925" s="122">
        <v>1484604</v>
      </c>
      <c r="H925" s="126"/>
      <c r="I925" s="130" t="s">
        <v>3556</v>
      </c>
      <c r="J925" s="126"/>
      <c r="K925" s="126"/>
      <c r="L925" s="126"/>
      <c r="M925" s="126"/>
      <c r="N925" s="223">
        <v>0</v>
      </c>
      <c r="O925" s="223">
        <v>9.25</v>
      </c>
      <c r="P925" s="126" t="s">
        <v>1331</v>
      </c>
    </row>
    <row r="926" spans="1:16" ht="63.75">
      <c r="A926" s="126" t="s">
        <v>620</v>
      </c>
      <c r="B926" s="126"/>
      <c r="C926" s="127" t="s">
        <v>714</v>
      </c>
      <c r="D926" s="121">
        <v>42810</v>
      </c>
      <c r="E926" s="122" t="s">
        <v>3557</v>
      </c>
      <c r="F926" s="122" t="s">
        <v>3</v>
      </c>
      <c r="G926" s="122">
        <v>1484624</v>
      </c>
      <c r="H926" s="126"/>
      <c r="I926" s="130" t="s">
        <v>3558</v>
      </c>
      <c r="J926" s="126"/>
      <c r="K926" s="126"/>
      <c r="L926" s="126"/>
      <c r="M926" s="126"/>
      <c r="N926" s="223">
        <v>0</v>
      </c>
      <c r="O926" s="223">
        <v>12984.14</v>
      </c>
      <c r="P926" s="126" t="s">
        <v>1331</v>
      </c>
    </row>
    <row r="927" spans="1:16" ht="51">
      <c r="A927" s="126" t="s">
        <v>620</v>
      </c>
      <c r="B927" s="126"/>
      <c r="C927" s="127" t="s">
        <v>714</v>
      </c>
      <c r="D927" s="121">
        <v>42810</v>
      </c>
      <c r="E927" s="122" t="s">
        <v>3559</v>
      </c>
      <c r="F927" s="122" t="s">
        <v>3</v>
      </c>
      <c r="G927" s="122">
        <v>1484779</v>
      </c>
      <c r="H927" s="126"/>
      <c r="I927" s="130" t="s">
        <v>3560</v>
      </c>
      <c r="J927" s="126"/>
      <c r="K927" s="126"/>
      <c r="L927" s="126"/>
      <c r="M927" s="126"/>
      <c r="N927" s="223">
        <v>0</v>
      </c>
      <c r="O927" s="223">
        <v>297.23</v>
      </c>
      <c r="P927" s="126" t="s">
        <v>1331</v>
      </c>
    </row>
    <row r="928" spans="1:16" ht="51">
      <c r="A928" s="126" t="s">
        <v>620</v>
      </c>
      <c r="B928" s="126"/>
      <c r="C928" s="127" t="s">
        <v>714</v>
      </c>
      <c r="D928" s="121">
        <v>42810</v>
      </c>
      <c r="E928" s="122" t="s">
        <v>3561</v>
      </c>
      <c r="F928" s="122" t="s">
        <v>3</v>
      </c>
      <c r="G928" s="122">
        <v>1484841</v>
      </c>
      <c r="H928" s="126"/>
      <c r="I928" s="130" t="s">
        <v>3562</v>
      </c>
      <c r="J928" s="126"/>
      <c r="K928" s="126"/>
      <c r="L928" s="126"/>
      <c r="M928" s="126"/>
      <c r="N928" s="223">
        <v>0</v>
      </c>
      <c r="O928" s="223">
        <v>103.8</v>
      </c>
      <c r="P928" s="126" t="s">
        <v>1331</v>
      </c>
    </row>
    <row r="929" spans="1:16" ht="51">
      <c r="A929" s="126" t="s">
        <v>620</v>
      </c>
      <c r="B929" s="126"/>
      <c r="C929" s="127" t="s">
        <v>714</v>
      </c>
      <c r="D929" s="121">
        <v>42811</v>
      </c>
      <c r="E929" s="122" t="s">
        <v>3563</v>
      </c>
      <c r="F929" s="122" t="s">
        <v>3</v>
      </c>
      <c r="G929" s="122">
        <v>1485040</v>
      </c>
      <c r="H929" s="126"/>
      <c r="I929" s="130" t="s">
        <v>3564</v>
      </c>
      <c r="J929" s="126"/>
      <c r="K929" s="126"/>
      <c r="L929" s="126"/>
      <c r="M929" s="126"/>
      <c r="N929" s="223">
        <v>0</v>
      </c>
      <c r="O929" s="223">
        <v>17501.400000000001</v>
      </c>
      <c r="P929" s="126" t="s">
        <v>1331</v>
      </c>
    </row>
    <row r="930" spans="1:16" ht="51">
      <c r="A930" s="126" t="s">
        <v>620</v>
      </c>
      <c r="B930" s="126"/>
      <c r="C930" s="127" t="s">
        <v>714</v>
      </c>
      <c r="D930" s="121">
        <v>42811</v>
      </c>
      <c r="E930" s="122" t="s">
        <v>3565</v>
      </c>
      <c r="F930" s="122" t="s">
        <v>3</v>
      </c>
      <c r="G930" s="122">
        <v>1485041</v>
      </c>
      <c r="H930" s="126"/>
      <c r="I930" s="130" t="s">
        <v>3566</v>
      </c>
      <c r="J930" s="126"/>
      <c r="K930" s="126"/>
      <c r="L930" s="126"/>
      <c r="M930" s="126"/>
      <c r="N930" s="223">
        <v>0</v>
      </c>
      <c r="O930" s="223">
        <v>5085.9000000000005</v>
      </c>
      <c r="P930" s="126" t="s">
        <v>1331</v>
      </c>
    </row>
    <row r="931" spans="1:16" ht="51">
      <c r="A931" s="126">
        <v>86</v>
      </c>
      <c r="B931" s="126"/>
      <c r="C931" s="127" t="s">
        <v>711</v>
      </c>
      <c r="D931" s="121">
        <v>42811</v>
      </c>
      <c r="E931" s="122" t="s">
        <v>3567</v>
      </c>
      <c r="F931" s="122" t="s">
        <v>3</v>
      </c>
      <c r="G931" s="122">
        <v>1485077</v>
      </c>
      <c r="H931" s="126"/>
      <c r="I931" s="130" t="s">
        <v>3568</v>
      </c>
      <c r="J931" s="126"/>
      <c r="K931" s="126"/>
      <c r="L931" s="126"/>
      <c r="M931" s="126"/>
      <c r="N931" s="223">
        <v>0</v>
      </c>
      <c r="O931" s="223">
        <v>13791.210000000001</v>
      </c>
      <c r="P931" s="126" t="s">
        <v>1331</v>
      </c>
    </row>
    <row r="932" spans="1:16" ht="51">
      <c r="A932" s="126">
        <v>163</v>
      </c>
      <c r="B932" s="126"/>
      <c r="C932" s="127" t="s">
        <v>749</v>
      </c>
      <c r="D932" s="121">
        <v>42811</v>
      </c>
      <c r="E932" s="122" t="s">
        <v>3569</v>
      </c>
      <c r="F932" s="122" t="s">
        <v>3</v>
      </c>
      <c r="G932" s="122">
        <v>1485087</v>
      </c>
      <c r="H932" s="126"/>
      <c r="I932" s="130" t="s">
        <v>3570</v>
      </c>
      <c r="J932" s="126"/>
      <c r="K932" s="126"/>
      <c r="L932" s="126"/>
      <c r="M932" s="126"/>
      <c r="N932" s="223">
        <v>0</v>
      </c>
      <c r="O932" s="223">
        <v>18</v>
      </c>
      <c r="P932" s="126" t="s">
        <v>1331</v>
      </c>
    </row>
    <row r="933" spans="1:16" ht="51">
      <c r="A933" s="126" t="s">
        <v>620</v>
      </c>
      <c r="B933" s="126"/>
      <c r="C933" s="127" t="s">
        <v>714</v>
      </c>
      <c r="D933" s="121">
        <v>42811</v>
      </c>
      <c r="E933" s="122" t="s">
        <v>3571</v>
      </c>
      <c r="F933" s="122" t="s">
        <v>3</v>
      </c>
      <c r="G933" s="122">
        <v>1485092</v>
      </c>
      <c r="H933" s="126"/>
      <c r="I933" s="130" t="s">
        <v>3572</v>
      </c>
      <c r="J933" s="126"/>
      <c r="K933" s="126"/>
      <c r="L933" s="126"/>
      <c r="M933" s="126"/>
      <c r="N933" s="223">
        <v>0</v>
      </c>
      <c r="O933" s="223">
        <v>122015.15000000001</v>
      </c>
      <c r="P933" s="126" t="s">
        <v>1331</v>
      </c>
    </row>
    <row r="934" spans="1:16" ht="51">
      <c r="A934" s="126">
        <v>287</v>
      </c>
      <c r="B934" s="126"/>
      <c r="C934" s="127" t="s">
        <v>791</v>
      </c>
      <c r="D934" s="121">
        <v>42811</v>
      </c>
      <c r="E934" s="122" t="s">
        <v>3573</v>
      </c>
      <c r="F934" s="122" t="s">
        <v>3</v>
      </c>
      <c r="G934" s="122">
        <v>1485093</v>
      </c>
      <c r="H934" s="126"/>
      <c r="I934" s="130" t="s">
        <v>3574</v>
      </c>
      <c r="J934" s="126"/>
      <c r="K934" s="126"/>
      <c r="L934" s="126"/>
      <c r="M934" s="126"/>
      <c r="N934" s="223">
        <v>0</v>
      </c>
      <c r="O934" s="223">
        <v>98138.19</v>
      </c>
      <c r="P934" s="126" t="s">
        <v>1331</v>
      </c>
    </row>
    <row r="935" spans="1:16" ht="51">
      <c r="A935" s="126" t="s">
        <v>620</v>
      </c>
      <c r="B935" s="126"/>
      <c r="C935" s="127" t="s">
        <v>714</v>
      </c>
      <c r="D935" s="121">
        <v>42811</v>
      </c>
      <c r="E935" s="122" t="s">
        <v>3575</v>
      </c>
      <c r="F935" s="122" t="s">
        <v>3</v>
      </c>
      <c r="G935" s="122">
        <v>1485030</v>
      </c>
      <c r="H935" s="126"/>
      <c r="I935" s="130" t="s">
        <v>3576</v>
      </c>
      <c r="J935" s="126"/>
      <c r="K935" s="126"/>
      <c r="L935" s="126"/>
      <c r="M935" s="126"/>
      <c r="N935" s="223">
        <v>0</v>
      </c>
      <c r="O935" s="223">
        <v>1000</v>
      </c>
      <c r="P935" s="126" t="s">
        <v>1331</v>
      </c>
    </row>
    <row r="936" spans="1:16" ht="51">
      <c r="A936" s="126" t="s">
        <v>620</v>
      </c>
      <c r="B936" s="126"/>
      <c r="C936" s="127" t="s">
        <v>714</v>
      </c>
      <c r="D936" s="121">
        <v>42811</v>
      </c>
      <c r="E936" s="122" t="s">
        <v>3577</v>
      </c>
      <c r="F936" s="122" t="s">
        <v>3</v>
      </c>
      <c r="G936" s="122">
        <v>1485074</v>
      </c>
      <c r="H936" s="126"/>
      <c r="I936" s="130" t="s">
        <v>3578</v>
      </c>
      <c r="J936" s="126"/>
      <c r="K936" s="126"/>
      <c r="L936" s="126"/>
      <c r="M936" s="126"/>
      <c r="N936" s="223">
        <v>0</v>
      </c>
      <c r="O936" s="223">
        <v>172.20000000000002</v>
      </c>
      <c r="P936" s="126" t="s">
        <v>1331</v>
      </c>
    </row>
    <row r="937" spans="1:16" ht="51">
      <c r="A937" s="126" t="s">
        <v>620</v>
      </c>
      <c r="B937" s="126"/>
      <c r="C937" s="127" t="s">
        <v>714</v>
      </c>
      <c r="D937" s="121">
        <v>42811</v>
      </c>
      <c r="E937" s="122" t="s">
        <v>3579</v>
      </c>
      <c r="F937" s="122" t="s">
        <v>3</v>
      </c>
      <c r="G937" s="122">
        <v>1485106</v>
      </c>
      <c r="H937" s="126"/>
      <c r="I937" s="130" t="s">
        <v>3580</v>
      </c>
      <c r="J937" s="126"/>
      <c r="K937" s="126"/>
      <c r="L937" s="126"/>
      <c r="M937" s="126"/>
      <c r="N937" s="223">
        <v>0</v>
      </c>
      <c r="O937" s="223">
        <v>3540.48</v>
      </c>
      <c r="P937" s="126" t="s">
        <v>1331</v>
      </c>
    </row>
    <row r="938" spans="1:16" ht="51">
      <c r="A938" s="126" t="s">
        <v>620</v>
      </c>
      <c r="B938" s="126"/>
      <c r="C938" s="127" t="s">
        <v>714</v>
      </c>
      <c r="D938" s="121">
        <v>42811</v>
      </c>
      <c r="E938" s="122" t="s">
        <v>3581</v>
      </c>
      <c r="F938" s="122" t="s">
        <v>3</v>
      </c>
      <c r="G938" s="122">
        <v>1485139</v>
      </c>
      <c r="H938" s="126"/>
      <c r="I938" s="130" t="s">
        <v>3582</v>
      </c>
      <c r="J938" s="126"/>
      <c r="K938" s="126"/>
      <c r="L938" s="126"/>
      <c r="M938" s="126"/>
      <c r="N938" s="223">
        <v>0</v>
      </c>
      <c r="O938" s="223">
        <v>945</v>
      </c>
      <c r="P938" s="126" t="s">
        <v>1331</v>
      </c>
    </row>
    <row r="939" spans="1:16" ht="51">
      <c r="A939" s="126" t="s">
        <v>620</v>
      </c>
      <c r="B939" s="126"/>
      <c r="C939" s="127" t="s">
        <v>714</v>
      </c>
      <c r="D939" s="121">
        <v>42811</v>
      </c>
      <c r="E939" s="122" t="s">
        <v>3583</v>
      </c>
      <c r="F939" s="122" t="s">
        <v>3</v>
      </c>
      <c r="G939" s="122">
        <v>1485199</v>
      </c>
      <c r="H939" s="126"/>
      <c r="I939" s="130" t="s">
        <v>3584</v>
      </c>
      <c r="J939" s="126"/>
      <c r="K939" s="126"/>
      <c r="L939" s="126"/>
      <c r="M939" s="126"/>
      <c r="N939" s="223">
        <v>0</v>
      </c>
      <c r="O939" s="223">
        <v>182.73</v>
      </c>
      <c r="P939" s="126" t="s">
        <v>1331</v>
      </c>
    </row>
    <row r="940" spans="1:16" ht="51">
      <c r="A940" s="126" t="s">
        <v>620</v>
      </c>
      <c r="B940" s="126"/>
      <c r="C940" s="127" t="s">
        <v>714</v>
      </c>
      <c r="D940" s="121">
        <v>42814</v>
      </c>
      <c r="E940" s="122" t="s">
        <v>3585</v>
      </c>
      <c r="F940" s="122" t="s">
        <v>3</v>
      </c>
      <c r="G940" s="122">
        <v>1485466</v>
      </c>
      <c r="H940" s="126"/>
      <c r="I940" s="130" t="s">
        <v>3586</v>
      </c>
      <c r="J940" s="126"/>
      <c r="K940" s="126"/>
      <c r="L940" s="126"/>
      <c r="M940" s="126"/>
      <c r="N940" s="223">
        <v>0</v>
      </c>
      <c r="O940" s="223">
        <v>593.38</v>
      </c>
      <c r="P940" s="126" t="s">
        <v>1331</v>
      </c>
    </row>
    <row r="941" spans="1:16" ht="51">
      <c r="A941" s="126" t="s">
        <v>620</v>
      </c>
      <c r="B941" s="126"/>
      <c r="C941" s="127" t="s">
        <v>714</v>
      </c>
      <c r="D941" s="121">
        <v>42814</v>
      </c>
      <c r="E941" s="122" t="s">
        <v>3587</v>
      </c>
      <c r="F941" s="122" t="s">
        <v>3</v>
      </c>
      <c r="G941" s="122">
        <v>1485483</v>
      </c>
      <c r="H941" s="126"/>
      <c r="I941" s="130" t="s">
        <v>3588</v>
      </c>
      <c r="J941" s="126"/>
      <c r="K941" s="126"/>
      <c r="L941" s="126"/>
      <c r="M941" s="126"/>
      <c r="N941" s="223">
        <v>0</v>
      </c>
      <c r="O941" s="223">
        <v>3308.13</v>
      </c>
      <c r="P941" s="126" t="s">
        <v>1331</v>
      </c>
    </row>
    <row r="942" spans="1:16" ht="51">
      <c r="A942" s="126" t="s">
        <v>620</v>
      </c>
      <c r="B942" s="126"/>
      <c r="C942" s="127" t="s">
        <v>714</v>
      </c>
      <c r="D942" s="121">
        <v>42814</v>
      </c>
      <c r="E942" s="122" t="s">
        <v>3589</v>
      </c>
      <c r="F942" s="122" t="s">
        <v>3</v>
      </c>
      <c r="G942" s="122">
        <v>1485486</v>
      </c>
      <c r="H942" s="126"/>
      <c r="I942" s="130" t="s">
        <v>3590</v>
      </c>
      <c r="J942" s="126"/>
      <c r="K942" s="126"/>
      <c r="L942" s="126"/>
      <c r="M942" s="126"/>
      <c r="N942" s="223">
        <v>0</v>
      </c>
      <c r="O942" s="223">
        <v>3308.13</v>
      </c>
      <c r="P942" s="126" t="s">
        <v>1331</v>
      </c>
    </row>
    <row r="943" spans="1:16" ht="51">
      <c r="A943" s="126" t="s">
        <v>620</v>
      </c>
      <c r="B943" s="126"/>
      <c r="C943" s="127" t="s">
        <v>714</v>
      </c>
      <c r="D943" s="121">
        <v>42814</v>
      </c>
      <c r="E943" s="122" t="s">
        <v>3591</v>
      </c>
      <c r="F943" s="122" t="s">
        <v>3</v>
      </c>
      <c r="G943" s="122">
        <v>1485489</v>
      </c>
      <c r="H943" s="126"/>
      <c r="I943" s="130" t="s">
        <v>3592</v>
      </c>
      <c r="J943" s="126"/>
      <c r="K943" s="126"/>
      <c r="L943" s="126"/>
      <c r="M943" s="126"/>
      <c r="N943" s="223">
        <v>0</v>
      </c>
      <c r="O943" s="223">
        <v>3308.13</v>
      </c>
      <c r="P943" s="126" t="s">
        <v>1331</v>
      </c>
    </row>
    <row r="944" spans="1:16" ht="51">
      <c r="A944" s="126" t="s">
        <v>620</v>
      </c>
      <c r="B944" s="126"/>
      <c r="C944" s="127" t="s">
        <v>714</v>
      </c>
      <c r="D944" s="121">
        <v>42814</v>
      </c>
      <c r="E944" s="122" t="s">
        <v>3593</v>
      </c>
      <c r="F944" s="122" t="s">
        <v>3</v>
      </c>
      <c r="G944" s="122">
        <v>1485491</v>
      </c>
      <c r="H944" s="126"/>
      <c r="I944" s="130" t="s">
        <v>3594</v>
      </c>
      <c r="J944" s="126"/>
      <c r="K944" s="126"/>
      <c r="L944" s="126"/>
      <c r="M944" s="126"/>
      <c r="N944" s="223">
        <v>0</v>
      </c>
      <c r="O944" s="223">
        <v>3308.13</v>
      </c>
      <c r="P944" s="126" t="s">
        <v>1331</v>
      </c>
    </row>
    <row r="945" spans="1:16" ht="51">
      <c r="A945" s="126" t="s">
        <v>620</v>
      </c>
      <c r="B945" s="126"/>
      <c r="C945" s="127" t="s">
        <v>714</v>
      </c>
      <c r="D945" s="121">
        <v>42814</v>
      </c>
      <c r="E945" s="122" t="s">
        <v>3595</v>
      </c>
      <c r="F945" s="122" t="s">
        <v>3</v>
      </c>
      <c r="G945" s="122">
        <v>1485493</v>
      </c>
      <c r="H945" s="126"/>
      <c r="I945" s="130" t="s">
        <v>3596</v>
      </c>
      <c r="J945" s="126"/>
      <c r="K945" s="126"/>
      <c r="L945" s="126"/>
      <c r="M945" s="126"/>
      <c r="N945" s="223">
        <v>0</v>
      </c>
      <c r="O945" s="223">
        <v>3308.13</v>
      </c>
      <c r="P945" s="126" t="s">
        <v>1331</v>
      </c>
    </row>
    <row r="946" spans="1:16" ht="51">
      <c r="A946" s="126" t="s">
        <v>620</v>
      </c>
      <c r="B946" s="126"/>
      <c r="C946" s="127" t="s">
        <v>714</v>
      </c>
      <c r="D946" s="121">
        <v>42814</v>
      </c>
      <c r="E946" s="122" t="s">
        <v>3597</v>
      </c>
      <c r="F946" s="122" t="s">
        <v>3</v>
      </c>
      <c r="G946" s="122">
        <v>1485495</v>
      </c>
      <c r="H946" s="126"/>
      <c r="I946" s="130" t="s">
        <v>3598</v>
      </c>
      <c r="J946" s="126"/>
      <c r="K946" s="126"/>
      <c r="L946" s="126"/>
      <c r="M946" s="126"/>
      <c r="N946" s="223">
        <v>0</v>
      </c>
      <c r="O946" s="223">
        <v>3308.13</v>
      </c>
      <c r="P946" s="126" t="s">
        <v>1331</v>
      </c>
    </row>
    <row r="947" spans="1:16" ht="51">
      <c r="A947" s="126" t="s">
        <v>620</v>
      </c>
      <c r="B947" s="126"/>
      <c r="C947" s="127" t="s">
        <v>714</v>
      </c>
      <c r="D947" s="121">
        <v>42814</v>
      </c>
      <c r="E947" s="122" t="s">
        <v>3599</v>
      </c>
      <c r="F947" s="122" t="s">
        <v>3</v>
      </c>
      <c r="G947" s="122">
        <v>1485560</v>
      </c>
      <c r="H947" s="126"/>
      <c r="I947" s="130" t="s">
        <v>3600</v>
      </c>
      <c r="J947" s="126"/>
      <c r="K947" s="126"/>
      <c r="L947" s="126"/>
      <c r="M947" s="126"/>
      <c r="N947" s="223">
        <v>0</v>
      </c>
      <c r="O947" s="223">
        <v>9251.92</v>
      </c>
      <c r="P947" s="126" t="s">
        <v>1331</v>
      </c>
    </row>
    <row r="948" spans="1:16" ht="38.25">
      <c r="A948" s="126" t="s">
        <v>621</v>
      </c>
      <c r="B948" s="126"/>
      <c r="C948" s="127" t="s">
        <v>715</v>
      </c>
      <c r="D948" s="121">
        <v>42814</v>
      </c>
      <c r="E948" s="122" t="s">
        <v>3601</v>
      </c>
      <c r="F948" s="122" t="s">
        <v>3</v>
      </c>
      <c r="G948" s="122">
        <v>1485562</v>
      </c>
      <c r="H948" s="126"/>
      <c r="I948" s="130" t="s">
        <v>3602</v>
      </c>
      <c r="J948" s="126"/>
      <c r="K948" s="126"/>
      <c r="L948" s="126"/>
      <c r="M948" s="126"/>
      <c r="N948" s="223">
        <v>0</v>
      </c>
      <c r="O948" s="223">
        <v>50</v>
      </c>
      <c r="P948" s="126" t="s">
        <v>1331</v>
      </c>
    </row>
    <row r="949" spans="1:16" ht="38.25">
      <c r="A949" s="126">
        <v>580</v>
      </c>
      <c r="B949" s="126"/>
      <c r="C949" s="127" t="s">
        <v>218</v>
      </c>
      <c r="D949" s="121">
        <v>42815</v>
      </c>
      <c r="E949" s="122" t="s">
        <v>3603</v>
      </c>
      <c r="F949" s="122" t="s">
        <v>3</v>
      </c>
      <c r="G949" s="122">
        <v>1485943</v>
      </c>
      <c r="H949" s="126"/>
      <c r="I949" s="130" t="s">
        <v>3604</v>
      </c>
      <c r="J949" s="126"/>
      <c r="K949" s="126"/>
      <c r="L949" s="126"/>
      <c r="M949" s="126"/>
      <c r="N949" s="223">
        <v>0</v>
      </c>
      <c r="O949" s="223">
        <v>20.16</v>
      </c>
      <c r="P949" s="126" t="s">
        <v>1331</v>
      </c>
    </row>
    <row r="950" spans="1:16" ht="51">
      <c r="A950" s="126" t="s">
        <v>620</v>
      </c>
      <c r="B950" s="126"/>
      <c r="C950" s="127" t="s">
        <v>714</v>
      </c>
      <c r="D950" s="121">
        <v>42815</v>
      </c>
      <c r="E950" s="122" t="s">
        <v>3605</v>
      </c>
      <c r="F950" s="122" t="s">
        <v>3</v>
      </c>
      <c r="G950" s="122">
        <v>1485972</v>
      </c>
      <c r="H950" s="126"/>
      <c r="I950" s="130" t="s">
        <v>3606</v>
      </c>
      <c r="J950" s="126"/>
      <c r="K950" s="126"/>
      <c r="L950" s="126"/>
      <c r="M950" s="126"/>
      <c r="N950" s="223">
        <v>0</v>
      </c>
      <c r="O950" s="223">
        <v>2773.89</v>
      </c>
      <c r="P950" s="126" t="s">
        <v>1331</v>
      </c>
    </row>
    <row r="951" spans="1:16" ht="51">
      <c r="A951" s="126" t="s">
        <v>620</v>
      </c>
      <c r="B951" s="126"/>
      <c r="C951" s="127" t="s">
        <v>714</v>
      </c>
      <c r="D951" s="121">
        <v>42815</v>
      </c>
      <c r="E951" s="122" t="s">
        <v>3607</v>
      </c>
      <c r="F951" s="122" t="s">
        <v>3</v>
      </c>
      <c r="G951" s="122">
        <v>1485973</v>
      </c>
      <c r="H951" s="126"/>
      <c r="I951" s="130" t="s">
        <v>3608</v>
      </c>
      <c r="J951" s="126"/>
      <c r="K951" s="126"/>
      <c r="L951" s="126"/>
      <c r="M951" s="126"/>
      <c r="N951" s="223">
        <v>0</v>
      </c>
      <c r="O951" s="223">
        <v>2773.89</v>
      </c>
      <c r="P951" s="126" t="s">
        <v>1331</v>
      </c>
    </row>
    <row r="952" spans="1:16" ht="51">
      <c r="A952" s="126" t="s">
        <v>620</v>
      </c>
      <c r="B952" s="126"/>
      <c r="C952" s="127" t="s">
        <v>714</v>
      </c>
      <c r="D952" s="121">
        <v>42815</v>
      </c>
      <c r="E952" s="122" t="s">
        <v>3609</v>
      </c>
      <c r="F952" s="122" t="s">
        <v>3</v>
      </c>
      <c r="G952" s="122">
        <v>1485975</v>
      </c>
      <c r="H952" s="126"/>
      <c r="I952" s="130" t="s">
        <v>3610</v>
      </c>
      <c r="J952" s="126"/>
      <c r="K952" s="126"/>
      <c r="L952" s="126"/>
      <c r="M952" s="126"/>
      <c r="N952" s="223">
        <v>0</v>
      </c>
      <c r="O952" s="223">
        <v>2773.89</v>
      </c>
      <c r="P952" s="126" t="s">
        <v>1331</v>
      </c>
    </row>
    <row r="953" spans="1:16" ht="51">
      <c r="A953" s="126" t="s">
        <v>620</v>
      </c>
      <c r="B953" s="126"/>
      <c r="C953" s="127" t="s">
        <v>714</v>
      </c>
      <c r="D953" s="121">
        <v>42815</v>
      </c>
      <c r="E953" s="122" t="s">
        <v>3611</v>
      </c>
      <c r="F953" s="122" t="s">
        <v>3</v>
      </c>
      <c r="G953" s="122">
        <v>1485976</v>
      </c>
      <c r="H953" s="126"/>
      <c r="I953" s="130" t="s">
        <v>3612</v>
      </c>
      <c r="J953" s="126"/>
      <c r="K953" s="126"/>
      <c r="L953" s="126"/>
      <c r="M953" s="126"/>
      <c r="N953" s="223">
        <v>0</v>
      </c>
      <c r="O953" s="223">
        <v>2291.69</v>
      </c>
      <c r="P953" s="126" t="s">
        <v>1331</v>
      </c>
    </row>
    <row r="954" spans="1:16" ht="51">
      <c r="A954" s="126" t="s">
        <v>620</v>
      </c>
      <c r="B954" s="126"/>
      <c r="C954" s="127" t="s">
        <v>714</v>
      </c>
      <c r="D954" s="121">
        <v>42815</v>
      </c>
      <c r="E954" s="122" t="s">
        <v>3613</v>
      </c>
      <c r="F954" s="122" t="s">
        <v>3</v>
      </c>
      <c r="G954" s="122">
        <v>1485978</v>
      </c>
      <c r="H954" s="126"/>
      <c r="I954" s="130" t="s">
        <v>3614</v>
      </c>
      <c r="J954" s="126"/>
      <c r="K954" s="126"/>
      <c r="L954" s="126"/>
      <c r="M954" s="126"/>
      <c r="N954" s="223">
        <v>0</v>
      </c>
      <c r="O954" s="223">
        <v>1103.93</v>
      </c>
      <c r="P954" s="126" t="s">
        <v>1331</v>
      </c>
    </row>
    <row r="955" spans="1:16" ht="51">
      <c r="A955" s="126" t="s">
        <v>620</v>
      </c>
      <c r="B955" s="126"/>
      <c r="C955" s="127" t="s">
        <v>714</v>
      </c>
      <c r="D955" s="121">
        <v>42815</v>
      </c>
      <c r="E955" s="122" t="s">
        <v>3615</v>
      </c>
      <c r="F955" s="122" t="s">
        <v>3</v>
      </c>
      <c r="G955" s="122">
        <v>1485979</v>
      </c>
      <c r="H955" s="126"/>
      <c r="I955" s="130" t="s">
        <v>3616</v>
      </c>
      <c r="J955" s="126"/>
      <c r="K955" s="126"/>
      <c r="L955" s="126"/>
      <c r="M955" s="126"/>
      <c r="N955" s="223">
        <v>0</v>
      </c>
      <c r="O955" s="223">
        <v>903.93000000000006</v>
      </c>
      <c r="P955" s="126" t="s">
        <v>1331</v>
      </c>
    </row>
    <row r="956" spans="1:16" ht="51">
      <c r="A956" s="126" t="s">
        <v>620</v>
      </c>
      <c r="B956" s="126"/>
      <c r="C956" s="127" t="s">
        <v>714</v>
      </c>
      <c r="D956" s="121">
        <v>42815</v>
      </c>
      <c r="E956" s="122" t="s">
        <v>3617</v>
      </c>
      <c r="F956" s="122" t="s">
        <v>3</v>
      </c>
      <c r="G956" s="122">
        <v>1485982</v>
      </c>
      <c r="H956" s="126"/>
      <c r="I956" s="130" t="s">
        <v>3618</v>
      </c>
      <c r="J956" s="126"/>
      <c r="K956" s="126"/>
      <c r="L956" s="126"/>
      <c r="M956" s="126"/>
      <c r="N956" s="223">
        <v>0</v>
      </c>
      <c r="O956" s="223">
        <v>903.93000000000006</v>
      </c>
      <c r="P956" s="126" t="s">
        <v>1331</v>
      </c>
    </row>
    <row r="957" spans="1:16" ht="51">
      <c r="A957" s="126" t="s">
        <v>620</v>
      </c>
      <c r="B957" s="126"/>
      <c r="C957" s="127" t="s">
        <v>714</v>
      </c>
      <c r="D957" s="121">
        <v>42815</v>
      </c>
      <c r="E957" s="122" t="s">
        <v>3619</v>
      </c>
      <c r="F957" s="122" t="s">
        <v>3</v>
      </c>
      <c r="G957" s="122">
        <v>1485983</v>
      </c>
      <c r="H957" s="126"/>
      <c r="I957" s="130" t="s">
        <v>3620</v>
      </c>
      <c r="J957" s="126"/>
      <c r="K957" s="126"/>
      <c r="L957" s="126"/>
      <c r="M957" s="126"/>
      <c r="N957" s="223">
        <v>0</v>
      </c>
      <c r="O957" s="223">
        <v>842.03</v>
      </c>
      <c r="P957" s="126" t="s">
        <v>1331</v>
      </c>
    </row>
    <row r="958" spans="1:16" ht="51">
      <c r="A958" s="126" t="s">
        <v>620</v>
      </c>
      <c r="B958" s="126"/>
      <c r="C958" s="127" t="s">
        <v>714</v>
      </c>
      <c r="D958" s="121">
        <v>42815</v>
      </c>
      <c r="E958" s="122" t="s">
        <v>3621</v>
      </c>
      <c r="F958" s="122" t="s">
        <v>3</v>
      </c>
      <c r="G958" s="122">
        <v>1485984</v>
      </c>
      <c r="H958" s="126"/>
      <c r="I958" s="130" t="s">
        <v>3622</v>
      </c>
      <c r="J958" s="126"/>
      <c r="K958" s="126"/>
      <c r="L958" s="126"/>
      <c r="M958" s="126"/>
      <c r="N958" s="223">
        <v>0</v>
      </c>
      <c r="O958" s="223">
        <v>842.03</v>
      </c>
      <c r="P958" s="126" t="s">
        <v>1331</v>
      </c>
    </row>
    <row r="959" spans="1:16" ht="51">
      <c r="A959" s="126" t="s">
        <v>620</v>
      </c>
      <c r="B959" s="126"/>
      <c r="C959" s="127" t="s">
        <v>714</v>
      </c>
      <c r="D959" s="121">
        <v>42815</v>
      </c>
      <c r="E959" s="122" t="s">
        <v>3623</v>
      </c>
      <c r="F959" s="122" t="s">
        <v>3</v>
      </c>
      <c r="G959" s="122">
        <v>1485985</v>
      </c>
      <c r="H959" s="126"/>
      <c r="I959" s="130" t="s">
        <v>3624</v>
      </c>
      <c r="J959" s="126"/>
      <c r="K959" s="126"/>
      <c r="L959" s="126"/>
      <c r="M959" s="126"/>
      <c r="N959" s="223">
        <v>0</v>
      </c>
      <c r="O959" s="223">
        <v>842.03</v>
      </c>
      <c r="P959" s="126" t="s">
        <v>1331</v>
      </c>
    </row>
    <row r="960" spans="1:16" ht="51">
      <c r="A960" s="126" t="s">
        <v>620</v>
      </c>
      <c r="B960" s="126"/>
      <c r="C960" s="127" t="s">
        <v>714</v>
      </c>
      <c r="D960" s="121">
        <v>42815</v>
      </c>
      <c r="E960" s="122" t="s">
        <v>3625</v>
      </c>
      <c r="F960" s="122" t="s">
        <v>3</v>
      </c>
      <c r="G960" s="122">
        <v>1485986</v>
      </c>
      <c r="H960" s="126"/>
      <c r="I960" s="130" t="s">
        <v>3626</v>
      </c>
      <c r="J960" s="126"/>
      <c r="K960" s="126"/>
      <c r="L960" s="126"/>
      <c r="M960" s="126"/>
      <c r="N960" s="223">
        <v>0</v>
      </c>
      <c r="O960" s="223">
        <v>50</v>
      </c>
      <c r="P960" s="126" t="s">
        <v>1331</v>
      </c>
    </row>
    <row r="961" spans="1:16" ht="51">
      <c r="A961" s="126" t="s">
        <v>620</v>
      </c>
      <c r="B961" s="126"/>
      <c r="C961" s="127" t="s">
        <v>714</v>
      </c>
      <c r="D961" s="121">
        <v>42815</v>
      </c>
      <c r="E961" s="122" t="s">
        <v>3627</v>
      </c>
      <c r="F961" s="122" t="s">
        <v>3</v>
      </c>
      <c r="G961" s="122">
        <v>1486021</v>
      </c>
      <c r="H961" s="126"/>
      <c r="I961" s="130" t="s">
        <v>3628</v>
      </c>
      <c r="J961" s="126"/>
      <c r="K961" s="126"/>
      <c r="L961" s="126"/>
      <c r="M961" s="126"/>
      <c r="N961" s="223">
        <v>0</v>
      </c>
      <c r="O961" s="223">
        <v>665.7</v>
      </c>
      <c r="P961" s="126" t="s">
        <v>1331</v>
      </c>
    </row>
    <row r="962" spans="1:16" ht="51">
      <c r="A962" s="126" t="s">
        <v>620</v>
      </c>
      <c r="B962" s="126"/>
      <c r="C962" s="127" t="s">
        <v>714</v>
      </c>
      <c r="D962" s="121">
        <v>42815</v>
      </c>
      <c r="E962" s="122" t="s">
        <v>3629</v>
      </c>
      <c r="F962" s="122" t="s">
        <v>3</v>
      </c>
      <c r="G962" s="122">
        <v>1486032</v>
      </c>
      <c r="H962" s="126"/>
      <c r="I962" s="130" t="s">
        <v>3630</v>
      </c>
      <c r="J962" s="126"/>
      <c r="K962" s="126"/>
      <c r="L962" s="126"/>
      <c r="M962" s="126"/>
      <c r="N962" s="223">
        <v>0</v>
      </c>
      <c r="O962" s="223">
        <v>6612</v>
      </c>
      <c r="P962" s="126" t="s">
        <v>1331</v>
      </c>
    </row>
    <row r="963" spans="1:16" ht="51">
      <c r="A963" s="126" t="s">
        <v>620</v>
      </c>
      <c r="B963" s="126"/>
      <c r="C963" s="127" t="s">
        <v>714</v>
      </c>
      <c r="D963" s="121">
        <v>42815</v>
      </c>
      <c r="E963" s="122" t="s">
        <v>3631</v>
      </c>
      <c r="F963" s="122" t="s">
        <v>3</v>
      </c>
      <c r="G963" s="122">
        <v>1486034</v>
      </c>
      <c r="H963" s="126"/>
      <c r="I963" s="130" t="s">
        <v>3632</v>
      </c>
      <c r="J963" s="126"/>
      <c r="K963" s="126"/>
      <c r="L963" s="126"/>
      <c r="M963" s="126"/>
      <c r="N963" s="223">
        <v>0</v>
      </c>
      <c r="O963" s="223">
        <v>420</v>
      </c>
      <c r="P963" s="126" t="s">
        <v>1331</v>
      </c>
    </row>
    <row r="964" spans="1:16" ht="51">
      <c r="A964" s="126" t="s">
        <v>620</v>
      </c>
      <c r="B964" s="126"/>
      <c r="C964" s="127" t="s">
        <v>714</v>
      </c>
      <c r="D964" s="121">
        <v>42815</v>
      </c>
      <c r="E964" s="122" t="s">
        <v>3633</v>
      </c>
      <c r="F964" s="122" t="s">
        <v>3</v>
      </c>
      <c r="G964" s="122">
        <v>1486069</v>
      </c>
      <c r="H964" s="126"/>
      <c r="I964" s="130" t="s">
        <v>3634</v>
      </c>
      <c r="J964" s="126"/>
      <c r="K964" s="126"/>
      <c r="L964" s="126"/>
      <c r="M964" s="126"/>
      <c r="N964" s="223">
        <v>0</v>
      </c>
      <c r="O964" s="223">
        <v>231.26</v>
      </c>
      <c r="P964" s="126" t="s">
        <v>1331</v>
      </c>
    </row>
    <row r="965" spans="1:16" ht="51">
      <c r="A965" s="126">
        <v>163</v>
      </c>
      <c r="B965" s="126"/>
      <c r="C965" s="127" t="s">
        <v>749</v>
      </c>
      <c r="D965" s="121">
        <v>42816</v>
      </c>
      <c r="E965" s="122" t="s">
        <v>3635</v>
      </c>
      <c r="F965" s="122" t="s">
        <v>3</v>
      </c>
      <c r="G965" s="122">
        <v>1486361</v>
      </c>
      <c r="H965" s="126"/>
      <c r="I965" s="130" t="s">
        <v>3636</v>
      </c>
      <c r="J965" s="126"/>
      <c r="K965" s="126"/>
      <c r="L965" s="126"/>
      <c r="M965" s="126"/>
      <c r="N965" s="223">
        <v>0</v>
      </c>
      <c r="O965" s="223">
        <v>112.2</v>
      </c>
      <c r="P965" s="126" t="s">
        <v>1331</v>
      </c>
    </row>
    <row r="966" spans="1:16" ht="51">
      <c r="A966" s="126">
        <v>130</v>
      </c>
      <c r="B966" s="126"/>
      <c r="C966" s="127" t="s">
        <v>728</v>
      </c>
      <c r="D966" s="121">
        <v>42816</v>
      </c>
      <c r="E966" s="122" t="s">
        <v>3637</v>
      </c>
      <c r="F966" s="122" t="s">
        <v>3</v>
      </c>
      <c r="G966" s="122">
        <v>1486333</v>
      </c>
      <c r="H966" s="126"/>
      <c r="I966" s="130" t="s">
        <v>3638</v>
      </c>
      <c r="J966" s="126"/>
      <c r="K966" s="126"/>
      <c r="L966" s="126"/>
      <c r="M966" s="126"/>
      <c r="N966" s="223">
        <v>0</v>
      </c>
      <c r="O966" s="223">
        <v>91350</v>
      </c>
      <c r="P966" s="126" t="s">
        <v>1331</v>
      </c>
    </row>
    <row r="967" spans="1:16" ht="51">
      <c r="A967" s="126" t="s">
        <v>620</v>
      </c>
      <c r="B967" s="126"/>
      <c r="C967" s="127" t="s">
        <v>714</v>
      </c>
      <c r="D967" s="121">
        <v>42816</v>
      </c>
      <c r="E967" s="122" t="s">
        <v>3639</v>
      </c>
      <c r="F967" s="122" t="s">
        <v>3</v>
      </c>
      <c r="G967" s="122">
        <v>1486367</v>
      </c>
      <c r="H967" s="126"/>
      <c r="I967" s="130" t="s">
        <v>3640</v>
      </c>
      <c r="J967" s="126"/>
      <c r="K967" s="126"/>
      <c r="L967" s="126"/>
      <c r="M967" s="126"/>
      <c r="N967" s="223">
        <v>0</v>
      </c>
      <c r="O967" s="223">
        <v>16880.13</v>
      </c>
      <c r="P967" s="126" t="s">
        <v>1331</v>
      </c>
    </row>
    <row r="968" spans="1:16" ht="51">
      <c r="A968" s="126">
        <v>580</v>
      </c>
      <c r="B968" s="126"/>
      <c r="C968" s="127" t="s">
        <v>218</v>
      </c>
      <c r="D968" s="121">
        <v>42816</v>
      </c>
      <c r="E968" s="122" t="s">
        <v>3641</v>
      </c>
      <c r="F968" s="122" t="s">
        <v>3</v>
      </c>
      <c r="G968" s="122">
        <v>1486412</v>
      </c>
      <c r="H968" s="126"/>
      <c r="I968" s="130" t="s">
        <v>3642</v>
      </c>
      <c r="J968" s="126"/>
      <c r="K968" s="126"/>
      <c r="L968" s="126"/>
      <c r="M968" s="126"/>
      <c r="N968" s="223">
        <v>0</v>
      </c>
      <c r="O968" s="223">
        <v>28.11</v>
      </c>
      <c r="P968" s="126" t="s">
        <v>1331</v>
      </c>
    </row>
    <row r="969" spans="1:16" ht="51">
      <c r="A969" s="126" t="s">
        <v>620</v>
      </c>
      <c r="B969" s="126"/>
      <c r="C969" s="127" t="s">
        <v>714</v>
      </c>
      <c r="D969" s="121">
        <v>42816</v>
      </c>
      <c r="E969" s="122" t="s">
        <v>3643</v>
      </c>
      <c r="F969" s="122" t="s">
        <v>3</v>
      </c>
      <c r="G969" s="122">
        <v>1486441</v>
      </c>
      <c r="H969" s="126"/>
      <c r="I969" s="130" t="s">
        <v>3644</v>
      </c>
      <c r="J969" s="126"/>
      <c r="K969" s="126"/>
      <c r="L969" s="126"/>
      <c r="M969" s="126"/>
      <c r="N969" s="223">
        <v>0</v>
      </c>
      <c r="O969" s="223">
        <v>3593.06</v>
      </c>
      <c r="P969" s="126" t="s">
        <v>1331</v>
      </c>
    </row>
    <row r="970" spans="1:16" ht="51">
      <c r="A970" s="126" t="s">
        <v>620</v>
      </c>
      <c r="B970" s="126"/>
      <c r="C970" s="127" t="s">
        <v>714</v>
      </c>
      <c r="D970" s="121">
        <v>42817</v>
      </c>
      <c r="E970" s="122" t="s">
        <v>3645</v>
      </c>
      <c r="F970" s="122" t="s">
        <v>3</v>
      </c>
      <c r="G970" s="122">
        <v>1486654</v>
      </c>
      <c r="H970" s="126"/>
      <c r="I970" s="130" t="s">
        <v>3646</v>
      </c>
      <c r="J970" s="126"/>
      <c r="K970" s="126"/>
      <c r="L970" s="126"/>
      <c r="M970" s="126"/>
      <c r="N970" s="223">
        <v>0</v>
      </c>
      <c r="O970" s="223">
        <v>1226.93</v>
      </c>
      <c r="P970" s="126" t="s">
        <v>1331</v>
      </c>
    </row>
    <row r="971" spans="1:16" ht="51">
      <c r="A971" s="126" t="s">
        <v>620</v>
      </c>
      <c r="B971" s="126"/>
      <c r="C971" s="127" t="s">
        <v>714</v>
      </c>
      <c r="D971" s="121">
        <v>42817</v>
      </c>
      <c r="E971" s="122" t="s">
        <v>3647</v>
      </c>
      <c r="F971" s="122" t="s">
        <v>3</v>
      </c>
      <c r="G971" s="122">
        <v>1486666</v>
      </c>
      <c r="H971" s="126"/>
      <c r="I971" s="130" t="s">
        <v>3648</v>
      </c>
      <c r="J971" s="126"/>
      <c r="K971" s="126"/>
      <c r="L971" s="126"/>
      <c r="M971" s="126"/>
      <c r="N971" s="223">
        <v>0</v>
      </c>
      <c r="O971" s="223">
        <v>41.03</v>
      </c>
      <c r="P971" s="126" t="s">
        <v>1331</v>
      </c>
    </row>
    <row r="972" spans="1:16" ht="51">
      <c r="A972" s="126" t="s">
        <v>620</v>
      </c>
      <c r="B972" s="126"/>
      <c r="C972" s="127" t="s">
        <v>714</v>
      </c>
      <c r="D972" s="121">
        <v>42817</v>
      </c>
      <c r="E972" s="122" t="s">
        <v>3649</v>
      </c>
      <c r="F972" s="122" t="s">
        <v>3</v>
      </c>
      <c r="G972" s="122">
        <v>1486698</v>
      </c>
      <c r="H972" s="126"/>
      <c r="I972" s="130" t="s">
        <v>3650</v>
      </c>
      <c r="J972" s="126"/>
      <c r="K972" s="126"/>
      <c r="L972" s="126"/>
      <c r="M972" s="126"/>
      <c r="N972" s="223">
        <v>0</v>
      </c>
      <c r="O972" s="223">
        <v>5256.88</v>
      </c>
      <c r="P972" s="126" t="s">
        <v>1331</v>
      </c>
    </row>
    <row r="973" spans="1:16" ht="51">
      <c r="A973" s="126" t="s">
        <v>620</v>
      </c>
      <c r="B973" s="126"/>
      <c r="C973" s="127" t="s">
        <v>714</v>
      </c>
      <c r="D973" s="121">
        <v>42817</v>
      </c>
      <c r="E973" s="122" t="s">
        <v>3651</v>
      </c>
      <c r="F973" s="122" t="s">
        <v>3</v>
      </c>
      <c r="G973" s="122">
        <v>1486736</v>
      </c>
      <c r="H973" s="126"/>
      <c r="I973" s="130" t="s">
        <v>3652</v>
      </c>
      <c r="J973" s="126"/>
      <c r="K973" s="126"/>
      <c r="L973" s="126"/>
      <c r="M973" s="126"/>
      <c r="N973" s="223">
        <v>0</v>
      </c>
      <c r="O973" s="223">
        <v>1</v>
      </c>
      <c r="P973" s="126" t="s">
        <v>1331</v>
      </c>
    </row>
    <row r="974" spans="1:16" ht="51">
      <c r="A974" s="126" t="s">
        <v>620</v>
      </c>
      <c r="B974" s="126"/>
      <c r="C974" s="127" t="s">
        <v>714</v>
      </c>
      <c r="D974" s="121">
        <v>42817</v>
      </c>
      <c r="E974" s="122" t="s">
        <v>3653</v>
      </c>
      <c r="F974" s="122" t="s">
        <v>3</v>
      </c>
      <c r="G974" s="122">
        <v>1486737</v>
      </c>
      <c r="H974" s="126"/>
      <c r="I974" s="130" t="s">
        <v>3652</v>
      </c>
      <c r="J974" s="126"/>
      <c r="K974" s="126"/>
      <c r="L974" s="126"/>
      <c r="M974" s="126"/>
      <c r="N974" s="223">
        <v>0</v>
      </c>
      <c r="O974" s="223">
        <v>1</v>
      </c>
      <c r="P974" s="126" t="s">
        <v>1331</v>
      </c>
    </row>
    <row r="975" spans="1:16" ht="51">
      <c r="A975" s="126" t="s">
        <v>620</v>
      </c>
      <c r="B975" s="126"/>
      <c r="C975" s="127" t="s">
        <v>714</v>
      </c>
      <c r="D975" s="121">
        <v>42817</v>
      </c>
      <c r="E975" s="122" t="s">
        <v>3654</v>
      </c>
      <c r="F975" s="122" t="s">
        <v>3</v>
      </c>
      <c r="G975" s="122">
        <v>1486738</v>
      </c>
      <c r="H975" s="126"/>
      <c r="I975" s="130" t="s">
        <v>3652</v>
      </c>
      <c r="J975" s="126"/>
      <c r="K975" s="126"/>
      <c r="L975" s="126"/>
      <c r="M975" s="126"/>
      <c r="N975" s="223">
        <v>0</v>
      </c>
      <c r="O975" s="223">
        <v>1</v>
      </c>
      <c r="P975" s="126" t="s">
        <v>1331</v>
      </c>
    </row>
    <row r="976" spans="1:16" ht="51">
      <c r="A976" s="126" t="s">
        <v>620</v>
      </c>
      <c r="B976" s="126"/>
      <c r="C976" s="127" t="s">
        <v>714</v>
      </c>
      <c r="D976" s="121">
        <v>42817</v>
      </c>
      <c r="E976" s="122" t="s">
        <v>3655</v>
      </c>
      <c r="F976" s="122" t="s">
        <v>3</v>
      </c>
      <c r="G976" s="122">
        <v>1486808</v>
      </c>
      <c r="H976" s="126"/>
      <c r="I976" s="130" t="s">
        <v>3656</v>
      </c>
      <c r="J976" s="126"/>
      <c r="K976" s="126"/>
      <c r="L976" s="126"/>
      <c r="M976" s="126"/>
      <c r="N976" s="223">
        <v>0</v>
      </c>
      <c r="O976" s="223">
        <v>3478.86</v>
      </c>
      <c r="P976" s="126" t="s">
        <v>1331</v>
      </c>
    </row>
    <row r="977" spans="1:16" ht="51">
      <c r="A977" s="126" t="s">
        <v>620</v>
      </c>
      <c r="B977" s="126"/>
      <c r="C977" s="127" t="s">
        <v>714</v>
      </c>
      <c r="D977" s="121">
        <v>42818</v>
      </c>
      <c r="E977" s="122" t="s">
        <v>3657</v>
      </c>
      <c r="F977" s="122" t="s">
        <v>3</v>
      </c>
      <c r="G977" s="122">
        <v>1487032</v>
      </c>
      <c r="H977" s="126"/>
      <c r="I977" s="130" t="s">
        <v>3658</v>
      </c>
      <c r="J977" s="126"/>
      <c r="K977" s="126"/>
      <c r="L977" s="126"/>
      <c r="M977" s="126"/>
      <c r="N977" s="223">
        <v>0</v>
      </c>
      <c r="O977" s="223">
        <v>405</v>
      </c>
      <c r="P977" s="126" t="s">
        <v>1331</v>
      </c>
    </row>
    <row r="978" spans="1:16" ht="51">
      <c r="A978" s="126" t="s">
        <v>620</v>
      </c>
      <c r="B978" s="126"/>
      <c r="C978" s="127" t="s">
        <v>714</v>
      </c>
      <c r="D978" s="121">
        <v>42818</v>
      </c>
      <c r="E978" s="122" t="s">
        <v>3659</v>
      </c>
      <c r="F978" s="122" t="s">
        <v>3</v>
      </c>
      <c r="G978" s="122">
        <v>1487138</v>
      </c>
      <c r="H978" s="126"/>
      <c r="I978" s="130" t="s">
        <v>3660</v>
      </c>
      <c r="J978" s="126"/>
      <c r="K978" s="126"/>
      <c r="L978" s="126"/>
      <c r="M978" s="126"/>
      <c r="N978" s="223">
        <v>0</v>
      </c>
      <c r="O978" s="223">
        <v>199.5</v>
      </c>
      <c r="P978" s="126" t="s">
        <v>1331</v>
      </c>
    </row>
    <row r="979" spans="1:16" ht="51">
      <c r="A979" s="126" t="s">
        <v>620</v>
      </c>
      <c r="B979" s="126"/>
      <c r="C979" s="127" t="s">
        <v>714</v>
      </c>
      <c r="D979" s="121">
        <v>42818</v>
      </c>
      <c r="E979" s="122" t="s">
        <v>3661</v>
      </c>
      <c r="F979" s="122" t="s">
        <v>3</v>
      </c>
      <c r="G979" s="122">
        <v>1487197</v>
      </c>
      <c r="H979" s="126"/>
      <c r="I979" s="130" t="s">
        <v>3662</v>
      </c>
      <c r="J979" s="126"/>
      <c r="K979" s="126"/>
      <c r="L979" s="126"/>
      <c r="M979" s="126"/>
      <c r="N979" s="223">
        <v>0</v>
      </c>
      <c r="O979" s="223">
        <v>3423.96</v>
      </c>
      <c r="P979" s="126" t="s">
        <v>1331</v>
      </c>
    </row>
    <row r="980" spans="1:16" ht="51">
      <c r="A980" s="126">
        <v>70</v>
      </c>
      <c r="B980" s="126"/>
      <c r="C980" s="127" t="s">
        <v>706</v>
      </c>
      <c r="D980" s="121">
        <v>42818</v>
      </c>
      <c r="E980" s="122" t="s">
        <v>3663</v>
      </c>
      <c r="F980" s="122" t="s">
        <v>3</v>
      </c>
      <c r="G980" s="122">
        <v>1487214</v>
      </c>
      <c r="H980" s="126"/>
      <c r="I980" s="130" t="s">
        <v>3664</v>
      </c>
      <c r="J980" s="126"/>
      <c r="K980" s="126"/>
      <c r="L980" s="126"/>
      <c r="M980" s="126"/>
      <c r="N980" s="223">
        <v>0</v>
      </c>
      <c r="O980" s="223">
        <v>50</v>
      </c>
      <c r="P980" s="126" t="s">
        <v>1331</v>
      </c>
    </row>
    <row r="981" spans="1:16" ht="51">
      <c r="A981" s="126" t="s">
        <v>620</v>
      </c>
      <c r="B981" s="126"/>
      <c r="C981" s="127" t="s">
        <v>714</v>
      </c>
      <c r="D981" s="121">
        <v>42818</v>
      </c>
      <c r="E981" s="122" t="s">
        <v>3665</v>
      </c>
      <c r="F981" s="122" t="s">
        <v>3</v>
      </c>
      <c r="G981" s="122">
        <v>1487215</v>
      </c>
      <c r="H981" s="126"/>
      <c r="I981" s="130" t="s">
        <v>3666</v>
      </c>
      <c r="J981" s="126"/>
      <c r="K981" s="126"/>
      <c r="L981" s="126"/>
      <c r="M981" s="126"/>
      <c r="N981" s="223">
        <v>0</v>
      </c>
      <c r="O981" s="223">
        <v>4602.6500000000005</v>
      </c>
      <c r="P981" s="126" t="s">
        <v>1331</v>
      </c>
    </row>
    <row r="982" spans="1:16" ht="51">
      <c r="A982" s="126" t="s">
        <v>620</v>
      </c>
      <c r="B982" s="126"/>
      <c r="C982" s="127" t="s">
        <v>714</v>
      </c>
      <c r="D982" s="121">
        <v>42818</v>
      </c>
      <c r="E982" s="122" t="s">
        <v>3667</v>
      </c>
      <c r="F982" s="122" t="s">
        <v>3</v>
      </c>
      <c r="G982" s="122">
        <v>1487236</v>
      </c>
      <c r="H982" s="126"/>
      <c r="I982" s="130" t="s">
        <v>3668</v>
      </c>
      <c r="J982" s="126"/>
      <c r="K982" s="126"/>
      <c r="L982" s="126"/>
      <c r="M982" s="126"/>
      <c r="N982" s="223">
        <v>0</v>
      </c>
      <c r="O982" s="223">
        <v>198</v>
      </c>
      <c r="P982" s="126" t="s">
        <v>1331</v>
      </c>
    </row>
    <row r="983" spans="1:16" ht="51">
      <c r="A983" s="126" t="s">
        <v>620</v>
      </c>
      <c r="B983" s="126"/>
      <c r="C983" s="127" t="s">
        <v>714</v>
      </c>
      <c r="D983" s="121">
        <v>42818</v>
      </c>
      <c r="E983" s="122" t="s">
        <v>3669</v>
      </c>
      <c r="F983" s="122" t="s">
        <v>3</v>
      </c>
      <c r="G983" s="122">
        <v>1487307</v>
      </c>
      <c r="H983" s="126"/>
      <c r="I983" s="130" t="s">
        <v>3670</v>
      </c>
      <c r="J983" s="126"/>
      <c r="K983" s="126"/>
      <c r="L983" s="126"/>
      <c r="M983" s="126"/>
      <c r="N983" s="223">
        <v>0</v>
      </c>
      <c r="O983" s="223">
        <v>200</v>
      </c>
      <c r="P983" s="126" t="s">
        <v>1331</v>
      </c>
    </row>
    <row r="984" spans="1:16" ht="51">
      <c r="A984" s="126" t="s">
        <v>620</v>
      </c>
      <c r="B984" s="126"/>
      <c r="C984" s="127" t="s">
        <v>714</v>
      </c>
      <c r="D984" s="121">
        <v>42821</v>
      </c>
      <c r="E984" s="122" t="s">
        <v>3671</v>
      </c>
      <c r="F984" s="122" t="s">
        <v>3</v>
      </c>
      <c r="G984" s="122">
        <v>1487417</v>
      </c>
      <c r="H984" s="126"/>
      <c r="I984" s="130" t="s">
        <v>3672</v>
      </c>
      <c r="J984" s="126"/>
      <c r="K984" s="126"/>
      <c r="L984" s="126"/>
      <c r="M984" s="126"/>
      <c r="N984" s="223">
        <v>0</v>
      </c>
      <c r="O984" s="223">
        <v>1693.06</v>
      </c>
      <c r="P984" s="126" t="s">
        <v>1331</v>
      </c>
    </row>
    <row r="985" spans="1:16" ht="51">
      <c r="A985" s="126" t="s">
        <v>620</v>
      </c>
      <c r="B985" s="126"/>
      <c r="C985" s="127" t="s">
        <v>714</v>
      </c>
      <c r="D985" s="121">
        <v>42821</v>
      </c>
      <c r="E985" s="122" t="s">
        <v>3673</v>
      </c>
      <c r="F985" s="122" t="s">
        <v>3</v>
      </c>
      <c r="G985" s="122">
        <v>1487472</v>
      </c>
      <c r="H985" s="126"/>
      <c r="I985" s="130" t="s">
        <v>3674</v>
      </c>
      <c r="J985" s="126"/>
      <c r="K985" s="126"/>
      <c r="L985" s="126"/>
      <c r="M985" s="126"/>
      <c r="N985" s="223">
        <v>0</v>
      </c>
      <c r="O985" s="223">
        <v>5749.26</v>
      </c>
      <c r="P985" s="126" t="s">
        <v>1331</v>
      </c>
    </row>
    <row r="986" spans="1:16" ht="51">
      <c r="A986" s="126" t="s">
        <v>620</v>
      </c>
      <c r="B986" s="126"/>
      <c r="C986" s="127" t="s">
        <v>714</v>
      </c>
      <c r="D986" s="121">
        <v>42821</v>
      </c>
      <c r="E986" s="122" t="s">
        <v>3675</v>
      </c>
      <c r="F986" s="122" t="s">
        <v>3</v>
      </c>
      <c r="G986" s="122">
        <v>1487529</v>
      </c>
      <c r="H986" s="126"/>
      <c r="I986" s="130" t="s">
        <v>3676</v>
      </c>
      <c r="J986" s="126"/>
      <c r="K986" s="126"/>
      <c r="L986" s="126"/>
      <c r="M986" s="126"/>
      <c r="N986" s="223">
        <v>0</v>
      </c>
      <c r="O986" s="223">
        <v>2178.81</v>
      </c>
      <c r="P986" s="126" t="s">
        <v>1331</v>
      </c>
    </row>
    <row r="987" spans="1:16" ht="51">
      <c r="A987" s="126" t="s">
        <v>620</v>
      </c>
      <c r="B987" s="126"/>
      <c r="C987" s="127" t="s">
        <v>714</v>
      </c>
      <c r="D987" s="121">
        <v>42821</v>
      </c>
      <c r="E987" s="122" t="s">
        <v>3677</v>
      </c>
      <c r="F987" s="122" t="s">
        <v>3</v>
      </c>
      <c r="G987" s="122">
        <v>1487539</v>
      </c>
      <c r="H987" s="126"/>
      <c r="I987" s="130" t="s">
        <v>3678</v>
      </c>
      <c r="J987" s="126"/>
      <c r="K987" s="126"/>
      <c r="L987" s="126"/>
      <c r="M987" s="126"/>
      <c r="N987" s="223">
        <v>0</v>
      </c>
      <c r="O987" s="223">
        <v>118920.62</v>
      </c>
      <c r="P987" s="126" t="s">
        <v>1331</v>
      </c>
    </row>
    <row r="988" spans="1:16" ht="63.75">
      <c r="A988" s="126" t="s">
        <v>620</v>
      </c>
      <c r="B988" s="126"/>
      <c r="C988" s="127" t="s">
        <v>714</v>
      </c>
      <c r="D988" s="121">
        <v>42821</v>
      </c>
      <c r="E988" s="122" t="s">
        <v>3679</v>
      </c>
      <c r="F988" s="122" t="s">
        <v>3</v>
      </c>
      <c r="G988" s="122">
        <v>1487632</v>
      </c>
      <c r="H988" s="126"/>
      <c r="I988" s="130" t="s">
        <v>3680</v>
      </c>
      <c r="J988" s="126"/>
      <c r="K988" s="126"/>
      <c r="L988" s="126"/>
      <c r="M988" s="126"/>
      <c r="N988" s="223">
        <v>0</v>
      </c>
      <c r="O988" s="223">
        <v>2322.16</v>
      </c>
      <c r="P988" s="126" t="s">
        <v>1331</v>
      </c>
    </row>
    <row r="989" spans="1:16" ht="51">
      <c r="A989" s="126" t="s">
        <v>620</v>
      </c>
      <c r="B989" s="126"/>
      <c r="C989" s="127" t="s">
        <v>714</v>
      </c>
      <c r="D989" s="121">
        <v>42821</v>
      </c>
      <c r="E989" s="122" t="s">
        <v>3681</v>
      </c>
      <c r="F989" s="122" t="s">
        <v>3</v>
      </c>
      <c r="G989" s="122">
        <v>1487691</v>
      </c>
      <c r="H989" s="126"/>
      <c r="I989" s="130" t="s">
        <v>3682</v>
      </c>
      <c r="J989" s="126"/>
      <c r="K989" s="126"/>
      <c r="L989" s="126"/>
      <c r="M989" s="126"/>
      <c r="N989" s="223">
        <v>0</v>
      </c>
      <c r="O989" s="223">
        <v>232.8</v>
      </c>
      <c r="P989" s="126" t="s">
        <v>1331</v>
      </c>
    </row>
    <row r="990" spans="1:16" ht="63.75">
      <c r="A990" s="126">
        <v>35</v>
      </c>
      <c r="B990" s="126"/>
      <c r="C990" s="127" t="s">
        <v>697</v>
      </c>
      <c r="D990" s="121">
        <v>42822</v>
      </c>
      <c r="E990" s="122" t="s">
        <v>3683</v>
      </c>
      <c r="F990" s="122" t="s">
        <v>3</v>
      </c>
      <c r="G990" s="122">
        <v>1487939</v>
      </c>
      <c r="H990" s="126"/>
      <c r="I990" s="130" t="s">
        <v>3684</v>
      </c>
      <c r="J990" s="126"/>
      <c r="K990" s="126"/>
      <c r="L990" s="126"/>
      <c r="M990" s="126"/>
      <c r="N990" s="223">
        <v>0</v>
      </c>
      <c r="O990" s="223">
        <v>4152.72</v>
      </c>
      <c r="P990" s="126" t="s">
        <v>1331</v>
      </c>
    </row>
    <row r="991" spans="1:16" ht="51">
      <c r="A991" s="126" t="s">
        <v>620</v>
      </c>
      <c r="B991" s="126"/>
      <c r="C991" s="127" t="s">
        <v>714</v>
      </c>
      <c r="D991" s="121">
        <v>42822</v>
      </c>
      <c r="E991" s="122" t="s">
        <v>3685</v>
      </c>
      <c r="F991" s="122" t="s">
        <v>3</v>
      </c>
      <c r="G991" s="122">
        <v>1487944</v>
      </c>
      <c r="H991" s="126"/>
      <c r="I991" s="130" t="s">
        <v>3686</v>
      </c>
      <c r="J991" s="126"/>
      <c r="K991" s="126"/>
      <c r="L991" s="126"/>
      <c r="M991" s="126"/>
      <c r="N991" s="223">
        <v>0</v>
      </c>
      <c r="O991" s="223">
        <v>11968.800000000001</v>
      </c>
      <c r="P991" s="126" t="s">
        <v>1331</v>
      </c>
    </row>
    <row r="992" spans="1:16" ht="51">
      <c r="A992" s="126" t="s">
        <v>620</v>
      </c>
      <c r="B992" s="126"/>
      <c r="C992" s="127" t="s">
        <v>714</v>
      </c>
      <c r="D992" s="121">
        <v>42822</v>
      </c>
      <c r="E992" s="122" t="s">
        <v>3687</v>
      </c>
      <c r="F992" s="122" t="s">
        <v>3</v>
      </c>
      <c r="G992" s="122">
        <v>1488026</v>
      </c>
      <c r="H992" s="126"/>
      <c r="I992" s="130" t="s">
        <v>3688</v>
      </c>
      <c r="J992" s="126"/>
      <c r="K992" s="126"/>
      <c r="L992" s="126"/>
      <c r="M992" s="126"/>
      <c r="N992" s="223">
        <v>0</v>
      </c>
      <c r="O992" s="223">
        <v>503.22</v>
      </c>
      <c r="P992" s="126" t="s">
        <v>1331</v>
      </c>
    </row>
    <row r="993" spans="1:16" ht="51">
      <c r="A993" s="126" t="s">
        <v>620</v>
      </c>
      <c r="B993" s="126"/>
      <c r="C993" s="127" t="s">
        <v>714</v>
      </c>
      <c r="D993" s="121">
        <v>42823</v>
      </c>
      <c r="E993" s="122" t="s">
        <v>3689</v>
      </c>
      <c r="F993" s="122" t="s">
        <v>3</v>
      </c>
      <c r="G993" s="122">
        <v>1488282</v>
      </c>
      <c r="H993" s="126"/>
      <c r="I993" s="130" t="s">
        <v>3690</v>
      </c>
      <c r="J993" s="126"/>
      <c r="K993" s="126"/>
      <c r="L993" s="126"/>
      <c r="M993" s="126"/>
      <c r="N993" s="223">
        <v>0</v>
      </c>
      <c r="O993" s="223">
        <v>2200</v>
      </c>
      <c r="P993" s="126" t="s">
        <v>1331</v>
      </c>
    </row>
    <row r="994" spans="1:16" ht="51">
      <c r="A994" s="126" t="s">
        <v>620</v>
      </c>
      <c r="B994" s="126"/>
      <c r="C994" s="127" t="s">
        <v>714</v>
      </c>
      <c r="D994" s="121">
        <v>42823</v>
      </c>
      <c r="E994" s="122" t="s">
        <v>3691</v>
      </c>
      <c r="F994" s="122" t="s">
        <v>3</v>
      </c>
      <c r="G994" s="122">
        <v>1488290</v>
      </c>
      <c r="H994" s="126"/>
      <c r="I994" s="130" t="s">
        <v>3692</v>
      </c>
      <c r="J994" s="126"/>
      <c r="K994" s="126"/>
      <c r="L994" s="126"/>
      <c r="M994" s="126"/>
      <c r="N994" s="223">
        <v>0</v>
      </c>
      <c r="O994" s="223">
        <v>672.07</v>
      </c>
      <c r="P994" s="126" t="s">
        <v>1331</v>
      </c>
    </row>
    <row r="995" spans="1:16" ht="51">
      <c r="A995" s="126" t="s">
        <v>620</v>
      </c>
      <c r="B995" s="126"/>
      <c r="C995" s="127" t="s">
        <v>714</v>
      </c>
      <c r="D995" s="121">
        <v>42823</v>
      </c>
      <c r="E995" s="122" t="s">
        <v>3693</v>
      </c>
      <c r="F995" s="122" t="s">
        <v>3</v>
      </c>
      <c r="G995" s="122">
        <v>1488343</v>
      </c>
      <c r="H995" s="126"/>
      <c r="I995" s="130" t="s">
        <v>3694</v>
      </c>
      <c r="J995" s="126"/>
      <c r="K995" s="126"/>
      <c r="L995" s="126"/>
      <c r="M995" s="126"/>
      <c r="N995" s="223">
        <v>0</v>
      </c>
      <c r="O995" s="223">
        <v>36</v>
      </c>
      <c r="P995" s="126" t="s">
        <v>12606</v>
      </c>
    </row>
    <row r="996" spans="1:16" ht="51">
      <c r="A996" s="126" t="s">
        <v>620</v>
      </c>
      <c r="B996" s="126"/>
      <c r="C996" s="127" t="s">
        <v>714</v>
      </c>
      <c r="D996" s="121">
        <v>42823</v>
      </c>
      <c r="E996" s="122" t="s">
        <v>3695</v>
      </c>
      <c r="F996" s="122" t="s">
        <v>3</v>
      </c>
      <c r="G996" s="122">
        <v>1488366</v>
      </c>
      <c r="H996" s="126"/>
      <c r="I996" s="130" t="s">
        <v>3696</v>
      </c>
      <c r="J996" s="126"/>
      <c r="K996" s="126"/>
      <c r="L996" s="126"/>
      <c r="M996" s="126"/>
      <c r="N996" s="223">
        <v>0</v>
      </c>
      <c r="O996" s="223">
        <v>1164.01</v>
      </c>
      <c r="P996" s="126" t="s">
        <v>1331</v>
      </c>
    </row>
    <row r="997" spans="1:16" ht="51">
      <c r="A997" s="126" t="s">
        <v>620</v>
      </c>
      <c r="B997" s="126"/>
      <c r="C997" s="127" t="s">
        <v>714</v>
      </c>
      <c r="D997" s="121">
        <v>42823</v>
      </c>
      <c r="E997" s="122" t="s">
        <v>3697</v>
      </c>
      <c r="F997" s="122" t="s">
        <v>3</v>
      </c>
      <c r="G997" s="122">
        <v>1488379</v>
      </c>
      <c r="H997" s="126"/>
      <c r="I997" s="130" t="s">
        <v>3698</v>
      </c>
      <c r="J997" s="126"/>
      <c r="K997" s="126"/>
      <c r="L997" s="126"/>
      <c r="M997" s="126"/>
      <c r="N997" s="223">
        <v>0</v>
      </c>
      <c r="O997" s="223">
        <v>2316.42</v>
      </c>
      <c r="P997" s="126" t="s">
        <v>1331</v>
      </c>
    </row>
    <row r="998" spans="1:16" ht="51">
      <c r="A998" s="126" t="s">
        <v>620</v>
      </c>
      <c r="B998" s="126"/>
      <c r="C998" s="127" t="s">
        <v>714</v>
      </c>
      <c r="D998" s="121">
        <v>42823</v>
      </c>
      <c r="E998" s="122" t="s">
        <v>3699</v>
      </c>
      <c r="F998" s="122" t="s">
        <v>3</v>
      </c>
      <c r="G998" s="122">
        <v>1488380</v>
      </c>
      <c r="H998" s="126"/>
      <c r="I998" s="130" t="s">
        <v>3700</v>
      </c>
      <c r="J998" s="126"/>
      <c r="K998" s="126"/>
      <c r="L998" s="126"/>
      <c r="M998" s="126"/>
      <c r="N998" s="223">
        <v>0</v>
      </c>
      <c r="O998" s="223">
        <v>47192.62</v>
      </c>
      <c r="P998" s="126" t="s">
        <v>1331</v>
      </c>
    </row>
    <row r="999" spans="1:16" ht="51">
      <c r="A999" s="126" t="s">
        <v>620</v>
      </c>
      <c r="B999" s="126"/>
      <c r="C999" s="127" t="s">
        <v>714</v>
      </c>
      <c r="D999" s="121">
        <v>42823</v>
      </c>
      <c r="E999" s="122" t="s">
        <v>3701</v>
      </c>
      <c r="F999" s="122" t="s">
        <v>3</v>
      </c>
      <c r="G999" s="122">
        <v>1488396</v>
      </c>
      <c r="H999" s="126"/>
      <c r="I999" s="130" t="s">
        <v>3702</v>
      </c>
      <c r="J999" s="126"/>
      <c r="K999" s="126"/>
      <c r="L999" s="126"/>
      <c r="M999" s="126"/>
      <c r="N999" s="223">
        <v>0</v>
      </c>
      <c r="O999" s="223">
        <v>6964</v>
      </c>
      <c r="P999" s="126" t="s">
        <v>1331</v>
      </c>
    </row>
    <row r="1000" spans="1:16" ht="51">
      <c r="A1000" s="126" t="s">
        <v>620</v>
      </c>
      <c r="B1000" s="126"/>
      <c r="C1000" s="127" t="s">
        <v>714</v>
      </c>
      <c r="D1000" s="121">
        <v>42823</v>
      </c>
      <c r="E1000" s="122" t="s">
        <v>3703</v>
      </c>
      <c r="F1000" s="122" t="s">
        <v>3</v>
      </c>
      <c r="G1000" s="122">
        <v>1488441</v>
      </c>
      <c r="H1000" s="126"/>
      <c r="I1000" s="130" t="s">
        <v>3704</v>
      </c>
      <c r="J1000" s="126"/>
      <c r="K1000" s="126"/>
      <c r="L1000" s="126"/>
      <c r="M1000" s="126"/>
      <c r="N1000" s="223">
        <v>0</v>
      </c>
      <c r="O1000" s="223">
        <v>24.38</v>
      </c>
      <c r="P1000" s="126" t="s">
        <v>1331</v>
      </c>
    </row>
    <row r="1001" spans="1:16" ht="51">
      <c r="A1001" s="126" t="s">
        <v>620</v>
      </c>
      <c r="B1001" s="126"/>
      <c r="C1001" s="127" t="s">
        <v>714</v>
      </c>
      <c r="D1001" s="121">
        <v>42823</v>
      </c>
      <c r="E1001" s="122" t="s">
        <v>3705</v>
      </c>
      <c r="F1001" s="122" t="s">
        <v>3</v>
      </c>
      <c r="G1001" s="122">
        <v>1488447</v>
      </c>
      <c r="H1001" s="126"/>
      <c r="I1001" s="130" t="s">
        <v>3706</v>
      </c>
      <c r="J1001" s="126"/>
      <c r="K1001" s="126"/>
      <c r="L1001" s="126"/>
      <c r="M1001" s="126"/>
      <c r="N1001" s="223">
        <v>0</v>
      </c>
      <c r="O1001" s="223">
        <v>264</v>
      </c>
      <c r="P1001" s="126" t="s">
        <v>1331</v>
      </c>
    </row>
    <row r="1002" spans="1:16" ht="51">
      <c r="A1002" s="126" t="s">
        <v>620</v>
      </c>
      <c r="B1002" s="126"/>
      <c r="C1002" s="127" t="s">
        <v>714</v>
      </c>
      <c r="D1002" s="121">
        <v>42823</v>
      </c>
      <c r="E1002" s="122" t="s">
        <v>3707</v>
      </c>
      <c r="F1002" s="122" t="s">
        <v>3</v>
      </c>
      <c r="G1002" s="122">
        <v>1488449</v>
      </c>
      <c r="H1002" s="126"/>
      <c r="I1002" s="130" t="s">
        <v>3708</v>
      </c>
      <c r="J1002" s="126"/>
      <c r="K1002" s="126"/>
      <c r="L1002" s="126"/>
      <c r="M1002" s="126"/>
      <c r="N1002" s="223">
        <v>0</v>
      </c>
      <c r="O1002" s="223">
        <v>264</v>
      </c>
      <c r="P1002" s="126" t="s">
        <v>1331</v>
      </c>
    </row>
    <row r="1003" spans="1:16" ht="51">
      <c r="A1003" s="126" t="s">
        <v>620</v>
      </c>
      <c r="B1003" s="126"/>
      <c r="C1003" s="127" t="s">
        <v>714</v>
      </c>
      <c r="D1003" s="121">
        <v>42823</v>
      </c>
      <c r="E1003" s="122" t="s">
        <v>3709</v>
      </c>
      <c r="F1003" s="122" t="s">
        <v>3</v>
      </c>
      <c r="G1003" s="122">
        <v>1488451</v>
      </c>
      <c r="H1003" s="126"/>
      <c r="I1003" s="130" t="s">
        <v>3710</v>
      </c>
      <c r="J1003" s="126"/>
      <c r="K1003" s="126"/>
      <c r="L1003" s="126"/>
      <c r="M1003" s="126"/>
      <c r="N1003" s="223">
        <v>0</v>
      </c>
      <c r="O1003" s="223">
        <v>264</v>
      </c>
      <c r="P1003" s="126" t="s">
        <v>1331</v>
      </c>
    </row>
    <row r="1004" spans="1:16" ht="51">
      <c r="A1004" s="126" t="s">
        <v>620</v>
      </c>
      <c r="B1004" s="126"/>
      <c r="C1004" s="127" t="s">
        <v>714</v>
      </c>
      <c r="D1004" s="121">
        <v>42823</v>
      </c>
      <c r="E1004" s="122" t="s">
        <v>3711</v>
      </c>
      <c r="F1004" s="122" t="s">
        <v>3</v>
      </c>
      <c r="G1004" s="122">
        <v>1488453</v>
      </c>
      <c r="H1004" s="126"/>
      <c r="I1004" s="130" t="s">
        <v>3712</v>
      </c>
      <c r="J1004" s="126"/>
      <c r="K1004" s="126"/>
      <c r="L1004" s="126"/>
      <c r="M1004" s="126"/>
      <c r="N1004" s="223">
        <v>0</v>
      </c>
      <c r="O1004" s="223">
        <v>264</v>
      </c>
      <c r="P1004" s="126" t="s">
        <v>1331</v>
      </c>
    </row>
    <row r="1005" spans="1:16" ht="51">
      <c r="A1005" s="126" t="s">
        <v>620</v>
      </c>
      <c r="B1005" s="126"/>
      <c r="C1005" s="127" t="s">
        <v>714</v>
      </c>
      <c r="D1005" s="121">
        <v>42823</v>
      </c>
      <c r="E1005" s="122" t="s">
        <v>3713</v>
      </c>
      <c r="F1005" s="122" t="s">
        <v>3</v>
      </c>
      <c r="G1005" s="122">
        <v>1488456</v>
      </c>
      <c r="H1005" s="126"/>
      <c r="I1005" s="130" t="s">
        <v>3714</v>
      </c>
      <c r="J1005" s="126"/>
      <c r="K1005" s="126"/>
      <c r="L1005" s="126"/>
      <c r="M1005" s="126"/>
      <c r="N1005" s="223">
        <v>0</v>
      </c>
      <c r="O1005" s="223">
        <v>264</v>
      </c>
      <c r="P1005" s="126" t="s">
        <v>1331</v>
      </c>
    </row>
    <row r="1006" spans="1:16" ht="51">
      <c r="A1006" s="126" t="s">
        <v>620</v>
      </c>
      <c r="B1006" s="126"/>
      <c r="C1006" s="127" t="s">
        <v>714</v>
      </c>
      <c r="D1006" s="121">
        <v>42823</v>
      </c>
      <c r="E1006" s="122" t="s">
        <v>3715</v>
      </c>
      <c r="F1006" s="122" t="s">
        <v>3</v>
      </c>
      <c r="G1006" s="122">
        <v>1488457</v>
      </c>
      <c r="H1006" s="126"/>
      <c r="I1006" s="130" t="s">
        <v>3716</v>
      </c>
      <c r="J1006" s="126"/>
      <c r="K1006" s="126"/>
      <c r="L1006" s="126"/>
      <c r="M1006" s="126"/>
      <c r="N1006" s="223">
        <v>0</v>
      </c>
      <c r="O1006" s="223">
        <v>264</v>
      </c>
      <c r="P1006" s="126" t="s">
        <v>1331</v>
      </c>
    </row>
    <row r="1007" spans="1:16" ht="51">
      <c r="A1007" s="126" t="s">
        <v>620</v>
      </c>
      <c r="B1007" s="126"/>
      <c r="C1007" s="127" t="s">
        <v>714</v>
      </c>
      <c r="D1007" s="121">
        <v>42824</v>
      </c>
      <c r="E1007" s="122" t="s">
        <v>3717</v>
      </c>
      <c r="F1007" s="122" t="s">
        <v>3</v>
      </c>
      <c r="G1007" s="122">
        <v>1488715</v>
      </c>
      <c r="H1007" s="126"/>
      <c r="I1007" s="130" t="s">
        <v>3718</v>
      </c>
      <c r="J1007" s="126"/>
      <c r="K1007" s="126"/>
      <c r="L1007" s="126"/>
      <c r="M1007" s="126"/>
      <c r="N1007" s="223">
        <v>0</v>
      </c>
      <c r="O1007" s="223">
        <v>1278</v>
      </c>
      <c r="P1007" s="126" t="s">
        <v>1331</v>
      </c>
    </row>
    <row r="1008" spans="1:16" ht="63.75">
      <c r="A1008" s="126">
        <v>52</v>
      </c>
      <c r="B1008" s="126"/>
      <c r="C1008" s="127" t="s">
        <v>704</v>
      </c>
      <c r="D1008" s="121">
        <v>42825</v>
      </c>
      <c r="E1008" s="122" t="s">
        <v>3719</v>
      </c>
      <c r="F1008" s="122" t="s">
        <v>3</v>
      </c>
      <c r="G1008" s="122">
        <v>1489054</v>
      </c>
      <c r="H1008" s="126"/>
      <c r="I1008" s="130" t="s">
        <v>3720</v>
      </c>
      <c r="J1008" s="126"/>
      <c r="K1008" s="126"/>
      <c r="L1008" s="126"/>
      <c r="M1008" s="126"/>
      <c r="N1008" s="223">
        <v>0</v>
      </c>
      <c r="O1008" s="223">
        <v>109000</v>
      </c>
      <c r="P1008" s="126" t="s">
        <v>1331</v>
      </c>
    </row>
    <row r="1009" spans="1:16" ht="51">
      <c r="A1009" s="126" t="s">
        <v>620</v>
      </c>
      <c r="B1009" s="126"/>
      <c r="C1009" s="127" t="s">
        <v>714</v>
      </c>
      <c r="D1009" s="121">
        <v>42825</v>
      </c>
      <c r="E1009" s="122" t="s">
        <v>3721</v>
      </c>
      <c r="F1009" s="122" t="s">
        <v>3</v>
      </c>
      <c r="G1009" s="122">
        <v>1489171</v>
      </c>
      <c r="H1009" s="126"/>
      <c r="I1009" s="130" t="s">
        <v>3722</v>
      </c>
      <c r="J1009" s="126"/>
      <c r="K1009" s="126"/>
      <c r="L1009" s="126"/>
      <c r="M1009" s="126"/>
      <c r="N1009" s="223">
        <v>0</v>
      </c>
      <c r="O1009" s="223">
        <v>684.67</v>
      </c>
      <c r="P1009" s="126" t="s">
        <v>1331</v>
      </c>
    </row>
    <row r="1010" spans="1:16" ht="51">
      <c r="A1010" s="126">
        <v>163</v>
      </c>
      <c r="B1010" s="126"/>
      <c r="C1010" s="127" t="s">
        <v>749</v>
      </c>
      <c r="D1010" s="121">
        <v>42825</v>
      </c>
      <c r="E1010" s="122" t="s">
        <v>3723</v>
      </c>
      <c r="F1010" s="122" t="s">
        <v>3</v>
      </c>
      <c r="G1010" s="122">
        <v>1489183</v>
      </c>
      <c r="H1010" s="126"/>
      <c r="I1010" s="130" t="s">
        <v>3724</v>
      </c>
      <c r="J1010" s="126"/>
      <c r="K1010" s="126"/>
      <c r="L1010" s="126"/>
      <c r="M1010" s="126"/>
      <c r="N1010" s="223">
        <v>0</v>
      </c>
      <c r="O1010" s="223">
        <v>9</v>
      </c>
      <c r="P1010" s="126" t="s">
        <v>1331</v>
      </c>
    </row>
    <row r="1011" spans="1:16" ht="51">
      <c r="A1011" s="126" t="s">
        <v>621</v>
      </c>
      <c r="B1011" s="126"/>
      <c r="C1011" s="127" t="s">
        <v>715</v>
      </c>
      <c r="D1011" s="121">
        <v>42825</v>
      </c>
      <c r="E1011" s="122" t="s">
        <v>3725</v>
      </c>
      <c r="F1011" s="122" t="s">
        <v>3</v>
      </c>
      <c r="G1011" s="122">
        <v>1489121</v>
      </c>
      <c r="H1011" s="126"/>
      <c r="I1011" s="130" t="s">
        <v>3726</v>
      </c>
      <c r="J1011" s="126"/>
      <c r="K1011" s="126"/>
      <c r="L1011" s="126"/>
      <c r="M1011" s="126"/>
      <c r="N1011" s="223">
        <v>0</v>
      </c>
      <c r="O1011" s="223">
        <v>50</v>
      </c>
      <c r="P1011" s="126" t="s">
        <v>1331</v>
      </c>
    </row>
    <row r="1012" spans="1:16" ht="51">
      <c r="A1012" s="126" t="s">
        <v>620</v>
      </c>
      <c r="B1012" s="126"/>
      <c r="C1012" s="127" t="s">
        <v>714</v>
      </c>
      <c r="D1012" s="121">
        <v>42825</v>
      </c>
      <c r="E1012" s="122" t="s">
        <v>3727</v>
      </c>
      <c r="F1012" s="122" t="s">
        <v>3</v>
      </c>
      <c r="G1012" s="122">
        <v>1489135</v>
      </c>
      <c r="H1012" s="126"/>
      <c r="I1012" s="130" t="s">
        <v>3728</v>
      </c>
      <c r="J1012" s="126"/>
      <c r="K1012" s="126"/>
      <c r="L1012" s="126"/>
      <c r="M1012" s="126"/>
      <c r="N1012" s="223">
        <v>0</v>
      </c>
      <c r="O1012" s="223">
        <v>268.10000000000002</v>
      </c>
      <c r="P1012" s="126" t="s">
        <v>1331</v>
      </c>
    </row>
    <row r="1013" spans="1:16" ht="51">
      <c r="A1013" s="126" t="s">
        <v>620</v>
      </c>
      <c r="B1013" s="126"/>
      <c r="C1013" s="127" t="s">
        <v>714</v>
      </c>
      <c r="D1013" s="121">
        <v>42825</v>
      </c>
      <c r="E1013" s="122" t="s">
        <v>3729</v>
      </c>
      <c r="F1013" s="122" t="s">
        <v>3</v>
      </c>
      <c r="G1013" s="122">
        <v>1489187</v>
      </c>
      <c r="H1013" s="126"/>
      <c r="I1013" s="130" t="s">
        <v>3730</v>
      </c>
      <c r="J1013" s="126"/>
      <c r="K1013" s="126"/>
      <c r="L1013" s="126"/>
      <c r="M1013" s="126"/>
      <c r="N1013" s="223">
        <v>0</v>
      </c>
      <c r="O1013" s="223">
        <v>1.24</v>
      </c>
      <c r="P1013" s="126" t="s">
        <v>1331</v>
      </c>
    </row>
    <row r="1014" spans="1:16" ht="51">
      <c r="A1014" s="126" t="s">
        <v>620</v>
      </c>
      <c r="B1014" s="126"/>
      <c r="C1014" s="127" t="s">
        <v>714</v>
      </c>
      <c r="D1014" s="121">
        <v>42825</v>
      </c>
      <c r="E1014" s="122" t="s">
        <v>3731</v>
      </c>
      <c r="F1014" s="122" t="s">
        <v>3</v>
      </c>
      <c r="G1014" s="122">
        <v>1489260</v>
      </c>
      <c r="H1014" s="126"/>
      <c r="I1014" s="130" t="s">
        <v>3128</v>
      </c>
      <c r="J1014" s="126"/>
      <c r="K1014" s="126"/>
      <c r="L1014" s="126"/>
      <c r="M1014" s="126"/>
      <c r="N1014" s="223">
        <v>0</v>
      </c>
      <c r="O1014" s="223">
        <v>244.34</v>
      </c>
      <c r="P1014" s="126" t="s">
        <v>1331</v>
      </c>
    </row>
    <row r="1015" spans="1:16" ht="51">
      <c r="A1015" s="126" t="s">
        <v>620</v>
      </c>
      <c r="B1015" s="126"/>
      <c r="C1015" s="127" t="s">
        <v>714</v>
      </c>
      <c r="D1015" s="121">
        <v>42825</v>
      </c>
      <c r="E1015" s="122" t="s">
        <v>3732</v>
      </c>
      <c r="F1015" s="122" t="s">
        <v>3</v>
      </c>
      <c r="G1015" s="122">
        <v>1489292</v>
      </c>
      <c r="H1015" s="126"/>
      <c r="I1015" s="130" t="s">
        <v>3733</v>
      </c>
      <c r="J1015" s="126"/>
      <c r="K1015" s="126"/>
      <c r="L1015" s="126"/>
      <c r="M1015" s="126"/>
      <c r="N1015" s="223">
        <v>0</v>
      </c>
      <c r="O1015" s="223">
        <v>125</v>
      </c>
      <c r="P1015" s="126" t="s">
        <v>1331</v>
      </c>
    </row>
    <row r="1016" spans="1:16" ht="51">
      <c r="A1016" s="126" t="s">
        <v>620</v>
      </c>
      <c r="B1016" s="126"/>
      <c r="C1016" s="127" t="s">
        <v>714</v>
      </c>
      <c r="D1016" s="121">
        <v>42825</v>
      </c>
      <c r="E1016" s="122" t="s">
        <v>3734</v>
      </c>
      <c r="F1016" s="122" t="s">
        <v>3</v>
      </c>
      <c r="G1016" s="122">
        <v>1489318</v>
      </c>
      <c r="H1016" s="126"/>
      <c r="I1016" s="130" t="s">
        <v>3735</v>
      </c>
      <c r="J1016" s="126"/>
      <c r="K1016" s="126"/>
      <c r="L1016" s="126"/>
      <c r="M1016" s="126"/>
      <c r="N1016" s="223">
        <v>0</v>
      </c>
      <c r="O1016" s="223">
        <v>1256.02</v>
      </c>
      <c r="P1016" s="126" t="s">
        <v>1331</v>
      </c>
    </row>
    <row r="1017" spans="1:16" ht="51">
      <c r="A1017" s="126" t="s">
        <v>620</v>
      </c>
      <c r="B1017" s="126"/>
      <c r="C1017" s="127" t="s">
        <v>714</v>
      </c>
      <c r="D1017" s="121">
        <v>42825</v>
      </c>
      <c r="E1017" s="122" t="s">
        <v>3736</v>
      </c>
      <c r="F1017" s="122" t="s">
        <v>3</v>
      </c>
      <c r="G1017" s="122">
        <v>1489323</v>
      </c>
      <c r="H1017" s="126"/>
      <c r="I1017" s="130" t="s">
        <v>3737</v>
      </c>
      <c r="J1017" s="126"/>
      <c r="K1017" s="126"/>
      <c r="L1017" s="126"/>
      <c r="M1017" s="126"/>
      <c r="N1017" s="223">
        <v>0</v>
      </c>
      <c r="O1017" s="223">
        <v>18906.080000000002</v>
      </c>
      <c r="P1017" s="126" t="s">
        <v>1331</v>
      </c>
    </row>
    <row r="1018" spans="1:16" ht="51">
      <c r="A1018" s="126" t="s">
        <v>621</v>
      </c>
      <c r="B1018" s="126"/>
      <c r="C1018" s="127" t="s">
        <v>715</v>
      </c>
      <c r="D1018" s="121">
        <v>42828</v>
      </c>
      <c r="E1018" s="122" t="s">
        <v>3738</v>
      </c>
      <c r="F1018" s="122" t="s">
        <v>6</v>
      </c>
      <c r="G1018" s="122">
        <v>414083</v>
      </c>
      <c r="H1018" s="126"/>
      <c r="I1018" s="130" t="s">
        <v>3739</v>
      </c>
      <c r="J1018" s="126"/>
      <c r="K1018" s="126"/>
      <c r="L1018" s="126"/>
      <c r="M1018" s="126"/>
      <c r="N1018" s="223">
        <v>0</v>
      </c>
      <c r="O1018" s="223">
        <v>1027687.5</v>
      </c>
      <c r="P1018" s="126" t="s">
        <v>1331</v>
      </c>
    </row>
    <row r="1019" spans="1:16" ht="76.5">
      <c r="A1019" s="126" t="s">
        <v>621</v>
      </c>
      <c r="B1019" s="126"/>
      <c r="C1019" s="127" t="s">
        <v>715</v>
      </c>
      <c r="D1019" s="121">
        <v>42828</v>
      </c>
      <c r="E1019" s="122" t="s">
        <v>3740</v>
      </c>
      <c r="F1019" s="122" t="s">
        <v>6</v>
      </c>
      <c r="G1019" s="122">
        <v>820532</v>
      </c>
      <c r="H1019" s="126"/>
      <c r="I1019" s="130" t="s">
        <v>3741</v>
      </c>
      <c r="J1019" s="126"/>
      <c r="K1019" s="126"/>
      <c r="L1019" s="126"/>
      <c r="M1019" s="126"/>
      <c r="N1019" s="223">
        <v>0</v>
      </c>
      <c r="O1019" s="223">
        <v>100000</v>
      </c>
      <c r="P1019" s="126" t="s">
        <v>1331</v>
      </c>
    </row>
    <row r="1020" spans="1:16" ht="76.5">
      <c r="A1020" s="126" t="s">
        <v>621</v>
      </c>
      <c r="B1020" s="126"/>
      <c r="C1020" s="127" t="s">
        <v>715</v>
      </c>
      <c r="D1020" s="121">
        <v>42828</v>
      </c>
      <c r="E1020" s="122" t="s">
        <v>3742</v>
      </c>
      <c r="F1020" s="122" t="s">
        <v>11</v>
      </c>
      <c r="G1020" s="122">
        <v>883827</v>
      </c>
      <c r="H1020" s="126"/>
      <c r="I1020" s="130" t="s">
        <v>3743</v>
      </c>
      <c r="J1020" s="126"/>
      <c r="K1020" s="126"/>
      <c r="L1020" s="126"/>
      <c r="M1020" s="126"/>
      <c r="N1020" s="223">
        <v>433.47</v>
      </c>
      <c r="O1020" s="223">
        <v>0</v>
      </c>
      <c r="P1020" s="126" t="s">
        <v>1331</v>
      </c>
    </row>
    <row r="1021" spans="1:16" ht="63.75">
      <c r="A1021" s="126" t="s">
        <v>620</v>
      </c>
      <c r="B1021" s="126"/>
      <c r="C1021" s="127" t="s">
        <v>714</v>
      </c>
      <c r="D1021" s="121">
        <v>42828</v>
      </c>
      <c r="E1021" s="122" t="s">
        <v>3744</v>
      </c>
      <c r="F1021" s="122" t="s">
        <v>11</v>
      </c>
      <c r="G1021" s="122">
        <v>883900</v>
      </c>
      <c r="H1021" s="126"/>
      <c r="I1021" s="130" t="s">
        <v>3745</v>
      </c>
      <c r="J1021" s="126"/>
      <c r="K1021" s="126"/>
      <c r="L1021" s="126"/>
      <c r="M1021" s="126"/>
      <c r="N1021" s="223">
        <v>50</v>
      </c>
      <c r="O1021" s="223">
        <v>0</v>
      </c>
      <c r="P1021" s="126" t="s">
        <v>1331</v>
      </c>
    </row>
    <row r="1022" spans="1:16" ht="25.5">
      <c r="A1022" s="126" t="s">
        <v>621</v>
      </c>
      <c r="B1022" s="126"/>
      <c r="C1022" s="127" t="s">
        <v>715</v>
      </c>
      <c r="D1022" s="121">
        <v>42828</v>
      </c>
      <c r="E1022" s="122" t="s">
        <v>3746</v>
      </c>
      <c r="F1022" s="122" t="s">
        <v>13</v>
      </c>
      <c r="G1022" s="122">
        <v>45756</v>
      </c>
      <c r="H1022" s="126"/>
      <c r="I1022" s="130" t="s">
        <v>2296</v>
      </c>
      <c r="J1022" s="126"/>
      <c r="K1022" s="126"/>
      <c r="L1022" s="126"/>
      <c r="M1022" s="126"/>
      <c r="N1022" s="223">
        <v>330.75</v>
      </c>
      <c r="O1022" s="223">
        <v>0</v>
      </c>
      <c r="P1022" s="126" t="s">
        <v>1331</v>
      </c>
    </row>
    <row r="1023" spans="1:16" ht="25.5">
      <c r="A1023" s="126" t="s">
        <v>621</v>
      </c>
      <c r="B1023" s="126"/>
      <c r="C1023" s="127" t="s">
        <v>715</v>
      </c>
      <c r="D1023" s="121">
        <v>42828</v>
      </c>
      <c r="E1023" s="122" t="s">
        <v>3747</v>
      </c>
      <c r="F1023" s="122" t="s">
        <v>13</v>
      </c>
      <c r="G1023" s="122">
        <v>45759</v>
      </c>
      <c r="H1023" s="126"/>
      <c r="I1023" s="130" t="s">
        <v>2296</v>
      </c>
      <c r="J1023" s="126"/>
      <c r="K1023" s="126"/>
      <c r="L1023" s="126"/>
      <c r="M1023" s="126"/>
      <c r="N1023" s="223">
        <v>20.07</v>
      </c>
      <c r="O1023" s="223">
        <v>0</v>
      </c>
      <c r="P1023" s="126" t="s">
        <v>1331</v>
      </c>
    </row>
    <row r="1024" spans="1:16" ht="25.5">
      <c r="A1024" s="126" t="s">
        <v>621</v>
      </c>
      <c r="B1024" s="126"/>
      <c r="C1024" s="127" t="s">
        <v>715</v>
      </c>
      <c r="D1024" s="121">
        <v>42828</v>
      </c>
      <c r="E1024" s="122" t="s">
        <v>3748</v>
      </c>
      <c r="F1024" s="122" t="s">
        <v>13</v>
      </c>
      <c r="G1024" s="122">
        <v>45762</v>
      </c>
      <c r="H1024" s="126"/>
      <c r="I1024" s="130" t="s">
        <v>2296</v>
      </c>
      <c r="J1024" s="126"/>
      <c r="K1024" s="126"/>
      <c r="L1024" s="126"/>
      <c r="M1024" s="126"/>
      <c r="N1024" s="223">
        <v>330.75</v>
      </c>
      <c r="O1024" s="223">
        <v>0</v>
      </c>
      <c r="P1024" s="126" t="s">
        <v>1331</v>
      </c>
    </row>
    <row r="1025" spans="1:16" ht="25.5">
      <c r="A1025" s="126" t="s">
        <v>621</v>
      </c>
      <c r="B1025" s="126"/>
      <c r="C1025" s="127" t="s">
        <v>715</v>
      </c>
      <c r="D1025" s="121">
        <v>42828</v>
      </c>
      <c r="E1025" s="122" t="s">
        <v>3749</v>
      </c>
      <c r="F1025" s="122" t="s">
        <v>13</v>
      </c>
      <c r="G1025" s="122">
        <v>45765</v>
      </c>
      <c r="H1025" s="126"/>
      <c r="I1025" s="130" t="s">
        <v>2296</v>
      </c>
      <c r="J1025" s="126"/>
      <c r="K1025" s="126"/>
      <c r="L1025" s="126"/>
      <c r="M1025" s="126"/>
      <c r="N1025" s="223">
        <v>20.07</v>
      </c>
      <c r="O1025" s="223">
        <v>0</v>
      </c>
      <c r="P1025" s="126" t="s">
        <v>1331</v>
      </c>
    </row>
    <row r="1026" spans="1:16" ht="51">
      <c r="A1026" s="126" t="s">
        <v>620</v>
      </c>
      <c r="B1026" s="126"/>
      <c r="C1026" s="127" t="s">
        <v>714</v>
      </c>
      <c r="D1026" s="121">
        <v>42828</v>
      </c>
      <c r="E1026" s="122" t="s">
        <v>3750</v>
      </c>
      <c r="F1026" s="122" t="s">
        <v>13</v>
      </c>
      <c r="G1026" s="122">
        <v>45766</v>
      </c>
      <c r="H1026" s="126"/>
      <c r="I1026" s="130" t="s">
        <v>2299</v>
      </c>
      <c r="J1026" s="126"/>
      <c r="K1026" s="126"/>
      <c r="L1026" s="126"/>
      <c r="M1026" s="126"/>
      <c r="N1026" s="223">
        <v>50</v>
      </c>
      <c r="O1026" s="223">
        <v>0</v>
      </c>
      <c r="P1026" s="126" t="s">
        <v>1331</v>
      </c>
    </row>
    <row r="1027" spans="1:16" ht="114.75">
      <c r="A1027" s="126">
        <v>222</v>
      </c>
      <c r="B1027" s="126"/>
      <c r="C1027" s="127" t="s">
        <v>765</v>
      </c>
      <c r="D1027" s="121">
        <v>42828</v>
      </c>
      <c r="E1027" s="122" t="s">
        <v>3751</v>
      </c>
      <c r="F1027" s="122" t="s">
        <v>1261</v>
      </c>
      <c r="G1027" s="122">
        <v>1998</v>
      </c>
      <c r="H1027" s="126"/>
      <c r="I1027" s="130" t="s">
        <v>3752</v>
      </c>
      <c r="J1027" s="126"/>
      <c r="K1027" s="126"/>
      <c r="L1027" s="126"/>
      <c r="M1027" s="126"/>
      <c r="N1027" s="223">
        <v>350.12</v>
      </c>
      <c r="O1027" s="223">
        <v>0</v>
      </c>
      <c r="P1027" s="126" t="s">
        <v>1331</v>
      </c>
    </row>
    <row r="1028" spans="1:16" ht="102">
      <c r="A1028" s="126">
        <v>222</v>
      </c>
      <c r="B1028" s="126"/>
      <c r="C1028" s="127" t="s">
        <v>765</v>
      </c>
      <c r="D1028" s="121">
        <v>42828</v>
      </c>
      <c r="E1028" s="122" t="s">
        <v>3753</v>
      </c>
      <c r="F1028" s="122" t="s">
        <v>15</v>
      </c>
      <c r="G1028" s="122">
        <v>1998</v>
      </c>
      <c r="H1028" s="126"/>
      <c r="I1028" s="130" t="s">
        <v>3754</v>
      </c>
      <c r="J1028" s="126"/>
      <c r="K1028" s="126"/>
      <c r="L1028" s="126"/>
      <c r="M1028" s="126"/>
      <c r="N1028" s="223">
        <v>284.41000000000003</v>
      </c>
      <c r="O1028" s="223">
        <v>0</v>
      </c>
      <c r="P1028" s="126" t="s">
        <v>1331</v>
      </c>
    </row>
    <row r="1029" spans="1:16" ht="63.75">
      <c r="A1029" s="126" t="s">
        <v>627</v>
      </c>
      <c r="B1029" s="126"/>
      <c r="C1029" s="127" t="s">
        <v>1235</v>
      </c>
      <c r="D1029" s="121">
        <v>42829</v>
      </c>
      <c r="E1029" s="122" t="s">
        <v>3755</v>
      </c>
      <c r="F1029" s="122" t="s">
        <v>6</v>
      </c>
      <c r="G1029" s="122">
        <v>821144</v>
      </c>
      <c r="H1029" s="126"/>
      <c r="I1029" s="130" t="s">
        <v>3756</v>
      </c>
      <c r="J1029" s="126"/>
      <c r="K1029" s="126"/>
      <c r="L1029" s="126"/>
      <c r="M1029" s="126"/>
      <c r="N1029" s="223">
        <v>0</v>
      </c>
      <c r="O1029" s="223">
        <v>87.35</v>
      </c>
      <c r="P1029" s="126" t="s">
        <v>1331</v>
      </c>
    </row>
    <row r="1030" spans="1:16" ht="76.5">
      <c r="A1030" s="126">
        <v>513</v>
      </c>
      <c r="B1030" s="126"/>
      <c r="C1030" s="127" t="s">
        <v>201</v>
      </c>
      <c r="D1030" s="121">
        <v>42829</v>
      </c>
      <c r="E1030" s="122" t="s">
        <v>3757</v>
      </c>
      <c r="F1030" s="122" t="s">
        <v>11</v>
      </c>
      <c r="G1030" s="122">
        <v>883933</v>
      </c>
      <c r="H1030" s="126"/>
      <c r="I1030" s="130" t="s">
        <v>3758</v>
      </c>
      <c r="J1030" s="126"/>
      <c r="K1030" s="126"/>
      <c r="L1030" s="126"/>
      <c r="M1030" s="126"/>
      <c r="N1030" s="223">
        <v>1265.6600000000001</v>
      </c>
      <c r="O1030" s="223">
        <v>0</v>
      </c>
      <c r="P1030" s="126" t="s">
        <v>1331</v>
      </c>
    </row>
    <row r="1031" spans="1:16" ht="76.5">
      <c r="A1031" s="126">
        <v>513</v>
      </c>
      <c r="B1031" s="126"/>
      <c r="C1031" s="127" t="s">
        <v>201</v>
      </c>
      <c r="D1031" s="121">
        <v>42829</v>
      </c>
      <c r="E1031" s="122" t="s">
        <v>3759</v>
      </c>
      <c r="F1031" s="122" t="s">
        <v>15</v>
      </c>
      <c r="G1031" s="122">
        <v>2023</v>
      </c>
      <c r="H1031" s="126"/>
      <c r="I1031" s="130" t="s">
        <v>3760</v>
      </c>
      <c r="J1031" s="126"/>
      <c r="K1031" s="126"/>
      <c r="L1031" s="126"/>
      <c r="M1031" s="126"/>
      <c r="N1031" s="223">
        <v>116327.62</v>
      </c>
      <c r="O1031" s="223">
        <v>0</v>
      </c>
      <c r="P1031" s="126" t="s">
        <v>1331</v>
      </c>
    </row>
    <row r="1032" spans="1:16" ht="89.25">
      <c r="A1032" s="126">
        <v>25</v>
      </c>
      <c r="B1032" s="126"/>
      <c r="C1032" s="127" t="s">
        <v>695</v>
      </c>
      <c r="D1032" s="121">
        <v>42829</v>
      </c>
      <c r="E1032" s="122" t="s">
        <v>3761</v>
      </c>
      <c r="F1032" s="122" t="s">
        <v>15</v>
      </c>
      <c r="G1032" s="122">
        <v>2022</v>
      </c>
      <c r="H1032" s="126"/>
      <c r="I1032" s="130" t="s">
        <v>3762</v>
      </c>
      <c r="J1032" s="126"/>
      <c r="K1032" s="126"/>
      <c r="L1032" s="126"/>
      <c r="M1032" s="126"/>
      <c r="N1032" s="223">
        <v>275.35000000000002</v>
      </c>
      <c r="O1032" s="223">
        <v>0</v>
      </c>
      <c r="P1032" s="126" t="s">
        <v>1331</v>
      </c>
    </row>
    <row r="1033" spans="1:16" ht="89.25">
      <c r="A1033" s="126">
        <v>25</v>
      </c>
      <c r="B1033" s="126"/>
      <c r="C1033" s="127" t="s">
        <v>695</v>
      </c>
      <c r="D1033" s="121">
        <v>42829</v>
      </c>
      <c r="E1033" s="122" t="s">
        <v>3763</v>
      </c>
      <c r="F1033" s="122" t="s">
        <v>15</v>
      </c>
      <c r="G1033" s="122">
        <v>2020</v>
      </c>
      <c r="H1033" s="126"/>
      <c r="I1033" s="130" t="s">
        <v>3764</v>
      </c>
      <c r="J1033" s="126"/>
      <c r="K1033" s="126"/>
      <c r="L1033" s="126"/>
      <c r="M1033" s="126"/>
      <c r="N1033" s="223">
        <v>894.95</v>
      </c>
      <c r="O1033" s="223">
        <v>0</v>
      </c>
      <c r="P1033" s="126" t="s">
        <v>1331</v>
      </c>
    </row>
    <row r="1034" spans="1:16" ht="76.5">
      <c r="A1034" s="126">
        <v>25</v>
      </c>
      <c r="B1034" s="126"/>
      <c r="C1034" s="127" t="s">
        <v>695</v>
      </c>
      <c r="D1034" s="121">
        <v>42829</v>
      </c>
      <c r="E1034" s="122" t="s">
        <v>3765</v>
      </c>
      <c r="F1034" s="122" t="s">
        <v>15</v>
      </c>
      <c r="G1034" s="122">
        <v>2021</v>
      </c>
      <c r="H1034" s="126"/>
      <c r="I1034" s="130" t="s">
        <v>3766</v>
      </c>
      <c r="J1034" s="126"/>
      <c r="K1034" s="126"/>
      <c r="L1034" s="126"/>
      <c r="M1034" s="126"/>
      <c r="N1034" s="223">
        <v>272.39999999999998</v>
      </c>
      <c r="O1034" s="223">
        <v>0</v>
      </c>
      <c r="P1034" s="126" t="s">
        <v>1331</v>
      </c>
    </row>
    <row r="1035" spans="1:16" ht="76.5">
      <c r="A1035" s="126" t="s">
        <v>621</v>
      </c>
      <c r="B1035" s="126"/>
      <c r="C1035" s="127" t="s">
        <v>715</v>
      </c>
      <c r="D1035" s="121">
        <v>42831</v>
      </c>
      <c r="E1035" s="122" t="s">
        <v>3767</v>
      </c>
      <c r="F1035" s="122" t="s">
        <v>6</v>
      </c>
      <c r="G1035" s="122">
        <v>822084</v>
      </c>
      <c r="H1035" s="126"/>
      <c r="I1035" s="130" t="s">
        <v>3768</v>
      </c>
      <c r="J1035" s="126"/>
      <c r="K1035" s="126"/>
      <c r="L1035" s="126"/>
      <c r="M1035" s="126"/>
      <c r="N1035" s="223">
        <v>0</v>
      </c>
      <c r="O1035" s="223">
        <v>10000</v>
      </c>
      <c r="P1035" s="126" t="s">
        <v>1331</v>
      </c>
    </row>
    <row r="1036" spans="1:16" ht="63.75">
      <c r="A1036" s="126" t="s">
        <v>627</v>
      </c>
      <c r="B1036" s="126"/>
      <c r="C1036" s="127" t="s">
        <v>1235</v>
      </c>
      <c r="D1036" s="121">
        <v>42831</v>
      </c>
      <c r="E1036" s="122" t="s">
        <v>3769</v>
      </c>
      <c r="F1036" s="122" t="s">
        <v>6</v>
      </c>
      <c r="G1036" s="122">
        <v>822136</v>
      </c>
      <c r="H1036" s="126"/>
      <c r="I1036" s="130" t="s">
        <v>3770</v>
      </c>
      <c r="J1036" s="126"/>
      <c r="K1036" s="126"/>
      <c r="L1036" s="126"/>
      <c r="M1036" s="126"/>
      <c r="N1036" s="223">
        <v>0</v>
      </c>
      <c r="O1036" s="223">
        <v>568952.21</v>
      </c>
      <c r="P1036" s="126" t="s">
        <v>1331</v>
      </c>
    </row>
    <row r="1037" spans="1:16" ht="89.25">
      <c r="A1037" s="126">
        <v>513</v>
      </c>
      <c r="B1037" s="126"/>
      <c r="C1037" s="127" t="s">
        <v>201</v>
      </c>
      <c r="D1037" s="121">
        <v>42831</v>
      </c>
      <c r="E1037" s="122" t="s">
        <v>3771</v>
      </c>
      <c r="F1037" s="122" t="s">
        <v>15</v>
      </c>
      <c r="G1037" s="122">
        <v>2035</v>
      </c>
      <c r="H1037" s="126"/>
      <c r="I1037" s="130" t="s">
        <v>3772</v>
      </c>
      <c r="J1037" s="126"/>
      <c r="K1037" s="126"/>
      <c r="L1037" s="126"/>
      <c r="M1037" s="126"/>
      <c r="N1037" s="223">
        <v>103069.5</v>
      </c>
      <c r="O1037" s="223">
        <v>0</v>
      </c>
      <c r="P1037" s="126" t="s">
        <v>1331</v>
      </c>
    </row>
    <row r="1038" spans="1:16" ht="76.5">
      <c r="A1038" s="126" t="s">
        <v>621</v>
      </c>
      <c r="B1038" s="126"/>
      <c r="C1038" s="127" t="s">
        <v>715</v>
      </c>
      <c r="D1038" s="121">
        <v>42832</v>
      </c>
      <c r="E1038" s="122" t="s">
        <v>3773</v>
      </c>
      <c r="F1038" s="122" t="s">
        <v>6</v>
      </c>
      <c r="G1038" s="122">
        <v>822545</v>
      </c>
      <c r="H1038" s="126"/>
      <c r="I1038" s="130" t="s">
        <v>3774</v>
      </c>
      <c r="J1038" s="126"/>
      <c r="K1038" s="126"/>
      <c r="L1038" s="126"/>
      <c r="M1038" s="126"/>
      <c r="N1038" s="223">
        <v>0</v>
      </c>
      <c r="O1038" s="223">
        <v>292000</v>
      </c>
      <c r="P1038" s="126" t="s">
        <v>1331</v>
      </c>
    </row>
    <row r="1039" spans="1:16" ht="89.25">
      <c r="A1039" s="126">
        <v>513</v>
      </c>
      <c r="B1039" s="126"/>
      <c r="C1039" s="127" t="s">
        <v>201</v>
      </c>
      <c r="D1039" s="121">
        <v>42832</v>
      </c>
      <c r="E1039" s="122" t="s">
        <v>3775</v>
      </c>
      <c r="F1039" s="122" t="s">
        <v>15</v>
      </c>
      <c r="G1039" s="122">
        <v>2046</v>
      </c>
      <c r="H1039" s="126"/>
      <c r="I1039" s="130" t="s">
        <v>3776</v>
      </c>
      <c r="J1039" s="126"/>
      <c r="K1039" s="126"/>
      <c r="L1039" s="126"/>
      <c r="M1039" s="126"/>
      <c r="N1039" s="223">
        <v>102932.3</v>
      </c>
      <c r="O1039" s="223">
        <v>0</v>
      </c>
      <c r="P1039" s="126" t="s">
        <v>1331</v>
      </c>
    </row>
    <row r="1040" spans="1:16" ht="89.25">
      <c r="A1040" s="126">
        <v>513</v>
      </c>
      <c r="B1040" s="126"/>
      <c r="C1040" s="127" t="s">
        <v>201</v>
      </c>
      <c r="D1040" s="121">
        <v>42832</v>
      </c>
      <c r="E1040" s="122" t="s">
        <v>3777</v>
      </c>
      <c r="F1040" s="122" t="s">
        <v>15</v>
      </c>
      <c r="G1040" s="122">
        <v>2047</v>
      </c>
      <c r="H1040" s="126"/>
      <c r="I1040" s="130" t="s">
        <v>3778</v>
      </c>
      <c r="J1040" s="126"/>
      <c r="K1040" s="126"/>
      <c r="L1040" s="126"/>
      <c r="M1040" s="126"/>
      <c r="N1040" s="223">
        <v>9368.14</v>
      </c>
      <c r="O1040" s="223">
        <v>0</v>
      </c>
      <c r="P1040" s="126" t="s">
        <v>1331</v>
      </c>
    </row>
    <row r="1041" spans="1:16" ht="89.25">
      <c r="A1041" s="126" t="s">
        <v>620</v>
      </c>
      <c r="B1041" s="126"/>
      <c r="C1041" s="127" t="s">
        <v>714</v>
      </c>
      <c r="D1041" s="121">
        <v>42835</v>
      </c>
      <c r="E1041" s="122" t="s">
        <v>3779</v>
      </c>
      <c r="F1041" s="122" t="s">
        <v>6</v>
      </c>
      <c r="G1041" s="122">
        <v>884580</v>
      </c>
      <c r="H1041" s="126"/>
      <c r="I1041" s="130" t="s">
        <v>3780</v>
      </c>
      <c r="J1041" s="126"/>
      <c r="K1041" s="126"/>
      <c r="L1041" s="126"/>
      <c r="M1041" s="126"/>
      <c r="N1041" s="223">
        <v>0</v>
      </c>
      <c r="O1041" s="223">
        <v>10541.83</v>
      </c>
      <c r="P1041" s="126" t="s">
        <v>1331</v>
      </c>
    </row>
    <row r="1042" spans="1:16" ht="76.5">
      <c r="A1042" s="126" t="s">
        <v>620</v>
      </c>
      <c r="B1042" s="126"/>
      <c r="C1042" s="127" t="s">
        <v>714</v>
      </c>
      <c r="D1042" s="121">
        <v>42835</v>
      </c>
      <c r="E1042" s="122" t="s">
        <v>3781</v>
      </c>
      <c r="F1042" s="122" t="s">
        <v>11</v>
      </c>
      <c r="G1042" s="122">
        <v>884670</v>
      </c>
      <c r="H1042" s="126"/>
      <c r="I1042" s="130" t="s">
        <v>3782</v>
      </c>
      <c r="J1042" s="126"/>
      <c r="K1042" s="126"/>
      <c r="L1042" s="126"/>
      <c r="M1042" s="126"/>
      <c r="N1042" s="223">
        <v>50</v>
      </c>
      <c r="O1042" s="223">
        <v>0</v>
      </c>
      <c r="P1042" s="126" t="s">
        <v>1331</v>
      </c>
    </row>
    <row r="1043" spans="1:16" ht="63.75">
      <c r="A1043" s="126" t="s">
        <v>621</v>
      </c>
      <c r="B1043" s="126"/>
      <c r="C1043" s="127" t="s">
        <v>715</v>
      </c>
      <c r="D1043" s="121">
        <v>42835</v>
      </c>
      <c r="E1043" s="122" t="s">
        <v>3783</v>
      </c>
      <c r="F1043" s="122" t="s">
        <v>13</v>
      </c>
      <c r="G1043" s="122">
        <v>884729</v>
      </c>
      <c r="H1043" s="126"/>
      <c r="I1043" s="130" t="s">
        <v>3784</v>
      </c>
      <c r="J1043" s="126"/>
      <c r="K1043" s="126"/>
      <c r="L1043" s="126"/>
      <c r="M1043" s="126"/>
      <c r="N1043" s="223">
        <v>1202658.02</v>
      </c>
      <c r="O1043" s="223">
        <v>0</v>
      </c>
      <c r="P1043" s="126" t="s">
        <v>1331</v>
      </c>
    </row>
    <row r="1044" spans="1:16" ht="63.75">
      <c r="A1044" s="126" t="s">
        <v>621</v>
      </c>
      <c r="B1044" s="126"/>
      <c r="C1044" s="127" t="s">
        <v>715</v>
      </c>
      <c r="D1044" s="121">
        <v>42835</v>
      </c>
      <c r="E1044" s="122" t="s">
        <v>3785</v>
      </c>
      <c r="F1044" s="122" t="s">
        <v>11</v>
      </c>
      <c r="G1044" s="122">
        <v>884729</v>
      </c>
      <c r="H1044" s="126"/>
      <c r="I1044" s="130" t="s">
        <v>3786</v>
      </c>
      <c r="J1044" s="126"/>
      <c r="K1044" s="126"/>
      <c r="L1044" s="126"/>
      <c r="M1044" s="126"/>
      <c r="N1044" s="223">
        <v>50</v>
      </c>
      <c r="O1044" s="223">
        <v>0</v>
      </c>
      <c r="P1044" s="126" t="s">
        <v>1331</v>
      </c>
    </row>
    <row r="1045" spans="1:16" ht="51">
      <c r="A1045" s="126" t="s">
        <v>621</v>
      </c>
      <c r="B1045" s="126"/>
      <c r="C1045" s="127" t="s">
        <v>715</v>
      </c>
      <c r="D1045" s="121">
        <v>42835</v>
      </c>
      <c r="E1045" s="122" t="s">
        <v>3787</v>
      </c>
      <c r="F1045" s="122" t="s">
        <v>11</v>
      </c>
      <c r="G1045" s="122">
        <v>9152</v>
      </c>
      <c r="H1045" s="126"/>
      <c r="I1045" s="130" t="s">
        <v>3788</v>
      </c>
      <c r="J1045" s="126"/>
      <c r="K1045" s="126"/>
      <c r="L1045" s="126"/>
      <c r="M1045" s="126"/>
      <c r="N1045" s="223">
        <v>279.26</v>
      </c>
      <c r="O1045" s="223">
        <v>0</v>
      </c>
      <c r="P1045" s="126" t="s">
        <v>1331</v>
      </c>
    </row>
    <row r="1046" spans="1:16" ht="51">
      <c r="A1046" s="126" t="s">
        <v>620</v>
      </c>
      <c r="B1046" s="126"/>
      <c r="C1046" s="127" t="s">
        <v>714</v>
      </c>
      <c r="D1046" s="121">
        <v>42836</v>
      </c>
      <c r="E1046" s="122" t="s">
        <v>3789</v>
      </c>
      <c r="F1046" s="122" t="s">
        <v>6</v>
      </c>
      <c r="G1046" s="122">
        <v>823766</v>
      </c>
      <c r="H1046" s="126"/>
      <c r="I1046" s="130" t="s">
        <v>3790</v>
      </c>
      <c r="J1046" s="126"/>
      <c r="K1046" s="126"/>
      <c r="L1046" s="126"/>
      <c r="M1046" s="126"/>
      <c r="N1046" s="223">
        <v>0</v>
      </c>
      <c r="O1046" s="223">
        <v>10557.94</v>
      </c>
      <c r="P1046" s="126" t="s">
        <v>1331</v>
      </c>
    </row>
    <row r="1047" spans="1:16" ht="51">
      <c r="A1047" s="126" t="s">
        <v>620</v>
      </c>
      <c r="B1047" s="126"/>
      <c r="C1047" s="127" t="s">
        <v>714</v>
      </c>
      <c r="D1047" s="121">
        <v>42836</v>
      </c>
      <c r="E1047" s="122" t="s">
        <v>3791</v>
      </c>
      <c r="F1047" s="122" t="s">
        <v>6</v>
      </c>
      <c r="G1047" s="122">
        <v>823767</v>
      </c>
      <c r="H1047" s="126"/>
      <c r="I1047" s="130" t="s">
        <v>3792</v>
      </c>
      <c r="J1047" s="126"/>
      <c r="K1047" s="126"/>
      <c r="L1047" s="126"/>
      <c r="M1047" s="126"/>
      <c r="N1047" s="223">
        <v>0</v>
      </c>
      <c r="O1047" s="223">
        <v>799</v>
      </c>
      <c r="P1047" s="126" t="s">
        <v>1331</v>
      </c>
    </row>
    <row r="1048" spans="1:16" ht="51">
      <c r="A1048" s="126" t="s">
        <v>620</v>
      </c>
      <c r="B1048" s="126"/>
      <c r="C1048" s="127" t="s">
        <v>714</v>
      </c>
      <c r="D1048" s="121">
        <v>42836</v>
      </c>
      <c r="E1048" s="122" t="s">
        <v>3793</v>
      </c>
      <c r="F1048" s="122" t="s">
        <v>6</v>
      </c>
      <c r="G1048" s="122">
        <v>823768</v>
      </c>
      <c r="H1048" s="126"/>
      <c r="I1048" s="130" t="s">
        <v>3794</v>
      </c>
      <c r="J1048" s="126"/>
      <c r="K1048" s="126"/>
      <c r="L1048" s="126"/>
      <c r="M1048" s="126"/>
      <c r="N1048" s="223">
        <v>0</v>
      </c>
      <c r="O1048" s="223">
        <v>603.17999999999995</v>
      </c>
      <c r="P1048" s="126" t="s">
        <v>1331</v>
      </c>
    </row>
    <row r="1049" spans="1:16" ht="89.25">
      <c r="A1049" s="126" t="s">
        <v>620</v>
      </c>
      <c r="B1049" s="126"/>
      <c r="C1049" s="127" t="s">
        <v>714</v>
      </c>
      <c r="D1049" s="121">
        <v>42836</v>
      </c>
      <c r="E1049" s="122" t="s">
        <v>3795</v>
      </c>
      <c r="F1049" s="122" t="s">
        <v>6</v>
      </c>
      <c r="G1049" s="122">
        <v>884825</v>
      </c>
      <c r="H1049" s="126"/>
      <c r="I1049" s="130" t="s">
        <v>3796</v>
      </c>
      <c r="J1049" s="126"/>
      <c r="K1049" s="126"/>
      <c r="L1049" s="126"/>
      <c r="M1049" s="126"/>
      <c r="N1049" s="223">
        <v>0</v>
      </c>
      <c r="O1049" s="223">
        <v>2000</v>
      </c>
      <c r="P1049" s="126" t="s">
        <v>1331</v>
      </c>
    </row>
    <row r="1050" spans="1:16" ht="63.75">
      <c r="A1050" s="126" t="s">
        <v>620</v>
      </c>
      <c r="B1050" s="126"/>
      <c r="C1050" s="127" t="s">
        <v>714</v>
      </c>
      <c r="D1050" s="121">
        <v>42836</v>
      </c>
      <c r="E1050" s="122" t="s">
        <v>3797</v>
      </c>
      <c r="F1050" s="122" t="s">
        <v>6</v>
      </c>
      <c r="G1050" s="122">
        <v>884834</v>
      </c>
      <c r="H1050" s="126"/>
      <c r="I1050" s="130" t="s">
        <v>3798</v>
      </c>
      <c r="J1050" s="126"/>
      <c r="K1050" s="126"/>
      <c r="L1050" s="126"/>
      <c r="M1050" s="126"/>
      <c r="N1050" s="223">
        <v>0</v>
      </c>
      <c r="O1050" s="223">
        <v>0.02</v>
      </c>
      <c r="P1050" s="126" t="s">
        <v>1331</v>
      </c>
    </row>
    <row r="1051" spans="1:16" ht="63.75">
      <c r="A1051" s="126" t="s">
        <v>620</v>
      </c>
      <c r="B1051" s="126"/>
      <c r="C1051" s="127" t="s">
        <v>714</v>
      </c>
      <c r="D1051" s="121">
        <v>42836</v>
      </c>
      <c r="E1051" s="122" t="s">
        <v>3799</v>
      </c>
      <c r="F1051" s="122" t="s">
        <v>11</v>
      </c>
      <c r="G1051" s="122">
        <v>884839</v>
      </c>
      <c r="H1051" s="126"/>
      <c r="I1051" s="130" t="s">
        <v>3800</v>
      </c>
      <c r="J1051" s="126"/>
      <c r="K1051" s="126"/>
      <c r="L1051" s="126"/>
      <c r="M1051" s="126"/>
      <c r="N1051" s="223">
        <v>50</v>
      </c>
      <c r="O1051" s="223">
        <v>0</v>
      </c>
      <c r="P1051" s="126" t="s">
        <v>1331</v>
      </c>
    </row>
    <row r="1052" spans="1:16" ht="89.25">
      <c r="A1052" s="126">
        <v>513</v>
      </c>
      <c r="B1052" s="126"/>
      <c r="C1052" s="127" t="s">
        <v>201</v>
      </c>
      <c r="D1052" s="121">
        <v>42836</v>
      </c>
      <c r="E1052" s="122" t="s">
        <v>3801</v>
      </c>
      <c r="F1052" s="122" t="s">
        <v>15</v>
      </c>
      <c r="G1052" s="122">
        <v>2060</v>
      </c>
      <c r="H1052" s="126"/>
      <c r="I1052" s="130" t="s">
        <v>3802</v>
      </c>
      <c r="J1052" s="126"/>
      <c r="K1052" s="126"/>
      <c r="L1052" s="126"/>
      <c r="M1052" s="126"/>
      <c r="N1052" s="223">
        <v>115676.95</v>
      </c>
      <c r="O1052" s="223">
        <v>0</v>
      </c>
      <c r="P1052" s="126" t="s">
        <v>1331</v>
      </c>
    </row>
    <row r="1053" spans="1:16" ht="89.25">
      <c r="A1053" s="126">
        <v>513</v>
      </c>
      <c r="B1053" s="126"/>
      <c r="C1053" s="127" t="s">
        <v>201</v>
      </c>
      <c r="D1053" s="121">
        <v>42836</v>
      </c>
      <c r="E1053" s="122" t="s">
        <v>3803</v>
      </c>
      <c r="F1053" s="122" t="s">
        <v>15</v>
      </c>
      <c r="G1053" s="122">
        <v>2059</v>
      </c>
      <c r="H1053" s="126"/>
      <c r="I1053" s="130" t="s">
        <v>3804</v>
      </c>
      <c r="J1053" s="126"/>
      <c r="K1053" s="126"/>
      <c r="L1053" s="126"/>
      <c r="M1053" s="126"/>
      <c r="N1053" s="223">
        <v>771.47</v>
      </c>
      <c r="O1053" s="223">
        <v>0</v>
      </c>
      <c r="P1053" s="126" t="s">
        <v>1331</v>
      </c>
    </row>
    <row r="1054" spans="1:16" ht="76.5">
      <c r="A1054" s="126" t="s">
        <v>621</v>
      </c>
      <c r="B1054" s="126"/>
      <c r="C1054" s="127" t="s">
        <v>715</v>
      </c>
      <c r="D1054" s="121">
        <v>42837</v>
      </c>
      <c r="E1054" s="122" t="s">
        <v>3805</v>
      </c>
      <c r="F1054" s="122" t="s">
        <v>6</v>
      </c>
      <c r="G1054" s="122">
        <v>824288</v>
      </c>
      <c r="H1054" s="126"/>
      <c r="I1054" s="130" t="s">
        <v>3806</v>
      </c>
      <c r="J1054" s="126"/>
      <c r="K1054" s="126"/>
      <c r="L1054" s="126"/>
      <c r="M1054" s="126"/>
      <c r="N1054" s="223">
        <v>0</v>
      </c>
      <c r="O1054" s="223">
        <v>58000</v>
      </c>
      <c r="P1054" s="126" t="s">
        <v>1331</v>
      </c>
    </row>
    <row r="1055" spans="1:16" ht="63.75">
      <c r="A1055" s="126" t="s">
        <v>620</v>
      </c>
      <c r="B1055" s="126"/>
      <c r="C1055" s="127" t="s">
        <v>714</v>
      </c>
      <c r="D1055" s="121">
        <v>42837</v>
      </c>
      <c r="E1055" s="122" t="s">
        <v>3807</v>
      </c>
      <c r="F1055" s="122" t="s">
        <v>6</v>
      </c>
      <c r="G1055" s="122">
        <v>824346</v>
      </c>
      <c r="H1055" s="126"/>
      <c r="I1055" s="130" t="s">
        <v>3808</v>
      </c>
      <c r="J1055" s="126"/>
      <c r="K1055" s="126"/>
      <c r="L1055" s="126"/>
      <c r="M1055" s="126"/>
      <c r="N1055" s="223">
        <v>0</v>
      </c>
      <c r="O1055" s="223">
        <v>14020.29</v>
      </c>
      <c r="P1055" s="126" t="s">
        <v>1331</v>
      </c>
    </row>
    <row r="1056" spans="1:16" ht="76.5">
      <c r="A1056" s="126">
        <v>586</v>
      </c>
      <c r="B1056" s="126"/>
      <c r="C1056" s="127" t="s">
        <v>223</v>
      </c>
      <c r="D1056" s="121">
        <v>42837</v>
      </c>
      <c r="E1056" s="122" t="s">
        <v>3809</v>
      </c>
      <c r="F1056" s="122" t="s">
        <v>6</v>
      </c>
      <c r="G1056" s="122">
        <v>884911</v>
      </c>
      <c r="H1056" s="126"/>
      <c r="I1056" s="130" t="s">
        <v>3810</v>
      </c>
      <c r="J1056" s="126"/>
      <c r="K1056" s="126"/>
      <c r="L1056" s="126"/>
      <c r="M1056" s="126"/>
      <c r="N1056" s="223">
        <v>0</v>
      </c>
      <c r="O1056" s="223">
        <v>16848.400000000001</v>
      </c>
      <c r="P1056" s="126" t="s">
        <v>12606</v>
      </c>
    </row>
    <row r="1057" spans="1:16" ht="76.5">
      <c r="A1057" s="126">
        <v>586</v>
      </c>
      <c r="B1057" s="126"/>
      <c r="C1057" s="127" t="s">
        <v>223</v>
      </c>
      <c r="D1057" s="121">
        <v>42837</v>
      </c>
      <c r="E1057" s="122" t="s">
        <v>3811</v>
      </c>
      <c r="F1057" s="122" t="s">
        <v>6</v>
      </c>
      <c r="G1057" s="122">
        <v>884911</v>
      </c>
      <c r="H1057" s="126"/>
      <c r="I1057" s="130" t="s">
        <v>3812</v>
      </c>
      <c r="J1057" s="126"/>
      <c r="K1057" s="126"/>
      <c r="L1057" s="126"/>
      <c r="M1057" s="126"/>
      <c r="N1057" s="223">
        <v>0</v>
      </c>
      <c r="O1057" s="223">
        <v>253977.78</v>
      </c>
      <c r="P1057" s="126" t="s">
        <v>1331</v>
      </c>
    </row>
    <row r="1058" spans="1:16" ht="76.5">
      <c r="A1058" s="126">
        <v>586</v>
      </c>
      <c r="B1058" s="126"/>
      <c r="C1058" s="127" t="s">
        <v>223</v>
      </c>
      <c r="D1058" s="121">
        <v>42837</v>
      </c>
      <c r="E1058" s="122" t="s">
        <v>3813</v>
      </c>
      <c r="F1058" s="122" t="s">
        <v>11</v>
      </c>
      <c r="G1058" s="122">
        <v>884911</v>
      </c>
      <c r="H1058" s="126"/>
      <c r="I1058" s="130" t="s">
        <v>3814</v>
      </c>
      <c r="J1058" s="126"/>
      <c r="K1058" s="126"/>
      <c r="L1058" s="126"/>
      <c r="M1058" s="126"/>
      <c r="N1058" s="223">
        <v>50</v>
      </c>
      <c r="O1058" s="223">
        <v>0</v>
      </c>
      <c r="P1058" s="126" t="s">
        <v>1331</v>
      </c>
    </row>
    <row r="1059" spans="1:16" ht="89.25">
      <c r="A1059" s="126">
        <v>25</v>
      </c>
      <c r="B1059" s="126"/>
      <c r="C1059" s="127" t="s">
        <v>695</v>
      </c>
      <c r="D1059" s="121">
        <v>42837</v>
      </c>
      <c r="E1059" s="122" t="s">
        <v>3815</v>
      </c>
      <c r="F1059" s="122" t="s">
        <v>15</v>
      </c>
      <c r="G1059" s="122">
        <v>2063</v>
      </c>
      <c r="H1059" s="126"/>
      <c r="I1059" s="130" t="s">
        <v>3816</v>
      </c>
      <c r="J1059" s="126"/>
      <c r="K1059" s="126"/>
      <c r="L1059" s="126"/>
      <c r="M1059" s="126"/>
      <c r="N1059" s="223">
        <v>638.59</v>
      </c>
      <c r="O1059" s="223">
        <v>0</v>
      </c>
      <c r="P1059" s="126" t="s">
        <v>1331</v>
      </c>
    </row>
    <row r="1060" spans="1:16" ht="76.5">
      <c r="A1060" s="126">
        <v>513</v>
      </c>
      <c r="B1060" s="126"/>
      <c r="C1060" s="127" t="s">
        <v>201</v>
      </c>
      <c r="D1060" s="121">
        <v>42838</v>
      </c>
      <c r="E1060" s="122" t="s">
        <v>3817</v>
      </c>
      <c r="F1060" s="122" t="s">
        <v>15</v>
      </c>
      <c r="G1060" s="122">
        <v>2090</v>
      </c>
      <c r="H1060" s="126"/>
      <c r="I1060" s="130" t="s">
        <v>3818</v>
      </c>
      <c r="J1060" s="126"/>
      <c r="K1060" s="126"/>
      <c r="L1060" s="126"/>
      <c r="M1060" s="126"/>
      <c r="N1060" s="223">
        <v>325.5</v>
      </c>
      <c r="O1060" s="223">
        <v>0</v>
      </c>
      <c r="P1060" s="126" t="s">
        <v>1331</v>
      </c>
    </row>
    <row r="1061" spans="1:16" ht="102">
      <c r="A1061" s="126">
        <v>513</v>
      </c>
      <c r="B1061" s="126"/>
      <c r="C1061" s="127" t="s">
        <v>201</v>
      </c>
      <c r="D1061" s="121">
        <v>42838</v>
      </c>
      <c r="E1061" s="122" t="s">
        <v>3819</v>
      </c>
      <c r="F1061" s="122" t="s">
        <v>15</v>
      </c>
      <c r="G1061" s="122">
        <v>2091</v>
      </c>
      <c r="H1061" s="126"/>
      <c r="I1061" s="130" t="s">
        <v>3820</v>
      </c>
      <c r="J1061" s="126"/>
      <c r="K1061" s="126"/>
      <c r="L1061" s="126"/>
      <c r="M1061" s="126"/>
      <c r="N1061" s="223">
        <v>18523.23</v>
      </c>
      <c r="O1061" s="223">
        <v>0</v>
      </c>
      <c r="P1061" s="126" t="s">
        <v>1331</v>
      </c>
    </row>
    <row r="1062" spans="1:16" ht="102">
      <c r="A1062" s="126">
        <v>513</v>
      </c>
      <c r="B1062" s="126"/>
      <c r="C1062" s="127" t="s">
        <v>201</v>
      </c>
      <c r="D1062" s="121">
        <v>42838</v>
      </c>
      <c r="E1062" s="122" t="s">
        <v>3821</v>
      </c>
      <c r="F1062" s="122" t="s">
        <v>15</v>
      </c>
      <c r="G1062" s="122">
        <v>2092</v>
      </c>
      <c r="H1062" s="126"/>
      <c r="I1062" s="130" t="s">
        <v>3822</v>
      </c>
      <c r="J1062" s="126"/>
      <c r="K1062" s="126"/>
      <c r="L1062" s="126"/>
      <c r="M1062" s="126"/>
      <c r="N1062" s="223">
        <v>26562.6</v>
      </c>
      <c r="O1062" s="223">
        <v>0</v>
      </c>
      <c r="P1062" s="126" t="s">
        <v>1331</v>
      </c>
    </row>
    <row r="1063" spans="1:16" ht="102">
      <c r="A1063" s="126">
        <v>513</v>
      </c>
      <c r="B1063" s="126"/>
      <c r="C1063" s="127" t="s">
        <v>201</v>
      </c>
      <c r="D1063" s="121">
        <v>42838</v>
      </c>
      <c r="E1063" s="122" t="s">
        <v>3823</v>
      </c>
      <c r="F1063" s="122" t="s">
        <v>15</v>
      </c>
      <c r="G1063" s="122">
        <v>2088</v>
      </c>
      <c r="H1063" s="126"/>
      <c r="I1063" s="130" t="s">
        <v>3824</v>
      </c>
      <c r="J1063" s="126"/>
      <c r="K1063" s="126"/>
      <c r="L1063" s="126"/>
      <c r="M1063" s="126"/>
      <c r="N1063" s="223">
        <v>17996.169999999998</v>
      </c>
      <c r="O1063" s="223">
        <v>0</v>
      </c>
      <c r="P1063" s="126" t="s">
        <v>1331</v>
      </c>
    </row>
    <row r="1064" spans="1:16" ht="51">
      <c r="A1064" s="126" t="s">
        <v>621</v>
      </c>
      <c r="B1064" s="126"/>
      <c r="C1064" s="127" t="s">
        <v>715</v>
      </c>
      <c r="D1064" s="121">
        <v>42842</v>
      </c>
      <c r="E1064" s="122" t="s">
        <v>3825</v>
      </c>
      <c r="F1064" s="122" t="s">
        <v>6</v>
      </c>
      <c r="G1064" s="122">
        <v>425094</v>
      </c>
      <c r="H1064" s="126"/>
      <c r="I1064" s="130" t="s">
        <v>3826</v>
      </c>
      <c r="J1064" s="126"/>
      <c r="K1064" s="126"/>
      <c r="L1064" s="126"/>
      <c r="M1064" s="126"/>
      <c r="N1064" s="223">
        <v>0</v>
      </c>
      <c r="O1064" s="223">
        <v>2833259.12</v>
      </c>
      <c r="P1064" s="126" t="s">
        <v>1331</v>
      </c>
    </row>
    <row r="1065" spans="1:16" ht="25.5">
      <c r="A1065" s="126" t="s">
        <v>621</v>
      </c>
      <c r="B1065" s="126"/>
      <c r="C1065" s="127" t="s">
        <v>715</v>
      </c>
      <c r="D1065" s="121">
        <v>42842</v>
      </c>
      <c r="E1065" s="122" t="s">
        <v>3827</v>
      </c>
      <c r="F1065" s="122" t="s">
        <v>13</v>
      </c>
      <c r="G1065" s="122">
        <v>45779</v>
      </c>
      <c r="H1065" s="126"/>
      <c r="I1065" s="130" t="s">
        <v>2296</v>
      </c>
      <c r="J1065" s="126"/>
      <c r="K1065" s="126"/>
      <c r="L1065" s="126"/>
      <c r="M1065" s="126"/>
      <c r="N1065" s="223">
        <v>137.81</v>
      </c>
      <c r="O1065" s="223">
        <v>0</v>
      </c>
      <c r="P1065" s="126" t="s">
        <v>1331</v>
      </c>
    </row>
    <row r="1066" spans="1:16" ht="51">
      <c r="A1066" s="126" t="s">
        <v>620</v>
      </c>
      <c r="B1066" s="126"/>
      <c r="C1066" s="127" t="s">
        <v>714</v>
      </c>
      <c r="D1066" s="121">
        <v>42842</v>
      </c>
      <c r="E1066" s="122" t="s">
        <v>3828</v>
      </c>
      <c r="F1066" s="122" t="s">
        <v>13</v>
      </c>
      <c r="G1066" s="122">
        <v>45783</v>
      </c>
      <c r="H1066" s="126"/>
      <c r="I1066" s="130" t="s">
        <v>2299</v>
      </c>
      <c r="J1066" s="126"/>
      <c r="K1066" s="126"/>
      <c r="L1066" s="126"/>
      <c r="M1066" s="126"/>
      <c r="N1066" s="223">
        <v>50</v>
      </c>
      <c r="O1066" s="223">
        <v>0</v>
      </c>
      <c r="P1066" s="126" t="s">
        <v>1331</v>
      </c>
    </row>
    <row r="1067" spans="1:16" ht="51">
      <c r="A1067" s="126" t="s">
        <v>621</v>
      </c>
      <c r="B1067" s="126"/>
      <c r="C1067" s="127" t="s">
        <v>715</v>
      </c>
      <c r="D1067" s="121">
        <v>42842</v>
      </c>
      <c r="E1067" s="122" t="s">
        <v>3829</v>
      </c>
      <c r="F1067" s="122" t="s">
        <v>11</v>
      </c>
      <c r="G1067" s="122">
        <v>9165</v>
      </c>
      <c r="H1067" s="126"/>
      <c r="I1067" s="130" t="s">
        <v>3830</v>
      </c>
      <c r="J1067" s="126"/>
      <c r="K1067" s="126"/>
      <c r="L1067" s="126"/>
      <c r="M1067" s="126"/>
      <c r="N1067" s="223">
        <v>270.82</v>
      </c>
      <c r="O1067" s="223">
        <v>0</v>
      </c>
      <c r="P1067" s="126" t="s">
        <v>1331</v>
      </c>
    </row>
    <row r="1068" spans="1:16" ht="76.5">
      <c r="A1068" s="126" t="s">
        <v>621</v>
      </c>
      <c r="B1068" s="126"/>
      <c r="C1068" s="127" t="s">
        <v>715</v>
      </c>
      <c r="D1068" s="121">
        <v>42842</v>
      </c>
      <c r="E1068" s="122" t="s">
        <v>3831</v>
      </c>
      <c r="F1068" s="122" t="s">
        <v>11</v>
      </c>
      <c r="G1068" s="122">
        <v>424955</v>
      </c>
      <c r="H1068" s="126"/>
      <c r="I1068" s="130" t="s">
        <v>3832</v>
      </c>
      <c r="J1068" s="126"/>
      <c r="K1068" s="126"/>
      <c r="L1068" s="126"/>
      <c r="M1068" s="126"/>
      <c r="N1068" s="223">
        <v>50</v>
      </c>
      <c r="O1068" s="223">
        <v>0</v>
      </c>
      <c r="P1068" s="126" t="s">
        <v>1331</v>
      </c>
    </row>
    <row r="1069" spans="1:16" ht="76.5">
      <c r="A1069" s="126">
        <v>586</v>
      </c>
      <c r="B1069" s="126"/>
      <c r="C1069" s="127" t="s">
        <v>223</v>
      </c>
      <c r="D1069" s="121">
        <v>42842</v>
      </c>
      <c r="E1069" s="122" t="s">
        <v>3833</v>
      </c>
      <c r="F1069" s="122" t="s">
        <v>11</v>
      </c>
      <c r="G1069" s="122">
        <v>885042</v>
      </c>
      <c r="H1069" s="126"/>
      <c r="I1069" s="130" t="s">
        <v>3834</v>
      </c>
      <c r="J1069" s="126"/>
      <c r="K1069" s="126"/>
      <c r="L1069" s="126"/>
      <c r="M1069" s="126"/>
      <c r="N1069" s="223">
        <v>280.02</v>
      </c>
      <c r="O1069" s="223">
        <v>0</v>
      </c>
      <c r="P1069" s="126" t="s">
        <v>1331</v>
      </c>
    </row>
    <row r="1070" spans="1:16" ht="25.5">
      <c r="A1070" s="126" t="s">
        <v>621</v>
      </c>
      <c r="B1070" s="126"/>
      <c r="C1070" s="127" t="s">
        <v>715</v>
      </c>
      <c r="D1070" s="121">
        <v>42842</v>
      </c>
      <c r="E1070" s="122" t="s">
        <v>3835</v>
      </c>
      <c r="F1070" s="122" t="s">
        <v>13</v>
      </c>
      <c r="G1070" s="122">
        <v>45782</v>
      </c>
      <c r="H1070" s="126"/>
      <c r="I1070" s="130" t="s">
        <v>2296</v>
      </c>
      <c r="J1070" s="126"/>
      <c r="K1070" s="126"/>
      <c r="L1070" s="126"/>
      <c r="M1070" s="126"/>
      <c r="N1070" s="223">
        <v>8.36</v>
      </c>
      <c r="O1070" s="223">
        <v>0</v>
      </c>
      <c r="P1070" s="126" t="s">
        <v>1331</v>
      </c>
    </row>
    <row r="1071" spans="1:16" ht="76.5">
      <c r="A1071" s="126" t="s">
        <v>621</v>
      </c>
      <c r="B1071" s="126"/>
      <c r="C1071" s="127" t="s">
        <v>715</v>
      </c>
      <c r="D1071" s="121">
        <v>42843</v>
      </c>
      <c r="E1071" s="122" t="s">
        <v>3836</v>
      </c>
      <c r="F1071" s="122" t="s">
        <v>6</v>
      </c>
      <c r="G1071" s="122">
        <v>885116</v>
      </c>
      <c r="H1071" s="126"/>
      <c r="I1071" s="130" t="s">
        <v>3837</v>
      </c>
      <c r="J1071" s="126"/>
      <c r="K1071" s="126"/>
      <c r="L1071" s="126"/>
      <c r="M1071" s="126"/>
      <c r="N1071" s="223">
        <v>0</v>
      </c>
      <c r="O1071" s="223">
        <v>9699.84</v>
      </c>
      <c r="P1071" s="126" t="s">
        <v>1331</v>
      </c>
    </row>
    <row r="1072" spans="1:16" ht="76.5">
      <c r="A1072" s="126">
        <v>513</v>
      </c>
      <c r="B1072" s="126"/>
      <c r="C1072" s="127" t="s">
        <v>201</v>
      </c>
      <c r="D1072" s="121">
        <v>42843</v>
      </c>
      <c r="E1072" s="122" t="s">
        <v>3838</v>
      </c>
      <c r="F1072" s="122" t="s">
        <v>11</v>
      </c>
      <c r="G1072" s="122">
        <v>885087</v>
      </c>
      <c r="H1072" s="126"/>
      <c r="I1072" s="130" t="s">
        <v>3839</v>
      </c>
      <c r="J1072" s="126"/>
      <c r="K1072" s="126"/>
      <c r="L1072" s="126"/>
      <c r="M1072" s="126"/>
      <c r="N1072" s="223">
        <v>1161.8</v>
      </c>
      <c r="O1072" s="223">
        <v>0</v>
      </c>
      <c r="P1072" s="126" t="s">
        <v>1331</v>
      </c>
    </row>
    <row r="1073" spans="1:16" ht="102">
      <c r="A1073" s="126">
        <v>582</v>
      </c>
      <c r="B1073" s="126"/>
      <c r="C1073" s="127" t="s">
        <v>857</v>
      </c>
      <c r="D1073" s="121">
        <v>42843</v>
      </c>
      <c r="E1073" s="122" t="s">
        <v>3840</v>
      </c>
      <c r="F1073" s="122" t="s">
        <v>1261</v>
      </c>
      <c r="G1073" s="122">
        <v>2101</v>
      </c>
      <c r="H1073" s="126"/>
      <c r="I1073" s="130" t="s">
        <v>3841</v>
      </c>
      <c r="J1073" s="126"/>
      <c r="K1073" s="126"/>
      <c r="L1073" s="126"/>
      <c r="M1073" s="126"/>
      <c r="N1073" s="223">
        <v>119.27</v>
      </c>
      <c r="O1073" s="223">
        <v>0</v>
      </c>
      <c r="P1073" s="126" t="s">
        <v>1331</v>
      </c>
    </row>
    <row r="1074" spans="1:16" ht="89.25">
      <c r="A1074" s="126">
        <v>582</v>
      </c>
      <c r="B1074" s="126"/>
      <c r="C1074" s="127" t="s">
        <v>857</v>
      </c>
      <c r="D1074" s="121">
        <v>42843</v>
      </c>
      <c r="E1074" s="122" t="s">
        <v>3842</v>
      </c>
      <c r="F1074" s="122" t="s">
        <v>15</v>
      </c>
      <c r="G1074" s="122">
        <v>2101</v>
      </c>
      <c r="H1074" s="126"/>
      <c r="I1074" s="130" t="s">
        <v>3843</v>
      </c>
      <c r="J1074" s="126"/>
      <c r="K1074" s="126"/>
      <c r="L1074" s="126"/>
      <c r="M1074" s="126"/>
      <c r="N1074" s="223">
        <v>276.58999999999997</v>
      </c>
      <c r="O1074" s="223">
        <v>0</v>
      </c>
      <c r="P1074" s="126" t="s">
        <v>1331</v>
      </c>
    </row>
    <row r="1075" spans="1:16" ht="63.75">
      <c r="A1075" s="126" t="s">
        <v>621</v>
      </c>
      <c r="B1075" s="126"/>
      <c r="C1075" s="127" t="s">
        <v>715</v>
      </c>
      <c r="D1075" s="121">
        <v>42843</v>
      </c>
      <c r="E1075" s="122" t="s">
        <v>3844</v>
      </c>
      <c r="F1075" s="122" t="s">
        <v>11</v>
      </c>
      <c r="G1075" s="122">
        <v>426106</v>
      </c>
      <c r="H1075" s="126"/>
      <c r="I1075" s="130" t="s">
        <v>3845</v>
      </c>
      <c r="J1075" s="126"/>
      <c r="K1075" s="126"/>
      <c r="L1075" s="126"/>
      <c r="M1075" s="126"/>
      <c r="N1075" s="223">
        <v>460.93</v>
      </c>
      <c r="O1075" s="223">
        <v>0</v>
      </c>
      <c r="P1075" s="126" t="s">
        <v>1331</v>
      </c>
    </row>
    <row r="1076" spans="1:16" ht="76.5">
      <c r="A1076" s="126" t="s">
        <v>621</v>
      </c>
      <c r="B1076" s="126"/>
      <c r="C1076" s="127" t="s">
        <v>715</v>
      </c>
      <c r="D1076" s="121">
        <v>42844</v>
      </c>
      <c r="E1076" s="122" t="s">
        <v>3846</v>
      </c>
      <c r="F1076" s="122" t="s">
        <v>6</v>
      </c>
      <c r="G1076" s="122">
        <v>826649</v>
      </c>
      <c r="H1076" s="126"/>
      <c r="I1076" s="130" t="s">
        <v>3847</v>
      </c>
      <c r="J1076" s="126"/>
      <c r="K1076" s="126"/>
      <c r="L1076" s="126"/>
      <c r="M1076" s="126"/>
      <c r="N1076" s="223">
        <v>0</v>
      </c>
      <c r="O1076" s="223">
        <v>408000</v>
      </c>
      <c r="P1076" s="126" t="s">
        <v>1331</v>
      </c>
    </row>
    <row r="1077" spans="1:16" ht="76.5">
      <c r="A1077" s="126" t="s">
        <v>621</v>
      </c>
      <c r="B1077" s="126"/>
      <c r="C1077" s="127" t="s">
        <v>715</v>
      </c>
      <c r="D1077" s="121">
        <v>42844</v>
      </c>
      <c r="E1077" s="122" t="s">
        <v>3848</v>
      </c>
      <c r="F1077" s="122" t="s">
        <v>15</v>
      </c>
      <c r="G1077" s="122">
        <v>2113</v>
      </c>
      <c r="H1077" s="126"/>
      <c r="I1077" s="130" t="s">
        <v>3849</v>
      </c>
      <c r="J1077" s="126"/>
      <c r="K1077" s="126"/>
      <c r="L1077" s="126"/>
      <c r="M1077" s="126"/>
      <c r="N1077" s="223">
        <v>453.16</v>
      </c>
      <c r="O1077" s="223">
        <v>0</v>
      </c>
      <c r="P1077" s="126" t="s">
        <v>1331</v>
      </c>
    </row>
    <row r="1078" spans="1:16" ht="76.5">
      <c r="A1078" s="126" t="s">
        <v>621</v>
      </c>
      <c r="B1078" s="126"/>
      <c r="C1078" s="127" t="s">
        <v>715</v>
      </c>
      <c r="D1078" s="121">
        <v>42844</v>
      </c>
      <c r="E1078" s="122" t="s">
        <v>3850</v>
      </c>
      <c r="F1078" s="122" t="s">
        <v>15</v>
      </c>
      <c r="G1078" s="122">
        <v>2112</v>
      </c>
      <c r="H1078" s="126"/>
      <c r="I1078" s="130" t="s">
        <v>3851</v>
      </c>
      <c r="J1078" s="126"/>
      <c r="K1078" s="126"/>
      <c r="L1078" s="126"/>
      <c r="M1078" s="126"/>
      <c r="N1078" s="223">
        <v>350.26</v>
      </c>
      <c r="O1078" s="223">
        <v>0</v>
      </c>
      <c r="P1078" s="126" t="s">
        <v>1331</v>
      </c>
    </row>
    <row r="1079" spans="1:16" ht="51">
      <c r="A1079" s="126" t="s">
        <v>620</v>
      </c>
      <c r="B1079" s="126"/>
      <c r="C1079" s="127" t="s">
        <v>714</v>
      </c>
      <c r="D1079" s="121">
        <v>42845</v>
      </c>
      <c r="E1079" s="122" t="s">
        <v>3852</v>
      </c>
      <c r="F1079" s="122" t="s">
        <v>6</v>
      </c>
      <c r="G1079" s="122">
        <v>827310</v>
      </c>
      <c r="H1079" s="126"/>
      <c r="I1079" s="130" t="s">
        <v>3853</v>
      </c>
      <c r="J1079" s="126"/>
      <c r="K1079" s="126"/>
      <c r="L1079" s="126"/>
      <c r="M1079" s="126"/>
      <c r="N1079" s="223">
        <v>0</v>
      </c>
      <c r="O1079" s="223">
        <v>1075.51</v>
      </c>
      <c r="P1079" s="126" t="s">
        <v>1331</v>
      </c>
    </row>
    <row r="1080" spans="1:16" ht="89.25">
      <c r="A1080" s="126">
        <v>513</v>
      </c>
      <c r="B1080" s="126"/>
      <c r="C1080" s="127" t="s">
        <v>201</v>
      </c>
      <c r="D1080" s="121">
        <v>42845</v>
      </c>
      <c r="E1080" s="122" t="s">
        <v>3854</v>
      </c>
      <c r="F1080" s="122" t="s">
        <v>15</v>
      </c>
      <c r="G1080" s="122">
        <v>2118</v>
      </c>
      <c r="H1080" s="126"/>
      <c r="I1080" s="130" t="s">
        <v>3855</v>
      </c>
      <c r="J1080" s="126"/>
      <c r="K1080" s="126"/>
      <c r="L1080" s="126"/>
      <c r="M1080" s="126"/>
      <c r="N1080" s="223">
        <v>542.54999999999995</v>
      </c>
      <c r="O1080" s="223">
        <v>0</v>
      </c>
      <c r="P1080" s="126" t="s">
        <v>1331</v>
      </c>
    </row>
    <row r="1081" spans="1:16" ht="76.5">
      <c r="A1081" s="126" t="s">
        <v>621</v>
      </c>
      <c r="B1081" s="126"/>
      <c r="C1081" s="127" t="s">
        <v>715</v>
      </c>
      <c r="D1081" s="121">
        <v>42846</v>
      </c>
      <c r="E1081" s="122" t="s">
        <v>3856</v>
      </c>
      <c r="F1081" s="122" t="s">
        <v>6</v>
      </c>
      <c r="G1081" s="122">
        <v>827710</v>
      </c>
      <c r="H1081" s="126"/>
      <c r="I1081" s="130" t="s">
        <v>3857</v>
      </c>
      <c r="J1081" s="126"/>
      <c r="K1081" s="126"/>
      <c r="L1081" s="126"/>
      <c r="M1081" s="126"/>
      <c r="N1081" s="223">
        <v>0</v>
      </c>
      <c r="O1081" s="223">
        <v>20000</v>
      </c>
      <c r="P1081" s="126" t="s">
        <v>1331</v>
      </c>
    </row>
    <row r="1082" spans="1:16" ht="63.75">
      <c r="A1082" s="126" t="s">
        <v>620</v>
      </c>
      <c r="B1082" s="126"/>
      <c r="C1082" s="127" t="s">
        <v>714</v>
      </c>
      <c r="D1082" s="121">
        <v>42846</v>
      </c>
      <c r="E1082" s="122" t="s">
        <v>3858</v>
      </c>
      <c r="F1082" s="122" t="s">
        <v>6</v>
      </c>
      <c r="G1082" s="122">
        <v>827818</v>
      </c>
      <c r="H1082" s="126"/>
      <c r="I1082" s="130" t="s">
        <v>3859</v>
      </c>
      <c r="J1082" s="126"/>
      <c r="K1082" s="126"/>
      <c r="L1082" s="126"/>
      <c r="M1082" s="126"/>
      <c r="N1082" s="223">
        <v>0</v>
      </c>
      <c r="O1082" s="223">
        <v>205717.76000000001</v>
      </c>
      <c r="P1082" s="126" t="s">
        <v>1331</v>
      </c>
    </row>
    <row r="1083" spans="1:16" ht="89.25">
      <c r="A1083" s="126" t="s">
        <v>620</v>
      </c>
      <c r="B1083" s="126"/>
      <c r="C1083" s="127" t="s">
        <v>714</v>
      </c>
      <c r="D1083" s="121">
        <v>42846</v>
      </c>
      <c r="E1083" s="122" t="s">
        <v>3860</v>
      </c>
      <c r="F1083" s="122" t="s">
        <v>11</v>
      </c>
      <c r="G1083" s="122">
        <v>885477</v>
      </c>
      <c r="H1083" s="126"/>
      <c r="I1083" s="130" t="s">
        <v>3861</v>
      </c>
      <c r="J1083" s="126"/>
      <c r="K1083" s="126"/>
      <c r="L1083" s="126"/>
      <c r="M1083" s="126"/>
      <c r="N1083" s="223">
        <v>50</v>
      </c>
      <c r="O1083" s="223">
        <v>0</v>
      </c>
      <c r="P1083" s="126" t="s">
        <v>1331</v>
      </c>
    </row>
    <row r="1084" spans="1:16" ht="89.25">
      <c r="A1084" s="126">
        <v>513</v>
      </c>
      <c r="B1084" s="126"/>
      <c r="C1084" s="127" t="s">
        <v>201</v>
      </c>
      <c r="D1084" s="121">
        <v>42846</v>
      </c>
      <c r="E1084" s="122" t="s">
        <v>3862</v>
      </c>
      <c r="F1084" s="122" t="s">
        <v>13</v>
      </c>
      <c r="G1084" s="122">
        <v>885483</v>
      </c>
      <c r="H1084" s="126"/>
      <c r="I1084" s="130" t="s">
        <v>3863</v>
      </c>
      <c r="J1084" s="126"/>
      <c r="K1084" s="126"/>
      <c r="L1084" s="126"/>
      <c r="M1084" s="126"/>
      <c r="N1084" s="223">
        <v>84703.2</v>
      </c>
      <c r="O1084" s="223">
        <v>0</v>
      </c>
      <c r="P1084" s="126" t="s">
        <v>1331</v>
      </c>
    </row>
    <row r="1085" spans="1:16" ht="89.25">
      <c r="A1085" s="126">
        <v>25</v>
      </c>
      <c r="B1085" s="126"/>
      <c r="C1085" s="127" t="s">
        <v>695</v>
      </c>
      <c r="D1085" s="121">
        <v>42846</v>
      </c>
      <c r="E1085" s="122" t="s">
        <v>3864</v>
      </c>
      <c r="F1085" s="122" t="s">
        <v>15</v>
      </c>
      <c r="G1085" s="122">
        <v>2125</v>
      </c>
      <c r="H1085" s="126"/>
      <c r="I1085" s="130" t="s">
        <v>3865</v>
      </c>
      <c r="J1085" s="126"/>
      <c r="K1085" s="126"/>
      <c r="L1085" s="126"/>
      <c r="M1085" s="126"/>
      <c r="N1085" s="223">
        <v>50</v>
      </c>
      <c r="O1085" s="223">
        <v>0</v>
      </c>
      <c r="P1085" s="126" t="s">
        <v>1331</v>
      </c>
    </row>
    <row r="1086" spans="1:16" ht="76.5">
      <c r="A1086" s="126" t="s">
        <v>620</v>
      </c>
      <c r="B1086" s="126"/>
      <c r="C1086" s="127" t="s">
        <v>714</v>
      </c>
      <c r="D1086" s="121">
        <v>42849</v>
      </c>
      <c r="E1086" s="122" t="s">
        <v>3866</v>
      </c>
      <c r="F1086" s="122" t="s">
        <v>1368</v>
      </c>
      <c r="G1086" s="122">
        <v>13288080</v>
      </c>
      <c r="H1086" s="126"/>
      <c r="I1086" s="130" t="s">
        <v>3867</v>
      </c>
      <c r="J1086" s="126"/>
      <c r="K1086" s="126"/>
      <c r="L1086" s="126"/>
      <c r="M1086" s="126"/>
      <c r="N1086" s="223">
        <v>0</v>
      </c>
      <c r="O1086" s="223">
        <v>7963.12</v>
      </c>
      <c r="P1086" s="126" t="s">
        <v>1331</v>
      </c>
    </row>
    <row r="1087" spans="1:16" ht="76.5">
      <c r="A1087" s="126" t="s">
        <v>621</v>
      </c>
      <c r="B1087" s="126"/>
      <c r="C1087" s="127" t="s">
        <v>715</v>
      </c>
      <c r="D1087" s="121">
        <v>42849</v>
      </c>
      <c r="E1087" s="122" t="s">
        <v>3868</v>
      </c>
      <c r="F1087" s="122" t="s">
        <v>6</v>
      </c>
      <c r="G1087" s="122">
        <v>828415</v>
      </c>
      <c r="H1087" s="126"/>
      <c r="I1087" s="130" t="s">
        <v>3869</v>
      </c>
      <c r="J1087" s="126"/>
      <c r="K1087" s="126"/>
      <c r="L1087" s="126"/>
      <c r="M1087" s="126"/>
      <c r="N1087" s="223">
        <v>0</v>
      </c>
      <c r="O1087" s="223">
        <v>117000</v>
      </c>
      <c r="P1087" s="126" t="s">
        <v>1331</v>
      </c>
    </row>
    <row r="1088" spans="1:16" ht="76.5">
      <c r="A1088" s="126" t="s">
        <v>621</v>
      </c>
      <c r="B1088" s="126"/>
      <c r="C1088" s="127" t="s">
        <v>715</v>
      </c>
      <c r="D1088" s="121">
        <v>42849</v>
      </c>
      <c r="E1088" s="122" t="s">
        <v>3870</v>
      </c>
      <c r="F1088" s="122" t="s">
        <v>6</v>
      </c>
      <c r="G1088" s="122">
        <v>828441</v>
      </c>
      <c r="H1088" s="126"/>
      <c r="I1088" s="130" t="s">
        <v>3871</v>
      </c>
      <c r="J1088" s="126"/>
      <c r="K1088" s="126"/>
      <c r="L1088" s="126"/>
      <c r="M1088" s="126"/>
      <c r="N1088" s="223">
        <v>0</v>
      </c>
      <c r="O1088" s="223">
        <v>2100</v>
      </c>
      <c r="P1088" s="126" t="s">
        <v>1331</v>
      </c>
    </row>
    <row r="1089" spans="1:16" ht="76.5">
      <c r="A1089" s="126" t="s">
        <v>620</v>
      </c>
      <c r="B1089" s="126"/>
      <c r="C1089" s="127" t="s">
        <v>714</v>
      </c>
      <c r="D1089" s="121">
        <v>42849</v>
      </c>
      <c r="E1089" s="122" t="s">
        <v>3872</v>
      </c>
      <c r="F1089" s="122" t="s">
        <v>11</v>
      </c>
      <c r="G1089" s="122">
        <v>885522</v>
      </c>
      <c r="H1089" s="126"/>
      <c r="I1089" s="130" t="s">
        <v>3873</v>
      </c>
      <c r="J1089" s="126"/>
      <c r="K1089" s="126"/>
      <c r="L1089" s="126"/>
      <c r="M1089" s="126"/>
      <c r="N1089" s="223">
        <v>50</v>
      </c>
      <c r="O1089" s="223">
        <v>0</v>
      </c>
      <c r="P1089" s="126" t="s">
        <v>1331</v>
      </c>
    </row>
    <row r="1090" spans="1:16" ht="89.25">
      <c r="A1090" s="126">
        <v>513</v>
      </c>
      <c r="B1090" s="126"/>
      <c r="C1090" s="127" t="s">
        <v>201</v>
      </c>
      <c r="D1090" s="121">
        <v>42849</v>
      </c>
      <c r="E1090" s="122" t="s">
        <v>3874</v>
      </c>
      <c r="F1090" s="122" t="s">
        <v>15</v>
      </c>
      <c r="G1090" s="122">
        <v>2137</v>
      </c>
      <c r="H1090" s="126"/>
      <c r="I1090" s="130" t="s">
        <v>3875</v>
      </c>
      <c r="J1090" s="126"/>
      <c r="K1090" s="126"/>
      <c r="L1090" s="126"/>
      <c r="M1090" s="126"/>
      <c r="N1090" s="223">
        <v>404.04</v>
      </c>
      <c r="O1090" s="223">
        <v>0</v>
      </c>
      <c r="P1090" s="126" t="s">
        <v>1331</v>
      </c>
    </row>
    <row r="1091" spans="1:16" ht="63.75">
      <c r="A1091" s="126" t="s">
        <v>621</v>
      </c>
      <c r="B1091" s="126"/>
      <c r="C1091" s="127" t="s">
        <v>715</v>
      </c>
      <c r="D1091" s="121">
        <v>42849</v>
      </c>
      <c r="E1091" s="122" t="s">
        <v>3876</v>
      </c>
      <c r="F1091" s="122" t="s">
        <v>11</v>
      </c>
      <c r="G1091" s="122">
        <v>9196</v>
      </c>
      <c r="H1091" s="126"/>
      <c r="I1091" s="130" t="s">
        <v>3877</v>
      </c>
      <c r="J1091" s="126"/>
      <c r="K1091" s="126"/>
      <c r="L1091" s="126"/>
      <c r="M1091" s="126"/>
      <c r="N1091" s="223">
        <v>439.65</v>
      </c>
      <c r="O1091" s="223">
        <v>0</v>
      </c>
      <c r="P1091" s="126" t="s">
        <v>1331</v>
      </c>
    </row>
    <row r="1092" spans="1:16" ht="63.75">
      <c r="A1092" s="126">
        <v>513</v>
      </c>
      <c r="B1092" s="126"/>
      <c r="C1092" s="127" t="s">
        <v>201</v>
      </c>
      <c r="D1092" s="121">
        <v>42849</v>
      </c>
      <c r="E1092" s="122" t="s">
        <v>3878</v>
      </c>
      <c r="F1092" s="122" t="s">
        <v>1368</v>
      </c>
      <c r="G1092" s="122">
        <v>13276187</v>
      </c>
      <c r="H1092" s="126"/>
      <c r="I1092" s="130" t="s">
        <v>3879</v>
      </c>
      <c r="J1092" s="126"/>
      <c r="K1092" s="126"/>
      <c r="L1092" s="126"/>
      <c r="M1092" s="126"/>
      <c r="N1092" s="223">
        <v>21247.599999999999</v>
      </c>
      <c r="O1092" s="223">
        <v>0</v>
      </c>
      <c r="P1092" s="126" t="s">
        <v>1331</v>
      </c>
    </row>
    <row r="1093" spans="1:16" ht="76.5">
      <c r="A1093" s="126" t="s">
        <v>621</v>
      </c>
      <c r="B1093" s="126"/>
      <c r="C1093" s="127" t="s">
        <v>715</v>
      </c>
      <c r="D1093" s="121">
        <v>42850</v>
      </c>
      <c r="E1093" s="122" t="s">
        <v>3880</v>
      </c>
      <c r="F1093" s="122" t="s">
        <v>6</v>
      </c>
      <c r="G1093" s="122">
        <v>829015</v>
      </c>
      <c r="H1093" s="126"/>
      <c r="I1093" s="130" t="s">
        <v>3881</v>
      </c>
      <c r="J1093" s="126"/>
      <c r="K1093" s="126"/>
      <c r="L1093" s="126"/>
      <c r="M1093" s="126"/>
      <c r="N1093" s="223">
        <v>0</v>
      </c>
      <c r="O1093" s="223">
        <v>60000</v>
      </c>
      <c r="P1093" s="126" t="s">
        <v>1331</v>
      </c>
    </row>
    <row r="1094" spans="1:16" ht="51">
      <c r="A1094" s="126">
        <v>513</v>
      </c>
      <c r="B1094" s="126"/>
      <c r="C1094" s="127" t="s">
        <v>201</v>
      </c>
      <c r="D1094" s="121">
        <v>42850</v>
      </c>
      <c r="E1094" s="122" t="s">
        <v>3882</v>
      </c>
      <c r="F1094" s="122" t="s">
        <v>1368</v>
      </c>
      <c r="G1094" s="122">
        <v>13319830</v>
      </c>
      <c r="H1094" s="126"/>
      <c r="I1094" s="130" t="s">
        <v>3883</v>
      </c>
      <c r="J1094" s="126"/>
      <c r="K1094" s="126"/>
      <c r="L1094" s="126"/>
      <c r="M1094" s="126"/>
      <c r="N1094" s="223">
        <v>70715.600000000006</v>
      </c>
      <c r="O1094" s="223">
        <v>0</v>
      </c>
      <c r="P1094" s="126" t="s">
        <v>1331</v>
      </c>
    </row>
    <row r="1095" spans="1:16" ht="76.5">
      <c r="A1095" s="126">
        <v>513</v>
      </c>
      <c r="B1095" s="126"/>
      <c r="C1095" s="127" t="s">
        <v>201</v>
      </c>
      <c r="D1095" s="121">
        <v>42850</v>
      </c>
      <c r="E1095" s="122" t="s">
        <v>3884</v>
      </c>
      <c r="F1095" s="122" t="s">
        <v>1368</v>
      </c>
      <c r="G1095" s="122">
        <v>13336948</v>
      </c>
      <c r="H1095" s="126"/>
      <c r="I1095" s="130" t="s">
        <v>3885</v>
      </c>
      <c r="J1095" s="126"/>
      <c r="K1095" s="126"/>
      <c r="L1095" s="126"/>
      <c r="M1095" s="126"/>
      <c r="N1095" s="223">
        <v>1466192.73</v>
      </c>
      <c r="O1095" s="223">
        <v>0</v>
      </c>
      <c r="P1095" s="126" t="s">
        <v>1331</v>
      </c>
    </row>
    <row r="1096" spans="1:16" ht="89.25">
      <c r="A1096" s="126">
        <v>586</v>
      </c>
      <c r="B1096" s="126"/>
      <c r="C1096" s="127" t="s">
        <v>223</v>
      </c>
      <c r="D1096" s="121">
        <v>42850</v>
      </c>
      <c r="E1096" s="122" t="s">
        <v>3886</v>
      </c>
      <c r="F1096" s="122" t="s">
        <v>11</v>
      </c>
      <c r="G1096" s="122">
        <v>885649</v>
      </c>
      <c r="H1096" s="126"/>
      <c r="I1096" s="130" t="s">
        <v>3887</v>
      </c>
      <c r="J1096" s="126"/>
      <c r="K1096" s="126"/>
      <c r="L1096" s="126"/>
      <c r="M1096" s="126"/>
      <c r="N1096" s="223">
        <v>454.81</v>
      </c>
      <c r="O1096" s="223">
        <v>0</v>
      </c>
      <c r="P1096" s="126" t="s">
        <v>1331</v>
      </c>
    </row>
    <row r="1097" spans="1:16" ht="25.5">
      <c r="A1097" s="126" t="s">
        <v>621</v>
      </c>
      <c r="B1097" s="126"/>
      <c r="C1097" s="127" t="s">
        <v>715</v>
      </c>
      <c r="D1097" s="121">
        <v>42850</v>
      </c>
      <c r="E1097" s="122" t="s">
        <v>3888</v>
      </c>
      <c r="F1097" s="122" t="s">
        <v>13</v>
      </c>
      <c r="G1097" s="122">
        <v>45819</v>
      </c>
      <c r="H1097" s="126"/>
      <c r="I1097" s="130" t="s">
        <v>2296</v>
      </c>
      <c r="J1097" s="126"/>
      <c r="K1097" s="126"/>
      <c r="L1097" s="126"/>
      <c r="M1097" s="126"/>
      <c r="N1097" s="223">
        <v>523.67999999999995</v>
      </c>
      <c r="O1097" s="223">
        <v>0</v>
      </c>
      <c r="P1097" s="126" t="s">
        <v>1331</v>
      </c>
    </row>
    <row r="1098" spans="1:16" ht="25.5">
      <c r="A1098" s="126" t="s">
        <v>621</v>
      </c>
      <c r="B1098" s="126"/>
      <c r="C1098" s="127" t="s">
        <v>715</v>
      </c>
      <c r="D1098" s="121">
        <v>42850</v>
      </c>
      <c r="E1098" s="122" t="s">
        <v>3889</v>
      </c>
      <c r="F1098" s="122" t="s">
        <v>13</v>
      </c>
      <c r="G1098" s="122">
        <v>45822</v>
      </c>
      <c r="H1098" s="126"/>
      <c r="I1098" s="130" t="s">
        <v>2296</v>
      </c>
      <c r="J1098" s="126"/>
      <c r="K1098" s="126"/>
      <c r="L1098" s="126"/>
      <c r="M1098" s="126"/>
      <c r="N1098" s="223">
        <v>31.77</v>
      </c>
      <c r="O1098" s="223">
        <v>0</v>
      </c>
      <c r="P1098" s="126" t="s">
        <v>1331</v>
      </c>
    </row>
    <row r="1099" spans="1:16" ht="25.5">
      <c r="A1099" s="126" t="s">
        <v>621</v>
      </c>
      <c r="B1099" s="126"/>
      <c r="C1099" s="127" t="s">
        <v>715</v>
      </c>
      <c r="D1099" s="121">
        <v>42850</v>
      </c>
      <c r="E1099" s="122" t="s">
        <v>3890</v>
      </c>
      <c r="F1099" s="122" t="s">
        <v>13</v>
      </c>
      <c r="G1099" s="122">
        <v>45825</v>
      </c>
      <c r="H1099" s="126"/>
      <c r="I1099" s="130" t="s">
        <v>2296</v>
      </c>
      <c r="J1099" s="126"/>
      <c r="K1099" s="126"/>
      <c r="L1099" s="126"/>
      <c r="M1099" s="126"/>
      <c r="N1099" s="223">
        <v>358.31</v>
      </c>
      <c r="O1099" s="223">
        <v>0</v>
      </c>
      <c r="P1099" s="126" t="s">
        <v>1331</v>
      </c>
    </row>
    <row r="1100" spans="1:16" ht="25.5">
      <c r="A1100" s="126" t="s">
        <v>621</v>
      </c>
      <c r="B1100" s="126"/>
      <c r="C1100" s="127" t="s">
        <v>715</v>
      </c>
      <c r="D1100" s="121">
        <v>42850</v>
      </c>
      <c r="E1100" s="122" t="s">
        <v>3891</v>
      </c>
      <c r="F1100" s="122" t="s">
        <v>13</v>
      </c>
      <c r="G1100" s="122">
        <v>45828</v>
      </c>
      <c r="H1100" s="126"/>
      <c r="I1100" s="130" t="s">
        <v>2296</v>
      </c>
      <c r="J1100" s="126"/>
      <c r="K1100" s="126"/>
      <c r="L1100" s="126"/>
      <c r="M1100" s="126"/>
      <c r="N1100" s="223">
        <v>21.74</v>
      </c>
      <c r="O1100" s="223">
        <v>0</v>
      </c>
      <c r="P1100" s="126" t="s">
        <v>1331</v>
      </c>
    </row>
    <row r="1101" spans="1:16" ht="25.5">
      <c r="A1101" s="126" t="s">
        <v>621</v>
      </c>
      <c r="B1101" s="126"/>
      <c r="C1101" s="127" t="s">
        <v>715</v>
      </c>
      <c r="D1101" s="121">
        <v>42850</v>
      </c>
      <c r="E1101" s="122" t="s">
        <v>3892</v>
      </c>
      <c r="F1101" s="122" t="s">
        <v>13</v>
      </c>
      <c r="G1101" s="122">
        <v>45831</v>
      </c>
      <c r="H1101" s="126"/>
      <c r="I1101" s="130" t="s">
        <v>2296</v>
      </c>
      <c r="J1101" s="126"/>
      <c r="K1101" s="126"/>
      <c r="L1101" s="126"/>
      <c r="M1101" s="126"/>
      <c r="N1101" s="223">
        <v>192.94</v>
      </c>
      <c r="O1101" s="223">
        <v>0</v>
      </c>
      <c r="P1101" s="126" t="s">
        <v>1331</v>
      </c>
    </row>
    <row r="1102" spans="1:16" ht="25.5">
      <c r="A1102" s="126" t="s">
        <v>621</v>
      </c>
      <c r="B1102" s="126"/>
      <c r="C1102" s="127" t="s">
        <v>715</v>
      </c>
      <c r="D1102" s="121">
        <v>42850</v>
      </c>
      <c r="E1102" s="122" t="s">
        <v>3893</v>
      </c>
      <c r="F1102" s="122" t="s">
        <v>13</v>
      </c>
      <c r="G1102" s="122">
        <v>45834</v>
      </c>
      <c r="H1102" s="126"/>
      <c r="I1102" s="130" t="s">
        <v>2296</v>
      </c>
      <c r="J1102" s="126"/>
      <c r="K1102" s="126"/>
      <c r="L1102" s="126"/>
      <c r="M1102" s="126"/>
      <c r="N1102" s="223">
        <v>11.7</v>
      </c>
      <c r="O1102" s="223">
        <v>0</v>
      </c>
      <c r="P1102" s="126" t="s">
        <v>1331</v>
      </c>
    </row>
    <row r="1103" spans="1:16" ht="51">
      <c r="A1103" s="126" t="s">
        <v>620</v>
      </c>
      <c r="B1103" s="126"/>
      <c r="C1103" s="127" t="s">
        <v>714</v>
      </c>
      <c r="D1103" s="121">
        <v>42850</v>
      </c>
      <c r="E1103" s="122" t="s">
        <v>3894</v>
      </c>
      <c r="F1103" s="122" t="s">
        <v>13</v>
      </c>
      <c r="G1103" s="122">
        <v>45835</v>
      </c>
      <c r="H1103" s="126"/>
      <c r="I1103" s="130" t="s">
        <v>2299</v>
      </c>
      <c r="J1103" s="126"/>
      <c r="K1103" s="126"/>
      <c r="L1103" s="126"/>
      <c r="M1103" s="126"/>
      <c r="N1103" s="223">
        <v>50</v>
      </c>
      <c r="O1103" s="223">
        <v>0</v>
      </c>
      <c r="P1103" s="126" t="s">
        <v>1331</v>
      </c>
    </row>
    <row r="1104" spans="1:16" ht="89.25">
      <c r="A1104" s="126">
        <v>513</v>
      </c>
      <c r="B1104" s="126"/>
      <c r="C1104" s="127" t="s">
        <v>201</v>
      </c>
      <c r="D1104" s="121">
        <v>42850</v>
      </c>
      <c r="E1104" s="122" t="s">
        <v>3895</v>
      </c>
      <c r="F1104" s="122" t="s">
        <v>15</v>
      </c>
      <c r="G1104" s="122">
        <v>2145</v>
      </c>
      <c r="H1104" s="126"/>
      <c r="I1104" s="130" t="s">
        <v>3896</v>
      </c>
      <c r="J1104" s="126"/>
      <c r="K1104" s="126"/>
      <c r="L1104" s="126"/>
      <c r="M1104" s="126"/>
      <c r="N1104" s="223">
        <v>2988.55</v>
      </c>
      <c r="O1104" s="223">
        <v>0</v>
      </c>
      <c r="P1104" s="126" t="s">
        <v>1331</v>
      </c>
    </row>
    <row r="1105" spans="1:16" ht="51">
      <c r="A1105" s="126">
        <v>513</v>
      </c>
      <c r="B1105" s="126"/>
      <c r="C1105" s="127" t="s">
        <v>201</v>
      </c>
      <c r="D1105" s="121">
        <v>42850</v>
      </c>
      <c r="E1105" s="122" t="s">
        <v>3897</v>
      </c>
      <c r="F1105" s="122" t="s">
        <v>1368</v>
      </c>
      <c r="G1105" s="122">
        <v>13319829</v>
      </c>
      <c r="H1105" s="126"/>
      <c r="I1105" s="130" t="s">
        <v>3898</v>
      </c>
      <c r="J1105" s="126"/>
      <c r="K1105" s="126"/>
      <c r="L1105" s="126"/>
      <c r="M1105" s="126"/>
      <c r="N1105" s="223">
        <v>2616</v>
      </c>
      <c r="O1105" s="223">
        <v>0</v>
      </c>
      <c r="P1105" s="126" t="s">
        <v>1331</v>
      </c>
    </row>
    <row r="1106" spans="1:16" ht="76.5">
      <c r="A1106" s="126" t="s">
        <v>621</v>
      </c>
      <c r="B1106" s="126"/>
      <c r="C1106" s="127" t="s">
        <v>715</v>
      </c>
      <c r="D1106" s="121">
        <v>42851</v>
      </c>
      <c r="E1106" s="122" t="s">
        <v>3899</v>
      </c>
      <c r="F1106" s="122" t="s">
        <v>6</v>
      </c>
      <c r="G1106" s="122">
        <v>829567</v>
      </c>
      <c r="H1106" s="126"/>
      <c r="I1106" s="130" t="s">
        <v>3900</v>
      </c>
      <c r="J1106" s="126"/>
      <c r="K1106" s="126"/>
      <c r="L1106" s="126"/>
      <c r="M1106" s="126"/>
      <c r="N1106" s="223">
        <v>0</v>
      </c>
      <c r="O1106" s="223">
        <v>32000</v>
      </c>
      <c r="P1106" s="126" t="s">
        <v>1331</v>
      </c>
    </row>
    <row r="1107" spans="1:16" ht="89.25">
      <c r="A1107" s="126">
        <v>513</v>
      </c>
      <c r="B1107" s="126"/>
      <c r="C1107" s="127" t="s">
        <v>201</v>
      </c>
      <c r="D1107" s="121">
        <v>42851</v>
      </c>
      <c r="E1107" s="122" t="s">
        <v>3901</v>
      </c>
      <c r="F1107" s="122" t="s">
        <v>15</v>
      </c>
      <c r="G1107" s="122">
        <v>2150</v>
      </c>
      <c r="H1107" s="126"/>
      <c r="I1107" s="130" t="s">
        <v>3902</v>
      </c>
      <c r="J1107" s="126"/>
      <c r="K1107" s="126"/>
      <c r="L1107" s="126"/>
      <c r="M1107" s="126"/>
      <c r="N1107" s="223">
        <v>9894.31</v>
      </c>
      <c r="O1107" s="223">
        <v>0</v>
      </c>
      <c r="P1107" s="126" t="s">
        <v>1331</v>
      </c>
    </row>
    <row r="1108" spans="1:16" ht="63.75">
      <c r="A1108" s="126">
        <v>513</v>
      </c>
      <c r="B1108" s="126"/>
      <c r="C1108" s="127" t="s">
        <v>201</v>
      </c>
      <c r="D1108" s="121">
        <v>42851</v>
      </c>
      <c r="E1108" s="122" t="s">
        <v>3903</v>
      </c>
      <c r="F1108" s="122" t="s">
        <v>15</v>
      </c>
      <c r="G1108" s="122">
        <v>433108</v>
      </c>
      <c r="H1108" s="126"/>
      <c r="I1108" s="130" t="s">
        <v>3904</v>
      </c>
      <c r="J1108" s="126"/>
      <c r="K1108" s="126"/>
      <c r="L1108" s="126"/>
      <c r="M1108" s="126"/>
      <c r="N1108" s="223">
        <v>50</v>
      </c>
      <c r="O1108" s="223">
        <v>0</v>
      </c>
      <c r="P1108" s="126" t="s">
        <v>1331</v>
      </c>
    </row>
    <row r="1109" spans="1:16" ht="51">
      <c r="A1109" s="126" t="s">
        <v>620</v>
      </c>
      <c r="B1109" s="126"/>
      <c r="C1109" s="127" t="s">
        <v>714</v>
      </c>
      <c r="D1109" s="121">
        <v>42852</v>
      </c>
      <c r="E1109" s="122" t="s">
        <v>3905</v>
      </c>
      <c r="F1109" s="122" t="s">
        <v>6</v>
      </c>
      <c r="G1109" s="122">
        <v>830064</v>
      </c>
      <c r="H1109" s="126"/>
      <c r="I1109" s="130" t="s">
        <v>3906</v>
      </c>
      <c r="J1109" s="126"/>
      <c r="K1109" s="126"/>
      <c r="L1109" s="126"/>
      <c r="M1109" s="126"/>
      <c r="N1109" s="223">
        <v>0</v>
      </c>
      <c r="O1109" s="223">
        <v>3307.98</v>
      </c>
      <c r="P1109" s="126" t="s">
        <v>1331</v>
      </c>
    </row>
    <row r="1110" spans="1:16" ht="63.75">
      <c r="A1110" s="126">
        <v>513</v>
      </c>
      <c r="B1110" s="126"/>
      <c r="C1110" s="127" t="s">
        <v>201</v>
      </c>
      <c r="D1110" s="121">
        <v>42852</v>
      </c>
      <c r="E1110" s="122" t="s">
        <v>3907</v>
      </c>
      <c r="F1110" s="122" t="s">
        <v>15</v>
      </c>
      <c r="G1110" s="122">
        <v>433644</v>
      </c>
      <c r="H1110" s="126"/>
      <c r="I1110" s="130" t="s">
        <v>3908</v>
      </c>
      <c r="J1110" s="126"/>
      <c r="K1110" s="126"/>
      <c r="L1110" s="126"/>
      <c r="M1110" s="126"/>
      <c r="N1110" s="223">
        <v>50</v>
      </c>
      <c r="O1110" s="223">
        <v>0</v>
      </c>
      <c r="P1110" s="126" t="s">
        <v>1331</v>
      </c>
    </row>
    <row r="1111" spans="1:16" ht="63.75">
      <c r="A1111" s="126">
        <v>15</v>
      </c>
      <c r="B1111" s="126"/>
      <c r="C1111" s="127" t="s">
        <v>692</v>
      </c>
      <c r="D1111" s="121">
        <v>42853</v>
      </c>
      <c r="E1111" s="122" t="s">
        <v>3909</v>
      </c>
      <c r="F1111" s="122" t="s">
        <v>1260</v>
      </c>
      <c r="G1111" s="122">
        <v>13378865</v>
      </c>
      <c r="H1111" s="126"/>
      <c r="I1111" s="130" t="s">
        <v>3910</v>
      </c>
      <c r="J1111" s="126"/>
      <c r="K1111" s="126"/>
      <c r="L1111" s="126"/>
      <c r="M1111" s="126"/>
      <c r="N1111" s="223">
        <v>0</v>
      </c>
      <c r="O1111" s="223">
        <v>227393.29</v>
      </c>
      <c r="P1111" s="126" t="s">
        <v>1331</v>
      </c>
    </row>
    <row r="1112" spans="1:16" ht="63.75">
      <c r="A1112" s="126">
        <v>290</v>
      </c>
      <c r="B1112" s="126"/>
      <c r="C1112" s="127" t="s">
        <v>794</v>
      </c>
      <c r="D1112" s="121">
        <v>42853</v>
      </c>
      <c r="E1112" s="122" t="s">
        <v>3911</v>
      </c>
      <c r="F1112" s="122" t="s">
        <v>1260</v>
      </c>
      <c r="G1112" s="122">
        <v>13378622</v>
      </c>
      <c r="H1112" s="126"/>
      <c r="I1112" s="130" t="s">
        <v>3912</v>
      </c>
      <c r="J1112" s="126"/>
      <c r="K1112" s="126"/>
      <c r="L1112" s="126"/>
      <c r="M1112" s="126"/>
      <c r="N1112" s="223">
        <v>0</v>
      </c>
      <c r="O1112" s="223">
        <v>75229.440000000002</v>
      </c>
      <c r="P1112" s="126" t="s">
        <v>1331</v>
      </c>
    </row>
    <row r="1113" spans="1:16" ht="51">
      <c r="A1113" s="126">
        <v>272</v>
      </c>
      <c r="B1113" s="126"/>
      <c r="C1113" s="127" t="s">
        <v>788</v>
      </c>
      <c r="D1113" s="121">
        <v>42853</v>
      </c>
      <c r="E1113" s="122" t="s">
        <v>3913</v>
      </c>
      <c r="F1113" s="122" t="s">
        <v>6</v>
      </c>
      <c r="G1113" s="122">
        <v>830497</v>
      </c>
      <c r="H1113" s="126"/>
      <c r="I1113" s="130" t="s">
        <v>3914</v>
      </c>
      <c r="J1113" s="126"/>
      <c r="K1113" s="126"/>
      <c r="L1113" s="126"/>
      <c r="M1113" s="126"/>
      <c r="N1113" s="223">
        <v>0</v>
      </c>
      <c r="O1113" s="223">
        <v>139256</v>
      </c>
      <c r="P1113" s="126" t="s">
        <v>1331</v>
      </c>
    </row>
    <row r="1114" spans="1:16" ht="76.5">
      <c r="A1114" s="126" t="s">
        <v>621</v>
      </c>
      <c r="B1114" s="126"/>
      <c r="C1114" s="127" t="s">
        <v>715</v>
      </c>
      <c r="D1114" s="121">
        <v>42853</v>
      </c>
      <c r="E1114" s="122" t="s">
        <v>3915</v>
      </c>
      <c r="F1114" s="122" t="s">
        <v>6</v>
      </c>
      <c r="G1114" s="122">
        <v>830666</v>
      </c>
      <c r="H1114" s="126"/>
      <c r="I1114" s="130" t="s">
        <v>3916</v>
      </c>
      <c r="J1114" s="126"/>
      <c r="K1114" s="126"/>
      <c r="L1114" s="126"/>
      <c r="M1114" s="126"/>
      <c r="N1114" s="223">
        <v>0</v>
      </c>
      <c r="O1114" s="223">
        <v>5000</v>
      </c>
      <c r="P1114" s="126" t="s">
        <v>1331</v>
      </c>
    </row>
    <row r="1115" spans="1:16" ht="63.75">
      <c r="A1115" s="126">
        <v>513</v>
      </c>
      <c r="B1115" s="126"/>
      <c r="C1115" s="127" t="s">
        <v>201</v>
      </c>
      <c r="D1115" s="121">
        <v>42853</v>
      </c>
      <c r="E1115" s="122" t="s">
        <v>3917</v>
      </c>
      <c r="F1115" s="122" t="s">
        <v>11</v>
      </c>
      <c r="G1115" s="122">
        <v>886325</v>
      </c>
      <c r="H1115" s="126"/>
      <c r="I1115" s="130" t="s">
        <v>3918</v>
      </c>
      <c r="J1115" s="126"/>
      <c r="K1115" s="126"/>
      <c r="L1115" s="126"/>
      <c r="M1115" s="126"/>
      <c r="N1115" s="223">
        <v>398.63</v>
      </c>
      <c r="O1115" s="223">
        <v>0</v>
      </c>
      <c r="P1115" s="126" t="s">
        <v>1331</v>
      </c>
    </row>
    <row r="1116" spans="1:16" ht="63.75">
      <c r="A1116" s="126">
        <v>513</v>
      </c>
      <c r="B1116" s="126"/>
      <c r="C1116" s="127" t="s">
        <v>201</v>
      </c>
      <c r="D1116" s="121">
        <v>42853</v>
      </c>
      <c r="E1116" s="122" t="s">
        <v>3919</v>
      </c>
      <c r="F1116" s="122" t="s">
        <v>11</v>
      </c>
      <c r="G1116" s="122">
        <v>886333</v>
      </c>
      <c r="H1116" s="126"/>
      <c r="I1116" s="130" t="s">
        <v>3920</v>
      </c>
      <c r="J1116" s="126"/>
      <c r="K1116" s="126"/>
      <c r="L1116" s="126"/>
      <c r="M1116" s="126"/>
      <c r="N1116" s="223">
        <v>496.65</v>
      </c>
      <c r="O1116" s="223">
        <v>0</v>
      </c>
      <c r="P1116" s="126" t="s">
        <v>1331</v>
      </c>
    </row>
    <row r="1117" spans="1:16" ht="63.75">
      <c r="A1117" s="126" t="s">
        <v>620</v>
      </c>
      <c r="B1117" s="126"/>
      <c r="C1117" s="127" t="s">
        <v>714</v>
      </c>
      <c r="D1117" s="121">
        <v>42853</v>
      </c>
      <c r="E1117" s="122" t="s">
        <v>3921</v>
      </c>
      <c r="F1117" s="122" t="s">
        <v>11</v>
      </c>
      <c r="G1117" s="122">
        <v>886448</v>
      </c>
      <c r="H1117" s="126"/>
      <c r="I1117" s="130" t="s">
        <v>3922</v>
      </c>
      <c r="J1117" s="126"/>
      <c r="K1117" s="126"/>
      <c r="L1117" s="126"/>
      <c r="M1117" s="126"/>
      <c r="N1117" s="223">
        <v>50</v>
      </c>
      <c r="O1117" s="223">
        <v>0</v>
      </c>
      <c r="P1117" s="126" t="s">
        <v>1331</v>
      </c>
    </row>
    <row r="1118" spans="1:16" ht="89.25">
      <c r="A1118" s="126">
        <v>25</v>
      </c>
      <c r="B1118" s="126"/>
      <c r="C1118" s="127" t="s">
        <v>695</v>
      </c>
      <c r="D1118" s="121">
        <v>42853</v>
      </c>
      <c r="E1118" s="122" t="s">
        <v>3923</v>
      </c>
      <c r="F1118" s="122" t="s">
        <v>15</v>
      </c>
      <c r="G1118" s="122">
        <v>2170</v>
      </c>
      <c r="H1118" s="126"/>
      <c r="I1118" s="130" t="s">
        <v>3924</v>
      </c>
      <c r="J1118" s="126"/>
      <c r="K1118" s="126"/>
      <c r="L1118" s="126"/>
      <c r="M1118" s="126"/>
      <c r="N1118" s="223">
        <v>272.68</v>
      </c>
      <c r="O1118" s="223">
        <v>0</v>
      </c>
      <c r="P1118" s="126" t="s">
        <v>1331</v>
      </c>
    </row>
    <row r="1119" spans="1:16" ht="89.25">
      <c r="A1119" s="126">
        <v>25</v>
      </c>
      <c r="B1119" s="126"/>
      <c r="C1119" s="127" t="s">
        <v>695</v>
      </c>
      <c r="D1119" s="121">
        <v>42853</v>
      </c>
      <c r="E1119" s="122" t="s">
        <v>3925</v>
      </c>
      <c r="F1119" s="122" t="s">
        <v>15</v>
      </c>
      <c r="G1119" s="122">
        <v>2171</v>
      </c>
      <c r="H1119" s="126"/>
      <c r="I1119" s="130" t="s">
        <v>3926</v>
      </c>
      <c r="J1119" s="126"/>
      <c r="K1119" s="126"/>
      <c r="L1119" s="126"/>
      <c r="M1119" s="126"/>
      <c r="N1119" s="223">
        <v>569.29999999999995</v>
      </c>
      <c r="O1119" s="223">
        <v>0</v>
      </c>
      <c r="P1119" s="126" t="s">
        <v>1331</v>
      </c>
    </row>
    <row r="1120" spans="1:16" ht="89.25">
      <c r="A1120" s="126">
        <v>25</v>
      </c>
      <c r="B1120" s="126"/>
      <c r="C1120" s="127" t="s">
        <v>695</v>
      </c>
      <c r="D1120" s="121">
        <v>42853</v>
      </c>
      <c r="E1120" s="122" t="s">
        <v>3927</v>
      </c>
      <c r="F1120" s="122" t="s">
        <v>15</v>
      </c>
      <c r="G1120" s="122">
        <v>2172</v>
      </c>
      <c r="H1120" s="126"/>
      <c r="I1120" s="130" t="s">
        <v>3928</v>
      </c>
      <c r="J1120" s="126"/>
      <c r="K1120" s="126"/>
      <c r="L1120" s="126"/>
      <c r="M1120" s="126"/>
      <c r="N1120" s="223">
        <v>390.8</v>
      </c>
      <c r="O1120" s="223">
        <v>0</v>
      </c>
      <c r="P1120" s="126" t="s">
        <v>1331</v>
      </c>
    </row>
    <row r="1121" spans="1:16" ht="89.25">
      <c r="A1121" s="126">
        <v>25</v>
      </c>
      <c r="B1121" s="126"/>
      <c r="C1121" s="127" t="s">
        <v>695</v>
      </c>
      <c r="D1121" s="121">
        <v>42853</v>
      </c>
      <c r="E1121" s="122" t="s">
        <v>3929</v>
      </c>
      <c r="F1121" s="122" t="s">
        <v>15</v>
      </c>
      <c r="G1121" s="122">
        <v>2173</v>
      </c>
      <c r="H1121" s="126"/>
      <c r="I1121" s="130" t="s">
        <v>3930</v>
      </c>
      <c r="J1121" s="126"/>
      <c r="K1121" s="126"/>
      <c r="L1121" s="126"/>
      <c r="M1121" s="126"/>
      <c r="N1121" s="223">
        <v>277.95999999999998</v>
      </c>
      <c r="O1121" s="223">
        <v>0</v>
      </c>
      <c r="P1121" s="126" t="s">
        <v>1331</v>
      </c>
    </row>
    <row r="1122" spans="1:16" ht="63.75">
      <c r="A1122" s="126" t="s">
        <v>620</v>
      </c>
      <c r="B1122" s="126"/>
      <c r="C1122" s="127" t="s">
        <v>714</v>
      </c>
      <c r="D1122" s="121">
        <v>42828</v>
      </c>
      <c r="E1122" s="122" t="s">
        <v>3931</v>
      </c>
      <c r="F1122" s="122" t="s">
        <v>3</v>
      </c>
      <c r="G1122" s="122">
        <v>1489540</v>
      </c>
      <c r="H1122" s="126"/>
      <c r="I1122" s="130" t="s">
        <v>3932</v>
      </c>
      <c r="J1122" s="126"/>
      <c r="K1122" s="126"/>
      <c r="L1122" s="126"/>
      <c r="M1122" s="126"/>
      <c r="N1122" s="223">
        <v>0</v>
      </c>
      <c r="O1122" s="223">
        <v>276698.21000000002</v>
      </c>
      <c r="P1122" s="126" t="s">
        <v>1331</v>
      </c>
    </row>
    <row r="1123" spans="1:16" ht="51">
      <c r="A1123" s="126" t="s">
        <v>620</v>
      </c>
      <c r="B1123" s="126"/>
      <c r="C1123" s="127" t="s">
        <v>714</v>
      </c>
      <c r="D1123" s="121">
        <v>42828</v>
      </c>
      <c r="E1123" s="122" t="s">
        <v>3933</v>
      </c>
      <c r="F1123" s="122" t="s">
        <v>3</v>
      </c>
      <c r="G1123" s="122">
        <v>1489560</v>
      </c>
      <c r="H1123" s="126"/>
      <c r="I1123" s="130" t="s">
        <v>3934</v>
      </c>
      <c r="J1123" s="126"/>
      <c r="K1123" s="126"/>
      <c r="L1123" s="126"/>
      <c r="M1123" s="126"/>
      <c r="N1123" s="223">
        <v>0</v>
      </c>
      <c r="O1123" s="223">
        <v>3000</v>
      </c>
      <c r="P1123" s="126" t="s">
        <v>1331</v>
      </c>
    </row>
    <row r="1124" spans="1:16" ht="51">
      <c r="A1124" s="126" t="s">
        <v>620</v>
      </c>
      <c r="B1124" s="126"/>
      <c r="C1124" s="127" t="s">
        <v>714</v>
      </c>
      <c r="D1124" s="121">
        <v>42828</v>
      </c>
      <c r="E1124" s="122" t="s">
        <v>3935</v>
      </c>
      <c r="F1124" s="122" t="s">
        <v>3</v>
      </c>
      <c r="G1124" s="122">
        <v>1489563</v>
      </c>
      <c r="H1124" s="126"/>
      <c r="I1124" s="130" t="s">
        <v>3936</v>
      </c>
      <c r="J1124" s="126"/>
      <c r="K1124" s="126"/>
      <c r="L1124" s="126"/>
      <c r="M1124" s="126"/>
      <c r="N1124" s="223">
        <v>0</v>
      </c>
      <c r="O1124" s="223">
        <v>2770.5</v>
      </c>
      <c r="P1124" s="126" t="s">
        <v>1331</v>
      </c>
    </row>
    <row r="1125" spans="1:16" ht="51">
      <c r="A1125" s="126" t="s">
        <v>620</v>
      </c>
      <c r="B1125" s="126"/>
      <c r="C1125" s="127" t="s">
        <v>714</v>
      </c>
      <c r="D1125" s="121">
        <v>42828</v>
      </c>
      <c r="E1125" s="122" t="s">
        <v>3937</v>
      </c>
      <c r="F1125" s="122" t="s">
        <v>3</v>
      </c>
      <c r="G1125" s="122">
        <v>1489565</v>
      </c>
      <c r="H1125" s="126"/>
      <c r="I1125" s="130" t="s">
        <v>3938</v>
      </c>
      <c r="J1125" s="126"/>
      <c r="K1125" s="126"/>
      <c r="L1125" s="126"/>
      <c r="M1125" s="126"/>
      <c r="N1125" s="223">
        <v>0</v>
      </c>
      <c r="O1125" s="223">
        <v>3161.42</v>
      </c>
      <c r="P1125" s="126" t="s">
        <v>1331</v>
      </c>
    </row>
    <row r="1126" spans="1:16" ht="51">
      <c r="A1126" s="126" t="s">
        <v>620</v>
      </c>
      <c r="B1126" s="126"/>
      <c r="C1126" s="127" t="s">
        <v>714</v>
      </c>
      <c r="D1126" s="121">
        <v>42828</v>
      </c>
      <c r="E1126" s="122" t="s">
        <v>3939</v>
      </c>
      <c r="F1126" s="122" t="s">
        <v>3</v>
      </c>
      <c r="G1126" s="122">
        <v>1489566</v>
      </c>
      <c r="H1126" s="126"/>
      <c r="I1126" s="130" t="s">
        <v>3940</v>
      </c>
      <c r="J1126" s="126"/>
      <c r="K1126" s="126"/>
      <c r="L1126" s="126"/>
      <c r="M1126" s="126"/>
      <c r="N1126" s="223">
        <v>0</v>
      </c>
      <c r="O1126" s="223">
        <v>5903.39</v>
      </c>
      <c r="P1126" s="126" t="s">
        <v>1331</v>
      </c>
    </row>
    <row r="1127" spans="1:16" ht="51">
      <c r="A1127" s="126" t="s">
        <v>620</v>
      </c>
      <c r="B1127" s="126"/>
      <c r="C1127" s="127" t="s">
        <v>714</v>
      </c>
      <c r="D1127" s="121">
        <v>42828</v>
      </c>
      <c r="E1127" s="122" t="s">
        <v>3941</v>
      </c>
      <c r="F1127" s="122" t="s">
        <v>3</v>
      </c>
      <c r="G1127" s="122">
        <v>1489567</v>
      </c>
      <c r="H1127" s="126"/>
      <c r="I1127" s="130" t="s">
        <v>3942</v>
      </c>
      <c r="J1127" s="126"/>
      <c r="K1127" s="126"/>
      <c r="L1127" s="126"/>
      <c r="M1127" s="126"/>
      <c r="N1127" s="223">
        <v>0</v>
      </c>
      <c r="O1127" s="223">
        <v>3676.36</v>
      </c>
      <c r="P1127" s="126" t="s">
        <v>1331</v>
      </c>
    </row>
    <row r="1128" spans="1:16" ht="51">
      <c r="A1128" s="126" t="s">
        <v>620</v>
      </c>
      <c r="B1128" s="126"/>
      <c r="C1128" s="127" t="s">
        <v>714</v>
      </c>
      <c r="D1128" s="121">
        <v>42828</v>
      </c>
      <c r="E1128" s="122" t="s">
        <v>3943</v>
      </c>
      <c r="F1128" s="122" t="s">
        <v>3</v>
      </c>
      <c r="G1128" s="122">
        <v>1489572</v>
      </c>
      <c r="H1128" s="126"/>
      <c r="I1128" s="130" t="s">
        <v>3944</v>
      </c>
      <c r="J1128" s="126"/>
      <c r="K1128" s="126"/>
      <c r="L1128" s="126"/>
      <c r="M1128" s="126"/>
      <c r="N1128" s="223">
        <v>0</v>
      </c>
      <c r="O1128" s="223">
        <v>2702</v>
      </c>
      <c r="P1128" s="126" t="s">
        <v>1331</v>
      </c>
    </row>
    <row r="1129" spans="1:16" ht="51">
      <c r="A1129" s="126" t="s">
        <v>620</v>
      </c>
      <c r="B1129" s="126"/>
      <c r="C1129" s="127" t="s">
        <v>714</v>
      </c>
      <c r="D1129" s="121">
        <v>42828</v>
      </c>
      <c r="E1129" s="122" t="s">
        <v>3945</v>
      </c>
      <c r="F1129" s="122" t="s">
        <v>3</v>
      </c>
      <c r="G1129" s="122">
        <v>1489536</v>
      </c>
      <c r="H1129" s="126"/>
      <c r="I1129" s="130" t="s">
        <v>3946</v>
      </c>
      <c r="J1129" s="126"/>
      <c r="K1129" s="126"/>
      <c r="L1129" s="126"/>
      <c r="M1129" s="126"/>
      <c r="N1129" s="223">
        <v>0</v>
      </c>
      <c r="O1129" s="223">
        <v>700</v>
      </c>
      <c r="P1129" s="126" t="s">
        <v>1331</v>
      </c>
    </row>
    <row r="1130" spans="1:16" ht="51">
      <c r="A1130" s="126" t="s">
        <v>620</v>
      </c>
      <c r="B1130" s="126"/>
      <c r="C1130" s="127" t="s">
        <v>714</v>
      </c>
      <c r="D1130" s="121">
        <v>42828</v>
      </c>
      <c r="E1130" s="122" t="s">
        <v>3947</v>
      </c>
      <c r="F1130" s="122" t="s">
        <v>3</v>
      </c>
      <c r="G1130" s="122">
        <v>1489575</v>
      </c>
      <c r="H1130" s="126"/>
      <c r="I1130" s="130" t="s">
        <v>3948</v>
      </c>
      <c r="J1130" s="126"/>
      <c r="K1130" s="126"/>
      <c r="L1130" s="126"/>
      <c r="M1130" s="126"/>
      <c r="N1130" s="223">
        <v>0</v>
      </c>
      <c r="O1130" s="223">
        <v>867.05000000000007</v>
      </c>
      <c r="P1130" s="126" t="s">
        <v>1331</v>
      </c>
    </row>
    <row r="1131" spans="1:16" ht="51">
      <c r="A1131" s="126" t="s">
        <v>620</v>
      </c>
      <c r="B1131" s="126"/>
      <c r="C1131" s="127" t="s">
        <v>714</v>
      </c>
      <c r="D1131" s="121">
        <v>42828</v>
      </c>
      <c r="E1131" s="122" t="s">
        <v>3949</v>
      </c>
      <c r="F1131" s="122" t="s">
        <v>3</v>
      </c>
      <c r="G1131" s="122">
        <v>1489578</v>
      </c>
      <c r="H1131" s="126"/>
      <c r="I1131" s="130" t="s">
        <v>2879</v>
      </c>
      <c r="J1131" s="126"/>
      <c r="K1131" s="126"/>
      <c r="L1131" s="126"/>
      <c r="M1131" s="126"/>
      <c r="N1131" s="223">
        <v>0</v>
      </c>
      <c r="O1131" s="223">
        <v>1000</v>
      </c>
      <c r="P1131" s="126" t="s">
        <v>1331</v>
      </c>
    </row>
    <row r="1132" spans="1:16" ht="51">
      <c r="A1132" s="126" t="s">
        <v>620</v>
      </c>
      <c r="B1132" s="126"/>
      <c r="C1132" s="127" t="s">
        <v>714</v>
      </c>
      <c r="D1132" s="121">
        <v>42828</v>
      </c>
      <c r="E1132" s="122" t="s">
        <v>3950</v>
      </c>
      <c r="F1132" s="122" t="s">
        <v>3</v>
      </c>
      <c r="G1132" s="122">
        <v>1489621</v>
      </c>
      <c r="H1132" s="126"/>
      <c r="I1132" s="130" t="s">
        <v>3951</v>
      </c>
      <c r="J1132" s="126"/>
      <c r="K1132" s="126"/>
      <c r="L1132" s="126"/>
      <c r="M1132" s="126"/>
      <c r="N1132" s="223">
        <v>0</v>
      </c>
      <c r="O1132" s="223">
        <v>1665.22</v>
      </c>
      <c r="P1132" s="126" t="s">
        <v>1331</v>
      </c>
    </row>
    <row r="1133" spans="1:16" ht="38.25">
      <c r="A1133" s="126">
        <v>580</v>
      </c>
      <c r="B1133" s="126"/>
      <c r="C1133" s="127" t="s">
        <v>218</v>
      </c>
      <c r="D1133" s="121">
        <v>42828</v>
      </c>
      <c r="E1133" s="122" t="s">
        <v>3952</v>
      </c>
      <c r="F1133" s="122" t="s">
        <v>3</v>
      </c>
      <c r="G1133" s="122">
        <v>1489701</v>
      </c>
      <c r="H1133" s="126"/>
      <c r="I1133" s="130" t="s">
        <v>3953</v>
      </c>
      <c r="J1133" s="126"/>
      <c r="K1133" s="126"/>
      <c r="L1133" s="126"/>
      <c r="M1133" s="126"/>
      <c r="N1133" s="223">
        <v>0</v>
      </c>
      <c r="O1133" s="223">
        <v>172.8</v>
      </c>
      <c r="P1133" s="126" t="s">
        <v>1331</v>
      </c>
    </row>
    <row r="1134" spans="1:16" ht="51">
      <c r="A1134" s="126" t="s">
        <v>620</v>
      </c>
      <c r="B1134" s="126"/>
      <c r="C1134" s="127" t="s">
        <v>714</v>
      </c>
      <c r="D1134" s="121">
        <v>42828</v>
      </c>
      <c r="E1134" s="122" t="s">
        <v>3954</v>
      </c>
      <c r="F1134" s="122" t="s">
        <v>3</v>
      </c>
      <c r="G1134" s="122">
        <v>1489792</v>
      </c>
      <c r="H1134" s="126"/>
      <c r="I1134" s="130" t="s">
        <v>3955</v>
      </c>
      <c r="J1134" s="126"/>
      <c r="K1134" s="126"/>
      <c r="L1134" s="126"/>
      <c r="M1134" s="126"/>
      <c r="N1134" s="223">
        <v>0</v>
      </c>
      <c r="O1134" s="223">
        <v>2284.59</v>
      </c>
      <c r="P1134" s="126" t="s">
        <v>1331</v>
      </c>
    </row>
    <row r="1135" spans="1:16" ht="51">
      <c r="A1135" s="126" t="s">
        <v>620</v>
      </c>
      <c r="B1135" s="126"/>
      <c r="C1135" s="127" t="s">
        <v>714</v>
      </c>
      <c r="D1135" s="121">
        <v>42828</v>
      </c>
      <c r="E1135" s="122" t="s">
        <v>3956</v>
      </c>
      <c r="F1135" s="122" t="s">
        <v>3</v>
      </c>
      <c r="G1135" s="122">
        <v>1489793</v>
      </c>
      <c r="H1135" s="126"/>
      <c r="I1135" s="130" t="s">
        <v>3957</v>
      </c>
      <c r="J1135" s="126"/>
      <c r="K1135" s="126"/>
      <c r="L1135" s="126"/>
      <c r="M1135" s="126"/>
      <c r="N1135" s="223">
        <v>0</v>
      </c>
      <c r="O1135" s="223">
        <v>2284.59</v>
      </c>
      <c r="P1135" s="126" t="s">
        <v>1331</v>
      </c>
    </row>
    <row r="1136" spans="1:16" ht="51">
      <c r="A1136" s="126" t="s">
        <v>620</v>
      </c>
      <c r="B1136" s="126"/>
      <c r="C1136" s="127" t="s">
        <v>714</v>
      </c>
      <c r="D1136" s="121">
        <v>42829</v>
      </c>
      <c r="E1136" s="122" t="s">
        <v>3958</v>
      </c>
      <c r="F1136" s="122" t="s">
        <v>3</v>
      </c>
      <c r="G1136" s="122">
        <v>1489908</v>
      </c>
      <c r="H1136" s="126"/>
      <c r="I1136" s="130" t="s">
        <v>3672</v>
      </c>
      <c r="J1136" s="126"/>
      <c r="K1136" s="126"/>
      <c r="L1136" s="126"/>
      <c r="M1136" s="126"/>
      <c r="N1136" s="223">
        <v>0</v>
      </c>
      <c r="O1136" s="223">
        <v>1693.06</v>
      </c>
      <c r="P1136" s="126" t="s">
        <v>1331</v>
      </c>
    </row>
    <row r="1137" spans="1:16" ht="51">
      <c r="A1137" s="126" t="s">
        <v>620</v>
      </c>
      <c r="B1137" s="126"/>
      <c r="C1137" s="127" t="s">
        <v>714</v>
      </c>
      <c r="D1137" s="121">
        <v>42829</v>
      </c>
      <c r="E1137" s="122" t="s">
        <v>3959</v>
      </c>
      <c r="F1137" s="122" t="s">
        <v>3</v>
      </c>
      <c r="G1137" s="122">
        <v>1489911</v>
      </c>
      <c r="H1137" s="126"/>
      <c r="I1137" s="130" t="s">
        <v>3960</v>
      </c>
      <c r="J1137" s="126"/>
      <c r="K1137" s="126"/>
      <c r="L1137" s="126"/>
      <c r="M1137" s="126"/>
      <c r="N1137" s="223">
        <v>0</v>
      </c>
      <c r="O1137" s="223">
        <v>18378.740000000002</v>
      </c>
      <c r="P1137" s="126" t="s">
        <v>1331</v>
      </c>
    </row>
    <row r="1138" spans="1:16" ht="51">
      <c r="A1138" s="126" t="s">
        <v>620</v>
      </c>
      <c r="B1138" s="126"/>
      <c r="C1138" s="127" t="s">
        <v>714</v>
      </c>
      <c r="D1138" s="121">
        <v>42829</v>
      </c>
      <c r="E1138" s="122" t="s">
        <v>3961</v>
      </c>
      <c r="F1138" s="122" t="s">
        <v>3</v>
      </c>
      <c r="G1138" s="122">
        <v>1489930</v>
      </c>
      <c r="H1138" s="126"/>
      <c r="I1138" s="130" t="s">
        <v>3962</v>
      </c>
      <c r="J1138" s="126"/>
      <c r="K1138" s="126"/>
      <c r="L1138" s="126"/>
      <c r="M1138" s="126"/>
      <c r="N1138" s="223">
        <v>0</v>
      </c>
      <c r="O1138" s="223">
        <v>1523.9</v>
      </c>
      <c r="P1138" s="126" t="s">
        <v>1331</v>
      </c>
    </row>
    <row r="1139" spans="1:16" ht="51">
      <c r="A1139" s="126" t="s">
        <v>620</v>
      </c>
      <c r="B1139" s="126"/>
      <c r="C1139" s="127" t="s">
        <v>714</v>
      </c>
      <c r="D1139" s="121">
        <v>42829</v>
      </c>
      <c r="E1139" s="122" t="s">
        <v>3963</v>
      </c>
      <c r="F1139" s="122" t="s">
        <v>3</v>
      </c>
      <c r="G1139" s="122">
        <v>1489943</v>
      </c>
      <c r="H1139" s="126"/>
      <c r="I1139" s="130" t="s">
        <v>3964</v>
      </c>
      <c r="J1139" s="126"/>
      <c r="K1139" s="126"/>
      <c r="L1139" s="126"/>
      <c r="M1139" s="126"/>
      <c r="N1139" s="223">
        <v>0</v>
      </c>
      <c r="O1139" s="223">
        <v>545</v>
      </c>
      <c r="P1139" s="126" t="s">
        <v>1331</v>
      </c>
    </row>
    <row r="1140" spans="1:16" ht="38.25">
      <c r="A1140" s="126">
        <v>378</v>
      </c>
      <c r="B1140" s="126"/>
      <c r="C1140" s="127" t="s">
        <v>1278</v>
      </c>
      <c r="D1140" s="121">
        <v>42829</v>
      </c>
      <c r="E1140" s="122" t="s">
        <v>3965</v>
      </c>
      <c r="F1140" s="122" t="s">
        <v>3</v>
      </c>
      <c r="G1140" s="122">
        <v>1489979</v>
      </c>
      <c r="H1140" s="126"/>
      <c r="I1140" s="130" t="s">
        <v>3966</v>
      </c>
      <c r="J1140" s="126"/>
      <c r="K1140" s="126"/>
      <c r="L1140" s="126"/>
      <c r="M1140" s="126"/>
      <c r="N1140" s="223">
        <v>0</v>
      </c>
      <c r="O1140" s="223">
        <v>544.08000000000004</v>
      </c>
      <c r="P1140" s="126" t="s">
        <v>1331</v>
      </c>
    </row>
    <row r="1141" spans="1:16" ht="63.75">
      <c r="A1141" s="126" t="s">
        <v>620</v>
      </c>
      <c r="B1141" s="126"/>
      <c r="C1141" s="127" t="s">
        <v>714</v>
      </c>
      <c r="D1141" s="121">
        <v>42829</v>
      </c>
      <c r="E1141" s="122" t="s">
        <v>3967</v>
      </c>
      <c r="F1141" s="122" t="s">
        <v>3</v>
      </c>
      <c r="G1141" s="122">
        <v>1490144</v>
      </c>
      <c r="H1141" s="126"/>
      <c r="I1141" s="130" t="s">
        <v>3968</v>
      </c>
      <c r="J1141" s="126"/>
      <c r="K1141" s="126"/>
      <c r="L1141" s="126"/>
      <c r="M1141" s="126"/>
      <c r="N1141" s="223">
        <v>0</v>
      </c>
      <c r="O1141" s="223">
        <v>7357.35</v>
      </c>
      <c r="P1141" s="126" t="s">
        <v>1331</v>
      </c>
    </row>
    <row r="1142" spans="1:16" ht="38.25">
      <c r="A1142" s="126">
        <v>378</v>
      </c>
      <c r="B1142" s="126"/>
      <c r="C1142" s="127" t="s">
        <v>1278</v>
      </c>
      <c r="D1142" s="121">
        <v>42829</v>
      </c>
      <c r="E1142" s="122" t="s">
        <v>3969</v>
      </c>
      <c r="F1142" s="122" t="s">
        <v>3</v>
      </c>
      <c r="G1142" s="122">
        <v>1490185</v>
      </c>
      <c r="H1142" s="126"/>
      <c r="I1142" s="130" t="s">
        <v>3970</v>
      </c>
      <c r="J1142" s="126"/>
      <c r="K1142" s="126"/>
      <c r="L1142" s="126"/>
      <c r="M1142" s="126"/>
      <c r="N1142" s="223">
        <v>0</v>
      </c>
      <c r="O1142" s="223">
        <v>10.46</v>
      </c>
      <c r="P1142" s="126" t="s">
        <v>1331</v>
      </c>
    </row>
    <row r="1143" spans="1:16" ht="38.25">
      <c r="A1143" s="126">
        <v>580</v>
      </c>
      <c r="B1143" s="126"/>
      <c r="C1143" s="127" t="s">
        <v>218</v>
      </c>
      <c r="D1143" s="121">
        <v>42829</v>
      </c>
      <c r="E1143" s="122" t="s">
        <v>3971</v>
      </c>
      <c r="F1143" s="122" t="s">
        <v>3</v>
      </c>
      <c r="G1143" s="122">
        <v>1490238</v>
      </c>
      <c r="H1143" s="126"/>
      <c r="I1143" s="130" t="s">
        <v>3972</v>
      </c>
      <c r="J1143" s="126"/>
      <c r="K1143" s="126"/>
      <c r="L1143" s="126"/>
      <c r="M1143" s="126"/>
      <c r="N1143" s="223">
        <v>0</v>
      </c>
      <c r="O1143" s="223">
        <v>72</v>
      </c>
      <c r="P1143" s="126" t="s">
        <v>1331</v>
      </c>
    </row>
    <row r="1144" spans="1:16" ht="63.75">
      <c r="A1144" s="126" t="s">
        <v>627</v>
      </c>
      <c r="B1144" s="126"/>
      <c r="C1144" s="127" t="s">
        <v>1235</v>
      </c>
      <c r="D1144" s="121">
        <v>42830</v>
      </c>
      <c r="E1144" s="122" t="s">
        <v>3973</v>
      </c>
      <c r="F1144" s="122" t="s">
        <v>3</v>
      </c>
      <c r="G1144" s="122">
        <v>1490484</v>
      </c>
      <c r="H1144" s="126"/>
      <c r="I1144" s="130" t="s">
        <v>3974</v>
      </c>
      <c r="J1144" s="126"/>
      <c r="K1144" s="126"/>
      <c r="L1144" s="126"/>
      <c r="M1144" s="126"/>
      <c r="N1144" s="223">
        <v>0</v>
      </c>
      <c r="O1144" s="223">
        <v>33353.879999999997</v>
      </c>
      <c r="P1144" s="126" t="s">
        <v>1331</v>
      </c>
    </row>
    <row r="1145" spans="1:16" ht="51">
      <c r="A1145" s="126" t="s">
        <v>620</v>
      </c>
      <c r="B1145" s="126"/>
      <c r="C1145" s="127" t="s">
        <v>714</v>
      </c>
      <c r="D1145" s="121">
        <v>42830</v>
      </c>
      <c r="E1145" s="122" t="s">
        <v>3975</v>
      </c>
      <c r="F1145" s="122" t="s">
        <v>3</v>
      </c>
      <c r="G1145" s="122">
        <v>1490358</v>
      </c>
      <c r="H1145" s="126"/>
      <c r="I1145" s="130" t="s">
        <v>2364</v>
      </c>
      <c r="J1145" s="126"/>
      <c r="K1145" s="126"/>
      <c r="L1145" s="126"/>
      <c r="M1145" s="126"/>
      <c r="N1145" s="223">
        <v>0</v>
      </c>
      <c r="O1145" s="223">
        <v>1016</v>
      </c>
      <c r="P1145" s="126" t="s">
        <v>1331</v>
      </c>
    </row>
    <row r="1146" spans="1:16" ht="51">
      <c r="A1146" s="126" t="s">
        <v>620</v>
      </c>
      <c r="B1146" s="126"/>
      <c r="C1146" s="127" t="s">
        <v>714</v>
      </c>
      <c r="D1146" s="121">
        <v>42830</v>
      </c>
      <c r="E1146" s="122" t="s">
        <v>3976</v>
      </c>
      <c r="F1146" s="122" t="s">
        <v>3</v>
      </c>
      <c r="G1146" s="122">
        <v>1490359</v>
      </c>
      <c r="H1146" s="126"/>
      <c r="I1146" s="130" t="s">
        <v>3977</v>
      </c>
      <c r="J1146" s="126"/>
      <c r="K1146" s="126"/>
      <c r="L1146" s="126"/>
      <c r="M1146" s="126"/>
      <c r="N1146" s="223">
        <v>0</v>
      </c>
      <c r="O1146" s="223">
        <v>238.24</v>
      </c>
      <c r="P1146" s="126" t="s">
        <v>1331</v>
      </c>
    </row>
    <row r="1147" spans="1:16" ht="51">
      <c r="A1147" s="126" t="s">
        <v>620</v>
      </c>
      <c r="B1147" s="126"/>
      <c r="C1147" s="127" t="s">
        <v>714</v>
      </c>
      <c r="D1147" s="121">
        <v>42830</v>
      </c>
      <c r="E1147" s="122" t="s">
        <v>3978</v>
      </c>
      <c r="F1147" s="122" t="s">
        <v>3</v>
      </c>
      <c r="G1147" s="122">
        <v>1490368</v>
      </c>
      <c r="H1147" s="126"/>
      <c r="I1147" s="130" t="s">
        <v>3979</v>
      </c>
      <c r="J1147" s="126"/>
      <c r="K1147" s="126"/>
      <c r="L1147" s="126"/>
      <c r="M1147" s="126"/>
      <c r="N1147" s="223">
        <v>0</v>
      </c>
      <c r="O1147" s="223">
        <v>4748.6000000000004</v>
      </c>
      <c r="P1147" s="126" t="s">
        <v>1331</v>
      </c>
    </row>
    <row r="1148" spans="1:16" ht="51">
      <c r="A1148" s="126" t="s">
        <v>620</v>
      </c>
      <c r="B1148" s="126"/>
      <c r="C1148" s="127" t="s">
        <v>714</v>
      </c>
      <c r="D1148" s="121">
        <v>42830</v>
      </c>
      <c r="E1148" s="122" t="s">
        <v>3980</v>
      </c>
      <c r="F1148" s="122" t="s">
        <v>3</v>
      </c>
      <c r="G1148" s="122">
        <v>1490397</v>
      </c>
      <c r="H1148" s="126"/>
      <c r="I1148" s="130" t="s">
        <v>2944</v>
      </c>
      <c r="J1148" s="126"/>
      <c r="K1148" s="126"/>
      <c r="L1148" s="126"/>
      <c r="M1148" s="126"/>
      <c r="N1148" s="223">
        <v>0</v>
      </c>
      <c r="O1148" s="223">
        <v>711.18000000000006</v>
      </c>
      <c r="P1148" s="126" t="s">
        <v>1331</v>
      </c>
    </row>
    <row r="1149" spans="1:16" ht="51">
      <c r="A1149" s="126" t="s">
        <v>620</v>
      </c>
      <c r="B1149" s="126"/>
      <c r="C1149" s="127" t="s">
        <v>714</v>
      </c>
      <c r="D1149" s="121">
        <v>42830</v>
      </c>
      <c r="E1149" s="122" t="s">
        <v>3981</v>
      </c>
      <c r="F1149" s="122" t="s">
        <v>3</v>
      </c>
      <c r="G1149" s="122">
        <v>1490399</v>
      </c>
      <c r="H1149" s="126"/>
      <c r="I1149" s="130" t="s">
        <v>3982</v>
      </c>
      <c r="J1149" s="126"/>
      <c r="K1149" s="126"/>
      <c r="L1149" s="126"/>
      <c r="M1149" s="126"/>
      <c r="N1149" s="223">
        <v>0</v>
      </c>
      <c r="O1149" s="223">
        <v>460</v>
      </c>
      <c r="P1149" s="126" t="s">
        <v>1331</v>
      </c>
    </row>
    <row r="1150" spans="1:16" ht="51">
      <c r="A1150" s="126" t="s">
        <v>620</v>
      </c>
      <c r="B1150" s="126"/>
      <c r="C1150" s="127" t="s">
        <v>714</v>
      </c>
      <c r="D1150" s="121">
        <v>42830</v>
      </c>
      <c r="E1150" s="122" t="s">
        <v>3983</v>
      </c>
      <c r="F1150" s="122" t="s">
        <v>3</v>
      </c>
      <c r="G1150" s="122">
        <v>1490402</v>
      </c>
      <c r="H1150" s="126"/>
      <c r="I1150" s="130" t="s">
        <v>3984</v>
      </c>
      <c r="J1150" s="126"/>
      <c r="K1150" s="126"/>
      <c r="L1150" s="126"/>
      <c r="M1150" s="126"/>
      <c r="N1150" s="223">
        <v>0</v>
      </c>
      <c r="O1150" s="223">
        <v>8184.09</v>
      </c>
      <c r="P1150" s="126" t="s">
        <v>1331</v>
      </c>
    </row>
    <row r="1151" spans="1:16" ht="51">
      <c r="A1151" s="126" t="s">
        <v>620</v>
      </c>
      <c r="B1151" s="126"/>
      <c r="C1151" s="127" t="s">
        <v>714</v>
      </c>
      <c r="D1151" s="121">
        <v>42830</v>
      </c>
      <c r="E1151" s="122" t="s">
        <v>3985</v>
      </c>
      <c r="F1151" s="122" t="s">
        <v>3</v>
      </c>
      <c r="G1151" s="122">
        <v>1490405</v>
      </c>
      <c r="H1151" s="126"/>
      <c r="I1151" s="130" t="s">
        <v>3986</v>
      </c>
      <c r="J1151" s="126"/>
      <c r="K1151" s="126"/>
      <c r="L1151" s="126"/>
      <c r="M1151" s="126"/>
      <c r="N1151" s="223">
        <v>0</v>
      </c>
      <c r="O1151" s="223">
        <v>5001.2700000000004</v>
      </c>
      <c r="P1151" s="126" t="s">
        <v>1331</v>
      </c>
    </row>
    <row r="1152" spans="1:16" ht="51">
      <c r="A1152" s="126" t="s">
        <v>620</v>
      </c>
      <c r="B1152" s="126"/>
      <c r="C1152" s="127" t="s">
        <v>714</v>
      </c>
      <c r="D1152" s="121">
        <v>42830</v>
      </c>
      <c r="E1152" s="122" t="s">
        <v>3987</v>
      </c>
      <c r="F1152" s="122" t="s">
        <v>3</v>
      </c>
      <c r="G1152" s="122">
        <v>1490407</v>
      </c>
      <c r="H1152" s="126"/>
      <c r="I1152" s="130" t="s">
        <v>2968</v>
      </c>
      <c r="J1152" s="126"/>
      <c r="K1152" s="126"/>
      <c r="L1152" s="126"/>
      <c r="M1152" s="126"/>
      <c r="N1152" s="223">
        <v>0</v>
      </c>
      <c r="O1152" s="223">
        <v>1713</v>
      </c>
      <c r="P1152" s="126" t="s">
        <v>1331</v>
      </c>
    </row>
    <row r="1153" spans="1:16" ht="51">
      <c r="A1153" s="126" t="s">
        <v>620</v>
      </c>
      <c r="B1153" s="126"/>
      <c r="C1153" s="127" t="s">
        <v>714</v>
      </c>
      <c r="D1153" s="121">
        <v>42830</v>
      </c>
      <c r="E1153" s="122" t="s">
        <v>3988</v>
      </c>
      <c r="F1153" s="122" t="s">
        <v>3</v>
      </c>
      <c r="G1153" s="122">
        <v>1490424</v>
      </c>
      <c r="H1153" s="126"/>
      <c r="I1153" s="130" t="s">
        <v>3989</v>
      </c>
      <c r="J1153" s="126"/>
      <c r="K1153" s="126"/>
      <c r="L1153" s="126"/>
      <c r="M1153" s="126"/>
      <c r="N1153" s="223">
        <v>0</v>
      </c>
      <c r="O1153" s="223">
        <v>3335.7400000000002</v>
      </c>
      <c r="P1153" s="126" t="s">
        <v>1331</v>
      </c>
    </row>
    <row r="1154" spans="1:16" ht="51">
      <c r="A1154" s="126">
        <v>580</v>
      </c>
      <c r="B1154" s="126"/>
      <c r="C1154" s="127" t="s">
        <v>218</v>
      </c>
      <c r="D1154" s="121">
        <v>42830</v>
      </c>
      <c r="E1154" s="122" t="s">
        <v>3990</v>
      </c>
      <c r="F1154" s="122" t="s">
        <v>3</v>
      </c>
      <c r="G1154" s="122">
        <v>1490431</v>
      </c>
      <c r="H1154" s="126"/>
      <c r="I1154" s="130" t="s">
        <v>3991</v>
      </c>
      <c r="J1154" s="126"/>
      <c r="K1154" s="126"/>
      <c r="L1154" s="126"/>
      <c r="M1154" s="126"/>
      <c r="N1154" s="223">
        <v>0</v>
      </c>
      <c r="O1154" s="223">
        <v>158.36000000000001</v>
      </c>
      <c r="P1154" s="126" t="s">
        <v>1331</v>
      </c>
    </row>
    <row r="1155" spans="1:16" ht="51">
      <c r="A1155" s="126" t="s">
        <v>620</v>
      </c>
      <c r="B1155" s="126"/>
      <c r="C1155" s="127" t="s">
        <v>714</v>
      </c>
      <c r="D1155" s="121">
        <v>42830</v>
      </c>
      <c r="E1155" s="122" t="s">
        <v>3992</v>
      </c>
      <c r="F1155" s="122" t="s">
        <v>3</v>
      </c>
      <c r="G1155" s="122">
        <v>1490452</v>
      </c>
      <c r="H1155" s="126"/>
      <c r="I1155" s="130" t="s">
        <v>3993</v>
      </c>
      <c r="J1155" s="126"/>
      <c r="K1155" s="126"/>
      <c r="L1155" s="126"/>
      <c r="M1155" s="126"/>
      <c r="N1155" s="223">
        <v>0</v>
      </c>
      <c r="O1155" s="223">
        <v>1506</v>
      </c>
      <c r="P1155" s="126" t="s">
        <v>1331</v>
      </c>
    </row>
    <row r="1156" spans="1:16" ht="51">
      <c r="A1156" s="126" t="s">
        <v>620</v>
      </c>
      <c r="B1156" s="126"/>
      <c r="C1156" s="127" t="s">
        <v>714</v>
      </c>
      <c r="D1156" s="121">
        <v>42830</v>
      </c>
      <c r="E1156" s="122" t="s">
        <v>3994</v>
      </c>
      <c r="F1156" s="122" t="s">
        <v>3</v>
      </c>
      <c r="G1156" s="122">
        <v>1490495</v>
      </c>
      <c r="H1156" s="126"/>
      <c r="I1156" s="130" t="s">
        <v>3995</v>
      </c>
      <c r="J1156" s="126"/>
      <c r="K1156" s="126"/>
      <c r="L1156" s="126"/>
      <c r="M1156" s="126"/>
      <c r="N1156" s="223">
        <v>0</v>
      </c>
      <c r="O1156" s="223">
        <v>2404.38</v>
      </c>
      <c r="P1156" s="126" t="s">
        <v>1331</v>
      </c>
    </row>
    <row r="1157" spans="1:16" ht="51">
      <c r="A1157" s="126" t="s">
        <v>620</v>
      </c>
      <c r="B1157" s="126"/>
      <c r="C1157" s="127" t="s">
        <v>714</v>
      </c>
      <c r="D1157" s="121">
        <v>42830</v>
      </c>
      <c r="E1157" s="122" t="s">
        <v>3996</v>
      </c>
      <c r="F1157" s="122" t="s">
        <v>3</v>
      </c>
      <c r="G1157" s="122">
        <v>1490522</v>
      </c>
      <c r="H1157" s="126"/>
      <c r="I1157" s="130" t="s">
        <v>3997</v>
      </c>
      <c r="J1157" s="126"/>
      <c r="K1157" s="126"/>
      <c r="L1157" s="126"/>
      <c r="M1157" s="126"/>
      <c r="N1157" s="223">
        <v>0</v>
      </c>
      <c r="O1157" s="223">
        <v>2</v>
      </c>
      <c r="P1157" s="126" t="s">
        <v>1331</v>
      </c>
    </row>
    <row r="1158" spans="1:16" ht="51">
      <c r="A1158" s="126" t="s">
        <v>620</v>
      </c>
      <c r="B1158" s="126"/>
      <c r="C1158" s="127" t="s">
        <v>714</v>
      </c>
      <c r="D1158" s="121">
        <v>42830</v>
      </c>
      <c r="E1158" s="122" t="s">
        <v>3998</v>
      </c>
      <c r="F1158" s="122" t="s">
        <v>3</v>
      </c>
      <c r="G1158" s="122">
        <v>1490566</v>
      </c>
      <c r="H1158" s="126"/>
      <c r="I1158" s="130" t="s">
        <v>3999</v>
      </c>
      <c r="J1158" s="126"/>
      <c r="K1158" s="126"/>
      <c r="L1158" s="126"/>
      <c r="M1158" s="126"/>
      <c r="N1158" s="223">
        <v>0</v>
      </c>
      <c r="O1158" s="223">
        <v>1968.57</v>
      </c>
      <c r="P1158" s="126" t="s">
        <v>1331</v>
      </c>
    </row>
    <row r="1159" spans="1:16" ht="51">
      <c r="A1159" s="126" t="s">
        <v>620</v>
      </c>
      <c r="B1159" s="126"/>
      <c r="C1159" s="127" t="s">
        <v>714</v>
      </c>
      <c r="D1159" s="121">
        <v>42830</v>
      </c>
      <c r="E1159" s="122" t="s">
        <v>4000</v>
      </c>
      <c r="F1159" s="122" t="s">
        <v>3</v>
      </c>
      <c r="G1159" s="122">
        <v>1490617</v>
      </c>
      <c r="H1159" s="126"/>
      <c r="I1159" s="130" t="s">
        <v>4001</v>
      </c>
      <c r="J1159" s="126"/>
      <c r="K1159" s="126"/>
      <c r="L1159" s="126"/>
      <c r="M1159" s="126"/>
      <c r="N1159" s="223">
        <v>0</v>
      </c>
      <c r="O1159" s="223">
        <v>371</v>
      </c>
      <c r="P1159" s="126" t="s">
        <v>1331</v>
      </c>
    </row>
    <row r="1160" spans="1:16" ht="51">
      <c r="A1160" s="126" t="s">
        <v>620</v>
      </c>
      <c r="B1160" s="126"/>
      <c r="C1160" s="127" t="s">
        <v>714</v>
      </c>
      <c r="D1160" s="121">
        <v>42830</v>
      </c>
      <c r="E1160" s="122" t="s">
        <v>4002</v>
      </c>
      <c r="F1160" s="122" t="s">
        <v>3</v>
      </c>
      <c r="G1160" s="122">
        <v>1490628</v>
      </c>
      <c r="H1160" s="126"/>
      <c r="I1160" s="130" t="s">
        <v>4003</v>
      </c>
      <c r="J1160" s="126"/>
      <c r="K1160" s="126"/>
      <c r="L1160" s="126"/>
      <c r="M1160" s="126"/>
      <c r="N1160" s="223">
        <v>0</v>
      </c>
      <c r="O1160" s="223">
        <v>4376</v>
      </c>
      <c r="P1160" s="126" t="s">
        <v>1331</v>
      </c>
    </row>
    <row r="1161" spans="1:16" ht="51">
      <c r="A1161" s="126" t="s">
        <v>620</v>
      </c>
      <c r="B1161" s="126"/>
      <c r="C1161" s="127" t="s">
        <v>714</v>
      </c>
      <c r="D1161" s="121">
        <v>42830</v>
      </c>
      <c r="E1161" s="122" t="s">
        <v>4004</v>
      </c>
      <c r="F1161" s="122" t="s">
        <v>3</v>
      </c>
      <c r="G1161" s="122">
        <v>1490629</v>
      </c>
      <c r="H1161" s="126"/>
      <c r="I1161" s="130" t="s">
        <v>4003</v>
      </c>
      <c r="J1161" s="126"/>
      <c r="K1161" s="126"/>
      <c r="L1161" s="126"/>
      <c r="M1161" s="126"/>
      <c r="N1161" s="223">
        <v>0</v>
      </c>
      <c r="O1161" s="223">
        <v>4376</v>
      </c>
      <c r="P1161" s="126" t="s">
        <v>1331</v>
      </c>
    </row>
    <row r="1162" spans="1:16" ht="51">
      <c r="A1162" s="126">
        <v>163</v>
      </c>
      <c r="B1162" s="126"/>
      <c r="C1162" s="127" t="s">
        <v>749</v>
      </c>
      <c r="D1162" s="121">
        <v>42831</v>
      </c>
      <c r="E1162" s="122" t="s">
        <v>4005</v>
      </c>
      <c r="F1162" s="122" t="s">
        <v>3</v>
      </c>
      <c r="G1162" s="122">
        <v>1490820</v>
      </c>
      <c r="H1162" s="126"/>
      <c r="I1162" s="130" t="s">
        <v>4006</v>
      </c>
      <c r="J1162" s="126"/>
      <c r="K1162" s="126"/>
      <c r="L1162" s="126"/>
      <c r="M1162" s="126"/>
      <c r="N1162" s="223">
        <v>0</v>
      </c>
      <c r="O1162" s="223">
        <v>922.54</v>
      </c>
      <c r="P1162" s="126" t="s">
        <v>1331</v>
      </c>
    </row>
    <row r="1163" spans="1:16" ht="51">
      <c r="A1163" s="126" t="s">
        <v>620</v>
      </c>
      <c r="B1163" s="126"/>
      <c r="C1163" s="127" t="s">
        <v>714</v>
      </c>
      <c r="D1163" s="121">
        <v>42831</v>
      </c>
      <c r="E1163" s="122" t="s">
        <v>4007</v>
      </c>
      <c r="F1163" s="122" t="s">
        <v>3</v>
      </c>
      <c r="G1163" s="122">
        <v>1490840</v>
      </c>
      <c r="H1163" s="126"/>
      <c r="I1163" s="130" t="s">
        <v>4008</v>
      </c>
      <c r="J1163" s="126"/>
      <c r="K1163" s="126"/>
      <c r="L1163" s="126"/>
      <c r="M1163" s="126"/>
      <c r="N1163" s="223">
        <v>0</v>
      </c>
      <c r="O1163" s="223">
        <v>2192.88</v>
      </c>
      <c r="P1163" s="126" t="s">
        <v>1331</v>
      </c>
    </row>
    <row r="1164" spans="1:16" ht="51">
      <c r="A1164" s="126" t="s">
        <v>620</v>
      </c>
      <c r="B1164" s="126"/>
      <c r="C1164" s="127" t="s">
        <v>714</v>
      </c>
      <c r="D1164" s="121">
        <v>42831</v>
      </c>
      <c r="E1164" s="122" t="s">
        <v>4009</v>
      </c>
      <c r="F1164" s="122" t="s">
        <v>3</v>
      </c>
      <c r="G1164" s="122">
        <v>1490996</v>
      </c>
      <c r="H1164" s="126"/>
      <c r="I1164" s="130" t="s">
        <v>4010</v>
      </c>
      <c r="J1164" s="126"/>
      <c r="K1164" s="126"/>
      <c r="L1164" s="126"/>
      <c r="M1164" s="126"/>
      <c r="N1164" s="223">
        <v>0</v>
      </c>
      <c r="O1164" s="223">
        <v>307.64</v>
      </c>
      <c r="P1164" s="126" t="s">
        <v>1331</v>
      </c>
    </row>
    <row r="1165" spans="1:16" ht="51">
      <c r="A1165" s="126" t="s">
        <v>620</v>
      </c>
      <c r="B1165" s="126"/>
      <c r="C1165" s="127" t="s">
        <v>714</v>
      </c>
      <c r="D1165" s="121">
        <v>42832</v>
      </c>
      <c r="E1165" s="122" t="s">
        <v>4011</v>
      </c>
      <c r="F1165" s="122" t="s">
        <v>3</v>
      </c>
      <c r="G1165" s="122">
        <v>1491246</v>
      </c>
      <c r="H1165" s="126"/>
      <c r="I1165" s="130" t="s">
        <v>4012</v>
      </c>
      <c r="J1165" s="126"/>
      <c r="K1165" s="126"/>
      <c r="L1165" s="126"/>
      <c r="M1165" s="126"/>
      <c r="N1165" s="223">
        <v>0</v>
      </c>
      <c r="O1165" s="223">
        <v>20.05</v>
      </c>
      <c r="P1165" s="126" t="s">
        <v>1331</v>
      </c>
    </row>
    <row r="1166" spans="1:16" ht="51">
      <c r="A1166" s="126" t="s">
        <v>620</v>
      </c>
      <c r="B1166" s="126"/>
      <c r="C1166" s="127" t="s">
        <v>714</v>
      </c>
      <c r="D1166" s="121">
        <v>42832</v>
      </c>
      <c r="E1166" s="122" t="s">
        <v>4013</v>
      </c>
      <c r="F1166" s="122" t="s">
        <v>3</v>
      </c>
      <c r="G1166" s="122">
        <v>1491182</v>
      </c>
      <c r="H1166" s="126"/>
      <c r="I1166" s="130" t="s">
        <v>3437</v>
      </c>
      <c r="J1166" s="126"/>
      <c r="K1166" s="126"/>
      <c r="L1166" s="126"/>
      <c r="M1166" s="126"/>
      <c r="N1166" s="223">
        <v>0</v>
      </c>
      <c r="O1166" s="223">
        <v>1500</v>
      </c>
      <c r="P1166" s="126" t="s">
        <v>1331</v>
      </c>
    </row>
    <row r="1167" spans="1:16" ht="51">
      <c r="A1167" s="126" t="s">
        <v>620</v>
      </c>
      <c r="B1167" s="126"/>
      <c r="C1167" s="127" t="s">
        <v>714</v>
      </c>
      <c r="D1167" s="121">
        <v>42832</v>
      </c>
      <c r="E1167" s="122" t="s">
        <v>4014</v>
      </c>
      <c r="F1167" s="122" t="s">
        <v>3</v>
      </c>
      <c r="G1167" s="122">
        <v>1491195</v>
      </c>
      <c r="H1167" s="126"/>
      <c r="I1167" s="130" t="s">
        <v>4015</v>
      </c>
      <c r="J1167" s="126"/>
      <c r="K1167" s="126"/>
      <c r="L1167" s="126"/>
      <c r="M1167" s="126"/>
      <c r="N1167" s="223">
        <v>0</v>
      </c>
      <c r="O1167" s="223">
        <v>1014.15</v>
      </c>
      <c r="P1167" s="126" t="s">
        <v>1331</v>
      </c>
    </row>
    <row r="1168" spans="1:16" ht="51">
      <c r="A1168" s="126">
        <v>586</v>
      </c>
      <c r="B1168" s="126"/>
      <c r="C1168" s="127" t="s">
        <v>223</v>
      </c>
      <c r="D1168" s="121">
        <v>42832</v>
      </c>
      <c r="E1168" s="122" t="s">
        <v>4016</v>
      </c>
      <c r="F1168" s="122" t="s">
        <v>3</v>
      </c>
      <c r="G1168" s="122">
        <v>1491335</v>
      </c>
      <c r="H1168" s="126"/>
      <c r="I1168" s="130" t="s">
        <v>4017</v>
      </c>
      <c r="J1168" s="126"/>
      <c r="K1168" s="126"/>
      <c r="L1168" s="126"/>
      <c r="M1168" s="126"/>
      <c r="N1168" s="223">
        <v>0</v>
      </c>
      <c r="O1168" s="223">
        <v>816.4</v>
      </c>
      <c r="P1168" s="126" t="s">
        <v>1331</v>
      </c>
    </row>
    <row r="1169" spans="1:16" ht="51">
      <c r="A1169" s="126">
        <v>586</v>
      </c>
      <c r="B1169" s="126"/>
      <c r="C1169" s="127" t="s">
        <v>223</v>
      </c>
      <c r="D1169" s="121">
        <v>42832</v>
      </c>
      <c r="E1169" s="122" t="s">
        <v>4018</v>
      </c>
      <c r="F1169" s="122" t="s">
        <v>3</v>
      </c>
      <c r="G1169" s="122">
        <v>1491336</v>
      </c>
      <c r="H1169" s="126"/>
      <c r="I1169" s="130" t="s">
        <v>4019</v>
      </c>
      <c r="J1169" s="126"/>
      <c r="K1169" s="126"/>
      <c r="L1169" s="126"/>
      <c r="M1169" s="126"/>
      <c r="N1169" s="223">
        <v>0</v>
      </c>
      <c r="O1169" s="223">
        <v>456.5</v>
      </c>
      <c r="P1169" s="126" t="s">
        <v>1331</v>
      </c>
    </row>
    <row r="1170" spans="1:16" ht="51">
      <c r="A1170" s="126">
        <v>586</v>
      </c>
      <c r="B1170" s="126"/>
      <c r="C1170" s="127" t="s">
        <v>223</v>
      </c>
      <c r="D1170" s="121">
        <v>42832</v>
      </c>
      <c r="E1170" s="122" t="s">
        <v>4020</v>
      </c>
      <c r="F1170" s="122" t="s">
        <v>3</v>
      </c>
      <c r="G1170" s="122">
        <v>1491337</v>
      </c>
      <c r="H1170" s="126"/>
      <c r="I1170" s="130" t="s">
        <v>4021</v>
      </c>
      <c r="J1170" s="126"/>
      <c r="K1170" s="126"/>
      <c r="L1170" s="126"/>
      <c r="M1170" s="126"/>
      <c r="N1170" s="223">
        <v>0</v>
      </c>
      <c r="O1170" s="223">
        <v>209.1</v>
      </c>
      <c r="P1170" s="126" t="s">
        <v>1331</v>
      </c>
    </row>
    <row r="1171" spans="1:16" ht="51">
      <c r="A1171" s="126">
        <v>586</v>
      </c>
      <c r="B1171" s="126"/>
      <c r="C1171" s="127" t="s">
        <v>223</v>
      </c>
      <c r="D1171" s="121">
        <v>42832</v>
      </c>
      <c r="E1171" s="122" t="s">
        <v>4022</v>
      </c>
      <c r="F1171" s="122" t="s">
        <v>3</v>
      </c>
      <c r="G1171" s="122">
        <v>1491338</v>
      </c>
      <c r="H1171" s="126"/>
      <c r="I1171" s="130" t="s">
        <v>4023</v>
      </c>
      <c r="J1171" s="126"/>
      <c r="K1171" s="126"/>
      <c r="L1171" s="126"/>
      <c r="M1171" s="126"/>
      <c r="N1171" s="223">
        <v>0</v>
      </c>
      <c r="O1171" s="223">
        <v>390.82</v>
      </c>
      <c r="P1171" s="126" t="s">
        <v>1331</v>
      </c>
    </row>
    <row r="1172" spans="1:16" ht="51">
      <c r="A1172" s="126" t="s">
        <v>620</v>
      </c>
      <c r="B1172" s="126"/>
      <c r="C1172" s="127" t="s">
        <v>714</v>
      </c>
      <c r="D1172" s="121">
        <v>42832</v>
      </c>
      <c r="E1172" s="122" t="s">
        <v>4024</v>
      </c>
      <c r="F1172" s="122" t="s">
        <v>3</v>
      </c>
      <c r="G1172" s="122">
        <v>1491357</v>
      </c>
      <c r="H1172" s="126"/>
      <c r="I1172" s="130" t="s">
        <v>4025</v>
      </c>
      <c r="J1172" s="126"/>
      <c r="K1172" s="126"/>
      <c r="L1172" s="126"/>
      <c r="M1172" s="126"/>
      <c r="N1172" s="223">
        <v>0</v>
      </c>
      <c r="O1172" s="223">
        <v>46.92</v>
      </c>
      <c r="P1172" s="126" t="s">
        <v>1331</v>
      </c>
    </row>
    <row r="1173" spans="1:16" ht="51">
      <c r="A1173" s="126" t="s">
        <v>620</v>
      </c>
      <c r="B1173" s="126"/>
      <c r="C1173" s="127" t="s">
        <v>714</v>
      </c>
      <c r="D1173" s="121">
        <v>42832</v>
      </c>
      <c r="E1173" s="122" t="s">
        <v>4026</v>
      </c>
      <c r="F1173" s="122" t="s">
        <v>3</v>
      </c>
      <c r="G1173" s="122">
        <v>1491358</v>
      </c>
      <c r="H1173" s="126"/>
      <c r="I1173" s="130" t="s">
        <v>4027</v>
      </c>
      <c r="J1173" s="126"/>
      <c r="K1173" s="126"/>
      <c r="L1173" s="126"/>
      <c r="M1173" s="126"/>
      <c r="N1173" s="223">
        <v>0</v>
      </c>
      <c r="O1173" s="223">
        <v>2481</v>
      </c>
      <c r="P1173" s="126" t="s">
        <v>1331</v>
      </c>
    </row>
    <row r="1174" spans="1:16" ht="51">
      <c r="A1174" s="126" t="s">
        <v>620</v>
      </c>
      <c r="B1174" s="126"/>
      <c r="C1174" s="127" t="s">
        <v>714</v>
      </c>
      <c r="D1174" s="121">
        <v>42832</v>
      </c>
      <c r="E1174" s="122" t="s">
        <v>4028</v>
      </c>
      <c r="F1174" s="122" t="s">
        <v>3</v>
      </c>
      <c r="G1174" s="122">
        <v>1491381</v>
      </c>
      <c r="H1174" s="126"/>
      <c r="I1174" s="130" t="s">
        <v>4029</v>
      </c>
      <c r="J1174" s="126"/>
      <c r="K1174" s="126"/>
      <c r="L1174" s="126"/>
      <c r="M1174" s="126"/>
      <c r="N1174" s="223">
        <v>0</v>
      </c>
      <c r="O1174" s="223">
        <v>1018</v>
      </c>
      <c r="P1174" s="126" t="s">
        <v>1331</v>
      </c>
    </row>
    <row r="1175" spans="1:16" ht="51">
      <c r="A1175" s="126" t="s">
        <v>620</v>
      </c>
      <c r="B1175" s="126"/>
      <c r="C1175" s="127" t="s">
        <v>714</v>
      </c>
      <c r="D1175" s="121">
        <v>42832</v>
      </c>
      <c r="E1175" s="122" t="s">
        <v>4030</v>
      </c>
      <c r="F1175" s="122" t="s">
        <v>3</v>
      </c>
      <c r="G1175" s="122">
        <v>1491429</v>
      </c>
      <c r="H1175" s="126"/>
      <c r="I1175" s="130" t="s">
        <v>4031</v>
      </c>
      <c r="J1175" s="126"/>
      <c r="K1175" s="126"/>
      <c r="L1175" s="126"/>
      <c r="M1175" s="126"/>
      <c r="N1175" s="223">
        <v>0</v>
      </c>
      <c r="O1175" s="223">
        <v>227.42000000000002</v>
      </c>
      <c r="P1175" s="126" t="s">
        <v>1331</v>
      </c>
    </row>
    <row r="1176" spans="1:16" ht="51">
      <c r="A1176" s="126" t="s">
        <v>620</v>
      </c>
      <c r="B1176" s="126"/>
      <c r="C1176" s="127" t="s">
        <v>714</v>
      </c>
      <c r="D1176" s="121">
        <v>42832</v>
      </c>
      <c r="E1176" s="122" t="s">
        <v>4032</v>
      </c>
      <c r="F1176" s="122" t="s">
        <v>3</v>
      </c>
      <c r="G1176" s="122">
        <v>1491462</v>
      </c>
      <c r="H1176" s="126"/>
      <c r="I1176" s="130" t="s">
        <v>2892</v>
      </c>
      <c r="J1176" s="126"/>
      <c r="K1176" s="126"/>
      <c r="L1176" s="126"/>
      <c r="M1176" s="126"/>
      <c r="N1176" s="223">
        <v>0</v>
      </c>
      <c r="O1176" s="223">
        <v>1000</v>
      </c>
      <c r="P1176" s="126" t="s">
        <v>1331</v>
      </c>
    </row>
    <row r="1177" spans="1:16" ht="51">
      <c r="A1177" s="126" t="s">
        <v>620</v>
      </c>
      <c r="B1177" s="126"/>
      <c r="C1177" s="127" t="s">
        <v>714</v>
      </c>
      <c r="D1177" s="121">
        <v>42835</v>
      </c>
      <c r="E1177" s="122" t="s">
        <v>4033</v>
      </c>
      <c r="F1177" s="122" t="s">
        <v>3</v>
      </c>
      <c r="G1177" s="122">
        <v>1491680</v>
      </c>
      <c r="H1177" s="126"/>
      <c r="I1177" s="130" t="s">
        <v>4034</v>
      </c>
      <c r="J1177" s="126"/>
      <c r="K1177" s="126"/>
      <c r="L1177" s="126"/>
      <c r="M1177" s="126"/>
      <c r="N1177" s="223">
        <v>0</v>
      </c>
      <c r="O1177" s="223">
        <v>950</v>
      </c>
      <c r="P1177" s="126" t="s">
        <v>1331</v>
      </c>
    </row>
    <row r="1178" spans="1:16" ht="51">
      <c r="A1178" s="126" t="s">
        <v>620</v>
      </c>
      <c r="B1178" s="126"/>
      <c r="C1178" s="127" t="s">
        <v>714</v>
      </c>
      <c r="D1178" s="121">
        <v>42835</v>
      </c>
      <c r="E1178" s="122" t="s">
        <v>4035</v>
      </c>
      <c r="F1178" s="122" t="s">
        <v>3</v>
      </c>
      <c r="G1178" s="122">
        <v>1491730</v>
      </c>
      <c r="H1178" s="126"/>
      <c r="I1178" s="130" t="s">
        <v>4036</v>
      </c>
      <c r="J1178" s="126"/>
      <c r="K1178" s="126"/>
      <c r="L1178" s="126"/>
      <c r="M1178" s="126"/>
      <c r="N1178" s="223">
        <v>0</v>
      </c>
      <c r="O1178" s="223">
        <v>2449.4</v>
      </c>
      <c r="P1178" s="126" t="s">
        <v>1331</v>
      </c>
    </row>
    <row r="1179" spans="1:16" ht="51">
      <c r="A1179" s="126" t="s">
        <v>620</v>
      </c>
      <c r="B1179" s="126"/>
      <c r="C1179" s="127" t="s">
        <v>714</v>
      </c>
      <c r="D1179" s="121">
        <v>42835</v>
      </c>
      <c r="E1179" s="122" t="s">
        <v>4037</v>
      </c>
      <c r="F1179" s="122" t="s">
        <v>3</v>
      </c>
      <c r="G1179" s="122">
        <v>1491732</v>
      </c>
      <c r="H1179" s="126"/>
      <c r="I1179" s="130" t="s">
        <v>4038</v>
      </c>
      <c r="J1179" s="126"/>
      <c r="K1179" s="126"/>
      <c r="L1179" s="126"/>
      <c r="M1179" s="126"/>
      <c r="N1179" s="223">
        <v>0</v>
      </c>
      <c r="O1179" s="223">
        <v>27.19</v>
      </c>
      <c r="P1179" s="126" t="s">
        <v>1331</v>
      </c>
    </row>
    <row r="1180" spans="1:16" ht="51">
      <c r="A1180" s="126" t="s">
        <v>620</v>
      </c>
      <c r="B1180" s="126"/>
      <c r="C1180" s="127" t="s">
        <v>714</v>
      </c>
      <c r="D1180" s="121">
        <v>42835</v>
      </c>
      <c r="E1180" s="122" t="s">
        <v>4039</v>
      </c>
      <c r="F1180" s="122" t="s">
        <v>3</v>
      </c>
      <c r="G1180" s="122">
        <v>1491733</v>
      </c>
      <c r="H1180" s="126"/>
      <c r="I1180" s="130" t="s">
        <v>4040</v>
      </c>
      <c r="J1180" s="126"/>
      <c r="K1180" s="126"/>
      <c r="L1180" s="126"/>
      <c r="M1180" s="126"/>
      <c r="N1180" s="223">
        <v>0</v>
      </c>
      <c r="O1180" s="223">
        <v>1969.4</v>
      </c>
      <c r="P1180" s="126" t="s">
        <v>1331</v>
      </c>
    </row>
    <row r="1181" spans="1:16" ht="63.75">
      <c r="A1181" s="126" t="s">
        <v>620</v>
      </c>
      <c r="B1181" s="126"/>
      <c r="C1181" s="127" t="s">
        <v>714</v>
      </c>
      <c r="D1181" s="121">
        <v>42835</v>
      </c>
      <c r="E1181" s="122" t="s">
        <v>4041</v>
      </c>
      <c r="F1181" s="122" t="s">
        <v>3</v>
      </c>
      <c r="G1181" s="122">
        <v>1491734</v>
      </c>
      <c r="H1181" s="126"/>
      <c r="I1181" s="130" t="s">
        <v>4042</v>
      </c>
      <c r="J1181" s="126"/>
      <c r="K1181" s="126"/>
      <c r="L1181" s="126"/>
      <c r="M1181" s="126"/>
      <c r="N1181" s="223">
        <v>0</v>
      </c>
      <c r="O1181" s="223">
        <v>1432.53</v>
      </c>
      <c r="P1181" s="126" t="s">
        <v>1331</v>
      </c>
    </row>
    <row r="1182" spans="1:16" ht="51">
      <c r="A1182" s="126" t="s">
        <v>620</v>
      </c>
      <c r="B1182" s="126"/>
      <c r="C1182" s="127" t="s">
        <v>714</v>
      </c>
      <c r="D1182" s="121">
        <v>42835</v>
      </c>
      <c r="E1182" s="122" t="s">
        <v>4043</v>
      </c>
      <c r="F1182" s="122" t="s">
        <v>3</v>
      </c>
      <c r="G1182" s="122">
        <v>1491735</v>
      </c>
      <c r="H1182" s="126"/>
      <c r="I1182" s="130" t="s">
        <v>4044</v>
      </c>
      <c r="J1182" s="126"/>
      <c r="K1182" s="126"/>
      <c r="L1182" s="126"/>
      <c r="M1182" s="126"/>
      <c r="N1182" s="223">
        <v>0</v>
      </c>
      <c r="O1182" s="223">
        <v>110.87</v>
      </c>
      <c r="P1182" s="126" t="s">
        <v>1331</v>
      </c>
    </row>
    <row r="1183" spans="1:16" ht="63.75">
      <c r="A1183" s="126" t="s">
        <v>620</v>
      </c>
      <c r="B1183" s="126"/>
      <c r="C1183" s="127" t="s">
        <v>714</v>
      </c>
      <c r="D1183" s="121">
        <v>42835</v>
      </c>
      <c r="E1183" s="122" t="s">
        <v>4045</v>
      </c>
      <c r="F1183" s="122" t="s">
        <v>3</v>
      </c>
      <c r="G1183" s="122">
        <v>1491736</v>
      </c>
      <c r="H1183" s="126"/>
      <c r="I1183" s="130" t="s">
        <v>4046</v>
      </c>
      <c r="J1183" s="126"/>
      <c r="K1183" s="126"/>
      <c r="L1183" s="126"/>
      <c r="M1183" s="126"/>
      <c r="N1183" s="223">
        <v>0</v>
      </c>
      <c r="O1183" s="223">
        <v>751.24</v>
      </c>
      <c r="P1183" s="126" t="s">
        <v>1331</v>
      </c>
    </row>
    <row r="1184" spans="1:16" ht="63.75">
      <c r="A1184" s="126" t="s">
        <v>620</v>
      </c>
      <c r="B1184" s="126"/>
      <c r="C1184" s="127" t="s">
        <v>714</v>
      </c>
      <c r="D1184" s="121">
        <v>42835</v>
      </c>
      <c r="E1184" s="122" t="s">
        <v>4047</v>
      </c>
      <c r="F1184" s="122" t="s">
        <v>3</v>
      </c>
      <c r="G1184" s="122">
        <v>1491737</v>
      </c>
      <c r="H1184" s="126"/>
      <c r="I1184" s="130" t="s">
        <v>4048</v>
      </c>
      <c r="J1184" s="126"/>
      <c r="K1184" s="126"/>
      <c r="L1184" s="126"/>
      <c r="M1184" s="126"/>
      <c r="N1184" s="223">
        <v>0</v>
      </c>
      <c r="O1184" s="223">
        <v>110.87</v>
      </c>
      <c r="P1184" s="126" t="s">
        <v>1331</v>
      </c>
    </row>
    <row r="1185" spans="1:16" ht="51">
      <c r="A1185" s="126" t="s">
        <v>620</v>
      </c>
      <c r="B1185" s="126"/>
      <c r="C1185" s="127" t="s">
        <v>714</v>
      </c>
      <c r="D1185" s="121">
        <v>42835</v>
      </c>
      <c r="E1185" s="122" t="s">
        <v>4049</v>
      </c>
      <c r="F1185" s="122" t="s">
        <v>3</v>
      </c>
      <c r="G1185" s="122">
        <v>1491738</v>
      </c>
      <c r="H1185" s="126"/>
      <c r="I1185" s="130" t="s">
        <v>4050</v>
      </c>
      <c r="J1185" s="126"/>
      <c r="K1185" s="126"/>
      <c r="L1185" s="126"/>
      <c r="M1185" s="126"/>
      <c r="N1185" s="223">
        <v>0</v>
      </c>
      <c r="O1185" s="223">
        <v>1284.5</v>
      </c>
      <c r="P1185" s="126" t="s">
        <v>1331</v>
      </c>
    </row>
    <row r="1186" spans="1:16" ht="51">
      <c r="A1186" s="126" t="s">
        <v>620</v>
      </c>
      <c r="B1186" s="126"/>
      <c r="C1186" s="127" t="s">
        <v>714</v>
      </c>
      <c r="D1186" s="121">
        <v>42835</v>
      </c>
      <c r="E1186" s="122" t="s">
        <v>4051</v>
      </c>
      <c r="F1186" s="122" t="s">
        <v>3</v>
      </c>
      <c r="G1186" s="122">
        <v>1491739</v>
      </c>
      <c r="H1186" s="126"/>
      <c r="I1186" s="130" t="s">
        <v>4052</v>
      </c>
      <c r="J1186" s="126"/>
      <c r="K1186" s="126"/>
      <c r="L1186" s="126"/>
      <c r="M1186" s="126"/>
      <c r="N1186" s="223">
        <v>0</v>
      </c>
      <c r="O1186" s="223">
        <v>418.29</v>
      </c>
      <c r="P1186" s="126" t="s">
        <v>1331</v>
      </c>
    </row>
    <row r="1187" spans="1:16" ht="51">
      <c r="A1187" s="126" t="s">
        <v>620</v>
      </c>
      <c r="B1187" s="126"/>
      <c r="C1187" s="127" t="s">
        <v>714</v>
      </c>
      <c r="D1187" s="121">
        <v>42835</v>
      </c>
      <c r="E1187" s="122" t="s">
        <v>4053</v>
      </c>
      <c r="F1187" s="122" t="s">
        <v>3</v>
      </c>
      <c r="G1187" s="122">
        <v>1491742</v>
      </c>
      <c r="H1187" s="126"/>
      <c r="I1187" s="130" t="s">
        <v>4054</v>
      </c>
      <c r="J1187" s="126"/>
      <c r="K1187" s="126"/>
      <c r="L1187" s="126"/>
      <c r="M1187" s="126"/>
      <c r="N1187" s="223">
        <v>0</v>
      </c>
      <c r="O1187" s="223">
        <v>6810.8</v>
      </c>
      <c r="P1187" s="126" t="s">
        <v>1331</v>
      </c>
    </row>
    <row r="1188" spans="1:16" ht="63.75">
      <c r="A1188" s="126" t="s">
        <v>620</v>
      </c>
      <c r="B1188" s="126"/>
      <c r="C1188" s="127" t="s">
        <v>714</v>
      </c>
      <c r="D1188" s="121">
        <v>42835</v>
      </c>
      <c r="E1188" s="122" t="s">
        <v>4055</v>
      </c>
      <c r="F1188" s="122" t="s">
        <v>3</v>
      </c>
      <c r="G1188" s="122">
        <v>1491745</v>
      </c>
      <c r="H1188" s="126"/>
      <c r="I1188" s="130" t="s">
        <v>4056</v>
      </c>
      <c r="J1188" s="126"/>
      <c r="K1188" s="126"/>
      <c r="L1188" s="126"/>
      <c r="M1188" s="126"/>
      <c r="N1188" s="223">
        <v>0</v>
      </c>
      <c r="O1188" s="223">
        <v>488.48</v>
      </c>
      <c r="P1188" s="126" t="s">
        <v>1331</v>
      </c>
    </row>
    <row r="1189" spans="1:16" ht="63.75">
      <c r="A1189" s="126" t="s">
        <v>620</v>
      </c>
      <c r="B1189" s="126"/>
      <c r="C1189" s="127" t="s">
        <v>714</v>
      </c>
      <c r="D1189" s="121">
        <v>42835</v>
      </c>
      <c r="E1189" s="122" t="s">
        <v>4057</v>
      </c>
      <c r="F1189" s="122" t="s">
        <v>3</v>
      </c>
      <c r="G1189" s="122">
        <v>1491747</v>
      </c>
      <c r="H1189" s="126"/>
      <c r="I1189" s="130" t="s">
        <v>4058</v>
      </c>
      <c r="J1189" s="126"/>
      <c r="K1189" s="126"/>
      <c r="L1189" s="126"/>
      <c r="M1189" s="126"/>
      <c r="N1189" s="223">
        <v>0</v>
      </c>
      <c r="O1189" s="223">
        <v>1152.28</v>
      </c>
      <c r="P1189" s="126" t="s">
        <v>1331</v>
      </c>
    </row>
    <row r="1190" spans="1:16" ht="51">
      <c r="A1190" s="126" t="s">
        <v>620</v>
      </c>
      <c r="B1190" s="126"/>
      <c r="C1190" s="127" t="s">
        <v>714</v>
      </c>
      <c r="D1190" s="121">
        <v>42835</v>
      </c>
      <c r="E1190" s="122" t="s">
        <v>4059</v>
      </c>
      <c r="F1190" s="122" t="s">
        <v>3</v>
      </c>
      <c r="G1190" s="122">
        <v>1491774</v>
      </c>
      <c r="H1190" s="126"/>
      <c r="I1190" s="130" t="s">
        <v>4060</v>
      </c>
      <c r="J1190" s="126"/>
      <c r="K1190" s="126"/>
      <c r="L1190" s="126"/>
      <c r="M1190" s="126"/>
      <c r="N1190" s="223">
        <v>0</v>
      </c>
      <c r="O1190" s="223">
        <v>3143.12</v>
      </c>
      <c r="P1190" s="126" t="s">
        <v>1331</v>
      </c>
    </row>
    <row r="1191" spans="1:16" ht="51">
      <c r="A1191" s="126" t="s">
        <v>620</v>
      </c>
      <c r="B1191" s="126"/>
      <c r="C1191" s="127" t="s">
        <v>714</v>
      </c>
      <c r="D1191" s="121">
        <v>42835</v>
      </c>
      <c r="E1191" s="122" t="s">
        <v>4061</v>
      </c>
      <c r="F1191" s="122" t="s">
        <v>3</v>
      </c>
      <c r="G1191" s="122">
        <v>1491880</v>
      </c>
      <c r="H1191" s="126"/>
      <c r="I1191" s="130" t="s">
        <v>4062</v>
      </c>
      <c r="J1191" s="126"/>
      <c r="K1191" s="126"/>
      <c r="L1191" s="126"/>
      <c r="M1191" s="126"/>
      <c r="N1191" s="223">
        <v>0</v>
      </c>
      <c r="O1191" s="223">
        <v>444</v>
      </c>
      <c r="P1191" s="126" t="s">
        <v>1331</v>
      </c>
    </row>
    <row r="1192" spans="1:16" ht="51">
      <c r="A1192" s="126" t="s">
        <v>620</v>
      </c>
      <c r="B1192" s="126"/>
      <c r="C1192" s="127" t="s">
        <v>714</v>
      </c>
      <c r="D1192" s="121">
        <v>42835</v>
      </c>
      <c r="E1192" s="122" t="s">
        <v>4063</v>
      </c>
      <c r="F1192" s="122" t="s">
        <v>3</v>
      </c>
      <c r="G1192" s="122">
        <v>1491894</v>
      </c>
      <c r="H1192" s="126"/>
      <c r="I1192" s="130" t="s">
        <v>4064</v>
      </c>
      <c r="J1192" s="126"/>
      <c r="K1192" s="126"/>
      <c r="L1192" s="126"/>
      <c r="M1192" s="126"/>
      <c r="N1192" s="223">
        <v>0</v>
      </c>
      <c r="O1192" s="223">
        <v>3225.46</v>
      </c>
      <c r="P1192" s="126" t="s">
        <v>1331</v>
      </c>
    </row>
    <row r="1193" spans="1:16" ht="51">
      <c r="A1193" s="126">
        <v>342</v>
      </c>
      <c r="B1193" s="126"/>
      <c r="C1193" s="127" t="s">
        <v>817</v>
      </c>
      <c r="D1193" s="121">
        <v>42835</v>
      </c>
      <c r="E1193" s="122" t="s">
        <v>4065</v>
      </c>
      <c r="F1193" s="122" t="s">
        <v>3</v>
      </c>
      <c r="G1193" s="122">
        <v>1491929</v>
      </c>
      <c r="H1193" s="126"/>
      <c r="I1193" s="130" t="s">
        <v>4066</v>
      </c>
      <c r="J1193" s="126"/>
      <c r="K1193" s="126"/>
      <c r="L1193" s="126"/>
      <c r="M1193" s="126"/>
      <c r="N1193" s="223">
        <v>0</v>
      </c>
      <c r="O1193" s="223">
        <v>130</v>
      </c>
      <c r="P1193" s="126" t="s">
        <v>1331</v>
      </c>
    </row>
    <row r="1194" spans="1:16" ht="51">
      <c r="A1194" s="126" t="s">
        <v>620</v>
      </c>
      <c r="B1194" s="126"/>
      <c r="C1194" s="127" t="s">
        <v>714</v>
      </c>
      <c r="D1194" s="121">
        <v>42836</v>
      </c>
      <c r="E1194" s="122" t="s">
        <v>4067</v>
      </c>
      <c r="F1194" s="122" t="s">
        <v>3</v>
      </c>
      <c r="G1194" s="122">
        <v>1492172</v>
      </c>
      <c r="H1194" s="126"/>
      <c r="I1194" s="130" t="s">
        <v>4068</v>
      </c>
      <c r="J1194" s="126"/>
      <c r="K1194" s="126"/>
      <c r="L1194" s="126"/>
      <c r="M1194" s="126"/>
      <c r="N1194" s="223">
        <v>0</v>
      </c>
      <c r="O1194" s="223">
        <v>4274.05</v>
      </c>
      <c r="P1194" s="126" t="s">
        <v>1331</v>
      </c>
    </row>
    <row r="1195" spans="1:16" ht="51">
      <c r="A1195" s="126" t="s">
        <v>620</v>
      </c>
      <c r="B1195" s="126"/>
      <c r="C1195" s="127" t="s">
        <v>714</v>
      </c>
      <c r="D1195" s="121">
        <v>42836</v>
      </c>
      <c r="E1195" s="122" t="s">
        <v>4069</v>
      </c>
      <c r="F1195" s="122" t="s">
        <v>3</v>
      </c>
      <c r="G1195" s="122">
        <v>1492173</v>
      </c>
      <c r="H1195" s="126"/>
      <c r="I1195" s="130" t="s">
        <v>4070</v>
      </c>
      <c r="J1195" s="126"/>
      <c r="K1195" s="126"/>
      <c r="L1195" s="126"/>
      <c r="M1195" s="126"/>
      <c r="N1195" s="223">
        <v>0</v>
      </c>
      <c r="O1195" s="223">
        <v>4274.05</v>
      </c>
      <c r="P1195" s="126" t="s">
        <v>1331</v>
      </c>
    </row>
    <row r="1196" spans="1:16" ht="51">
      <c r="A1196" s="126" t="s">
        <v>620</v>
      </c>
      <c r="B1196" s="126"/>
      <c r="C1196" s="127" t="s">
        <v>714</v>
      </c>
      <c r="D1196" s="121">
        <v>42836</v>
      </c>
      <c r="E1196" s="122" t="s">
        <v>4071</v>
      </c>
      <c r="F1196" s="122" t="s">
        <v>3</v>
      </c>
      <c r="G1196" s="122">
        <v>1492174</v>
      </c>
      <c r="H1196" s="126"/>
      <c r="I1196" s="130" t="s">
        <v>4072</v>
      </c>
      <c r="J1196" s="126"/>
      <c r="K1196" s="126"/>
      <c r="L1196" s="126"/>
      <c r="M1196" s="126"/>
      <c r="N1196" s="223">
        <v>0</v>
      </c>
      <c r="O1196" s="223">
        <v>23500</v>
      </c>
      <c r="P1196" s="126" t="s">
        <v>1331</v>
      </c>
    </row>
    <row r="1197" spans="1:16" ht="51">
      <c r="A1197" s="126" t="s">
        <v>627</v>
      </c>
      <c r="B1197" s="126"/>
      <c r="C1197" s="127" t="s">
        <v>1235</v>
      </c>
      <c r="D1197" s="121">
        <v>42836</v>
      </c>
      <c r="E1197" s="122" t="s">
        <v>4073</v>
      </c>
      <c r="F1197" s="122" t="s">
        <v>3</v>
      </c>
      <c r="G1197" s="122">
        <v>1492208</v>
      </c>
      <c r="H1197" s="126"/>
      <c r="I1197" s="130" t="s">
        <v>4074</v>
      </c>
      <c r="J1197" s="126"/>
      <c r="K1197" s="126"/>
      <c r="L1197" s="126"/>
      <c r="M1197" s="126"/>
      <c r="N1197" s="223">
        <v>0</v>
      </c>
      <c r="O1197" s="223">
        <v>539.96</v>
      </c>
      <c r="P1197" s="126" t="s">
        <v>1331</v>
      </c>
    </row>
    <row r="1198" spans="1:16" ht="51">
      <c r="A1198" s="126">
        <v>86</v>
      </c>
      <c r="B1198" s="126"/>
      <c r="C1198" s="127" t="s">
        <v>711</v>
      </c>
      <c r="D1198" s="121">
        <v>42836</v>
      </c>
      <c r="E1198" s="122" t="s">
        <v>4075</v>
      </c>
      <c r="F1198" s="122" t="s">
        <v>3</v>
      </c>
      <c r="G1198" s="122">
        <v>1492214</v>
      </c>
      <c r="H1198" s="126"/>
      <c r="I1198" s="130" t="s">
        <v>4076</v>
      </c>
      <c r="J1198" s="126"/>
      <c r="K1198" s="126"/>
      <c r="L1198" s="126"/>
      <c r="M1198" s="126"/>
      <c r="N1198" s="223">
        <v>0</v>
      </c>
      <c r="O1198" s="223">
        <v>94833.47</v>
      </c>
      <c r="P1198" s="126" t="s">
        <v>1331</v>
      </c>
    </row>
    <row r="1199" spans="1:16" ht="51">
      <c r="A1199" s="126" t="s">
        <v>627</v>
      </c>
      <c r="B1199" s="126"/>
      <c r="C1199" s="127" t="s">
        <v>1235</v>
      </c>
      <c r="D1199" s="121">
        <v>42836</v>
      </c>
      <c r="E1199" s="122" t="s">
        <v>4077</v>
      </c>
      <c r="F1199" s="122" t="s">
        <v>3</v>
      </c>
      <c r="G1199" s="122">
        <v>1492242</v>
      </c>
      <c r="H1199" s="126"/>
      <c r="I1199" s="130" t="s">
        <v>4078</v>
      </c>
      <c r="J1199" s="126"/>
      <c r="K1199" s="126"/>
      <c r="L1199" s="126"/>
      <c r="M1199" s="126"/>
      <c r="N1199" s="223">
        <v>0</v>
      </c>
      <c r="O1199" s="223">
        <v>53.94</v>
      </c>
      <c r="P1199" s="126" t="s">
        <v>1331</v>
      </c>
    </row>
    <row r="1200" spans="1:16" ht="51">
      <c r="A1200" s="126">
        <v>86</v>
      </c>
      <c r="B1200" s="126"/>
      <c r="C1200" s="127" t="s">
        <v>711</v>
      </c>
      <c r="D1200" s="121">
        <v>42836</v>
      </c>
      <c r="E1200" s="122" t="s">
        <v>4079</v>
      </c>
      <c r="F1200" s="122" t="s">
        <v>3</v>
      </c>
      <c r="G1200" s="122">
        <v>1492252</v>
      </c>
      <c r="H1200" s="126"/>
      <c r="I1200" s="130" t="s">
        <v>4080</v>
      </c>
      <c r="J1200" s="126"/>
      <c r="K1200" s="126"/>
      <c r="L1200" s="126"/>
      <c r="M1200" s="126"/>
      <c r="N1200" s="223">
        <v>0</v>
      </c>
      <c r="O1200" s="223">
        <v>153.5</v>
      </c>
      <c r="P1200" s="126" t="s">
        <v>1331</v>
      </c>
    </row>
    <row r="1201" spans="1:16" ht="38.25">
      <c r="A1201" s="126">
        <v>86</v>
      </c>
      <c r="B1201" s="126"/>
      <c r="C1201" s="127" t="s">
        <v>711</v>
      </c>
      <c r="D1201" s="121">
        <v>42836</v>
      </c>
      <c r="E1201" s="122" t="s">
        <v>4081</v>
      </c>
      <c r="F1201" s="122" t="s">
        <v>3</v>
      </c>
      <c r="G1201" s="122">
        <v>1492253</v>
      </c>
      <c r="H1201" s="126"/>
      <c r="I1201" s="130" t="s">
        <v>4082</v>
      </c>
      <c r="J1201" s="126"/>
      <c r="K1201" s="126"/>
      <c r="L1201" s="126"/>
      <c r="M1201" s="126"/>
      <c r="N1201" s="223">
        <v>0</v>
      </c>
      <c r="O1201" s="223">
        <v>400</v>
      </c>
      <c r="P1201" s="126" t="s">
        <v>1331</v>
      </c>
    </row>
    <row r="1202" spans="1:16" ht="51">
      <c r="A1202" s="126" t="s">
        <v>620</v>
      </c>
      <c r="B1202" s="126"/>
      <c r="C1202" s="127" t="s">
        <v>714</v>
      </c>
      <c r="D1202" s="121">
        <v>42836</v>
      </c>
      <c r="E1202" s="122" t="s">
        <v>4083</v>
      </c>
      <c r="F1202" s="122" t="s">
        <v>3</v>
      </c>
      <c r="G1202" s="122">
        <v>1492298</v>
      </c>
      <c r="H1202" s="126"/>
      <c r="I1202" s="130" t="s">
        <v>4084</v>
      </c>
      <c r="J1202" s="126"/>
      <c r="K1202" s="126"/>
      <c r="L1202" s="126"/>
      <c r="M1202" s="126"/>
      <c r="N1202" s="223">
        <v>0</v>
      </c>
      <c r="O1202" s="223">
        <v>3025.64</v>
      </c>
      <c r="P1202" s="126" t="s">
        <v>1331</v>
      </c>
    </row>
    <row r="1203" spans="1:16" ht="51">
      <c r="A1203" s="126" t="s">
        <v>620</v>
      </c>
      <c r="B1203" s="126"/>
      <c r="C1203" s="127" t="s">
        <v>714</v>
      </c>
      <c r="D1203" s="121">
        <v>42836</v>
      </c>
      <c r="E1203" s="122" t="s">
        <v>4085</v>
      </c>
      <c r="F1203" s="122" t="s">
        <v>3</v>
      </c>
      <c r="G1203" s="122">
        <v>1492305</v>
      </c>
      <c r="H1203" s="126"/>
      <c r="I1203" s="130" t="s">
        <v>4086</v>
      </c>
      <c r="J1203" s="126"/>
      <c r="K1203" s="126"/>
      <c r="L1203" s="126"/>
      <c r="M1203" s="126"/>
      <c r="N1203" s="223">
        <v>0</v>
      </c>
      <c r="O1203" s="223">
        <v>940.5</v>
      </c>
      <c r="P1203" s="126" t="s">
        <v>1331</v>
      </c>
    </row>
    <row r="1204" spans="1:16" ht="51">
      <c r="A1204" s="126">
        <v>342</v>
      </c>
      <c r="B1204" s="126"/>
      <c r="C1204" s="127" t="s">
        <v>817</v>
      </c>
      <c r="D1204" s="121">
        <v>42836</v>
      </c>
      <c r="E1204" s="122" t="s">
        <v>4087</v>
      </c>
      <c r="F1204" s="122" t="s">
        <v>3</v>
      </c>
      <c r="G1204" s="122">
        <v>1492354</v>
      </c>
      <c r="H1204" s="126"/>
      <c r="I1204" s="130" t="s">
        <v>4088</v>
      </c>
      <c r="J1204" s="126"/>
      <c r="K1204" s="126"/>
      <c r="L1204" s="126"/>
      <c r="M1204" s="126"/>
      <c r="N1204" s="223">
        <v>0</v>
      </c>
      <c r="O1204" s="223">
        <v>147.5</v>
      </c>
      <c r="P1204" s="126" t="s">
        <v>1331</v>
      </c>
    </row>
    <row r="1205" spans="1:16" ht="51">
      <c r="A1205" s="126" t="s">
        <v>627</v>
      </c>
      <c r="B1205" s="126"/>
      <c r="C1205" s="127" t="s">
        <v>1235</v>
      </c>
      <c r="D1205" s="121">
        <v>42837</v>
      </c>
      <c r="E1205" s="122" t="s">
        <v>4089</v>
      </c>
      <c r="F1205" s="122" t="s">
        <v>3</v>
      </c>
      <c r="G1205" s="122">
        <v>1492509</v>
      </c>
      <c r="H1205" s="126"/>
      <c r="I1205" s="130" t="s">
        <v>4090</v>
      </c>
      <c r="J1205" s="126"/>
      <c r="K1205" s="126"/>
      <c r="L1205" s="126"/>
      <c r="M1205" s="126"/>
      <c r="N1205" s="223">
        <v>0</v>
      </c>
      <c r="O1205" s="223">
        <v>1285.4100000000001</v>
      </c>
      <c r="P1205" s="126" t="s">
        <v>1331</v>
      </c>
    </row>
    <row r="1206" spans="1:16" ht="63.75">
      <c r="A1206" s="126" t="s">
        <v>620</v>
      </c>
      <c r="B1206" s="126"/>
      <c r="C1206" s="127" t="s">
        <v>714</v>
      </c>
      <c r="D1206" s="121">
        <v>42837</v>
      </c>
      <c r="E1206" s="122" t="s">
        <v>4091</v>
      </c>
      <c r="F1206" s="122" t="s">
        <v>3</v>
      </c>
      <c r="G1206" s="122">
        <v>1492561</v>
      </c>
      <c r="H1206" s="126"/>
      <c r="I1206" s="130" t="s">
        <v>4092</v>
      </c>
      <c r="J1206" s="126"/>
      <c r="K1206" s="126"/>
      <c r="L1206" s="126"/>
      <c r="M1206" s="126"/>
      <c r="N1206" s="223">
        <v>0</v>
      </c>
      <c r="O1206" s="223">
        <v>50000</v>
      </c>
      <c r="P1206" s="126" t="s">
        <v>1331</v>
      </c>
    </row>
    <row r="1207" spans="1:16" ht="51">
      <c r="A1207" s="126" t="s">
        <v>620</v>
      </c>
      <c r="B1207" s="126"/>
      <c r="C1207" s="127" t="s">
        <v>714</v>
      </c>
      <c r="D1207" s="121">
        <v>42837</v>
      </c>
      <c r="E1207" s="122" t="s">
        <v>4093</v>
      </c>
      <c r="F1207" s="122" t="s">
        <v>3</v>
      </c>
      <c r="G1207" s="122">
        <v>1492518</v>
      </c>
      <c r="H1207" s="126"/>
      <c r="I1207" s="130" t="s">
        <v>4094</v>
      </c>
      <c r="J1207" s="126"/>
      <c r="K1207" s="126"/>
      <c r="L1207" s="126"/>
      <c r="M1207" s="126"/>
      <c r="N1207" s="223">
        <v>0</v>
      </c>
      <c r="O1207" s="223">
        <v>3148.17</v>
      </c>
      <c r="P1207" s="126" t="s">
        <v>1331</v>
      </c>
    </row>
    <row r="1208" spans="1:16" ht="51">
      <c r="A1208" s="126" t="s">
        <v>620</v>
      </c>
      <c r="B1208" s="126"/>
      <c r="C1208" s="127" t="s">
        <v>714</v>
      </c>
      <c r="D1208" s="121">
        <v>42837</v>
      </c>
      <c r="E1208" s="122" t="s">
        <v>4095</v>
      </c>
      <c r="F1208" s="122" t="s">
        <v>3</v>
      </c>
      <c r="G1208" s="122">
        <v>1492567</v>
      </c>
      <c r="H1208" s="126"/>
      <c r="I1208" s="130" t="s">
        <v>4096</v>
      </c>
      <c r="J1208" s="126"/>
      <c r="K1208" s="126"/>
      <c r="L1208" s="126"/>
      <c r="M1208" s="126"/>
      <c r="N1208" s="223">
        <v>0</v>
      </c>
      <c r="O1208" s="223">
        <v>1018.49</v>
      </c>
      <c r="P1208" s="126" t="s">
        <v>1331</v>
      </c>
    </row>
    <row r="1209" spans="1:16" ht="63.75">
      <c r="A1209" s="126" t="s">
        <v>620</v>
      </c>
      <c r="B1209" s="126"/>
      <c r="C1209" s="127" t="s">
        <v>714</v>
      </c>
      <c r="D1209" s="121">
        <v>42837</v>
      </c>
      <c r="E1209" s="122" t="s">
        <v>4097</v>
      </c>
      <c r="F1209" s="122" t="s">
        <v>3</v>
      </c>
      <c r="G1209" s="122">
        <v>1492570</v>
      </c>
      <c r="H1209" s="126"/>
      <c r="I1209" s="130" t="s">
        <v>4098</v>
      </c>
      <c r="J1209" s="126"/>
      <c r="K1209" s="126"/>
      <c r="L1209" s="126"/>
      <c r="M1209" s="126"/>
      <c r="N1209" s="223">
        <v>0</v>
      </c>
      <c r="O1209" s="223">
        <v>0.73</v>
      </c>
      <c r="P1209" s="126" t="s">
        <v>1331</v>
      </c>
    </row>
    <row r="1210" spans="1:16" ht="38.25">
      <c r="A1210" s="126">
        <v>163</v>
      </c>
      <c r="B1210" s="126"/>
      <c r="C1210" s="127" t="s">
        <v>749</v>
      </c>
      <c r="D1210" s="121">
        <v>42837</v>
      </c>
      <c r="E1210" s="122" t="s">
        <v>4099</v>
      </c>
      <c r="F1210" s="122" t="s">
        <v>3</v>
      </c>
      <c r="G1210" s="122">
        <v>1492635</v>
      </c>
      <c r="H1210" s="126"/>
      <c r="I1210" s="130" t="s">
        <v>4100</v>
      </c>
      <c r="J1210" s="126"/>
      <c r="K1210" s="126"/>
      <c r="L1210" s="126"/>
      <c r="M1210" s="126"/>
      <c r="N1210" s="223">
        <v>0</v>
      </c>
      <c r="O1210" s="223">
        <v>0.4</v>
      </c>
      <c r="P1210" s="126" t="s">
        <v>12606</v>
      </c>
    </row>
    <row r="1211" spans="1:16" ht="51">
      <c r="A1211" s="126" t="s">
        <v>620</v>
      </c>
      <c r="B1211" s="126"/>
      <c r="C1211" s="127" t="s">
        <v>714</v>
      </c>
      <c r="D1211" s="121">
        <v>42837</v>
      </c>
      <c r="E1211" s="122" t="s">
        <v>4101</v>
      </c>
      <c r="F1211" s="122" t="s">
        <v>3</v>
      </c>
      <c r="G1211" s="122">
        <v>1492638</v>
      </c>
      <c r="H1211" s="126"/>
      <c r="I1211" s="130" t="s">
        <v>3164</v>
      </c>
      <c r="J1211" s="126"/>
      <c r="K1211" s="126"/>
      <c r="L1211" s="126"/>
      <c r="M1211" s="126"/>
      <c r="N1211" s="223">
        <v>0</v>
      </c>
      <c r="O1211" s="223">
        <v>1200</v>
      </c>
      <c r="P1211" s="126" t="s">
        <v>1331</v>
      </c>
    </row>
    <row r="1212" spans="1:16" ht="51">
      <c r="A1212" s="126" t="s">
        <v>620</v>
      </c>
      <c r="B1212" s="126"/>
      <c r="C1212" s="127" t="s">
        <v>714</v>
      </c>
      <c r="D1212" s="121">
        <v>42837</v>
      </c>
      <c r="E1212" s="122" t="s">
        <v>4102</v>
      </c>
      <c r="F1212" s="122" t="s">
        <v>3</v>
      </c>
      <c r="G1212" s="122">
        <v>1492639</v>
      </c>
      <c r="H1212" s="126"/>
      <c r="I1212" s="130" t="s">
        <v>3164</v>
      </c>
      <c r="J1212" s="126"/>
      <c r="K1212" s="126"/>
      <c r="L1212" s="126"/>
      <c r="M1212" s="126"/>
      <c r="N1212" s="223">
        <v>0</v>
      </c>
      <c r="O1212" s="223">
        <v>1200</v>
      </c>
      <c r="P1212" s="126" t="s">
        <v>1331</v>
      </c>
    </row>
    <row r="1213" spans="1:16" ht="51">
      <c r="A1213" s="126" t="s">
        <v>620</v>
      </c>
      <c r="B1213" s="126"/>
      <c r="C1213" s="127" t="s">
        <v>714</v>
      </c>
      <c r="D1213" s="121">
        <v>42837</v>
      </c>
      <c r="E1213" s="122" t="s">
        <v>4103</v>
      </c>
      <c r="F1213" s="122" t="s">
        <v>3</v>
      </c>
      <c r="G1213" s="122">
        <v>1492681</v>
      </c>
      <c r="H1213" s="126"/>
      <c r="I1213" s="130" t="s">
        <v>4104</v>
      </c>
      <c r="J1213" s="126"/>
      <c r="K1213" s="126"/>
      <c r="L1213" s="126"/>
      <c r="M1213" s="126"/>
      <c r="N1213" s="223">
        <v>0</v>
      </c>
      <c r="O1213" s="223">
        <v>3028.78</v>
      </c>
      <c r="P1213" s="126" t="s">
        <v>1331</v>
      </c>
    </row>
    <row r="1214" spans="1:16" ht="51">
      <c r="A1214" s="126" t="s">
        <v>620</v>
      </c>
      <c r="B1214" s="126"/>
      <c r="C1214" s="127" t="s">
        <v>714</v>
      </c>
      <c r="D1214" s="121">
        <v>42837</v>
      </c>
      <c r="E1214" s="122" t="s">
        <v>4105</v>
      </c>
      <c r="F1214" s="122" t="s">
        <v>3</v>
      </c>
      <c r="G1214" s="122">
        <v>1492716</v>
      </c>
      <c r="H1214" s="126"/>
      <c r="I1214" s="130" t="s">
        <v>4106</v>
      </c>
      <c r="J1214" s="126"/>
      <c r="K1214" s="126"/>
      <c r="L1214" s="126"/>
      <c r="M1214" s="126"/>
      <c r="N1214" s="223">
        <v>0</v>
      </c>
      <c r="O1214" s="223">
        <v>2000</v>
      </c>
      <c r="P1214" s="126" t="s">
        <v>1331</v>
      </c>
    </row>
    <row r="1215" spans="1:16" ht="51">
      <c r="A1215" s="126" t="s">
        <v>620</v>
      </c>
      <c r="B1215" s="126"/>
      <c r="C1215" s="127" t="s">
        <v>714</v>
      </c>
      <c r="D1215" s="121">
        <v>42837</v>
      </c>
      <c r="E1215" s="122" t="s">
        <v>4107</v>
      </c>
      <c r="F1215" s="122" t="s">
        <v>3</v>
      </c>
      <c r="G1215" s="122">
        <v>1492746</v>
      </c>
      <c r="H1215" s="126"/>
      <c r="I1215" s="130" t="s">
        <v>4108</v>
      </c>
      <c r="J1215" s="126"/>
      <c r="K1215" s="126"/>
      <c r="L1215" s="126"/>
      <c r="M1215" s="126"/>
      <c r="N1215" s="223">
        <v>0</v>
      </c>
      <c r="O1215" s="223">
        <v>33.410000000000004</v>
      </c>
      <c r="P1215" s="126" t="s">
        <v>1331</v>
      </c>
    </row>
    <row r="1216" spans="1:16" ht="51">
      <c r="A1216" s="126" t="s">
        <v>620</v>
      </c>
      <c r="B1216" s="126"/>
      <c r="C1216" s="127" t="s">
        <v>714</v>
      </c>
      <c r="D1216" s="121">
        <v>42837</v>
      </c>
      <c r="E1216" s="122" t="s">
        <v>4109</v>
      </c>
      <c r="F1216" s="122" t="s">
        <v>3</v>
      </c>
      <c r="G1216" s="122">
        <v>1492748</v>
      </c>
      <c r="H1216" s="126"/>
      <c r="I1216" s="130" t="s">
        <v>4110</v>
      </c>
      <c r="J1216" s="126"/>
      <c r="K1216" s="126"/>
      <c r="L1216" s="126"/>
      <c r="M1216" s="126"/>
      <c r="N1216" s="223">
        <v>0</v>
      </c>
      <c r="O1216" s="223">
        <v>10.540000000000001</v>
      </c>
      <c r="P1216" s="126" t="s">
        <v>1331</v>
      </c>
    </row>
    <row r="1217" spans="1:16" ht="51">
      <c r="A1217" s="126" t="s">
        <v>620</v>
      </c>
      <c r="B1217" s="126"/>
      <c r="C1217" s="127" t="s">
        <v>714</v>
      </c>
      <c r="D1217" s="121">
        <v>42837</v>
      </c>
      <c r="E1217" s="122" t="s">
        <v>4111</v>
      </c>
      <c r="F1217" s="122" t="s">
        <v>3</v>
      </c>
      <c r="G1217" s="122">
        <v>1492749</v>
      </c>
      <c r="H1217" s="126"/>
      <c r="I1217" s="130" t="s">
        <v>4112</v>
      </c>
      <c r="J1217" s="126"/>
      <c r="K1217" s="126"/>
      <c r="L1217" s="126"/>
      <c r="M1217" s="126"/>
      <c r="N1217" s="223">
        <v>0</v>
      </c>
      <c r="O1217" s="223">
        <v>16.79</v>
      </c>
      <c r="P1217" s="126" t="s">
        <v>1331</v>
      </c>
    </row>
    <row r="1218" spans="1:16" ht="51">
      <c r="A1218" s="126">
        <v>86</v>
      </c>
      <c r="B1218" s="126"/>
      <c r="C1218" s="127" t="s">
        <v>711</v>
      </c>
      <c r="D1218" s="121">
        <v>42837</v>
      </c>
      <c r="E1218" s="122" t="s">
        <v>4113</v>
      </c>
      <c r="F1218" s="122" t="s">
        <v>3</v>
      </c>
      <c r="G1218" s="122">
        <v>1492750</v>
      </c>
      <c r="H1218" s="126"/>
      <c r="I1218" s="130" t="s">
        <v>4114</v>
      </c>
      <c r="J1218" s="126"/>
      <c r="K1218" s="126"/>
      <c r="L1218" s="126"/>
      <c r="M1218" s="126"/>
      <c r="N1218" s="223">
        <v>0</v>
      </c>
      <c r="O1218" s="223">
        <v>1277</v>
      </c>
      <c r="P1218" s="126" t="s">
        <v>1331</v>
      </c>
    </row>
    <row r="1219" spans="1:16" ht="51">
      <c r="A1219" s="126" t="s">
        <v>620</v>
      </c>
      <c r="B1219" s="126"/>
      <c r="C1219" s="127" t="s">
        <v>714</v>
      </c>
      <c r="D1219" s="121">
        <v>42837</v>
      </c>
      <c r="E1219" s="122" t="s">
        <v>4115</v>
      </c>
      <c r="F1219" s="122" t="s">
        <v>3</v>
      </c>
      <c r="G1219" s="122">
        <v>1492751</v>
      </c>
      <c r="H1219" s="126"/>
      <c r="I1219" s="130" t="s">
        <v>4116</v>
      </c>
      <c r="J1219" s="126"/>
      <c r="K1219" s="126"/>
      <c r="L1219" s="126"/>
      <c r="M1219" s="126"/>
      <c r="N1219" s="223">
        <v>0</v>
      </c>
      <c r="O1219" s="223">
        <v>1.25</v>
      </c>
      <c r="P1219" s="126" t="s">
        <v>1331</v>
      </c>
    </row>
    <row r="1220" spans="1:16" ht="51">
      <c r="A1220" s="126">
        <v>86</v>
      </c>
      <c r="B1220" s="126"/>
      <c r="C1220" s="127" t="s">
        <v>711</v>
      </c>
      <c r="D1220" s="121">
        <v>42837</v>
      </c>
      <c r="E1220" s="122" t="s">
        <v>4117</v>
      </c>
      <c r="F1220" s="122" t="s">
        <v>3</v>
      </c>
      <c r="G1220" s="122">
        <v>1492752</v>
      </c>
      <c r="H1220" s="126"/>
      <c r="I1220" s="130" t="s">
        <v>4118</v>
      </c>
      <c r="J1220" s="126"/>
      <c r="K1220" s="126"/>
      <c r="L1220" s="126"/>
      <c r="M1220" s="126"/>
      <c r="N1220" s="223">
        <v>0</v>
      </c>
      <c r="O1220" s="223">
        <v>1277</v>
      </c>
      <c r="P1220" s="126" t="s">
        <v>1331</v>
      </c>
    </row>
    <row r="1221" spans="1:16" ht="51">
      <c r="A1221" s="126" t="s">
        <v>620</v>
      </c>
      <c r="B1221" s="126"/>
      <c r="C1221" s="127" t="s">
        <v>714</v>
      </c>
      <c r="D1221" s="121">
        <v>42837</v>
      </c>
      <c r="E1221" s="122" t="s">
        <v>4119</v>
      </c>
      <c r="F1221" s="122" t="s">
        <v>3</v>
      </c>
      <c r="G1221" s="122">
        <v>1492753</v>
      </c>
      <c r="H1221" s="126"/>
      <c r="I1221" s="130" t="s">
        <v>4120</v>
      </c>
      <c r="J1221" s="126"/>
      <c r="K1221" s="126"/>
      <c r="L1221" s="126"/>
      <c r="M1221" s="126"/>
      <c r="N1221" s="223">
        <v>0</v>
      </c>
      <c r="O1221" s="223">
        <v>50.06</v>
      </c>
      <c r="P1221" s="126" t="s">
        <v>1331</v>
      </c>
    </row>
    <row r="1222" spans="1:16" ht="51">
      <c r="A1222" s="126" t="s">
        <v>620</v>
      </c>
      <c r="B1222" s="126"/>
      <c r="C1222" s="127" t="s">
        <v>714</v>
      </c>
      <c r="D1222" s="121">
        <v>42837</v>
      </c>
      <c r="E1222" s="122" t="s">
        <v>4121</v>
      </c>
      <c r="F1222" s="122" t="s">
        <v>3</v>
      </c>
      <c r="G1222" s="122">
        <v>1492754</v>
      </c>
      <c r="H1222" s="126"/>
      <c r="I1222" s="130" t="s">
        <v>4122</v>
      </c>
      <c r="J1222" s="126"/>
      <c r="K1222" s="126"/>
      <c r="L1222" s="126"/>
      <c r="M1222" s="126"/>
      <c r="N1222" s="223">
        <v>0</v>
      </c>
      <c r="O1222" s="223">
        <v>10.24</v>
      </c>
      <c r="P1222" s="126" t="s">
        <v>1331</v>
      </c>
    </row>
    <row r="1223" spans="1:16" ht="51">
      <c r="A1223" s="126" t="s">
        <v>620</v>
      </c>
      <c r="B1223" s="126"/>
      <c r="C1223" s="127" t="s">
        <v>714</v>
      </c>
      <c r="D1223" s="121">
        <v>42837</v>
      </c>
      <c r="E1223" s="122" t="s">
        <v>4123</v>
      </c>
      <c r="F1223" s="122" t="s">
        <v>3</v>
      </c>
      <c r="G1223" s="122">
        <v>1492755</v>
      </c>
      <c r="H1223" s="126"/>
      <c r="I1223" s="130" t="s">
        <v>4124</v>
      </c>
      <c r="J1223" s="126"/>
      <c r="K1223" s="126"/>
      <c r="L1223" s="126"/>
      <c r="M1223" s="126"/>
      <c r="N1223" s="223">
        <v>0</v>
      </c>
      <c r="O1223" s="223">
        <v>75.59</v>
      </c>
      <c r="P1223" s="126" t="s">
        <v>1331</v>
      </c>
    </row>
    <row r="1224" spans="1:16" ht="51">
      <c r="A1224" s="126" t="s">
        <v>620</v>
      </c>
      <c r="B1224" s="126"/>
      <c r="C1224" s="127" t="s">
        <v>714</v>
      </c>
      <c r="D1224" s="121">
        <v>42837</v>
      </c>
      <c r="E1224" s="122" t="s">
        <v>4125</v>
      </c>
      <c r="F1224" s="122" t="s">
        <v>3</v>
      </c>
      <c r="G1224" s="122">
        <v>1492757</v>
      </c>
      <c r="H1224" s="126"/>
      <c r="I1224" s="130" t="s">
        <v>4126</v>
      </c>
      <c r="J1224" s="126"/>
      <c r="K1224" s="126"/>
      <c r="L1224" s="126"/>
      <c r="M1224" s="126"/>
      <c r="N1224" s="223">
        <v>0</v>
      </c>
      <c r="O1224" s="223">
        <v>10.98</v>
      </c>
      <c r="P1224" s="126" t="s">
        <v>1331</v>
      </c>
    </row>
    <row r="1225" spans="1:16" ht="51">
      <c r="A1225" s="126" t="s">
        <v>620</v>
      </c>
      <c r="B1225" s="126"/>
      <c r="C1225" s="127" t="s">
        <v>714</v>
      </c>
      <c r="D1225" s="121">
        <v>42838</v>
      </c>
      <c r="E1225" s="122" t="s">
        <v>4127</v>
      </c>
      <c r="F1225" s="122" t="s">
        <v>3</v>
      </c>
      <c r="G1225" s="122">
        <v>1492945</v>
      </c>
      <c r="H1225" s="126"/>
      <c r="I1225" s="130" t="s">
        <v>4128</v>
      </c>
      <c r="J1225" s="126"/>
      <c r="K1225" s="126"/>
      <c r="L1225" s="126"/>
      <c r="M1225" s="126"/>
      <c r="N1225" s="223">
        <v>0</v>
      </c>
      <c r="O1225" s="223">
        <v>1501.1000000000001</v>
      </c>
      <c r="P1225" s="126" t="s">
        <v>1331</v>
      </c>
    </row>
    <row r="1226" spans="1:16" ht="51">
      <c r="A1226" s="126" t="s">
        <v>620</v>
      </c>
      <c r="B1226" s="126"/>
      <c r="C1226" s="127" t="s">
        <v>714</v>
      </c>
      <c r="D1226" s="121">
        <v>42838</v>
      </c>
      <c r="E1226" s="122" t="s">
        <v>4129</v>
      </c>
      <c r="F1226" s="122" t="s">
        <v>3</v>
      </c>
      <c r="G1226" s="122">
        <v>1492946</v>
      </c>
      <c r="H1226" s="126"/>
      <c r="I1226" s="130" t="s">
        <v>4130</v>
      </c>
      <c r="J1226" s="126"/>
      <c r="K1226" s="126"/>
      <c r="L1226" s="126"/>
      <c r="M1226" s="126"/>
      <c r="N1226" s="223">
        <v>0</v>
      </c>
      <c r="O1226" s="223">
        <v>10439.57</v>
      </c>
      <c r="P1226" s="126" t="s">
        <v>1331</v>
      </c>
    </row>
    <row r="1227" spans="1:16" ht="51">
      <c r="A1227" s="126">
        <v>592</v>
      </c>
      <c r="B1227" s="126"/>
      <c r="C1227" s="127" t="s">
        <v>863</v>
      </c>
      <c r="D1227" s="121">
        <v>42838</v>
      </c>
      <c r="E1227" s="122" t="s">
        <v>4131</v>
      </c>
      <c r="F1227" s="122" t="s">
        <v>3</v>
      </c>
      <c r="G1227" s="122">
        <v>1492956</v>
      </c>
      <c r="H1227" s="126"/>
      <c r="I1227" s="130" t="s">
        <v>4132</v>
      </c>
      <c r="J1227" s="126"/>
      <c r="K1227" s="126"/>
      <c r="L1227" s="126"/>
      <c r="M1227" s="126"/>
      <c r="N1227" s="223">
        <v>0</v>
      </c>
      <c r="O1227" s="223">
        <v>100000</v>
      </c>
      <c r="P1227" s="126" t="s">
        <v>1331</v>
      </c>
    </row>
    <row r="1228" spans="1:16" ht="51">
      <c r="A1228" s="126" t="s">
        <v>620</v>
      </c>
      <c r="B1228" s="126"/>
      <c r="C1228" s="127" t="s">
        <v>714</v>
      </c>
      <c r="D1228" s="121">
        <v>42838</v>
      </c>
      <c r="E1228" s="122" t="s">
        <v>4133</v>
      </c>
      <c r="F1228" s="122" t="s">
        <v>3</v>
      </c>
      <c r="G1228" s="122">
        <v>1492921</v>
      </c>
      <c r="H1228" s="126"/>
      <c r="I1228" s="130" t="s">
        <v>4134</v>
      </c>
      <c r="J1228" s="126"/>
      <c r="K1228" s="126"/>
      <c r="L1228" s="126"/>
      <c r="M1228" s="126"/>
      <c r="N1228" s="223">
        <v>0</v>
      </c>
      <c r="O1228" s="223">
        <v>3309.7400000000002</v>
      </c>
      <c r="P1228" s="126" t="s">
        <v>1331</v>
      </c>
    </row>
    <row r="1229" spans="1:16" ht="63.75">
      <c r="A1229" s="126" t="s">
        <v>620</v>
      </c>
      <c r="B1229" s="126"/>
      <c r="C1229" s="127" t="s">
        <v>714</v>
      </c>
      <c r="D1229" s="121">
        <v>42838</v>
      </c>
      <c r="E1229" s="122" t="s">
        <v>4135</v>
      </c>
      <c r="F1229" s="122" t="s">
        <v>3</v>
      </c>
      <c r="G1229" s="122">
        <v>1493009</v>
      </c>
      <c r="H1229" s="126"/>
      <c r="I1229" s="130" t="s">
        <v>4136</v>
      </c>
      <c r="J1229" s="126"/>
      <c r="K1229" s="126"/>
      <c r="L1229" s="126"/>
      <c r="M1229" s="126"/>
      <c r="N1229" s="223">
        <v>0</v>
      </c>
      <c r="O1229" s="223">
        <v>550</v>
      </c>
      <c r="P1229" s="126" t="s">
        <v>1331</v>
      </c>
    </row>
    <row r="1230" spans="1:16" ht="51">
      <c r="A1230" s="126" t="s">
        <v>627</v>
      </c>
      <c r="B1230" s="126"/>
      <c r="C1230" s="127" t="s">
        <v>1235</v>
      </c>
      <c r="D1230" s="121">
        <v>42842</v>
      </c>
      <c r="E1230" s="122" t="s">
        <v>4137</v>
      </c>
      <c r="F1230" s="122" t="s">
        <v>3</v>
      </c>
      <c r="G1230" s="122">
        <v>1493236</v>
      </c>
      <c r="H1230" s="126"/>
      <c r="I1230" s="130" t="s">
        <v>4138</v>
      </c>
      <c r="J1230" s="126"/>
      <c r="K1230" s="126"/>
      <c r="L1230" s="126"/>
      <c r="M1230" s="126"/>
      <c r="N1230" s="223">
        <v>0</v>
      </c>
      <c r="O1230" s="223">
        <v>153031.34</v>
      </c>
      <c r="P1230" s="126" t="s">
        <v>1331</v>
      </c>
    </row>
    <row r="1231" spans="1:16" ht="51">
      <c r="A1231" s="126" t="s">
        <v>620</v>
      </c>
      <c r="B1231" s="126"/>
      <c r="C1231" s="127" t="s">
        <v>714</v>
      </c>
      <c r="D1231" s="121">
        <v>42842</v>
      </c>
      <c r="E1231" s="122" t="s">
        <v>4139</v>
      </c>
      <c r="F1231" s="122" t="s">
        <v>3</v>
      </c>
      <c r="G1231" s="122">
        <v>1493304</v>
      </c>
      <c r="H1231" s="126"/>
      <c r="I1231" s="130" t="s">
        <v>4140</v>
      </c>
      <c r="J1231" s="126"/>
      <c r="K1231" s="126"/>
      <c r="L1231" s="126"/>
      <c r="M1231" s="126"/>
      <c r="N1231" s="223">
        <v>0</v>
      </c>
      <c r="O1231" s="223">
        <v>6252</v>
      </c>
      <c r="P1231" s="126" t="s">
        <v>1331</v>
      </c>
    </row>
    <row r="1232" spans="1:16" ht="51">
      <c r="A1232" s="126" t="s">
        <v>620</v>
      </c>
      <c r="B1232" s="126"/>
      <c r="C1232" s="127" t="s">
        <v>714</v>
      </c>
      <c r="D1232" s="121">
        <v>42842</v>
      </c>
      <c r="E1232" s="122" t="s">
        <v>4141</v>
      </c>
      <c r="F1232" s="122" t="s">
        <v>3</v>
      </c>
      <c r="G1232" s="122">
        <v>1493307</v>
      </c>
      <c r="H1232" s="126"/>
      <c r="I1232" s="130" t="s">
        <v>4142</v>
      </c>
      <c r="J1232" s="126"/>
      <c r="K1232" s="126"/>
      <c r="L1232" s="126"/>
      <c r="M1232" s="126"/>
      <c r="N1232" s="223">
        <v>0</v>
      </c>
      <c r="O1232" s="223">
        <v>3574</v>
      </c>
      <c r="P1232" s="126" t="s">
        <v>1331</v>
      </c>
    </row>
    <row r="1233" spans="1:16" ht="51">
      <c r="A1233" s="126" t="s">
        <v>620</v>
      </c>
      <c r="B1233" s="126"/>
      <c r="C1233" s="127" t="s">
        <v>714</v>
      </c>
      <c r="D1233" s="121">
        <v>42842</v>
      </c>
      <c r="E1233" s="122" t="s">
        <v>4143</v>
      </c>
      <c r="F1233" s="122" t="s">
        <v>3</v>
      </c>
      <c r="G1233" s="122">
        <v>1493272</v>
      </c>
      <c r="H1233" s="126"/>
      <c r="I1233" s="130" t="s">
        <v>4144</v>
      </c>
      <c r="J1233" s="126"/>
      <c r="K1233" s="126"/>
      <c r="L1233" s="126"/>
      <c r="M1233" s="126"/>
      <c r="N1233" s="223">
        <v>0</v>
      </c>
      <c r="O1233" s="223">
        <v>828.96</v>
      </c>
      <c r="P1233" s="126" t="s">
        <v>1331</v>
      </c>
    </row>
    <row r="1234" spans="1:16" ht="51">
      <c r="A1234" s="126" t="s">
        <v>620</v>
      </c>
      <c r="B1234" s="126"/>
      <c r="C1234" s="127" t="s">
        <v>714</v>
      </c>
      <c r="D1234" s="121">
        <v>42842</v>
      </c>
      <c r="E1234" s="122" t="s">
        <v>4145</v>
      </c>
      <c r="F1234" s="122" t="s">
        <v>3</v>
      </c>
      <c r="G1234" s="122">
        <v>1493437</v>
      </c>
      <c r="H1234" s="126"/>
      <c r="I1234" s="130" t="s">
        <v>4146</v>
      </c>
      <c r="J1234" s="126"/>
      <c r="K1234" s="126"/>
      <c r="L1234" s="126"/>
      <c r="M1234" s="126"/>
      <c r="N1234" s="223">
        <v>0</v>
      </c>
      <c r="O1234" s="223">
        <v>124</v>
      </c>
      <c r="P1234" s="126" t="s">
        <v>1331</v>
      </c>
    </row>
    <row r="1235" spans="1:16" ht="51">
      <c r="A1235" s="126" t="s">
        <v>620</v>
      </c>
      <c r="B1235" s="126"/>
      <c r="C1235" s="127" t="s">
        <v>714</v>
      </c>
      <c r="D1235" s="121">
        <v>42842</v>
      </c>
      <c r="E1235" s="122" t="s">
        <v>4147</v>
      </c>
      <c r="F1235" s="122" t="s">
        <v>3</v>
      </c>
      <c r="G1235" s="122">
        <v>1493454</v>
      </c>
      <c r="H1235" s="126"/>
      <c r="I1235" s="130" t="s">
        <v>4148</v>
      </c>
      <c r="J1235" s="126"/>
      <c r="K1235" s="126"/>
      <c r="L1235" s="126"/>
      <c r="M1235" s="126"/>
      <c r="N1235" s="223">
        <v>0</v>
      </c>
      <c r="O1235" s="223">
        <v>3400</v>
      </c>
      <c r="P1235" s="126" t="s">
        <v>1331</v>
      </c>
    </row>
    <row r="1236" spans="1:16" ht="51">
      <c r="A1236" s="126" t="s">
        <v>620</v>
      </c>
      <c r="B1236" s="126"/>
      <c r="C1236" s="127" t="s">
        <v>714</v>
      </c>
      <c r="D1236" s="121">
        <v>42842</v>
      </c>
      <c r="E1236" s="122" t="s">
        <v>4149</v>
      </c>
      <c r="F1236" s="122" t="s">
        <v>3</v>
      </c>
      <c r="G1236" s="122">
        <v>1493490</v>
      </c>
      <c r="H1236" s="126"/>
      <c r="I1236" s="130" t="s">
        <v>4150</v>
      </c>
      <c r="J1236" s="126"/>
      <c r="K1236" s="126"/>
      <c r="L1236" s="126"/>
      <c r="M1236" s="126"/>
      <c r="N1236" s="223">
        <v>0</v>
      </c>
      <c r="O1236" s="223">
        <v>341</v>
      </c>
      <c r="P1236" s="126" t="s">
        <v>1331</v>
      </c>
    </row>
    <row r="1237" spans="1:16" ht="63.75">
      <c r="A1237" s="126">
        <v>20</v>
      </c>
      <c r="B1237" s="126"/>
      <c r="C1237" s="127" t="s">
        <v>694</v>
      </c>
      <c r="D1237" s="121">
        <v>42843</v>
      </c>
      <c r="E1237" s="122" t="s">
        <v>4151</v>
      </c>
      <c r="F1237" s="122" t="s">
        <v>3</v>
      </c>
      <c r="G1237" s="122">
        <v>1493798</v>
      </c>
      <c r="H1237" s="126"/>
      <c r="I1237" s="130" t="s">
        <v>4152</v>
      </c>
      <c r="J1237" s="126"/>
      <c r="K1237" s="126"/>
      <c r="L1237" s="126"/>
      <c r="M1237" s="126"/>
      <c r="N1237" s="223">
        <v>0</v>
      </c>
      <c r="O1237" s="223">
        <v>44</v>
      </c>
      <c r="P1237" s="126" t="s">
        <v>1331</v>
      </c>
    </row>
    <row r="1238" spans="1:16" ht="51">
      <c r="A1238" s="126" t="s">
        <v>620</v>
      </c>
      <c r="B1238" s="126"/>
      <c r="C1238" s="127" t="s">
        <v>714</v>
      </c>
      <c r="D1238" s="121">
        <v>42843</v>
      </c>
      <c r="E1238" s="122" t="s">
        <v>4153</v>
      </c>
      <c r="F1238" s="122" t="s">
        <v>3</v>
      </c>
      <c r="G1238" s="122">
        <v>1493840</v>
      </c>
      <c r="H1238" s="126"/>
      <c r="I1238" s="130" t="s">
        <v>3652</v>
      </c>
      <c r="J1238" s="126"/>
      <c r="K1238" s="126"/>
      <c r="L1238" s="126"/>
      <c r="M1238" s="126"/>
      <c r="N1238" s="223">
        <v>0</v>
      </c>
      <c r="O1238" s="223">
        <v>5439.47</v>
      </c>
      <c r="P1238" s="126" t="s">
        <v>1331</v>
      </c>
    </row>
    <row r="1239" spans="1:16" ht="51">
      <c r="A1239" s="126" t="s">
        <v>620</v>
      </c>
      <c r="B1239" s="126"/>
      <c r="C1239" s="127" t="s">
        <v>714</v>
      </c>
      <c r="D1239" s="121">
        <v>42843</v>
      </c>
      <c r="E1239" s="122" t="s">
        <v>4154</v>
      </c>
      <c r="F1239" s="122" t="s">
        <v>3</v>
      </c>
      <c r="G1239" s="122">
        <v>1494008</v>
      </c>
      <c r="H1239" s="126"/>
      <c r="I1239" s="130" t="s">
        <v>3670</v>
      </c>
      <c r="J1239" s="126"/>
      <c r="K1239" s="126"/>
      <c r="L1239" s="126"/>
      <c r="M1239" s="126"/>
      <c r="N1239" s="223">
        <v>0</v>
      </c>
      <c r="O1239" s="223">
        <v>200</v>
      </c>
      <c r="P1239" s="126" t="s">
        <v>1331</v>
      </c>
    </row>
    <row r="1240" spans="1:16" ht="51">
      <c r="A1240" s="126" t="s">
        <v>620</v>
      </c>
      <c r="B1240" s="126"/>
      <c r="C1240" s="127" t="s">
        <v>714</v>
      </c>
      <c r="D1240" s="121">
        <v>42844</v>
      </c>
      <c r="E1240" s="122" t="s">
        <v>4155</v>
      </c>
      <c r="F1240" s="122" t="s">
        <v>3</v>
      </c>
      <c r="G1240" s="122">
        <v>1494167</v>
      </c>
      <c r="H1240" s="126"/>
      <c r="I1240" s="130" t="s">
        <v>4156</v>
      </c>
      <c r="J1240" s="126"/>
      <c r="K1240" s="126"/>
      <c r="L1240" s="126"/>
      <c r="M1240" s="126"/>
      <c r="N1240" s="223">
        <v>0</v>
      </c>
      <c r="O1240" s="223">
        <v>605.65</v>
      </c>
      <c r="P1240" s="126" t="s">
        <v>1331</v>
      </c>
    </row>
    <row r="1241" spans="1:16" ht="51">
      <c r="A1241" s="126" t="s">
        <v>620</v>
      </c>
      <c r="B1241" s="126"/>
      <c r="C1241" s="127" t="s">
        <v>714</v>
      </c>
      <c r="D1241" s="121">
        <v>42844</v>
      </c>
      <c r="E1241" s="122" t="s">
        <v>4157</v>
      </c>
      <c r="F1241" s="122" t="s">
        <v>3</v>
      </c>
      <c r="G1241" s="122">
        <v>1494169</v>
      </c>
      <c r="H1241" s="126"/>
      <c r="I1241" s="130" t="s">
        <v>4158</v>
      </c>
      <c r="J1241" s="126"/>
      <c r="K1241" s="126"/>
      <c r="L1241" s="126"/>
      <c r="M1241" s="126"/>
      <c r="N1241" s="223">
        <v>0</v>
      </c>
      <c r="O1241" s="223">
        <v>225.15</v>
      </c>
      <c r="P1241" s="126" t="s">
        <v>1331</v>
      </c>
    </row>
    <row r="1242" spans="1:16" ht="51">
      <c r="A1242" s="126">
        <v>223</v>
      </c>
      <c r="B1242" s="126"/>
      <c r="C1242" s="127" t="s">
        <v>766</v>
      </c>
      <c r="D1242" s="121">
        <v>42844</v>
      </c>
      <c r="E1242" s="122" t="s">
        <v>4159</v>
      </c>
      <c r="F1242" s="122" t="s">
        <v>3</v>
      </c>
      <c r="G1242" s="122">
        <v>1494192</v>
      </c>
      <c r="H1242" s="126"/>
      <c r="I1242" s="130" t="s">
        <v>4160</v>
      </c>
      <c r="J1242" s="126"/>
      <c r="K1242" s="126"/>
      <c r="L1242" s="126"/>
      <c r="M1242" s="126"/>
      <c r="N1242" s="223">
        <v>0</v>
      </c>
      <c r="O1242" s="223">
        <v>90</v>
      </c>
      <c r="P1242" s="126" t="s">
        <v>1331</v>
      </c>
    </row>
    <row r="1243" spans="1:16" ht="51">
      <c r="A1243" s="126" t="s">
        <v>620</v>
      </c>
      <c r="B1243" s="126"/>
      <c r="C1243" s="127" t="s">
        <v>714</v>
      </c>
      <c r="D1243" s="121">
        <v>42844</v>
      </c>
      <c r="E1243" s="122" t="s">
        <v>4161</v>
      </c>
      <c r="F1243" s="122" t="s">
        <v>3</v>
      </c>
      <c r="G1243" s="122">
        <v>1494207</v>
      </c>
      <c r="H1243" s="126"/>
      <c r="I1243" s="130" t="s">
        <v>4162</v>
      </c>
      <c r="J1243" s="126"/>
      <c r="K1243" s="126"/>
      <c r="L1243" s="126"/>
      <c r="M1243" s="126"/>
      <c r="N1243" s="223">
        <v>0</v>
      </c>
      <c r="O1243" s="223">
        <v>9746</v>
      </c>
      <c r="P1243" s="126" t="s">
        <v>1331</v>
      </c>
    </row>
    <row r="1244" spans="1:16" ht="51">
      <c r="A1244" s="126" t="s">
        <v>620</v>
      </c>
      <c r="B1244" s="126"/>
      <c r="C1244" s="127" t="s">
        <v>714</v>
      </c>
      <c r="D1244" s="121">
        <v>42844</v>
      </c>
      <c r="E1244" s="122" t="s">
        <v>4163</v>
      </c>
      <c r="F1244" s="122" t="s">
        <v>3</v>
      </c>
      <c r="G1244" s="122">
        <v>1494282</v>
      </c>
      <c r="H1244" s="126"/>
      <c r="I1244" s="130" t="s">
        <v>4164</v>
      </c>
      <c r="J1244" s="126"/>
      <c r="K1244" s="126"/>
      <c r="L1244" s="126"/>
      <c r="M1244" s="126"/>
      <c r="N1244" s="223">
        <v>0</v>
      </c>
      <c r="O1244" s="223">
        <v>0.15</v>
      </c>
      <c r="P1244" s="126" t="s">
        <v>1331</v>
      </c>
    </row>
    <row r="1245" spans="1:16" ht="51">
      <c r="A1245" s="126" t="s">
        <v>620</v>
      </c>
      <c r="B1245" s="126"/>
      <c r="C1245" s="127" t="s">
        <v>714</v>
      </c>
      <c r="D1245" s="121">
        <v>42844</v>
      </c>
      <c r="E1245" s="122" t="s">
        <v>4165</v>
      </c>
      <c r="F1245" s="122" t="s">
        <v>3</v>
      </c>
      <c r="G1245" s="122">
        <v>1494382</v>
      </c>
      <c r="H1245" s="126"/>
      <c r="I1245" s="130" t="s">
        <v>4166</v>
      </c>
      <c r="J1245" s="126"/>
      <c r="K1245" s="126"/>
      <c r="L1245" s="126"/>
      <c r="M1245" s="126"/>
      <c r="N1245" s="223">
        <v>0</v>
      </c>
      <c r="O1245" s="223">
        <v>199.44</v>
      </c>
      <c r="P1245" s="126" t="s">
        <v>1331</v>
      </c>
    </row>
    <row r="1246" spans="1:16" ht="51">
      <c r="A1246" s="126" t="s">
        <v>620</v>
      </c>
      <c r="B1246" s="126"/>
      <c r="C1246" s="127" t="s">
        <v>714</v>
      </c>
      <c r="D1246" s="121">
        <v>42844</v>
      </c>
      <c r="E1246" s="122" t="s">
        <v>4167</v>
      </c>
      <c r="F1246" s="122" t="s">
        <v>3</v>
      </c>
      <c r="G1246" s="122">
        <v>1494383</v>
      </c>
      <c r="H1246" s="126"/>
      <c r="I1246" s="130" t="s">
        <v>4168</v>
      </c>
      <c r="J1246" s="126"/>
      <c r="K1246" s="126"/>
      <c r="L1246" s="126"/>
      <c r="M1246" s="126"/>
      <c r="N1246" s="223">
        <v>0</v>
      </c>
      <c r="O1246" s="223">
        <v>239.47</v>
      </c>
      <c r="P1246" s="126" t="s">
        <v>1331</v>
      </c>
    </row>
    <row r="1247" spans="1:16" ht="51">
      <c r="A1247" s="126">
        <v>163</v>
      </c>
      <c r="B1247" s="126"/>
      <c r="C1247" s="127" t="s">
        <v>749</v>
      </c>
      <c r="D1247" s="121">
        <v>42845</v>
      </c>
      <c r="E1247" s="122" t="s">
        <v>4169</v>
      </c>
      <c r="F1247" s="122" t="s">
        <v>3</v>
      </c>
      <c r="G1247" s="122">
        <v>1494614</v>
      </c>
      <c r="H1247" s="126"/>
      <c r="I1247" s="130" t="s">
        <v>4170</v>
      </c>
      <c r="J1247" s="126"/>
      <c r="K1247" s="126"/>
      <c r="L1247" s="126"/>
      <c r="M1247" s="126"/>
      <c r="N1247" s="223">
        <v>0</v>
      </c>
      <c r="O1247" s="223">
        <v>108</v>
      </c>
      <c r="P1247" s="126" t="s">
        <v>1331</v>
      </c>
    </row>
    <row r="1248" spans="1:16" ht="51">
      <c r="A1248" s="126" t="s">
        <v>620</v>
      </c>
      <c r="B1248" s="126"/>
      <c r="C1248" s="127" t="s">
        <v>714</v>
      </c>
      <c r="D1248" s="121">
        <v>42845</v>
      </c>
      <c r="E1248" s="122" t="s">
        <v>4171</v>
      </c>
      <c r="F1248" s="122" t="s">
        <v>3</v>
      </c>
      <c r="G1248" s="122">
        <v>1494529</v>
      </c>
      <c r="H1248" s="126"/>
      <c r="I1248" s="130" t="s">
        <v>4162</v>
      </c>
      <c r="J1248" s="126"/>
      <c r="K1248" s="126"/>
      <c r="L1248" s="126"/>
      <c r="M1248" s="126"/>
      <c r="N1248" s="223">
        <v>0</v>
      </c>
      <c r="O1248" s="223">
        <v>212.6</v>
      </c>
      <c r="P1248" s="126" t="s">
        <v>1331</v>
      </c>
    </row>
    <row r="1249" spans="1:16" ht="51">
      <c r="A1249" s="126" t="s">
        <v>620</v>
      </c>
      <c r="B1249" s="126"/>
      <c r="C1249" s="127" t="s">
        <v>714</v>
      </c>
      <c r="D1249" s="121">
        <v>42845</v>
      </c>
      <c r="E1249" s="122" t="s">
        <v>4172</v>
      </c>
      <c r="F1249" s="122" t="s">
        <v>3</v>
      </c>
      <c r="G1249" s="122">
        <v>1494583</v>
      </c>
      <c r="H1249" s="126"/>
      <c r="I1249" s="130" t="s">
        <v>4173</v>
      </c>
      <c r="J1249" s="126"/>
      <c r="K1249" s="126"/>
      <c r="L1249" s="126"/>
      <c r="M1249" s="126"/>
      <c r="N1249" s="223">
        <v>0</v>
      </c>
      <c r="O1249" s="223">
        <v>2614.6</v>
      </c>
      <c r="P1249" s="126" t="s">
        <v>1331</v>
      </c>
    </row>
    <row r="1250" spans="1:16" ht="51">
      <c r="A1250" s="126" t="s">
        <v>620</v>
      </c>
      <c r="B1250" s="126"/>
      <c r="C1250" s="127" t="s">
        <v>714</v>
      </c>
      <c r="D1250" s="121">
        <v>42845</v>
      </c>
      <c r="E1250" s="122" t="s">
        <v>4174</v>
      </c>
      <c r="F1250" s="122" t="s">
        <v>3</v>
      </c>
      <c r="G1250" s="122">
        <v>1494602</v>
      </c>
      <c r="H1250" s="126"/>
      <c r="I1250" s="130" t="s">
        <v>4175</v>
      </c>
      <c r="J1250" s="126"/>
      <c r="K1250" s="126"/>
      <c r="L1250" s="126"/>
      <c r="M1250" s="126"/>
      <c r="N1250" s="223">
        <v>0</v>
      </c>
      <c r="O1250" s="223">
        <v>15839.880000000001</v>
      </c>
      <c r="P1250" s="126" t="s">
        <v>1331</v>
      </c>
    </row>
    <row r="1251" spans="1:16" ht="51">
      <c r="A1251" s="126" t="s">
        <v>620</v>
      </c>
      <c r="B1251" s="126"/>
      <c r="C1251" s="127" t="s">
        <v>714</v>
      </c>
      <c r="D1251" s="121">
        <v>42845</v>
      </c>
      <c r="E1251" s="122" t="s">
        <v>4176</v>
      </c>
      <c r="F1251" s="122" t="s">
        <v>3</v>
      </c>
      <c r="G1251" s="122">
        <v>1494653</v>
      </c>
      <c r="H1251" s="126"/>
      <c r="I1251" s="130" t="s">
        <v>4177</v>
      </c>
      <c r="J1251" s="126"/>
      <c r="K1251" s="126"/>
      <c r="L1251" s="126"/>
      <c r="M1251" s="126"/>
      <c r="N1251" s="223">
        <v>0</v>
      </c>
      <c r="O1251" s="223">
        <v>905.68000000000006</v>
      </c>
      <c r="P1251" s="126" t="s">
        <v>1331</v>
      </c>
    </row>
    <row r="1252" spans="1:16" ht="51">
      <c r="A1252" s="126" t="s">
        <v>620</v>
      </c>
      <c r="B1252" s="126"/>
      <c r="C1252" s="127" t="s">
        <v>714</v>
      </c>
      <c r="D1252" s="121">
        <v>42845</v>
      </c>
      <c r="E1252" s="122" t="s">
        <v>4178</v>
      </c>
      <c r="F1252" s="122" t="s">
        <v>3</v>
      </c>
      <c r="G1252" s="122">
        <v>1494683</v>
      </c>
      <c r="H1252" s="126"/>
      <c r="I1252" s="130" t="s">
        <v>4179</v>
      </c>
      <c r="J1252" s="126"/>
      <c r="K1252" s="126"/>
      <c r="L1252" s="126"/>
      <c r="M1252" s="126"/>
      <c r="N1252" s="223">
        <v>0</v>
      </c>
      <c r="O1252" s="223">
        <v>7398.89</v>
      </c>
      <c r="P1252" s="126" t="s">
        <v>1331</v>
      </c>
    </row>
    <row r="1253" spans="1:16" ht="63.75">
      <c r="A1253" s="126" t="s">
        <v>620</v>
      </c>
      <c r="B1253" s="126"/>
      <c r="C1253" s="127" t="s">
        <v>714</v>
      </c>
      <c r="D1253" s="121">
        <v>42845</v>
      </c>
      <c r="E1253" s="122" t="s">
        <v>4180</v>
      </c>
      <c r="F1253" s="122" t="s">
        <v>3</v>
      </c>
      <c r="G1253" s="122">
        <v>1494684</v>
      </c>
      <c r="H1253" s="126"/>
      <c r="I1253" s="130" t="s">
        <v>4181</v>
      </c>
      <c r="J1253" s="126"/>
      <c r="K1253" s="126"/>
      <c r="L1253" s="126"/>
      <c r="M1253" s="126"/>
      <c r="N1253" s="223">
        <v>0</v>
      </c>
      <c r="O1253" s="223">
        <v>3028.78</v>
      </c>
      <c r="P1253" s="126" t="s">
        <v>1331</v>
      </c>
    </row>
    <row r="1254" spans="1:16" ht="51">
      <c r="A1254" s="126" t="s">
        <v>620</v>
      </c>
      <c r="B1254" s="126"/>
      <c r="C1254" s="127" t="s">
        <v>714</v>
      </c>
      <c r="D1254" s="121">
        <v>42845</v>
      </c>
      <c r="E1254" s="122" t="s">
        <v>4182</v>
      </c>
      <c r="F1254" s="122" t="s">
        <v>3</v>
      </c>
      <c r="G1254" s="122">
        <v>1494794</v>
      </c>
      <c r="H1254" s="126"/>
      <c r="I1254" s="130" t="s">
        <v>4183</v>
      </c>
      <c r="J1254" s="126"/>
      <c r="K1254" s="126"/>
      <c r="L1254" s="126"/>
      <c r="M1254" s="126"/>
      <c r="N1254" s="223">
        <v>0</v>
      </c>
      <c r="O1254" s="223">
        <v>5166.04</v>
      </c>
      <c r="P1254" s="126" t="s">
        <v>1331</v>
      </c>
    </row>
    <row r="1255" spans="1:16" ht="51">
      <c r="A1255" s="126" t="s">
        <v>620</v>
      </c>
      <c r="B1255" s="126"/>
      <c r="C1255" s="127" t="s">
        <v>714</v>
      </c>
      <c r="D1255" s="121">
        <v>42846</v>
      </c>
      <c r="E1255" s="122" t="s">
        <v>4184</v>
      </c>
      <c r="F1255" s="122" t="s">
        <v>3</v>
      </c>
      <c r="G1255" s="122">
        <v>1495062</v>
      </c>
      <c r="H1255" s="126"/>
      <c r="I1255" s="130" t="s">
        <v>4185</v>
      </c>
      <c r="J1255" s="126"/>
      <c r="K1255" s="126"/>
      <c r="L1255" s="126"/>
      <c r="M1255" s="126"/>
      <c r="N1255" s="223">
        <v>0</v>
      </c>
      <c r="O1255" s="223">
        <v>280</v>
      </c>
      <c r="P1255" s="126" t="s">
        <v>12606</v>
      </c>
    </row>
    <row r="1256" spans="1:16" ht="51">
      <c r="A1256" s="126" t="s">
        <v>620</v>
      </c>
      <c r="B1256" s="126"/>
      <c r="C1256" s="127" t="s">
        <v>714</v>
      </c>
      <c r="D1256" s="121">
        <v>42846</v>
      </c>
      <c r="E1256" s="122" t="s">
        <v>4186</v>
      </c>
      <c r="F1256" s="122" t="s">
        <v>3</v>
      </c>
      <c r="G1256" s="122">
        <v>1495012</v>
      </c>
      <c r="H1256" s="126"/>
      <c r="I1256" s="130" t="s">
        <v>4187</v>
      </c>
      <c r="J1256" s="126"/>
      <c r="K1256" s="126"/>
      <c r="L1256" s="126"/>
      <c r="M1256" s="126"/>
      <c r="N1256" s="223">
        <v>0</v>
      </c>
      <c r="O1256" s="223">
        <v>1587.79</v>
      </c>
      <c r="P1256" s="126" t="s">
        <v>1331</v>
      </c>
    </row>
    <row r="1257" spans="1:16" ht="51">
      <c r="A1257" s="126" t="s">
        <v>620</v>
      </c>
      <c r="B1257" s="126"/>
      <c r="C1257" s="127" t="s">
        <v>714</v>
      </c>
      <c r="D1257" s="121">
        <v>42846</v>
      </c>
      <c r="E1257" s="122" t="s">
        <v>4188</v>
      </c>
      <c r="F1257" s="122" t="s">
        <v>3</v>
      </c>
      <c r="G1257" s="122">
        <v>1495016</v>
      </c>
      <c r="H1257" s="126"/>
      <c r="I1257" s="130" t="s">
        <v>4189</v>
      </c>
      <c r="J1257" s="126"/>
      <c r="K1257" s="126"/>
      <c r="L1257" s="126"/>
      <c r="M1257" s="126"/>
      <c r="N1257" s="223">
        <v>0</v>
      </c>
      <c r="O1257" s="223">
        <v>12705.31</v>
      </c>
      <c r="P1257" s="126" t="s">
        <v>1331</v>
      </c>
    </row>
    <row r="1258" spans="1:16" ht="51">
      <c r="A1258" s="126" t="s">
        <v>620</v>
      </c>
      <c r="B1258" s="126"/>
      <c r="C1258" s="127" t="s">
        <v>714</v>
      </c>
      <c r="D1258" s="121">
        <v>42846</v>
      </c>
      <c r="E1258" s="122" t="s">
        <v>4190</v>
      </c>
      <c r="F1258" s="122" t="s">
        <v>3</v>
      </c>
      <c r="G1258" s="122">
        <v>1495055</v>
      </c>
      <c r="H1258" s="126"/>
      <c r="I1258" s="130" t="s">
        <v>4191</v>
      </c>
      <c r="J1258" s="126"/>
      <c r="K1258" s="126"/>
      <c r="L1258" s="126"/>
      <c r="M1258" s="126"/>
      <c r="N1258" s="223">
        <v>0</v>
      </c>
      <c r="O1258" s="223">
        <v>800</v>
      </c>
      <c r="P1258" s="126" t="s">
        <v>1331</v>
      </c>
    </row>
    <row r="1259" spans="1:16" ht="51">
      <c r="A1259" s="126" t="s">
        <v>620</v>
      </c>
      <c r="B1259" s="126"/>
      <c r="C1259" s="127" t="s">
        <v>714</v>
      </c>
      <c r="D1259" s="121">
        <v>42846</v>
      </c>
      <c r="E1259" s="122" t="s">
        <v>4192</v>
      </c>
      <c r="F1259" s="122" t="s">
        <v>3</v>
      </c>
      <c r="G1259" s="122">
        <v>1495175</v>
      </c>
      <c r="H1259" s="126"/>
      <c r="I1259" s="130" t="s">
        <v>4193</v>
      </c>
      <c r="J1259" s="126"/>
      <c r="K1259" s="126"/>
      <c r="L1259" s="126"/>
      <c r="M1259" s="126"/>
      <c r="N1259" s="223">
        <v>0</v>
      </c>
      <c r="O1259" s="223">
        <v>1000</v>
      </c>
      <c r="P1259" s="126" t="s">
        <v>1331</v>
      </c>
    </row>
    <row r="1260" spans="1:16" ht="51">
      <c r="A1260" s="126" t="s">
        <v>620</v>
      </c>
      <c r="B1260" s="126"/>
      <c r="C1260" s="127" t="s">
        <v>714</v>
      </c>
      <c r="D1260" s="121">
        <v>42846</v>
      </c>
      <c r="E1260" s="122" t="s">
        <v>4194</v>
      </c>
      <c r="F1260" s="122" t="s">
        <v>3</v>
      </c>
      <c r="G1260" s="122">
        <v>1495199</v>
      </c>
      <c r="H1260" s="126"/>
      <c r="I1260" s="130" t="s">
        <v>4195</v>
      </c>
      <c r="J1260" s="126"/>
      <c r="K1260" s="126"/>
      <c r="L1260" s="126"/>
      <c r="M1260" s="126"/>
      <c r="N1260" s="223">
        <v>0</v>
      </c>
      <c r="O1260" s="223">
        <v>70</v>
      </c>
      <c r="P1260" s="126" t="s">
        <v>1331</v>
      </c>
    </row>
    <row r="1261" spans="1:16" ht="51">
      <c r="A1261" s="126" t="s">
        <v>620</v>
      </c>
      <c r="B1261" s="126"/>
      <c r="C1261" s="127" t="s">
        <v>714</v>
      </c>
      <c r="D1261" s="121">
        <v>42849</v>
      </c>
      <c r="E1261" s="122" t="s">
        <v>4196</v>
      </c>
      <c r="F1261" s="122" t="s">
        <v>3</v>
      </c>
      <c r="G1261" s="122">
        <v>1495420</v>
      </c>
      <c r="H1261" s="126"/>
      <c r="I1261" s="130" t="s">
        <v>4197</v>
      </c>
      <c r="J1261" s="126"/>
      <c r="K1261" s="126"/>
      <c r="L1261" s="126"/>
      <c r="M1261" s="126"/>
      <c r="N1261" s="223">
        <v>0</v>
      </c>
      <c r="O1261" s="223">
        <v>4397.2300000000005</v>
      </c>
      <c r="P1261" s="126" t="s">
        <v>1331</v>
      </c>
    </row>
    <row r="1262" spans="1:16" ht="63.75">
      <c r="A1262" s="126" t="s">
        <v>620</v>
      </c>
      <c r="B1262" s="126"/>
      <c r="C1262" s="127" t="s">
        <v>714</v>
      </c>
      <c r="D1262" s="121">
        <v>42849</v>
      </c>
      <c r="E1262" s="122" t="s">
        <v>4198</v>
      </c>
      <c r="F1262" s="122" t="s">
        <v>3</v>
      </c>
      <c r="G1262" s="122">
        <v>1495567</v>
      </c>
      <c r="H1262" s="126"/>
      <c r="I1262" s="130" t="s">
        <v>4199</v>
      </c>
      <c r="J1262" s="126"/>
      <c r="K1262" s="126"/>
      <c r="L1262" s="126"/>
      <c r="M1262" s="126"/>
      <c r="N1262" s="223">
        <v>0</v>
      </c>
      <c r="O1262" s="223">
        <v>3774.4500000000003</v>
      </c>
      <c r="P1262" s="126" t="s">
        <v>1331</v>
      </c>
    </row>
    <row r="1263" spans="1:16" ht="63.75">
      <c r="A1263" s="126">
        <v>86</v>
      </c>
      <c r="B1263" s="126"/>
      <c r="C1263" s="127" t="s">
        <v>711</v>
      </c>
      <c r="D1263" s="121">
        <v>42850</v>
      </c>
      <c r="E1263" s="122" t="s">
        <v>4200</v>
      </c>
      <c r="F1263" s="122" t="s">
        <v>3</v>
      </c>
      <c r="G1263" s="122">
        <v>1495936</v>
      </c>
      <c r="H1263" s="126"/>
      <c r="I1263" s="130" t="s">
        <v>4201</v>
      </c>
      <c r="J1263" s="126"/>
      <c r="K1263" s="126"/>
      <c r="L1263" s="126"/>
      <c r="M1263" s="126"/>
      <c r="N1263" s="223">
        <v>0</v>
      </c>
      <c r="O1263" s="223">
        <v>607</v>
      </c>
      <c r="P1263" s="126" t="s">
        <v>1331</v>
      </c>
    </row>
    <row r="1264" spans="1:16" ht="63.75">
      <c r="A1264" s="126">
        <v>86</v>
      </c>
      <c r="B1264" s="126"/>
      <c r="C1264" s="127" t="s">
        <v>711</v>
      </c>
      <c r="D1264" s="121">
        <v>42850</v>
      </c>
      <c r="E1264" s="122" t="s">
        <v>4202</v>
      </c>
      <c r="F1264" s="122" t="s">
        <v>3</v>
      </c>
      <c r="G1264" s="122">
        <v>1495940</v>
      </c>
      <c r="H1264" s="126"/>
      <c r="I1264" s="130" t="s">
        <v>4203</v>
      </c>
      <c r="J1264" s="126"/>
      <c r="K1264" s="126"/>
      <c r="L1264" s="126"/>
      <c r="M1264" s="126"/>
      <c r="N1264" s="223">
        <v>0</v>
      </c>
      <c r="O1264" s="223">
        <v>99.8</v>
      </c>
      <c r="P1264" s="126" t="s">
        <v>1331</v>
      </c>
    </row>
    <row r="1265" spans="1:16" ht="51">
      <c r="A1265" s="126" t="s">
        <v>620</v>
      </c>
      <c r="B1265" s="126"/>
      <c r="C1265" s="127" t="s">
        <v>714</v>
      </c>
      <c r="D1265" s="121">
        <v>42850</v>
      </c>
      <c r="E1265" s="122" t="s">
        <v>4204</v>
      </c>
      <c r="F1265" s="122" t="s">
        <v>3</v>
      </c>
      <c r="G1265" s="122">
        <v>1496000</v>
      </c>
      <c r="H1265" s="126"/>
      <c r="I1265" s="130" t="s">
        <v>4205</v>
      </c>
      <c r="J1265" s="126"/>
      <c r="K1265" s="126"/>
      <c r="L1265" s="126"/>
      <c r="M1265" s="126"/>
      <c r="N1265" s="223">
        <v>0</v>
      </c>
      <c r="O1265" s="223">
        <v>28734.84</v>
      </c>
      <c r="P1265" s="126" t="s">
        <v>1331</v>
      </c>
    </row>
    <row r="1266" spans="1:16" ht="63.75">
      <c r="A1266" s="126">
        <v>310</v>
      </c>
      <c r="B1266" s="126"/>
      <c r="C1266" s="127" t="s">
        <v>808</v>
      </c>
      <c r="D1266" s="121">
        <v>42850</v>
      </c>
      <c r="E1266" s="122" t="s">
        <v>4206</v>
      </c>
      <c r="F1266" s="122" t="s">
        <v>3</v>
      </c>
      <c r="G1266" s="122">
        <v>1495872</v>
      </c>
      <c r="H1266" s="126"/>
      <c r="I1266" s="130" t="s">
        <v>4207</v>
      </c>
      <c r="J1266" s="126"/>
      <c r="K1266" s="126"/>
      <c r="L1266" s="126"/>
      <c r="M1266" s="126"/>
      <c r="N1266" s="223">
        <v>0</v>
      </c>
      <c r="O1266" s="223">
        <v>190</v>
      </c>
      <c r="P1266" s="126" t="s">
        <v>1331</v>
      </c>
    </row>
    <row r="1267" spans="1:16" ht="51">
      <c r="A1267" s="126" t="s">
        <v>620</v>
      </c>
      <c r="B1267" s="126"/>
      <c r="C1267" s="127" t="s">
        <v>714</v>
      </c>
      <c r="D1267" s="121">
        <v>42850</v>
      </c>
      <c r="E1267" s="122" t="s">
        <v>4208</v>
      </c>
      <c r="F1267" s="122" t="s">
        <v>3</v>
      </c>
      <c r="G1267" s="122">
        <v>1495954</v>
      </c>
      <c r="H1267" s="126"/>
      <c r="I1267" s="130" t="s">
        <v>4209</v>
      </c>
      <c r="J1267" s="126"/>
      <c r="K1267" s="126"/>
      <c r="L1267" s="126"/>
      <c r="M1267" s="126"/>
      <c r="N1267" s="223">
        <v>0</v>
      </c>
      <c r="O1267" s="223">
        <v>9059</v>
      </c>
      <c r="P1267" s="126" t="s">
        <v>1331</v>
      </c>
    </row>
    <row r="1268" spans="1:16" ht="51">
      <c r="A1268" s="126">
        <v>513</v>
      </c>
      <c r="B1268" s="126"/>
      <c r="C1268" s="127" t="s">
        <v>201</v>
      </c>
      <c r="D1268" s="121">
        <v>42850</v>
      </c>
      <c r="E1268" s="122" t="s">
        <v>4210</v>
      </c>
      <c r="F1268" s="122" t="s">
        <v>3</v>
      </c>
      <c r="G1268" s="122">
        <v>1496064</v>
      </c>
      <c r="H1268" s="126"/>
      <c r="I1268" s="130" t="s">
        <v>4211</v>
      </c>
      <c r="J1268" s="126"/>
      <c r="K1268" s="126"/>
      <c r="L1268" s="126"/>
      <c r="M1268" s="126"/>
      <c r="N1268" s="223">
        <v>0</v>
      </c>
      <c r="O1268" s="223">
        <v>1488</v>
      </c>
      <c r="P1268" s="126" t="s">
        <v>1331</v>
      </c>
    </row>
    <row r="1269" spans="1:16" ht="51">
      <c r="A1269" s="126" t="s">
        <v>620</v>
      </c>
      <c r="B1269" s="126"/>
      <c r="C1269" s="127" t="s">
        <v>714</v>
      </c>
      <c r="D1269" s="121">
        <v>42851</v>
      </c>
      <c r="E1269" s="122" t="s">
        <v>4212</v>
      </c>
      <c r="F1269" s="122" t="s">
        <v>3</v>
      </c>
      <c r="G1269" s="122">
        <v>1496272</v>
      </c>
      <c r="H1269" s="126"/>
      <c r="I1269" s="130" t="s">
        <v>4213</v>
      </c>
      <c r="J1269" s="126"/>
      <c r="K1269" s="126"/>
      <c r="L1269" s="126"/>
      <c r="M1269" s="126"/>
      <c r="N1269" s="223">
        <v>0</v>
      </c>
      <c r="O1269" s="223">
        <v>888.73</v>
      </c>
      <c r="P1269" s="126" t="s">
        <v>1331</v>
      </c>
    </row>
    <row r="1270" spans="1:16" ht="51">
      <c r="A1270" s="126" t="s">
        <v>620</v>
      </c>
      <c r="B1270" s="126"/>
      <c r="C1270" s="127" t="s">
        <v>714</v>
      </c>
      <c r="D1270" s="121">
        <v>42851</v>
      </c>
      <c r="E1270" s="122" t="s">
        <v>4214</v>
      </c>
      <c r="F1270" s="122" t="s">
        <v>3</v>
      </c>
      <c r="G1270" s="122">
        <v>1496507</v>
      </c>
      <c r="H1270" s="126"/>
      <c r="I1270" s="130" t="s">
        <v>4215</v>
      </c>
      <c r="J1270" s="126"/>
      <c r="K1270" s="126"/>
      <c r="L1270" s="126"/>
      <c r="M1270" s="126"/>
      <c r="N1270" s="223">
        <v>0</v>
      </c>
      <c r="O1270" s="223">
        <v>7.5</v>
      </c>
      <c r="P1270" s="126" t="s">
        <v>12606</v>
      </c>
    </row>
    <row r="1271" spans="1:16" ht="51">
      <c r="A1271" s="126" t="s">
        <v>620</v>
      </c>
      <c r="B1271" s="126"/>
      <c r="C1271" s="127" t="s">
        <v>714</v>
      </c>
      <c r="D1271" s="121">
        <v>42852</v>
      </c>
      <c r="E1271" s="122" t="s">
        <v>4216</v>
      </c>
      <c r="F1271" s="122" t="s">
        <v>3</v>
      </c>
      <c r="G1271" s="122">
        <v>1496745</v>
      </c>
      <c r="H1271" s="126"/>
      <c r="I1271" s="130" t="s">
        <v>4217</v>
      </c>
      <c r="J1271" s="126"/>
      <c r="K1271" s="126"/>
      <c r="L1271" s="126"/>
      <c r="M1271" s="126"/>
      <c r="N1271" s="223">
        <v>0</v>
      </c>
      <c r="O1271" s="223">
        <v>1621.3500000000001</v>
      </c>
      <c r="P1271" s="126" t="s">
        <v>1331</v>
      </c>
    </row>
    <row r="1272" spans="1:16" ht="51">
      <c r="A1272" s="126" t="s">
        <v>620</v>
      </c>
      <c r="B1272" s="126"/>
      <c r="C1272" s="127" t="s">
        <v>714</v>
      </c>
      <c r="D1272" s="121">
        <v>42852</v>
      </c>
      <c r="E1272" s="122" t="s">
        <v>4218</v>
      </c>
      <c r="F1272" s="122" t="s">
        <v>3</v>
      </c>
      <c r="G1272" s="122">
        <v>1496747</v>
      </c>
      <c r="H1272" s="126"/>
      <c r="I1272" s="130" t="s">
        <v>4219</v>
      </c>
      <c r="J1272" s="126"/>
      <c r="K1272" s="126"/>
      <c r="L1272" s="126"/>
      <c r="M1272" s="126"/>
      <c r="N1272" s="223">
        <v>0</v>
      </c>
      <c r="O1272" s="223">
        <v>1341.25</v>
      </c>
      <c r="P1272" s="126" t="s">
        <v>1331</v>
      </c>
    </row>
    <row r="1273" spans="1:16" ht="51">
      <c r="A1273" s="126" t="s">
        <v>620</v>
      </c>
      <c r="B1273" s="126"/>
      <c r="C1273" s="127" t="s">
        <v>714</v>
      </c>
      <c r="D1273" s="121">
        <v>42852</v>
      </c>
      <c r="E1273" s="122" t="s">
        <v>4220</v>
      </c>
      <c r="F1273" s="122" t="s">
        <v>3</v>
      </c>
      <c r="G1273" s="122">
        <v>1496750</v>
      </c>
      <c r="H1273" s="126"/>
      <c r="I1273" s="130" t="s">
        <v>4221</v>
      </c>
      <c r="J1273" s="126"/>
      <c r="K1273" s="126"/>
      <c r="L1273" s="126"/>
      <c r="M1273" s="126"/>
      <c r="N1273" s="223">
        <v>0</v>
      </c>
      <c r="O1273" s="223">
        <v>2770.5</v>
      </c>
      <c r="P1273" s="126" t="s">
        <v>1331</v>
      </c>
    </row>
    <row r="1274" spans="1:16" ht="51">
      <c r="A1274" s="126" t="s">
        <v>620</v>
      </c>
      <c r="B1274" s="126"/>
      <c r="C1274" s="127" t="s">
        <v>714</v>
      </c>
      <c r="D1274" s="121">
        <v>42852</v>
      </c>
      <c r="E1274" s="122" t="s">
        <v>4222</v>
      </c>
      <c r="F1274" s="122" t="s">
        <v>3</v>
      </c>
      <c r="G1274" s="122">
        <v>1496751</v>
      </c>
      <c r="H1274" s="126"/>
      <c r="I1274" s="130" t="s">
        <v>4223</v>
      </c>
      <c r="J1274" s="126"/>
      <c r="K1274" s="126"/>
      <c r="L1274" s="126"/>
      <c r="M1274" s="126"/>
      <c r="N1274" s="223">
        <v>0</v>
      </c>
      <c r="O1274" s="223">
        <v>1899.95</v>
      </c>
      <c r="P1274" s="126" t="s">
        <v>1331</v>
      </c>
    </row>
    <row r="1275" spans="1:16" ht="51">
      <c r="A1275" s="126" t="s">
        <v>620</v>
      </c>
      <c r="B1275" s="126"/>
      <c r="C1275" s="127" t="s">
        <v>714</v>
      </c>
      <c r="D1275" s="121">
        <v>42852</v>
      </c>
      <c r="E1275" s="122" t="s">
        <v>4224</v>
      </c>
      <c r="F1275" s="122" t="s">
        <v>3</v>
      </c>
      <c r="G1275" s="122">
        <v>1496756</v>
      </c>
      <c r="H1275" s="126"/>
      <c r="I1275" s="130" t="s">
        <v>4225</v>
      </c>
      <c r="J1275" s="126"/>
      <c r="K1275" s="126"/>
      <c r="L1275" s="126"/>
      <c r="M1275" s="126"/>
      <c r="N1275" s="223">
        <v>0</v>
      </c>
      <c r="O1275" s="223">
        <v>699.43000000000006</v>
      </c>
      <c r="P1275" s="126" t="s">
        <v>1331</v>
      </c>
    </row>
    <row r="1276" spans="1:16" ht="51">
      <c r="A1276" s="126">
        <v>222</v>
      </c>
      <c r="B1276" s="126"/>
      <c r="C1276" s="127" t="s">
        <v>765</v>
      </c>
      <c r="D1276" s="121">
        <v>42852</v>
      </c>
      <c r="E1276" s="122" t="s">
        <v>4226</v>
      </c>
      <c r="F1276" s="122" t="s">
        <v>3</v>
      </c>
      <c r="G1276" s="122">
        <v>1496720</v>
      </c>
      <c r="H1276" s="126"/>
      <c r="I1276" s="130" t="s">
        <v>4227</v>
      </c>
      <c r="J1276" s="126"/>
      <c r="K1276" s="126"/>
      <c r="L1276" s="126"/>
      <c r="M1276" s="126"/>
      <c r="N1276" s="223">
        <v>0</v>
      </c>
      <c r="O1276" s="223">
        <v>1034</v>
      </c>
      <c r="P1276" s="126" t="s">
        <v>1331</v>
      </c>
    </row>
    <row r="1277" spans="1:16" ht="63.75">
      <c r="A1277" s="126">
        <v>25</v>
      </c>
      <c r="B1277" s="126"/>
      <c r="C1277" s="127" t="s">
        <v>695</v>
      </c>
      <c r="D1277" s="121">
        <v>42852</v>
      </c>
      <c r="E1277" s="122" t="s">
        <v>4228</v>
      </c>
      <c r="F1277" s="122" t="s">
        <v>3</v>
      </c>
      <c r="G1277" s="122">
        <v>1496739</v>
      </c>
      <c r="H1277" s="126"/>
      <c r="I1277" s="130" t="s">
        <v>4229</v>
      </c>
      <c r="J1277" s="126"/>
      <c r="K1277" s="126"/>
      <c r="L1277" s="126"/>
      <c r="M1277" s="126"/>
      <c r="N1277" s="223">
        <v>0</v>
      </c>
      <c r="O1277" s="223">
        <v>134</v>
      </c>
      <c r="P1277" s="126" t="s">
        <v>1331</v>
      </c>
    </row>
    <row r="1278" spans="1:16" ht="51">
      <c r="A1278" s="126">
        <v>20</v>
      </c>
      <c r="B1278" s="126"/>
      <c r="C1278" s="127" t="s">
        <v>694</v>
      </c>
      <c r="D1278" s="121">
        <v>42852</v>
      </c>
      <c r="E1278" s="122" t="s">
        <v>4230</v>
      </c>
      <c r="F1278" s="122" t="s">
        <v>3</v>
      </c>
      <c r="G1278" s="122">
        <v>1496837</v>
      </c>
      <c r="H1278" s="126"/>
      <c r="I1278" s="130" t="s">
        <v>4231</v>
      </c>
      <c r="J1278" s="126"/>
      <c r="K1278" s="126"/>
      <c r="L1278" s="126"/>
      <c r="M1278" s="126"/>
      <c r="N1278" s="223">
        <v>0</v>
      </c>
      <c r="O1278" s="223">
        <v>278.10000000000002</v>
      </c>
      <c r="P1278" s="126" t="s">
        <v>1331</v>
      </c>
    </row>
    <row r="1279" spans="1:16" ht="51">
      <c r="A1279" s="126">
        <v>16</v>
      </c>
      <c r="B1279" s="126"/>
      <c r="C1279" s="127" t="s">
        <v>693</v>
      </c>
      <c r="D1279" s="121">
        <v>42852</v>
      </c>
      <c r="E1279" s="122" t="s">
        <v>4232</v>
      </c>
      <c r="F1279" s="122" t="s">
        <v>3</v>
      </c>
      <c r="G1279" s="122">
        <v>1496856</v>
      </c>
      <c r="H1279" s="126"/>
      <c r="I1279" s="130" t="s">
        <v>4233</v>
      </c>
      <c r="J1279" s="126"/>
      <c r="K1279" s="126"/>
      <c r="L1279" s="126"/>
      <c r="M1279" s="126"/>
      <c r="N1279" s="223">
        <v>0</v>
      </c>
      <c r="O1279" s="223">
        <v>40</v>
      </c>
      <c r="P1279" s="126" t="s">
        <v>1331</v>
      </c>
    </row>
    <row r="1280" spans="1:16" ht="51">
      <c r="A1280" s="126" t="s">
        <v>620</v>
      </c>
      <c r="B1280" s="126"/>
      <c r="C1280" s="127" t="s">
        <v>714</v>
      </c>
      <c r="D1280" s="121">
        <v>42852</v>
      </c>
      <c r="E1280" s="122" t="s">
        <v>4234</v>
      </c>
      <c r="F1280" s="122" t="s">
        <v>3</v>
      </c>
      <c r="G1280" s="122">
        <v>1496874</v>
      </c>
      <c r="H1280" s="126"/>
      <c r="I1280" s="130" t="s">
        <v>4235</v>
      </c>
      <c r="J1280" s="126"/>
      <c r="K1280" s="126"/>
      <c r="L1280" s="126"/>
      <c r="M1280" s="126"/>
      <c r="N1280" s="223">
        <v>0</v>
      </c>
      <c r="O1280" s="223">
        <v>1126.8</v>
      </c>
      <c r="P1280" s="126" t="s">
        <v>1331</v>
      </c>
    </row>
    <row r="1281" spans="1:16" ht="51">
      <c r="A1281" s="126">
        <v>513</v>
      </c>
      <c r="B1281" s="126"/>
      <c r="C1281" s="127" t="s">
        <v>201</v>
      </c>
      <c r="D1281" s="121">
        <v>42853</v>
      </c>
      <c r="E1281" s="122" t="s">
        <v>4236</v>
      </c>
      <c r="F1281" s="122" t="s">
        <v>3</v>
      </c>
      <c r="G1281" s="122">
        <v>1497157</v>
      </c>
      <c r="H1281" s="126"/>
      <c r="I1281" s="130" t="s">
        <v>4237</v>
      </c>
      <c r="J1281" s="126"/>
      <c r="K1281" s="126"/>
      <c r="L1281" s="126"/>
      <c r="M1281" s="126"/>
      <c r="N1281" s="223">
        <v>0</v>
      </c>
      <c r="O1281" s="223">
        <v>9596</v>
      </c>
      <c r="P1281" s="126" t="s">
        <v>1331</v>
      </c>
    </row>
    <row r="1282" spans="1:16" ht="51">
      <c r="A1282" s="126" t="s">
        <v>620</v>
      </c>
      <c r="B1282" s="126"/>
      <c r="C1282" s="127" t="s">
        <v>714</v>
      </c>
      <c r="D1282" s="121">
        <v>42853</v>
      </c>
      <c r="E1282" s="122" t="s">
        <v>4238</v>
      </c>
      <c r="F1282" s="122" t="s">
        <v>3</v>
      </c>
      <c r="G1282" s="122">
        <v>1497173</v>
      </c>
      <c r="H1282" s="126"/>
      <c r="I1282" s="130" t="s">
        <v>4239</v>
      </c>
      <c r="J1282" s="126"/>
      <c r="K1282" s="126"/>
      <c r="L1282" s="126"/>
      <c r="M1282" s="126"/>
      <c r="N1282" s="223">
        <v>0</v>
      </c>
      <c r="O1282" s="223">
        <v>15839.880000000001</v>
      </c>
      <c r="P1282" s="126" t="s">
        <v>1331</v>
      </c>
    </row>
    <row r="1283" spans="1:16" ht="51">
      <c r="A1283" s="126" t="s">
        <v>620</v>
      </c>
      <c r="B1283" s="126"/>
      <c r="C1283" s="127" t="s">
        <v>714</v>
      </c>
      <c r="D1283" s="121">
        <v>42853</v>
      </c>
      <c r="E1283" s="122" t="s">
        <v>4240</v>
      </c>
      <c r="F1283" s="122" t="s">
        <v>3</v>
      </c>
      <c r="G1283" s="122">
        <v>1497187</v>
      </c>
      <c r="H1283" s="126"/>
      <c r="I1283" s="130" t="s">
        <v>4241</v>
      </c>
      <c r="J1283" s="126"/>
      <c r="K1283" s="126"/>
      <c r="L1283" s="126"/>
      <c r="M1283" s="126"/>
      <c r="N1283" s="223">
        <v>0</v>
      </c>
      <c r="O1283" s="223">
        <v>533.46</v>
      </c>
      <c r="P1283" s="126" t="s">
        <v>1331</v>
      </c>
    </row>
    <row r="1284" spans="1:16" ht="51">
      <c r="A1284" s="126" t="s">
        <v>620</v>
      </c>
      <c r="B1284" s="126"/>
      <c r="C1284" s="127" t="s">
        <v>714</v>
      </c>
      <c r="D1284" s="121">
        <v>42853</v>
      </c>
      <c r="E1284" s="122" t="s">
        <v>4242</v>
      </c>
      <c r="F1284" s="122" t="s">
        <v>3</v>
      </c>
      <c r="G1284" s="122">
        <v>1497258</v>
      </c>
      <c r="H1284" s="126"/>
      <c r="I1284" s="130" t="s">
        <v>4243</v>
      </c>
      <c r="J1284" s="126"/>
      <c r="K1284" s="126"/>
      <c r="L1284" s="126"/>
      <c r="M1284" s="126"/>
      <c r="N1284" s="223">
        <v>0</v>
      </c>
      <c r="O1284" s="223">
        <v>7882.4400000000005</v>
      </c>
      <c r="P1284" s="126" t="s">
        <v>1331</v>
      </c>
    </row>
    <row r="1285" spans="1:16" ht="51">
      <c r="A1285" s="126">
        <v>291</v>
      </c>
      <c r="B1285" s="126"/>
      <c r="C1285" s="127" t="s">
        <v>795</v>
      </c>
      <c r="D1285" s="121">
        <v>42853</v>
      </c>
      <c r="E1285" s="122" t="s">
        <v>4244</v>
      </c>
      <c r="F1285" s="122" t="s">
        <v>3</v>
      </c>
      <c r="G1285" s="122">
        <v>1497336</v>
      </c>
      <c r="H1285" s="126"/>
      <c r="I1285" s="130" t="s">
        <v>4245</v>
      </c>
      <c r="J1285" s="126"/>
      <c r="K1285" s="126"/>
      <c r="L1285" s="126"/>
      <c r="M1285" s="126"/>
      <c r="N1285" s="223">
        <v>0</v>
      </c>
      <c r="O1285" s="223">
        <v>187</v>
      </c>
      <c r="P1285" s="126" t="s">
        <v>1331</v>
      </c>
    </row>
    <row r="1286" spans="1:16" ht="51">
      <c r="A1286" s="126" t="s">
        <v>620</v>
      </c>
      <c r="B1286" s="126"/>
      <c r="C1286" s="127" t="s">
        <v>714</v>
      </c>
      <c r="D1286" s="121">
        <v>42853</v>
      </c>
      <c r="E1286" s="122" t="s">
        <v>4246</v>
      </c>
      <c r="F1286" s="122" t="s">
        <v>3</v>
      </c>
      <c r="G1286" s="122">
        <v>1497337</v>
      </c>
      <c r="H1286" s="126"/>
      <c r="I1286" s="130" t="s">
        <v>4247</v>
      </c>
      <c r="J1286" s="126"/>
      <c r="K1286" s="126"/>
      <c r="L1286" s="126"/>
      <c r="M1286" s="126"/>
      <c r="N1286" s="223">
        <v>0</v>
      </c>
      <c r="O1286" s="223">
        <v>880.58</v>
      </c>
      <c r="P1286" s="126" t="s">
        <v>1331</v>
      </c>
    </row>
    <row r="1287" spans="1:16" ht="51">
      <c r="A1287" s="126">
        <v>15</v>
      </c>
      <c r="B1287" s="126"/>
      <c r="C1287" s="127" t="s">
        <v>692</v>
      </c>
      <c r="D1287" s="121">
        <v>42853</v>
      </c>
      <c r="E1287" s="122" t="s">
        <v>4248</v>
      </c>
      <c r="F1287" s="122" t="s">
        <v>3</v>
      </c>
      <c r="G1287" s="122">
        <v>1497342</v>
      </c>
      <c r="H1287" s="126"/>
      <c r="I1287" s="130" t="s">
        <v>4249</v>
      </c>
      <c r="J1287" s="126"/>
      <c r="K1287" s="126"/>
      <c r="L1287" s="126"/>
      <c r="M1287" s="126"/>
      <c r="N1287" s="223">
        <v>0</v>
      </c>
      <c r="O1287" s="223">
        <v>517.47</v>
      </c>
      <c r="P1287" s="126" t="s">
        <v>1331</v>
      </c>
    </row>
    <row r="1288" spans="1:16" ht="51">
      <c r="A1288" s="126">
        <v>86</v>
      </c>
      <c r="B1288" s="126"/>
      <c r="C1288" s="127" t="s">
        <v>711</v>
      </c>
      <c r="D1288" s="121">
        <v>42853</v>
      </c>
      <c r="E1288" s="122" t="s">
        <v>4250</v>
      </c>
      <c r="F1288" s="122" t="s">
        <v>3</v>
      </c>
      <c r="G1288" s="122">
        <v>1497370</v>
      </c>
      <c r="H1288" s="126"/>
      <c r="I1288" s="130" t="s">
        <v>4251</v>
      </c>
      <c r="J1288" s="126"/>
      <c r="K1288" s="126"/>
      <c r="L1288" s="126"/>
      <c r="M1288" s="126"/>
      <c r="N1288" s="223">
        <v>0</v>
      </c>
      <c r="O1288" s="223">
        <v>5967.4000000000005</v>
      </c>
      <c r="P1288" s="126" t="s">
        <v>1331</v>
      </c>
    </row>
    <row r="1289" spans="1:16" ht="51">
      <c r="A1289" s="126" t="s">
        <v>620</v>
      </c>
      <c r="B1289" s="126"/>
      <c r="C1289" s="127" t="s">
        <v>714</v>
      </c>
      <c r="D1289" s="121">
        <v>42853</v>
      </c>
      <c r="E1289" s="122" t="s">
        <v>4252</v>
      </c>
      <c r="F1289" s="122" t="s">
        <v>3</v>
      </c>
      <c r="G1289" s="122">
        <v>1497386</v>
      </c>
      <c r="H1289" s="126"/>
      <c r="I1289" s="130" t="s">
        <v>4253</v>
      </c>
      <c r="J1289" s="126"/>
      <c r="K1289" s="126"/>
      <c r="L1289" s="126"/>
      <c r="M1289" s="126"/>
      <c r="N1289" s="223">
        <v>0</v>
      </c>
      <c r="O1289" s="223">
        <v>2251.2800000000002</v>
      </c>
      <c r="P1289" s="126" t="s">
        <v>1331</v>
      </c>
    </row>
    <row r="1290" spans="1:16" ht="51">
      <c r="A1290" s="126" t="s">
        <v>620</v>
      </c>
      <c r="B1290" s="126"/>
      <c r="C1290" s="127" t="s">
        <v>714</v>
      </c>
      <c r="D1290" s="121">
        <v>42853</v>
      </c>
      <c r="E1290" s="122" t="s">
        <v>4254</v>
      </c>
      <c r="F1290" s="122" t="s">
        <v>3</v>
      </c>
      <c r="G1290" s="122">
        <v>1497410</v>
      </c>
      <c r="H1290" s="126"/>
      <c r="I1290" s="130" t="s">
        <v>4247</v>
      </c>
      <c r="J1290" s="126"/>
      <c r="K1290" s="126"/>
      <c r="L1290" s="126"/>
      <c r="M1290" s="126"/>
      <c r="N1290" s="223">
        <v>0</v>
      </c>
      <c r="O1290" s="223">
        <v>440.29</v>
      </c>
      <c r="P1290" s="126" t="s">
        <v>1331</v>
      </c>
    </row>
    <row r="1291" spans="1:16" ht="51">
      <c r="A1291" s="126">
        <v>70</v>
      </c>
      <c r="B1291" s="126"/>
      <c r="C1291" s="127" t="s">
        <v>706</v>
      </c>
      <c r="D1291" s="121">
        <v>42857</v>
      </c>
      <c r="E1291" s="122" t="s">
        <v>4255</v>
      </c>
      <c r="F1291" s="122" t="s">
        <v>3</v>
      </c>
      <c r="G1291" s="122">
        <v>1497611</v>
      </c>
      <c r="H1291" s="126"/>
      <c r="I1291" s="130" t="s">
        <v>4256</v>
      </c>
      <c r="J1291" s="126"/>
      <c r="K1291" s="126"/>
      <c r="L1291" s="126"/>
      <c r="M1291" s="126"/>
      <c r="N1291" s="223">
        <v>0</v>
      </c>
      <c r="O1291" s="223">
        <v>743.54</v>
      </c>
      <c r="P1291" s="126" t="s">
        <v>1331</v>
      </c>
    </row>
    <row r="1292" spans="1:16" ht="51">
      <c r="A1292" s="126" t="s">
        <v>620</v>
      </c>
      <c r="B1292" s="126"/>
      <c r="C1292" s="127" t="s">
        <v>714</v>
      </c>
      <c r="D1292" s="121">
        <v>42857</v>
      </c>
      <c r="E1292" s="122" t="s">
        <v>4257</v>
      </c>
      <c r="F1292" s="122" t="s">
        <v>3</v>
      </c>
      <c r="G1292" s="122">
        <v>1497571</v>
      </c>
      <c r="H1292" s="126"/>
      <c r="I1292" s="130" t="s">
        <v>4258</v>
      </c>
      <c r="J1292" s="126"/>
      <c r="K1292" s="126"/>
      <c r="L1292" s="126"/>
      <c r="M1292" s="126"/>
      <c r="N1292" s="223">
        <v>0</v>
      </c>
      <c r="O1292" s="223">
        <v>1990.8300000000002</v>
      </c>
      <c r="P1292" s="126" t="s">
        <v>1331</v>
      </c>
    </row>
    <row r="1293" spans="1:16" ht="51">
      <c r="A1293" s="126" t="s">
        <v>620</v>
      </c>
      <c r="B1293" s="126"/>
      <c r="C1293" s="127" t="s">
        <v>714</v>
      </c>
      <c r="D1293" s="121">
        <v>42857</v>
      </c>
      <c r="E1293" s="122" t="s">
        <v>4259</v>
      </c>
      <c r="F1293" s="122" t="s">
        <v>3</v>
      </c>
      <c r="G1293" s="122">
        <v>1497589</v>
      </c>
      <c r="H1293" s="126"/>
      <c r="I1293" s="130" t="s">
        <v>3964</v>
      </c>
      <c r="J1293" s="126"/>
      <c r="K1293" s="126"/>
      <c r="L1293" s="126"/>
      <c r="M1293" s="126"/>
      <c r="N1293" s="223">
        <v>0</v>
      </c>
      <c r="O1293" s="223">
        <v>545</v>
      </c>
      <c r="P1293" s="126" t="s">
        <v>1331</v>
      </c>
    </row>
    <row r="1294" spans="1:16" ht="51">
      <c r="A1294" s="126" t="s">
        <v>620</v>
      </c>
      <c r="B1294" s="126"/>
      <c r="C1294" s="127" t="s">
        <v>714</v>
      </c>
      <c r="D1294" s="121">
        <v>42857</v>
      </c>
      <c r="E1294" s="122" t="s">
        <v>4260</v>
      </c>
      <c r="F1294" s="122" t="s">
        <v>3</v>
      </c>
      <c r="G1294" s="122">
        <v>1497618</v>
      </c>
      <c r="H1294" s="126"/>
      <c r="I1294" s="130" t="s">
        <v>4261</v>
      </c>
      <c r="J1294" s="126"/>
      <c r="K1294" s="126"/>
      <c r="L1294" s="126"/>
      <c r="M1294" s="126"/>
      <c r="N1294" s="223">
        <v>0</v>
      </c>
      <c r="O1294" s="223">
        <v>650.1</v>
      </c>
      <c r="P1294" s="126" t="s">
        <v>1331</v>
      </c>
    </row>
    <row r="1295" spans="1:16" ht="51">
      <c r="A1295" s="126" t="s">
        <v>620</v>
      </c>
      <c r="B1295" s="126"/>
      <c r="C1295" s="127" t="s">
        <v>714</v>
      </c>
      <c r="D1295" s="121">
        <v>42857</v>
      </c>
      <c r="E1295" s="122" t="s">
        <v>4262</v>
      </c>
      <c r="F1295" s="122" t="s">
        <v>3</v>
      </c>
      <c r="G1295" s="122">
        <v>1497627</v>
      </c>
      <c r="H1295" s="126"/>
      <c r="I1295" s="130" t="s">
        <v>4263</v>
      </c>
      <c r="J1295" s="126"/>
      <c r="K1295" s="126"/>
      <c r="L1295" s="126"/>
      <c r="M1295" s="126"/>
      <c r="N1295" s="223">
        <v>0</v>
      </c>
      <c r="O1295" s="223">
        <v>1000</v>
      </c>
      <c r="P1295" s="126" t="s">
        <v>1331</v>
      </c>
    </row>
    <row r="1296" spans="1:16" ht="51">
      <c r="A1296" s="126" t="s">
        <v>620</v>
      </c>
      <c r="B1296" s="126"/>
      <c r="C1296" s="127" t="s">
        <v>714</v>
      </c>
      <c r="D1296" s="121">
        <v>42857</v>
      </c>
      <c r="E1296" s="122" t="s">
        <v>4264</v>
      </c>
      <c r="F1296" s="122" t="s">
        <v>3</v>
      </c>
      <c r="G1296" s="122">
        <v>1497699</v>
      </c>
      <c r="H1296" s="126"/>
      <c r="I1296" s="130" t="s">
        <v>4265</v>
      </c>
      <c r="J1296" s="126"/>
      <c r="K1296" s="126"/>
      <c r="L1296" s="126"/>
      <c r="M1296" s="126"/>
      <c r="N1296" s="223">
        <v>0</v>
      </c>
      <c r="O1296" s="223">
        <v>70</v>
      </c>
      <c r="P1296" s="126" t="s">
        <v>1331</v>
      </c>
    </row>
    <row r="1297" spans="1:16" ht="63.75">
      <c r="A1297" s="126">
        <v>310</v>
      </c>
      <c r="B1297" s="126"/>
      <c r="C1297" s="127" t="s">
        <v>808</v>
      </c>
      <c r="D1297" s="121">
        <v>42857</v>
      </c>
      <c r="E1297" s="122" t="s">
        <v>4266</v>
      </c>
      <c r="F1297" s="122" t="s">
        <v>3</v>
      </c>
      <c r="G1297" s="122">
        <v>1497717</v>
      </c>
      <c r="H1297" s="126"/>
      <c r="I1297" s="130" t="s">
        <v>4267</v>
      </c>
      <c r="J1297" s="126"/>
      <c r="K1297" s="126"/>
      <c r="L1297" s="126"/>
      <c r="M1297" s="126"/>
      <c r="N1297" s="223">
        <v>0</v>
      </c>
      <c r="O1297" s="223">
        <v>3003</v>
      </c>
      <c r="P1297" s="126" t="s">
        <v>1331</v>
      </c>
    </row>
    <row r="1298" spans="1:16" ht="51">
      <c r="A1298" s="126" t="s">
        <v>620</v>
      </c>
      <c r="B1298" s="126"/>
      <c r="C1298" s="127" t="s">
        <v>714</v>
      </c>
      <c r="D1298" s="121">
        <v>42857</v>
      </c>
      <c r="E1298" s="122" t="s">
        <v>4268</v>
      </c>
      <c r="F1298" s="122" t="s">
        <v>3</v>
      </c>
      <c r="G1298" s="122">
        <v>1497763</v>
      </c>
      <c r="H1298" s="126"/>
      <c r="I1298" s="130" t="s">
        <v>2944</v>
      </c>
      <c r="J1298" s="126"/>
      <c r="K1298" s="126"/>
      <c r="L1298" s="126"/>
      <c r="M1298" s="126"/>
      <c r="N1298" s="223">
        <v>0</v>
      </c>
      <c r="O1298" s="223">
        <v>711.18000000000006</v>
      </c>
      <c r="P1298" s="126" t="s">
        <v>1331</v>
      </c>
    </row>
    <row r="1299" spans="1:16" ht="51">
      <c r="A1299" s="126">
        <v>203</v>
      </c>
      <c r="B1299" s="126"/>
      <c r="C1299" s="127" t="s">
        <v>758</v>
      </c>
      <c r="D1299" s="121">
        <v>42857</v>
      </c>
      <c r="E1299" s="122" t="s">
        <v>4269</v>
      </c>
      <c r="F1299" s="122" t="s">
        <v>3</v>
      </c>
      <c r="G1299" s="122">
        <v>1497768</v>
      </c>
      <c r="H1299" s="126"/>
      <c r="I1299" s="130" t="s">
        <v>4270</v>
      </c>
      <c r="J1299" s="126"/>
      <c r="K1299" s="126"/>
      <c r="L1299" s="126"/>
      <c r="M1299" s="126"/>
      <c r="N1299" s="223">
        <v>0</v>
      </c>
      <c r="O1299" s="223">
        <v>15</v>
      </c>
      <c r="P1299" s="126" t="s">
        <v>1331</v>
      </c>
    </row>
    <row r="1300" spans="1:16" ht="38.25">
      <c r="A1300" s="126">
        <v>46</v>
      </c>
      <c r="B1300" s="126"/>
      <c r="C1300" s="127" t="s">
        <v>699</v>
      </c>
      <c r="D1300" s="121">
        <v>42857</v>
      </c>
      <c r="E1300" s="122" t="s">
        <v>4271</v>
      </c>
      <c r="F1300" s="122" t="s">
        <v>3</v>
      </c>
      <c r="G1300" s="122">
        <v>1497789</v>
      </c>
      <c r="H1300" s="126"/>
      <c r="I1300" s="130" t="s">
        <v>4272</v>
      </c>
      <c r="J1300" s="126"/>
      <c r="K1300" s="126"/>
      <c r="L1300" s="126"/>
      <c r="M1300" s="126"/>
      <c r="N1300" s="223">
        <v>0</v>
      </c>
      <c r="O1300" s="223">
        <v>375</v>
      </c>
      <c r="P1300" s="126" t="s">
        <v>1331</v>
      </c>
    </row>
    <row r="1301" spans="1:16" ht="51">
      <c r="A1301" s="126" t="s">
        <v>620</v>
      </c>
      <c r="B1301" s="126"/>
      <c r="C1301" s="127" t="s">
        <v>714</v>
      </c>
      <c r="D1301" s="121">
        <v>42857</v>
      </c>
      <c r="E1301" s="122" t="s">
        <v>4273</v>
      </c>
      <c r="F1301" s="122" t="s">
        <v>3</v>
      </c>
      <c r="G1301" s="122">
        <v>1497837</v>
      </c>
      <c r="H1301" s="126"/>
      <c r="I1301" s="130" t="s">
        <v>4274</v>
      </c>
      <c r="J1301" s="126"/>
      <c r="K1301" s="126"/>
      <c r="L1301" s="126"/>
      <c r="M1301" s="126"/>
      <c r="N1301" s="223">
        <v>0</v>
      </c>
      <c r="O1301" s="223">
        <v>2015.68</v>
      </c>
      <c r="P1301" s="126" t="s">
        <v>1331</v>
      </c>
    </row>
    <row r="1302" spans="1:16" ht="51">
      <c r="A1302" s="126" t="s">
        <v>620</v>
      </c>
      <c r="B1302" s="126"/>
      <c r="C1302" s="127" t="s">
        <v>714</v>
      </c>
      <c r="D1302" s="121">
        <v>42857</v>
      </c>
      <c r="E1302" s="122" t="s">
        <v>4275</v>
      </c>
      <c r="F1302" s="122" t="s">
        <v>3</v>
      </c>
      <c r="G1302" s="122">
        <v>1497846</v>
      </c>
      <c r="H1302" s="126"/>
      <c r="I1302" s="130" t="s">
        <v>4276</v>
      </c>
      <c r="J1302" s="126"/>
      <c r="K1302" s="126"/>
      <c r="L1302" s="126"/>
      <c r="M1302" s="126"/>
      <c r="N1302" s="223">
        <v>0</v>
      </c>
      <c r="O1302" s="223">
        <v>3204.19</v>
      </c>
      <c r="P1302" s="126" t="s">
        <v>1331</v>
      </c>
    </row>
    <row r="1303" spans="1:16" ht="51">
      <c r="A1303" s="126" t="s">
        <v>620</v>
      </c>
      <c r="B1303" s="126"/>
      <c r="C1303" s="127" t="s">
        <v>714</v>
      </c>
      <c r="D1303" s="121">
        <v>42857</v>
      </c>
      <c r="E1303" s="122" t="s">
        <v>4277</v>
      </c>
      <c r="F1303" s="122" t="s">
        <v>3</v>
      </c>
      <c r="G1303" s="122">
        <v>1497847</v>
      </c>
      <c r="H1303" s="126"/>
      <c r="I1303" s="130" t="s">
        <v>4278</v>
      </c>
      <c r="J1303" s="126"/>
      <c r="K1303" s="126"/>
      <c r="L1303" s="126"/>
      <c r="M1303" s="126"/>
      <c r="N1303" s="223">
        <v>0</v>
      </c>
      <c r="O1303" s="223">
        <v>3204.19</v>
      </c>
      <c r="P1303" s="126" t="s">
        <v>1331</v>
      </c>
    </row>
    <row r="1304" spans="1:16" ht="51">
      <c r="A1304" s="126" t="s">
        <v>620</v>
      </c>
      <c r="B1304" s="126"/>
      <c r="C1304" s="127" t="s">
        <v>714</v>
      </c>
      <c r="D1304" s="121">
        <v>42857</v>
      </c>
      <c r="E1304" s="122" t="s">
        <v>4279</v>
      </c>
      <c r="F1304" s="122" t="s">
        <v>3</v>
      </c>
      <c r="G1304" s="122">
        <v>1497848</v>
      </c>
      <c r="H1304" s="126"/>
      <c r="I1304" s="130" t="s">
        <v>4280</v>
      </c>
      <c r="J1304" s="126"/>
      <c r="K1304" s="126"/>
      <c r="L1304" s="126"/>
      <c r="M1304" s="126"/>
      <c r="N1304" s="223">
        <v>0</v>
      </c>
      <c r="O1304" s="223">
        <v>3204.19</v>
      </c>
      <c r="P1304" s="126" t="s">
        <v>1331</v>
      </c>
    </row>
    <row r="1305" spans="1:16" ht="51">
      <c r="A1305" s="126" t="s">
        <v>620</v>
      </c>
      <c r="B1305" s="126"/>
      <c r="C1305" s="127" t="s">
        <v>714</v>
      </c>
      <c r="D1305" s="121">
        <v>42857</v>
      </c>
      <c r="E1305" s="122" t="s">
        <v>4281</v>
      </c>
      <c r="F1305" s="122" t="s">
        <v>3</v>
      </c>
      <c r="G1305" s="122">
        <v>1497856</v>
      </c>
      <c r="H1305" s="126"/>
      <c r="I1305" s="130" t="s">
        <v>4282</v>
      </c>
      <c r="J1305" s="126"/>
      <c r="K1305" s="126"/>
      <c r="L1305" s="126"/>
      <c r="M1305" s="126"/>
      <c r="N1305" s="223">
        <v>0</v>
      </c>
      <c r="O1305" s="223">
        <v>13114.74</v>
      </c>
      <c r="P1305" s="126" t="s">
        <v>1331</v>
      </c>
    </row>
    <row r="1306" spans="1:16" ht="51">
      <c r="A1306" s="126" t="s">
        <v>620</v>
      </c>
      <c r="B1306" s="126"/>
      <c r="C1306" s="127" t="s">
        <v>714</v>
      </c>
      <c r="D1306" s="121">
        <v>42858</v>
      </c>
      <c r="E1306" s="122" t="s">
        <v>4283</v>
      </c>
      <c r="F1306" s="122" t="s">
        <v>3</v>
      </c>
      <c r="G1306" s="122">
        <v>1498012</v>
      </c>
      <c r="H1306" s="126"/>
      <c r="I1306" s="130" t="s">
        <v>4284</v>
      </c>
      <c r="J1306" s="126"/>
      <c r="K1306" s="126"/>
      <c r="L1306" s="126"/>
      <c r="M1306" s="126"/>
      <c r="N1306" s="223">
        <v>0</v>
      </c>
      <c r="O1306" s="223">
        <v>3196.56</v>
      </c>
      <c r="P1306" s="126" t="s">
        <v>1331</v>
      </c>
    </row>
    <row r="1307" spans="1:16" ht="51">
      <c r="A1307" s="126" t="s">
        <v>620</v>
      </c>
      <c r="B1307" s="126"/>
      <c r="C1307" s="127" t="s">
        <v>714</v>
      </c>
      <c r="D1307" s="121">
        <v>42858</v>
      </c>
      <c r="E1307" s="122" t="s">
        <v>4285</v>
      </c>
      <c r="F1307" s="122" t="s">
        <v>3</v>
      </c>
      <c r="G1307" s="122">
        <v>1498013</v>
      </c>
      <c r="H1307" s="126"/>
      <c r="I1307" s="130" t="s">
        <v>4284</v>
      </c>
      <c r="J1307" s="126"/>
      <c r="K1307" s="126"/>
      <c r="L1307" s="126"/>
      <c r="M1307" s="126"/>
      <c r="N1307" s="223">
        <v>0</v>
      </c>
      <c r="O1307" s="223">
        <v>3196.56</v>
      </c>
      <c r="P1307" s="126" t="s">
        <v>1331</v>
      </c>
    </row>
    <row r="1308" spans="1:16" ht="51">
      <c r="A1308" s="126" t="s">
        <v>620</v>
      </c>
      <c r="B1308" s="126"/>
      <c r="C1308" s="127" t="s">
        <v>714</v>
      </c>
      <c r="D1308" s="121">
        <v>42858</v>
      </c>
      <c r="E1308" s="122" t="s">
        <v>4286</v>
      </c>
      <c r="F1308" s="122" t="s">
        <v>3</v>
      </c>
      <c r="G1308" s="122">
        <v>1498080</v>
      </c>
      <c r="H1308" s="126"/>
      <c r="I1308" s="130" t="s">
        <v>4287</v>
      </c>
      <c r="J1308" s="126"/>
      <c r="K1308" s="126"/>
      <c r="L1308" s="126"/>
      <c r="M1308" s="126"/>
      <c r="N1308" s="223">
        <v>0</v>
      </c>
      <c r="O1308" s="223">
        <v>9208.83</v>
      </c>
      <c r="P1308" s="126" t="s">
        <v>1331</v>
      </c>
    </row>
    <row r="1309" spans="1:16" ht="51">
      <c r="A1309" s="126">
        <v>222</v>
      </c>
      <c r="B1309" s="126"/>
      <c r="C1309" s="127" t="s">
        <v>765</v>
      </c>
      <c r="D1309" s="121">
        <v>42858</v>
      </c>
      <c r="E1309" s="122" t="s">
        <v>4288</v>
      </c>
      <c r="F1309" s="122" t="s">
        <v>3</v>
      </c>
      <c r="G1309" s="122">
        <v>1498119</v>
      </c>
      <c r="H1309" s="126"/>
      <c r="I1309" s="130" t="s">
        <v>4289</v>
      </c>
      <c r="J1309" s="126"/>
      <c r="K1309" s="126"/>
      <c r="L1309" s="126"/>
      <c r="M1309" s="126"/>
      <c r="N1309" s="223">
        <v>0</v>
      </c>
      <c r="O1309" s="223">
        <v>339.90000000000003</v>
      </c>
      <c r="P1309" s="126" t="s">
        <v>1331</v>
      </c>
    </row>
    <row r="1310" spans="1:16" ht="51">
      <c r="A1310" s="126" t="s">
        <v>620</v>
      </c>
      <c r="B1310" s="126"/>
      <c r="C1310" s="127" t="s">
        <v>714</v>
      </c>
      <c r="D1310" s="121">
        <v>42858</v>
      </c>
      <c r="E1310" s="122" t="s">
        <v>4290</v>
      </c>
      <c r="F1310" s="122" t="s">
        <v>3</v>
      </c>
      <c r="G1310" s="122">
        <v>1498195</v>
      </c>
      <c r="H1310" s="126"/>
      <c r="I1310" s="130" t="s">
        <v>4291</v>
      </c>
      <c r="J1310" s="126"/>
      <c r="K1310" s="126"/>
      <c r="L1310" s="126"/>
      <c r="M1310" s="126"/>
      <c r="N1310" s="223">
        <v>0</v>
      </c>
      <c r="O1310" s="223">
        <v>905.68000000000006</v>
      </c>
      <c r="P1310" s="126" t="s">
        <v>1331</v>
      </c>
    </row>
    <row r="1311" spans="1:16" ht="63.75">
      <c r="A1311" s="126" t="s">
        <v>627</v>
      </c>
      <c r="B1311" s="126"/>
      <c r="C1311" s="127" t="s">
        <v>1235</v>
      </c>
      <c r="D1311" s="121">
        <v>42859</v>
      </c>
      <c r="E1311" s="122" t="s">
        <v>4292</v>
      </c>
      <c r="F1311" s="122" t="s">
        <v>3</v>
      </c>
      <c r="G1311" s="122">
        <v>1498567</v>
      </c>
      <c r="H1311" s="126"/>
      <c r="I1311" s="130" t="s">
        <v>4293</v>
      </c>
      <c r="J1311" s="126"/>
      <c r="K1311" s="126"/>
      <c r="L1311" s="126"/>
      <c r="M1311" s="126"/>
      <c r="N1311" s="223">
        <v>0</v>
      </c>
      <c r="O1311" s="223">
        <v>18553.760000000002</v>
      </c>
      <c r="P1311" s="126" t="s">
        <v>1331</v>
      </c>
    </row>
    <row r="1312" spans="1:16" ht="51">
      <c r="A1312" s="126" t="s">
        <v>620</v>
      </c>
      <c r="B1312" s="126"/>
      <c r="C1312" s="127" t="s">
        <v>714</v>
      </c>
      <c r="D1312" s="121">
        <v>42859</v>
      </c>
      <c r="E1312" s="122" t="s">
        <v>4294</v>
      </c>
      <c r="F1312" s="122" t="s">
        <v>3</v>
      </c>
      <c r="G1312" s="122">
        <v>1498425</v>
      </c>
      <c r="H1312" s="126"/>
      <c r="I1312" s="130" t="s">
        <v>4295</v>
      </c>
      <c r="J1312" s="126"/>
      <c r="K1312" s="126"/>
      <c r="L1312" s="126"/>
      <c r="M1312" s="126"/>
      <c r="N1312" s="223">
        <v>0</v>
      </c>
      <c r="O1312" s="223">
        <v>1278</v>
      </c>
      <c r="P1312" s="126" t="s">
        <v>1331</v>
      </c>
    </row>
    <row r="1313" spans="1:16" ht="51">
      <c r="A1313" s="126" t="s">
        <v>620</v>
      </c>
      <c r="B1313" s="126"/>
      <c r="C1313" s="127" t="s">
        <v>714</v>
      </c>
      <c r="D1313" s="121">
        <v>42859</v>
      </c>
      <c r="E1313" s="122" t="s">
        <v>4296</v>
      </c>
      <c r="F1313" s="122" t="s">
        <v>3</v>
      </c>
      <c r="G1313" s="122">
        <v>1498438</v>
      </c>
      <c r="H1313" s="126"/>
      <c r="I1313" s="130" t="s">
        <v>4297</v>
      </c>
      <c r="J1313" s="126"/>
      <c r="K1313" s="126"/>
      <c r="L1313" s="126"/>
      <c r="M1313" s="126"/>
      <c r="N1313" s="223">
        <v>0</v>
      </c>
      <c r="O1313" s="223">
        <v>2126.3200000000002</v>
      </c>
      <c r="P1313" s="126" t="s">
        <v>1331</v>
      </c>
    </row>
    <row r="1314" spans="1:16" ht="51">
      <c r="A1314" s="126">
        <v>20</v>
      </c>
      <c r="B1314" s="126"/>
      <c r="C1314" s="127" t="s">
        <v>694</v>
      </c>
      <c r="D1314" s="121">
        <v>42859</v>
      </c>
      <c r="E1314" s="122" t="s">
        <v>4298</v>
      </c>
      <c r="F1314" s="122" t="s">
        <v>3</v>
      </c>
      <c r="G1314" s="122">
        <v>1498503</v>
      </c>
      <c r="H1314" s="126"/>
      <c r="I1314" s="130" t="s">
        <v>4299</v>
      </c>
      <c r="J1314" s="126"/>
      <c r="K1314" s="126"/>
      <c r="L1314" s="126"/>
      <c r="M1314" s="126"/>
      <c r="N1314" s="223">
        <v>0</v>
      </c>
      <c r="O1314" s="223">
        <v>2.4</v>
      </c>
      <c r="P1314" s="126" t="s">
        <v>12606</v>
      </c>
    </row>
    <row r="1315" spans="1:16" ht="51">
      <c r="A1315" s="126" t="s">
        <v>620</v>
      </c>
      <c r="B1315" s="126"/>
      <c r="C1315" s="127" t="s">
        <v>714</v>
      </c>
      <c r="D1315" s="121">
        <v>42859</v>
      </c>
      <c r="E1315" s="122" t="s">
        <v>4300</v>
      </c>
      <c r="F1315" s="122" t="s">
        <v>3</v>
      </c>
      <c r="G1315" s="122">
        <v>1498542</v>
      </c>
      <c r="H1315" s="126"/>
      <c r="I1315" s="130" t="s">
        <v>3347</v>
      </c>
      <c r="J1315" s="126"/>
      <c r="K1315" s="126"/>
      <c r="L1315" s="126"/>
      <c r="M1315" s="126"/>
      <c r="N1315" s="223">
        <v>0</v>
      </c>
      <c r="O1315" s="223">
        <v>1713</v>
      </c>
      <c r="P1315" s="126" t="s">
        <v>1331</v>
      </c>
    </row>
    <row r="1316" spans="1:16" ht="51">
      <c r="A1316" s="126" t="s">
        <v>620</v>
      </c>
      <c r="B1316" s="126"/>
      <c r="C1316" s="127" t="s">
        <v>714</v>
      </c>
      <c r="D1316" s="121">
        <v>42859</v>
      </c>
      <c r="E1316" s="122" t="s">
        <v>4301</v>
      </c>
      <c r="F1316" s="122" t="s">
        <v>3</v>
      </c>
      <c r="G1316" s="122">
        <v>1498570</v>
      </c>
      <c r="H1316" s="126"/>
      <c r="I1316" s="130" t="s">
        <v>4302</v>
      </c>
      <c r="J1316" s="126"/>
      <c r="K1316" s="126"/>
      <c r="L1316" s="126"/>
      <c r="M1316" s="126"/>
      <c r="N1316" s="223">
        <v>0</v>
      </c>
      <c r="O1316" s="223">
        <v>784.52</v>
      </c>
      <c r="P1316" s="126" t="s">
        <v>1331</v>
      </c>
    </row>
    <row r="1317" spans="1:16" ht="51">
      <c r="A1317" s="126" t="s">
        <v>620</v>
      </c>
      <c r="B1317" s="126"/>
      <c r="C1317" s="127" t="s">
        <v>714</v>
      </c>
      <c r="D1317" s="121">
        <v>42859</v>
      </c>
      <c r="E1317" s="122" t="s">
        <v>4303</v>
      </c>
      <c r="F1317" s="122" t="s">
        <v>3</v>
      </c>
      <c r="G1317" s="122">
        <v>1498589</v>
      </c>
      <c r="H1317" s="126"/>
      <c r="I1317" s="130" t="s">
        <v>4304</v>
      </c>
      <c r="J1317" s="126"/>
      <c r="K1317" s="126"/>
      <c r="L1317" s="126"/>
      <c r="M1317" s="126"/>
      <c r="N1317" s="223">
        <v>0</v>
      </c>
      <c r="O1317" s="223">
        <v>511</v>
      </c>
      <c r="P1317" s="126" t="s">
        <v>1331</v>
      </c>
    </row>
    <row r="1318" spans="1:16" ht="51">
      <c r="A1318" s="126" t="s">
        <v>620</v>
      </c>
      <c r="B1318" s="126"/>
      <c r="C1318" s="127" t="s">
        <v>714</v>
      </c>
      <c r="D1318" s="121">
        <v>42859</v>
      </c>
      <c r="E1318" s="122" t="s">
        <v>4305</v>
      </c>
      <c r="F1318" s="122" t="s">
        <v>3</v>
      </c>
      <c r="G1318" s="122">
        <v>1498590</v>
      </c>
      <c r="H1318" s="126"/>
      <c r="I1318" s="130" t="s">
        <v>4306</v>
      </c>
      <c r="J1318" s="126"/>
      <c r="K1318" s="126"/>
      <c r="L1318" s="126"/>
      <c r="M1318" s="126"/>
      <c r="N1318" s="223">
        <v>0</v>
      </c>
      <c r="O1318" s="223">
        <v>1453.64</v>
      </c>
      <c r="P1318" s="126" t="s">
        <v>1331</v>
      </c>
    </row>
    <row r="1319" spans="1:16" ht="51">
      <c r="A1319" s="126" t="s">
        <v>620</v>
      </c>
      <c r="B1319" s="126"/>
      <c r="C1319" s="127" t="s">
        <v>714</v>
      </c>
      <c r="D1319" s="121">
        <v>42859</v>
      </c>
      <c r="E1319" s="122" t="s">
        <v>4307</v>
      </c>
      <c r="F1319" s="122" t="s">
        <v>3</v>
      </c>
      <c r="G1319" s="122">
        <v>1498605</v>
      </c>
      <c r="H1319" s="126"/>
      <c r="I1319" s="130" t="s">
        <v>4308</v>
      </c>
      <c r="J1319" s="126"/>
      <c r="K1319" s="126"/>
      <c r="L1319" s="126"/>
      <c r="M1319" s="126"/>
      <c r="N1319" s="223">
        <v>0</v>
      </c>
      <c r="O1319" s="223">
        <v>4748</v>
      </c>
      <c r="P1319" s="126" t="s">
        <v>1331</v>
      </c>
    </row>
    <row r="1320" spans="1:16" ht="51">
      <c r="A1320" s="126" t="s">
        <v>620</v>
      </c>
      <c r="B1320" s="126"/>
      <c r="C1320" s="127" t="s">
        <v>714</v>
      </c>
      <c r="D1320" s="121">
        <v>42859</v>
      </c>
      <c r="E1320" s="122" t="s">
        <v>4309</v>
      </c>
      <c r="F1320" s="122" t="s">
        <v>3</v>
      </c>
      <c r="G1320" s="122">
        <v>1498610</v>
      </c>
      <c r="H1320" s="126"/>
      <c r="I1320" s="130" t="s">
        <v>4310</v>
      </c>
      <c r="J1320" s="126"/>
      <c r="K1320" s="126"/>
      <c r="L1320" s="126"/>
      <c r="M1320" s="126"/>
      <c r="N1320" s="223">
        <v>0</v>
      </c>
      <c r="O1320" s="223">
        <v>460</v>
      </c>
      <c r="P1320" s="126" t="s">
        <v>1331</v>
      </c>
    </row>
    <row r="1321" spans="1:16" ht="51">
      <c r="A1321" s="126">
        <v>86</v>
      </c>
      <c r="B1321" s="126"/>
      <c r="C1321" s="127" t="s">
        <v>711</v>
      </c>
      <c r="D1321" s="121">
        <v>42860</v>
      </c>
      <c r="E1321" s="122" t="s">
        <v>4311</v>
      </c>
      <c r="F1321" s="122" t="s">
        <v>3</v>
      </c>
      <c r="G1321" s="122">
        <v>1498855</v>
      </c>
      <c r="H1321" s="126"/>
      <c r="I1321" s="130" t="s">
        <v>4312</v>
      </c>
      <c r="J1321" s="126"/>
      <c r="K1321" s="126"/>
      <c r="L1321" s="126"/>
      <c r="M1321" s="126"/>
      <c r="N1321" s="223">
        <v>0</v>
      </c>
      <c r="O1321" s="223">
        <v>84481.05</v>
      </c>
      <c r="P1321" s="126" t="s">
        <v>1331</v>
      </c>
    </row>
    <row r="1322" spans="1:16" ht="51">
      <c r="A1322" s="126">
        <v>86</v>
      </c>
      <c r="B1322" s="126"/>
      <c r="C1322" s="127" t="s">
        <v>711</v>
      </c>
      <c r="D1322" s="121">
        <v>42860</v>
      </c>
      <c r="E1322" s="122" t="s">
        <v>4313</v>
      </c>
      <c r="F1322" s="122" t="s">
        <v>3</v>
      </c>
      <c r="G1322" s="122">
        <v>1498857</v>
      </c>
      <c r="H1322" s="126"/>
      <c r="I1322" s="130" t="s">
        <v>4314</v>
      </c>
      <c r="J1322" s="126"/>
      <c r="K1322" s="126"/>
      <c r="L1322" s="126"/>
      <c r="M1322" s="126"/>
      <c r="N1322" s="223">
        <v>0</v>
      </c>
      <c r="O1322" s="223">
        <v>1335750</v>
      </c>
      <c r="P1322" s="126" t="s">
        <v>1331</v>
      </c>
    </row>
    <row r="1323" spans="1:16" ht="51">
      <c r="A1323" s="126">
        <v>86</v>
      </c>
      <c r="B1323" s="126"/>
      <c r="C1323" s="127" t="s">
        <v>711</v>
      </c>
      <c r="D1323" s="121">
        <v>42860</v>
      </c>
      <c r="E1323" s="122" t="s">
        <v>4315</v>
      </c>
      <c r="F1323" s="122" t="s">
        <v>3</v>
      </c>
      <c r="G1323" s="122">
        <v>1498859</v>
      </c>
      <c r="H1323" s="126"/>
      <c r="I1323" s="130" t="s">
        <v>4316</v>
      </c>
      <c r="J1323" s="126"/>
      <c r="K1323" s="126"/>
      <c r="L1323" s="126"/>
      <c r="M1323" s="126"/>
      <c r="N1323" s="223">
        <v>0</v>
      </c>
      <c r="O1323" s="223">
        <v>45668.950000000004</v>
      </c>
      <c r="P1323" s="126" t="s">
        <v>1331</v>
      </c>
    </row>
    <row r="1324" spans="1:16" ht="51">
      <c r="A1324" s="126" t="s">
        <v>620</v>
      </c>
      <c r="B1324" s="126"/>
      <c r="C1324" s="127" t="s">
        <v>714</v>
      </c>
      <c r="D1324" s="121">
        <v>42860</v>
      </c>
      <c r="E1324" s="122" t="s">
        <v>4317</v>
      </c>
      <c r="F1324" s="122" t="s">
        <v>3</v>
      </c>
      <c r="G1324" s="122">
        <v>1498924</v>
      </c>
      <c r="H1324" s="126"/>
      <c r="I1324" s="130" t="s">
        <v>4318</v>
      </c>
      <c r="J1324" s="126"/>
      <c r="K1324" s="126"/>
      <c r="L1324" s="126"/>
      <c r="M1324" s="126"/>
      <c r="N1324" s="223">
        <v>0</v>
      </c>
      <c r="O1324" s="223">
        <v>35</v>
      </c>
      <c r="P1324" s="126" t="s">
        <v>1331</v>
      </c>
    </row>
    <row r="1325" spans="1:16" ht="51">
      <c r="A1325" s="126">
        <v>222</v>
      </c>
      <c r="B1325" s="126"/>
      <c r="C1325" s="127" t="s">
        <v>765</v>
      </c>
      <c r="D1325" s="121">
        <v>42860</v>
      </c>
      <c r="E1325" s="122" t="s">
        <v>4319</v>
      </c>
      <c r="F1325" s="122" t="s">
        <v>3</v>
      </c>
      <c r="G1325" s="122">
        <v>1498988</v>
      </c>
      <c r="H1325" s="126"/>
      <c r="I1325" s="130" t="s">
        <v>4320</v>
      </c>
      <c r="J1325" s="126"/>
      <c r="K1325" s="126"/>
      <c r="L1325" s="126"/>
      <c r="M1325" s="126"/>
      <c r="N1325" s="223">
        <v>0</v>
      </c>
      <c r="O1325" s="223">
        <v>0.5</v>
      </c>
      <c r="P1325" s="126" t="s">
        <v>12606</v>
      </c>
    </row>
    <row r="1326" spans="1:16" ht="63.75">
      <c r="A1326" s="126" t="s">
        <v>620</v>
      </c>
      <c r="B1326" s="126"/>
      <c r="C1326" s="127" t="s">
        <v>714</v>
      </c>
      <c r="D1326" s="121">
        <v>42860</v>
      </c>
      <c r="E1326" s="122" t="s">
        <v>4321</v>
      </c>
      <c r="F1326" s="122" t="s">
        <v>3</v>
      </c>
      <c r="G1326" s="122">
        <v>1499037</v>
      </c>
      <c r="H1326" s="126"/>
      <c r="I1326" s="130" t="s">
        <v>4322</v>
      </c>
      <c r="J1326" s="126"/>
      <c r="K1326" s="126"/>
      <c r="L1326" s="126"/>
      <c r="M1326" s="126"/>
      <c r="N1326" s="223">
        <v>0</v>
      </c>
      <c r="O1326" s="223">
        <v>514381.71</v>
      </c>
      <c r="P1326" s="126" t="s">
        <v>1331</v>
      </c>
    </row>
    <row r="1327" spans="1:16" ht="51">
      <c r="A1327" s="126" t="s">
        <v>620</v>
      </c>
      <c r="B1327" s="126"/>
      <c r="C1327" s="127" t="s">
        <v>714</v>
      </c>
      <c r="D1327" s="121">
        <v>42860</v>
      </c>
      <c r="E1327" s="122" t="s">
        <v>4323</v>
      </c>
      <c r="F1327" s="122" t="s">
        <v>3</v>
      </c>
      <c r="G1327" s="122">
        <v>1498832</v>
      </c>
      <c r="H1327" s="126"/>
      <c r="I1327" s="130" t="s">
        <v>3672</v>
      </c>
      <c r="J1327" s="126"/>
      <c r="K1327" s="126"/>
      <c r="L1327" s="126"/>
      <c r="M1327" s="126"/>
      <c r="N1327" s="223">
        <v>0</v>
      </c>
      <c r="O1327" s="223">
        <v>1693.06</v>
      </c>
      <c r="P1327" s="126" t="s">
        <v>1331</v>
      </c>
    </row>
    <row r="1328" spans="1:16" ht="51">
      <c r="A1328" s="126" t="s">
        <v>620</v>
      </c>
      <c r="B1328" s="126"/>
      <c r="C1328" s="127" t="s">
        <v>714</v>
      </c>
      <c r="D1328" s="121">
        <v>42860</v>
      </c>
      <c r="E1328" s="122" t="s">
        <v>4324</v>
      </c>
      <c r="F1328" s="122" t="s">
        <v>3</v>
      </c>
      <c r="G1328" s="122">
        <v>1498851</v>
      </c>
      <c r="H1328" s="126"/>
      <c r="I1328" s="130" t="s">
        <v>4325</v>
      </c>
      <c r="J1328" s="126"/>
      <c r="K1328" s="126"/>
      <c r="L1328" s="126"/>
      <c r="M1328" s="126"/>
      <c r="N1328" s="223">
        <v>0</v>
      </c>
      <c r="O1328" s="223">
        <v>1152.28</v>
      </c>
      <c r="P1328" s="126" t="s">
        <v>1331</v>
      </c>
    </row>
    <row r="1329" spans="1:16" ht="51">
      <c r="A1329" s="126" t="s">
        <v>620</v>
      </c>
      <c r="B1329" s="126"/>
      <c r="C1329" s="127" t="s">
        <v>714</v>
      </c>
      <c r="D1329" s="121">
        <v>42860</v>
      </c>
      <c r="E1329" s="122" t="s">
        <v>4326</v>
      </c>
      <c r="F1329" s="122" t="s">
        <v>3</v>
      </c>
      <c r="G1329" s="122">
        <v>1498862</v>
      </c>
      <c r="H1329" s="126"/>
      <c r="I1329" s="130" t="s">
        <v>4327</v>
      </c>
      <c r="J1329" s="126"/>
      <c r="K1329" s="126"/>
      <c r="L1329" s="126"/>
      <c r="M1329" s="126"/>
      <c r="N1329" s="223">
        <v>0</v>
      </c>
      <c r="O1329" s="223">
        <v>3248.36</v>
      </c>
      <c r="P1329" s="126" t="s">
        <v>1331</v>
      </c>
    </row>
    <row r="1330" spans="1:16" ht="51">
      <c r="A1330" s="126" t="s">
        <v>620</v>
      </c>
      <c r="B1330" s="126"/>
      <c r="C1330" s="127" t="s">
        <v>714</v>
      </c>
      <c r="D1330" s="121">
        <v>42860</v>
      </c>
      <c r="E1330" s="122" t="s">
        <v>4328</v>
      </c>
      <c r="F1330" s="122" t="s">
        <v>3</v>
      </c>
      <c r="G1330" s="122">
        <v>1498920</v>
      </c>
      <c r="H1330" s="126"/>
      <c r="I1330" s="130" t="s">
        <v>3993</v>
      </c>
      <c r="J1330" s="126"/>
      <c r="K1330" s="126"/>
      <c r="L1330" s="126"/>
      <c r="M1330" s="126"/>
      <c r="N1330" s="223">
        <v>0</v>
      </c>
      <c r="O1330" s="223">
        <v>1506</v>
      </c>
      <c r="P1330" s="126" t="s">
        <v>1331</v>
      </c>
    </row>
    <row r="1331" spans="1:16" ht="51">
      <c r="A1331" s="126">
        <v>586</v>
      </c>
      <c r="B1331" s="126"/>
      <c r="C1331" s="127" t="s">
        <v>223</v>
      </c>
      <c r="D1331" s="121">
        <v>42860</v>
      </c>
      <c r="E1331" s="122" t="s">
        <v>4329</v>
      </c>
      <c r="F1331" s="122" t="s">
        <v>3</v>
      </c>
      <c r="G1331" s="122">
        <v>1498928</v>
      </c>
      <c r="H1331" s="126"/>
      <c r="I1331" s="130" t="s">
        <v>4330</v>
      </c>
      <c r="J1331" s="126"/>
      <c r="K1331" s="126"/>
      <c r="L1331" s="126"/>
      <c r="M1331" s="126"/>
      <c r="N1331" s="223">
        <v>0</v>
      </c>
      <c r="O1331" s="223">
        <v>342.54</v>
      </c>
      <c r="P1331" s="126" t="s">
        <v>1331</v>
      </c>
    </row>
    <row r="1332" spans="1:16" ht="51">
      <c r="A1332" s="126">
        <v>586</v>
      </c>
      <c r="B1332" s="126"/>
      <c r="C1332" s="127" t="s">
        <v>223</v>
      </c>
      <c r="D1332" s="121">
        <v>42860</v>
      </c>
      <c r="E1332" s="122" t="s">
        <v>4331</v>
      </c>
      <c r="F1332" s="122" t="s">
        <v>3</v>
      </c>
      <c r="G1332" s="122">
        <v>1498931</v>
      </c>
      <c r="H1332" s="126"/>
      <c r="I1332" s="130" t="s">
        <v>4332</v>
      </c>
      <c r="J1332" s="126"/>
      <c r="K1332" s="126"/>
      <c r="L1332" s="126"/>
      <c r="M1332" s="126"/>
      <c r="N1332" s="223">
        <v>0</v>
      </c>
      <c r="O1332" s="223">
        <v>188.5</v>
      </c>
      <c r="P1332" s="126" t="s">
        <v>1331</v>
      </c>
    </row>
    <row r="1333" spans="1:16" ht="51">
      <c r="A1333" s="126" t="s">
        <v>620</v>
      </c>
      <c r="B1333" s="126"/>
      <c r="C1333" s="127" t="s">
        <v>714</v>
      </c>
      <c r="D1333" s="121">
        <v>42860</v>
      </c>
      <c r="E1333" s="122" t="s">
        <v>4333</v>
      </c>
      <c r="F1333" s="122" t="s">
        <v>3</v>
      </c>
      <c r="G1333" s="122">
        <v>1498963</v>
      </c>
      <c r="H1333" s="126"/>
      <c r="I1333" s="130" t="s">
        <v>4334</v>
      </c>
      <c r="J1333" s="126"/>
      <c r="K1333" s="126"/>
      <c r="L1333" s="126"/>
      <c r="M1333" s="126"/>
      <c r="N1333" s="223">
        <v>0</v>
      </c>
      <c r="O1333" s="223">
        <v>1295.68</v>
      </c>
      <c r="P1333" s="126" t="s">
        <v>1331</v>
      </c>
    </row>
    <row r="1334" spans="1:16" ht="51">
      <c r="A1334" s="126" t="s">
        <v>620</v>
      </c>
      <c r="B1334" s="126"/>
      <c r="C1334" s="127" t="s">
        <v>714</v>
      </c>
      <c r="D1334" s="121">
        <v>42860</v>
      </c>
      <c r="E1334" s="122" t="s">
        <v>4335</v>
      </c>
      <c r="F1334" s="122" t="s">
        <v>3</v>
      </c>
      <c r="G1334" s="122">
        <v>1498996</v>
      </c>
      <c r="H1334" s="126"/>
      <c r="I1334" s="130" t="s">
        <v>4336</v>
      </c>
      <c r="J1334" s="126"/>
      <c r="K1334" s="126"/>
      <c r="L1334" s="126"/>
      <c r="M1334" s="126"/>
      <c r="N1334" s="223">
        <v>0</v>
      </c>
      <c r="O1334" s="223">
        <v>5006.8599999999997</v>
      </c>
      <c r="P1334" s="126" t="s">
        <v>1331</v>
      </c>
    </row>
    <row r="1335" spans="1:16" ht="51">
      <c r="A1335" s="126" t="s">
        <v>620</v>
      </c>
      <c r="B1335" s="126"/>
      <c r="C1335" s="127" t="s">
        <v>714</v>
      </c>
      <c r="D1335" s="121">
        <v>42860</v>
      </c>
      <c r="E1335" s="122" t="s">
        <v>4337</v>
      </c>
      <c r="F1335" s="122" t="s">
        <v>3</v>
      </c>
      <c r="G1335" s="122">
        <v>1499051</v>
      </c>
      <c r="H1335" s="126"/>
      <c r="I1335" s="130" t="s">
        <v>4338</v>
      </c>
      <c r="J1335" s="126"/>
      <c r="K1335" s="126"/>
      <c r="L1335" s="126"/>
      <c r="M1335" s="126"/>
      <c r="N1335" s="223">
        <v>0</v>
      </c>
      <c r="O1335" s="223">
        <v>2814.23</v>
      </c>
      <c r="P1335" s="126" t="s">
        <v>1331</v>
      </c>
    </row>
    <row r="1336" spans="1:16" ht="51">
      <c r="A1336" s="126" t="s">
        <v>620</v>
      </c>
      <c r="B1336" s="126"/>
      <c r="C1336" s="127" t="s">
        <v>714</v>
      </c>
      <c r="D1336" s="121">
        <v>42860</v>
      </c>
      <c r="E1336" s="122" t="s">
        <v>4339</v>
      </c>
      <c r="F1336" s="122" t="s">
        <v>3</v>
      </c>
      <c r="G1336" s="122">
        <v>1499070</v>
      </c>
      <c r="H1336" s="126"/>
      <c r="I1336" s="130" t="s">
        <v>4340</v>
      </c>
      <c r="J1336" s="126"/>
      <c r="K1336" s="126"/>
      <c r="L1336" s="126"/>
      <c r="M1336" s="126"/>
      <c r="N1336" s="223">
        <v>0</v>
      </c>
      <c r="O1336" s="223">
        <v>1000</v>
      </c>
      <c r="P1336" s="126" t="s">
        <v>1331</v>
      </c>
    </row>
    <row r="1337" spans="1:16" ht="51">
      <c r="A1337" s="126" t="s">
        <v>620</v>
      </c>
      <c r="B1337" s="126"/>
      <c r="C1337" s="127" t="s">
        <v>714</v>
      </c>
      <c r="D1337" s="121">
        <v>42860</v>
      </c>
      <c r="E1337" s="122" t="s">
        <v>4341</v>
      </c>
      <c r="F1337" s="122" t="s">
        <v>3</v>
      </c>
      <c r="G1337" s="122">
        <v>1499085</v>
      </c>
      <c r="H1337" s="126"/>
      <c r="I1337" s="130" t="s">
        <v>4342</v>
      </c>
      <c r="J1337" s="126"/>
      <c r="K1337" s="126"/>
      <c r="L1337" s="126"/>
      <c r="M1337" s="126"/>
      <c r="N1337" s="223">
        <v>0</v>
      </c>
      <c r="O1337" s="223">
        <v>1749.79</v>
      </c>
      <c r="P1337" s="126" t="s">
        <v>1331</v>
      </c>
    </row>
    <row r="1338" spans="1:16" ht="51">
      <c r="A1338" s="126" t="s">
        <v>620</v>
      </c>
      <c r="B1338" s="126"/>
      <c r="C1338" s="127" t="s">
        <v>714</v>
      </c>
      <c r="D1338" s="121">
        <v>42860</v>
      </c>
      <c r="E1338" s="122" t="s">
        <v>4343</v>
      </c>
      <c r="F1338" s="122" t="s">
        <v>3</v>
      </c>
      <c r="G1338" s="122">
        <v>1499101</v>
      </c>
      <c r="H1338" s="126"/>
      <c r="I1338" s="130" t="s">
        <v>3432</v>
      </c>
      <c r="J1338" s="126"/>
      <c r="K1338" s="126"/>
      <c r="L1338" s="126"/>
      <c r="M1338" s="126"/>
      <c r="N1338" s="223">
        <v>0</v>
      </c>
      <c r="O1338" s="223">
        <v>1018</v>
      </c>
      <c r="P1338" s="126" t="s">
        <v>1331</v>
      </c>
    </row>
    <row r="1339" spans="1:16" ht="51">
      <c r="A1339" s="126" t="s">
        <v>620</v>
      </c>
      <c r="B1339" s="126"/>
      <c r="C1339" s="127" t="s">
        <v>714</v>
      </c>
      <c r="D1339" s="121">
        <v>42860</v>
      </c>
      <c r="E1339" s="122" t="s">
        <v>4344</v>
      </c>
      <c r="F1339" s="122" t="s">
        <v>3</v>
      </c>
      <c r="G1339" s="122">
        <v>1499122</v>
      </c>
      <c r="H1339" s="126"/>
      <c r="I1339" s="130" t="s">
        <v>4345</v>
      </c>
      <c r="J1339" s="126"/>
      <c r="K1339" s="126"/>
      <c r="L1339" s="126"/>
      <c r="M1339" s="126"/>
      <c r="N1339" s="223">
        <v>0</v>
      </c>
      <c r="O1339" s="223">
        <v>20000</v>
      </c>
      <c r="P1339" s="126" t="s">
        <v>1331</v>
      </c>
    </row>
    <row r="1340" spans="1:16" ht="51">
      <c r="A1340" s="126">
        <v>342</v>
      </c>
      <c r="B1340" s="126"/>
      <c r="C1340" s="127" t="s">
        <v>817</v>
      </c>
      <c r="D1340" s="121">
        <v>42863</v>
      </c>
      <c r="E1340" s="122" t="s">
        <v>4346</v>
      </c>
      <c r="F1340" s="122" t="s">
        <v>3</v>
      </c>
      <c r="G1340" s="122">
        <v>1499364</v>
      </c>
      <c r="H1340" s="126"/>
      <c r="I1340" s="130" t="s">
        <v>4347</v>
      </c>
      <c r="J1340" s="126"/>
      <c r="K1340" s="126"/>
      <c r="L1340" s="126"/>
      <c r="M1340" s="126"/>
      <c r="N1340" s="223">
        <v>0</v>
      </c>
      <c r="O1340" s="223">
        <v>7.0000000000000007E-2</v>
      </c>
      <c r="P1340" s="126" t="s">
        <v>12606</v>
      </c>
    </row>
    <row r="1341" spans="1:16" ht="51">
      <c r="A1341" s="126">
        <v>163</v>
      </c>
      <c r="B1341" s="126"/>
      <c r="C1341" s="127" t="s">
        <v>749</v>
      </c>
      <c r="D1341" s="121">
        <v>42863</v>
      </c>
      <c r="E1341" s="122" t="s">
        <v>4348</v>
      </c>
      <c r="F1341" s="122" t="s">
        <v>3</v>
      </c>
      <c r="G1341" s="122">
        <v>1499421</v>
      </c>
      <c r="H1341" s="126"/>
      <c r="I1341" s="130" t="s">
        <v>4349</v>
      </c>
      <c r="J1341" s="126"/>
      <c r="K1341" s="126"/>
      <c r="L1341" s="126"/>
      <c r="M1341" s="126"/>
      <c r="N1341" s="223">
        <v>0</v>
      </c>
      <c r="O1341" s="223">
        <v>315.33</v>
      </c>
      <c r="P1341" s="126" t="s">
        <v>1331</v>
      </c>
    </row>
    <row r="1342" spans="1:16" ht="51">
      <c r="A1342" s="126" t="s">
        <v>620</v>
      </c>
      <c r="B1342" s="126"/>
      <c r="C1342" s="127" t="s">
        <v>714</v>
      </c>
      <c r="D1342" s="121">
        <v>42863</v>
      </c>
      <c r="E1342" s="122" t="s">
        <v>4350</v>
      </c>
      <c r="F1342" s="122" t="s">
        <v>3</v>
      </c>
      <c r="G1342" s="122">
        <v>1499331</v>
      </c>
      <c r="H1342" s="126"/>
      <c r="I1342" s="130" t="s">
        <v>4351</v>
      </c>
      <c r="J1342" s="126"/>
      <c r="K1342" s="126"/>
      <c r="L1342" s="126"/>
      <c r="M1342" s="126"/>
      <c r="N1342" s="223">
        <v>0</v>
      </c>
      <c r="O1342" s="223">
        <v>2976.59</v>
      </c>
      <c r="P1342" s="126" t="s">
        <v>1331</v>
      </c>
    </row>
    <row r="1343" spans="1:16" ht="51">
      <c r="A1343" s="126" t="s">
        <v>620</v>
      </c>
      <c r="B1343" s="126"/>
      <c r="C1343" s="127" t="s">
        <v>714</v>
      </c>
      <c r="D1343" s="121">
        <v>42863</v>
      </c>
      <c r="E1343" s="122" t="s">
        <v>4352</v>
      </c>
      <c r="F1343" s="122" t="s">
        <v>3</v>
      </c>
      <c r="G1343" s="122">
        <v>1499332</v>
      </c>
      <c r="H1343" s="126"/>
      <c r="I1343" s="130" t="s">
        <v>4353</v>
      </c>
      <c r="J1343" s="126"/>
      <c r="K1343" s="126"/>
      <c r="L1343" s="126"/>
      <c r="M1343" s="126"/>
      <c r="N1343" s="223">
        <v>0</v>
      </c>
      <c r="O1343" s="223">
        <v>3464.34</v>
      </c>
      <c r="P1343" s="126" t="s">
        <v>1331</v>
      </c>
    </row>
    <row r="1344" spans="1:16" ht="51">
      <c r="A1344" s="126" t="s">
        <v>620</v>
      </c>
      <c r="B1344" s="126"/>
      <c r="C1344" s="127" t="s">
        <v>714</v>
      </c>
      <c r="D1344" s="121">
        <v>42863</v>
      </c>
      <c r="E1344" s="122" t="s">
        <v>4354</v>
      </c>
      <c r="F1344" s="122" t="s">
        <v>3</v>
      </c>
      <c r="G1344" s="122">
        <v>1499342</v>
      </c>
      <c r="H1344" s="126"/>
      <c r="I1344" s="130" t="s">
        <v>2364</v>
      </c>
      <c r="J1344" s="126"/>
      <c r="K1344" s="126"/>
      <c r="L1344" s="126"/>
      <c r="M1344" s="126"/>
      <c r="N1344" s="223">
        <v>0</v>
      </c>
      <c r="O1344" s="223">
        <v>1016</v>
      </c>
      <c r="P1344" s="126" t="s">
        <v>1331</v>
      </c>
    </row>
    <row r="1345" spans="1:16" ht="51">
      <c r="A1345" s="126" t="s">
        <v>620</v>
      </c>
      <c r="B1345" s="126"/>
      <c r="C1345" s="127" t="s">
        <v>714</v>
      </c>
      <c r="D1345" s="121">
        <v>42863</v>
      </c>
      <c r="E1345" s="122" t="s">
        <v>4355</v>
      </c>
      <c r="F1345" s="122" t="s">
        <v>3</v>
      </c>
      <c r="G1345" s="122">
        <v>1499405</v>
      </c>
      <c r="H1345" s="126"/>
      <c r="I1345" s="130" t="s">
        <v>4356</v>
      </c>
      <c r="J1345" s="126"/>
      <c r="K1345" s="126"/>
      <c r="L1345" s="126"/>
      <c r="M1345" s="126"/>
      <c r="N1345" s="223">
        <v>0</v>
      </c>
      <c r="O1345" s="223">
        <v>50000</v>
      </c>
      <c r="P1345" s="126" t="s">
        <v>1331</v>
      </c>
    </row>
    <row r="1346" spans="1:16" ht="51">
      <c r="A1346" s="126" t="s">
        <v>620</v>
      </c>
      <c r="B1346" s="126"/>
      <c r="C1346" s="127" t="s">
        <v>714</v>
      </c>
      <c r="D1346" s="121">
        <v>42863</v>
      </c>
      <c r="E1346" s="122" t="s">
        <v>4357</v>
      </c>
      <c r="F1346" s="122" t="s">
        <v>3</v>
      </c>
      <c r="G1346" s="122">
        <v>1499496</v>
      </c>
      <c r="H1346" s="126"/>
      <c r="I1346" s="130" t="s">
        <v>3437</v>
      </c>
      <c r="J1346" s="126"/>
      <c r="K1346" s="126"/>
      <c r="L1346" s="126"/>
      <c r="M1346" s="126"/>
      <c r="N1346" s="223">
        <v>0</v>
      </c>
      <c r="O1346" s="223">
        <v>1500</v>
      </c>
      <c r="P1346" s="126" t="s">
        <v>1331</v>
      </c>
    </row>
    <row r="1347" spans="1:16" ht="51">
      <c r="A1347" s="126" t="s">
        <v>620</v>
      </c>
      <c r="B1347" s="126"/>
      <c r="C1347" s="127" t="s">
        <v>714</v>
      </c>
      <c r="D1347" s="121">
        <v>42863</v>
      </c>
      <c r="E1347" s="122" t="s">
        <v>4358</v>
      </c>
      <c r="F1347" s="122" t="s">
        <v>3</v>
      </c>
      <c r="G1347" s="122">
        <v>1499515</v>
      </c>
      <c r="H1347" s="126"/>
      <c r="I1347" s="130" t="s">
        <v>4148</v>
      </c>
      <c r="J1347" s="126"/>
      <c r="K1347" s="126"/>
      <c r="L1347" s="126"/>
      <c r="M1347" s="126"/>
      <c r="N1347" s="223">
        <v>0</v>
      </c>
      <c r="O1347" s="223">
        <v>3400</v>
      </c>
      <c r="P1347" s="126" t="s">
        <v>1331</v>
      </c>
    </row>
    <row r="1348" spans="1:16" ht="51">
      <c r="A1348" s="126" t="s">
        <v>620</v>
      </c>
      <c r="B1348" s="126"/>
      <c r="C1348" s="127" t="s">
        <v>714</v>
      </c>
      <c r="D1348" s="121">
        <v>42863</v>
      </c>
      <c r="E1348" s="122" t="s">
        <v>4359</v>
      </c>
      <c r="F1348" s="122" t="s">
        <v>3</v>
      </c>
      <c r="G1348" s="122">
        <v>1499558</v>
      </c>
      <c r="H1348" s="126"/>
      <c r="I1348" s="130" t="s">
        <v>4360</v>
      </c>
      <c r="J1348" s="126"/>
      <c r="K1348" s="126"/>
      <c r="L1348" s="126"/>
      <c r="M1348" s="126"/>
      <c r="N1348" s="223">
        <v>0</v>
      </c>
      <c r="O1348" s="223">
        <v>5800.4000000000005</v>
      </c>
      <c r="P1348" s="126" t="s">
        <v>1331</v>
      </c>
    </row>
    <row r="1349" spans="1:16" ht="51">
      <c r="A1349" s="126" t="s">
        <v>620</v>
      </c>
      <c r="B1349" s="126"/>
      <c r="C1349" s="127" t="s">
        <v>714</v>
      </c>
      <c r="D1349" s="121">
        <v>42863</v>
      </c>
      <c r="E1349" s="122" t="s">
        <v>4361</v>
      </c>
      <c r="F1349" s="122" t="s">
        <v>3</v>
      </c>
      <c r="G1349" s="122">
        <v>1499562</v>
      </c>
      <c r="H1349" s="126"/>
      <c r="I1349" s="130" t="s">
        <v>4362</v>
      </c>
      <c r="J1349" s="126"/>
      <c r="K1349" s="126"/>
      <c r="L1349" s="126"/>
      <c r="M1349" s="126"/>
      <c r="N1349" s="223">
        <v>0</v>
      </c>
      <c r="O1349" s="223">
        <v>1968.57</v>
      </c>
      <c r="P1349" s="126" t="s">
        <v>1331</v>
      </c>
    </row>
    <row r="1350" spans="1:16" ht="51">
      <c r="A1350" s="126" t="s">
        <v>620</v>
      </c>
      <c r="B1350" s="126"/>
      <c r="C1350" s="127" t="s">
        <v>714</v>
      </c>
      <c r="D1350" s="121">
        <v>42864</v>
      </c>
      <c r="E1350" s="122" t="s">
        <v>4363</v>
      </c>
      <c r="F1350" s="122" t="s">
        <v>3</v>
      </c>
      <c r="G1350" s="122">
        <v>1499807</v>
      </c>
      <c r="H1350" s="126"/>
      <c r="I1350" s="130" t="s">
        <v>4364</v>
      </c>
      <c r="J1350" s="126"/>
      <c r="K1350" s="126"/>
      <c r="L1350" s="126"/>
      <c r="M1350" s="126"/>
      <c r="N1350" s="223">
        <v>0</v>
      </c>
      <c r="O1350" s="223">
        <v>5846.02</v>
      </c>
      <c r="P1350" s="126" t="s">
        <v>1331</v>
      </c>
    </row>
    <row r="1351" spans="1:16" ht="51">
      <c r="A1351" s="126" t="s">
        <v>620</v>
      </c>
      <c r="B1351" s="126"/>
      <c r="C1351" s="127" t="s">
        <v>714</v>
      </c>
      <c r="D1351" s="121">
        <v>42864</v>
      </c>
      <c r="E1351" s="122" t="s">
        <v>4365</v>
      </c>
      <c r="F1351" s="122" t="s">
        <v>3</v>
      </c>
      <c r="G1351" s="122">
        <v>1499810</v>
      </c>
      <c r="H1351" s="126"/>
      <c r="I1351" s="130" t="s">
        <v>4366</v>
      </c>
      <c r="J1351" s="126"/>
      <c r="K1351" s="126"/>
      <c r="L1351" s="126"/>
      <c r="M1351" s="126"/>
      <c r="N1351" s="223">
        <v>0</v>
      </c>
      <c r="O1351" s="223">
        <v>6765.1500000000005</v>
      </c>
      <c r="P1351" s="126" t="s">
        <v>1331</v>
      </c>
    </row>
    <row r="1352" spans="1:16" ht="51">
      <c r="A1352" s="126" t="s">
        <v>620</v>
      </c>
      <c r="B1352" s="126"/>
      <c r="C1352" s="127" t="s">
        <v>714</v>
      </c>
      <c r="D1352" s="121">
        <v>42864</v>
      </c>
      <c r="E1352" s="122" t="s">
        <v>4367</v>
      </c>
      <c r="F1352" s="122" t="s">
        <v>3</v>
      </c>
      <c r="G1352" s="122">
        <v>1499800</v>
      </c>
      <c r="H1352" s="126"/>
      <c r="I1352" s="130" t="s">
        <v>4368</v>
      </c>
      <c r="J1352" s="126"/>
      <c r="K1352" s="126"/>
      <c r="L1352" s="126"/>
      <c r="M1352" s="126"/>
      <c r="N1352" s="223">
        <v>0</v>
      </c>
      <c r="O1352" s="223">
        <v>4395.26</v>
      </c>
      <c r="P1352" s="126" t="s">
        <v>1331</v>
      </c>
    </row>
    <row r="1353" spans="1:16" ht="51">
      <c r="A1353" s="126" t="s">
        <v>620</v>
      </c>
      <c r="B1353" s="126"/>
      <c r="C1353" s="127" t="s">
        <v>714</v>
      </c>
      <c r="D1353" s="121">
        <v>42864</v>
      </c>
      <c r="E1353" s="122" t="s">
        <v>4369</v>
      </c>
      <c r="F1353" s="122" t="s">
        <v>3</v>
      </c>
      <c r="G1353" s="122">
        <v>1499803</v>
      </c>
      <c r="H1353" s="126"/>
      <c r="I1353" s="130" t="s">
        <v>4370</v>
      </c>
      <c r="J1353" s="126"/>
      <c r="K1353" s="126"/>
      <c r="L1353" s="126"/>
      <c r="M1353" s="126"/>
      <c r="N1353" s="223">
        <v>0</v>
      </c>
      <c r="O1353" s="223">
        <v>4395.26</v>
      </c>
      <c r="P1353" s="126" t="s">
        <v>1331</v>
      </c>
    </row>
    <row r="1354" spans="1:16" ht="51">
      <c r="A1354" s="126">
        <v>222</v>
      </c>
      <c r="B1354" s="126"/>
      <c r="C1354" s="127" t="s">
        <v>765</v>
      </c>
      <c r="D1354" s="121">
        <v>42864</v>
      </c>
      <c r="E1354" s="122" t="s">
        <v>4371</v>
      </c>
      <c r="F1354" s="122" t="s">
        <v>3</v>
      </c>
      <c r="G1354" s="122">
        <v>1499887</v>
      </c>
      <c r="H1354" s="126"/>
      <c r="I1354" s="130" t="s">
        <v>4372</v>
      </c>
      <c r="J1354" s="126"/>
      <c r="K1354" s="126"/>
      <c r="L1354" s="126"/>
      <c r="M1354" s="126"/>
      <c r="N1354" s="223">
        <v>0</v>
      </c>
      <c r="O1354" s="223">
        <v>25.5</v>
      </c>
      <c r="P1354" s="126" t="s">
        <v>1331</v>
      </c>
    </row>
    <row r="1355" spans="1:16" ht="51">
      <c r="A1355" s="126" t="s">
        <v>620</v>
      </c>
      <c r="B1355" s="126"/>
      <c r="C1355" s="127" t="s">
        <v>714</v>
      </c>
      <c r="D1355" s="121">
        <v>42864</v>
      </c>
      <c r="E1355" s="122" t="s">
        <v>4373</v>
      </c>
      <c r="F1355" s="122" t="s">
        <v>3</v>
      </c>
      <c r="G1355" s="122">
        <v>1499895</v>
      </c>
      <c r="H1355" s="126"/>
      <c r="I1355" s="130" t="s">
        <v>4374</v>
      </c>
      <c r="J1355" s="126"/>
      <c r="K1355" s="126"/>
      <c r="L1355" s="126"/>
      <c r="M1355" s="126"/>
      <c r="N1355" s="223">
        <v>0</v>
      </c>
      <c r="O1355" s="223">
        <v>2590.88</v>
      </c>
      <c r="P1355" s="126" t="s">
        <v>1331</v>
      </c>
    </row>
    <row r="1356" spans="1:16" ht="51">
      <c r="A1356" s="126" t="s">
        <v>620</v>
      </c>
      <c r="B1356" s="126"/>
      <c r="C1356" s="127" t="s">
        <v>714</v>
      </c>
      <c r="D1356" s="121">
        <v>42864</v>
      </c>
      <c r="E1356" s="122" t="s">
        <v>4375</v>
      </c>
      <c r="F1356" s="122" t="s">
        <v>3</v>
      </c>
      <c r="G1356" s="122">
        <v>1499962</v>
      </c>
      <c r="H1356" s="126"/>
      <c r="I1356" s="130" t="s">
        <v>4376</v>
      </c>
      <c r="J1356" s="126"/>
      <c r="K1356" s="126"/>
      <c r="L1356" s="126"/>
      <c r="M1356" s="126"/>
      <c r="N1356" s="223">
        <v>0</v>
      </c>
      <c r="O1356" s="223">
        <v>1446.8</v>
      </c>
      <c r="P1356" s="126" t="s">
        <v>1331</v>
      </c>
    </row>
    <row r="1357" spans="1:16" ht="51">
      <c r="A1357" s="126" t="s">
        <v>620</v>
      </c>
      <c r="B1357" s="126"/>
      <c r="C1357" s="127" t="s">
        <v>714</v>
      </c>
      <c r="D1357" s="121">
        <v>42864</v>
      </c>
      <c r="E1357" s="122" t="s">
        <v>4377</v>
      </c>
      <c r="F1357" s="122" t="s">
        <v>3</v>
      </c>
      <c r="G1357" s="122">
        <v>1500079</v>
      </c>
      <c r="H1357" s="126"/>
      <c r="I1357" s="130" t="s">
        <v>3128</v>
      </c>
      <c r="J1357" s="126"/>
      <c r="K1357" s="126"/>
      <c r="L1357" s="126"/>
      <c r="M1357" s="126"/>
      <c r="N1357" s="223">
        <v>0</v>
      </c>
      <c r="O1357" s="223">
        <v>244.34</v>
      </c>
      <c r="P1357" s="126" t="s">
        <v>1331</v>
      </c>
    </row>
    <row r="1358" spans="1:16" ht="51">
      <c r="A1358" s="126" t="s">
        <v>627</v>
      </c>
      <c r="B1358" s="126"/>
      <c r="C1358" s="127" t="s">
        <v>1235</v>
      </c>
      <c r="D1358" s="121">
        <v>42865</v>
      </c>
      <c r="E1358" s="122" t="s">
        <v>4378</v>
      </c>
      <c r="F1358" s="122" t="s">
        <v>3</v>
      </c>
      <c r="G1358" s="122">
        <v>1500254</v>
      </c>
      <c r="H1358" s="126"/>
      <c r="I1358" s="130" t="s">
        <v>4379</v>
      </c>
      <c r="J1358" s="126"/>
      <c r="K1358" s="126"/>
      <c r="L1358" s="126"/>
      <c r="M1358" s="126"/>
      <c r="N1358" s="223">
        <v>0</v>
      </c>
      <c r="O1358" s="223">
        <v>4103.4400000000005</v>
      </c>
      <c r="P1358" s="126" t="s">
        <v>1331</v>
      </c>
    </row>
    <row r="1359" spans="1:16" ht="63.75">
      <c r="A1359" s="126" t="s">
        <v>620</v>
      </c>
      <c r="B1359" s="126"/>
      <c r="C1359" s="127" t="s">
        <v>714</v>
      </c>
      <c r="D1359" s="121">
        <v>42865</v>
      </c>
      <c r="E1359" s="122" t="s">
        <v>4380</v>
      </c>
      <c r="F1359" s="122" t="s">
        <v>3</v>
      </c>
      <c r="G1359" s="122">
        <v>1500323</v>
      </c>
      <c r="H1359" s="126"/>
      <c r="I1359" s="130" t="s">
        <v>4381</v>
      </c>
      <c r="J1359" s="126"/>
      <c r="K1359" s="126"/>
      <c r="L1359" s="126"/>
      <c r="M1359" s="126"/>
      <c r="N1359" s="223">
        <v>0</v>
      </c>
      <c r="O1359" s="223">
        <v>6075.6900000000005</v>
      </c>
      <c r="P1359" s="126" t="s">
        <v>1331</v>
      </c>
    </row>
    <row r="1360" spans="1:16" ht="51">
      <c r="A1360" s="126" t="s">
        <v>620</v>
      </c>
      <c r="B1360" s="126"/>
      <c r="C1360" s="127" t="s">
        <v>714</v>
      </c>
      <c r="D1360" s="121">
        <v>42865</v>
      </c>
      <c r="E1360" s="122" t="s">
        <v>4382</v>
      </c>
      <c r="F1360" s="122" t="s">
        <v>3</v>
      </c>
      <c r="G1360" s="122">
        <v>1500275</v>
      </c>
      <c r="H1360" s="126"/>
      <c r="I1360" s="130" t="s">
        <v>4383</v>
      </c>
      <c r="J1360" s="126"/>
      <c r="K1360" s="126"/>
      <c r="L1360" s="126"/>
      <c r="M1360" s="126"/>
      <c r="N1360" s="223">
        <v>0</v>
      </c>
      <c r="O1360" s="223">
        <v>4703.41</v>
      </c>
      <c r="P1360" s="126" t="s">
        <v>1331</v>
      </c>
    </row>
    <row r="1361" spans="1:16" ht="51">
      <c r="A1361" s="126" t="s">
        <v>620</v>
      </c>
      <c r="B1361" s="126"/>
      <c r="C1361" s="127" t="s">
        <v>714</v>
      </c>
      <c r="D1361" s="121">
        <v>42865</v>
      </c>
      <c r="E1361" s="122" t="s">
        <v>4384</v>
      </c>
      <c r="F1361" s="122" t="s">
        <v>3</v>
      </c>
      <c r="G1361" s="122">
        <v>1500288</v>
      </c>
      <c r="H1361" s="126"/>
      <c r="I1361" s="130" t="s">
        <v>4385</v>
      </c>
      <c r="J1361" s="126"/>
      <c r="K1361" s="126"/>
      <c r="L1361" s="126"/>
      <c r="M1361" s="126"/>
      <c r="N1361" s="223">
        <v>0</v>
      </c>
      <c r="O1361" s="223">
        <v>1036.69</v>
      </c>
      <c r="P1361" s="126" t="s">
        <v>1331</v>
      </c>
    </row>
    <row r="1362" spans="1:16" ht="51">
      <c r="A1362" s="126" t="s">
        <v>620</v>
      </c>
      <c r="B1362" s="126"/>
      <c r="C1362" s="127" t="s">
        <v>714</v>
      </c>
      <c r="D1362" s="121">
        <v>42865</v>
      </c>
      <c r="E1362" s="122" t="s">
        <v>4386</v>
      </c>
      <c r="F1362" s="122" t="s">
        <v>3</v>
      </c>
      <c r="G1362" s="122">
        <v>1500371</v>
      </c>
      <c r="H1362" s="126"/>
      <c r="I1362" s="130" t="s">
        <v>4387</v>
      </c>
      <c r="J1362" s="126"/>
      <c r="K1362" s="126"/>
      <c r="L1362" s="126"/>
      <c r="M1362" s="126"/>
      <c r="N1362" s="223">
        <v>0</v>
      </c>
      <c r="O1362" s="223">
        <v>899.14</v>
      </c>
      <c r="P1362" s="126" t="s">
        <v>1331</v>
      </c>
    </row>
    <row r="1363" spans="1:16" ht="51">
      <c r="A1363" s="126">
        <v>86</v>
      </c>
      <c r="B1363" s="126"/>
      <c r="C1363" s="127" t="s">
        <v>711</v>
      </c>
      <c r="D1363" s="121">
        <v>42866</v>
      </c>
      <c r="E1363" s="122" t="s">
        <v>4388</v>
      </c>
      <c r="F1363" s="122" t="s">
        <v>3</v>
      </c>
      <c r="G1363" s="122">
        <v>1500616</v>
      </c>
      <c r="H1363" s="126"/>
      <c r="I1363" s="130" t="s">
        <v>4389</v>
      </c>
      <c r="J1363" s="126"/>
      <c r="K1363" s="126"/>
      <c r="L1363" s="126"/>
      <c r="M1363" s="126"/>
      <c r="N1363" s="223">
        <v>0</v>
      </c>
      <c r="O1363" s="223">
        <v>58325</v>
      </c>
      <c r="P1363" s="126" t="s">
        <v>1331</v>
      </c>
    </row>
    <row r="1364" spans="1:16" ht="51">
      <c r="A1364" s="126" t="s">
        <v>627</v>
      </c>
      <c r="B1364" s="126"/>
      <c r="C1364" s="127" t="s">
        <v>1235</v>
      </c>
      <c r="D1364" s="121">
        <v>42866</v>
      </c>
      <c r="E1364" s="122" t="s">
        <v>4390</v>
      </c>
      <c r="F1364" s="122" t="s">
        <v>3</v>
      </c>
      <c r="G1364" s="122">
        <v>1500689</v>
      </c>
      <c r="H1364" s="126"/>
      <c r="I1364" s="130" t="s">
        <v>4391</v>
      </c>
      <c r="J1364" s="126"/>
      <c r="K1364" s="126"/>
      <c r="L1364" s="126"/>
      <c r="M1364" s="126"/>
      <c r="N1364" s="223">
        <v>0</v>
      </c>
      <c r="O1364" s="223">
        <v>152022.78</v>
      </c>
      <c r="P1364" s="126" t="s">
        <v>1331</v>
      </c>
    </row>
    <row r="1365" spans="1:16" ht="51">
      <c r="A1365" s="126" t="s">
        <v>627</v>
      </c>
      <c r="B1365" s="126"/>
      <c r="C1365" s="127" t="s">
        <v>1235</v>
      </c>
      <c r="D1365" s="121">
        <v>42866</v>
      </c>
      <c r="E1365" s="122" t="s">
        <v>4392</v>
      </c>
      <c r="F1365" s="122" t="s">
        <v>3</v>
      </c>
      <c r="G1365" s="122">
        <v>1500690</v>
      </c>
      <c r="H1365" s="126"/>
      <c r="I1365" s="130" t="s">
        <v>4393</v>
      </c>
      <c r="J1365" s="126"/>
      <c r="K1365" s="126"/>
      <c r="L1365" s="126"/>
      <c r="M1365" s="126"/>
      <c r="N1365" s="223">
        <v>0</v>
      </c>
      <c r="O1365" s="223">
        <v>4324.04</v>
      </c>
      <c r="P1365" s="126" t="s">
        <v>1331</v>
      </c>
    </row>
    <row r="1366" spans="1:16" ht="51">
      <c r="A1366" s="126" t="s">
        <v>620</v>
      </c>
      <c r="B1366" s="126"/>
      <c r="C1366" s="127" t="s">
        <v>714</v>
      </c>
      <c r="D1366" s="121">
        <v>42866</v>
      </c>
      <c r="E1366" s="122" t="s">
        <v>4394</v>
      </c>
      <c r="F1366" s="122" t="s">
        <v>3</v>
      </c>
      <c r="G1366" s="122">
        <v>1500717</v>
      </c>
      <c r="H1366" s="126"/>
      <c r="I1366" s="130" t="s">
        <v>4395</v>
      </c>
      <c r="J1366" s="126"/>
      <c r="K1366" s="126"/>
      <c r="L1366" s="126"/>
      <c r="M1366" s="126"/>
      <c r="N1366" s="223">
        <v>0</v>
      </c>
      <c r="O1366" s="223">
        <v>610</v>
      </c>
      <c r="P1366" s="126" t="s">
        <v>1331</v>
      </c>
    </row>
    <row r="1367" spans="1:16" ht="51">
      <c r="A1367" s="126" t="s">
        <v>620</v>
      </c>
      <c r="B1367" s="126"/>
      <c r="C1367" s="127" t="s">
        <v>714</v>
      </c>
      <c r="D1367" s="121">
        <v>42866</v>
      </c>
      <c r="E1367" s="122" t="s">
        <v>4396</v>
      </c>
      <c r="F1367" s="122" t="s">
        <v>3</v>
      </c>
      <c r="G1367" s="122">
        <v>1500740</v>
      </c>
      <c r="H1367" s="126"/>
      <c r="I1367" s="130" t="s">
        <v>4397</v>
      </c>
      <c r="J1367" s="126"/>
      <c r="K1367" s="126"/>
      <c r="L1367" s="126"/>
      <c r="M1367" s="126"/>
      <c r="N1367" s="223">
        <v>0</v>
      </c>
      <c r="O1367" s="223">
        <v>1575</v>
      </c>
      <c r="P1367" s="126" t="s">
        <v>1331</v>
      </c>
    </row>
    <row r="1368" spans="1:16" ht="51">
      <c r="A1368" s="126" t="s">
        <v>620</v>
      </c>
      <c r="B1368" s="126"/>
      <c r="C1368" s="127" t="s">
        <v>714</v>
      </c>
      <c r="D1368" s="121">
        <v>42866</v>
      </c>
      <c r="E1368" s="122" t="s">
        <v>4398</v>
      </c>
      <c r="F1368" s="122" t="s">
        <v>3</v>
      </c>
      <c r="G1368" s="122">
        <v>1500798</v>
      </c>
      <c r="H1368" s="126"/>
      <c r="I1368" s="130" t="s">
        <v>2892</v>
      </c>
      <c r="J1368" s="126"/>
      <c r="K1368" s="126"/>
      <c r="L1368" s="126"/>
      <c r="M1368" s="126"/>
      <c r="N1368" s="223">
        <v>0</v>
      </c>
      <c r="O1368" s="223">
        <v>500</v>
      </c>
      <c r="P1368" s="126" t="s">
        <v>1331</v>
      </c>
    </row>
    <row r="1369" spans="1:16" ht="51">
      <c r="A1369" s="126" t="s">
        <v>620</v>
      </c>
      <c r="B1369" s="126"/>
      <c r="C1369" s="127" t="s">
        <v>714</v>
      </c>
      <c r="D1369" s="121">
        <v>42866</v>
      </c>
      <c r="E1369" s="122" t="s">
        <v>4399</v>
      </c>
      <c r="F1369" s="122" t="s">
        <v>3</v>
      </c>
      <c r="G1369" s="122">
        <v>1500875</v>
      </c>
      <c r="H1369" s="126"/>
      <c r="I1369" s="130" t="s">
        <v>4400</v>
      </c>
      <c r="J1369" s="126"/>
      <c r="K1369" s="126"/>
      <c r="L1369" s="126"/>
      <c r="M1369" s="126"/>
      <c r="N1369" s="223">
        <v>0</v>
      </c>
      <c r="O1369" s="223">
        <v>15145.66</v>
      </c>
      <c r="P1369" s="126" t="s">
        <v>1331</v>
      </c>
    </row>
    <row r="1370" spans="1:16" ht="51">
      <c r="A1370" s="126">
        <v>287</v>
      </c>
      <c r="B1370" s="126"/>
      <c r="C1370" s="127" t="s">
        <v>791</v>
      </c>
      <c r="D1370" s="121">
        <v>42866</v>
      </c>
      <c r="E1370" s="122" t="s">
        <v>4401</v>
      </c>
      <c r="F1370" s="122" t="s">
        <v>3</v>
      </c>
      <c r="G1370" s="122">
        <v>1500887</v>
      </c>
      <c r="H1370" s="126"/>
      <c r="I1370" s="130" t="s">
        <v>4402</v>
      </c>
      <c r="J1370" s="126"/>
      <c r="K1370" s="126"/>
      <c r="L1370" s="126"/>
      <c r="M1370" s="126"/>
      <c r="N1370" s="223">
        <v>0</v>
      </c>
      <c r="O1370" s="223">
        <v>223</v>
      </c>
      <c r="P1370" s="126" t="s">
        <v>1331</v>
      </c>
    </row>
    <row r="1371" spans="1:16" ht="51">
      <c r="A1371" s="126">
        <v>287</v>
      </c>
      <c r="B1371" s="126"/>
      <c r="C1371" s="127" t="s">
        <v>791</v>
      </c>
      <c r="D1371" s="121">
        <v>42866</v>
      </c>
      <c r="E1371" s="122" t="s">
        <v>4403</v>
      </c>
      <c r="F1371" s="122" t="s">
        <v>3</v>
      </c>
      <c r="G1371" s="122">
        <v>1500890</v>
      </c>
      <c r="H1371" s="126"/>
      <c r="I1371" s="130" t="s">
        <v>4404</v>
      </c>
      <c r="J1371" s="126"/>
      <c r="K1371" s="126"/>
      <c r="L1371" s="126"/>
      <c r="M1371" s="126"/>
      <c r="N1371" s="223">
        <v>0</v>
      </c>
      <c r="O1371" s="223">
        <v>50</v>
      </c>
      <c r="P1371" s="126" t="s">
        <v>1331</v>
      </c>
    </row>
    <row r="1372" spans="1:16" ht="51">
      <c r="A1372" s="126" t="s">
        <v>620</v>
      </c>
      <c r="B1372" s="126"/>
      <c r="C1372" s="127" t="s">
        <v>714</v>
      </c>
      <c r="D1372" s="121">
        <v>42867</v>
      </c>
      <c r="E1372" s="122" t="s">
        <v>4405</v>
      </c>
      <c r="F1372" s="122" t="s">
        <v>3</v>
      </c>
      <c r="G1372" s="122">
        <v>1501055</v>
      </c>
      <c r="H1372" s="126"/>
      <c r="I1372" s="130" t="s">
        <v>4406</v>
      </c>
      <c r="J1372" s="126"/>
      <c r="K1372" s="126"/>
      <c r="L1372" s="126"/>
      <c r="M1372" s="126"/>
      <c r="N1372" s="223">
        <v>0</v>
      </c>
      <c r="O1372" s="223">
        <v>4425.6000000000004</v>
      </c>
      <c r="P1372" s="126" t="s">
        <v>1331</v>
      </c>
    </row>
    <row r="1373" spans="1:16" ht="51">
      <c r="A1373" s="126" t="s">
        <v>620</v>
      </c>
      <c r="B1373" s="126"/>
      <c r="C1373" s="127" t="s">
        <v>714</v>
      </c>
      <c r="D1373" s="121">
        <v>42867</v>
      </c>
      <c r="E1373" s="122" t="s">
        <v>4407</v>
      </c>
      <c r="F1373" s="122" t="s">
        <v>3</v>
      </c>
      <c r="G1373" s="122">
        <v>1501080</v>
      </c>
      <c r="H1373" s="126"/>
      <c r="I1373" s="130" t="s">
        <v>4395</v>
      </c>
      <c r="J1373" s="126"/>
      <c r="K1373" s="126"/>
      <c r="L1373" s="126"/>
      <c r="M1373" s="126"/>
      <c r="N1373" s="223">
        <v>0</v>
      </c>
      <c r="O1373" s="223">
        <v>0.12</v>
      </c>
      <c r="P1373" s="126" t="s">
        <v>1331</v>
      </c>
    </row>
    <row r="1374" spans="1:16" ht="51">
      <c r="A1374" s="126" t="s">
        <v>620</v>
      </c>
      <c r="B1374" s="126"/>
      <c r="C1374" s="127" t="s">
        <v>714</v>
      </c>
      <c r="D1374" s="121">
        <v>42867</v>
      </c>
      <c r="E1374" s="122" t="s">
        <v>4408</v>
      </c>
      <c r="F1374" s="122" t="s">
        <v>3</v>
      </c>
      <c r="G1374" s="122">
        <v>1501116</v>
      </c>
      <c r="H1374" s="126"/>
      <c r="I1374" s="130" t="s">
        <v>4409</v>
      </c>
      <c r="J1374" s="126"/>
      <c r="K1374" s="126"/>
      <c r="L1374" s="126"/>
      <c r="M1374" s="126"/>
      <c r="N1374" s="223">
        <v>0</v>
      </c>
      <c r="O1374" s="223">
        <v>0.4</v>
      </c>
      <c r="P1374" s="126" t="s">
        <v>1331</v>
      </c>
    </row>
    <row r="1375" spans="1:16" ht="51">
      <c r="A1375" s="126" t="s">
        <v>620</v>
      </c>
      <c r="B1375" s="126"/>
      <c r="C1375" s="127" t="s">
        <v>714</v>
      </c>
      <c r="D1375" s="121">
        <v>42867</v>
      </c>
      <c r="E1375" s="122" t="s">
        <v>4410</v>
      </c>
      <c r="F1375" s="122" t="s">
        <v>3</v>
      </c>
      <c r="G1375" s="122">
        <v>1501127</v>
      </c>
      <c r="H1375" s="126"/>
      <c r="I1375" s="130" t="s">
        <v>4411</v>
      </c>
      <c r="J1375" s="126"/>
      <c r="K1375" s="126"/>
      <c r="L1375" s="126"/>
      <c r="M1375" s="126"/>
      <c r="N1375" s="223">
        <v>0</v>
      </c>
      <c r="O1375" s="223">
        <v>0.4</v>
      </c>
      <c r="P1375" s="126" t="s">
        <v>1331</v>
      </c>
    </row>
    <row r="1376" spans="1:16" ht="51">
      <c r="A1376" s="126" t="s">
        <v>620</v>
      </c>
      <c r="B1376" s="126"/>
      <c r="C1376" s="127" t="s">
        <v>714</v>
      </c>
      <c r="D1376" s="121">
        <v>42870</v>
      </c>
      <c r="E1376" s="122" t="s">
        <v>4412</v>
      </c>
      <c r="F1376" s="122" t="s">
        <v>3</v>
      </c>
      <c r="G1376" s="122">
        <v>1501469</v>
      </c>
      <c r="H1376" s="126"/>
      <c r="I1376" s="130" t="s">
        <v>4413</v>
      </c>
      <c r="J1376" s="126"/>
      <c r="K1376" s="126"/>
      <c r="L1376" s="126"/>
      <c r="M1376" s="126"/>
      <c r="N1376" s="223">
        <v>0</v>
      </c>
      <c r="O1376" s="223">
        <v>4913.82</v>
      </c>
      <c r="P1376" s="126" t="s">
        <v>1331</v>
      </c>
    </row>
    <row r="1377" spans="1:16" ht="51">
      <c r="A1377" s="126" t="s">
        <v>620</v>
      </c>
      <c r="B1377" s="126"/>
      <c r="C1377" s="127" t="s">
        <v>714</v>
      </c>
      <c r="D1377" s="121">
        <v>42870</v>
      </c>
      <c r="E1377" s="122" t="s">
        <v>4414</v>
      </c>
      <c r="F1377" s="122" t="s">
        <v>3</v>
      </c>
      <c r="G1377" s="122">
        <v>1501471</v>
      </c>
      <c r="H1377" s="126"/>
      <c r="I1377" s="130" t="s">
        <v>4415</v>
      </c>
      <c r="J1377" s="126"/>
      <c r="K1377" s="126"/>
      <c r="L1377" s="126"/>
      <c r="M1377" s="126"/>
      <c r="N1377" s="223">
        <v>0</v>
      </c>
      <c r="O1377" s="223">
        <v>4913.82</v>
      </c>
      <c r="P1377" s="126" t="s">
        <v>1331</v>
      </c>
    </row>
    <row r="1378" spans="1:16" ht="51">
      <c r="A1378" s="126" t="s">
        <v>620</v>
      </c>
      <c r="B1378" s="126"/>
      <c r="C1378" s="127" t="s">
        <v>714</v>
      </c>
      <c r="D1378" s="121">
        <v>42870</v>
      </c>
      <c r="E1378" s="122" t="s">
        <v>4416</v>
      </c>
      <c r="F1378" s="122" t="s">
        <v>3</v>
      </c>
      <c r="G1378" s="122">
        <v>1501472</v>
      </c>
      <c r="H1378" s="126"/>
      <c r="I1378" s="130" t="s">
        <v>4417</v>
      </c>
      <c r="J1378" s="126"/>
      <c r="K1378" s="126"/>
      <c r="L1378" s="126"/>
      <c r="M1378" s="126"/>
      <c r="N1378" s="223">
        <v>0</v>
      </c>
      <c r="O1378" s="223">
        <v>23572.400000000001</v>
      </c>
      <c r="P1378" s="126" t="s">
        <v>1331</v>
      </c>
    </row>
    <row r="1379" spans="1:16" ht="51">
      <c r="A1379" s="126" t="s">
        <v>620</v>
      </c>
      <c r="B1379" s="126"/>
      <c r="C1379" s="127" t="s">
        <v>714</v>
      </c>
      <c r="D1379" s="121">
        <v>42870</v>
      </c>
      <c r="E1379" s="122" t="s">
        <v>4418</v>
      </c>
      <c r="F1379" s="122" t="s">
        <v>3</v>
      </c>
      <c r="G1379" s="122">
        <v>1501500</v>
      </c>
      <c r="H1379" s="126"/>
      <c r="I1379" s="130" t="s">
        <v>4419</v>
      </c>
      <c r="J1379" s="126"/>
      <c r="K1379" s="126"/>
      <c r="L1379" s="126"/>
      <c r="M1379" s="126"/>
      <c r="N1379" s="223">
        <v>0</v>
      </c>
      <c r="O1379" s="223">
        <v>4495.68</v>
      </c>
      <c r="P1379" s="126" t="s">
        <v>1331</v>
      </c>
    </row>
    <row r="1380" spans="1:16" ht="51">
      <c r="A1380" s="126" t="s">
        <v>620</v>
      </c>
      <c r="B1380" s="126"/>
      <c r="C1380" s="127" t="s">
        <v>714</v>
      </c>
      <c r="D1380" s="121">
        <v>42870</v>
      </c>
      <c r="E1380" s="122" t="s">
        <v>4420</v>
      </c>
      <c r="F1380" s="122" t="s">
        <v>3</v>
      </c>
      <c r="G1380" s="122">
        <v>1501568</v>
      </c>
      <c r="H1380" s="126"/>
      <c r="I1380" s="130" t="s">
        <v>4421</v>
      </c>
      <c r="J1380" s="126"/>
      <c r="K1380" s="126"/>
      <c r="L1380" s="126"/>
      <c r="M1380" s="126"/>
      <c r="N1380" s="223">
        <v>0</v>
      </c>
      <c r="O1380" s="223">
        <v>1200</v>
      </c>
      <c r="P1380" s="126" t="s">
        <v>1331</v>
      </c>
    </row>
    <row r="1381" spans="1:16" ht="51">
      <c r="A1381" s="126" t="s">
        <v>620</v>
      </c>
      <c r="B1381" s="126"/>
      <c r="C1381" s="127" t="s">
        <v>714</v>
      </c>
      <c r="D1381" s="121">
        <v>42870</v>
      </c>
      <c r="E1381" s="122" t="s">
        <v>4422</v>
      </c>
      <c r="F1381" s="122" t="s">
        <v>3</v>
      </c>
      <c r="G1381" s="122">
        <v>1501601</v>
      </c>
      <c r="H1381" s="126"/>
      <c r="I1381" s="130" t="s">
        <v>4423</v>
      </c>
      <c r="J1381" s="126"/>
      <c r="K1381" s="126"/>
      <c r="L1381" s="126"/>
      <c r="M1381" s="126"/>
      <c r="N1381" s="223">
        <v>0</v>
      </c>
      <c r="O1381" s="223">
        <v>316.2</v>
      </c>
      <c r="P1381" s="126" t="s">
        <v>1331</v>
      </c>
    </row>
    <row r="1382" spans="1:16" ht="51">
      <c r="A1382" s="126" t="s">
        <v>620</v>
      </c>
      <c r="B1382" s="126"/>
      <c r="C1382" s="127" t="s">
        <v>714</v>
      </c>
      <c r="D1382" s="121">
        <v>42871</v>
      </c>
      <c r="E1382" s="122" t="s">
        <v>4424</v>
      </c>
      <c r="F1382" s="122" t="s">
        <v>3</v>
      </c>
      <c r="G1382" s="122">
        <v>1501868</v>
      </c>
      <c r="H1382" s="126"/>
      <c r="I1382" s="130" t="s">
        <v>4425</v>
      </c>
      <c r="J1382" s="126"/>
      <c r="K1382" s="126"/>
      <c r="L1382" s="126"/>
      <c r="M1382" s="126"/>
      <c r="N1382" s="223">
        <v>0</v>
      </c>
      <c r="O1382" s="223">
        <v>4101.3</v>
      </c>
      <c r="P1382" s="126" t="s">
        <v>1331</v>
      </c>
    </row>
    <row r="1383" spans="1:16" ht="63.75">
      <c r="A1383" s="126">
        <v>310</v>
      </c>
      <c r="B1383" s="126"/>
      <c r="C1383" s="127" t="s">
        <v>808</v>
      </c>
      <c r="D1383" s="121">
        <v>42871</v>
      </c>
      <c r="E1383" s="122" t="s">
        <v>4426</v>
      </c>
      <c r="F1383" s="122" t="s">
        <v>3</v>
      </c>
      <c r="G1383" s="122">
        <v>1501916</v>
      </c>
      <c r="H1383" s="126"/>
      <c r="I1383" s="130" t="s">
        <v>4427</v>
      </c>
      <c r="J1383" s="126"/>
      <c r="K1383" s="126"/>
      <c r="L1383" s="126"/>
      <c r="M1383" s="126"/>
      <c r="N1383" s="223">
        <v>0</v>
      </c>
      <c r="O1383" s="223">
        <v>3384.64</v>
      </c>
      <c r="P1383" s="126" t="s">
        <v>1331</v>
      </c>
    </row>
    <row r="1384" spans="1:16" ht="51">
      <c r="A1384" s="126">
        <v>35</v>
      </c>
      <c r="B1384" s="126"/>
      <c r="C1384" s="127" t="s">
        <v>697</v>
      </c>
      <c r="D1384" s="121">
        <v>42871</v>
      </c>
      <c r="E1384" s="122" t="s">
        <v>4428</v>
      </c>
      <c r="F1384" s="122" t="s">
        <v>3</v>
      </c>
      <c r="G1384" s="122">
        <v>1502054</v>
      </c>
      <c r="H1384" s="126"/>
      <c r="I1384" s="130" t="s">
        <v>4429</v>
      </c>
      <c r="J1384" s="126"/>
      <c r="K1384" s="126"/>
      <c r="L1384" s="126"/>
      <c r="M1384" s="126"/>
      <c r="N1384" s="223">
        <v>0</v>
      </c>
      <c r="O1384" s="223">
        <v>1935</v>
      </c>
      <c r="P1384" s="126" t="s">
        <v>1331</v>
      </c>
    </row>
    <row r="1385" spans="1:16" ht="38.25">
      <c r="A1385" s="126">
        <v>212</v>
      </c>
      <c r="B1385" s="126"/>
      <c r="C1385" s="127" t="s">
        <v>762</v>
      </c>
      <c r="D1385" s="121">
        <v>42871</v>
      </c>
      <c r="E1385" s="122" t="s">
        <v>4430</v>
      </c>
      <c r="F1385" s="122" t="s">
        <v>3</v>
      </c>
      <c r="G1385" s="122">
        <v>1502076</v>
      </c>
      <c r="H1385" s="126"/>
      <c r="I1385" s="130" t="s">
        <v>4431</v>
      </c>
      <c r="J1385" s="126"/>
      <c r="K1385" s="126"/>
      <c r="L1385" s="126"/>
      <c r="M1385" s="126"/>
      <c r="N1385" s="223">
        <v>0</v>
      </c>
      <c r="O1385" s="223">
        <v>309</v>
      </c>
      <c r="P1385" s="126" t="s">
        <v>1331</v>
      </c>
    </row>
    <row r="1386" spans="1:16" ht="51">
      <c r="A1386" s="126" t="s">
        <v>620</v>
      </c>
      <c r="B1386" s="126"/>
      <c r="C1386" s="127" t="s">
        <v>714</v>
      </c>
      <c r="D1386" s="121">
        <v>42871</v>
      </c>
      <c r="E1386" s="122" t="s">
        <v>4432</v>
      </c>
      <c r="F1386" s="122" t="s">
        <v>3</v>
      </c>
      <c r="G1386" s="122">
        <v>1502089</v>
      </c>
      <c r="H1386" s="126"/>
      <c r="I1386" s="130" t="s">
        <v>4433</v>
      </c>
      <c r="J1386" s="126"/>
      <c r="K1386" s="126"/>
      <c r="L1386" s="126"/>
      <c r="M1386" s="126"/>
      <c r="N1386" s="223">
        <v>0</v>
      </c>
      <c r="O1386" s="223">
        <v>14</v>
      </c>
      <c r="P1386" s="126" t="s">
        <v>1331</v>
      </c>
    </row>
    <row r="1387" spans="1:16" ht="51">
      <c r="A1387" s="126" t="s">
        <v>620</v>
      </c>
      <c r="B1387" s="126"/>
      <c r="C1387" s="127" t="s">
        <v>714</v>
      </c>
      <c r="D1387" s="121">
        <v>42871</v>
      </c>
      <c r="E1387" s="122" t="s">
        <v>4434</v>
      </c>
      <c r="F1387" s="122" t="s">
        <v>3</v>
      </c>
      <c r="G1387" s="122">
        <v>1502101</v>
      </c>
      <c r="H1387" s="126"/>
      <c r="I1387" s="130" t="s">
        <v>4435</v>
      </c>
      <c r="J1387" s="126"/>
      <c r="K1387" s="126"/>
      <c r="L1387" s="126"/>
      <c r="M1387" s="126"/>
      <c r="N1387" s="223">
        <v>0</v>
      </c>
      <c r="O1387" s="223">
        <v>27622.959999999999</v>
      </c>
      <c r="P1387" s="126" t="s">
        <v>1331</v>
      </c>
    </row>
    <row r="1388" spans="1:16" ht="51">
      <c r="A1388" s="126" t="s">
        <v>620</v>
      </c>
      <c r="B1388" s="126"/>
      <c r="C1388" s="127" t="s">
        <v>714</v>
      </c>
      <c r="D1388" s="121">
        <v>42872</v>
      </c>
      <c r="E1388" s="122" t="s">
        <v>4436</v>
      </c>
      <c r="F1388" s="122" t="s">
        <v>3</v>
      </c>
      <c r="G1388" s="122">
        <v>1502338</v>
      </c>
      <c r="H1388" s="126"/>
      <c r="I1388" s="130" t="s">
        <v>4437</v>
      </c>
      <c r="J1388" s="126"/>
      <c r="K1388" s="126"/>
      <c r="L1388" s="126"/>
      <c r="M1388" s="126"/>
      <c r="N1388" s="223">
        <v>0</v>
      </c>
      <c r="O1388" s="223">
        <v>3574</v>
      </c>
      <c r="P1388" s="126" t="s">
        <v>1331</v>
      </c>
    </row>
    <row r="1389" spans="1:16" ht="51">
      <c r="A1389" s="126" t="s">
        <v>620</v>
      </c>
      <c r="B1389" s="126"/>
      <c r="C1389" s="127" t="s">
        <v>714</v>
      </c>
      <c r="D1389" s="121">
        <v>42872</v>
      </c>
      <c r="E1389" s="122" t="s">
        <v>4438</v>
      </c>
      <c r="F1389" s="122" t="s">
        <v>3</v>
      </c>
      <c r="G1389" s="122">
        <v>1502339</v>
      </c>
      <c r="H1389" s="126"/>
      <c r="I1389" s="130" t="s">
        <v>4439</v>
      </c>
      <c r="J1389" s="126"/>
      <c r="K1389" s="126"/>
      <c r="L1389" s="126"/>
      <c r="M1389" s="126"/>
      <c r="N1389" s="223">
        <v>0</v>
      </c>
      <c r="O1389" s="223">
        <v>7070.1500000000005</v>
      </c>
      <c r="P1389" s="126" t="s">
        <v>1331</v>
      </c>
    </row>
    <row r="1390" spans="1:16" ht="63.75">
      <c r="A1390" s="126" t="s">
        <v>620</v>
      </c>
      <c r="B1390" s="126"/>
      <c r="C1390" s="127" t="s">
        <v>714</v>
      </c>
      <c r="D1390" s="121">
        <v>42872</v>
      </c>
      <c r="E1390" s="122" t="s">
        <v>4440</v>
      </c>
      <c r="F1390" s="122" t="s">
        <v>3</v>
      </c>
      <c r="G1390" s="122">
        <v>1502348</v>
      </c>
      <c r="H1390" s="126"/>
      <c r="I1390" s="130" t="s">
        <v>4441</v>
      </c>
      <c r="J1390" s="126"/>
      <c r="K1390" s="126"/>
      <c r="L1390" s="126"/>
      <c r="M1390" s="126"/>
      <c r="N1390" s="223">
        <v>0</v>
      </c>
      <c r="O1390" s="223">
        <v>47994.69</v>
      </c>
      <c r="P1390" s="126" t="s">
        <v>12606</v>
      </c>
    </row>
    <row r="1391" spans="1:16" ht="63.75">
      <c r="A1391" s="126" t="s">
        <v>620</v>
      </c>
      <c r="B1391" s="126"/>
      <c r="C1391" s="127" t="s">
        <v>714</v>
      </c>
      <c r="D1391" s="121">
        <v>42872</v>
      </c>
      <c r="E1391" s="122" t="s">
        <v>4442</v>
      </c>
      <c r="F1391" s="122" t="s">
        <v>3</v>
      </c>
      <c r="G1391" s="122">
        <v>1502350</v>
      </c>
      <c r="H1391" s="126"/>
      <c r="I1391" s="130" t="s">
        <v>4443</v>
      </c>
      <c r="J1391" s="126"/>
      <c r="K1391" s="126"/>
      <c r="L1391" s="126"/>
      <c r="M1391" s="126"/>
      <c r="N1391" s="223">
        <v>0</v>
      </c>
      <c r="O1391" s="223">
        <v>399528.3</v>
      </c>
      <c r="P1391" s="126" t="s">
        <v>12606</v>
      </c>
    </row>
    <row r="1392" spans="1:16" ht="63.75">
      <c r="A1392" s="126" t="s">
        <v>620</v>
      </c>
      <c r="B1392" s="126"/>
      <c r="C1392" s="127" t="s">
        <v>714</v>
      </c>
      <c r="D1392" s="121">
        <v>42872</v>
      </c>
      <c r="E1392" s="122" t="s">
        <v>4444</v>
      </c>
      <c r="F1392" s="122" t="s">
        <v>3</v>
      </c>
      <c r="G1392" s="122">
        <v>1502352</v>
      </c>
      <c r="H1392" s="126"/>
      <c r="I1392" s="130" t="s">
        <v>4445</v>
      </c>
      <c r="J1392" s="126"/>
      <c r="K1392" s="126"/>
      <c r="L1392" s="126"/>
      <c r="M1392" s="126"/>
      <c r="N1392" s="223">
        <v>0</v>
      </c>
      <c r="O1392" s="223">
        <v>113055.02</v>
      </c>
      <c r="P1392" s="126" t="s">
        <v>1331</v>
      </c>
    </row>
    <row r="1393" spans="1:16" ht="63.75">
      <c r="A1393" s="126" t="s">
        <v>620</v>
      </c>
      <c r="B1393" s="126"/>
      <c r="C1393" s="127" t="s">
        <v>714</v>
      </c>
      <c r="D1393" s="121">
        <v>42872</v>
      </c>
      <c r="E1393" s="122" t="s">
        <v>4446</v>
      </c>
      <c r="F1393" s="122" t="s">
        <v>3</v>
      </c>
      <c r="G1393" s="122">
        <v>1502354</v>
      </c>
      <c r="H1393" s="126"/>
      <c r="I1393" s="130" t="s">
        <v>4447</v>
      </c>
      <c r="J1393" s="126"/>
      <c r="K1393" s="126"/>
      <c r="L1393" s="126"/>
      <c r="M1393" s="126"/>
      <c r="N1393" s="223">
        <v>0</v>
      </c>
      <c r="O1393" s="223">
        <v>182708.85</v>
      </c>
      <c r="P1393" s="126" t="s">
        <v>12606</v>
      </c>
    </row>
    <row r="1394" spans="1:16" ht="63.75">
      <c r="A1394" s="126" t="s">
        <v>620</v>
      </c>
      <c r="B1394" s="126"/>
      <c r="C1394" s="127" t="s">
        <v>714</v>
      </c>
      <c r="D1394" s="121">
        <v>42872</v>
      </c>
      <c r="E1394" s="122" t="s">
        <v>4448</v>
      </c>
      <c r="F1394" s="122" t="s">
        <v>3</v>
      </c>
      <c r="G1394" s="122">
        <v>1502355</v>
      </c>
      <c r="H1394" s="126"/>
      <c r="I1394" s="130" t="s">
        <v>4449</v>
      </c>
      <c r="J1394" s="126"/>
      <c r="K1394" s="126"/>
      <c r="L1394" s="126"/>
      <c r="M1394" s="126"/>
      <c r="N1394" s="223">
        <v>0</v>
      </c>
      <c r="O1394" s="223">
        <v>333048.92</v>
      </c>
      <c r="P1394" s="126" t="s">
        <v>12606</v>
      </c>
    </row>
    <row r="1395" spans="1:16" ht="63.75">
      <c r="A1395" s="126" t="s">
        <v>620</v>
      </c>
      <c r="B1395" s="126"/>
      <c r="C1395" s="127" t="s">
        <v>714</v>
      </c>
      <c r="D1395" s="121">
        <v>42872</v>
      </c>
      <c r="E1395" s="122" t="s">
        <v>4450</v>
      </c>
      <c r="F1395" s="122" t="s">
        <v>3</v>
      </c>
      <c r="G1395" s="122">
        <v>1502357</v>
      </c>
      <c r="H1395" s="126"/>
      <c r="I1395" s="130" t="s">
        <v>4451</v>
      </c>
      <c r="J1395" s="126"/>
      <c r="K1395" s="126"/>
      <c r="L1395" s="126"/>
      <c r="M1395" s="126"/>
      <c r="N1395" s="223">
        <v>0</v>
      </c>
      <c r="O1395" s="223">
        <v>424813.67</v>
      </c>
      <c r="P1395" s="126" t="s">
        <v>12606</v>
      </c>
    </row>
    <row r="1396" spans="1:16" ht="63.75">
      <c r="A1396" s="126" t="s">
        <v>620</v>
      </c>
      <c r="B1396" s="126"/>
      <c r="C1396" s="127" t="s">
        <v>714</v>
      </c>
      <c r="D1396" s="121">
        <v>42872</v>
      </c>
      <c r="E1396" s="122" t="s">
        <v>4452</v>
      </c>
      <c r="F1396" s="122" t="s">
        <v>3</v>
      </c>
      <c r="G1396" s="122">
        <v>1502358</v>
      </c>
      <c r="H1396" s="126"/>
      <c r="I1396" s="130" t="s">
        <v>4453</v>
      </c>
      <c r="J1396" s="126"/>
      <c r="K1396" s="126"/>
      <c r="L1396" s="126"/>
      <c r="M1396" s="126"/>
      <c r="N1396" s="223">
        <v>0</v>
      </c>
      <c r="O1396" s="223">
        <v>244407.7</v>
      </c>
      <c r="P1396" s="126" t="s">
        <v>12606</v>
      </c>
    </row>
    <row r="1397" spans="1:16" ht="63.75">
      <c r="A1397" s="126" t="s">
        <v>620</v>
      </c>
      <c r="B1397" s="126"/>
      <c r="C1397" s="127" t="s">
        <v>714</v>
      </c>
      <c r="D1397" s="121">
        <v>42872</v>
      </c>
      <c r="E1397" s="122" t="s">
        <v>4454</v>
      </c>
      <c r="F1397" s="122" t="s">
        <v>3</v>
      </c>
      <c r="G1397" s="122">
        <v>1502359</v>
      </c>
      <c r="H1397" s="126"/>
      <c r="I1397" s="130" t="s">
        <v>4455</v>
      </c>
      <c r="J1397" s="126"/>
      <c r="K1397" s="126"/>
      <c r="L1397" s="126"/>
      <c r="M1397" s="126"/>
      <c r="N1397" s="223">
        <v>0</v>
      </c>
      <c r="O1397" s="223">
        <v>333852.46000000002</v>
      </c>
      <c r="P1397" s="126" t="s">
        <v>12606</v>
      </c>
    </row>
    <row r="1398" spans="1:16" ht="63.75">
      <c r="A1398" s="126" t="s">
        <v>620</v>
      </c>
      <c r="B1398" s="126"/>
      <c r="C1398" s="127" t="s">
        <v>714</v>
      </c>
      <c r="D1398" s="121">
        <v>42872</v>
      </c>
      <c r="E1398" s="122" t="s">
        <v>4456</v>
      </c>
      <c r="F1398" s="122" t="s">
        <v>3</v>
      </c>
      <c r="G1398" s="122">
        <v>1502360</v>
      </c>
      <c r="H1398" s="126"/>
      <c r="I1398" s="130" t="s">
        <v>4457</v>
      </c>
      <c r="J1398" s="126"/>
      <c r="K1398" s="126"/>
      <c r="L1398" s="126"/>
      <c r="M1398" s="126"/>
      <c r="N1398" s="223">
        <v>0</v>
      </c>
      <c r="O1398" s="223">
        <v>135546.46</v>
      </c>
      <c r="P1398" s="126" t="s">
        <v>1331</v>
      </c>
    </row>
    <row r="1399" spans="1:16" ht="63.75">
      <c r="A1399" s="126" t="s">
        <v>620</v>
      </c>
      <c r="B1399" s="126"/>
      <c r="C1399" s="127" t="s">
        <v>714</v>
      </c>
      <c r="D1399" s="121">
        <v>42872</v>
      </c>
      <c r="E1399" s="122" t="s">
        <v>4458</v>
      </c>
      <c r="F1399" s="122" t="s">
        <v>3</v>
      </c>
      <c r="G1399" s="122">
        <v>1502362</v>
      </c>
      <c r="H1399" s="126"/>
      <c r="I1399" s="130" t="s">
        <v>4459</v>
      </c>
      <c r="J1399" s="126"/>
      <c r="K1399" s="126"/>
      <c r="L1399" s="126"/>
      <c r="M1399" s="126"/>
      <c r="N1399" s="223">
        <v>0</v>
      </c>
      <c r="O1399" s="223">
        <v>421836.16000000003</v>
      </c>
      <c r="P1399" s="126" t="s">
        <v>12606</v>
      </c>
    </row>
    <row r="1400" spans="1:16" ht="63.75">
      <c r="A1400" s="126" t="s">
        <v>620</v>
      </c>
      <c r="B1400" s="126"/>
      <c r="C1400" s="127" t="s">
        <v>714</v>
      </c>
      <c r="D1400" s="121">
        <v>42872</v>
      </c>
      <c r="E1400" s="122" t="s">
        <v>4460</v>
      </c>
      <c r="F1400" s="122" t="s">
        <v>3</v>
      </c>
      <c r="G1400" s="122">
        <v>1502363</v>
      </c>
      <c r="H1400" s="126"/>
      <c r="I1400" s="130" t="s">
        <v>4461</v>
      </c>
      <c r="J1400" s="126"/>
      <c r="K1400" s="126"/>
      <c r="L1400" s="126"/>
      <c r="M1400" s="126"/>
      <c r="N1400" s="223">
        <v>0</v>
      </c>
      <c r="O1400" s="223">
        <v>267414.65000000002</v>
      </c>
      <c r="P1400" s="126" t="s">
        <v>12606</v>
      </c>
    </row>
    <row r="1401" spans="1:16" ht="63.75">
      <c r="A1401" s="126" t="s">
        <v>620</v>
      </c>
      <c r="B1401" s="126"/>
      <c r="C1401" s="127" t="s">
        <v>714</v>
      </c>
      <c r="D1401" s="121">
        <v>42872</v>
      </c>
      <c r="E1401" s="122" t="s">
        <v>4462</v>
      </c>
      <c r="F1401" s="122" t="s">
        <v>3</v>
      </c>
      <c r="G1401" s="122">
        <v>1502364</v>
      </c>
      <c r="H1401" s="126"/>
      <c r="I1401" s="130" t="s">
        <v>4463</v>
      </c>
      <c r="J1401" s="126"/>
      <c r="K1401" s="126"/>
      <c r="L1401" s="126"/>
      <c r="M1401" s="126"/>
      <c r="N1401" s="223">
        <v>0</v>
      </c>
      <c r="O1401" s="223">
        <v>190104.11000000002</v>
      </c>
      <c r="P1401" s="126" t="s">
        <v>12606</v>
      </c>
    </row>
    <row r="1402" spans="1:16" ht="63.75">
      <c r="A1402" s="126" t="s">
        <v>620</v>
      </c>
      <c r="B1402" s="126"/>
      <c r="C1402" s="127" t="s">
        <v>714</v>
      </c>
      <c r="D1402" s="121">
        <v>42872</v>
      </c>
      <c r="E1402" s="122" t="s">
        <v>4464</v>
      </c>
      <c r="F1402" s="122" t="s">
        <v>3</v>
      </c>
      <c r="G1402" s="122">
        <v>1502366</v>
      </c>
      <c r="H1402" s="126"/>
      <c r="I1402" s="130" t="s">
        <v>4465</v>
      </c>
      <c r="J1402" s="126"/>
      <c r="K1402" s="126"/>
      <c r="L1402" s="126"/>
      <c r="M1402" s="126"/>
      <c r="N1402" s="223">
        <v>0</v>
      </c>
      <c r="O1402" s="223">
        <v>194749.83000000002</v>
      </c>
      <c r="P1402" s="126" t="s">
        <v>12606</v>
      </c>
    </row>
    <row r="1403" spans="1:16" ht="63.75">
      <c r="A1403" s="126" t="s">
        <v>620</v>
      </c>
      <c r="B1403" s="126"/>
      <c r="C1403" s="127" t="s">
        <v>714</v>
      </c>
      <c r="D1403" s="121">
        <v>42872</v>
      </c>
      <c r="E1403" s="122" t="s">
        <v>4466</v>
      </c>
      <c r="F1403" s="122" t="s">
        <v>3</v>
      </c>
      <c r="G1403" s="122">
        <v>1502367</v>
      </c>
      <c r="H1403" s="126"/>
      <c r="I1403" s="130" t="s">
        <v>4467</v>
      </c>
      <c r="J1403" s="126"/>
      <c r="K1403" s="126"/>
      <c r="L1403" s="126"/>
      <c r="M1403" s="126"/>
      <c r="N1403" s="223">
        <v>0</v>
      </c>
      <c r="O1403" s="223">
        <v>160515</v>
      </c>
      <c r="P1403" s="126" t="s">
        <v>12606</v>
      </c>
    </row>
    <row r="1404" spans="1:16" ht="63.75">
      <c r="A1404" s="126" t="s">
        <v>620</v>
      </c>
      <c r="B1404" s="126"/>
      <c r="C1404" s="127" t="s">
        <v>714</v>
      </c>
      <c r="D1404" s="121">
        <v>42872</v>
      </c>
      <c r="E1404" s="122" t="s">
        <v>4468</v>
      </c>
      <c r="F1404" s="122" t="s">
        <v>3</v>
      </c>
      <c r="G1404" s="122">
        <v>1502368</v>
      </c>
      <c r="H1404" s="126"/>
      <c r="I1404" s="130" t="s">
        <v>4469</v>
      </c>
      <c r="J1404" s="126"/>
      <c r="K1404" s="126"/>
      <c r="L1404" s="126"/>
      <c r="M1404" s="126"/>
      <c r="N1404" s="223">
        <v>0</v>
      </c>
      <c r="O1404" s="223">
        <v>298623.09000000003</v>
      </c>
      <c r="P1404" s="126" t="s">
        <v>12606</v>
      </c>
    </row>
    <row r="1405" spans="1:16" ht="63.75">
      <c r="A1405" s="126" t="s">
        <v>620</v>
      </c>
      <c r="B1405" s="126"/>
      <c r="C1405" s="127" t="s">
        <v>714</v>
      </c>
      <c r="D1405" s="121">
        <v>42872</v>
      </c>
      <c r="E1405" s="122" t="s">
        <v>4470</v>
      </c>
      <c r="F1405" s="122" t="s">
        <v>3</v>
      </c>
      <c r="G1405" s="122">
        <v>1502370</v>
      </c>
      <c r="H1405" s="126"/>
      <c r="I1405" s="130" t="s">
        <v>4471</v>
      </c>
      <c r="J1405" s="126"/>
      <c r="K1405" s="126"/>
      <c r="L1405" s="126"/>
      <c r="M1405" s="126"/>
      <c r="N1405" s="223">
        <v>0</v>
      </c>
      <c r="O1405" s="223">
        <v>168364.28</v>
      </c>
      <c r="P1405" s="126" t="s">
        <v>12606</v>
      </c>
    </row>
    <row r="1406" spans="1:16" ht="51">
      <c r="A1406" s="126" t="s">
        <v>620</v>
      </c>
      <c r="B1406" s="126"/>
      <c r="C1406" s="127" t="s">
        <v>714</v>
      </c>
      <c r="D1406" s="121">
        <v>42872</v>
      </c>
      <c r="E1406" s="122" t="s">
        <v>4472</v>
      </c>
      <c r="F1406" s="122" t="s">
        <v>3</v>
      </c>
      <c r="G1406" s="122">
        <v>1502323</v>
      </c>
      <c r="H1406" s="126"/>
      <c r="I1406" s="130" t="s">
        <v>4473</v>
      </c>
      <c r="J1406" s="126"/>
      <c r="K1406" s="126"/>
      <c r="L1406" s="126"/>
      <c r="M1406" s="126"/>
      <c r="N1406" s="223">
        <v>0</v>
      </c>
      <c r="O1406" s="223">
        <v>0.4</v>
      </c>
      <c r="P1406" s="126" t="s">
        <v>1331</v>
      </c>
    </row>
    <row r="1407" spans="1:16" ht="51">
      <c r="A1407" s="126" t="s">
        <v>620</v>
      </c>
      <c r="B1407" s="126"/>
      <c r="C1407" s="127" t="s">
        <v>714</v>
      </c>
      <c r="D1407" s="121">
        <v>42872</v>
      </c>
      <c r="E1407" s="122" t="s">
        <v>4474</v>
      </c>
      <c r="F1407" s="122" t="s">
        <v>3</v>
      </c>
      <c r="G1407" s="122">
        <v>1502464</v>
      </c>
      <c r="H1407" s="126"/>
      <c r="I1407" s="130" t="s">
        <v>4475</v>
      </c>
      <c r="J1407" s="126"/>
      <c r="K1407" s="126"/>
      <c r="L1407" s="126"/>
      <c r="M1407" s="126"/>
      <c r="N1407" s="223">
        <v>0</v>
      </c>
      <c r="O1407" s="223">
        <v>1481.05</v>
      </c>
      <c r="P1407" s="126" t="s">
        <v>1331</v>
      </c>
    </row>
    <row r="1408" spans="1:16" ht="51">
      <c r="A1408" s="126" t="s">
        <v>620</v>
      </c>
      <c r="B1408" s="126"/>
      <c r="C1408" s="127" t="s">
        <v>714</v>
      </c>
      <c r="D1408" s="121">
        <v>42872</v>
      </c>
      <c r="E1408" s="122" t="s">
        <v>4476</v>
      </c>
      <c r="F1408" s="122" t="s">
        <v>3</v>
      </c>
      <c r="G1408" s="122">
        <v>1502466</v>
      </c>
      <c r="H1408" s="126"/>
      <c r="I1408" s="130" t="s">
        <v>4477</v>
      </c>
      <c r="J1408" s="126"/>
      <c r="K1408" s="126"/>
      <c r="L1408" s="126"/>
      <c r="M1408" s="126"/>
      <c r="N1408" s="223">
        <v>0</v>
      </c>
      <c r="O1408" s="223">
        <v>1481.05</v>
      </c>
      <c r="P1408" s="126" t="s">
        <v>1331</v>
      </c>
    </row>
    <row r="1409" spans="1:16" ht="51">
      <c r="A1409" s="126" t="s">
        <v>620</v>
      </c>
      <c r="B1409" s="126"/>
      <c r="C1409" s="127" t="s">
        <v>714</v>
      </c>
      <c r="D1409" s="121">
        <v>42872</v>
      </c>
      <c r="E1409" s="122" t="s">
        <v>4478</v>
      </c>
      <c r="F1409" s="122" t="s">
        <v>3</v>
      </c>
      <c r="G1409" s="122">
        <v>1502467</v>
      </c>
      <c r="H1409" s="126"/>
      <c r="I1409" s="130" t="s">
        <v>4479</v>
      </c>
      <c r="J1409" s="126"/>
      <c r="K1409" s="126"/>
      <c r="L1409" s="126"/>
      <c r="M1409" s="126"/>
      <c r="N1409" s="223">
        <v>0</v>
      </c>
      <c r="O1409" s="223">
        <v>1481.05</v>
      </c>
      <c r="P1409" s="126" t="s">
        <v>1331</v>
      </c>
    </row>
    <row r="1410" spans="1:16" ht="63.75">
      <c r="A1410" s="126" t="s">
        <v>620</v>
      </c>
      <c r="B1410" s="126"/>
      <c r="C1410" s="127" t="s">
        <v>714</v>
      </c>
      <c r="D1410" s="121">
        <v>42873</v>
      </c>
      <c r="E1410" s="122" t="s">
        <v>4480</v>
      </c>
      <c r="F1410" s="122" t="s">
        <v>3</v>
      </c>
      <c r="G1410" s="122">
        <v>1502663</v>
      </c>
      <c r="H1410" s="126"/>
      <c r="I1410" s="130" t="s">
        <v>4481</v>
      </c>
      <c r="J1410" s="126"/>
      <c r="K1410" s="126"/>
      <c r="L1410" s="126"/>
      <c r="M1410" s="126"/>
      <c r="N1410" s="223">
        <v>0</v>
      </c>
      <c r="O1410" s="223">
        <v>170956.52</v>
      </c>
      <c r="P1410" s="126" t="s">
        <v>12606</v>
      </c>
    </row>
    <row r="1411" spans="1:16" ht="51">
      <c r="A1411" s="126">
        <v>70</v>
      </c>
      <c r="B1411" s="126"/>
      <c r="C1411" s="127" t="s">
        <v>706</v>
      </c>
      <c r="D1411" s="121">
        <v>42873</v>
      </c>
      <c r="E1411" s="122" t="s">
        <v>4482</v>
      </c>
      <c r="F1411" s="122" t="s">
        <v>3</v>
      </c>
      <c r="G1411" s="122">
        <v>1502773</v>
      </c>
      <c r="H1411" s="126"/>
      <c r="I1411" s="130" t="s">
        <v>4483</v>
      </c>
      <c r="J1411" s="126"/>
      <c r="K1411" s="126"/>
      <c r="L1411" s="126"/>
      <c r="M1411" s="126"/>
      <c r="N1411" s="223">
        <v>0</v>
      </c>
      <c r="O1411" s="223">
        <v>599.80000000000007</v>
      </c>
      <c r="P1411" s="126" t="s">
        <v>12606</v>
      </c>
    </row>
    <row r="1412" spans="1:16" ht="51">
      <c r="A1412" s="126" t="s">
        <v>620</v>
      </c>
      <c r="B1412" s="126"/>
      <c r="C1412" s="127" t="s">
        <v>714</v>
      </c>
      <c r="D1412" s="121">
        <v>42873</v>
      </c>
      <c r="E1412" s="122" t="s">
        <v>4484</v>
      </c>
      <c r="F1412" s="122" t="s">
        <v>3</v>
      </c>
      <c r="G1412" s="122">
        <v>1502637</v>
      </c>
      <c r="H1412" s="126"/>
      <c r="I1412" s="130" t="s">
        <v>4485</v>
      </c>
      <c r="J1412" s="126"/>
      <c r="K1412" s="126"/>
      <c r="L1412" s="126"/>
      <c r="M1412" s="126"/>
      <c r="N1412" s="223">
        <v>0</v>
      </c>
      <c r="O1412" s="223">
        <v>1990.8300000000002</v>
      </c>
      <c r="P1412" s="126" t="s">
        <v>1331</v>
      </c>
    </row>
    <row r="1413" spans="1:16" ht="51">
      <c r="A1413" s="126" t="s">
        <v>620</v>
      </c>
      <c r="B1413" s="126"/>
      <c r="C1413" s="127" t="s">
        <v>714</v>
      </c>
      <c r="D1413" s="121">
        <v>42873</v>
      </c>
      <c r="E1413" s="122" t="s">
        <v>4486</v>
      </c>
      <c r="F1413" s="122" t="s">
        <v>3</v>
      </c>
      <c r="G1413" s="122">
        <v>1502752</v>
      </c>
      <c r="H1413" s="126"/>
      <c r="I1413" s="130" t="s">
        <v>4487</v>
      </c>
      <c r="J1413" s="126"/>
      <c r="K1413" s="126"/>
      <c r="L1413" s="126"/>
      <c r="M1413" s="126"/>
      <c r="N1413" s="223">
        <v>0</v>
      </c>
      <c r="O1413" s="223">
        <v>0.05</v>
      </c>
      <c r="P1413" s="126" t="s">
        <v>12606</v>
      </c>
    </row>
    <row r="1414" spans="1:16" ht="51">
      <c r="A1414" s="126" t="s">
        <v>620</v>
      </c>
      <c r="B1414" s="126"/>
      <c r="C1414" s="127" t="s">
        <v>714</v>
      </c>
      <c r="D1414" s="121">
        <v>42873</v>
      </c>
      <c r="E1414" s="122" t="s">
        <v>4488</v>
      </c>
      <c r="F1414" s="122" t="s">
        <v>3</v>
      </c>
      <c r="G1414" s="122">
        <v>1502774</v>
      </c>
      <c r="H1414" s="126"/>
      <c r="I1414" s="130" t="s">
        <v>4489</v>
      </c>
      <c r="J1414" s="126"/>
      <c r="K1414" s="126"/>
      <c r="L1414" s="126"/>
      <c r="M1414" s="126"/>
      <c r="N1414" s="223">
        <v>0</v>
      </c>
      <c r="O1414" s="223">
        <v>8.34</v>
      </c>
      <c r="P1414" s="126" t="s">
        <v>1331</v>
      </c>
    </row>
    <row r="1415" spans="1:16" ht="51">
      <c r="A1415" s="126">
        <v>16</v>
      </c>
      <c r="B1415" s="126"/>
      <c r="C1415" s="127" t="s">
        <v>693</v>
      </c>
      <c r="D1415" s="121">
        <v>42873</v>
      </c>
      <c r="E1415" s="122" t="s">
        <v>4490</v>
      </c>
      <c r="F1415" s="122" t="s">
        <v>3</v>
      </c>
      <c r="G1415" s="122">
        <v>1502782</v>
      </c>
      <c r="H1415" s="126"/>
      <c r="I1415" s="130" t="s">
        <v>4491</v>
      </c>
      <c r="J1415" s="126"/>
      <c r="K1415" s="126"/>
      <c r="L1415" s="126"/>
      <c r="M1415" s="126"/>
      <c r="N1415" s="223">
        <v>0</v>
      </c>
      <c r="O1415" s="223">
        <v>5300.91</v>
      </c>
      <c r="P1415" s="126" t="s">
        <v>1331</v>
      </c>
    </row>
    <row r="1416" spans="1:16" ht="63.75">
      <c r="A1416" s="126" t="s">
        <v>620</v>
      </c>
      <c r="B1416" s="126"/>
      <c r="C1416" s="127" t="s">
        <v>714</v>
      </c>
      <c r="D1416" s="121">
        <v>42873</v>
      </c>
      <c r="E1416" s="122" t="s">
        <v>4492</v>
      </c>
      <c r="F1416" s="122" t="s">
        <v>3</v>
      </c>
      <c r="G1416" s="122">
        <v>1502836</v>
      </c>
      <c r="H1416" s="126"/>
      <c r="I1416" s="130" t="s">
        <v>4493</v>
      </c>
      <c r="J1416" s="126"/>
      <c r="K1416" s="126"/>
      <c r="L1416" s="126"/>
      <c r="M1416" s="126"/>
      <c r="N1416" s="223">
        <v>0</v>
      </c>
      <c r="O1416" s="223">
        <v>13177.99</v>
      </c>
      <c r="P1416" s="126" t="s">
        <v>1331</v>
      </c>
    </row>
    <row r="1417" spans="1:16" ht="51">
      <c r="A1417" s="126">
        <v>20</v>
      </c>
      <c r="B1417" s="126"/>
      <c r="C1417" s="127" t="s">
        <v>694</v>
      </c>
      <c r="D1417" s="121">
        <v>42873</v>
      </c>
      <c r="E1417" s="122" t="s">
        <v>4494</v>
      </c>
      <c r="F1417" s="122" t="s">
        <v>3</v>
      </c>
      <c r="G1417" s="122">
        <v>1502902</v>
      </c>
      <c r="H1417" s="126"/>
      <c r="I1417" s="130" t="s">
        <v>4495</v>
      </c>
      <c r="J1417" s="126"/>
      <c r="K1417" s="126"/>
      <c r="L1417" s="126"/>
      <c r="M1417" s="126"/>
      <c r="N1417" s="223">
        <v>0</v>
      </c>
      <c r="O1417" s="223">
        <v>45</v>
      </c>
      <c r="P1417" s="126" t="s">
        <v>1331</v>
      </c>
    </row>
    <row r="1418" spans="1:16" ht="51">
      <c r="A1418" s="126">
        <v>20</v>
      </c>
      <c r="B1418" s="126"/>
      <c r="C1418" s="127" t="s">
        <v>694</v>
      </c>
      <c r="D1418" s="121">
        <v>42873</v>
      </c>
      <c r="E1418" s="122" t="s">
        <v>4496</v>
      </c>
      <c r="F1418" s="122" t="s">
        <v>3</v>
      </c>
      <c r="G1418" s="122">
        <v>1502904</v>
      </c>
      <c r="H1418" s="126"/>
      <c r="I1418" s="130" t="s">
        <v>4497</v>
      </c>
      <c r="J1418" s="126"/>
      <c r="K1418" s="126"/>
      <c r="L1418" s="126"/>
      <c r="M1418" s="126"/>
      <c r="N1418" s="223">
        <v>0</v>
      </c>
      <c r="O1418" s="223">
        <v>11</v>
      </c>
      <c r="P1418" s="126" t="s">
        <v>1331</v>
      </c>
    </row>
    <row r="1419" spans="1:16" ht="51">
      <c r="A1419" s="126" t="s">
        <v>620</v>
      </c>
      <c r="B1419" s="126"/>
      <c r="C1419" s="127" t="s">
        <v>714</v>
      </c>
      <c r="D1419" s="121">
        <v>42873</v>
      </c>
      <c r="E1419" s="122" t="s">
        <v>4498</v>
      </c>
      <c r="F1419" s="122" t="s">
        <v>3</v>
      </c>
      <c r="G1419" s="122">
        <v>1502924</v>
      </c>
      <c r="H1419" s="126"/>
      <c r="I1419" s="130" t="s">
        <v>4193</v>
      </c>
      <c r="J1419" s="126"/>
      <c r="K1419" s="126"/>
      <c r="L1419" s="126"/>
      <c r="M1419" s="126"/>
      <c r="N1419" s="223">
        <v>0</v>
      </c>
      <c r="O1419" s="223">
        <v>1000</v>
      </c>
      <c r="P1419" s="126" t="s">
        <v>1331</v>
      </c>
    </row>
    <row r="1420" spans="1:16" ht="63.75">
      <c r="A1420" s="126" t="s">
        <v>620</v>
      </c>
      <c r="B1420" s="126"/>
      <c r="C1420" s="127" t="s">
        <v>714</v>
      </c>
      <c r="D1420" s="121">
        <v>42874</v>
      </c>
      <c r="E1420" s="122" t="s">
        <v>4499</v>
      </c>
      <c r="F1420" s="122" t="s">
        <v>3</v>
      </c>
      <c r="G1420" s="122">
        <v>1503099</v>
      </c>
      <c r="H1420" s="126"/>
      <c r="I1420" s="130" t="s">
        <v>4500</v>
      </c>
      <c r="J1420" s="126"/>
      <c r="K1420" s="126"/>
      <c r="L1420" s="126"/>
      <c r="M1420" s="126"/>
      <c r="N1420" s="223">
        <v>0</v>
      </c>
      <c r="O1420" s="223">
        <v>125895.65000000001</v>
      </c>
      <c r="P1420" s="126" t="s">
        <v>12606</v>
      </c>
    </row>
    <row r="1421" spans="1:16" ht="63.75">
      <c r="A1421" s="126" t="s">
        <v>620</v>
      </c>
      <c r="B1421" s="126"/>
      <c r="C1421" s="127" t="s">
        <v>714</v>
      </c>
      <c r="D1421" s="121">
        <v>42874</v>
      </c>
      <c r="E1421" s="122" t="s">
        <v>4501</v>
      </c>
      <c r="F1421" s="122" t="s">
        <v>3</v>
      </c>
      <c r="G1421" s="122">
        <v>1503100</v>
      </c>
      <c r="H1421" s="126"/>
      <c r="I1421" s="130" t="s">
        <v>4502</v>
      </c>
      <c r="J1421" s="126"/>
      <c r="K1421" s="126"/>
      <c r="L1421" s="126"/>
      <c r="M1421" s="126"/>
      <c r="N1421" s="223">
        <v>0</v>
      </c>
      <c r="O1421" s="223">
        <v>158.09</v>
      </c>
      <c r="P1421" s="126" t="s">
        <v>1331</v>
      </c>
    </row>
    <row r="1422" spans="1:16" ht="63.75">
      <c r="A1422" s="126" t="s">
        <v>620</v>
      </c>
      <c r="B1422" s="126"/>
      <c r="C1422" s="127" t="s">
        <v>714</v>
      </c>
      <c r="D1422" s="121">
        <v>42874</v>
      </c>
      <c r="E1422" s="122" t="s">
        <v>4503</v>
      </c>
      <c r="F1422" s="122" t="s">
        <v>3</v>
      </c>
      <c r="G1422" s="122">
        <v>1503102</v>
      </c>
      <c r="H1422" s="126"/>
      <c r="I1422" s="130" t="s">
        <v>4504</v>
      </c>
      <c r="J1422" s="126"/>
      <c r="K1422" s="126"/>
      <c r="L1422" s="126"/>
      <c r="M1422" s="126"/>
      <c r="N1422" s="223">
        <v>0</v>
      </c>
      <c r="O1422" s="223">
        <v>196101.57</v>
      </c>
      <c r="P1422" s="126" t="s">
        <v>12606</v>
      </c>
    </row>
    <row r="1423" spans="1:16" ht="63.75">
      <c r="A1423" s="126" t="s">
        <v>620</v>
      </c>
      <c r="B1423" s="126"/>
      <c r="C1423" s="127" t="s">
        <v>714</v>
      </c>
      <c r="D1423" s="121">
        <v>42874</v>
      </c>
      <c r="E1423" s="122" t="s">
        <v>4505</v>
      </c>
      <c r="F1423" s="122" t="s">
        <v>3</v>
      </c>
      <c r="G1423" s="122">
        <v>1503103</v>
      </c>
      <c r="H1423" s="126"/>
      <c r="I1423" s="130" t="s">
        <v>4506</v>
      </c>
      <c r="J1423" s="126"/>
      <c r="K1423" s="126"/>
      <c r="L1423" s="126"/>
      <c r="M1423" s="126"/>
      <c r="N1423" s="223">
        <v>0</v>
      </c>
      <c r="O1423" s="223">
        <v>18536.240000000002</v>
      </c>
      <c r="P1423" s="126" t="s">
        <v>12606</v>
      </c>
    </row>
    <row r="1424" spans="1:16" ht="63.75">
      <c r="A1424" s="126" t="s">
        <v>620</v>
      </c>
      <c r="B1424" s="126"/>
      <c r="C1424" s="127" t="s">
        <v>714</v>
      </c>
      <c r="D1424" s="121">
        <v>42874</v>
      </c>
      <c r="E1424" s="122" t="s">
        <v>4507</v>
      </c>
      <c r="F1424" s="122" t="s">
        <v>3</v>
      </c>
      <c r="G1424" s="122">
        <v>1503104</v>
      </c>
      <c r="H1424" s="126"/>
      <c r="I1424" s="130" t="s">
        <v>4508</v>
      </c>
      <c r="J1424" s="126"/>
      <c r="K1424" s="126"/>
      <c r="L1424" s="126"/>
      <c r="M1424" s="126"/>
      <c r="N1424" s="223">
        <v>0</v>
      </c>
      <c r="O1424" s="223">
        <v>34630.51</v>
      </c>
      <c r="P1424" s="126" t="s">
        <v>12606</v>
      </c>
    </row>
    <row r="1425" spans="1:16" ht="63.75">
      <c r="A1425" s="126" t="s">
        <v>620</v>
      </c>
      <c r="B1425" s="126"/>
      <c r="C1425" s="127" t="s">
        <v>714</v>
      </c>
      <c r="D1425" s="121">
        <v>42874</v>
      </c>
      <c r="E1425" s="122" t="s">
        <v>4509</v>
      </c>
      <c r="F1425" s="122" t="s">
        <v>3</v>
      </c>
      <c r="G1425" s="122">
        <v>1503108</v>
      </c>
      <c r="H1425" s="126"/>
      <c r="I1425" s="130" t="s">
        <v>4510</v>
      </c>
      <c r="J1425" s="126"/>
      <c r="K1425" s="126"/>
      <c r="L1425" s="126"/>
      <c r="M1425" s="126"/>
      <c r="N1425" s="223">
        <v>0</v>
      </c>
      <c r="O1425" s="223">
        <v>413345</v>
      </c>
      <c r="P1425" s="126" t="s">
        <v>12606</v>
      </c>
    </row>
    <row r="1426" spans="1:16" ht="51">
      <c r="A1426" s="126">
        <v>342</v>
      </c>
      <c r="B1426" s="126"/>
      <c r="C1426" s="127" t="s">
        <v>817</v>
      </c>
      <c r="D1426" s="121">
        <v>42874</v>
      </c>
      <c r="E1426" s="122" t="s">
        <v>4511</v>
      </c>
      <c r="F1426" s="122" t="s">
        <v>3</v>
      </c>
      <c r="G1426" s="122">
        <v>1503131</v>
      </c>
      <c r="H1426" s="126"/>
      <c r="I1426" s="130" t="s">
        <v>4512</v>
      </c>
      <c r="J1426" s="126"/>
      <c r="K1426" s="126"/>
      <c r="L1426" s="126"/>
      <c r="M1426" s="126"/>
      <c r="N1426" s="223">
        <v>0</v>
      </c>
      <c r="O1426" s="223">
        <v>0.5</v>
      </c>
      <c r="P1426" s="126" t="s">
        <v>12606</v>
      </c>
    </row>
    <row r="1427" spans="1:16" ht="51">
      <c r="A1427" s="126">
        <v>35</v>
      </c>
      <c r="B1427" s="126"/>
      <c r="C1427" s="127" t="s">
        <v>697</v>
      </c>
      <c r="D1427" s="121">
        <v>42874</v>
      </c>
      <c r="E1427" s="122" t="s">
        <v>4513</v>
      </c>
      <c r="F1427" s="122" t="s">
        <v>3</v>
      </c>
      <c r="G1427" s="122">
        <v>1503231</v>
      </c>
      <c r="H1427" s="126"/>
      <c r="I1427" s="130" t="s">
        <v>4514</v>
      </c>
      <c r="J1427" s="126"/>
      <c r="K1427" s="126"/>
      <c r="L1427" s="126"/>
      <c r="M1427" s="126"/>
      <c r="N1427" s="223">
        <v>0</v>
      </c>
      <c r="O1427" s="223">
        <v>1381.83</v>
      </c>
      <c r="P1427" s="126" t="s">
        <v>1331</v>
      </c>
    </row>
    <row r="1428" spans="1:16" ht="51">
      <c r="A1428" s="126" t="s">
        <v>620</v>
      </c>
      <c r="B1428" s="126"/>
      <c r="C1428" s="127" t="s">
        <v>714</v>
      </c>
      <c r="D1428" s="121">
        <v>42874</v>
      </c>
      <c r="E1428" s="122" t="s">
        <v>4515</v>
      </c>
      <c r="F1428" s="122" t="s">
        <v>3</v>
      </c>
      <c r="G1428" s="122">
        <v>1503234</v>
      </c>
      <c r="H1428" s="126"/>
      <c r="I1428" s="130" t="s">
        <v>4516</v>
      </c>
      <c r="J1428" s="126"/>
      <c r="K1428" s="126"/>
      <c r="L1428" s="126"/>
      <c r="M1428" s="126"/>
      <c r="N1428" s="223">
        <v>0</v>
      </c>
      <c r="O1428" s="223">
        <v>2869</v>
      </c>
      <c r="P1428" s="126" t="s">
        <v>1331</v>
      </c>
    </row>
    <row r="1429" spans="1:16" ht="51">
      <c r="A1429" s="126" t="s">
        <v>620</v>
      </c>
      <c r="B1429" s="126"/>
      <c r="C1429" s="127" t="s">
        <v>714</v>
      </c>
      <c r="D1429" s="121">
        <v>42874</v>
      </c>
      <c r="E1429" s="122" t="s">
        <v>4517</v>
      </c>
      <c r="F1429" s="122" t="s">
        <v>3</v>
      </c>
      <c r="G1429" s="122">
        <v>1503292</v>
      </c>
      <c r="H1429" s="126"/>
      <c r="I1429" s="130" t="s">
        <v>4518</v>
      </c>
      <c r="J1429" s="126"/>
      <c r="K1429" s="126"/>
      <c r="L1429" s="126"/>
      <c r="M1429" s="126"/>
      <c r="N1429" s="223">
        <v>0</v>
      </c>
      <c r="O1429" s="223">
        <v>0.96</v>
      </c>
      <c r="P1429" s="126" t="s">
        <v>12606</v>
      </c>
    </row>
    <row r="1430" spans="1:16" ht="51">
      <c r="A1430" s="126" t="s">
        <v>620</v>
      </c>
      <c r="B1430" s="126"/>
      <c r="C1430" s="127" t="s">
        <v>714</v>
      </c>
      <c r="D1430" s="121">
        <v>42877</v>
      </c>
      <c r="E1430" s="122" t="s">
        <v>4519</v>
      </c>
      <c r="F1430" s="122" t="s">
        <v>3</v>
      </c>
      <c r="G1430" s="122">
        <v>1503592</v>
      </c>
      <c r="H1430" s="126"/>
      <c r="I1430" s="130" t="s">
        <v>4520</v>
      </c>
      <c r="J1430" s="126"/>
      <c r="K1430" s="126"/>
      <c r="L1430" s="126"/>
      <c r="M1430" s="126"/>
      <c r="N1430" s="223">
        <v>0</v>
      </c>
      <c r="O1430" s="223">
        <v>1378.72</v>
      </c>
      <c r="P1430" s="126" t="s">
        <v>1331</v>
      </c>
    </row>
    <row r="1431" spans="1:16" ht="51">
      <c r="A1431" s="126" t="s">
        <v>620</v>
      </c>
      <c r="B1431" s="126"/>
      <c r="C1431" s="127" t="s">
        <v>714</v>
      </c>
      <c r="D1431" s="121">
        <v>42877</v>
      </c>
      <c r="E1431" s="122" t="s">
        <v>4521</v>
      </c>
      <c r="F1431" s="122" t="s">
        <v>3</v>
      </c>
      <c r="G1431" s="122">
        <v>1503547</v>
      </c>
      <c r="H1431" s="126"/>
      <c r="I1431" s="130" t="s">
        <v>4522</v>
      </c>
      <c r="J1431" s="126"/>
      <c r="K1431" s="126"/>
      <c r="L1431" s="126"/>
      <c r="M1431" s="126"/>
      <c r="N1431" s="223">
        <v>0</v>
      </c>
      <c r="O1431" s="223">
        <v>12742.2</v>
      </c>
      <c r="P1431" s="126" t="s">
        <v>1331</v>
      </c>
    </row>
    <row r="1432" spans="1:16" ht="51">
      <c r="A1432" s="126" t="s">
        <v>620</v>
      </c>
      <c r="B1432" s="126"/>
      <c r="C1432" s="127" t="s">
        <v>714</v>
      </c>
      <c r="D1432" s="121">
        <v>42877</v>
      </c>
      <c r="E1432" s="122" t="s">
        <v>4523</v>
      </c>
      <c r="F1432" s="122" t="s">
        <v>3</v>
      </c>
      <c r="G1432" s="122">
        <v>1503617</v>
      </c>
      <c r="H1432" s="126"/>
      <c r="I1432" s="130" t="s">
        <v>4524</v>
      </c>
      <c r="J1432" s="126"/>
      <c r="K1432" s="126"/>
      <c r="L1432" s="126"/>
      <c r="M1432" s="126"/>
      <c r="N1432" s="223">
        <v>0</v>
      </c>
      <c r="O1432" s="223">
        <v>6171.38</v>
      </c>
      <c r="P1432" s="126" t="s">
        <v>1331</v>
      </c>
    </row>
    <row r="1433" spans="1:16" ht="51">
      <c r="A1433" s="126" t="s">
        <v>620</v>
      </c>
      <c r="B1433" s="126"/>
      <c r="C1433" s="127" t="s">
        <v>714</v>
      </c>
      <c r="D1433" s="121">
        <v>42877</v>
      </c>
      <c r="E1433" s="122" t="s">
        <v>4525</v>
      </c>
      <c r="F1433" s="122" t="s">
        <v>3</v>
      </c>
      <c r="G1433" s="122">
        <v>1503696</v>
      </c>
      <c r="H1433" s="126"/>
      <c r="I1433" s="130" t="s">
        <v>4526</v>
      </c>
      <c r="J1433" s="126"/>
      <c r="K1433" s="126"/>
      <c r="L1433" s="126"/>
      <c r="M1433" s="126"/>
      <c r="N1433" s="223">
        <v>0</v>
      </c>
      <c r="O1433" s="223">
        <v>101.37</v>
      </c>
      <c r="P1433" s="126" t="s">
        <v>1331</v>
      </c>
    </row>
    <row r="1434" spans="1:16" ht="51">
      <c r="A1434" s="126" t="s">
        <v>620</v>
      </c>
      <c r="B1434" s="126"/>
      <c r="C1434" s="127" t="s">
        <v>714</v>
      </c>
      <c r="D1434" s="121">
        <v>42877</v>
      </c>
      <c r="E1434" s="122" t="s">
        <v>4527</v>
      </c>
      <c r="F1434" s="122" t="s">
        <v>3</v>
      </c>
      <c r="G1434" s="122">
        <v>1503509</v>
      </c>
      <c r="H1434" s="126"/>
      <c r="I1434" s="130" t="s">
        <v>4191</v>
      </c>
      <c r="J1434" s="126"/>
      <c r="K1434" s="126"/>
      <c r="L1434" s="126"/>
      <c r="M1434" s="126"/>
      <c r="N1434" s="223">
        <v>0</v>
      </c>
      <c r="O1434" s="223">
        <v>800</v>
      </c>
      <c r="P1434" s="126" t="s">
        <v>1331</v>
      </c>
    </row>
    <row r="1435" spans="1:16" ht="63.75">
      <c r="A1435" s="126">
        <v>580</v>
      </c>
      <c r="B1435" s="126"/>
      <c r="C1435" s="127" t="s">
        <v>218</v>
      </c>
      <c r="D1435" s="121">
        <v>42877</v>
      </c>
      <c r="E1435" s="122" t="s">
        <v>4528</v>
      </c>
      <c r="F1435" s="122" t="s">
        <v>3</v>
      </c>
      <c r="G1435" s="122">
        <v>1503539</v>
      </c>
      <c r="H1435" s="126"/>
      <c r="I1435" s="130" t="s">
        <v>4529</v>
      </c>
      <c r="J1435" s="126"/>
      <c r="K1435" s="126"/>
      <c r="L1435" s="126"/>
      <c r="M1435" s="126"/>
      <c r="N1435" s="223">
        <v>0</v>
      </c>
      <c r="O1435" s="223">
        <v>144</v>
      </c>
      <c r="P1435" s="126" t="s">
        <v>1331</v>
      </c>
    </row>
    <row r="1436" spans="1:16" ht="63.75">
      <c r="A1436" s="126" t="s">
        <v>620</v>
      </c>
      <c r="B1436" s="126"/>
      <c r="C1436" s="127" t="s">
        <v>714</v>
      </c>
      <c r="D1436" s="121">
        <v>42877</v>
      </c>
      <c r="E1436" s="122" t="s">
        <v>4530</v>
      </c>
      <c r="F1436" s="122" t="s">
        <v>3</v>
      </c>
      <c r="G1436" s="122">
        <v>1503697</v>
      </c>
      <c r="H1436" s="126"/>
      <c r="I1436" s="130" t="s">
        <v>4531</v>
      </c>
      <c r="J1436" s="126"/>
      <c r="K1436" s="126"/>
      <c r="L1436" s="126"/>
      <c r="M1436" s="126"/>
      <c r="N1436" s="223">
        <v>0</v>
      </c>
      <c r="O1436" s="223">
        <v>1</v>
      </c>
      <c r="P1436" s="126" t="s">
        <v>1331</v>
      </c>
    </row>
    <row r="1437" spans="1:16" ht="51">
      <c r="A1437" s="126" t="s">
        <v>620</v>
      </c>
      <c r="B1437" s="126"/>
      <c r="C1437" s="127" t="s">
        <v>714</v>
      </c>
      <c r="D1437" s="121">
        <v>42877</v>
      </c>
      <c r="E1437" s="122" t="s">
        <v>4532</v>
      </c>
      <c r="F1437" s="122" t="s">
        <v>3</v>
      </c>
      <c r="G1437" s="122">
        <v>1503650</v>
      </c>
      <c r="H1437" s="126"/>
      <c r="I1437" s="130" t="s">
        <v>4533</v>
      </c>
      <c r="J1437" s="126"/>
      <c r="K1437" s="126"/>
      <c r="L1437" s="126"/>
      <c r="M1437" s="126"/>
      <c r="N1437" s="223">
        <v>0</v>
      </c>
      <c r="O1437" s="223">
        <v>1082.69</v>
      </c>
      <c r="P1437" s="126" t="s">
        <v>1331</v>
      </c>
    </row>
    <row r="1438" spans="1:16" ht="51">
      <c r="A1438" s="126" t="s">
        <v>620</v>
      </c>
      <c r="B1438" s="126"/>
      <c r="C1438" s="127" t="s">
        <v>714</v>
      </c>
      <c r="D1438" s="121">
        <v>42877</v>
      </c>
      <c r="E1438" s="122" t="s">
        <v>4534</v>
      </c>
      <c r="F1438" s="122" t="s">
        <v>3</v>
      </c>
      <c r="G1438" s="122">
        <v>1503711</v>
      </c>
      <c r="H1438" s="126"/>
      <c r="I1438" s="130" t="s">
        <v>4535</v>
      </c>
      <c r="J1438" s="126"/>
      <c r="K1438" s="126"/>
      <c r="L1438" s="126"/>
      <c r="M1438" s="126"/>
      <c r="N1438" s="223">
        <v>0</v>
      </c>
      <c r="O1438" s="223">
        <v>24.77</v>
      </c>
      <c r="P1438" s="126" t="s">
        <v>1331</v>
      </c>
    </row>
    <row r="1439" spans="1:16" ht="51">
      <c r="A1439" s="126" t="s">
        <v>620</v>
      </c>
      <c r="B1439" s="126"/>
      <c r="C1439" s="127" t="s">
        <v>714</v>
      </c>
      <c r="D1439" s="121">
        <v>42878</v>
      </c>
      <c r="E1439" s="122" t="s">
        <v>4536</v>
      </c>
      <c r="F1439" s="122" t="s">
        <v>3</v>
      </c>
      <c r="G1439" s="122">
        <v>1503934</v>
      </c>
      <c r="H1439" s="126"/>
      <c r="I1439" s="130" t="s">
        <v>4537</v>
      </c>
      <c r="J1439" s="126"/>
      <c r="K1439" s="126"/>
      <c r="L1439" s="126"/>
      <c r="M1439" s="126"/>
      <c r="N1439" s="223">
        <v>0</v>
      </c>
      <c r="O1439" s="223">
        <v>9674.24</v>
      </c>
      <c r="P1439" s="126" t="s">
        <v>1331</v>
      </c>
    </row>
    <row r="1440" spans="1:16" ht="51">
      <c r="A1440" s="126" t="s">
        <v>620</v>
      </c>
      <c r="B1440" s="126"/>
      <c r="C1440" s="127" t="s">
        <v>714</v>
      </c>
      <c r="D1440" s="121">
        <v>42878</v>
      </c>
      <c r="E1440" s="122" t="s">
        <v>4538</v>
      </c>
      <c r="F1440" s="122" t="s">
        <v>3</v>
      </c>
      <c r="G1440" s="122">
        <v>1503992</v>
      </c>
      <c r="H1440" s="126"/>
      <c r="I1440" s="130" t="s">
        <v>4539</v>
      </c>
      <c r="J1440" s="126"/>
      <c r="K1440" s="126"/>
      <c r="L1440" s="126"/>
      <c r="M1440" s="126"/>
      <c r="N1440" s="223">
        <v>0</v>
      </c>
      <c r="O1440" s="223">
        <v>252.4</v>
      </c>
      <c r="P1440" s="126" t="s">
        <v>1331</v>
      </c>
    </row>
    <row r="1441" spans="1:16" ht="51">
      <c r="A1441" s="126" t="s">
        <v>620</v>
      </c>
      <c r="B1441" s="126"/>
      <c r="C1441" s="127" t="s">
        <v>714</v>
      </c>
      <c r="D1441" s="121">
        <v>42878</v>
      </c>
      <c r="E1441" s="122" t="s">
        <v>4540</v>
      </c>
      <c r="F1441" s="122" t="s">
        <v>3</v>
      </c>
      <c r="G1441" s="122">
        <v>1504037</v>
      </c>
      <c r="H1441" s="126"/>
      <c r="I1441" s="130" t="s">
        <v>4541</v>
      </c>
      <c r="J1441" s="126"/>
      <c r="K1441" s="126"/>
      <c r="L1441" s="126"/>
      <c r="M1441" s="126"/>
      <c r="N1441" s="223">
        <v>0</v>
      </c>
      <c r="O1441" s="223">
        <v>4979.32</v>
      </c>
      <c r="P1441" s="126" t="s">
        <v>1331</v>
      </c>
    </row>
    <row r="1442" spans="1:16" ht="51">
      <c r="A1442" s="126" t="s">
        <v>620</v>
      </c>
      <c r="B1442" s="126"/>
      <c r="C1442" s="127" t="s">
        <v>714</v>
      </c>
      <c r="D1442" s="121">
        <v>42878</v>
      </c>
      <c r="E1442" s="122" t="s">
        <v>4542</v>
      </c>
      <c r="F1442" s="122" t="s">
        <v>3</v>
      </c>
      <c r="G1442" s="122">
        <v>1504063</v>
      </c>
      <c r="H1442" s="126"/>
      <c r="I1442" s="130" t="s">
        <v>4543</v>
      </c>
      <c r="J1442" s="126"/>
      <c r="K1442" s="126"/>
      <c r="L1442" s="126"/>
      <c r="M1442" s="126"/>
      <c r="N1442" s="223">
        <v>0</v>
      </c>
      <c r="O1442" s="223">
        <v>1255.08</v>
      </c>
      <c r="P1442" s="126" t="s">
        <v>1331</v>
      </c>
    </row>
    <row r="1443" spans="1:16" ht="51">
      <c r="A1443" s="126" t="s">
        <v>620</v>
      </c>
      <c r="B1443" s="126"/>
      <c r="C1443" s="127" t="s">
        <v>714</v>
      </c>
      <c r="D1443" s="121">
        <v>42878</v>
      </c>
      <c r="E1443" s="122" t="s">
        <v>4544</v>
      </c>
      <c r="F1443" s="122" t="s">
        <v>3</v>
      </c>
      <c r="G1443" s="122">
        <v>1504128</v>
      </c>
      <c r="H1443" s="126"/>
      <c r="I1443" s="130" t="s">
        <v>4545</v>
      </c>
      <c r="J1443" s="126"/>
      <c r="K1443" s="126"/>
      <c r="L1443" s="126"/>
      <c r="M1443" s="126"/>
      <c r="N1443" s="223">
        <v>0</v>
      </c>
      <c r="O1443" s="223">
        <v>1126.8</v>
      </c>
      <c r="P1443" s="126" t="s">
        <v>1331</v>
      </c>
    </row>
    <row r="1444" spans="1:16" ht="63.75">
      <c r="A1444" s="126" t="s">
        <v>620</v>
      </c>
      <c r="B1444" s="126"/>
      <c r="C1444" s="127" t="s">
        <v>714</v>
      </c>
      <c r="D1444" s="121">
        <v>42878</v>
      </c>
      <c r="E1444" s="122" t="s">
        <v>4546</v>
      </c>
      <c r="F1444" s="122" t="s">
        <v>3</v>
      </c>
      <c r="G1444" s="122">
        <v>1504129</v>
      </c>
      <c r="H1444" s="126"/>
      <c r="I1444" s="130" t="s">
        <v>4547</v>
      </c>
      <c r="J1444" s="126"/>
      <c r="K1444" s="126"/>
      <c r="L1444" s="126"/>
      <c r="M1444" s="126"/>
      <c r="N1444" s="223">
        <v>0</v>
      </c>
      <c r="O1444" s="223">
        <v>487</v>
      </c>
      <c r="P1444" s="126" t="s">
        <v>1331</v>
      </c>
    </row>
    <row r="1445" spans="1:16" ht="38.25">
      <c r="A1445" s="126">
        <v>526</v>
      </c>
      <c r="B1445" s="126"/>
      <c r="C1445" s="127" t="s">
        <v>847</v>
      </c>
      <c r="D1445" s="121">
        <v>42878</v>
      </c>
      <c r="E1445" s="122" t="s">
        <v>4548</v>
      </c>
      <c r="F1445" s="122" t="s">
        <v>3</v>
      </c>
      <c r="G1445" s="122">
        <v>1504156</v>
      </c>
      <c r="H1445" s="126"/>
      <c r="I1445" s="130" t="s">
        <v>4549</v>
      </c>
      <c r="J1445" s="126"/>
      <c r="K1445" s="126"/>
      <c r="L1445" s="126"/>
      <c r="M1445" s="126"/>
      <c r="N1445" s="223">
        <v>0</v>
      </c>
      <c r="O1445" s="223">
        <v>27.900000000000002</v>
      </c>
      <c r="P1445" s="126" t="s">
        <v>1331</v>
      </c>
    </row>
    <row r="1446" spans="1:16" ht="63.75">
      <c r="A1446" s="126" t="s">
        <v>620</v>
      </c>
      <c r="B1446" s="126"/>
      <c r="C1446" s="127" t="s">
        <v>714</v>
      </c>
      <c r="D1446" s="121">
        <v>42879</v>
      </c>
      <c r="E1446" s="122" t="s">
        <v>4550</v>
      </c>
      <c r="F1446" s="122" t="s">
        <v>3</v>
      </c>
      <c r="G1446" s="122">
        <v>1504385</v>
      </c>
      <c r="H1446" s="126"/>
      <c r="I1446" s="130" t="s">
        <v>4551</v>
      </c>
      <c r="J1446" s="126"/>
      <c r="K1446" s="126"/>
      <c r="L1446" s="126"/>
      <c r="M1446" s="126"/>
      <c r="N1446" s="223">
        <v>0</v>
      </c>
      <c r="O1446" s="223">
        <v>358515.01</v>
      </c>
      <c r="P1446" s="126" t="s">
        <v>12606</v>
      </c>
    </row>
    <row r="1447" spans="1:16" ht="63.75">
      <c r="A1447" s="126" t="s">
        <v>620</v>
      </c>
      <c r="B1447" s="126"/>
      <c r="C1447" s="127" t="s">
        <v>714</v>
      </c>
      <c r="D1447" s="121">
        <v>42879</v>
      </c>
      <c r="E1447" s="122" t="s">
        <v>4552</v>
      </c>
      <c r="F1447" s="122" t="s">
        <v>3</v>
      </c>
      <c r="G1447" s="122">
        <v>1504390</v>
      </c>
      <c r="H1447" s="126"/>
      <c r="I1447" s="130" t="s">
        <v>4553</v>
      </c>
      <c r="J1447" s="126"/>
      <c r="K1447" s="126"/>
      <c r="L1447" s="126"/>
      <c r="M1447" s="126"/>
      <c r="N1447" s="223">
        <v>0</v>
      </c>
      <c r="O1447" s="223">
        <v>73787.45</v>
      </c>
      <c r="P1447" s="126" t="s">
        <v>1331</v>
      </c>
    </row>
    <row r="1448" spans="1:16" ht="63.75">
      <c r="A1448" s="126" t="s">
        <v>620</v>
      </c>
      <c r="B1448" s="126"/>
      <c r="C1448" s="127" t="s">
        <v>714</v>
      </c>
      <c r="D1448" s="121">
        <v>42879</v>
      </c>
      <c r="E1448" s="122" t="s">
        <v>4554</v>
      </c>
      <c r="F1448" s="122" t="s">
        <v>3</v>
      </c>
      <c r="G1448" s="122">
        <v>1504393</v>
      </c>
      <c r="H1448" s="126"/>
      <c r="I1448" s="130" t="s">
        <v>4555</v>
      </c>
      <c r="J1448" s="126"/>
      <c r="K1448" s="126"/>
      <c r="L1448" s="126"/>
      <c r="M1448" s="126"/>
      <c r="N1448" s="223">
        <v>0</v>
      </c>
      <c r="O1448" s="223">
        <v>174430.25</v>
      </c>
      <c r="P1448" s="126" t="s">
        <v>12606</v>
      </c>
    </row>
    <row r="1449" spans="1:16" ht="63.75">
      <c r="A1449" s="126" t="s">
        <v>620</v>
      </c>
      <c r="B1449" s="126"/>
      <c r="C1449" s="127" t="s">
        <v>714</v>
      </c>
      <c r="D1449" s="121">
        <v>42879</v>
      </c>
      <c r="E1449" s="122" t="s">
        <v>4556</v>
      </c>
      <c r="F1449" s="122" t="s">
        <v>3</v>
      </c>
      <c r="G1449" s="122">
        <v>1504396</v>
      </c>
      <c r="H1449" s="126"/>
      <c r="I1449" s="130" t="s">
        <v>4557</v>
      </c>
      <c r="J1449" s="126"/>
      <c r="K1449" s="126"/>
      <c r="L1449" s="126"/>
      <c r="M1449" s="126"/>
      <c r="N1449" s="223">
        <v>0</v>
      </c>
      <c r="O1449" s="223">
        <v>840900.19000000006</v>
      </c>
      <c r="P1449" s="126" t="s">
        <v>12606</v>
      </c>
    </row>
    <row r="1450" spans="1:16" ht="63.75">
      <c r="A1450" s="126" t="s">
        <v>620</v>
      </c>
      <c r="B1450" s="126"/>
      <c r="C1450" s="127" t="s">
        <v>714</v>
      </c>
      <c r="D1450" s="121">
        <v>42879</v>
      </c>
      <c r="E1450" s="122" t="s">
        <v>4558</v>
      </c>
      <c r="F1450" s="122" t="s">
        <v>3</v>
      </c>
      <c r="G1450" s="122">
        <v>1504398</v>
      </c>
      <c r="H1450" s="126"/>
      <c r="I1450" s="130" t="s">
        <v>4559</v>
      </c>
      <c r="J1450" s="126"/>
      <c r="K1450" s="126"/>
      <c r="L1450" s="126"/>
      <c r="M1450" s="126"/>
      <c r="N1450" s="223">
        <v>0</v>
      </c>
      <c r="O1450" s="223">
        <v>51770.200000000004</v>
      </c>
      <c r="P1450" s="126" t="s">
        <v>1331</v>
      </c>
    </row>
    <row r="1451" spans="1:16" ht="63.75">
      <c r="A1451" s="126" t="s">
        <v>620</v>
      </c>
      <c r="B1451" s="126"/>
      <c r="C1451" s="127" t="s">
        <v>714</v>
      </c>
      <c r="D1451" s="121">
        <v>42879</v>
      </c>
      <c r="E1451" s="122" t="s">
        <v>4560</v>
      </c>
      <c r="F1451" s="122" t="s">
        <v>3</v>
      </c>
      <c r="G1451" s="122">
        <v>1504402</v>
      </c>
      <c r="H1451" s="126"/>
      <c r="I1451" s="130" t="s">
        <v>4561</v>
      </c>
      <c r="J1451" s="126"/>
      <c r="K1451" s="126"/>
      <c r="L1451" s="126"/>
      <c r="M1451" s="126"/>
      <c r="N1451" s="223">
        <v>0</v>
      </c>
      <c r="O1451" s="223">
        <v>221023.76</v>
      </c>
      <c r="P1451" s="126" t="s">
        <v>12606</v>
      </c>
    </row>
    <row r="1452" spans="1:16" ht="63.75">
      <c r="A1452" s="126" t="s">
        <v>620</v>
      </c>
      <c r="B1452" s="126"/>
      <c r="C1452" s="127" t="s">
        <v>714</v>
      </c>
      <c r="D1452" s="121">
        <v>42879</v>
      </c>
      <c r="E1452" s="122" t="s">
        <v>4562</v>
      </c>
      <c r="F1452" s="122" t="s">
        <v>3</v>
      </c>
      <c r="G1452" s="122">
        <v>1504404</v>
      </c>
      <c r="H1452" s="126"/>
      <c r="I1452" s="130" t="s">
        <v>4563</v>
      </c>
      <c r="J1452" s="126"/>
      <c r="K1452" s="126"/>
      <c r="L1452" s="126"/>
      <c r="M1452" s="126"/>
      <c r="N1452" s="223">
        <v>0</v>
      </c>
      <c r="O1452" s="223">
        <v>412832.25</v>
      </c>
      <c r="P1452" s="126" t="s">
        <v>12606</v>
      </c>
    </row>
    <row r="1453" spans="1:16" ht="63.75">
      <c r="A1453" s="126" t="s">
        <v>620</v>
      </c>
      <c r="B1453" s="126"/>
      <c r="C1453" s="127" t="s">
        <v>714</v>
      </c>
      <c r="D1453" s="121">
        <v>42879</v>
      </c>
      <c r="E1453" s="122" t="s">
        <v>4564</v>
      </c>
      <c r="F1453" s="122" t="s">
        <v>3</v>
      </c>
      <c r="G1453" s="122">
        <v>1504407</v>
      </c>
      <c r="H1453" s="126"/>
      <c r="I1453" s="130" t="s">
        <v>4565</v>
      </c>
      <c r="J1453" s="126"/>
      <c r="K1453" s="126"/>
      <c r="L1453" s="126"/>
      <c r="M1453" s="126"/>
      <c r="N1453" s="223">
        <v>0</v>
      </c>
      <c r="O1453" s="223">
        <v>155307.29</v>
      </c>
      <c r="P1453" s="126" t="s">
        <v>12606</v>
      </c>
    </row>
    <row r="1454" spans="1:16" ht="63.75">
      <c r="A1454" s="126" t="s">
        <v>620</v>
      </c>
      <c r="B1454" s="126"/>
      <c r="C1454" s="127" t="s">
        <v>714</v>
      </c>
      <c r="D1454" s="121">
        <v>42879</v>
      </c>
      <c r="E1454" s="122" t="s">
        <v>4566</v>
      </c>
      <c r="F1454" s="122" t="s">
        <v>3</v>
      </c>
      <c r="G1454" s="122">
        <v>1504409</v>
      </c>
      <c r="H1454" s="126"/>
      <c r="I1454" s="130" t="s">
        <v>4567</v>
      </c>
      <c r="J1454" s="126"/>
      <c r="K1454" s="126"/>
      <c r="L1454" s="126"/>
      <c r="M1454" s="126"/>
      <c r="N1454" s="223">
        <v>0</v>
      </c>
      <c r="O1454" s="223">
        <v>376332.09</v>
      </c>
      <c r="P1454" s="126" t="s">
        <v>12606</v>
      </c>
    </row>
    <row r="1455" spans="1:16" ht="51">
      <c r="A1455" s="126" t="s">
        <v>620</v>
      </c>
      <c r="B1455" s="126"/>
      <c r="C1455" s="127" t="s">
        <v>714</v>
      </c>
      <c r="D1455" s="121">
        <v>42879</v>
      </c>
      <c r="E1455" s="122" t="s">
        <v>4568</v>
      </c>
      <c r="F1455" s="122" t="s">
        <v>3</v>
      </c>
      <c r="G1455" s="122">
        <v>1504381</v>
      </c>
      <c r="H1455" s="126"/>
      <c r="I1455" s="130" t="s">
        <v>4569</v>
      </c>
      <c r="J1455" s="126"/>
      <c r="K1455" s="126"/>
      <c r="L1455" s="126"/>
      <c r="M1455" s="126"/>
      <c r="N1455" s="223">
        <v>0</v>
      </c>
      <c r="O1455" s="223">
        <v>145</v>
      </c>
      <c r="P1455" s="126" t="s">
        <v>1331</v>
      </c>
    </row>
    <row r="1456" spans="1:16" ht="51">
      <c r="A1456" s="126">
        <v>16</v>
      </c>
      <c r="B1456" s="126"/>
      <c r="C1456" s="127" t="s">
        <v>693</v>
      </c>
      <c r="D1456" s="121">
        <v>42879</v>
      </c>
      <c r="E1456" s="122" t="s">
        <v>4570</v>
      </c>
      <c r="F1456" s="122" t="s">
        <v>3</v>
      </c>
      <c r="G1456" s="122">
        <v>1504386</v>
      </c>
      <c r="H1456" s="126"/>
      <c r="I1456" s="130" t="s">
        <v>4571</v>
      </c>
      <c r="J1456" s="126"/>
      <c r="K1456" s="126"/>
      <c r="L1456" s="126"/>
      <c r="M1456" s="126"/>
      <c r="N1456" s="223">
        <v>0</v>
      </c>
      <c r="O1456" s="223">
        <v>4883.6500000000005</v>
      </c>
      <c r="P1456" s="126" t="s">
        <v>1331</v>
      </c>
    </row>
    <row r="1457" spans="1:16" ht="51">
      <c r="A1457" s="126" t="s">
        <v>620</v>
      </c>
      <c r="B1457" s="126"/>
      <c r="C1457" s="127" t="s">
        <v>714</v>
      </c>
      <c r="D1457" s="121">
        <v>42879</v>
      </c>
      <c r="E1457" s="122" t="s">
        <v>4572</v>
      </c>
      <c r="F1457" s="122" t="s">
        <v>3</v>
      </c>
      <c r="G1457" s="122">
        <v>1504394</v>
      </c>
      <c r="H1457" s="126"/>
      <c r="I1457" s="130" t="s">
        <v>4573</v>
      </c>
      <c r="J1457" s="126"/>
      <c r="K1457" s="126"/>
      <c r="L1457" s="126"/>
      <c r="M1457" s="126"/>
      <c r="N1457" s="223">
        <v>0</v>
      </c>
      <c r="O1457" s="223">
        <v>125</v>
      </c>
      <c r="P1457" s="126" t="s">
        <v>1331</v>
      </c>
    </row>
    <row r="1458" spans="1:16" ht="51">
      <c r="A1458" s="126" t="s">
        <v>620</v>
      </c>
      <c r="B1458" s="126"/>
      <c r="C1458" s="127" t="s">
        <v>714</v>
      </c>
      <c r="D1458" s="121">
        <v>42879</v>
      </c>
      <c r="E1458" s="122" t="s">
        <v>4574</v>
      </c>
      <c r="F1458" s="122" t="s">
        <v>3</v>
      </c>
      <c r="G1458" s="122">
        <v>1504441</v>
      </c>
      <c r="H1458" s="126"/>
      <c r="I1458" s="130" t="s">
        <v>4575</v>
      </c>
      <c r="J1458" s="126"/>
      <c r="K1458" s="126"/>
      <c r="L1458" s="126"/>
      <c r="M1458" s="126"/>
      <c r="N1458" s="223">
        <v>0</v>
      </c>
      <c r="O1458" s="223">
        <v>1</v>
      </c>
      <c r="P1458" s="126" t="s">
        <v>1331</v>
      </c>
    </row>
    <row r="1459" spans="1:16" ht="51">
      <c r="A1459" s="126" t="s">
        <v>620</v>
      </c>
      <c r="B1459" s="126"/>
      <c r="C1459" s="127" t="s">
        <v>714</v>
      </c>
      <c r="D1459" s="121">
        <v>42879</v>
      </c>
      <c r="E1459" s="122" t="s">
        <v>4576</v>
      </c>
      <c r="F1459" s="122" t="s">
        <v>3</v>
      </c>
      <c r="G1459" s="122">
        <v>1504493</v>
      </c>
      <c r="H1459" s="126"/>
      <c r="I1459" s="130" t="s">
        <v>4577</v>
      </c>
      <c r="J1459" s="126"/>
      <c r="K1459" s="126"/>
      <c r="L1459" s="126"/>
      <c r="M1459" s="126"/>
      <c r="N1459" s="223">
        <v>0</v>
      </c>
      <c r="O1459" s="223">
        <v>955.88</v>
      </c>
      <c r="P1459" s="126" t="s">
        <v>1331</v>
      </c>
    </row>
    <row r="1460" spans="1:16" ht="51">
      <c r="A1460" s="126" t="s">
        <v>620</v>
      </c>
      <c r="B1460" s="126"/>
      <c r="C1460" s="127" t="s">
        <v>714</v>
      </c>
      <c r="D1460" s="121">
        <v>42879</v>
      </c>
      <c r="E1460" s="122" t="s">
        <v>4578</v>
      </c>
      <c r="F1460" s="122" t="s">
        <v>3</v>
      </c>
      <c r="G1460" s="122">
        <v>1504494</v>
      </c>
      <c r="H1460" s="126"/>
      <c r="I1460" s="130" t="s">
        <v>4579</v>
      </c>
      <c r="J1460" s="126"/>
      <c r="K1460" s="126"/>
      <c r="L1460" s="126"/>
      <c r="M1460" s="126"/>
      <c r="N1460" s="223">
        <v>0</v>
      </c>
      <c r="O1460" s="223">
        <v>58.050000000000004</v>
      </c>
      <c r="P1460" s="126" t="s">
        <v>1331</v>
      </c>
    </row>
    <row r="1461" spans="1:16" ht="51">
      <c r="A1461" s="126" t="s">
        <v>620</v>
      </c>
      <c r="B1461" s="126"/>
      <c r="C1461" s="127" t="s">
        <v>714</v>
      </c>
      <c r="D1461" s="121">
        <v>42879</v>
      </c>
      <c r="E1461" s="122" t="s">
        <v>4580</v>
      </c>
      <c r="F1461" s="122" t="s">
        <v>3</v>
      </c>
      <c r="G1461" s="122">
        <v>1504495</v>
      </c>
      <c r="H1461" s="126"/>
      <c r="I1461" s="130" t="s">
        <v>4581</v>
      </c>
      <c r="J1461" s="126"/>
      <c r="K1461" s="126"/>
      <c r="L1461" s="126"/>
      <c r="M1461" s="126"/>
      <c r="N1461" s="223">
        <v>0</v>
      </c>
      <c r="O1461" s="223">
        <v>1013.2</v>
      </c>
      <c r="P1461" s="126" t="s">
        <v>1331</v>
      </c>
    </row>
    <row r="1462" spans="1:16" ht="51">
      <c r="A1462" s="126" t="s">
        <v>620</v>
      </c>
      <c r="B1462" s="126"/>
      <c r="C1462" s="127" t="s">
        <v>714</v>
      </c>
      <c r="D1462" s="121">
        <v>42879</v>
      </c>
      <c r="E1462" s="122" t="s">
        <v>4582</v>
      </c>
      <c r="F1462" s="122" t="s">
        <v>3</v>
      </c>
      <c r="G1462" s="122">
        <v>1504496</v>
      </c>
      <c r="H1462" s="126"/>
      <c r="I1462" s="130" t="s">
        <v>4583</v>
      </c>
      <c r="J1462" s="126"/>
      <c r="K1462" s="126"/>
      <c r="L1462" s="126"/>
      <c r="M1462" s="126"/>
      <c r="N1462" s="223">
        <v>0</v>
      </c>
      <c r="O1462" s="223">
        <v>1013.2</v>
      </c>
      <c r="P1462" s="126" t="s">
        <v>1331</v>
      </c>
    </row>
    <row r="1463" spans="1:16" ht="51">
      <c r="A1463" s="126" t="s">
        <v>620</v>
      </c>
      <c r="B1463" s="126"/>
      <c r="C1463" s="127" t="s">
        <v>714</v>
      </c>
      <c r="D1463" s="121">
        <v>42879</v>
      </c>
      <c r="E1463" s="122" t="s">
        <v>4584</v>
      </c>
      <c r="F1463" s="122" t="s">
        <v>3</v>
      </c>
      <c r="G1463" s="122">
        <v>1504498</v>
      </c>
      <c r="H1463" s="126"/>
      <c r="I1463" s="130" t="s">
        <v>4585</v>
      </c>
      <c r="J1463" s="126"/>
      <c r="K1463" s="126"/>
      <c r="L1463" s="126"/>
      <c r="M1463" s="126"/>
      <c r="N1463" s="223">
        <v>0</v>
      </c>
      <c r="O1463" s="223">
        <v>1013.2</v>
      </c>
      <c r="P1463" s="126" t="s">
        <v>1331</v>
      </c>
    </row>
    <row r="1464" spans="1:16" ht="51">
      <c r="A1464" s="126" t="s">
        <v>620</v>
      </c>
      <c r="B1464" s="126"/>
      <c r="C1464" s="127" t="s">
        <v>714</v>
      </c>
      <c r="D1464" s="121">
        <v>42879</v>
      </c>
      <c r="E1464" s="122" t="s">
        <v>4586</v>
      </c>
      <c r="F1464" s="122" t="s">
        <v>3</v>
      </c>
      <c r="G1464" s="122">
        <v>1504499</v>
      </c>
      <c r="H1464" s="126"/>
      <c r="I1464" s="130" t="s">
        <v>4587</v>
      </c>
      <c r="J1464" s="126"/>
      <c r="K1464" s="126"/>
      <c r="L1464" s="126"/>
      <c r="M1464" s="126"/>
      <c r="N1464" s="223">
        <v>0</v>
      </c>
      <c r="O1464" s="223">
        <v>500.14</v>
      </c>
      <c r="P1464" s="126" t="s">
        <v>1331</v>
      </c>
    </row>
    <row r="1465" spans="1:16" ht="51">
      <c r="A1465" s="126" t="s">
        <v>620</v>
      </c>
      <c r="B1465" s="126"/>
      <c r="C1465" s="127" t="s">
        <v>714</v>
      </c>
      <c r="D1465" s="121">
        <v>42879</v>
      </c>
      <c r="E1465" s="122" t="s">
        <v>4588</v>
      </c>
      <c r="F1465" s="122" t="s">
        <v>3</v>
      </c>
      <c r="G1465" s="122">
        <v>1504500</v>
      </c>
      <c r="H1465" s="126"/>
      <c r="I1465" s="130" t="s">
        <v>4589</v>
      </c>
      <c r="J1465" s="126"/>
      <c r="K1465" s="126"/>
      <c r="L1465" s="126"/>
      <c r="M1465" s="126"/>
      <c r="N1465" s="223">
        <v>0</v>
      </c>
      <c r="O1465" s="223">
        <v>5720.43</v>
      </c>
      <c r="P1465" s="126" t="s">
        <v>1331</v>
      </c>
    </row>
    <row r="1466" spans="1:16" ht="51">
      <c r="A1466" s="126" t="s">
        <v>620</v>
      </c>
      <c r="B1466" s="126"/>
      <c r="C1466" s="127" t="s">
        <v>714</v>
      </c>
      <c r="D1466" s="121">
        <v>42879</v>
      </c>
      <c r="E1466" s="122" t="s">
        <v>4590</v>
      </c>
      <c r="F1466" s="122" t="s">
        <v>3</v>
      </c>
      <c r="G1466" s="122">
        <v>1504501</v>
      </c>
      <c r="H1466" s="126"/>
      <c r="I1466" s="130" t="s">
        <v>4591</v>
      </c>
      <c r="J1466" s="126"/>
      <c r="K1466" s="126"/>
      <c r="L1466" s="126"/>
      <c r="M1466" s="126"/>
      <c r="N1466" s="223">
        <v>0</v>
      </c>
      <c r="O1466" s="223">
        <v>347.41</v>
      </c>
      <c r="P1466" s="126" t="s">
        <v>1331</v>
      </c>
    </row>
    <row r="1467" spans="1:16" ht="51">
      <c r="A1467" s="126" t="s">
        <v>620</v>
      </c>
      <c r="B1467" s="126"/>
      <c r="C1467" s="127" t="s">
        <v>714</v>
      </c>
      <c r="D1467" s="121">
        <v>42879</v>
      </c>
      <c r="E1467" s="122" t="s">
        <v>4592</v>
      </c>
      <c r="F1467" s="122" t="s">
        <v>3</v>
      </c>
      <c r="G1467" s="122">
        <v>1504503</v>
      </c>
      <c r="H1467" s="126"/>
      <c r="I1467" s="130" t="s">
        <v>4593</v>
      </c>
      <c r="J1467" s="126"/>
      <c r="K1467" s="126"/>
      <c r="L1467" s="126"/>
      <c r="M1467" s="126"/>
      <c r="N1467" s="223">
        <v>0</v>
      </c>
      <c r="O1467" s="223">
        <v>6063.46</v>
      </c>
      <c r="P1467" s="126" t="s">
        <v>1331</v>
      </c>
    </row>
    <row r="1468" spans="1:16" ht="51">
      <c r="A1468" s="126" t="s">
        <v>620</v>
      </c>
      <c r="B1468" s="126"/>
      <c r="C1468" s="127" t="s">
        <v>714</v>
      </c>
      <c r="D1468" s="121">
        <v>42879</v>
      </c>
      <c r="E1468" s="122" t="s">
        <v>4594</v>
      </c>
      <c r="F1468" s="122" t="s">
        <v>3</v>
      </c>
      <c r="G1468" s="122">
        <v>1504504</v>
      </c>
      <c r="H1468" s="126"/>
      <c r="I1468" s="130" t="s">
        <v>4595</v>
      </c>
      <c r="J1468" s="126"/>
      <c r="K1468" s="126"/>
      <c r="L1468" s="126"/>
      <c r="M1468" s="126"/>
      <c r="N1468" s="223">
        <v>0</v>
      </c>
      <c r="O1468" s="223">
        <v>6063.46</v>
      </c>
      <c r="P1468" s="126" t="s">
        <v>1331</v>
      </c>
    </row>
    <row r="1469" spans="1:16" ht="51">
      <c r="A1469" s="126" t="s">
        <v>620</v>
      </c>
      <c r="B1469" s="126"/>
      <c r="C1469" s="127" t="s">
        <v>714</v>
      </c>
      <c r="D1469" s="121">
        <v>42879</v>
      </c>
      <c r="E1469" s="122" t="s">
        <v>4596</v>
      </c>
      <c r="F1469" s="122" t="s">
        <v>3</v>
      </c>
      <c r="G1469" s="122">
        <v>1504505</v>
      </c>
      <c r="H1469" s="126"/>
      <c r="I1469" s="130" t="s">
        <v>4597</v>
      </c>
      <c r="J1469" s="126"/>
      <c r="K1469" s="126"/>
      <c r="L1469" s="126"/>
      <c r="M1469" s="126"/>
      <c r="N1469" s="223">
        <v>0</v>
      </c>
      <c r="O1469" s="223">
        <v>6063.46</v>
      </c>
      <c r="P1469" s="126" t="s">
        <v>1331</v>
      </c>
    </row>
    <row r="1470" spans="1:16" ht="51">
      <c r="A1470" s="126" t="s">
        <v>620</v>
      </c>
      <c r="B1470" s="126"/>
      <c r="C1470" s="127" t="s">
        <v>714</v>
      </c>
      <c r="D1470" s="121">
        <v>42879</v>
      </c>
      <c r="E1470" s="122" t="s">
        <v>4598</v>
      </c>
      <c r="F1470" s="122" t="s">
        <v>3</v>
      </c>
      <c r="G1470" s="122">
        <v>1504506</v>
      </c>
      <c r="H1470" s="126"/>
      <c r="I1470" s="130" t="s">
        <v>4599</v>
      </c>
      <c r="J1470" s="126"/>
      <c r="K1470" s="126"/>
      <c r="L1470" s="126"/>
      <c r="M1470" s="126"/>
      <c r="N1470" s="223">
        <v>0</v>
      </c>
      <c r="O1470" s="223">
        <v>2993.04</v>
      </c>
      <c r="P1470" s="126" t="s">
        <v>1331</v>
      </c>
    </row>
    <row r="1471" spans="1:16" ht="51">
      <c r="A1471" s="126" t="s">
        <v>620</v>
      </c>
      <c r="B1471" s="126"/>
      <c r="C1471" s="127" t="s">
        <v>714</v>
      </c>
      <c r="D1471" s="121">
        <v>42879</v>
      </c>
      <c r="E1471" s="122" t="s">
        <v>4600</v>
      </c>
      <c r="F1471" s="122" t="s">
        <v>3</v>
      </c>
      <c r="G1471" s="122">
        <v>1504507</v>
      </c>
      <c r="H1471" s="126"/>
      <c r="I1471" s="130" t="s">
        <v>4601</v>
      </c>
      <c r="J1471" s="126"/>
      <c r="K1471" s="126"/>
      <c r="L1471" s="126"/>
      <c r="M1471" s="126"/>
      <c r="N1471" s="223">
        <v>0</v>
      </c>
      <c r="O1471" s="223">
        <v>1696.1200000000001</v>
      </c>
      <c r="P1471" s="126" t="s">
        <v>1331</v>
      </c>
    </row>
    <row r="1472" spans="1:16" ht="51">
      <c r="A1472" s="126" t="s">
        <v>620</v>
      </c>
      <c r="B1472" s="126"/>
      <c r="C1472" s="127" t="s">
        <v>714</v>
      </c>
      <c r="D1472" s="121">
        <v>42879</v>
      </c>
      <c r="E1472" s="122" t="s">
        <v>4602</v>
      </c>
      <c r="F1472" s="122" t="s">
        <v>3</v>
      </c>
      <c r="G1472" s="122">
        <v>1504513</v>
      </c>
      <c r="H1472" s="126"/>
      <c r="I1472" s="130" t="s">
        <v>4603</v>
      </c>
      <c r="J1472" s="126"/>
      <c r="K1472" s="126"/>
      <c r="L1472" s="126"/>
      <c r="M1472" s="126"/>
      <c r="N1472" s="223">
        <v>0</v>
      </c>
      <c r="O1472" s="223">
        <v>5523.62</v>
      </c>
      <c r="P1472" s="126" t="s">
        <v>1331</v>
      </c>
    </row>
    <row r="1473" spans="1:16" ht="51">
      <c r="A1473" s="126" t="s">
        <v>620</v>
      </c>
      <c r="B1473" s="126"/>
      <c r="C1473" s="127" t="s">
        <v>714</v>
      </c>
      <c r="D1473" s="121">
        <v>42880</v>
      </c>
      <c r="E1473" s="122" t="s">
        <v>4604</v>
      </c>
      <c r="F1473" s="122" t="s">
        <v>3</v>
      </c>
      <c r="G1473" s="122">
        <v>1504731</v>
      </c>
      <c r="H1473" s="126"/>
      <c r="I1473" s="130" t="s">
        <v>4605</v>
      </c>
      <c r="J1473" s="126"/>
      <c r="K1473" s="126"/>
      <c r="L1473" s="126"/>
      <c r="M1473" s="126"/>
      <c r="N1473" s="223">
        <v>0</v>
      </c>
      <c r="O1473" s="223">
        <v>819.48</v>
      </c>
      <c r="P1473" s="126" t="s">
        <v>1331</v>
      </c>
    </row>
    <row r="1474" spans="1:16" ht="51">
      <c r="A1474" s="126" t="s">
        <v>620</v>
      </c>
      <c r="B1474" s="126"/>
      <c r="C1474" s="127" t="s">
        <v>714</v>
      </c>
      <c r="D1474" s="121">
        <v>42880</v>
      </c>
      <c r="E1474" s="122" t="s">
        <v>4606</v>
      </c>
      <c r="F1474" s="122" t="s">
        <v>3</v>
      </c>
      <c r="G1474" s="122">
        <v>1504781</v>
      </c>
      <c r="H1474" s="126"/>
      <c r="I1474" s="130" t="s">
        <v>4607</v>
      </c>
      <c r="J1474" s="126"/>
      <c r="K1474" s="126"/>
      <c r="L1474" s="126"/>
      <c r="M1474" s="126"/>
      <c r="N1474" s="223">
        <v>0</v>
      </c>
      <c r="O1474" s="223">
        <v>2738.52</v>
      </c>
      <c r="P1474" s="126" t="s">
        <v>1331</v>
      </c>
    </row>
    <row r="1475" spans="1:16" ht="63.75">
      <c r="A1475" s="126" t="s">
        <v>620</v>
      </c>
      <c r="B1475" s="126"/>
      <c r="C1475" s="127" t="s">
        <v>714</v>
      </c>
      <c r="D1475" s="121">
        <v>42880</v>
      </c>
      <c r="E1475" s="122" t="s">
        <v>4608</v>
      </c>
      <c r="F1475" s="122" t="s">
        <v>3</v>
      </c>
      <c r="G1475" s="122">
        <v>1504883</v>
      </c>
      <c r="H1475" s="126"/>
      <c r="I1475" s="130" t="s">
        <v>4609</v>
      </c>
      <c r="J1475" s="126"/>
      <c r="K1475" s="126"/>
      <c r="L1475" s="126"/>
      <c r="M1475" s="126"/>
      <c r="N1475" s="223">
        <v>0</v>
      </c>
      <c r="O1475" s="223">
        <v>10428.5</v>
      </c>
      <c r="P1475" s="126" t="s">
        <v>1331</v>
      </c>
    </row>
    <row r="1476" spans="1:16" ht="63.75">
      <c r="A1476" s="126" t="s">
        <v>620</v>
      </c>
      <c r="B1476" s="126"/>
      <c r="C1476" s="127" t="s">
        <v>714</v>
      </c>
      <c r="D1476" s="121">
        <v>42881</v>
      </c>
      <c r="E1476" s="122" t="s">
        <v>4610</v>
      </c>
      <c r="F1476" s="122" t="s">
        <v>3</v>
      </c>
      <c r="G1476" s="122">
        <v>1505173</v>
      </c>
      <c r="H1476" s="126"/>
      <c r="I1476" s="130" t="s">
        <v>4611</v>
      </c>
      <c r="J1476" s="126"/>
      <c r="K1476" s="126"/>
      <c r="L1476" s="126"/>
      <c r="M1476" s="126"/>
      <c r="N1476" s="223">
        <v>0</v>
      </c>
      <c r="O1476" s="223">
        <v>520.48</v>
      </c>
      <c r="P1476" s="126" t="s">
        <v>1331</v>
      </c>
    </row>
    <row r="1477" spans="1:16" ht="51">
      <c r="A1477" s="126">
        <v>16</v>
      </c>
      <c r="B1477" s="126"/>
      <c r="C1477" s="127" t="s">
        <v>693</v>
      </c>
      <c r="D1477" s="121">
        <v>42881</v>
      </c>
      <c r="E1477" s="122" t="s">
        <v>4612</v>
      </c>
      <c r="F1477" s="122" t="s">
        <v>3</v>
      </c>
      <c r="G1477" s="122">
        <v>1505130</v>
      </c>
      <c r="H1477" s="126"/>
      <c r="I1477" s="130" t="s">
        <v>4613</v>
      </c>
      <c r="J1477" s="126"/>
      <c r="K1477" s="126"/>
      <c r="L1477" s="126"/>
      <c r="M1477" s="126"/>
      <c r="N1477" s="223">
        <v>0</v>
      </c>
      <c r="O1477" s="223">
        <v>903.48</v>
      </c>
      <c r="P1477" s="126" t="s">
        <v>12606</v>
      </c>
    </row>
    <row r="1478" spans="1:16" ht="51">
      <c r="A1478" s="126" t="s">
        <v>620</v>
      </c>
      <c r="B1478" s="126"/>
      <c r="C1478" s="127" t="s">
        <v>714</v>
      </c>
      <c r="D1478" s="121">
        <v>42881</v>
      </c>
      <c r="E1478" s="122" t="s">
        <v>4614</v>
      </c>
      <c r="F1478" s="122" t="s">
        <v>3</v>
      </c>
      <c r="G1478" s="122">
        <v>1505201</v>
      </c>
      <c r="H1478" s="126"/>
      <c r="I1478" s="130" t="s">
        <v>4615</v>
      </c>
      <c r="J1478" s="126"/>
      <c r="K1478" s="126"/>
      <c r="L1478" s="126"/>
      <c r="M1478" s="126"/>
      <c r="N1478" s="223">
        <v>0</v>
      </c>
      <c r="O1478" s="223">
        <v>2823.53</v>
      </c>
      <c r="P1478" s="126" t="s">
        <v>1331</v>
      </c>
    </row>
    <row r="1479" spans="1:16" ht="51">
      <c r="A1479" s="126">
        <v>16</v>
      </c>
      <c r="B1479" s="126"/>
      <c r="C1479" s="127" t="s">
        <v>693</v>
      </c>
      <c r="D1479" s="121">
        <v>42881</v>
      </c>
      <c r="E1479" s="122" t="s">
        <v>4616</v>
      </c>
      <c r="F1479" s="122" t="s">
        <v>3</v>
      </c>
      <c r="G1479" s="122">
        <v>1505206</v>
      </c>
      <c r="H1479" s="126"/>
      <c r="I1479" s="130" t="s">
        <v>4617</v>
      </c>
      <c r="J1479" s="126"/>
      <c r="K1479" s="126"/>
      <c r="L1479" s="126"/>
      <c r="M1479" s="126"/>
      <c r="N1479" s="223">
        <v>0</v>
      </c>
      <c r="O1479" s="223">
        <v>1408.3</v>
      </c>
      <c r="P1479" s="126" t="s">
        <v>1331</v>
      </c>
    </row>
    <row r="1480" spans="1:16" ht="51">
      <c r="A1480" s="126" t="s">
        <v>620</v>
      </c>
      <c r="B1480" s="126"/>
      <c r="C1480" s="127" t="s">
        <v>714</v>
      </c>
      <c r="D1480" s="121">
        <v>42881</v>
      </c>
      <c r="E1480" s="122" t="s">
        <v>4618</v>
      </c>
      <c r="F1480" s="122" t="s">
        <v>3</v>
      </c>
      <c r="G1480" s="122">
        <v>1505214</v>
      </c>
      <c r="H1480" s="126"/>
      <c r="I1480" s="130" t="s">
        <v>4619</v>
      </c>
      <c r="J1480" s="126"/>
      <c r="K1480" s="126"/>
      <c r="L1480" s="126"/>
      <c r="M1480" s="126"/>
      <c r="N1480" s="223">
        <v>0</v>
      </c>
      <c r="O1480" s="223">
        <v>7882.4400000000005</v>
      </c>
      <c r="P1480" s="126" t="s">
        <v>1331</v>
      </c>
    </row>
    <row r="1481" spans="1:16" ht="51">
      <c r="A1481" s="126" t="s">
        <v>620</v>
      </c>
      <c r="B1481" s="126"/>
      <c r="C1481" s="127" t="s">
        <v>714</v>
      </c>
      <c r="D1481" s="121">
        <v>42881</v>
      </c>
      <c r="E1481" s="122" t="s">
        <v>4620</v>
      </c>
      <c r="F1481" s="122" t="s">
        <v>3</v>
      </c>
      <c r="G1481" s="122">
        <v>1505262</v>
      </c>
      <c r="H1481" s="126"/>
      <c r="I1481" s="130" t="s">
        <v>4621</v>
      </c>
      <c r="J1481" s="126"/>
      <c r="K1481" s="126"/>
      <c r="L1481" s="126"/>
      <c r="M1481" s="126"/>
      <c r="N1481" s="223">
        <v>0</v>
      </c>
      <c r="O1481" s="223">
        <v>4736.49</v>
      </c>
      <c r="P1481" s="126" t="s">
        <v>1331</v>
      </c>
    </row>
    <row r="1482" spans="1:16" ht="51">
      <c r="A1482" s="126" t="s">
        <v>620</v>
      </c>
      <c r="B1482" s="126"/>
      <c r="C1482" s="127" t="s">
        <v>714</v>
      </c>
      <c r="D1482" s="121">
        <v>42881</v>
      </c>
      <c r="E1482" s="122" t="s">
        <v>4622</v>
      </c>
      <c r="F1482" s="122" t="s">
        <v>3</v>
      </c>
      <c r="G1482" s="122">
        <v>1505273</v>
      </c>
      <c r="H1482" s="126"/>
      <c r="I1482" s="130" t="s">
        <v>4623</v>
      </c>
      <c r="J1482" s="126"/>
      <c r="K1482" s="126"/>
      <c r="L1482" s="126"/>
      <c r="M1482" s="126"/>
      <c r="N1482" s="223">
        <v>0</v>
      </c>
      <c r="O1482" s="223">
        <v>2667.83</v>
      </c>
      <c r="P1482" s="126" t="s">
        <v>1331</v>
      </c>
    </row>
    <row r="1483" spans="1:16" ht="51">
      <c r="A1483" s="126" t="s">
        <v>620</v>
      </c>
      <c r="B1483" s="126"/>
      <c r="C1483" s="127" t="s">
        <v>714</v>
      </c>
      <c r="D1483" s="121">
        <v>42881</v>
      </c>
      <c r="E1483" s="122" t="s">
        <v>4624</v>
      </c>
      <c r="F1483" s="122" t="s">
        <v>3</v>
      </c>
      <c r="G1483" s="122">
        <v>1505313</v>
      </c>
      <c r="H1483" s="126"/>
      <c r="I1483" s="130" t="s">
        <v>4625</v>
      </c>
      <c r="J1483" s="126"/>
      <c r="K1483" s="126"/>
      <c r="L1483" s="126"/>
      <c r="M1483" s="126"/>
      <c r="N1483" s="223">
        <v>0</v>
      </c>
      <c r="O1483" s="223">
        <v>675</v>
      </c>
      <c r="P1483" s="126" t="s">
        <v>1331</v>
      </c>
    </row>
    <row r="1484" spans="1:16" ht="51">
      <c r="A1484" s="126" t="s">
        <v>620</v>
      </c>
      <c r="B1484" s="126"/>
      <c r="C1484" s="127" t="s">
        <v>714</v>
      </c>
      <c r="D1484" s="121">
        <v>42881</v>
      </c>
      <c r="E1484" s="122" t="s">
        <v>4626</v>
      </c>
      <c r="F1484" s="122" t="s">
        <v>3</v>
      </c>
      <c r="G1484" s="122">
        <v>1505348</v>
      </c>
      <c r="H1484" s="126"/>
      <c r="I1484" s="130" t="s">
        <v>4627</v>
      </c>
      <c r="J1484" s="126"/>
      <c r="K1484" s="126"/>
      <c r="L1484" s="126"/>
      <c r="M1484" s="126"/>
      <c r="N1484" s="223">
        <v>0</v>
      </c>
      <c r="O1484" s="223">
        <v>1929.76</v>
      </c>
      <c r="P1484" s="126" t="s">
        <v>1331</v>
      </c>
    </row>
    <row r="1485" spans="1:16" ht="63.75">
      <c r="A1485" s="126" t="s">
        <v>620</v>
      </c>
      <c r="B1485" s="126"/>
      <c r="C1485" s="127" t="s">
        <v>714</v>
      </c>
      <c r="D1485" s="121">
        <v>42884</v>
      </c>
      <c r="E1485" s="122" t="s">
        <v>4628</v>
      </c>
      <c r="F1485" s="122" t="s">
        <v>3</v>
      </c>
      <c r="G1485" s="122">
        <v>1505520</v>
      </c>
      <c r="H1485" s="126"/>
      <c r="I1485" s="130" t="s">
        <v>4629</v>
      </c>
      <c r="J1485" s="126"/>
      <c r="K1485" s="126"/>
      <c r="L1485" s="126"/>
      <c r="M1485" s="126"/>
      <c r="N1485" s="223">
        <v>0</v>
      </c>
      <c r="O1485" s="223">
        <v>4070.08</v>
      </c>
      <c r="P1485" s="126" t="s">
        <v>1331</v>
      </c>
    </row>
    <row r="1486" spans="1:16" ht="63.75">
      <c r="A1486" s="126" t="s">
        <v>620</v>
      </c>
      <c r="B1486" s="126"/>
      <c r="C1486" s="127" t="s">
        <v>714</v>
      </c>
      <c r="D1486" s="121">
        <v>42884</v>
      </c>
      <c r="E1486" s="122" t="s">
        <v>4630</v>
      </c>
      <c r="F1486" s="122" t="s">
        <v>3</v>
      </c>
      <c r="G1486" s="122">
        <v>1505522</v>
      </c>
      <c r="H1486" s="126"/>
      <c r="I1486" s="130" t="s">
        <v>4631</v>
      </c>
      <c r="J1486" s="126"/>
      <c r="K1486" s="126"/>
      <c r="L1486" s="126"/>
      <c r="M1486" s="126"/>
      <c r="N1486" s="223">
        <v>0</v>
      </c>
      <c r="O1486" s="223">
        <v>80721.990000000005</v>
      </c>
      <c r="P1486" s="126" t="s">
        <v>12606</v>
      </c>
    </row>
    <row r="1487" spans="1:16" ht="63.75">
      <c r="A1487" s="126" t="s">
        <v>620</v>
      </c>
      <c r="B1487" s="126"/>
      <c r="C1487" s="127" t="s">
        <v>714</v>
      </c>
      <c r="D1487" s="121">
        <v>42884</v>
      </c>
      <c r="E1487" s="122" t="s">
        <v>4632</v>
      </c>
      <c r="F1487" s="122" t="s">
        <v>3</v>
      </c>
      <c r="G1487" s="122">
        <v>1505526</v>
      </c>
      <c r="H1487" s="126"/>
      <c r="I1487" s="130" t="s">
        <v>4633</v>
      </c>
      <c r="J1487" s="126"/>
      <c r="K1487" s="126"/>
      <c r="L1487" s="126"/>
      <c r="M1487" s="126"/>
      <c r="N1487" s="223">
        <v>0</v>
      </c>
      <c r="O1487" s="223">
        <v>652526.97</v>
      </c>
      <c r="P1487" s="126" t="s">
        <v>12606</v>
      </c>
    </row>
    <row r="1488" spans="1:16" ht="51">
      <c r="A1488" s="126" t="s">
        <v>620</v>
      </c>
      <c r="B1488" s="126"/>
      <c r="C1488" s="127" t="s">
        <v>714</v>
      </c>
      <c r="D1488" s="121">
        <v>42884</v>
      </c>
      <c r="E1488" s="122" t="s">
        <v>4634</v>
      </c>
      <c r="F1488" s="122" t="s">
        <v>3</v>
      </c>
      <c r="G1488" s="122">
        <v>1505516</v>
      </c>
      <c r="H1488" s="126"/>
      <c r="I1488" s="130" t="s">
        <v>2370</v>
      </c>
      <c r="J1488" s="126"/>
      <c r="K1488" s="126"/>
      <c r="L1488" s="126"/>
      <c r="M1488" s="126"/>
      <c r="N1488" s="223">
        <v>0</v>
      </c>
      <c r="O1488" s="223">
        <v>545</v>
      </c>
      <c r="P1488" s="126" t="s">
        <v>1331</v>
      </c>
    </row>
    <row r="1489" spans="1:16" ht="51">
      <c r="A1489" s="126" t="s">
        <v>620</v>
      </c>
      <c r="B1489" s="126"/>
      <c r="C1489" s="127" t="s">
        <v>714</v>
      </c>
      <c r="D1489" s="121">
        <v>42884</v>
      </c>
      <c r="E1489" s="122" t="s">
        <v>4635</v>
      </c>
      <c r="F1489" s="122" t="s">
        <v>3</v>
      </c>
      <c r="G1489" s="122">
        <v>1505535</v>
      </c>
      <c r="H1489" s="126"/>
      <c r="I1489" s="130" t="s">
        <v>4636</v>
      </c>
      <c r="J1489" s="126"/>
      <c r="K1489" s="126"/>
      <c r="L1489" s="126"/>
      <c r="M1489" s="126"/>
      <c r="N1489" s="223">
        <v>0</v>
      </c>
      <c r="O1489" s="223">
        <v>2110.67</v>
      </c>
      <c r="P1489" s="126" t="s">
        <v>1331</v>
      </c>
    </row>
    <row r="1490" spans="1:16" ht="51">
      <c r="A1490" s="126">
        <v>20</v>
      </c>
      <c r="B1490" s="126"/>
      <c r="C1490" s="127" t="s">
        <v>694</v>
      </c>
      <c r="D1490" s="121">
        <v>42884</v>
      </c>
      <c r="E1490" s="122" t="s">
        <v>4637</v>
      </c>
      <c r="F1490" s="122" t="s">
        <v>3</v>
      </c>
      <c r="G1490" s="122">
        <v>1505661</v>
      </c>
      <c r="H1490" s="126"/>
      <c r="I1490" s="130" t="s">
        <v>4638</v>
      </c>
      <c r="J1490" s="126"/>
      <c r="K1490" s="126"/>
      <c r="L1490" s="126"/>
      <c r="M1490" s="126"/>
      <c r="N1490" s="223">
        <v>0</v>
      </c>
      <c r="O1490" s="223">
        <v>554</v>
      </c>
      <c r="P1490" s="126" t="s">
        <v>1331</v>
      </c>
    </row>
    <row r="1491" spans="1:16" ht="51">
      <c r="A1491" s="126" t="s">
        <v>620</v>
      </c>
      <c r="B1491" s="126"/>
      <c r="C1491" s="127" t="s">
        <v>714</v>
      </c>
      <c r="D1491" s="121">
        <v>42885</v>
      </c>
      <c r="E1491" s="122" t="s">
        <v>4639</v>
      </c>
      <c r="F1491" s="122" t="s">
        <v>3</v>
      </c>
      <c r="G1491" s="122">
        <v>1505961</v>
      </c>
      <c r="H1491" s="126"/>
      <c r="I1491" s="130" t="s">
        <v>4640</v>
      </c>
      <c r="J1491" s="126"/>
      <c r="K1491" s="126"/>
      <c r="L1491" s="126"/>
      <c r="M1491" s="126"/>
      <c r="N1491" s="223">
        <v>0</v>
      </c>
      <c r="O1491" s="223">
        <v>6140.1500000000005</v>
      </c>
      <c r="P1491" s="126" t="s">
        <v>1331</v>
      </c>
    </row>
    <row r="1492" spans="1:16" ht="51">
      <c r="A1492" s="126" t="s">
        <v>620</v>
      </c>
      <c r="B1492" s="126"/>
      <c r="C1492" s="127" t="s">
        <v>714</v>
      </c>
      <c r="D1492" s="121">
        <v>42885</v>
      </c>
      <c r="E1492" s="122" t="s">
        <v>4641</v>
      </c>
      <c r="F1492" s="122" t="s">
        <v>3</v>
      </c>
      <c r="G1492" s="122">
        <v>1505962</v>
      </c>
      <c r="H1492" s="126"/>
      <c r="I1492" s="130" t="s">
        <v>4642</v>
      </c>
      <c r="J1492" s="126"/>
      <c r="K1492" s="126"/>
      <c r="L1492" s="126"/>
      <c r="M1492" s="126"/>
      <c r="N1492" s="223">
        <v>0</v>
      </c>
      <c r="O1492" s="223">
        <v>1900</v>
      </c>
      <c r="P1492" s="126" t="s">
        <v>1331</v>
      </c>
    </row>
    <row r="1493" spans="1:16" ht="51">
      <c r="A1493" s="126" t="s">
        <v>620</v>
      </c>
      <c r="B1493" s="126"/>
      <c r="C1493" s="127" t="s">
        <v>714</v>
      </c>
      <c r="D1493" s="121">
        <v>42885</v>
      </c>
      <c r="E1493" s="122" t="s">
        <v>4643</v>
      </c>
      <c r="F1493" s="122" t="s">
        <v>3</v>
      </c>
      <c r="G1493" s="122">
        <v>1505964</v>
      </c>
      <c r="H1493" s="126"/>
      <c r="I1493" s="130" t="s">
        <v>4644</v>
      </c>
      <c r="J1493" s="126"/>
      <c r="K1493" s="126"/>
      <c r="L1493" s="126"/>
      <c r="M1493" s="126"/>
      <c r="N1493" s="223">
        <v>0</v>
      </c>
      <c r="O1493" s="223">
        <v>6267.09</v>
      </c>
      <c r="P1493" s="126" t="s">
        <v>1331</v>
      </c>
    </row>
    <row r="1494" spans="1:16" ht="51">
      <c r="A1494" s="126" t="s">
        <v>620</v>
      </c>
      <c r="B1494" s="126"/>
      <c r="C1494" s="127" t="s">
        <v>714</v>
      </c>
      <c r="D1494" s="121">
        <v>42885</v>
      </c>
      <c r="E1494" s="122" t="s">
        <v>4645</v>
      </c>
      <c r="F1494" s="122" t="s">
        <v>3</v>
      </c>
      <c r="G1494" s="122">
        <v>1506018</v>
      </c>
      <c r="H1494" s="126"/>
      <c r="I1494" s="130" t="s">
        <v>4646</v>
      </c>
      <c r="J1494" s="126"/>
      <c r="K1494" s="126"/>
      <c r="L1494" s="126"/>
      <c r="M1494" s="126"/>
      <c r="N1494" s="223">
        <v>0</v>
      </c>
      <c r="O1494" s="223">
        <v>1881.44</v>
      </c>
      <c r="P1494" s="126" t="s">
        <v>1331</v>
      </c>
    </row>
    <row r="1495" spans="1:16" ht="51">
      <c r="A1495" s="126" t="s">
        <v>620</v>
      </c>
      <c r="B1495" s="126"/>
      <c r="C1495" s="127" t="s">
        <v>714</v>
      </c>
      <c r="D1495" s="121">
        <v>42885</v>
      </c>
      <c r="E1495" s="122" t="s">
        <v>4647</v>
      </c>
      <c r="F1495" s="122" t="s">
        <v>3</v>
      </c>
      <c r="G1495" s="122">
        <v>1506023</v>
      </c>
      <c r="H1495" s="126"/>
      <c r="I1495" s="130" t="s">
        <v>4648</v>
      </c>
      <c r="J1495" s="126"/>
      <c r="K1495" s="126"/>
      <c r="L1495" s="126"/>
      <c r="M1495" s="126"/>
      <c r="N1495" s="223">
        <v>0</v>
      </c>
      <c r="O1495" s="223">
        <v>2332.8000000000002</v>
      </c>
      <c r="P1495" s="126" t="s">
        <v>1331</v>
      </c>
    </row>
    <row r="1496" spans="1:16" ht="51">
      <c r="A1496" s="126" t="s">
        <v>620</v>
      </c>
      <c r="B1496" s="126"/>
      <c r="C1496" s="127" t="s">
        <v>714</v>
      </c>
      <c r="D1496" s="121">
        <v>42885</v>
      </c>
      <c r="E1496" s="122" t="s">
        <v>4649</v>
      </c>
      <c r="F1496" s="122" t="s">
        <v>3</v>
      </c>
      <c r="G1496" s="122">
        <v>1506141</v>
      </c>
      <c r="H1496" s="126"/>
      <c r="I1496" s="130" t="s">
        <v>4650</v>
      </c>
      <c r="J1496" s="126"/>
      <c r="K1496" s="126"/>
      <c r="L1496" s="126"/>
      <c r="M1496" s="126"/>
      <c r="N1496" s="223">
        <v>0</v>
      </c>
      <c r="O1496" s="223">
        <v>1500</v>
      </c>
      <c r="P1496" s="126" t="s">
        <v>1331</v>
      </c>
    </row>
    <row r="1497" spans="1:16" ht="63.75">
      <c r="A1497" s="126" t="s">
        <v>620</v>
      </c>
      <c r="B1497" s="126"/>
      <c r="C1497" s="127" t="s">
        <v>714</v>
      </c>
      <c r="D1497" s="121">
        <v>42886</v>
      </c>
      <c r="E1497" s="122" t="s">
        <v>4651</v>
      </c>
      <c r="F1497" s="122" t="s">
        <v>3</v>
      </c>
      <c r="G1497" s="122">
        <v>1506305</v>
      </c>
      <c r="H1497" s="126"/>
      <c r="I1497" s="130" t="s">
        <v>4652</v>
      </c>
      <c r="J1497" s="126"/>
      <c r="K1497" s="126"/>
      <c r="L1497" s="126"/>
      <c r="M1497" s="126"/>
      <c r="N1497" s="223">
        <v>0</v>
      </c>
      <c r="O1497" s="223">
        <v>89900</v>
      </c>
      <c r="P1497" s="126" t="s">
        <v>1331</v>
      </c>
    </row>
    <row r="1498" spans="1:16" ht="63.75">
      <c r="A1498" s="126" t="s">
        <v>620</v>
      </c>
      <c r="B1498" s="126"/>
      <c r="C1498" s="127" t="s">
        <v>714</v>
      </c>
      <c r="D1498" s="121">
        <v>42886</v>
      </c>
      <c r="E1498" s="122" t="s">
        <v>4653</v>
      </c>
      <c r="F1498" s="122" t="s">
        <v>3</v>
      </c>
      <c r="G1498" s="122">
        <v>1506306</v>
      </c>
      <c r="H1498" s="126"/>
      <c r="I1498" s="130" t="s">
        <v>4654</v>
      </c>
      <c r="J1498" s="126"/>
      <c r="K1498" s="126"/>
      <c r="L1498" s="126"/>
      <c r="M1498" s="126"/>
      <c r="N1498" s="223">
        <v>0</v>
      </c>
      <c r="O1498" s="223">
        <v>43400</v>
      </c>
      <c r="P1498" s="126" t="s">
        <v>1331</v>
      </c>
    </row>
    <row r="1499" spans="1:16" ht="51">
      <c r="A1499" s="126" t="s">
        <v>620</v>
      </c>
      <c r="B1499" s="126"/>
      <c r="C1499" s="127" t="s">
        <v>714</v>
      </c>
      <c r="D1499" s="121">
        <v>42886</v>
      </c>
      <c r="E1499" s="122" t="s">
        <v>4655</v>
      </c>
      <c r="F1499" s="122" t="s">
        <v>3</v>
      </c>
      <c r="G1499" s="122">
        <v>1506337</v>
      </c>
      <c r="H1499" s="126"/>
      <c r="I1499" s="130" t="s">
        <v>4656</v>
      </c>
      <c r="J1499" s="126"/>
      <c r="K1499" s="126"/>
      <c r="L1499" s="126"/>
      <c r="M1499" s="126"/>
      <c r="N1499" s="223">
        <v>0</v>
      </c>
      <c r="O1499" s="223">
        <v>970.42000000000007</v>
      </c>
      <c r="P1499" s="126" t="s">
        <v>1331</v>
      </c>
    </row>
    <row r="1500" spans="1:16" ht="51">
      <c r="A1500" s="126" t="s">
        <v>620</v>
      </c>
      <c r="B1500" s="126"/>
      <c r="C1500" s="127" t="s">
        <v>714</v>
      </c>
      <c r="D1500" s="121">
        <v>42886</v>
      </c>
      <c r="E1500" s="122" t="s">
        <v>4657</v>
      </c>
      <c r="F1500" s="122" t="s">
        <v>3</v>
      </c>
      <c r="G1500" s="122">
        <v>1506448</v>
      </c>
      <c r="H1500" s="126"/>
      <c r="I1500" s="130" t="s">
        <v>4658</v>
      </c>
      <c r="J1500" s="126"/>
      <c r="K1500" s="126"/>
      <c r="L1500" s="126"/>
      <c r="M1500" s="126"/>
      <c r="N1500" s="223">
        <v>0</v>
      </c>
      <c r="O1500" s="223">
        <v>38439.07</v>
      </c>
      <c r="P1500" s="126" t="s">
        <v>1331</v>
      </c>
    </row>
    <row r="1501" spans="1:16" ht="51">
      <c r="A1501" s="126" t="s">
        <v>620</v>
      </c>
      <c r="B1501" s="126"/>
      <c r="C1501" s="127" t="s">
        <v>714</v>
      </c>
      <c r="D1501" s="121">
        <v>42886</v>
      </c>
      <c r="E1501" s="122" t="s">
        <v>4659</v>
      </c>
      <c r="F1501" s="122" t="s">
        <v>3</v>
      </c>
      <c r="G1501" s="122">
        <v>1506460</v>
      </c>
      <c r="H1501" s="126"/>
      <c r="I1501" s="130" t="s">
        <v>4660</v>
      </c>
      <c r="J1501" s="126"/>
      <c r="K1501" s="126"/>
      <c r="L1501" s="126"/>
      <c r="M1501" s="126"/>
      <c r="N1501" s="223">
        <v>0</v>
      </c>
      <c r="O1501" s="223">
        <v>4930.8900000000003</v>
      </c>
      <c r="P1501" s="126" t="s">
        <v>1331</v>
      </c>
    </row>
    <row r="1502" spans="1:16" ht="51">
      <c r="A1502" s="126" t="s">
        <v>620</v>
      </c>
      <c r="B1502" s="126"/>
      <c r="C1502" s="127" t="s">
        <v>714</v>
      </c>
      <c r="D1502" s="121">
        <v>42886</v>
      </c>
      <c r="E1502" s="122" t="s">
        <v>4661</v>
      </c>
      <c r="F1502" s="122" t="s">
        <v>3</v>
      </c>
      <c r="G1502" s="122">
        <v>1506463</v>
      </c>
      <c r="H1502" s="126"/>
      <c r="I1502" s="130" t="s">
        <v>4662</v>
      </c>
      <c r="J1502" s="126"/>
      <c r="K1502" s="126"/>
      <c r="L1502" s="126"/>
      <c r="M1502" s="126"/>
      <c r="N1502" s="223">
        <v>0</v>
      </c>
      <c r="O1502" s="223">
        <v>4930.8900000000003</v>
      </c>
      <c r="P1502" s="126" t="s">
        <v>1331</v>
      </c>
    </row>
    <row r="1503" spans="1:16" ht="51">
      <c r="A1503" s="126" t="s">
        <v>620</v>
      </c>
      <c r="B1503" s="126"/>
      <c r="C1503" s="127" t="s">
        <v>714</v>
      </c>
      <c r="D1503" s="121">
        <v>42886</v>
      </c>
      <c r="E1503" s="122" t="s">
        <v>4663</v>
      </c>
      <c r="F1503" s="122" t="s">
        <v>3</v>
      </c>
      <c r="G1503" s="122">
        <v>1506466</v>
      </c>
      <c r="H1503" s="126"/>
      <c r="I1503" s="130" t="s">
        <v>4664</v>
      </c>
      <c r="J1503" s="126"/>
      <c r="K1503" s="126"/>
      <c r="L1503" s="126"/>
      <c r="M1503" s="126"/>
      <c r="N1503" s="223">
        <v>0</v>
      </c>
      <c r="O1503" s="223">
        <v>4930.8900000000003</v>
      </c>
      <c r="P1503" s="126" t="s">
        <v>1331</v>
      </c>
    </row>
    <row r="1504" spans="1:16" ht="51">
      <c r="A1504" s="126" t="s">
        <v>620</v>
      </c>
      <c r="B1504" s="126"/>
      <c r="C1504" s="127" t="s">
        <v>714</v>
      </c>
      <c r="D1504" s="121">
        <v>42886</v>
      </c>
      <c r="E1504" s="122" t="s">
        <v>4665</v>
      </c>
      <c r="F1504" s="122" t="s">
        <v>3</v>
      </c>
      <c r="G1504" s="122">
        <v>1506467</v>
      </c>
      <c r="H1504" s="126"/>
      <c r="I1504" s="130" t="s">
        <v>4666</v>
      </c>
      <c r="J1504" s="126"/>
      <c r="K1504" s="126"/>
      <c r="L1504" s="126"/>
      <c r="M1504" s="126"/>
      <c r="N1504" s="223">
        <v>0</v>
      </c>
      <c r="O1504" s="223">
        <v>4930.8900000000003</v>
      </c>
      <c r="P1504" s="126" t="s">
        <v>1331</v>
      </c>
    </row>
    <row r="1505" spans="1:16" ht="51">
      <c r="A1505" s="126" t="s">
        <v>620</v>
      </c>
      <c r="B1505" s="126"/>
      <c r="C1505" s="127" t="s">
        <v>714</v>
      </c>
      <c r="D1505" s="121">
        <v>42886</v>
      </c>
      <c r="E1505" s="122" t="s">
        <v>4667</v>
      </c>
      <c r="F1505" s="122" t="s">
        <v>3</v>
      </c>
      <c r="G1505" s="122">
        <v>1506468</v>
      </c>
      <c r="H1505" s="126"/>
      <c r="I1505" s="130" t="s">
        <v>4668</v>
      </c>
      <c r="J1505" s="126"/>
      <c r="K1505" s="126"/>
      <c r="L1505" s="126"/>
      <c r="M1505" s="126"/>
      <c r="N1505" s="223">
        <v>0</v>
      </c>
      <c r="O1505" s="223">
        <v>4930.8900000000003</v>
      </c>
      <c r="P1505" s="126" t="s">
        <v>1331</v>
      </c>
    </row>
    <row r="1506" spans="1:16" ht="51">
      <c r="A1506" s="126" t="s">
        <v>620</v>
      </c>
      <c r="B1506" s="126"/>
      <c r="C1506" s="127" t="s">
        <v>714</v>
      </c>
      <c r="D1506" s="121">
        <v>42886</v>
      </c>
      <c r="E1506" s="122" t="s">
        <v>4669</v>
      </c>
      <c r="F1506" s="122" t="s">
        <v>3</v>
      </c>
      <c r="G1506" s="122">
        <v>1506469</v>
      </c>
      <c r="H1506" s="126"/>
      <c r="I1506" s="130" t="s">
        <v>4670</v>
      </c>
      <c r="J1506" s="126"/>
      <c r="K1506" s="126"/>
      <c r="L1506" s="126"/>
      <c r="M1506" s="126"/>
      <c r="N1506" s="223">
        <v>0</v>
      </c>
      <c r="O1506" s="223">
        <v>1421.93</v>
      </c>
      <c r="P1506" s="126" t="s">
        <v>1331</v>
      </c>
    </row>
    <row r="1507" spans="1:16" ht="76.5">
      <c r="A1507" s="126" t="s">
        <v>621</v>
      </c>
      <c r="B1507" s="126"/>
      <c r="C1507" s="127" t="s">
        <v>715</v>
      </c>
      <c r="D1507" s="121">
        <v>42857</v>
      </c>
      <c r="E1507" s="122" t="s">
        <v>4671</v>
      </c>
      <c r="F1507" s="122" t="s">
        <v>6</v>
      </c>
      <c r="G1507" s="122">
        <v>831324</v>
      </c>
      <c r="H1507" s="126"/>
      <c r="I1507" s="130" t="s">
        <v>4672</v>
      </c>
      <c r="J1507" s="126"/>
      <c r="K1507" s="126"/>
      <c r="L1507" s="126"/>
      <c r="M1507" s="126"/>
      <c r="N1507" s="223">
        <v>0</v>
      </c>
      <c r="O1507" s="223">
        <v>5000</v>
      </c>
      <c r="P1507" s="126" t="s">
        <v>1331</v>
      </c>
    </row>
    <row r="1508" spans="1:16" ht="63.75">
      <c r="A1508" s="126" t="s">
        <v>620</v>
      </c>
      <c r="B1508" s="126"/>
      <c r="C1508" s="127" t="s">
        <v>714</v>
      </c>
      <c r="D1508" s="121">
        <v>42857</v>
      </c>
      <c r="E1508" s="122" t="s">
        <v>4673</v>
      </c>
      <c r="F1508" s="122" t="s">
        <v>11</v>
      </c>
      <c r="G1508" s="122">
        <v>886592</v>
      </c>
      <c r="H1508" s="126"/>
      <c r="I1508" s="130" t="s">
        <v>4674</v>
      </c>
      <c r="J1508" s="126"/>
      <c r="K1508" s="126"/>
      <c r="L1508" s="126"/>
      <c r="M1508" s="126"/>
      <c r="N1508" s="223">
        <v>50</v>
      </c>
      <c r="O1508" s="223">
        <v>0</v>
      </c>
      <c r="P1508" s="126" t="s">
        <v>1331</v>
      </c>
    </row>
    <row r="1509" spans="1:16" ht="89.25">
      <c r="A1509" s="126">
        <v>25</v>
      </c>
      <c r="B1509" s="126"/>
      <c r="C1509" s="127" t="s">
        <v>695</v>
      </c>
      <c r="D1509" s="121">
        <v>42858</v>
      </c>
      <c r="E1509" s="122" t="s">
        <v>4675</v>
      </c>
      <c r="F1509" s="122" t="s">
        <v>15</v>
      </c>
      <c r="G1509" s="122">
        <v>2186</v>
      </c>
      <c r="H1509" s="126"/>
      <c r="I1509" s="130" t="s">
        <v>4676</v>
      </c>
      <c r="J1509" s="126"/>
      <c r="K1509" s="126"/>
      <c r="L1509" s="126"/>
      <c r="M1509" s="126"/>
      <c r="N1509" s="223">
        <v>400.75</v>
      </c>
      <c r="O1509" s="223">
        <v>0</v>
      </c>
      <c r="P1509" s="126" t="s">
        <v>1331</v>
      </c>
    </row>
    <row r="1510" spans="1:16" ht="76.5">
      <c r="A1510" s="126" t="s">
        <v>621</v>
      </c>
      <c r="B1510" s="126"/>
      <c r="C1510" s="127" t="s">
        <v>715</v>
      </c>
      <c r="D1510" s="121">
        <v>42860</v>
      </c>
      <c r="E1510" s="122" t="s">
        <v>4677</v>
      </c>
      <c r="F1510" s="122" t="s">
        <v>6</v>
      </c>
      <c r="G1510" s="122">
        <v>833159</v>
      </c>
      <c r="H1510" s="126"/>
      <c r="I1510" s="130" t="s">
        <v>4678</v>
      </c>
      <c r="J1510" s="126"/>
      <c r="K1510" s="126"/>
      <c r="L1510" s="126"/>
      <c r="M1510" s="126"/>
      <c r="N1510" s="223">
        <v>0</v>
      </c>
      <c r="O1510" s="223">
        <v>6000</v>
      </c>
      <c r="P1510" s="126" t="s">
        <v>1331</v>
      </c>
    </row>
    <row r="1511" spans="1:16" ht="51">
      <c r="A1511" s="126">
        <v>378</v>
      </c>
      <c r="B1511" s="126"/>
      <c r="C1511" s="127" t="s">
        <v>1278</v>
      </c>
      <c r="D1511" s="121">
        <v>42860</v>
      </c>
      <c r="E1511" s="122" t="s">
        <v>4679</v>
      </c>
      <c r="F1511" s="122" t="s">
        <v>6</v>
      </c>
      <c r="G1511" s="122">
        <v>886809</v>
      </c>
      <c r="H1511" s="126"/>
      <c r="I1511" s="130" t="s">
        <v>4680</v>
      </c>
      <c r="J1511" s="126"/>
      <c r="K1511" s="126"/>
      <c r="L1511" s="126"/>
      <c r="M1511" s="126"/>
      <c r="N1511" s="223">
        <v>0</v>
      </c>
      <c r="O1511" s="223">
        <v>61234.080000000002</v>
      </c>
      <c r="P1511" s="126" t="s">
        <v>1331</v>
      </c>
    </row>
    <row r="1512" spans="1:16" ht="63.75">
      <c r="A1512" s="126">
        <v>342</v>
      </c>
      <c r="B1512" s="126"/>
      <c r="C1512" s="127" t="s">
        <v>817</v>
      </c>
      <c r="D1512" s="121">
        <v>42860</v>
      </c>
      <c r="E1512" s="122" t="s">
        <v>4681</v>
      </c>
      <c r="F1512" s="122" t="s">
        <v>6</v>
      </c>
      <c r="G1512" s="122">
        <v>886825</v>
      </c>
      <c r="H1512" s="126"/>
      <c r="I1512" s="130" t="s">
        <v>4682</v>
      </c>
      <c r="J1512" s="126"/>
      <c r="K1512" s="126"/>
      <c r="L1512" s="126"/>
      <c r="M1512" s="126"/>
      <c r="N1512" s="223">
        <v>0</v>
      </c>
      <c r="O1512" s="223">
        <v>1556475.5</v>
      </c>
      <c r="P1512" s="126" t="s">
        <v>1331</v>
      </c>
    </row>
    <row r="1513" spans="1:16" ht="102">
      <c r="A1513" s="126">
        <v>87</v>
      </c>
      <c r="B1513" s="126"/>
      <c r="C1513" s="127" t="s">
        <v>712</v>
      </c>
      <c r="D1513" s="121">
        <v>42860</v>
      </c>
      <c r="E1513" s="122" t="s">
        <v>4683</v>
      </c>
      <c r="F1513" s="122" t="s">
        <v>11</v>
      </c>
      <c r="G1513" s="122">
        <v>886822</v>
      </c>
      <c r="H1513" s="126"/>
      <c r="I1513" s="130" t="s">
        <v>4684</v>
      </c>
      <c r="J1513" s="126"/>
      <c r="K1513" s="126"/>
      <c r="L1513" s="126"/>
      <c r="M1513" s="126"/>
      <c r="N1513" s="223">
        <v>710</v>
      </c>
      <c r="O1513" s="223">
        <v>0</v>
      </c>
      <c r="P1513" s="126" t="s">
        <v>1331</v>
      </c>
    </row>
    <row r="1514" spans="1:16" ht="76.5">
      <c r="A1514" s="126">
        <v>513</v>
      </c>
      <c r="B1514" s="126"/>
      <c r="C1514" s="127" t="s">
        <v>201</v>
      </c>
      <c r="D1514" s="121">
        <v>42860</v>
      </c>
      <c r="E1514" s="122" t="s">
        <v>4685</v>
      </c>
      <c r="F1514" s="122" t="s">
        <v>15</v>
      </c>
      <c r="G1514" s="122">
        <v>2204</v>
      </c>
      <c r="H1514" s="126"/>
      <c r="I1514" s="130" t="s">
        <v>4686</v>
      </c>
      <c r="J1514" s="126"/>
      <c r="K1514" s="126"/>
      <c r="L1514" s="126"/>
      <c r="M1514" s="126"/>
      <c r="N1514" s="223">
        <v>106196.43</v>
      </c>
      <c r="O1514" s="223">
        <v>0</v>
      </c>
      <c r="P1514" s="126" t="s">
        <v>1331</v>
      </c>
    </row>
    <row r="1515" spans="1:16" ht="63.75">
      <c r="A1515" s="126">
        <v>287</v>
      </c>
      <c r="B1515" s="126"/>
      <c r="C1515" s="127" t="s">
        <v>791</v>
      </c>
      <c r="D1515" s="121">
        <v>42860</v>
      </c>
      <c r="E1515" s="122" t="s">
        <v>4687</v>
      </c>
      <c r="F1515" s="122" t="s">
        <v>1368</v>
      </c>
      <c r="G1515" s="122">
        <v>13429987</v>
      </c>
      <c r="H1515" s="126"/>
      <c r="I1515" s="130" t="s">
        <v>4688</v>
      </c>
      <c r="J1515" s="126"/>
      <c r="K1515" s="126"/>
      <c r="L1515" s="126"/>
      <c r="M1515" s="126"/>
      <c r="N1515" s="223">
        <v>36920.120000000003</v>
      </c>
      <c r="O1515" s="223">
        <v>0</v>
      </c>
      <c r="P1515" s="126" t="s">
        <v>1331</v>
      </c>
    </row>
    <row r="1516" spans="1:16" ht="51">
      <c r="A1516" s="126">
        <v>287</v>
      </c>
      <c r="B1516" s="126"/>
      <c r="C1516" s="127" t="s">
        <v>791</v>
      </c>
      <c r="D1516" s="121">
        <v>42860</v>
      </c>
      <c r="E1516" s="122" t="s">
        <v>4689</v>
      </c>
      <c r="F1516" s="122" t="s">
        <v>1368</v>
      </c>
      <c r="G1516" s="122">
        <v>13384620</v>
      </c>
      <c r="H1516" s="126"/>
      <c r="I1516" s="130" t="s">
        <v>4690</v>
      </c>
      <c r="J1516" s="126"/>
      <c r="K1516" s="126"/>
      <c r="L1516" s="126"/>
      <c r="M1516" s="126"/>
      <c r="N1516" s="223">
        <v>4160.3</v>
      </c>
      <c r="O1516" s="223">
        <v>0</v>
      </c>
      <c r="P1516" s="126" t="s">
        <v>1331</v>
      </c>
    </row>
    <row r="1517" spans="1:16" ht="51">
      <c r="A1517" s="126">
        <v>287</v>
      </c>
      <c r="B1517" s="126"/>
      <c r="C1517" s="127" t="s">
        <v>791</v>
      </c>
      <c r="D1517" s="121">
        <v>42860</v>
      </c>
      <c r="E1517" s="122" t="s">
        <v>4691</v>
      </c>
      <c r="F1517" s="122" t="s">
        <v>1368</v>
      </c>
      <c r="G1517" s="122">
        <v>13383980</v>
      </c>
      <c r="H1517" s="126"/>
      <c r="I1517" s="130" t="s">
        <v>4692</v>
      </c>
      <c r="J1517" s="126"/>
      <c r="K1517" s="126"/>
      <c r="L1517" s="126"/>
      <c r="M1517" s="126"/>
      <c r="N1517" s="223">
        <v>1649.1</v>
      </c>
      <c r="O1517" s="223">
        <v>0</v>
      </c>
      <c r="P1517" s="126" t="s">
        <v>1331</v>
      </c>
    </row>
    <row r="1518" spans="1:16" ht="51">
      <c r="A1518" s="126">
        <v>287</v>
      </c>
      <c r="B1518" s="126"/>
      <c r="C1518" s="127" t="s">
        <v>791</v>
      </c>
      <c r="D1518" s="121">
        <v>42860</v>
      </c>
      <c r="E1518" s="122" t="s">
        <v>4693</v>
      </c>
      <c r="F1518" s="122" t="s">
        <v>1368</v>
      </c>
      <c r="G1518" s="122">
        <v>13383841</v>
      </c>
      <c r="H1518" s="126"/>
      <c r="I1518" s="130" t="s">
        <v>4694</v>
      </c>
      <c r="J1518" s="126"/>
      <c r="K1518" s="126"/>
      <c r="L1518" s="126"/>
      <c r="M1518" s="126"/>
      <c r="N1518" s="223">
        <v>41910.410000000003</v>
      </c>
      <c r="O1518" s="223">
        <v>0</v>
      </c>
      <c r="P1518" s="126" t="s">
        <v>1331</v>
      </c>
    </row>
    <row r="1519" spans="1:16" ht="76.5">
      <c r="A1519" s="126" t="s">
        <v>621</v>
      </c>
      <c r="B1519" s="126"/>
      <c r="C1519" s="127" t="s">
        <v>715</v>
      </c>
      <c r="D1519" s="121">
        <v>42863</v>
      </c>
      <c r="E1519" s="122" t="s">
        <v>4695</v>
      </c>
      <c r="F1519" s="122" t="s">
        <v>6</v>
      </c>
      <c r="G1519" s="122">
        <v>833678</v>
      </c>
      <c r="H1519" s="126"/>
      <c r="I1519" s="130" t="s">
        <v>4696</v>
      </c>
      <c r="J1519" s="126"/>
      <c r="K1519" s="126"/>
      <c r="L1519" s="126"/>
      <c r="M1519" s="126"/>
      <c r="N1519" s="223">
        <v>0</v>
      </c>
      <c r="O1519" s="223">
        <v>147000</v>
      </c>
      <c r="P1519" s="126" t="s">
        <v>1331</v>
      </c>
    </row>
    <row r="1520" spans="1:16" ht="89.25">
      <c r="A1520" s="126">
        <v>86</v>
      </c>
      <c r="B1520" s="126"/>
      <c r="C1520" s="127" t="s">
        <v>711</v>
      </c>
      <c r="D1520" s="121">
        <v>42863</v>
      </c>
      <c r="E1520" s="122" t="s">
        <v>4697</v>
      </c>
      <c r="F1520" s="122" t="s">
        <v>6</v>
      </c>
      <c r="G1520" s="122">
        <v>886997</v>
      </c>
      <c r="H1520" s="126"/>
      <c r="I1520" s="130" t="s">
        <v>4698</v>
      </c>
      <c r="J1520" s="126"/>
      <c r="K1520" s="126"/>
      <c r="L1520" s="126"/>
      <c r="M1520" s="126"/>
      <c r="N1520" s="223">
        <v>0</v>
      </c>
      <c r="O1520" s="223">
        <v>6645.29</v>
      </c>
      <c r="P1520" s="126" t="s">
        <v>1331</v>
      </c>
    </row>
    <row r="1521" spans="1:16" ht="89.25">
      <c r="A1521" s="126">
        <v>513</v>
      </c>
      <c r="B1521" s="126"/>
      <c r="C1521" s="127" t="s">
        <v>201</v>
      </c>
      <c r="D1521" s="121">
        <v>42863</v>
      </c>
      <c r="E1521" s="122" t="s">
        <v>4699</v>
      </c>
      <c r="F1521" s="122" t="s">
        <v>11</v>
      </c>
      <c r="G1521" s="122">
        <v>886856</v>
      </c>
      <c r="H1521" s="126"/>
      <c r="I1521" s="130" t="s">
        <v>4700</v>
      </c>
      <c r="J1521" s="126"/>
      <c r="K1521" s="126"/>
      <c r="L1521" s="126"/>
      <c r="M1521" s="126"/>
      <c r="N1521" s="223">
        <v>35362.33</v>
      </c>
      <c r="O1521" s="223">
        <v>0</v>
      </c>
      <c r="P1521" s="126" t="s">
        <v>1331</v>
      </c>
    </row>
    <row r="1522" spans="1:16" ht="76.5">
      <c r="A1522" s="126" t="s">
        <v>621</v>
      </c>
      <c r="B1522" s="126"/>
      <c r="C1522" s="127" t="s">
        <v>715</v>
      </c>
      <c r="D1522" s="121">
        <v>42864</v>
      </c>
      <c r="E1522" s="122" t="s">
        <v>4701</v>
      </c>
      <c r="F1522" s="122" t="s">
        <v>6</v>
      </c>
      <c r="G1522" s="122">
        <v>834165</v>
      </c>
      <c r="H1522" s="126"/>
      <c r="I1522" s="130" t="s">
        <v>4702</v>
      </c>
      <c r="J1522" s="126"/>
      <c r="K1522" s="126"/>
      <c r="L1522" s="126"/>
      <c r="M1522" s="126"/>
      <c r="N1522" s="223">
        <v>0</v>
      </c>
      <c r="O1522" s="223">
        <v>30000</v>
      </c>
      <c r="P1522" s="126" t="s">
        <v>1331</v>
      </c>
    </row>
    <row r="1523" spans="1:16" ht="89.25">
      <c r="A1523" s="126" t="s">
        <v>620</v>
      </c>
      <c r="B1523" s="126"/>
      <c r="C1523" s="127" t="s">
        <v>714</v>
      </c>
      <c r="D1523" s="121">
        <v>42865</v>
      </c>
      <c r="E1523" s="122" t="s">
        <v>4703</v>
      </c>
      <c r="F1523" s="122" t="s">
        <v>6</v>
      </c>
      <c r="G1523" s="122">
        <v>887245</v>
      </c>
      <c r="H1523" s="126"/>
      <c r="I1523" s="130" t="s">
        <v>4704</v>
      </c>
      <c r="J1523" s="126"/>
      <c r="K1523" s="126"/>
      <c r="L1523" s="126"/>
      <c r="M1523" s="126"/>
      <c r="N1523" s="223">
        <v>0</v>
      </c>
      <c r="O1523" s="223">
        <v>10555.83</v>
      </c>
      <c r="P1523" s="126" t="s">
        <v>1331</v>
      </c>
    </row>
    <row r="1524" spans="1:16" ht="63.75">
      <c r="A1524" s="126" t="s">
        <v>620</v>
      </c>
      <c r="B1524" s="126"/>
      <c r="C1524" s="127" t="s">
        <v>714</v>
      </c>
      <c r="D1524" s="121">
        <v>42865</v>
      </c>
      <c r="E1524" s="122" t="s">
        <v>4705</v>
      </c>
      <c r="F1524" s="122" t="s">
        <v>11</v>
      </c>
      <c r="G1524" s="122">
        <v>887297</v>
      </c>
      <c r="H1524" s="126"/>
      <c r="I1524" s="130" t="s">
        <v>1883</v>
      </c>
      <c r="J1524" s="126"/>
      <c r="K1524" s="126"/>
      <c r="L1524" s="126"/>
      <c r="M1524" s="126"/>
      <c r="N1524" s="223">
        <v>50</v>
      </c>
      <c r="O1524" s="223">
        <v>0</v>
      </c>
      <c r="P1524" s="126" t="s">
        <v>1331</v>
      </c>
    </row>
    <row r="1525" spans="1:16" ht="89.25">
      <c r="A1525" s="126">
        <v>378</v>
      </c>
      <c r="B1525" s="126"/>
      <c r="C1525" s="127" t="s">
        <v>1278</v>
      </c>
      <c r="D1525" s="121">
        <v>42865</v>
      </c>
      <c r="E1525" s="122" t="s">
        <v>4706</v>
      </c>
      <c r="F1525" s="122" t="s">
        <v>15</v>
      </c>
      <c r="G1525" s="122">
        <v>2239</v>
      </c>
      <c r="H1525" s="126"/>
      <c r="I1525" s="130" t="s">
        <v>4707</v>
      </c>
      <c r="J1525" s="126"/>
      <c r="K1525" s="126"/>
      <c r="L1525" s="126"/>
      <c r="M1525" s="126"/>
      <c r="N1525" s="223">
        <v>270</v>
      </c>
      <c r="O1525" s="223">
        <v>0</v>
      </c>
      <c r="P1525" s="126" t="s">
        <v>1331</v>
      </c>
    </row>
    <row r="1526" spans="1:16" ht="63.75">
      <c r="A1526" s="126" t="s">
        <v>627</v>
      </c>
      <c r="B1526" s="126"/>
      <c r="C1526" s="127" t="s">
        <v>1235</v>
      </c>
      <c r="D1526" s="121">
        <v>42866</v>
      </c>
      <c r="E1526" s="122" t="s">
        <v>4708</v>
      </c>
      <c r="F1526" s="122" t="s">
        <v>6</v>
      </c>
      <c r="G1526" s="122">
        <v>835568</v>
      </c>
      <c r="H1526" s="126"/>
      <c r="I1526" s="130" t="s">
        <v>4709</v>
      </c>
      <c r="J1526" s="126"/>
      <c r="K1526" s="126"/>
      <c r="L1526" s="126"/>
      <c r="M1526" s="126"/>
      <c r="N1526" s="223">
        <v>0</v>
      </c>
      <c r="O1526" s="223">
        <v>13832.38</v>
      </c>
      <c r="P1526" s="126" t="s">
        <v>1331</v>
      </c>
    </row>
    <row r="1527" spans="1:16" ht="51">
      <c r="A1527" s="126" t="s">
        <v>621</v>
      </c>
      <c r="B1527" s="126"/>
      <c r="C1527" s="127" t="s">
        <v>715</v>
      </c>
      <c r="D1527" s="121">
        <v>42866</v>
      </c>
      <c r="E1527" s="122" t="s">
        <v>4710</v>
      </c>
      <c r="F1527" s="122" t="s">
        <v>6</v>
      </c>
      <c r="G1527" s="122">
        <v>835576</v>
      </c>
      <c r="H1527" s="126"/>
      <c r="I1527" s="130" t="s">
        <v>4711</v>
      </c>
      <c r="J1527" s="126"/>
      <c r="K1527" s="126"/>
      <c r="L1527" s="126"/>
      <c r="M1527" s="126"/>
      <c r="N1527" s="223">
        <v>0</v>
      </c>
      <c r="O1527" s="223">
        <v>799</v>
      </c>
      <c r="P1527" s="126" t="s">
        <v>1331</v>
      </c>
    </row>
    <row r="1528" spans="1:16" ht="51">
      <c r="A1528" s="126" t="s">
        <v>620</v>
      </c>
      <c r="B1528" s="126"/>
      <c r="C1528" s="127" t="s">
        <v>714</v>
      </c>
      <c r="D1528" s="121">
        <v>42866</v>
      </c>
      <c r="E1528" s="122" t="s">
        <v>4712</v>
      </c>
      <c r="F1528" s="122" t="s">
        <v>6</v>
      </c>
      <c r="G1528" s="122">
        <v>835578</v>
      </c>
      <c r="H1528" s="126"/>
      <c r="I1528" s="130" t="s">
        <v>4713</v>
      </c>
      <c r="J1528" s="126"/>
      <c r="K1528" s="126"/>
      <c r="L1528" s="126"/>
      <c r="M1528" s="126"/>
      <c r="N1528" s="223">
        <v>0</v>
      </c>
      <c r="O1528" s="223">
        <v>10557.94</v>
      </c>
      <c r="P1528" s="126" t="s">
        <v>1331</v>
      </c>
    </row>
    <row r="1529" spans="1:16" ht="51">
      <c r="A1529" s="126" t="s">
        <v>621</v>
      </c>
      <c r="B1529" s="126"/>
      <c r="C1529" s="127" t="s">
        <v>715</v>
      </c>
      <c r="D1529" s="121">
        <v>42866</v>
      </c>
      <c r="E1529" s="122" t="s">
        <v>4714</v>
      </c>
      <c r="F1529" s="122" t="s">
        <v>6</v>
      </c>
      <c r="G1529" s="122">
        <v>835581</v>
      </c>
      <c r="H1529" s="126"/>
      <c r="I1529" s="130" t="s">
        <v>4715</v>
      </c>
      <c r="J1529" s="126"/>
      <c r="K1529" s="126"/>
      <c r="L1529" s="126"/>
      <c r="M1529" s="126"/>
      <c r="N1529" s="223">
        <v>0</v>
      </c>
      <c r="O1529" s="223">
        <v>603.17999999999995</v>
      </c>
      <c r="P1529" s="126" t="s">
        <v>1331</v>
      </c>
    </row>
    <row r="1530" spans="1:16" ht="76.5">
      <c r="A1530" s="126" t="s">
        <v>620</v>
      </c>
      <c r="B1530" s="126"/>
      <c r="C1530" s="127" t="s">
        <v>714</v>
      </c>
      <c r="D1530" s="121">
        <v>42866</v>
      </c>
      <c r="E1530" s="122" t="s">
        <v>4716</v>
      </c>
      <c r="F1530" s="122" t="s">
        <v>11</v>
      </c>
      <c r="G1530" s="122">
        <v>887407</v>
      </c>
      <c r="H1530" s="126"/>
      <c r="I1530" s="130" t="s">
        <v>4717</v>
      </c>
      <c r="J1530" s="126"/>
      <c r="K1530" s="126"/>
      <c r="L1530" s="126"/>
      <c r="M1530" s="126"/>
      <c r="N1530" s="223">
        <v>50</v>
      </c>
      <c r="O1530" s="223">
        <v>0</v>
      </c>
      <c r="P1530" s="126" t="s">
        <v>1331</v>
      </c>
    </row>
    <row r="1531" spans="1:16" ht="63.75">
      <c r="A1531" s="126">
        <v>513</v>
      </c>
      <c r="B1531" s="126"/>
      <c r="C1531" s="127" t="s">
        <v>201</v>
      </c>
      <c r="D1531" s="121">
        <v>42866</v>
      </c>
      <c r="E1531" s="122" t="s">
        <v>4718</v>
      </c>
      <c r="F1531" s="122" t="s">
        <v>15</v>
      </c>
      <c r="G1531" s="122">
        <v>2261</v>
      </c>
      <c r="H1531" s="126"/>
      <c r="I1531" s="130" t="s">
        <v>4719</v>
      </c>
      <c r="J1531" s="126"/>
      <c r="K1531" s="126"/>
      <c r="L1531" s="126"/>
      <c r="M1531" s="126"/>
      <c r="N1531" s="223">
        <v>50</v>
      </c>
      <c r="O1531" s="223">
        <v>0</v>
      </c>
      <c r="P1531" s="126" t="s">
        <v>1331</v>
      </c>
    </row>
    <row r="1532" spans="1:16" ht="89.25">
      <c r="A1532" s="126">
        <v>513</v>
      </c>
      <c r="B1532" s="126"/>
      <c r="C1532" s="127" t="s">
        <v>201</v>
      </c>
      <c r="D1532" s="121">
        <v>42866</v>
      </c>
      <c r="E1532" s="122" t="s">
        <v>4720</v>
      </c>
      <c r="F1532" s="122" t="s">
        <v>15</v>
      </c>
      <c r="G1532" s="122">
        <v>2263</v>
      </c>
      <c r="H1532" s="126"/>
      <c r="I1532" s="130" t="s">
        <v>4721</v>
      </c>
      <c r="J1532" s="126"/>
      <c r="K1532" s="126"/>
      <c r="L1532" s="126"/>
      <c r="M1532" s="126"/>
      <c r="N1532" s="223">
        <v>115792.33</v>
      </c>
      <c r="O1532" s="223">
        <v>0</v>
      </c>
      <c r="P1532" s="126" t="s">
        <v>1331</v>
      </c>
    </row>
    <row r="1533" spans="1:16" ht="89.25">
      <c r="A1533" s="126">
        <v>513</v>
      </c>
      <c r="B1533" s="126"/>
      <c r="C1533" s="127" t="s">
        <v>201</v>
      </c>
      <c r="D1533" s="121">
        <v>42866</v>
      </c>
      <c r="E1533" s="122" t="s">
        <v>4722</v>
      </c>
      <c r="F1533" s="122" t="s">
        <v>15</v>
      </c>
      <c r="G1533" s="122">
        <v>2260</v>
      </c>
      <c r="H1533" s="126"/>
      <c r="I1533" s="130" t="s">
        <v>4723</v>
      </c>
      <c r="J1533" s="126"/>
      <c r="K1533" s="126"/>
      <c r="L1533" s="126"/>
      <c r="M1533" s="126"/>
      <c r="N1533" s="223">
        <v>103009.48</v>
      </c>
      <c r="O1533" s="223">
        <v>0</v>
      </c>
      <c r="P1533" s="126" t="s">
        <v>1331</v>
      </c>
    </row>
    <row r="1534" spans="1:16" ht="51">
      <c r="A1534" s="126" t="s">
        <v>620</v>
      </c>
      <c r="B1534" s="126"/>
      <c r="C1534" s="127" t="s">
        <v>714</v>
      </c>
      <c r="D1534" s="121">
        <v>42867</v>
      </c>
      <c r="E1534" s="122" t="s">
        <v>4724</v>
      </c>
      <c r="F1534" s="122" t="s">
        <v>6</v>
      </c>
      <c r="G1534" s="122">
        <v>836116</v>
      </c>
      <c r="H1534" s="126"/>
      <c r="I1534" s="130" t="s">
        <v>4725</v>
      </c>
      <c r="J1534" s="126"/>
      <c r="K1534" s="126"/>
      <c r="L1534" s="126"/>
      <c r="M1534" s="126"/>
      <c r="N1534" s="223">
        <v>0</v>
      </c>
      <c r="O1534" s="223">
        <v>1178.7</v>
      </c>
      <c r="P1534" s="126" t="s">
        <v>1331</v>
      </c>
    </row>
    <row r="1535" spans="1:16" ht="63.75">
      <c r="A1535" s="126" t="s">
        <v>621</v>
      </c>
      <c r="B1535" s="126"/>
      <c r="C1535" s="127" t="s">
        <v>715</v>
      </c>
      <c r="D1535" s="121">
        <v>42867</v>
      </c>
      <c r="E1535" s="122" t="s">
        <v>4726</v>
      </c>
      <c r="F1535" s="122" t="s">
        <v>6</v>
      </c>
      <c r="G1535" s="122">
        <v>887451</v>
      </c>
      <c r="H1535" s="126"/>
      <c r="I1535" s="130" t="s">
        <v>4727</v>
      </c>
      <c r="J1535" s="126"/>
      <c r="K1535" s="126"/>
      <c r="L1535" s="126"/>
      <c r="M1535" s="126"/>
      <c r="N1535" s="223">
        <v>0</v>
      </c>
      <c r="O1535" s="223">
        <v>10254.67</v>
      </c>
      <c r="P1535" s="126" t="s">
        <v>1331</v>
      </c>
    </row>
    <row r="1536" spans="1:16" ht="76.5">
      <c r="A1536" s="126" t="s">
        <v>621</v>
      </c>
      <c r="B1536" s="126"/>
      <c r="C1536" s="127" t="s">
        <v>715</v>
      </c>
      <c r="D1536" s="121">
        <v>42870</v>
      </c>
      <c r="E1536" s="122" t="s">
        <v>4728</v>
      </c>
      <c r="F1536" s="122" t="s">
        <v>6</v>
      </c>
      <c r="G1536" s="122">
        <v>887592</v>
      </c>
      <c r="H1536" s="126"/>
      <c r="I1536" s="130" t="s">
        <v>4729</v>
      </c>
      <c r="J1536" s="126"/>
      <c r="K1536" s="126"/>
      <c r="L1536" s="126"/>
      <c r="M1536" s="126"/>
      <c r="N1536" s="223">
        <v>0</v>
      </c>
      <c r="O1536" s="223">
        <v>1933807.82</v>
      </c>
      <c r="P1536" s="126" t="s">
        <v>1331</v>
      </c>
    </row>
    <row r="1537" spans="1:16" ht="63.75">
      <c r="A1537" s="126" t="s">
        <v>621</v>
      </c>
      <c r="B1537" s="126"/>
      <c r="C1537" s="127" t="s">
        <v>715</v>
      </c>
      <c r="D1537" s="121">
        <v>42870</v>
      </c>
      <c r="E1537" s="122" t="s">
        <v>4730</v>
      </c>
      <c r="F1537" s="122" t="s">
        <v>11</v>
      </c>
      <c r="G1537" s="122">
        <v>9324</v>
      </c>
      <c r="H1537" s="126"/>
      <c r="I1537" s="130" t="s">
        <v>4731</v>
      </c>
      <c r="J1537" s="126"/>
      <c r="K1537" s="126"/>
      <c r="L1537" s="126"/>
      <c r="M1537" s="126"/>
      <c r="N1537" s="223">
        <v>769.13</v>
      </c>
      <c r="O1537" s="223">
        <v>0</v>
      </c>
      <c r="P1537" s="126" t="s">
        <v>1331</v>
      </c>
    </row>
    <row r="1538" spans="1:16" ht="63.75">
      <c r="A1538" s="126" t="s">
        <v>621</v>
      </c>
      <c r="B1538" s="126"/>
      <c r="C1538" s="127" t="s">
        <v>715</v>
      </c>
      <c r="D1538" s="121">
        <v>42870</v>
      </c>
      <c r="E1538" s="122" t="s">
        <v>4732</v>
      </c>
      <c r="F1538" s="122" t="s">
        <v>11</v>
      </c>
      <c r="G1538" s="122">
        <v>887587</v>
      </c>
      <c r="H1538" s="126"/>
      <c r="I1538" s="130" t="s">
        <v>4733</v>
      </c>
      <c r="J1538" s="126"/>
      <c r="K1538" s="126"/>
      <c r="L1538" s="126"/>
      <c r="M1538" s="126"/>
      <c r="N1538" s="223">
        <v>660</v>
      </c>
      <c r="O1538" s="223">
        <v>0</v>
      </c>
      <c r="P1538" s="126" t="s">
        <v>1331</v>
      </c>
    </row>
    <row r="1539" spans="1:16" ht="89.25">
      <c r="A1539" s="126">
        <v>25</v>
      </c>
      <c r="B1539" s="126"/>
      <c r="C1539" s="127" t="s">
        <v>695</v>
      </c>
      <c r="D1539" s="121">
        <v>42870</v>
      </c>
      <c r="E1539" s="122" t="s">
        <v>4734</v>
      </c>
      <c r="F1539" s="122" t="s">
        <v>15</v>
      </c>
      <c r="G1539" s="122">
        <v>2277</v>
      </c>
      <c r="H1539" s="126"/>
      <c r="I1539" s="130" t="s">
        <v>4735</v>
      </c>
      <c r="J1539" s="126"/>
      <c r="K1539" s="126"/>
      <c r="L1539" s="126"/>
      <c r="M1539" s="126"/>
      <c r="N1539" s="223">
        <v>50</v>
      </c>
      <c r="O1539" s="223">
        <v>0</v>
      </c>
      <c r="P1539" s="126" t="s">
        <v>1331</v>
      </c>
    </row>
    <row r="1540" spans="1:16" ht="63.75">
      <c r="A1540" s="126">
        <v>342</v>
      </c>
      <c r="B1540" s="126"/>
      <c r="C1540" s="127" t="s">
        <v>817</v>
      </c>
      <c r="D1540" s="121">
        <v>42871</v>
      </c>
      <c r="E1540" s="122" t="s">
        <v>4736</v>
      </c>
      <c r="F1540" s="122" t="s">
        <v>6</v>
      </c>
      <c r="G1540" s="122">
        <v>887690</v>
      </c>
      <c r="H1540" s="126"/>
      <c r="I1540" s="130" t="s">
        <v>4737</v>
      </c>
      <c r="J1540" s="126"/>
      <c r="K1540" s="126"/>
      <c r="L1540" s="126"/>
      <c r="M1540" s="126"/>
      <c r="N1540" s="223">
        <v>0</v>
      </c>
      <c r="O1540" s="223">
        <v>3013281.08</v>
      </c>
      <c r="P1540" s="126" t="s">
        <v>1331</v>
      </c>
    </row>
    <row r="1541" spans="1:16" ht="76.5">
      <c r="A1541" s="126">
        <v>513</v>
      </c>
      <c r="B1541" s="126"/>
      <c r="C1541" s="127" t="s">
        <v>201</v>
      </c>
      <c r="D1541" s="121">
        <v>42871</v>
      </c>
      <c r="E1541" s="122" t="s">
        <v>4738</v>
      </c>
      <c r="F1541" s="122" t="s">
        <v>15</v>
      </c>
      <c r="G1541" s="122">
        <v>2323</v>
      </c>
      <c r="H1541" s="126"/>
      <c r="I1541" s="130" t="s">
        <v>4739</v>
      </c>
      <c r="J1541" s="126"/>
      <c r="K1541" s="126"/>
      <c r="L1541" s="126"/>
      <c r="M1541" s="126"/>
      <c r="N1541" s="223">
        <v>17849.64</v>
      </c>
      <c r="O1541" s="223">
        <v>0</v>
      </c>
      <c r="P1541" s="126" t="s">
        <v>1331</v>
      </c>
    </row>
    <row r="1542" spans="1:16" ht="76.5">
      <c r="A1542" s="126" t="s">
        <v>621</v>
      </c>
      <c r="B1542" s="126"/>
      <c r="C1542" s="127" t="s">
        <v>715</v>
      </c>
      <c r="D1542" s="121">
        <v>42872</v>
      </c>
      <c r="E1542" s="122" t="s">
        <v>4740</v>
      </c>
      <c r="F1542" s="122" t="s">
        <v>6</v>
      </c>
      <c r="G1542" s="122">
        <v>837735</v>
      </c>
      <c r="H1542" s="126"/>
      <c r="I1542" s="130" t="s">
        <v>4741</v>
      </c>
      <c r="J1542" s="126"/>
      <c r="K1542" s="126"/>
      <c r="L1542" s="126"/>
      <c r="M1542" s="126"/>
      <c r="N1542" s="223">
        <v>0</v>
      </c>
      <c r="O1542" s="223">
        <v>140000</v>
      </c>
      <c r="P1542" s="126" t="s">
        <v>1331</v>
      </c>
    </row>
    <row r="1543" spans="1:16" ht="51">
      <c r="A1543" s="126" t="s">
        <v>620</v>
      </c>
      <c r="B1543" s="126"/>
      <c r="C1543" s="127" t="s">
        <v>714</v>
      </c>
      <c r="D1543" s="121">
        <v>42872</v>
      </c>
      <c r="E1543" s="122" t="s">
        <v>4742</v>
      </c>
      <c r="F1543" s="122" t="s">
        <v>6</v>
      </c>
      <c r="G1543" s="122">
        <v>837904</v>
      </c>
      <c r="H1543" s="126"/>
      <c r="I1543" s="130" t="s">
        <v>4725</v>
      </c>
      <c r="J1543" s="126"/>
      <c r="K1543" s="126"/>
      <c r="L1543" s="126"/>
      <c r="M1543" s="126"/>
      <c r="N1543" s="223">
        <v>0</v>
      </c>
      <c r="O1543" s="223">
        <v>19397.36</v>
      </c>
      <c r="P1543" s="126" t="s">
        <v>1331</v>
      </c>
    </row>
    <row r="1544" spans="1:16" ht="89.25">
      <c r="A1544" s="126">
        <v>513</v>
      </c>
      <c r="B1544" s="126"/>
      <c r="C1544" s="127" t="s">
        <v>201</v>
      </c>
      <c r="D1544" s="121">
        <v>42872</v>
      </c>
      <c r="E1544" s="122" t="s">
        <v>4743</v>
      </c>
      <c r="F1544" s="122" t="s">
        <v>15</v>
      </c>
      <c r="G1544" s="122">
        <v>2324</v>
      </c>
      <c r="H1544" s="126"/>
      <c r="I1544" s="130" t="s">
        <v>4744</v>
      </c>
      <c r="J1544" s="126"/>
      <c r="K1544" s="126"/>
      <c r="L1544" s="126"/>
      <c r="M1544" s="126"/>
      <c r="N1544" s="223">
        <v>13839.97</v>
      </c>
      <c r="O1544" s="223">
        <v>0</v>
      </c>
      <c r="P1544" s="126" t="s">
        <v>1331</v>
      </c>
    </row>
    <row r="1545" spans="1:16" ht="51">
      <c r="A1545" s="126" t="s">
        <v>621</v>
      </c>
      <c r="B1545" s="126"/>
      <c r="C1545" s="127" t="s">
        <v>715</v>
      </c>
      <c r="D1545" s="121">
        <v>42872</v>
      </c>
      <c r="E1545" s="122" t="s">
        <v>4745</v>
      </c>
      <c r="F1545" s="122" t="s">
        <v>11</v>
      </c>
      <c r="G1545" s="122">
        <v>449730</v>
      </c>
      <c r="H1545" s="126"/>
      <c r="I1545" s="130" t="s">
        <v>4746</v>
      </c>
      <c r="J1545" s="126"/>
      <c r="K1545" s="126"/>
      <c r="L1545" s="126"/>
      <c r="M1545" s="126"/>
      <c r="N1545" s="223">
        <v>346.83</v>
      </c>
      <c r="O1545" s="223">
        <v>0</v>
      </c>
      <c r="P1545" s="126" t="s">
        <v>1331</v>
      </c>
    </row>
    <row r="1546" spans="1:16" ht="76.5">
      <c r="A1546" s="126" t="s">
        <v>621</v>
      </c>
      <c r="B1546" s="126"/>
      <c r="C1546" s="127" t="s">
        <v>715</v>
      </c>
      <c r="D1546" s="121">
        <v>42873</v>
      </c>
      <c r="E1546" s="122" t="s">
        <v>4747</v>
      </c>
      <c r="F1546" s="122" t="s">
        <v>6</v>
      </c>
      <c r="G1546" s="122">
        <v>838290</v>
      </c>
      <c r="H1546" s="126"/>
      <c r="I1546" s="130" t="s">
        <v>4748</v>
      </c>
      <c r="J1546" s="126"/>
      <c r="K1546" s="126"/>
      <c r="L1546" s="126"/>
      <c r="M1546" s="126"/>
      <c r="N1546" s="223">
        <v>0</v>
      </c>
      <c r="O1546" s="223">
        <v>20000</v>
      </c>
      <c r="P1546" s="126" t="s">
        <v>1331</v>
      </c>
    </row>
    <row r="1547" spans="1:16" ht="63.75">
      <c r="A1547" s="126" t="s">
        <v>620</v>
      </c>
      <c r="B1547" s="126"/>
      <c r="C1547" s="127" t="s">
        <v>714</v>
      </c>
      <c r="D1547" s="121">
        <v>42873</v>
      </c>
      <c r="E1547" s="122" t="s">
        <v>4749</v>
      </c>
      <c r="F1547" s="122" t="s">
        <v>6</v>
      </c>
      <c r="G1547" s="122">
        <v>887935</v>
      </c>
      <c r="H1547" s="126"/>
      <c r="I1547" s="130" t="s">
        <v>4750</v>
      </c>
      <c r="J1547" s="126"/>
      <c r="K1547" s="126"/>
      <c r="L1547" s="126"/>
      <c r="M1547" s="126"/>
      <c r="N1547" s="223">
        <v>0</v>
      </c>
      <c r="O1547" s="223">
        <v>0.02</v>
      </c>
      <c r="P1547" s="126" t="s">
        <v>1331</v>
      </c>
    </row>
    <row r="1548" spans="1:16" ht="63.75">
      <c r="A1548" s="126" t="s">
        <v>620</v>
      </c>
      <c r="B1548" s="126"/>
      <c r="C1548" s="127" t="s">
        <v>714</v>
      </c>
      <c r="D1548" s="121">
        <v>42873</v>
      </c>
      <c r="E1548" s="122" t="s">
        <v>4751</v>
      </c>
      <c r="F1548" s="122" t="s">
        <v>6</v>
      </c>
      <c r="G1548" s="122">
        <v>887937</v>
      </c>
      <c r="H1548" s="126"/>
      <c r="I1548" s="130" t="s">
        <v>4752</v>
      </c>
      <c r="J1548" s="126"/>
      <c r="K1548" s="126"/>
      <c r="L1548" s="126"/>
      <c r="M1548" s="126"/>
      <c r="N1548" s="223">
        <v>0</v>
      </c>
      <c r="O1548" s="223">
        <v>1.3</v>
      </c>
      <c r="P1548" s="126" t="s">
        <v>1331</v>
      </c>
    </row>
    <row r="1549" spans="1:16" ht="76.5">
      <c r="A1549" s="126">
        <v>86</v>
      </c>
      <c r="B1549" s="126"/>
      <c r="C1549" s="127" t="s">
        <v>711</v>
      </c>
      <c r="D1549" s="121">
        <v>42873</v>
      </c>
      <c r="E1549" s="122" t="s">
        <v>4753</v>
      </c>
      <c r="F1549" s="122" t="s">
        <v>6</v>
      </c>
      <c r="G1549" s="122">
        <v>887940</v>
      </c>
      <c r="H1549" s="126"/>
      <c r="I1549" s="130" t="s">
        <v>4754</v>
      </c>
      <c r="J1549" s="126"/>
      <c r="K1549" s="126"/>
      <c r="L1549" s="126"/>
      <c r="M1549" s="126"/>
      <c r="N1549" s="223">
        <v>0</v>
      </c>
      <c r="O1549" s="223">
        <v>245834.94</v>
      </c>
      <c r="P1549" s="126" t="s">
        <v>1331</v>
      </c>
    </row>
    <row r="1550" spans="1:16" ht="63.75">
      <c r="A1550" s="126">
        <v>87</v>
      </c>
      <c r="B1550" s="126"/>
      <c r="C1550" s="127" t="s">
        <v>712</v>
      </c>
      <c r="D1550" s="121">
        <v>42873</v>
      </c>
      <c r="E1550" s="122" t="s">
        <v>4755</v>
      </c>
      <c r="F1550" s="122" t="s">
        <v>11</v>
      </c>
      <c r="G1550" s="122">
        <v>887901</v>
      </c>
      <c r="H1550" s="126"/>
      <c r="I1550" s="130" t="s">
        <v>4756</v>
      </c>
      <c r="J1550" s="126"/>
      <c r="K1550" s="126"/>
      <c r="L1550" s="126"/>
      <c r="M1550" s="126"/>
      <c r="N1550" s="223">
        <v>5329.11</v>
      </c>
      <c r="O1550" s="223">
        <v>0</v>
      </c>
      <c r="P1550" s="126" t="s">
        <v>1331</v>
      </c>
    </row>
    <row r="1551" spans="1:16" ht="102">
      <c r="A1551" s="126">
        <v>513</v>
      </c>
      <c r="B1551" s="126"/>
      <c r="C1551" s="127" t="s">
        <v>201</v>
      </c>
      <c r="D1551" s="121">
        <v>42873</v>
      </c>
      <c r="E1551" s="122" t="s">
        <v>4757</v>
      </c>
      <c r="F1551" s="122" t="s">
        <v>15</v>
      </c>
      <c r="G1551" s="122">
        <v>2340</v>
      </c>
      <c r="H1551" s="126"/>
      <c r="I1551" s="130" t="s">
        <v>4758</v>
      </c>
      <c r="J1551" s="126"/>
      <c r="K1551" s="126"/>
      <c r="L1551" s="126"/>
      <c r="M1551" s="126"/>
      <c r="N1551" s="223">
        <v>542.54999999999995</v>
      </c>
      <c r="O1551" s="223">
        <v>0</v>
      </c>
      <c r="P1551" s="126" t="s">
        <v>1331</v>
      </c>
    </row>
    <row r="1552" spans="1:16" ht="89.25">
      <c r="A1552" s="126">
        <v>25</v>
      </c>
      <c r="B1552" s="126"/>
      <c r="C1552" s="127" t="s">
        <v>695</v>
      </c>
      <c r="D1552" s="121">
        <v>42873</v>
      </c>
      <c r="E1552" s="122" t="s">
        <v>4759</v>
      </c>
      <c r="F1552" s="122" t="s">
        <v>15</v>
      </c>
      <c r="G1552" s="122">
        <v>2339</v>
      </c>
      <c r="H1552" s="126"/>
      <c r="I1552" s="130" t="s">
        <v>4760</v>
      </c>
      <c r="J1552" s="126"/>
      <c r="K1552" s="126"/>
      <c r="L1552" s="126"/>
      <c r="M1552" s="126"/>
      <c r="N1552" s="223">
        <v>409.67</v>
      </c>
      <c r="O1552" s="223">
        <v>0</v>
      </c>
      <c r="P1552" s="126" t="s">
        <v>1331</v>
      </c>
    </row>
    <row r="1553" spans="1:16" ht="89.25">
      <c r="A1553" s="126">
        <v>25</v>
      </c>
      <c r="B1553" s="126"/>
      <c r="C1553" s="127" t="s">
        <v>695</v>
      </c>
      <c r="D1553" s="121">
        <v>42873</v>
      </c>
      <c r="E1553" s="122" t="s">
        <v>4761</v>
      </c>
      <c r="F1553" s="122" t="s">
        <v>15</v>
      </c>
      <c r="G1553" s="122">
        <v>2335</v>
      </c>
      <c r="H1553" s="126"/>
      <c r="I1553" s="130" t="s">
        <v>4762</v>
      </c>
      <c r="J1553" s="126"/>
      <c r="K1553" s="126"/>
      <c r="L1553" s="126"/>
      <c r="M1553" s="126"/>
      <c r="N1553" s="223">
        <v>390.05</v>
      </c>
      <c r="O1553" s="223">
        <v>0</v>
      </c>
      <c r="P1553" s="126" t="s">
        <v>1331</v>
      </c>
    </row>
    <row r="1554" spans="1:16" ht="51">
      <c r="A1554" s="126">
        <v>513</v>
      </c>
      <c r="B1554" s="126"/>
      <c r="C1554" s="127" t="s">
        <v>201</v>
      </c>
      <c r="D1554" s="121">
        <v>42873</v>
      </c>
      <c r="E1554" s="122" t="s">
        <v>4763</v>
      </c>
      <c r="F1554" s="122" t="s">
        <v>15</v>
      </c>
      <c r="G1554" s="122">
        <v>450519</v>
      </c>
      <c r="H1554" s="126"/>
      <c r="I1554" s="130" t="s">
        <v>4764</v>
      </c>
      <c r="J1554" s="126"/>
      <c r="K1554" s="126"/>
      <c r="L1554" s="126"/>
      <c r="M1554" s="126"/>
      <c r="N1554" s="223">
        <v>50</v>
      </c>
      <c r="O1554" s="223">
        <v>0</v>
      </c>
      <c r="P1554" s="126" t="s">
        <v>1331</v>
      </c>
    </row>
    <row r="1555" spans="1:16" ht="89.25">
      <c r="A1555" s="126">
        <v>25</v>
      </c>
      <c r="B1555" s="126"/>
      <c r="C1555" s="127" t="s">
        <v>695</v>
      </c>
      <c r="D1555" s="121">
        <v>42873</v>
      </c>
      <c r="E1555" s="122" t="s">
        <v>4765</v>
      </c>
      <c r="F1555" s="122" t="s">
        <v>15</v>
      </c>
      <c r="G1555" s="122">
        <v>2333</v>
      </c>
      <c r="H1555" s="126"/>
      <c r="I1555" s="130" t="s">
        <v>4766</v>
      </c>
      <c r="J1555" s="126"/>
      <c r="K1555" s="126"/>
      <c r="L1555" s="126"/>
      <c r="M1555" s="126"/>
      <c r="N1555" s="223">
        <v>274.94</v>
      </c>
      <c r="O1555" s="223">
        <v>0</v>
      </c>
      <c r="P1555" s="126" t="s">
        <v>1331</v>
      </c>
    </row>
    <row r="1556" spans="1:16" ht="51">
      <c r="A1556" s="126">
        <v>16</v>
      </c>
      <c r="B1556" s="126"/>
      <c r="C1556" s="127" t="s">
        <v>693</v>
      </c>
      <c r="D1556" s="121">
        <v>42874</v>
      </c>
      <c r="E1556" s="122" t="s">
        <v>4767</v>
      </c>
      <c r="F1556" s="122" t="s">
        <v>6</v>
      </c>
      <c r="G1556" s="122">
        <v>838846</v>
      </c>
      <c r="H1556" s="126"/>
      <c r="I1556" s="130" t="s">
        <v>4768</v>
      </c>
      <c r="J1556" s="126"/>
      <c r="K1556" s="126"/>
      <c r="L1556" s="126"/>
      <c r="M1556" s="126"/>
      <c r="N1556" s="223">
        <v>0</v>
      </c>
      <c r="O1556" s="223">
        <v>564.83000000000004</v>
      </c>
      <c r="P1556" s="126" t="s">
        <v>1331</v>
      </c>
    </row>
    <row r="1557" spans="1:16" ht="89.25">
      <c r="A1557" s="126">
        <v>86</v>
      </c>
      <c r="B1557" s="126"/>
      <c r="C1557" s="127" t="s">
        <v>711</v>
      </c>
      <c r="D1557" s="121">
        <v>42874</v>
      </c>
      <c r="E1557" s="122" t="s">
        <v>4769</v>
      </c>
      <c r="F1557" s="122" t="s">
        <v>6</v>
      </c>
      <c r="G1557" s="122">
        <v>888022</v>
      </c>
      <c r="H1557" s="126"/>
      <c r="I1557" s="130" t="s">
        <v>4770</v>
      </c>
      <c r="J1557" s="126"/>
      <c r="K1557" s="126"/>
      <c r="L1557" s="126"/>
      <c r="M1557" s="126"/>
      <c r="N1557" s="223">
        <v>0</v>
      </c>
      <c r="O1557" s="223">
        <v>1605407</v>
      </c>
      <c r="P1557" s="126" t="s">
        <v>1331</v>
      </c>
    </row>
    <row r="1558" spans="1:16" ht="89.25">
      <c r="A1558" s="126">
        <v>513</v>
      </c>
      <c r="B1558" s="126"/>
      <c r="C1558" s="127" t="s">
        <v>201</v>
      </c>
      <c r="D1558" s="121">
        <v>42874</v>
      </c>
      <c r="E1558" s="122" t="s">
        <v>4771</v>
      </c>
      <c r="F1558" s="122" t="s">
        <v>11</v>
      </c>
      <c r="G1558" s="122">
        <v>887987</v>
      </c>
      <c r="H1558" s="126"/>
      <c r="I1558" s="130" t="s">
        <v>4772</v>
      </c>
      <c r="J1558" s="126"/>
      <c r="K1558" s="126"/>
      <c r="L1558" s="126"/>
      <c r="M1558" s="126"/>
      <c r="N1558" s="223">
        <v>1265.6600000000001</v>
      </c>
      <c r="O1558" s="223">
        <v>0</v>
      </c>
      <c r="P1558" s="126" t="s">
        <v>1331</v>
      </c>
    </row>
    <row r="1559" spans="1:16" ht="89.25">
      <c r="A1559" s="126">
        <v>25</v>
      </c>
      <c r="B1559" s="126"/>
      <c r="C1559" s="127" t="s">
        <v>695</v>
      </c>
      <c r="D1559" s="121">
        <v>42874</v>
      </c>
      <c r="E1559" s="122" t="s">
        <v>4773</v>
      </c>
      <c r="F1559" s="122" t="s">
        <v>15</v>
      </c>
      <c r="G1559" s="122">
        <v>2343</v>
      </c>
      <c r="H1559" s="126"/>
      <c r="I1559" s="130" t="s">
        <v>4774</v>
      </c>
      <c r="J1559" s="126"/>
      <c r="K1559" s="126"/>
      <c r="L1559" s="126"/>
      <c r="M1559" s="126"/>
      <c r="N1559" s="223">
        <v>274.12</v>
      </c>
      <c r="O1559" s="223">
        <v>0</v>
      </c>
      <c r="P1559" s="126" t="s">
        <v>1331</v>
      </c>
    </row>
    <row r="1560" spans="1:16" ht="51">
      <c r="A1560" s="126" t="s">
        <v>620</v>
      </c>
      <c r="B1560" s="126"/>
      <c r="C1560" s="127" t="s">
        <v>714</v>
      </c>
      <c r="D1560" s="121">
        <v>42877</v>
      </c>
      <c r="E1560" s="122" t="s">
        <v>4775</v>
      </c>
      <c r="F1560" s="122" t="s">
        <v>6</v>
      </c>
      <c r="G1560" s="122">
        <v>839483</v>
      </c>
      <c r="H1560" s="126"/>
      <c r="I1560" s="130" t="s">
        <v>4776</v>
      </c>
      <c r="J1560" s="126"/>
      <c r="K1560" s="126"/>
      <c r="L1560" s="126"/>
      <c r="M1560" s="126"/>
      <c r="N1560" s="223">
        <v>0</v>
      </c>
      <c r="O1560" s="223">
        <v>41410.639999999999</v>
      </c>
      <c r="P1560" s="126" t="s">
        <v>1331</v>
      </c>
    </row>
    <row r="1561" spans="1:16" ht="51">
      <c r="A1561" s="126" t="s">
        <v>620</v>
      </c>
      <c r="B1561" s="126"/>
      <c r="C1561" s="127" t="s">
        <v>714</v>
      </c>
      <c r="D1561" s="121">
        <v>42877</v>
      </c>
      <c r="E1561" s="122" t="s">
        <v>4777</v>
      </c>
      <c r="F1561" s="122" t="s">
        <v>6</v>
      </c>
      <c r="G1561" s="122">
        <v>839475</v>
      </c>
      <c r="H1561" s="126"/>
      <c r="I1561" s="130" t="s">
        <v>4725</v>
      </c>
      <c r="J1561" s="126"/>
      <c r="K1561" s="126"/>
      <c r="L1561" s="126"/>
      <c r="M1561" s="126"/>
      <c r="N1561" s="223">
        <v>0</v>
      </c>
      <c r="O1561" s="223">
        <v>5836.97</v>
      </c>
      <c r="P1561" s="126" t="s">
        <v>1331</v>
      </c>
    </row>
    <row r="1562" spans="1:16" ht="63.75">
      <c r="A1562" s="126" t="s">
        <v>621</v>
      </c>
      <c r="B1562" s="126"/>
      <c r="C1562" s="127" t="s">
        <v>715</v>
      </c>
      <c r="D1562" s="121">
        <v>42877</v>
      </c>
      <c r="E1562" s="122" t="s">
        <v>4778</v>
      </c>
      <c r="F1562" s="122" t="s">
        <v>11</v>
      </c>
      <c r="G1562" s="122">
        <v>9433</v>
      </c>
      <c r="H1562" s="126"/>
      <c r="I1562" s="130" t="s">
        <v>4779</v>
      </c>
      <c r="J1562" s="126"/>
      <c r="K1562" s="126"/>
      <c r="L1562" s="126"/>
      <c r="M1562" s="126"/>
      <c r="N1562" s="223">
        <v>0</v>
      </c>
      <c r="O1562" s="223">
        <v>1492.45</v>
      </c>
      <c r="P1562" s="126" t="s">
        <v>1331</v>
      </c>
    </row>
    <row r="1563" spans="1:16" ht="63.75">
      <c r="A1563" s="126" t="s">
        <v>620</v>
      </c>
      <c r="B1563" s="126"/>
      <c r="C1563" s="127" t="s">
        <v>714</v>
      </c>
      <c r="D1563" s="121">
        <v>42877</v>
      </c>
      <c r="E1563" s="122" t="s">
        <v>4780</v>
      </c>
      <c r="F1563" s="122" t="s">
        <v>6</v>
      </c>
      <c r="G1563" s="122">
        <v>839486</v>
      </c>
      <c r="H1563" s="126"/>
      <c r="I1563" s="130" t="s">
        <v>4781</v>
      </c>
      <c r="J1563" s="126"/>
      <c r="K1563" s="126"/>
      <c r="L1563" s="126"/>
      <c r="M1563" s="126"/>
      <c r="N1563" s="223">
        <v>0</v>
      </c>
      <c r="O1563" s="223">
        <v>154375.19</v>
      </c>
      <c r="P1563" s="126" t="s">
        <v>1331</v>
      </c>
    </row>
    <row r="1564" spans="1:16" ht="76.5">
      <c r="A1564" s="126" t="s">
        <v>621</v>
      </c>
      <c r="B1564" s="126"/>
      <c r="C1564" s="127" t="s">
        <v>715</v>
      </c>
      <c r="D1564" s="121">
        <v>42877</v>
      </c>
      <c r="E1564" s="122" t="s">
        <v>4782</v>
      </c>
      <c r="F1564" s="122" t="s">
        <v>6</v>
      </c>
      <c r="G1564" s="122">
        <v>839406</v>
      </c>
      <c r="H1564" s="126"/>
      <c r="I1564" s="130" t="s">
        <v>4783</v>
      </c>
      <c r="J1564" s="126"/>
      <c r="K1564" s="126"/>
      <c r="L1564" s="126"/>
      <c r="M1564" s="126"/>
      <c r="N1564" s="223">
        <v>0</v>
      </c>
      <c r="O1564" s="223">
        <v>220000</v>
      </c>
      <c r="P1564" s="126" t="s">
        <v>1331</v>
      </c>
    </row>
    <row r="1565" spans="1:16" ht="63.75">
      <c r="A1565" s="126">
        <v>342</v>
      </c>
      <c r="B1565" s="126"/>
      <c r="C1565" s="127" t="s">
        <v>817</v>
      </c>
      <c r="D1565" s="121">
        <v>42877</v>
      </c>
      <c r="E1565" s="122" t="s">
        <v>4784</v>
      </c>
      <c r="F1565" s="122" t="s">
        <v>6</v>
      </c>
      <c r="G1565" s="122">
        <v>888098</v>
      </c>
      <c r="H1565" s="126"/>
      <c r="I1565" s="130" t="s">
        <v>4785</v>
      </c>
      <c r="J1565" s="126"/>
      <c r="K1565" s="126"/>
      <c r="L1565" s="126"/>
      <c r="M1565" s="126"/>
      <c r="N1565" s="223">
        <v>0</v>
      </c>
      <c r="O1565" s="223">
        <v>583674.09</v>
      </c>
      <c r="P1565" s="126" t="s">
        <v>1331</v>
      </c>
    </row>
    <row r="1566" spans="1:16" ht="51">
      <c r="A1566" s="126">
        <v>287</v>
      </c>
      <c r="B1566" s="126"/>
      <c r="C1566" s="127" t="s">
        <v>791</v>
      </c>
      <c r="D1566" s="121">
        <v>42877</v>
      </c>
      <c r="E1566" s="122" t="s">
        <v>4786</v>
      </c>
      <c r="F1566" s="122" t="s">
        <v>1368</v>
      </c>
      <c r="G1566" s="122">
        <v>13461527</v>
      </c>
      <c r="H1566" s="126"/>
      <c r="I1566" s="130" t="s">
        <v>4787</v>
      </c>
      <c r="J1566" s="126"/>
      <c r="K1566" s="126"/>
      <c r="L1566" s="126"/>
      <c r="M1566" s="126"/>
      <c r="N1566" s="223">
        <v>4800</v>
      </c>
      <c r="O1566" s="223">
        <v>0</v>
      </c>
      <c r="P1566" s="126" t="s">
        <v>1331</v>
      </c>
    </row>
    <row r="1567" spans="1:16" ht="63.75">
      <c r="A1567" s="126" t="s">
        <v>621</v>
      </c>
      <c r="B1567" s="126"/>
      <c r="C1567" s="127" t="s">
        <v>715</v>
      </c>
      <c r="D1567" s="121">
        <v>42877</v>
      </c>
      <c r="E1567" s="122" t="s">
        <v>4788</v>
      </c>
      <c r="F1567" s="122" t="s">
        <v>11</v>
      </c>
      <c r="G1567" s="122">
        <v>9433</v>
      </c>
      <c r="H1567" s="126"/>
      <c r="I1567" s="130" t="s">
        <v>4789</v>
      </c>
      <c r="J1567" s="126"/>
      <c r="K1567" s="126"/>
      <c r="L1567" s="126"/>
      <c r="M1567" s="126"/>
      <c r="N1567" s="223">
        <v>1492.45</v>
      </c>
      <c r="O1567" s="223">
        <v>0</v>
      </c>
      <c r="P1567" s="126" t="s">
        <v>1331</v>
      </c>
    </row>
    <row r="1568" spans="1:16" ht="89.25">
      <c r="A1568" s="126">
        <v>25</v>
      </c>
      <c r="B1568" s="126"/>
      <c r="C1568" s="127" t="s">
        <v>695</v>
      </c>
      <c r="D1568" s="121">
        <v>42877</v>
      </c>
      <c r="E1568" s="122" t="s">
        <v>4790</v>
      </c>
      <c r="F1568" s="122" t="s">
        <v>15</v>
      </c>
      <c r="G1568" s="122">
        <v>2353</v>
      </c>
      <c r="H1568" s="126"/>
      <c r="I1568" s="130" t="s">
        <v>4791</v>
      </c>
      <c r="J1568" s="126"/>
      <c r="K1568" s="126"/>
      <c r="L1568" s="126"/>
      <c r="M1568" s="126"/>
      <c r="N1568" s="223">
        <v>318.83999999999997</v>
      </c>
      <c r="O1568" s="223">
        <v>0</v>
      </c>
      <c r="P1568" s="126" t="s">
        <v>1331</v>
      </c>
    </row>
    <row r="1569" spans="1:16" ht="76.5">
      <c r="A1569" s="126" t="s">
        <v>621</v>
      </c>
      <c r="B1569" s="126"/>
      <c r="C1569" s="127" t="s">
        <v>715</v>
      </c>
      <c r="D1569" s="121">
        <v>42877</v>
      </c>
      <c r="E1569" s="122" t="s">
        <v>4792</v>
      </c>
      <c r="F1569" s="122" t="s">
        <v>11</v>
      </c>
      <c r="G1569" s="122">
        <v>453201</v>
      </c>
      <c r="H1569" s="126"/>
      <c r="I1569" s="130" t="s">
        <v>4793</v>
      </c>
      <c r="J1569" s="126"/>
      <c r="K1569" s="126"/>
      <c r="L1569" s="126"/>
      <c r="M1569" s="126"/>
      <c r="N1569" s="223">
        <v>50</v>
      </c>
      <c r="O1569" s="223">
        <v>0</v>
      </c>
      <c r="P1569" s="126" t="s">
        <v>1331</v>
      </c>
    </row>
    <row r="1570" spans="1:16" ht="63.75">
      <c r="A1570" s="126" t="s">
        <v>621</v>
      </c>
      <c r="B1570" s="126"/>
      <c r="C1570" s="127" t="s">
        <v>715</v>
      </c>
      <c r="D1570" s="121">
        <v>42877</v>
      </c>
      <c r="E1570" s="122" t="s">
        <v>4794</v>
      </c>
      <c r="F1570" s="122" t="s">
        <v>11</v>
      </c>
      <c r="G1570" s="122">
        <v>888128</v>
      </c>
      <c r="H1570" s="126"/>
      <c r="I1570" s="130" t="s">
        <v>4795</v>
      </c>
      <c r="J1570" s="126"/>
      <c r="K1570" s="126"/>
      <c r="L1570" s="126"/>
      <c r="M1570" s="126"/>
      <c r="N1570" s="223">
        <v>590.22</v>
      </c>
      <c r="O1570" s="223">
        <v>0</v>
      </c>
      <c r="P1570" s="126" t="s">
        <v>1331</v>
      </c>
    </row>
    <row r="1571" spans="1:16" ht="63.75">
      <c r="A1571" s="126" t="s">
        <v>621</v>
      </c>
      <c r="B1571" s="126"/>
      <c r="C1571" s="127" t="s">
        <v>715</v>
      </c>
      <c r="D1571" s="121">
        <v>42877</v>
      </c>
      <c r="E1571" s="122" t="s">
        <v>4796</v>
      </c>
      <c r="F1571" s="122" t="s">
        <v>11</v>
      </c>
      <c r="G1571" s="122">
        <v>9433</v>
      </c>
      <c r="H1571" s="126"/>
      <c r="I1571" s="130" t="s">
        <v>4797</v>
      </c>
      <c r="J1571" s="126"/>
      <c r="K1571" s="126"/>
      <c r="L1571" s="126"/>
      <c r="M1571" s="126"/>
      <c r="N1571" s="223">
        <v>1492.45</v>
      </c>
      <c r="O1571" s="223">
        <v>0</v>
      </c>
      <c r="P1571" s="126" t="s">
        <v>1331</v>
      </c>
    </row>
    <row r="1572" spans="1:16" ht="76.5">
      <c r="A1572" s="126">
        <v>513</v>
      </c>
      <c r="B1572" s="126"/>
      <c r="C1572" s="127" t="s">
        <v>201</v>
      </c>
      <c r="D1572" s="121">
        <v>42878</v>
      </c>
      <c r="E1572" s="122" t="s">
        <v>4798</v>
      </c>
      <c r="F1572" s="122" t="s">
        <v>15</v>
      </c>
      <c r="G1572" s="122">
        <v>2359</v>
      </c>
      <c r="H1572" s="126"/>
      <c r="I1572" s="130" t="s">
        <v>4799</v>
      </c>
      <c r="J1572" s="126"/>
      <c r="K1572" s="126"/>
      <c r="L1572" s="126"/>
      <c r="M1572" s="126"/>
      <c r="N1572" s="223">
        <v>4495.76</v>
      </c>
      <c r="O1572" s="223">
        <v>0</v>
      </c>
      <c r="P1572" s="126" t="s">
        <v>1331</v>
      </c>
    </row>
    <row r="1573" spans="1:16" ht="76.5">
      <c r="A1573" s="126">
        <v>513</v>
      </c>
      <c r="B1573" s="126"/>
      <c r="C1573" s="127" t="s">
        <v>201</v>
      </c>
      <c r="D1573" s="121">
        <v>42878</v>
      </c>
      <c r="E1573" s="122" t="s">
        <v>4800</v>
      </c>
      <c r="F1573" s="122" t="s">
        <v>11</v>
      </c>
      <c r="G1573" s="122">
        <v>888140</v>
      </c>
      <c r="H1573" s="126"/>
      <c r="I1573" s="130" t="s">
        <v>4801</v>
      </c>
      <c r="J1573" s="126"/>
      <c r="K1573" s="126"/>
      <c r="L1573" s="126"/>
      <c r="M1573" s="126"/>
      <c r="N1573" s="223">
        <v>4786.08</v>
      </c>
      <c r="O1573" s="223">
        <v>0</v>
      </c>
      <c r="P1573" s="126" t="s">
        <v>1331</v>
      </c>
    </row>
    <row r="1574" spans="1:16" ht="89.25">
      <c r="A1574" s="126">
        <v>513</v>
      </c>
      <c r="B1574" s="126"/>
      <c r="C1574" s="127" t="s">
        <v>201</v>
      </c>
      <c r="D1574" s="121">
        <v>42879</v>
      </c>
      <c r="E1574" s="122" t="s">
        <v>4802</v>
      </c>
      <c r="F1574" s="122" t="s">
        <v>11</v>
      </c>
      <c r="G1574" s="122">
        <v>888238</v>
      </c>
      <c r="H1574" s="126"/>
      <c r="I1574" s="130" t="s">
        <v>4803</v>
      </c>
      <c r="J1574" s="126"/>
      <c r="K1574" s="126"/>
      <c r="L1574" s="126"/>
      <c r="M1574" s="126"/>
      <c r="N1574" s="223">
        <v>6262.9</v>
      </c>
      <c r="O1574" s="223">
        <v>0</v>
      </c>
      <c r="P1574" s="126" t="s">
        <v>1331</v>
      </c>
    </row>
    <row r="1575" spans="1:16" ht="76.5">
      <c r="A1575" s="126">
        <v>513</v>
      </c>
      <c r="B1575" s="126"/>
      <c r="C1575" s="127" t="s">
        <v>201</v>
      </c>
      <c r="D1575" s="121">
        <v>42879</v>
      </c>
      <c r="E1575" s="122" t="s">
        <v>4804</v>
      </c>
      <c r="F1575" s="122" t="s">
        <v>15</v>
      </c>
      <c r="G1575" s="122">
        <v>2369</v>
      </c>
      <c r="H1575" s="126"/>
      <c r="I1575" s="130" t="s">
        <v>4805</v>
      </c>
      <c r="J1575" s="126"/>
      <c r="K1575" s="126"/>
      <c r="L1575" s="126"/>
      <c r="M1575" s="126"/>
      <c r="N1575" s="223">
        <v>276.52</v>
      </c>
      <c r="O1575" s="223">
        <v>0</v>
      </c>
      <c r="P1575" s="126" t="s">
        <v>1331</v>
      </c>
    </row>
    <row r="1576" spans="1:16" ht="76.5">
      <c r="A1576" s="126" t="s">
        <v>621</v>
      </c>
      <c r="B1576" s="126"/>
      <c r="C1576" s="127" t="s">
        <v>715</v>
      </c>
      <c r="D1576" s="121">
        <v>42880</v>
      </c>
      <c r="E1576" s="122" t="s">
        <v>4806</v>
      </c>
      <c r="F1576" s="122" t="s">
        <v>6</v>
      </c>
      <c r="G1576" s="122">
        <v>841125</v>
      </c>
      <c r="H1576" s="126"/>
      <c r="I1576" s="130" t="s">
        <v>4807</v>
      </c>
      <c r="J1576" s="126"/>
      <c r="K1576" s="126"/>
      <c r="L1576" s="126"/>
      <c r="M1576" s="126"/>
      <c r="N1576" s="223">
        <v>0</v>
      </c>
      <c r="O1576" s="223">
        <v>180000</v>
      </c>
      <c r="P1576" s="126" t="s">
        <v>1331</v>
      </c>
    </row>
    <row r="1577" spans="1:16" ht="63.75">
      <c r="A1577" s="126">
        <v>30</v>
      </c>
      <c r="B1577" s="126"/>
      <c r="C1577" s="127" t="s">
        <v>696</v>
      </c>
      <c r="D1577" s="121">
        <v>42880</v>
      </c>
      <c r="E1577" s="122" t="s">
        <v>4808</v>
      </c>
      <c r="F1577" s="122" t="s">
        <v>6</v>
      </c>
      <c r="G1577" s="122">
        <v>888420</v>
      </c>
      <c r="H1577" s="126"/>
      <c r="I1577" s="130" t="s">
        <v>4809</v>
      </c>
      <c r="J1577" s="126"/>
      <c r="K1577" s="126"/>
      <c r="L1577" s="126"/>
      <c r="M1577" s="126"/>
      <c r="N1577" s="223">
        <v>0</v>
      </c>
      <c r="O1577" s="223">
        <v>40</v>
      </c>
      <c r="P1577" s="126" t="s">
        <v>1331</v>
      </c>
    </row>
    <row r="1578" spans="1:16" ht="89.25">
      <c r="A1578" s="126">
        <v>25</v>
      </c>
      <c r="B1578" s="126"/>
      <c r="C1578" s="127" t="s">
        <v>695</v>
      </c>
      <c r="D1578" s="121">
        <v>42880</v>
      </c>
      <c r="E1578" s="122" t="s">
        <v>4810</v>
      </c>
      <c r="F1578" s="122" t="s">
        <v>15</v>
      </c>
      <c r="G1578" s="122">
        <v>2373</v>
      </c>
      <c r="H1578" s="126"/>
      <c r="I1578" s="130" t="s">
        <v>4811</v>
      </c>
      <c r="J1578" s="126"/>
      <c r="K1578" s="126"/>
      <c r="L1578" s="126"/>
      <c r="M1578" s="126"/>
      <c r="N1578" s="223">
        <v>432.03</v>
      </c>
      <c r="O1578" s="223">
        <v>0</v>
      </c>
      <c r="P1578" s="126" t="s">
        <v>1331</v>
      </c>
    </row>
    <row r="1579" spans="1:16" ht="76.5">
      <c r="A1579" s="126">
        <v>86</v>
      </c>
      <c r="B1579" s="126"/>
      <c r="C1579" s="127" t="s">
        <v>711</v>
      </c>
      <c r="D1579" s="121">
        <v>42881</v>
      </c>
      <c r="E1579" s="122" t="s">
        <v>4812</v>
      </c>
      <c r="F1579" s="122" t="s">
        <v>6</v>
      </c>
      <c r="G1579" s="122">
        <v>888604</v>
      </c>
      <c r="H1579" s="126"/>
      <c r="I1579" s="130" t="s">
        <v>4813</v>
      </c>
      <c r="J1579" s="126"/>
      <c r="K1579" s="126"/>
      <c r="L1579" s="126"/>
      <c r="M1579" s="126"/>
      <c r="N1579" s="223">
        <v>0</v>
      </c>
      <c r="O1579" s="223">
        <v>80000</v>
      </c>
      <c r="P1579" s="126" t="s">
        <v>1331</v>
      </c>
    </row>
    <row r="1580" spans="1:16" ht="76.5">
      <c r="A1580" s="126" t="s">
        <v>621</v>
      </c>
      <c r="B1580" s="126"/>
      <c r="C1580" s="127" t="s">
        <v>715</v>
      </c>
      <c r="D1580" s="121">
        <v>42881</v>
      </c>
      <c r="E1580" s="122" t="s">
        <v>4814</v>
      </c>
      <c r="F1580" s="122" t="s">
        <v>11</v>
      </c>
      <c r="G1580" s="122">
        <v>888596</v>
      </c>
      <c r="H1580" s="126"/>
      <c r="I1580" s="130" t="s">
        <v>4815</v>
      </c>
      <c r="J1580" s="126"/>
      <c r="K1580" s="126"/>
      <c r="L1580" s="126"/>
      <c r="M1580" s="126"/>
      <c r="N1580" s="223">
        <v>504.82</v>
      </c>
      <c r="O1580" s="223">
        <v>0</v>
      </c>
      <c r="P1580" s="126" t="s">
        <v>1331</v>
      </c>
    </row>
    <row r="1581" spans="1:16" ht="76.5">
      <c r="A1581" s="126" t="s">
        <v>621</v>
      </c>
      <c r="B1581" s="126"/>
      <c r="C1581" s="127" t="s">
        <v>715</v>
      </c>
      <c r="D1581" s="121">
        <v>42881</v>
      </c>
      <c r="E1581" s="122" t="s">
        <v>4816</v>
      </c>
      <c r="F1581" s="122" t="s">
        <v>11</v>
      </c>
      <c r="G1581" s="122">
        <v>888599</v>
      </c>
      <c r="H1581" s="126"/>
      <c r="I1581" s="130" t="s">
        <v>4817</v>
      </c>
      <c r="J1581" s="126"/>
      <c r="K1581" s="126"/>
      <c r="L1581" s="126"/>
      <c r="M1581" s="126"/>
      <c r="N1581" s="223">
        <v>705.82</v>
      </c>
      <c r="O1581" s="223">
        <v>0</v>
      </c>
      <c r="P1581" s="126" t="s">
        <v>1331</v>
      </c>
    </row>
    <row r="1582" spans="1:16" ht="76.5">
      <c r="A1582" s="126">
        <v>513</v>
      </c>
      <c r="B1582" s="126"/>
      <c r="C1582" s="127" t="s">
        <v>201</v>
      </c>
      <c r="D1582" s="121">
        <v>42881</v>
      </c>
      <c r="E1582" s="122" t="s">
        <v>4818</v>
      </c>
      <c r="F1582" s="122" t="s">
        <v>11</v>
      </c>
      <c r="G1582" s="122">
        <v>888608</v>
      </c>
      <c r="H1582" s="126"/>
      <c r="I1582" s="130" t="s">
        <v>4819</v>
      </c>
      <c r="J1582" s="126"/>
      <c r="K1582" s="126"/>
      <c r="L1582" s="126"/>
      <c r="M1582" s="126"/>
      <c r="N1582" s="223">
        <v>31048.62</v>
      </c>
      <c r="O1582" s="223">
        <v>0</v>
      </c>
      <c r="P1582" s="126" t="s">
        <v>1331</v>
      </c>
    </row>
    <row r="1583" spans="1:16" ht="63.75">
      <c r="A1583" s="126">
        <v>513</v>
      </c>
      <c r="B1583" s="126"/>
      <c r="C1583" s="127" t="s">
        <v>201</v>
      </c>
      <c r="D1583" s="121">
        <v>42881</v>
      </c>
      <c r="E1583" s="122" t="s">
        <v>4820</v>
      </c>
      <c r="F1583" s="122" t="s">
        <v>15</v>
      </c>
      <c r="G1583" s="122">
        <v>456813</v>
      </c>
      <c r="H1583" s="126"/>
      <c r="I1583" s="130" t="s">
        <v>4821</v>
      </c>
      <c r="J1583" s="126"/>
      <c r="K1583" s="126"/>
      <c r="L1583" s="126"/>
      <c r="M1583" s="126"/>
      <c r="N1583" s="223">
        <v>50</v>
      </c>
      <c r="O1583" s="223">
        <v>0</v>
      </c>
      <c r="P1583" s="126" t="s">
        <v>1331</v>
      </c>
    </row>
    <row r="1584" spans="1:16" ht="63.75">
      <c r="A1584" s="126">
        <v>513</v>
      </c>
      <c r="B1584" s="126"/>
      <c r="C1584" s="127" t="s">
        <v>201</v>
      </c>
      <c r="D1584" s="121">
        <v>42881</v>
      </c>
      <c r="E1584" s="122" t="s">
        <v>4822</v>
      </c>
      <c r="F1584" s="122" t="s">
        <v>1368</v>
      </c>
      <c r="G1584" s="122">
        <v>13608240</v>
      </c>
      <c r="H1584" s="126"/>
      <c r="I1584" s="130" t="s">
        <v>4823</v>
      </c>
      <c r="J1584" s="126"/>
      <c r="K1584" s="126"/>
      <c r="L1584" s="126"/>
      <c r="M1584" s="126"/>
      <c r="N1584" s="223">
        <v>99159.2</v>
      </c>
      <c r="O1584" s="223">
        <v>0</v>
      </c>
      <c r="P1584" s="126" t="s">
        <v>1331</v>
      </c>
    </row>
    <row r="1585" spans="1:16" ht="63.75">
      <c r="A1585" s="126">
        <v>513</v>
      </c>
      <c r="B1585" s="126"/>
      <c r="C1585" s="127" t="s">
        <v>201</v>
      </c>
      <c r="D1585" s="121">
        <v>42881</v>
      </c>
      <c r="E1585" s="122" t="s">
        <v>4824</v>
      </c>
      <c r="F1585" s="122" t="s">
        <v>1368</v>
      </c>
      <c r="G1585" s="122">
        <v>13608243</v>
      </c>
      <c r="H1585" s="126"/>
      <c r="I1585" s="130" t="s">
        <v>4825</v>
      </c>
      <c r="J1585" s="126"/>
      <c r="K1585" s="126"/>
      <c r="L1585" s="126"/>
      <c r="M1585" s="126"/>
      <c r="N1585" s="223">
        <v>24787.7</v>
      </c>
      <c r="O1585" s="223">
        <v>0</v>
      </c>
      <c r="P1585" s="126" t="s">
        <v>1331</v>
      </c>
    </row>
    <row r="1586" spans="1:16" ht="63.75">
      <c r="A1586" s="126">
        <v>513</v>
      </c>
      <c r="B1586" s="126"/>
      <c r="C1586" s="127" t="s">
        <v>201</v>
      </c>
      <c r="D1586" s="121">
        <v>42881</v>
      </c>
      <c r="E1586" s="122" t="s">
        <v>4826</v>
      </c>
      <c r="F1586" s="122" t="s">
        <v>1368</v>
      </c>
      <c r="G1586" s="122">
        <v>13608236</v>
      </c>
      <c r="H1586" s="126"/>
      <c r="I1586" s="130" t="s">
        <v>4827</v>
      </c>
      <c r="J1586" s="126"/>
      <c r="K1586" s="126"/>
      <c r="L1586" s="126"/>
      <c r="M1586" s="126"/>
      <c r="N1586" s="223">
        <v>14083</v>
      </c>
      <c r="O1586" s="223">
        <v>0</v>
      </c>
      <c r="P1586" s="126" t="s">
        <v>1331</v>
      </c>
    </row>
    <row r="1587" spans="1:16" ht="63.75">
      <c r="A1587" s="126">
        <v>513</v>
      </c>
      <c r="B1587" s="126"/>
      <c r="C1587" s="127" t="s">
        <v>201</v>
      </c>
      <c r="D1587" s="121">
        <v>42881</v>
      </c>
      <c r="E1587" s="122" t="s">
        <v>4828</v>
      </c>
      <c r="F1587" s="122" t="s">
        <v>1368</v>
      </c>
      <c r="G1587" s="122">
        <v>13608179</v>
      </c>
      <c r="H1587" s="126"/>
      <c r="I1587" s="130" t="s">
        <v>4827</v>
      </c>
      <c r="J1587" s="126"/>
      <c r="K1587" s="126"/>
      <c r="L1587" s="126"/>
      <c r="M1587" s="126"/>
      <c r="N1587" s="223">
        <v>7.8</v>
      </c>
      <c r="O1587" s="223">
        <v>0</v>
      </c>
      <c r="P1587" s="126" t="s">
        <v>1331</v>
      </c>
    </row>
    <row r="1588" spans="1:16" ht="63.75">
      <c r="A1588" s="126">
        <v>513</v>
      </c>
      <c r="B1588" s="126"/>
      <c r="C1588" s="127" t="s">
        <v>201</v>
      </c>
      <c r="D1588" s="121">
        <v>42881</v>
      </c>
      <c r="E1588" s="122" t="s">
        <v>4829</v>
      </c>
      <c r="F1588" s="122" t="s">
        <v>1368</v>
      </c>
      <c r="G1588" s="122">
        <v>13609937</v>
      </c>
      <c r="H1588" s="126"/>
      <c r="I1588" s="130" t="s">
        <v>4830</v>
      </c>
      <c r="J1588" s="126"/>
      <c r="K1588" s="126"/>
      <c r="L1588" s="126"/>
      <c r="M1588" s="126"/>
      <c r="N1588" s="223">
        <v>242897.51</v>
      </c>
      <c r="O1588" s="223">
        <v>0</v>
      </c>
      <c r="P1588" s="126" t="s">
        <v>1331</v>
      </c>
    </row>
    <row r="1589" spans="1:16" ht="63.75">
      <c r="A1589" s="126">
        <v>513</v>
      </c>
      <c r="B1589" s="126"/>
      <c r="C1589" s="127" t="s">
        <v>201</v>
      </c>
      <c r="D1589" s="121">
        <v>42881</v>
      </c>
      <c r="E1589" s="122" t="s">
        <v>4831</v>
      </c>
      <c r="F1589" s="122" t="s">
        <v>1368</v>
      </c>
      <c r="G1589" s="122">
        <v>13609938</v>
      </c>
      <c r="H1589" s="126"/>
      <c r="I1589" s="130" t="s">
        <v>4832</v>
      </c>
      <c r="J1589" s="126"/>
      <c r="K1589" s="126"/>
      <c r="L1589" s="126"/>
      <c r="M1589" s="126"/>
      <c r="N1589" s="223">
        <v>38497.800000000003</v>
      </c>
      <c r="O1589" s="223">
        <v>0</v>
      </c>
      <c r="P1589" s="126" t="s">
        <v>1331</v>
      </c>
    </row>
    <row r="1590" spans="1:16" ht="63.75">
      <c r="A1590" s="126">
        <v>513</v>
      </c>
      <c r="B1590" s="126"/>
      <c r="C1590" s="127" t="s">
        <v>201</v>
      </c>
      <c r="D1590" s="121">
        <v>42881</v>
      </c>
      <c r="E1590" s="122" t="s">
        <v>4833</v>
      </c>
      <c r="F1590" s="122" t="s">
        <v>1368</v>
      </c>
      <c r="G1590" s="122">
        <v>13609939</v>
      </c>
      <c r="H1590" s="126"/>
      <c r="I1590" s="130" t="s">
        <v>4834</v>
      </c>
      <c r="J1590" s="126"/>
      <c r="K1590" s="126"/>
      <c r="L1590" s="126"/>
      <c r="M1590" s="126"/>
      <c r="N1590" s="223">
        <v>5634.9</v>
      </c>
      <c r="O1590" s="223">
        <v>0</v>
      </c>
      <c r="P1590" s="126" t="s">
        <v>1331</v>
      </c>
    </row>
    <row r="1591" spans="1:16" ht="63.75">
      <c r="A1591" s="126">
        <v>513</v>
      </c>
      <c r="B1591" s="126"/>
      <c r="C1591" s="127" t="s">
        <v>201</v>
      </c>
      <c r="D1591" s="121">
        <v>42881</v>
      </c>
      <c r="E1591" s="122" t="s">
        <v>4835</v>
      </c>
      <c r="F1591" s="122" t="s">
        <v>1368</v>
      </c>
      <c r="G1591" s="122">
        <v>13609940</v>
      </c>
      <c r="H1591" s="126"/>
      <c r="I1591" s="130" t="s">
        <v>4836</v>
      </c>
      <c r="J1591" s="126"/>
      <c r="K1591" s="126"/>
      <c r="L1591" s="126"/>
      <c r="M1591" s="126"/>
      <c r="N1591" s="223">
        <v>35207.800000000003</v>
      </c>
      <c r="O1591" s="223">
        <v>0</v>
      </c>
      <c r="P1591" s="126" t="s">
        <v>1331</v>
      </c>
    </row>
    <row r="1592" spans="1:16" ht="63.75">
      <c r="A1592" s="126">
        <v>513</v>
      </c>
      <c r="B1592" s="126"/>
      <c r="C1592" s="127" t="s">
        <v>201</v>
      </c>
      <c r="D1592" s="121">
        <v>42881</v>
      </c>
      <c r="E1592" s="122" t="s">
        <v>4837</v>
      </c>
      <c r="F1592" s="122" t="s">
        <v>1368</v>
      </c>
      <c r="G1592" s="122">
        <v>13609942</v>
      </c>
      <c r="H1592" s="126"/>
      <c r="I1592" s="130" t="s">
        <v>4838</v>
      </c>
      <c r="J1592" s="126"/>
      <c r="K1592" s="126"/>
      <c r="L1592" s="126"/>
      <c r="M1592" s="126"/>
      <c r="N1592" s="223">
        <v>1413.4</v>
      </c>
      <c r="O1592" s="223">
        <v>0</v>
      </c>
      <c r="P1592" s="126" t="s">
        <v>1331</v>
      </c>
    </row>
    <row r="1593" spans="1:16" ht="63.75">
      <c r="A1593" s="126">
        <v>513</v>
      </c>
      <c r="B1593" s="126"/>
      <c r="C1593" s="127" t="s">
        <v>201</v>
      </c>
      <c r="D1593" s="121">
        <v>42881</v>
      </c>
      <c r="E1593" s="122" t="s">
        <v>4839</v>
      </c>
      <c r="F1593" s="122" t="s">
        <v>1368</v>
      </c>
      <c r="G1593" s="122">
        <v>13609943</v>
      </c>
      <c r="H1593" s="126"/>
      <c r="I1593" s="130" t="s">
        <v>4840</v>
      </c>
      <c r="J1593" s="126"/>
      <c r="K1593" s="126"/>
      <c r="L1593" s="126"/>
      <c r="M1593" s="126"/>
      <c r="N1593" s="223">
        <v>84905.2</v>
      </c>
      <c r="O1593" s="223">
        <v>0</v>
      </c>
      <c r="P1593" s="126" t="s">
        <v>1331</v>
      </c>
    </row>
    <row r="1594" spans="1:16" ht="76.5">
      <c r="A1594" s="126" t="s">
        <v>621</v>
      </c>
      <c r="B1594" s="126"/>
      <c r="C1594" s="127" t="s">
        <v>715</v>
      </c>
      <c r="D1594" s="121">
        <v>42884</v>
      </c>
      <c r="E1594" s="122" t="s">
        <v>4841</v>
      </c>
      <c r="F1594" s="122" t="s">
        <v>6</v>
      </c>
      <c r="G1594" s="122">
        <v>842227</v>
      </c>
      <c r="H1594" s="126"/>
      <c r="I1594" s="130" t="s">
        <v>4842</v>
      </c>
      <c r="J1594" s="126"/>
      <c r="K1594" s="126"/>
      <c r="L1594" s="126"/>
      <c r="M1594" s="126"/>
      <c r="N1594" s="223">
        <v>0</v>
      </c>
      <c r="O1594" s="223">
        <v>4000</v>
      </c>
      <c r="P1594" s="126" t="s">
        <v>1331</v>
      </c>
    </row>
    <row r="1595" spans="1:16" ht="63.75">
      <c r="A1595" s="126" t="s">
        <v>620</v>
      </c>
      <c r="B1595" s="126"/>
      <c r="C1595" s="127" t="s">
        <v>714</v>
      </c>
      <c r="D1595" s="121">
        <v>42884</v>
      </c>
      <c r="E1595" s="122" t="s">
        <v>4843</v>
      </c>
      <c r="F1595" s="122" t="s">
        <v>11</v>
      </c>
      <c r="G1595" s="122">
        <v>888734</v>
      </c>
      <c r="H1595" s="126"/>
      <c r="I1595" s="130" t="s">
        <v>1883</v>
      </c>
      <c r="J1595" s="126"/>
      <c r="K1595" s="126"/>
      <c r="L1595" s="126"/>
      <c r="M1595" s="126"/>
      <c r="N1595" s="223">
        <v>50</v>
      </c>
      <c r="O1595" s="223">
        <v>0</v>
      </c>
      <c r="P1595" s="126" t="s">
        <v>1331</v>
      </c>
    </row>
    <row r="1596" spans="1:16" ht="89.25">
      <c r="A1596" s="126">
        <v>25</v>
      </c>
      <c r="B1596" s="126"/>
      <c r="C1596" s="127" t="s">
        <v>695</v>
      </c>
      <c r="D1596" s="121">
        <v>42885</v>
      </c>
      <c r="E1596" s="122" t="s">
        <v>4844</v>
      </c>
      <c r="F1596" s="122" t="s">
        <v>15</v>
      </c>
      <c r="G1596" s="122">
        <v>2406</v>
      </c>
      <c r="H1596" s="126"/>
      <c r="I1596" s="130" t="s">
        <v>4845</v>
      </c>
      <c r="J1596" s="126"/>
      <c r="K1596" s="126"/>
      <c r="L1596" s="126"/>
      <c r="M1596" s="126"/>
      <c r="N1596" s="223">
        <v>603.46</v>
      </c>
      <c r="O1596" s="223">
        <v>0</v>
      </c>
      <c r="P1596" s="126" t="s">
        <v>1331</v>
      </c>
    </row>
    <row r="1597" spans="1:16" ht="89.25">
      <c r="A1597" s="126">
        <v>25</v>
      </c>
      <c r="B1597" s="126"/>
      <c r="C1597" s="127" t="s">
        <v>695</v>
      </c>
      <c r="D1597" s="121">
        <v>42885</v>
      </c>
      <c r="E1597" s="122" t="s">
        <v>4846</v>
      </c>
      <c r="F1597" s="122" t="s">
        <v>15</v>
      </c>
      <c r="G1597" s="122">
        <v>2405</v>
      </c>
      <c r="H1597" s="126"/>
      <c r="I1597" s="130" t="s">
        <v>4847</v>
      </c>
      <c r="J1597" s="126"/>
      <c r="K1597" s="126"/>
      <c r="L1597" s="126"/>
      <c r="M1597" s="126"/>
      <c r="N1597" s="223">
        <v>272.61</v>
      </c>
      <c r="O1597" s="223">
        <v>0</v>
      </c>
      <c r="P1597" s="126" t="s">
        <v>1331</v>
      </c>
    </row>
    <row r="1598" spans="1:16" ht="51">
      <c r="A1598" s="126">
        <v>513</v>
      </c>
      <c r="B1598" s="126"/>
      <c r="C1598" s="127" t="s">
        <v>201</v>
      </c>
      <c r="D1598" s="121">
        <v>42885</v>
      </c>
      <c r="E1598" s="122" t="s">
        <v>4848</v>
      </c>
      <c r="F1598" s="122" t="s">
        <v>13</v>
      </c>
      <c r="G1598" s="122">
        <v>9300</v>
      </c>
      <c r="H1598" s="126"/>
      <c r="I1598" s="130" t="s">
        <v>4849</v>
      </c>
      <c r="J1598" s="126"/>
      <c r="K1598" s="126"/>
      <c r="L1598" s="126"/>
      <c r="M1598" s="126"/>
      <c r="N1598" s="223">
        <v>455835.11</v>
      </c>
      <c r="O1598" s="223">
        <v>0</v>
      </c>
      <c r="P1598" s="126" t="s">
        <v>1331</v>
      </c>
    </row>
    <row r="1599" spans="1:16" ht="63.75">
      <c r="A1599" s="126">
        <v>513</v>
      </c>
      <c r="B1599" s="126"/>
      <c r="C1599" s="127" t="s">
        <v>201</v>
      </c>
      <c r="D1599" s="121">
        <v>42885</v>
      </c>
      <c r="E1599" s="122" t="s">
        <v>4850</v>
      </c>
      <c r="F1599" s="122" t="s">
        <v>11</v>
      </c>
      <c r="G1599" s="122">
        <v>9300</v>
      </c>
      <c r="H1599" s="126"/>
      <c r="I1599" s="130" t="s">
        <v>4851</v>
      </c>
      <c r="J1599" s="126"/>
      <c r="K1599" s="126"/>
      <c r="L1599" s="126"/>
      <c r="M1599" s="126"/>
      <c r="N1599" s="223">
        <v>584.53</v>
      </c>
      <c r="O1599" s="223">
        <v>0</v>
      </c>
      <c r="P1599" s="126" t="s">
        <v>1331</v>
      </c>
    </row>
    <row r="1600" spans="1:16" ht="76.5">
      <c r="A1600" s="126">
        <v>513</v>
      </c>
      <c r="B1600" s="126"/>
      <c r="C1600" s="127" t="s">
        <v>201</v>
      </c>
      <c r="D1600" s="121">
        <v>42885</v>
      </c>
      <c r="E1600" s="122" t="s">
        <v>4852</v>
      </c>
      <c r="F1600" s="122" t="s">
        <v>15</v>
      </c>
      <c r="G1600" s="122">
        <v>2410</v>
      </c>
      <c r="H1600" s="126"/>
      <c r="I1600" s="130" t="s">
        <v>4853</v>
      </c>
      <c r="J1600" s="126"/>
      <c r="K1600" s="126"/>
      <c r="L1600" s="126"/>
      <c r="M1600" s="126"/>
      <c r="N1600" s="223">
        <v>89663.55</v>
      </c>
      <c r="O1600" s="223">
        <v>0</v>
      </c>
      <c r="P1600" s="126" t="s">
        <v>1331</v>
      </c>
    </row>
    <row r="1601" spans="1:16" ht="76.5">
      <c r="A1601" s="126">
        <v>513</v>
      </c>
      <c r="B1601" s="126"/>
      <c r="C1601" s="127" t="s">
        <v>201</v>
      </c>
      <c r="D1601" s="121">
        <v>42885</v>
      </c>
      <c r="E1601" s="122" t="s">
        <v>4854</v>
      </c>
      <c r="F1601" s="122" t="s">
        <v>15</v>
      </c>
      <c r="G1601" s="122">
        <v>2411</v>
      </c>
      <c r="H1601" s="126"/>
      <c r="I1601" s="130" t="s">
        <v>4855</v>
      </c>
      <c r="J1601" s="126"/>
      <c r="K1601" s="126"/>
      <c r="L1601" s="126"/>
      <c r="M1601" s="126"/>
      <c r="N1601" s="223">
        <v>2568.7199999999998</v>
      </c>
      <c r="O1601" s="223">
        <v>0</v>
      </c>
      <c r="P1601" s="126" t="s">
        <v>1331</v>
      </c>
    </row>
    <row r="1602" spans="1:16" ht="76.5">
      <c r="A1602" s="126" t="s">
        <v>621</v>
      </c>
      <c r="B1602" s="126"/>
      <c r="C1602" s="127" t="s">
        <v>715</v>
      </c>
      <c r="D1602" s="121">
        <v>42886</v>
      </c>
      <c r="E1602" s="122" t="s">
        <v>4856</v>
      </c>
      <c r="F1602" s="122" t="s">
        <v>6</v>
      </c>
      <c r="G1602" s="122">
        <v>889106</v>
      </c>
      <c r="H1602" s="126"/>
      <c r="I1602" s="130" t="s">
        <v>4857</v>
      </c>
      <c r="J1602" s="126"/>
      <c r="K1602" s="126"/>
      <c r="L1602" s="126"/>
      <c r="M1602" s="126"/>
      <c r="N1602" s="223">
        <v>0</v>
      </c>
      <c r="O1602" s="223">
        <v>4061.5</v>
      </c>
      <c r="P1602" s="126" t="s">
        <v>1331</v>
      </c>
    </row>
    <row r="1603" spans="1:16" ht="63.75">
      <c r="A1603" s="126" t="s">
        <v>623</v>
      </c>
      <c r="B1603" s="126"/>
      <c r="C1603" s="127" t="s">
        <v>716</v>
      </c>
      <c r="D1603" s="121">
        <v>42886</v>
      </c>
      <c r="E1603" s="122" t="s">
        <v>4858</v>
      </c>
      <c r="F1603" s="122" t="s">
        <v>6</v>
      </c>
      <c r="G1603" s="122">
        <v>889191</v>
      </c>
      <c r="H1603" s="126"/>
      <c r="I1603" s="130" t="s">
        <v>4859</v>
      </c>
      <c r="J1603" s="126"/>
      <c r="K1603" s="126"/>
      <c r="L1603" s="126"/>
      <c r="M1603" s="126"/>
      <c r="N1603" s="223">
        <v>0</v>
      </c>
      <c r="O1603" s="223">
        <v>71.44</v>
      </c>
      <c r="P1603" s="126" t="s">
        <v>1331</v>
      </c>
    </row>
    <row r="1604" spans="1:16" ht="63.75">
      <c r="A1604" s="126">
        <v>513</v>
      </c>
      <c r="B1604" s="126"/>
      <c r="C1604" s="127" t="s">
        <v>201</v>
      </c>
      <c r="D1604" s="121">
        <v>42886</v>
      </c>
      <c r="E1604" s="122" t="s">
        <v>4860</v>
      </c>
      <c r="F1604" s="122" t="s">
        <v>1368</v>
      </c>
      <c r="G1604" s="122">
        <v>13675724</v>
      </c>
      <c r="H1604" s="126"/>
      <c r="I1604" s="130" t="s">
        <v>4861</v>
      </c>
      <c r="J1604" s="126"/>
      <c r="K1604" s="126"/>
      <c r="L1604" s="126"/>
      <c r="M1604" s="126"/>
      <c r="N1604" s="223">
        <v>37112.6</v>
      </c>
      <c r="O1604" s="223">
        <v>0</v>
      </c>
      <c r="P1604" s="126" t="s">
        <v>1331</v>
      </c>
    </row>
    <row r="1605" spans="1:16" ht="89.25">
      <c r="A1605" s="126">
        <v>513</v>
      </c>
      <c r="B1605" s="126"/>
      <c r="C1605" s="127" t="s">
        <v>201</v>
      </c>
      <c r="D1605" s="121">
        <v>42886</v>
      </c>
      <c r="E1605" s="122" t="s">
        <v>4862</v>
      </c>
      <c r="F1605" s="122" t="s">
        <v>13</v>
      </c>
      <c r="G1605" s="122">
        <v>889080</v>
      </c>
      <c r="H1605" s="126"/>
      <c r="I1605" s="130" t="s">
        <v>4863</v>
      </c>
      <c r="J1605" s="126"/>
      <c r="K1605" s="126"/>
      <c r="L1605" s="126"/>
      <c r="M1605" s="126"/>
      <c r="N1605" s="223">
        <v>5165.8500000000004</v>
      </c>
      <c r="O1605" s="223">
        <v>0</v>
      </c>
      <c r="P1605" s="126" t="s">
        <v>1331</v>
      </c>
    </row>
    <row r="1606" spans="1:16" ht="89.25">
      <c r="A1606" s="126">
        <v>25</v>
      </c>
      <c r="B1606" s="126"/>
      <c r="C1606" s="127" t="s">
        <v>695</v>
      </c>
      <c r="D1606" s="121">
        <v>42886</v>
      </c>
      <c r="E1606" s="122" t="s">
        <v>4864</v>
      </c>
      <c r="F1606" s="122" t="s">
        <v>15</v>
      </c>
      <c r="G1606" s="122">
        <v>2422</v>
      </c>
      <c r="H1606" s="126"/>
      <c r="I1606" s="130" t="s">
        <v>4865</v>
      </c>
      <c r="J1606" s="126"/>
      <c r="K1606" s="126"/>
      <c r="L1606" s="126"/>
      <c r="M1606" s="126"/>
      <c r="N1606" s="223">
        <v>390.87</v>
      </c>
      <c r="O1606" s="223">
        <v>0</v>
      </c>
      <c r="P1606" s="126" t="s">
        <v>1331</v>
      </c>
    </row>
    <row r="1607" spans="1:16" ht="89.25">
      <c r="A1607" s="126">
        <v>25</v>
      </c>
      <c r="B1607" s="126"/>
      <c r="C1607" s="127" t="s">
        <v>695</v>
      </c>
      <c r="D1607" s="121">
        <v>42886</v>
      </c>
      <c r="E1607" s="122" t="s">
        <v>4866</v>
      </c>
      <c r="F1607" s="122" t="s">
        <v>15</v>
      </c>
      <c r="G1607" s="122">
        <v>2423</v>
      </c>
      <c r="H1607" s="126"/>
      <c r="I1607" s="130" t="s">
        <v>4867</v>
      </c>
      <c r="J1607" s="126"/>
      <c r="K1607" s="126"/>
      <c r="L1607" s="126"/>
      <c r="M1607" s="126"/>
      <c r="N1607" s="223">
        <v>490.14</v>
      </c>
      <c r="O1607" s="223">
        <v>0</v>
      </c>
      <c r="P1607" s="126" t="s">
        <v>1331</v>
      </c>
    </row>
    <row r="1608" spans="1:16" ht="102">
      <c r="A1608" s="126">
        <v>25</v>
      </c>
      <c r="B1608" s="126"/>
      <c r="C1608" s="127" t="s">
        <v>695</v>
      </c>
      <c r="D1608" s="121">
        <v>42886</v>
      </c>
      <c r="E1608" s="122" t="s">
        <v>4868</v>
      </c>
      <c r="F1608" s="122" t="s">
        <v>15</v>
      </c>
      <c r="G1608" s="122">
        <v>2424</v>
      </c>
      <c r="H1608" s="126"/>
      <c r="I1608" s="130" t="s">
        <v>4869</v>
      </c>
      <c r="J1608" s="126"/>
      <c r="K1608" s="126"/>
      <c r="L1608" s="126"/>
      <c r="M1608" s="126"/>
      <c r="N1608" s="223">
        <v>364.94</v>
      </c>
      <c r="O1608" s="223">
        <v>0</v>
      </c>
      <c r="P1608" s="126" t="s">
        <v>1331</v>
      </c>
    </row>
    <row r="1609" spans="1:16" ht="51">
      <c r="A1609" s="126" t="s">
        <v>620</v>
      </c>
      <c r="B1609" s="126"/>
      <c r="C1609" s="127" t="s">
        <v>714</v>
      </c>
      <c r="D1609" s="121">
        <v>42887</v>
      </c>
      <c r="E1609" s="122" t="s">
        <v>4870</v>
      </c>
      <c r="F1609" s="122" t="s">
        <v>3</v>
      </c>
      <c r="G1609" s="122">
        <v>1506832</v>
      </c>
      <c r="H1609" s="126"/>
      <c r="I1609" s="130" t="s">
        <v>4871</v>
      </c>
      <c r="J1609" s="126"/>
      <c r="K1609" s="126"/>
      <c r="L1609" s="126"/>
      <c r="M1609" s="126"/>
      <c r="N1609" s="223">
        <v>0</v>
      </c>
      <c r="O1609" s="223">
        <v>611.33000000000004</v>
      </c>
      <c r="P1609" s="126" t="s">
        <v>1331</v>
      </c>
    </row>
    <row r="1610" spans="1:16" ht="51">
      <c r="A1610" s="126" t="s">
        <v>620</v>
      </c>
      <c r="B1610" s="126"/>
      <c r="C1610" s="127" t="s">
        <v>714</v>
      </c>
      <c r="D1610" s="121">
        <v>42887</v>
      </c>
      <c r="E1610" s="122" t="s">
        <v>4872</v>
      </c>
      <c r="F1610" s="122" t="s">
        <v>3</v>
      </c>
      <c r="G1610" s="122">
        <v>1506750</v>
      </c>
      <c r="H1610" s="126"/>
      <c r="I1610" s="130" t="s">
        <v>4873</v>
      </c>
      <c r="J1610" s="126"/>
      <c r="K1610" s="126"/>
      <c r="L1610" s="126"/>
      <c r="M1610" s="126"/>
      <c r="N1610" s="223">
        <v>0</v>
      </c>
      <c r="O1610" s="223">
        <v>2247.09</v>
      </c>
      <c r="P1610" s="126" t="s">
        <v>1331</v>
      </c>
    </row>
    <row r="1611" spans="1:16" ht="51">
      <c r="A1611" s="126" t="s">
        <v>620</v>
      </c>
      <c r="B1611" s="126"/>
      <c r="C1611" s="127" t="s">
        <v>714</v>
      </c>
      <c r="D1611" s="121">
        <v>42887</v>
      </c>
      <c r="E1611" s="122" t="s">
        <v>4874</v>
      </c>
      <c r="F1611" s="122" t="s">
        <v>3</v>
      </c>
      <c r="G1611" s="122">
        <v>1506777</v>
      </c>
      <c r="H1611" s="126"/>
      <c r="I1611" s="130" t="s">
        <v>4875</v>
      </c>
      <c r="J1611" s="126"/>
      <c r="K1611" s="126"/>
      <c r="L1611" s="126"/>
      <c r="M1611" s="126"/>
      <c r="N1611" s="223">
        <v>0</v>
      </c>
      <c r="O1611" s="223">
        <v>9628.56</v>
      </c>
      <c r="P1611" s="126" t="s">
        <v>1331</v>
      </c>
    </row>
    <row r="1612" spans="1:16" ht="51">
      <c r="A1612" s="126" t="s">
        <v>620</v>
      </c>
      <c r="B1612" s="126"/>
      <c r="C1612" s="127" t="s">
        <v>714</v>
      </c>
      <c r="D1612" s="121">
        <v>42887</v>
      </c>
      <c r="E1612" s="122" t="s">
        <v>4876</v>
      </c>
      <c r="F1612" s="122" t="s">
        <v>3</v>
      </c>
      <c r="G1612" s="122">
        <v>1506822</v>
      </c>
      <c r="H1612" s="126"/>
      <c r="I1612" s="130" t="s">
        <v>4877</v>
      </c>
      <c r="J1612" s="126"/>
      <c r="K1612" s="126"/>
      <c r="L1612" s="126"/>
      <c r="M1612" s="126"/>
      <c r="N1612" s="223">
        <v>0</v>
      </c>
      <c r="O1612" s="223">
        <v>171.15</v>
      </c>
      <c r="P1612" s="126" t="s">
        <v>1331</v>
      </c>
    </row>
    <row r="1613" spans="1:16" ht="51">
      <c r="A1613" s="126" t="s">
        <v>620</v>
      </c>
      <c r="B1613" s="126"/>
      <c r="C1613" s="127" t="s">
        <v>714</v>
      </c>
      <c r="D1613" s="121">
        <v>42887</v>
      </c>
      <c r="E1613" s="122" t="s">
        <v>4878</v>
      </c>
      <c r="F1613" s="122" t="s">
        <v>3</v>
      </c>
      <c r="G1613" s="122">
        <v>1506833</v>
      </c>
      <c r="H1613" s="126"/>
      <c r="I1613" s="130" t="s">
        <v>4879</v>
      </c>
      <c r="J1613" s="126"/>
      <c r="K1613" s="126"/>
      <c r="L1613" s="126"/>
      <c r="M1613" s="126"/>
      <c r="N1613" s="223">
        <v>0</v>
      </c>
      <c r="O1613" s="223">
        <v>800</v>
      </c>
      <c r="P1613" s="126" t="s">
        <v>1331</v>
      </c>
    </row>
    <row r="1614" spans="1:16" ht="51">
      <c r="A1614" s="126" t="s">
        <v>620</v>
      </c>
      <c r="B1614" s="126"/>
      <c r="C1614" s="127" t="s">
        <v>714</v>
      </c>
      <c r="D1614" s="121">
        <v>42887</v>
      </c>
      <c r="E1614" s="122" t="s">
        <v>4880</v>
      </c>
      <c r="F1614" s="122" t="s">
        <v>3</v>
      </c>
      <c r="G1614" s="122">
        <v>1506850</v>
      </c>
      <c r="H1614" s="126"/>
      <c r="I1614" s="130" t="s">
        <v>4881</v>
      </c>
      <c r="J1614" s="126"/>
      <c r="K1614" s="126"/>
      <c r="L1614" s="126"/>
      <c r="M1614" s="126"/>
      <c r="N1614" s="223">
        <v>0</v>
      </c>
      <c r="O1614" s="223">
        <v>1278</v>
      </c>
      <c r="P1614" s="126" t="s">
        <v>1331</v>
      </c>
    </row>
    <row r="1615" spans="1:16" ht="51">
      <c r="A1615" s="126" t="s">
        <v>620</v>
      </c>
      <c r="B1615" s="126"/>
      <c r="C1615" s="127" t="s">
        <v>714</v>
      </c>
      <c r="D1615" s="121">
        <v>42887</v>
      </c>
      <c r="E1615" s="122" t="s">
        <v>4882</v>
      </c>
      <c r="F1615" s="122" t="s">
        <v>3</v>
      </c>
      <c r="G1615" s="122">
        <v>1506882</v>
      </c>
      <c r="H1615" s="126"/>
      <c r="I1615" s="130" t="s">
        <v>4883</v>
      </c>
      <c r="J1615" s="126"/>
      <c r="K1615" s="126"/>
      <c r="L1615" s="126"/>
      <c r="M1615" s="126"/>
      <c r="N1615" s="223">
        <v>0</v>
      </c>
      <c r="O1615" s="223">
        <v>0.77</v>
      </c>
      <c r="P1615" s="126" t="s">
        <v>1331</v>
      </c>
    </row>
    <row r="1616" spans="1:16" ht="51">
      <c r="A1616" s="126">
        <v>86</v>
      </c>
      <c r="B1616" s="126"/>
      <c r="C1616" s="127" t="s">
        <v>711</v>
      </c>
      <c r="D1616" s="121">
        <v>42887</v>
      </c>
      <c r="E1616" s="122" t="s">
        <v>4884</v>
      </c>
      <c r="F1616" s="122" t="s">
        <v>3</v>
      </c>
      <c r="G1616" s="122">
        <v>1506906</v>
      </c>
      <c r="H1616" s="126"/>
      <c r="I1616" s="130" t="s">
        <v>4885</v>
      </c>
      <c r="J1616" s="126"/>
      <c r="K1616" s="126"/>
      <c r="L1616" s="126"/>
      <c r="M1616" s="126"/>
      <c r="N1616" s="223">
        <v>0</v>
      </c>
      <c r="O1616" s="223">
        <v>480</v>
      </c>
      <c r="P1616" s="126" t="s">
        <v>1331</v>
      </c>
    </row>
    <row r="1617" spans="1:16" ht="51">
      <c r="A1617" s="126" t="s">
        <v>620</v>
      </c>
      <c r="B1617" s="126"/>
      <c r="C1617" s="127" t="s">
        <v>714</v>
      </c>
      <c r="D1617" s="121">
        <v>42887</v>
      </c>
      <c r="E1617" s="122" t="s">
        <v>4886</v>
      </c>
      <c r="F1617" s="122" t="s">
        <v>3</v>
      </c>
      <c r="G1617" s="122">
        <v>1506939</v>
      </c>
      <c r="H1617" s="126"/>
      <c r="I1617" s="130" t="s">
        <v>2879</v>
      </c>
      <c r="J1617" s="126"/>
      <c r="K1617" s="126"/>
      <c r="L1617" s="126"/>
      <c r="M1617" s="126"/>
      <c r="N1617" s="223">
        <v>0</v>
      </c>
      <c r="O1617" s="223">
        <v>1000</v>
      </c>
      <c r="P1617" s="126" t="s">
        <v>1331</v>
      </c>
    </row>
    <row r="1618" spans="1:16" ht="51">
      <c r="A1618" s="126">
        <v>132</v>
      </c>
      <c r="B1618" s="126"/>
      <c r="C1618" s="127" t="s">
        <v>729</v>
      </c>
      <c r="D1618" s="121">
        <v>42887</v>
      </c>
      <c r="E1618" s="122" t="s">
        <v>4887</v>
      </c>
      <c r="F1618" s="122" t="s">
        <v>3</v>
      </c>
      <c r="G1618" s="122">
        <v>1506963</v>
      </c>
      <c r="H1618" s="126"/>
      <c r="I1618" s="130" t="s">
        <v>4888</v>
      </c>
      <c r="J1618" s="126"/>
      <c r="K1618" s="126"/>
      <c r="L1618" s="126"/>
      <c r="M1618" s="126"/>
      <c r="N1618" s="223">
        <v>0</v>
      </c>
      <c r="O1618" s="223">
        <v>247.88</v>
      </c>
      <c r="P1618" s="126" t="s">
        <v>1331</v>
      </c>
    </row>
    <row r="1619" spans="1:16" ht="51">
      <c r="A1619" s="126" t="s">
        <v>620</v>
      </c>
      <c r="B1619" s="126"/>
      <c r="C1619" s="127" t="s">
        <v>714</v>
      </c>
      <c r="D1619" s="121">
        <v>42888</v>
      </c>
      <c r="E1619" s="122" t="s">
        <v>4889</v>
      </c>
      <c r="F1619" s="122" t="s">
        <v>3</v>
      </c>
      <c r="G1619" s="122">
        <v>1507240</v>
      </c>
      <c r="H1619" s="126"/>
      <c r="I1619" s="130" t="s">
        <v>4890</v>
      </c>
      <c r="J1619" s="126"/>
      <c r="K1619" s="126"/>
      <c r="L1619" s="126"/>
      <c r="M1619" s="126"/>
      <c r="N1619" s="223">
        <v>0</v>
      </c>
      <c r="O1619" s="223">
        <v>70003.240000000005</v>
      </c>
      <c r="P1619" s="126" t="s">
        <v>1331</v>
      </c>
    </row>
    <row r="1620" spans="1:16" ht="63.75">
      <c r="A1620" s="126" t="s">
        <v>620</v>
      </c>
      <c r="B1620" s="126"/>
      <c r="C1620" s="127" t="s">
        <v>714</v>
      </c>
      <c r="D1620" s="121">
        <v>42888</v>
      </c>
      <c r="E1620" s="122" t="s">
        <v>4891</v>
      </c>
      <c r="F1620" s="122" t="s">
        <v>3</v>
      </c>
      <c r="G1620" s="122">
        <v>1507302</v>
      </c>
      <c r="H1620" s="126"/>
      <c r="I1620" s="130" t="s">
        <v>4892</v>
      </c>
      <c r="J1620" s="126"/>
      <c r="K1620" s="126"/>
      <c r="L1620" s="126"/>
      <c r="M1620" s="126"/>
      <c r="N1620" s="223">
        <v>0</v>
      </c>
      <c r="O1620" s="223">
        <v>1193.03</v>
      </c>
      <c r="P1620" s="126" t="s">
        <v>1331</v>
      </c>
    </row>
    <row r="1621" spans="1:16" ht="51">
      <c r="A1621" s="126" t="s">
        <v>620</v>
      </c>
      <c r="B1621" s="126"/>
      <c r="C1621" s="127" t="s">
        <v>714</v>
      </c>
      <c r="D1621" s="121">
        <v>42888</v>
      </c>
      <c r="E1621" s="122" t="s">
        <v>4893</v>
      </c>
      <c r="F1621" s="122" t="s">
        <v>3</v>
      </c>
      <c r="G1621" s="122">
        <v>1507139</v>
      </c>
      <c r="H1621" s="126"/>
      <c r="I1621" s="130" t="s">
        <v>4894</v>
      </c>
      <c r="J1621" s="126"/>
      <c r="K1621" s="126"/>
      <c r="L1621" s="126"/>
      <c r="M1621" s="126"/>
      <c r="N1621" s="223">
        <v>0</v>
      </c>
      <c r="O1621" s="223">
        <v>337.33</v>
      </c>
      <c r="P1621" s="126" t="s">
        <v>1331</v>
      </c>
    </row>
    <row r="1622" spans="1:16" ht="51">
      <c r="A1622" s="126" t="s">
        <v>620</v>
      </c>
      <c r="B1622" s="126"/>
      <c r="C1622" s="127" t="s">
        <v>714</v>
      </c>
      <c r="D1622" s="121">
        <v>42888</v>
      </c>
      <c r="E1622" s="122" t="s">
        <v>4895</v>
      </c>
      <c r="F1622" s="122" t="s">
        <v>3</v>
      </c>
      <c r="G1622" s="122">
        <v>1507142</v>
      </c>
      <c r="H1622" s="126"/>
      <c r="I1622" s="130" t="s">
        <v>4896</v>
      </c>
      <c r="J1622" s="126"/>
      <c r="K1622" s="126"/>
      <c r="L1622" s="126"/>
      <c r="M1622" s="126"/>
      <c r="N1622" s="223">
        <v>0</v>
      </c>
      <c r="O1622" s="223">
        <v>56.36</v>
      </c>
      <c r="P1622" s="126" t="s">
        <v>1331</v>
      </c>
    </row>
    <row r="1623" spans="1:16" ht="51">
      <c r="A1623" s="126" t="s">
        <v>620</v>
      </c>
      <c r="B1623" s="126"/>
      <c r="C1623" s="127" t="s">
        <v>714</v>
      </c>
      <c r="D1623" s="121">
        <v>42888</v>
      </c>
      <c r="E1623" s="122" t="s">
        <v>4897</v>
      </c>
      <c r="F1623" s="122" t="s">
        <v>3</v>
      </c>
      <c r="G1623" s="122">
        <v>1507151</v>
      </c>
      <c r="H1623" s="126"/>
      <c r="I1623" s="130" t="s">
        <v>2892</v>
      </c>
      <c r="J1623" s="126"/>
      <c r="K1623" s="126"/>
      <c r="L1623" s="126"/>
      <c r="M1623" s="126"/>
      <c r="N1623" s="223">
        <v>0</v>
      </c>
      <c r="O1623" s="223">
        <v>500</v>
      </c>
      <c r="P1623" s="126" t="s">
        <v>1331</v>
      </c>
    </row>
    <row r="1624" spans="1:16" ht="51">
      <c r="A1624" s="126" t="s">
        <v>620</v>
      </c>
      <c r="B1624" s="126"/>
      <c r="C1624" s="127" t="s">
        <v>714</v>
      </c>
      <c r="D1624" s="121">
        <v>42888</v>
      </c>
      <c r="E1624" s="122" t="s">
        <v>4898</v>
      </c>
      <c r="F1624" s="122" t="s">
        <v>3</v>
      </c>
      <c r="G1624" s="122">
        <v>1507166</v>
      </c>
      <c r="H1624" s="126"/>
      <c r="I1624" s="130" t="s">
        <v>4899</v>
      </c>
      <c r="J1624" s="126"/>
      <c r="K1624" s="126"/>
      <c r="L1624" s="126"/>
      <c r="M1624" s="126"/>
      <c r="N1624" s="223">
        <v>0</v>
      </c>
      <c r="O1624" s="223">
        <v>1770.5900000000001</v>
      </c>
      <c r="P1624" s="126" t="s">
        <v>1331</v>
      </c>
    </row>
    <row r="1625" spans="1:16" ht="51">
      <c r="A1625" s="126" t="s">
        <v>620</v>
      </c>
      <c r="B1625" s="126"/>
      <c r="C1625" s="127" t="s">
        <v>714</v>
      </c>
      <c r="D1625" s="121">
        <v>42888</v>
      </c>
      <c r="E1625" s="122" t="s">
        <v>4900</v>
      </c>
      <c r="F1625" s="122" t="s">
        <v>3</v>
      </c>
      <c r="G1625" s="122">
        <v>1507263</v>
      </c>
      <c r="H1625" s="126"/>
      <c r="I1625" s="130" t="s">
        <v>4901</v>
      </c>
      <c r="J1625" s="126"/>
      <c r="K1625" s="126"/>
      <c r="L1625" s="126"/>
      <c r="M1625" s="126"/>
      <c r="N1625" s="223">
        <v>0</v>
      </c>
      <c r="O1625" s="223">
        <v>4</v>
      </c>
      <c r="P1625" s="126" t="s">
        <v>1331</v>
      </c>
    </row>
    <row r="1626" spans="1:16" ht="51">
      <c r="A1626" s="126" t="s">
        <v>620</v>
      </c>
      <c r="B1626" s="126"/>
      <c r="C1626" s="127" t="s">
        <v>714</v>
      </c>
      <c r="D1626" s="121">
        <v>42888</v>
      </c>
      <c r="E1626" s="122" t="s">
        <v>4902</v>
      </c>
      <c r="F1626" s="122" t="s">
        <v>3</v>
      </c>
      <c r="G1626" s="122">
        <v>1507285</v>
      </c>
      <c r="H1626" s="126"/>
      <c r="I1626" s="130" t="s">
        <v>4903</v>
      </c>
      <c r="J1626" s="126"/>
      <c r="K1626" s="126"/>
      <c r="L1626" s="126"/>
      <c r="M1626" s="126"/>
      <c r="N1626" s="223">
        <v>0</v>
      </c>
      <c r="O1626" s="223">
        <v>1272.6000000000001</v>
      </c>
      <c r="P1626" s="126" t="s">
        <v>1331</v>
      </c>
    </row>
    <row r="1627" spans="1:16" ht="51">
      <c r="A1627" s="126" t="s">
        <v>620</v>
      </c>
      <c r="B1627" s="126"/>
      <c r="C1627" s="127" t="s">
        <v>714</v>
      </c>
      <c r="D1627" s="121">
        <v>42888</v>
      </c>
      <c r="E1627" s="122" t="s">
        <v>4904</v>
      </c>
      <c r="F1627" s="122" t="s">
        <v>3</v>
      </c>
      <c r="G1627" s="122">
        <v>1507330</v>
      </c>
      <c r="H1627" s="126"/>
      <c r="I1627" s="130" t="s">
        <v>4905</v>
      </c>
      <c r="J1627" s="126"/>
      <c r="K1627" s="126"/>
      <c r="L1627" s="126"/>
      <c r="M1627" s="126"/>
      <c r="N1627" s="223">
        <v>0</v>
      </c>
      <c r="O1627" s="223">
        <v>1382</v>
      </c>
      <c r="P1627" s="126" t="s">
        <v>1331</v>
      </c>
    </row>
    <row r="1628" spans="1:16" ht="51">
      <c r="A1628" s="126">
        <v>234</v>
      </c>
      <c r="B1628" s="126"/>
      <c r="C1628" s="127" t="s">
        <v>124</v>
      </c>
      <c r="D1628" s="121">
        <v>42888</v>
      </c>
      <c r="E1628" s="122" t="s">
        <v>4906</v>
      </c>
      <c r="F1628" s="122" t="s">
        <v>3</v>
      </c>
      <c r="G1628" s="122">
        <v>1507332</v>
      </c>
      <c r="H1628" s="126"/>
      <c r="I1628" s="130" t="s">
        <v>4907</v>
      </c>
      <c r="J1628" s="126"/>
      <c r="K1628" s="126"/>
      <c r="L1628" s="126"/>
      <c r="M1628" s="126"/>
      <c r="N1628" s="223">
        <v>0</v>
      </c>
      <c r="O1628" s="223">
        <v>14</v>
      </c>
      <c r="P1628" s="126" t="s">
        <v>1331</v>
      </c>
    </row>
    <row r="1629" spans="1:16" ht="51">
      <c r="A1629" s="126">
        <v>591</v>
      </c>
      <c r="B1629" s="126"/>
      <c r="C1629" s="127" t="s">
        <v>862</v>
      </c>
      <c r="D1629" s="121">
        <v>42891</v>
      </c>
      <c r="E1629" s="122" t="s">
        <v>4908</v>
      </c>
      <c r="F1629" s="122" t="s">
        <v>3</v>
      </c>
      <c r="G1629" s="122">
        <v>1507704</v>
      </c>
      <c r="H1629" s="126"/>
      <c r="I1629" s="130" t="s">
        <v>4909</v>
      </c>
      <c r="J1629" s="126"/>
      <c r="K1629" s="126"/>
      <c r="L1629" s="126"/>
      <c r="M1629" s="126"/>
      <c r="N1629" s="223">
        <v>0</v>
      </c>
      <c r="O1629" s="223">
        <v>2400</v>
      </c>
      <c r="P1629" s="126" t="s">
        <v>1331</v>
      </c>
    </row>
    <row r="1630" spans="1:16" ht="63.75">
      <c r="A1630" s="126" t="s">
        <v>627</v>
      </c>
      <c r="B1630" s="126"/>
      <c r="C1630" s="127" t="s">
        <v>1235</v>
      </c>
      <c r="D1630" s="121">
        <v>42891</v>
      </c>
      <c r="E1630" s="122" t="s">
        <v>4910</v>
      </c>
      <c r="F1630" s="122" t="s">
        <v>3</v>
      </c>
      <c r="G1630" s="122">
        <v>1507738</v>
      </c>
      <c r="H1630" s="126"/>
      <c r="I1630" s="130" t="s">
        <v>4911</v>
      </c>
      <c r="J1630" s="126"/>
      <c r="K1630" s="126"/>
      <c r="L1630" s="126"/>
      <c r="M1630" s="126"/>
      <c r="N1630" s="223">
        <v>0</v>
      </c>
      <c r="O1630" s="223">
        <v>13713.32</v>
      </c>
      <c r="P1630" s="126" t="s">
        <v>1331</v>
      </c>
    </row>
    <row r="1631" spans="1:16" ht="51">
      <c r="A1631" s="126" t="s">
        <v>620</v>
      </c>
      <c r="B1631" s="126"/>
      <c r="C1631" s="127" t="s">
        <v>714</v>
      </c>
      <c r="D1631" s="121">
        <v>42891</v>
      </c>
      <c r="E1631" s="122" t="s">
        <v>4912</v>
      </c>
      <c r="F1631" s="122" t="s">
        <v>3</v>
      </c>
      <c r="G1631" s="122">
        <v>1507619</v>
      </c>
      <c r="H1631" s="126"/>
      <c r="I1631" s="130" t="s">
        <v>2364</v>
      </c>
      <c r="J1631" s="126"/>
      <c r="K1631" s="126"/>
      <c r="L1631" s="126"/>
      <c r="M1631" s="126"/>
      <c r="N1631" s="223">
        <v>0</v>
      </c>
      <c r="O1631" s="223">
        <v>1016</v>
      </c>
      <c r="P1631" s="126" t="s">
        <v>1331</v>
      </c>
    </row>
    <row r="1632" spans="1:16" ht="51">
      <c r="A1632" s="126" t="s">
        <v>620</v>
      </c>
      <c r="B1632" s="126"/>
      <c r="C1632" s="127" t="s">
        <v>714</v>
      </c>
      <c r="D1632" s="121">
        <v>42891</v>
      </c>
      <c r="E1632" s="122" t="s">
        <v>4913</v>
      </c>
      <c r="F1632" s="122" t="s">
        <v>3</v>
      </c>
      <c r="G1632" s="122">
        <v>1507621</v>
      </c>
      <c r="H1632" s="126"/>
      <c r="I1632" s="130" t="s">
        <v>3672</v>
      </c>
      <c r="J1632" s="126"/>
      <c r="K1632" s="126"/>
      <c r="L1632" s="126"/>
      <c r="M1632" s="126"/>
      <c r="N1632" s="223">
        <v>0</v>
      </c>
      <c r="O1632" s="223">
        <v>1693.06</v>
      </c>
      <c r="P1632" s="126" t="s">
        <v>1331</v>
      </c>
    </row>
    <row r="1633" spans="1:16" ht="51">
      <c r="A1633" s="126" t="s">
        <v>620</v>
      </c>
      <c r="B1633" s="126"/>
      <c r="C1633" s="127" t="s">
        <v>714</v>
      </c>
      <c r="D1633" s="121">
        <v>42891</v>
      </c>
      <c r="E1633" s="122" t="s">
        <v>4914</v>
      </c>
      <c r="F1633" s="122" t="s">
        <v>3</v>
      </c>
      <c r="G1633" s="122">
        <v>1507623</v>
      </c>
      <c r="H1633" s="126"/>
      <c r="I1633" s="130" t="s">
        <v>4915</v>
      </c>
      <c r="J1633" s="126"/>
      <c r="K1633" s="126"/>
      <c r="L1633" s="126"/>
      <c r="M1633" s="126"/>
      <c r="N1633" s="223">
        <v>0</v>
      </c>
      <c r="O1633" s="223">
        <v>1506</v>
      </c>
      <c r="P1633" s="126" t="s">
        <v>1331</v>
      </c>
    </row>
    <row r="1634" spans="1:16" ht="51">
      <c r="A1634" s="126" t="s">
        <v>620</v>
      </c>
      <c r="B1634" s="126"/>
      <c r="C1634" s="127" t="s">
        <v>714</v>
      </c>
      <c r="D1634" s="121">
        <v>42891</v>
      </c>
      <c r="E1634" s="122" t="s">
        <v>4916</v>
      </c>
      <c r="F1634" s="122" t="s">
        <v>3</v>
      </c>
      <c r="G1634" s="122">
        <v>1507641</v>
      </c>
      <c r="H1634" s="126"/>
      <c r="I1634" s="130" t="s">
        <v>4917</v>
      </c>
      <c r="J1634" s="126"/>
      <c r="K1634" s="126"/>
      <c r="L1634" s="126"/>
      <c r="M1634" s="126"/>
      <c r="N1634" s="223">
        <v>0</v>
      </c>
      <c r="O1634" s="223">
        <v>350</v>
      </c>
      <c r="P1634" s="126" t="s">
        <v>1331</v>
      </c>
    </row>
    <row r="1635" spans="1:16" ht="51">
      <c r="A1635" s="126" t="s">
        <v>620</v>
      </c>
      <c r="B1635" s="126"/>
      <c r="C1635" s="127" t="s">
        <v>714</v>
      </c>
      <c r="D1635" s="121">
        <v>42891</v>
      </c>
      <c r="E1635" s="122" t="s">
        <v>4918</v>
      </c>
      <c r="F1635" s="122" t="s">
        <v>3</v>
      </c>
      <c r="G1635" s="122">
        <v>1507647</v>
      </c>
      <c r="H1635" s="126"/>
      <c r="I1635" s="130" t="s">
        <v>4919</v>
      </c>
      <c r="J1635" s="126"/>
      <c r="K1635" s="126"/>
      <c r="L1635" s="126"/>
      <c r="M1635" s="126"/>
      <c r="N1635" s="223">
        <v>0</v>
      </c>
      <c r="O1635" s="223">
        <v>1</v>
      </c>
      <c r="P1635" s="126" t="s">
        <v>1331</v>
      </c>
    </row>
    <row r="1636" spans="1:16" ht="51">
      <c r="A1636" s="126" t="s">
        <v>620</v>
      </c>
      <c r="B1636" s="126"/>
      <c r="C1636" s="127" t="s">
        <v>714</v>
      </c>
      <c r="D1636" s="121">
        <v>42891</v>
      </c>
      <c r="E1636" s="122" t="s">
        <v>4920</v>
      </c>
      <c r="F1636" s="122" t="s">
        <v>3</v>
      </c>
      <c r="G1636" s="122">
        <v>1507657</v>
      </c>
      <c r="H1636" s="126"/>
      <c r="I1636" s="130" t="s">
        <v>4921</v>
      </c>
      <c r="J1636" s="126"/>
      <c r="K1636" s="126"/>
      <c r="L1636" s="126"/>
      <c r="M1636" s="126"/>
      <c r="N1636" s="223">
        <v>0</v>
      </c>
      <c r="O1636" s="223">
        <v>458.75</v>
      </c>
      <c r="P1636" s="126" t="s">
        <v>1331</v>
      </c>
    </row>
    <row r="1637" spans="1:16" ht="51">
      <c r="A1637" s="126" t="s">
        <v>620</v>
      </c>
      <c r="B1637" s="126"/>
      <c r="C1637" s="127" t="s">
        <v>714</v>
      </c>
      <c r="D1637" s="121">
        <v>42891</v>
      </c>
      <c r="E1637" s="122" t="s">
        <v>4922</v>
      </c>
      <c r="F1637" s="122" t="s">
        <v>3</v>
      </c>
      <c r="G1637" s="122">
        <v>1507672</v>
      </c>
      <c r="H1637" s="126"/>
      <c r="I1637" s="130" t="s">
        <v>3979</v>
      </c>
      <c r="J1637" s="126"/>
      <c r="K1637" s="126"/>
      <c r="L1637" s="126"/>
      <c r="M1637" s="126"/>
      <c r="N1637" s="223">
        <v>0</v>
      </c>
      <c r="O1637" s="223">
        <v>4748.6000000000004</v>
      </c>
      <c r="P1637" s="126" t="s">
        <v>1331</v>
      </c>
    </row>
    <row r="1638" spans="1:16" ht="51">
      <c r="A1638" s="126" t="s">
        <v>620</v>
      </c>
      <c r="B1638" s="126"/>
      <c r="C1638" s="127" t="s">
        <v>714</v>
      </c>
      <c r="D1638" s="121">
        <v>42891</v>
      </c>
      <c r="E1638" s="122" t="s">
        <v>4923</v>
      </c>
      <c r="F1638" s="122" t="s">
        <v>3</v>
      </c>
      <c r="G1638" s="122">
        <v>1507686</v>
      </c>
      <c r="H1638" s="126"/>
      <c r="I1638" s="130" t="s">
        <v>3347</v>
      </c>
      <c r="J1638" s="126"/>
      <c r="K1638" s="126"/>
      <c r="L1638" s="126"/>
      <c r="M1638" s="126"/>
      <c r="N1638" s="223">
        <v>0</v>
      </c>
      <c r="O1638" s="223">
        <v>1713</v>
      </c>
      <c r="P1638" s="126" t="s">
        <v>1331</v>
      </c>
    </row>
    <row r="1639" spans="1:16" ht="51">
      <c r="A1639" s="126" t="s">
        <v>620</v>
      </c>
      <c r="B1639" s="126"/>
      <c r="C1639" s="127" t="s">
        <v>714</v>
      </c>
      <c r="D1639" s="121">
        <v>42891</v>
      </c>
      <c r="E1639" s="122" t="s">
        <v>4924</v>
      </c>
      <c r="F1639" s="122" t="s">
        <v>3</v>
      </c>
      <c r="G1639" s="122">
        <v>1507696</v>
      </c>
      <c r="H1639" s="126"/>
      <c r="I1639" s="130" t="s">
        <v>4925</v>
      </c>
      <c r="J1639" s="126"/>
      <c r="K1639" s="126"/>
      <c r="L1639" s="126"/>
      <c r="M1639" s="126"/>
      <c r="N1639" s="223">
        <v>0</v>
      </c>
      <c r="O1639" s="223">
        <v>150</v>
      </c>
      <c r="P1639" s="126" t="s">
        <v>1331</v>
      </c>
    </row>
    <row r="1640" spans="1:16" ht="51">
      <c r="A1640" s="126" t="s">
        <v>620</v>
      </c>
      <c r="B1640" s="126"/>
      <c r="C1640" s="127" t="s">
        <v>714</v>
      </c>
      <c r="D1640" s="121">
        <v>42891</v>
      </c>
      <c r="E1640" s="122" t="s">
        <v>4926</v>
      </c>
      <c r="F1640" s="122" t="s">
        <v>3</v>
      </c>
      <c r="G1640" s="122">
        <v>1507746</v>
      </c>
      <c r="H1640" s="126"/>
      <c r="I1640" s="130" t="s">
        <v>4927</v>
      </c>
      <c r="J1640" s="126"/>
      <c r="K1640" s="126"/>
      <c r="L1640" s="126"/>
      <c r="M1640" s="126"/>
      <c r="N1640" s="223">
        <v>0</v>
      </c>
      <c r="O1640" s="223">
        <v>1415.05</v>
      </c>
      <c r="P1640" s="126" t="s">
        <v>1331</v>
      </c>
    </row>
    <row r="1641" spans="1:16" ht="51">
      <c r="A1641" s="126" t="s">
        <v>620</v>
      </c>
      <c r="B1641" s="126"/>
      <c r="C1641" s="127" t="s">
        <v>714</v>
      </c>
      <c r="D1641" s="121">
        <v>42891</v>
      </c>
      <c r="E1641" s="122" t="s">
        <v>4928</v>
      </c>
      <c r="F1641" s="122" t="s">
        <v>3</v>
      </c>
      <c r="G1641" s="122">
        <v>1507759</v>
      </c>
      <c r="H1641" s="126"/>
      <c r="I1641" s="130" t="s">
        <v>4929</v>
      </c>
      <c r="J1641" s="126"/>
      <c r="K1641" s="126"/>
      <c r="L1641" s="126"/>
      <c r="M1641" s="126"/>
      <c r="N1641" s="223">
        <v>0</v>
      </c>
      <c r="O1641" s="223">
        <v>1295.68</v>
      </c>
      <c r="P1641" s="126" t="s">
        <v>1331</v>
      </c>
    </row>
    <row r="1642" spans="1:16" ht="51">
      <c r="A1642" s="126">
        <v>70</v>
      </c>
      <c r="B1642" s="126"/>
      <c r="C1642" s="127" t="s">
        <v>706</v>
      </c>
      <c r="D1642" s="121">
        <v>42891</v>
      </c>
      <c r="E1642" s="122" t="s">
        <v>4930</v>
      </c>
      <c r="F1642" s="122" t="s">
        <v>3</v>
      </c>
      <c r="G1642" s="122">
        <v>1507763</v>
      </c>
      <c r="H1642" s="126"/>
      <c r="I1642" s="130" t="s">
        <v>4931</v>
      </c>
      <c r="J1642" s="126"/>
      <c r="K1642" s="126"/>
      <c r="L1642" s="126"/>
      <c r="M1642" s="126"/>
      <c r="N1642" s="223">
        <v>0</v>
      </c>
      <c r="O1642" s="223">
        <v>15</v>
      </c>
      <c r="P1642" s="126" t="s">
        <v>1331</v>
      </c>
    </row>
    <row r="1643" spans="1:16" ht="51">
      <c r="A1643" s="126" t="s">
        <v>620</v>
      </c>
      <c r="B1643" s="126"/>
      <c r="C1643" s="127" t="s">
        <v>714</v>
      </c>
      <c r="D1643" s="121">
        <v>42891</v>
      </c>
      <c r="E1643" s="122" t="s">
        <v>4932</v>
      </c>
      <c r="F1643" s="122" t="s">
        <v>3</v>
      </c>
      <c r="G1643" s="122">
        <v>1507768</v>
      </c>
      <c r="H1643" s="126"/>
      <c r="I1643" s="130" t="s">
        <v>2944</v>
      </c>
      <c r="J1643" s="126"/>
      <c r="K1643" s="126"/>
      <c r="L1643" s="126"/>
      <c r="M1643" s="126"/>
      <c r="N1643" s="223">
        <v>0</v>
      </c>
      <c r="O1643" s="223">
        <v>711.18000000000006</v>
      </c>
      <c r="P1643" s="126" t="s">
        <v>1331</v>
      </c>
    </row>
    <row r="1644" spans="1:16" ht="51">
      <c r="A1644" s="126" t="s">
        <v>620</v>
      </c>
      <c r="B1644" s="126"/>
      <c r="C1644" s="127" t="s">
        <v>714</v>
      </c>
      <c r="D1644" s="121">
        <v>42891</v>
      </c>
      <c r="E1644" s="122" t="s">
        <v>4933</v>
      </c>
      <c r="F1644" s="122" t="s">
        <v>3</v>
      </c>
      <c r="G1644" s="122">
        <v>1507795</v>
      </c>
      <c r="H1644" s="126"/>
      <c r="I1644" s="130" t="s">
        <v>4934</v>
      </c>
      <c r="J1644" s="126"/>
      <c r="K1644" s="126"/>
      <c r="L1644" s="126"/>
      <c r="M1644" s="126"/>
      <c r="N1644" s="223">
        <v>0</v>
      </c>
      <c r="O1644" s="223">
        <v>460</v>
      </c>
      <c r="P1644" s="126" t="s">
        <v>1331</v>
      </c>
    </row>
    <row r="1645" spans="1:16" ht="51">
      <c r="A1645" s="126">
        <v>378</v>
      </c>
      <c r="B1645" s="126"/>
      <c r="C1645" s="127" t="s">
        <v>1278</v>
      </c>
      <c r="D1645" s="121">
        <v>42891</v>
      </c>
      <c r="E1645" s="122" t="s">
        <v>4935</v>
      </c>
      <c r="F1645" s="122" t="s">
        <v>3</v>
      </c>
      <c r="G1645" s="122">
        <v>1507836</v>
      </c>
      <c r="H1645" s="126"/>
      <c r="I1645" s="130" t="s">
        <v>4936</v>
      </c>
      <c r="J1645" s="126"/>
      <c r="K1645" s="126"/>
      <c r="L1645" s="126"/>
      <c r="M1645" s="126"/>
      <c r="N1645" s="223">
        <v>0</v>
      </c>
      <c r="O1645" s="223">
        <v>260</v>
      </c>
      <c r="P1645" s="126" t="s">
        <v>1331</v>
      </c>
    </row>
    <row r="1646" spans="1:16" ht="51">
      <c r="A1646" s="126" t="s">
        <v>620</v>
      </c>
      <c r="B1646" s="126"/>
      <c r="C1646" s="127" t="s">
        <v>714</v>
      </c>
      <c r="D1646" s="121">
        <v>42891</v>
      </c>
      <c r="E1646" s="122" t="s">
        <v>4937</v>
      </c>
      <c r="F1646" s="122" t="s">
        <v>3</v>
      </c>
      <c r="G1646" s="122">
        <v>1507837</v>
      </c>
      <c r="H1646" s="126"/>
      <c r="I1646" s="130" t="s">
        <v>4938</v>
      </c>
      <c r="J1646" s="126"/>
      <c r="K1646" s="126"/>
      <c r="L1646" s="126"/>
      <c r="M1646" s="126"/>
      <c r="N1646" s="223">
        <v>0</v>
      </c>
      <c r="O1646" s="223">
        <v>4333</v>
      </c>
      <c r="P1646" s="126" t="s">
        <v>1331</v>
      </c>
    </row>
    <row r="1647" spans="1:16" ht="51">
      <c r="A1647" s="126" t="s">
        <v>620</v>
      </c>
      <c r="B1647" s="126"/>
      <c r="C1647" s="127" t="s">
        <v>714</v>
      </c>
      <c r="D1647" s="121">
        <v>42892</v>
      </c>
      <c r="E1647" s="122" t="s">
        <v>4939</v>
      </c>
      <c r="F1647" s="122" t="s">
        <v>3</v>
      </c>
      <c r="G1647" s="122">
        <v>1508077</v>
      </c>
      <c r="H1647" s="126"/>
      <c r="I1647" s="130" t="s">
        <v>4940</v>
      </c>
      <c r="J1647" s="126"/>
      <c r="K1647" s="126"/>
      <c r="L1647" s="126"/>
      <c r="M1647" s="126"/>
      <c r="N1647" s="223">
        <v>0</v>
      </c>
      <c r="O1647" s="223">
        <v>769.5</v>
      </c>
      <c r="P1647" s="126" t="s">
        <v>1331</v>
      </c>
    </row>
    <row r="1648" spans="1:16" ht="51">
      <c r="A1648" s="126" t="s">
        <v>620</v>
      </c>
      <c r="B1648" s="126"/>
      <c r="C1648" s="127" t="s">
        <v>714</v>
      </c>
      <c r="D1648" s="121">
        <v>42892</v>
      </c>
      <c r="E1648" s="122" t="s">
        <v>4941</v>
      </c>
      <c r="F1648" s="122" t="s">
        <v>3</v>
      </c>
      <c r="G1648" s="122">
        <v>1508078</v>
      </c>
      <c r="H1648" s="126"/>
      <c r="I1648" s="130" t="s">
        <v>4942</v>
      </c>
      <c r="J1648" s="126"/>
      <c r="K1648" s="126"/>
      <c r="L1648" s="126"/>
      <c r="M1648" s="126"/>
      <c r="N1648" s="223">
        <v>0</v>
      </c>
      <c r="O1648" s="223">
        <v>19776.850000000002</v>
      </c>
      <c r="P1648" s="126" t="s">
        <v>1331</v>
      </c>
    </row>
    <row r="1649" spans="1:16" ht="51">
      <c r="A1649" s="126" t="s">
        <v>620</v>
      </c>
      <c r="B1649" s="126"/>
      <c r="C1649" s="127" t="s">
        <v>714</v>
      </c>
      <c r="D1649" s="121">
        <v>42892</v>
      </c>
      <c r="E1649" s="122" t="s">
        <v>4943</v>
      </c>
      <c r="F1649" s="122" t="s">
        <v>3</v>
      </c>
      <c r="G1649" s="122">
        <v>1508011</v>
      </c>
      <c r="H1649" s="126"/>
      <c r="I1649" s="130" t="s">
        <v>4944</v>
      </c>
      <c r="J1649" s="126"/>
      <c r="K1649" s="126"/>
      <c r="L1649" s="126"/>
      <c r="M1649" s="126"/>
      <c r="N1649" s="223">
        <v>0</v>
      </c>
      <c r="O1649" s="223">
        <v>2051.09</v>
      </c>
      <c r="P1649" s="126" t="s">
        <v>1331</v>
      </c>
    </row>
    <row r="1650" spans="1:16" ht="51">
      <c r="A1650" s="126" t="s">
        <v>620</v>
      </c>
      <c r="B1650" s="126"/>
      <c r="C1650" s="127" t="s">
        <v>714</v>
      </c>
      <c r="D1650" s="121">
        <v>42892</v>
      </c>
      <c r="E1650" s="122" t="s">
        <v>4945</v>
      </c>
      <c r="F1650" s="122" t="s">
        <v>3</v>
      </c>
      <c r="G1650" s="122">
        <v>1508027</v>
      </c>
      <c r="H1650" s="126"/>
      <c r="I1650" s="130" t="s">
        <v>4946</v>
      </c>
      <c r="J1650" s="126"/>
      <c r="K1650" s="126"/>
      <c r="L1650" s="126"/>
      <c r="M1650" s="126"/>
      <c r="N1650" s="223">
        <v>0</v>
      </c>
      <c r="O1650" s="223">
        <v>400</v>
      </c>
      <c r="P1650" s="126" t="s">
        <v>1331</v>
      </c>
    </row>
    <row r="1651" spans="1:16" ht="51">
      <c r="A1651" s="126" t="s">
        <v>620</v>
      </c>
      <c r="B1651" s="126"/>
      <c r="C1651" s="127" t="s">
        <v>714</v>
      </c>
      <c r="D1651" s="121">
        <v>42892</v>
      </c>
      <c r="E1651" s="122" t="s">
        <v>4947</v>
      </c>
      <c r="F1651" s="122" t="s">
        <v>3</v>
      </c>
      <c r="G1651" s="122">
        <v>1508102</v>
      </c>
      <c r="H1651" s="126"/>
      <c r="I1651" s="130" t="s">
        <v>4948</v>
      </c>
      <c r="J1651" s="126"/>
      <c r="K1651" s="126"/>
      <c r="L1651" s="126"/>
      <c r="M1651" s="126"/>
      <c r="N1651" s="223">
        <v>0</v>
      </c>
      <c r="O1651" s="223">
        <v>30</v>
      </c>
      <c r="P1651" s="126" t="s">
        <v>1331</v>
      </c>
    </row>
    <row r="1652" spans="1:16" ht="51">
      <c r="A1652" s="126" t="s">
        <v>620</v>
      </c>
      <c r="B1652" s="126"/>
      <c r="C1652" s="127" t="s">
        <v>714</v>
      </c>
      <c r="D1652" s="121">
        <v>42892</v>
      </c>
      <c r="E1652" s="122" t="s">
        <v>4949</v>
      </c>
      <c r="F1652" s="122" t="s">
        <v>3</v>
      </c>
      <c r="G1652" s="122">
        <v>1508103</v>
      </c>
      <c r="H1652" s="126"/>
      <c r="I1652" s="130" t="s">
        <v>4950</v>
      </c>
      <c r="J1652" s="126"/>
      <c r="K1652" s="126"/>
      <c r="L1652" s="126"/>
      <c r="M1652" s="126"/>
      <c r="N1652" s="223">
        <v>0</v>
      </c>
      <c r="O1652" s="223">
        <v>0.27</v>
      </c>
      <c r="P1652" s="126" t="s">
        <v>1331</v>
      </c>
    </row>
    <row r="1653" spans="1:16" ht="63.75">
      <c r="A1653" s="126" t="s">
        <v>620</v>
      </c>
      <c r="B1653" s="126"/>
      <c r="C1653" s="127" t="s">
        <v>714</v>
      </c>
      <c r="D1653" s="121">
        <v>42892</v>
      </c>
      <c r="E1653" s="122" t="s">
        <v>4951</v>
      </c>
      <c r="F1653" s="122" t="s">
        <v>3</v>
      </c>
      <c r="G1653" s="122">
        <v>1508106</v>
      </c>
      <c r="H1653" s="126"/>
      <c r="I1653" s="130" t="s">
        <v>4952</v>
      </c>
      <c r="J1653" s="126"/>
      <c r="K1653" s="126"/>
      <c r="L1653" s="126"/>
      <c r="M1653" s="126"/>
      <c r="N1653" s="223">
        <v>0</v>
      </c>
      <c r="O1653" s="223">
        <v>1600</v>
      </c>
      <c r="P1653" s="126" t="s">
        <v>1331</v>
      </c>
    </row>
    <row r="1654" spans="1:16" ht="51">
      <c r="A1654" s="126" t="s">
        <v>620</v>
      </c>
      <c r="B1654" s="126"/>
      <c r="C1654" s="127" t="s">
        <v>714</v>
      </c>
      <c r="D1654" s="121">
        <v>42892</v>
      </c>
      <c r="E1654" s="122" t="s">
        <v>4953</v>
      </c>
      <c r="F1654" s="122" t="s">
        <v>3</v>
      </c>
      <c r="G1654" s="122">
        <v>1508108</v>
      </c>
      <c r="H1654" s="126"/>
      <c r="I1654" s="130" t="s">
        <v>4954</v>
      </c>
      <c r="J1654" s="126"/>
      <c r="K1654" s="126"/>
      <c r="L1654" s="126"/>
      <c r="M1654" s="126"/>
      <c r="N1654" s="223">
        <v>0</v>
      </c>
      <c r="O1654" s="223">
        <v>48</v>
      </c>
      <c r="P1654" s="126" t="s">
        <v>1331</v>
      </c>
    </row>
    <row r="1655" spans="1:16" ht="51">
      <c r="A1655" s="126" t="s">
        <v>620</v>
      </c>
      <c r="B1655" s="126"/>
      <c r="C1655" s="127" t="s">
        <v>714</v>
      </c>
      <c r="D1655" s="121">
        <v>42892</v>
      </c>
      <c r="E1655" s="122" t="s">
        <v>4955</v>
      </c>
      <c r="F1655" s="122" t="s">
        <v>3</v>
      </c>
      <c r="G1655" s="122">
        <v>1508119</v>
      </c>
      <c r="H1655" s="126"/>
      <c r="I1655" s="130" t="s">
        <v>4956</v>
      </c>
      <c r="J1655" s="126"/>
      <c r="K1655" s="126"/>
      <c r="L1655" s="126"/>
      <c r="M1655" s="126"/>
      <c r="N1655" s="223">
        <v>0</v>
      </c>
      <c r="O1655" s="223">
        <v>1726</v>
      </c>
      <c r="P1655" s="126" t="s">
        <v>1331</v>
      </c>
    </row>
    <row r="1656" spans="1:16" ht="51">
      <c r="A1656" s="126" t="s">
        <v>620</v>
      </c>
      <c r="B1656" s="126"/>
      <c r="C1656" s="127" t="s">
        <v>714</v>
      </c>
      <c r="D1656" s="121">
        <v>42892</v>
      </c>
      <c r="E1656" s="122" t="s">
        <v>4957</v>
      </c>
      <c r="F1656" s="122" t="s">
        <v>3</v>
      </c>
      <c r="G1656" s="122">
        <v>1508155</v>
      </c>
      <c r="H1656" s="126"/>
      <c r="I1656" s="130" t="s">
        <v>4958</v>
      </c>
      <c r="J1656" s="126"/>
      <c r="K1656" s="126"/>
      <c r="L1656" s="126"/>
      <c r="M1656" s="126"/>
      <c r="N1656" s="223">
        <v>0</v>
      </c>
      <c r="O1656" s="223">
        <v>6063.63</v>
      </c>
      <c r="P1656" s="126" t="s">
        <v>1331</v>
      </c>
    </row>
    <row r="1657" spans="1:16" ht="51">
      <c r="A1657" s="126" t="s">
        <v>620</v>
      </c>
      <c r="B1657" s="126"/>
      <c r="C1657" s="127" t="s">
        <v>714</v>
      </c>
      <c r="D1657" s="121">
        <v>42892</v>
      </c>
      <c r="E1657" s="122" t="s">
        <v>4959</v>
      </c>
      <c r="F1657" s="122" t="s">
        <v>3</v>
      </c>
      <c r="G1657" s="122">
        <v>1508182</v>
      </c>
      <c r="H1657" s="126"/>
      <c r="I1657" s="130" t="s">
        <v>4960</v>
      </c>
      <c r="J1657" s="126"/>
      <c r="K1657" s="126"/>
      <c r="L1657" s="126"/>
      <c r="M1657" s="126"/>
      <c r="N1657" s="223">
        <v>0</v>
      </c>
      <c r="O1657" s="223">
        <v>1532.1000000000001</v>
      </c>
      <c r="P1657" s="126" t="s">
        <v>1331</v>
      </c>
    </row>
    <row r="1658" spans="1:16" ht="51">
      <c r="A1658" s="126">
        <v>20</v>
      </c>
      <c r="B1658" s="126"/>
      <c r="C1658" s="127" t="s">
        <v>694</v>
      </c>
      <c r="D1658" s="121">
        <v>42892</v>
      </c>
      <c r="E1658" s="122" t="s">
        <v>4961</v>
      </c>
      <c r="F1658" s="122" t="s">
        <v>3</v>
      </c>
      <c r="G1658" s="122">
        <v>1508209</v>
      </c>
      <c r="H1658" s="126"/>
      <c r="I1658" s="130" t="s">
        <v>4962</v>
      </c>
      <c r="J1658" s="126"/>
      <c r="K1658" s="126"/>
      <c r="L1658" s="126"/>
      <c r="M1658" s="126"/>
      <c r="N1658" s="223">
        <v>0</v>
      </c>
      <c r="O1658" s="223">
        <v>232.5</v>
      </c>
      <c r="P1658" s="126" t="s">
        <v>1331</v>
      </c>
    </row>
    <row r="1659" spans="1:16" ht="51">
      <c r="A1659" s="126" t="s">
        <v>620</v>
      </c>
      <c r="B1659" s="126"/>
      <c r="C1659" s="127" t="s">
        <v>714</v>
      </c>
      <c r="D1659" s="121">
        <v>42892</v>
      </c>
      <c r="E1659" s="122" t="s">
        <v>4963</v>
      </c>
      <c r="F1659" s="122" t="s">
        <v>3</v>
      </c>
      <c r="G1659" s="122">
        <v>1508232</v>
      </c>
      <c r="H1659" s="126"/>
      <c r="I1659" s="130" t="s">
        <v>4964</v>
      </c>
      <c r="J1659" s="126"/>
      <c r="K1659" s="126"/>
      <c r="L1659" s="126"/>
      <c r="M1659" s="126"/>
      <c r="N1659" s="223">
        <v>0</v>
      </c>
      <c r="O1659" s="223">
        <v>4750</v>
      </c>
      <c r="P1659" s="126" t="s">
        <v>1331</v>
      </c>
    </row>
    <row r="1660" spans="1:16" ht="51">
      <c r="A1660" s="126" t="s">
        <v>620</v>
      </c>
      <c r="B1660" s="126"/>
      <c r="C1660" s="127" t="s">
        <v>714</v>
      </c>
      <c r="D1660" s="121">
        <v>42892</v>
      </c>
      <c r="E1660" s="122" t="s">
        <v>4965</v>
      </c>
      <c r="F1660" s="122" t="s">
        <v>3</v>
      </c>
      <c r="G1660" s="122">
        <v>1508233</v>
      </c>
      <c r="H1660" s="126"/>
      <c r="I1660" s="130" t="s">
        <v>3432</v>
      </c>
      <c r="J1660" s="126"/>
      <c r="K1660" s="126"/>
      <c r="L1660" s="126"/>
      <c r="M1660" s="126"/>
      <c r="N1660" s="223">
        <v>0</v>
      </c>
      <c r="O1660" s="223">
        <v>1018</v>
      </c>
      <c r="P1660" s="126" t="s">
        <v>1331</v>
      </c>
    </row>
    <row r="1661" spans="1:16" ht="51">
      <c r="A1661" s="126">
        <v>20</v>
      </c>
      <c r="B1661" s="126"/>
      <c r="C1661" s="127" t="s">
        <v>694</v>
      </c>
      <c r="D1661" s="121">
        <v>42892</v>
      </c>
      <c r="E1661" s="122" t="s">
        <v>4966</v>
      </c>
      <c r="F1661" s="122" t="s">
        <v>3</v>
      </c>
      <c r="G1661" s="122">
        <v>1508245</v>
      </c>
      <c r="H1661" s="126"/>
      <c r="I1661" s="130" t="s">
        <v>4967</v>
      </c>
      <c r="J1661" s="126"/>
      <c r="K1661" s="126"/>
      <c r="L1661" s="126"/>
      <c r="M1661" s="126"/>
      <c r="N1661" s="223">
        <v>0</v>
      </c>
      <c r="O1661" s="223">
        <v>17</v>
      </c>
      <c r="P1661" s="126" t="s">
        <v>1331</v>
      </c>
    </row>
    <row r="1662" spans="1:16" ht="51">
      <c r="A1662" s="126" t="s">
        <v>620</v>
      </c>
      <c r="B1662" s="126"/>
      <c r="C1662" s="127" t="s">
        <v>714</v>
      </c>
      <c r="D1662" s="121">
        <v>42892</v>
      </c>
      <c r="E1662" s="122" t="s">
        <v>4968</v>
      </c>
      <c r="F1662" s="122" t="s">
        <v>3</v>
      </c>
      <c r="G1662" s="122">
        <v>1508285</v>
      </c>
      <c r="H1662" s="126"/>
      <c r="I1662" s="130" t="s">
        <v>4969</v>
      </c>
      <c r="J1662" s="126"/>
      <c r="K1662" s="126"/>
      <c r="L1662" s="126"/>
      <c r="M1662" s="126"/>
      <c r="N1662" s="223">
        <v>0</v>
      </c>
      <c r="O1662" s="223">
        <v>609.73</v>
      </c>
      <c r="P1662" s="126" t="s">
        <v>1331</v>
      </c>
    </row>
    <row r="1663" spans="1:16" ht="51">
      <c r="A1663" s="126">
        <v>680</v>
      </c>
      <c r="B1663" s="126"/>
      <c r="C1663" s="127" t="s">
        <v>867</v>
      </c>
      <c r="D1663" s="121">
        <v>42893</v>
      </c>
      <c r="E1663" s="122" t="s">
        <v>4970</v>
      </c>
      <c r="F1663" s="122" t="s">
        <v>3</v>
      </c>
      <c r="G1663" s="122">
        <v>1508474</v>
      </c>
      <c r="H1663" s="126"/>
      <c r="I1663" s="130" t="s">
        <v>4971</v>
      </c>
      <c r="J1663" s="126"/>
      <c r="K1663" s="126"/>
      <c r="L1663" s="126"/>
      <c r="M1663" s="126"/>
      <c r="N1663" s="223">
        <v>0</v>
      </c>
      <c r="O1663" s="223">
        <v>1094.5</v>
      </c>
      <c r="P1663" s="126" t="s">
        <v>1331</v>
      </c>
    </row>
    <row r="1664" spans="1:16" ht="51">
      <c r="A1664" s="126">
        <v>132</v>
      </c>
      <c r="B1664" s="126"/>
      <c r="C1664" s="127" t="s">
        <v>729</v>
      </c>
      <c r="D1664" s="121">
        <v>42893</v>
      </c>
      <c r="E1664" s="122" t="s">
        <v>4972</v>
      </c>
      <c r="F1664" s="122" t="s">
        <v>3</v>
      </c>
      <c r="G1664" s="122">
        <v>1508442</v>
      </c>
      <c r="H1664" s="126"/>
      <c r="I1664" s="130" t="s">
        <v>4973</v>
      </c>
      <c r="J1664" s="126"/>
      <c r="K1664" s="126"/>
      <c r="L1664" s="126"/>
      <c r="M1664" s="126"/>
      <c r="N1664" s="223">
        <v>0</v>
      </c>
      <c r="O1664" s="223">
        <v>0.05</v>
      </c>
      <c r="P1664" s="126" t="s">
        <v>1331</v>
      </c>
    </row>
    <row r="1665" spans="1:16" ht="51">
      <c r="A1665" s="126" t="s">
        <v>620</v>
      </c>
      <c r="B1665" s="126"/>
      <c r="C1665" s="127" t="s">
        <v>714</v>
      </c>
      <c r="D1665" s="121">
        <v>42893</v>
      </c>
      <c r="E1665" s="122" t="s">
        <v>4974</v>
      </c>
      <c r="F1665" s="122" t="s">
        <v>3</v>
      </c>
      <c r="G1665" s="122">
        <v>1508570</v>
      </c>
      <c r="H1665" s="126"/>
      <c r="I1665" s="130" t="s">
        <v>4362</v>
      </c>
      <c r="J1665" s="126"/>
      <c r="K1665" s="126"/>
      <c r="L1665" s="126"/>
      <c r="M1665" s="126"/>
      <c r="N1665" s="223">
        <v>0</v>
      </c>
      <c r="O1665" s="223">
        <v>1968.57</v>
      </c>
      <c r="P1665" s="126" t="s">
        <v>1331</v>
      </c>
    </row>
    <row r="1666" spans="1:16" ht="51">
      <c r="A1666" s="126" t="s">
        <v>620</v>
      </c>
      <c r="B1666" s="126"/>
      <c r="C1666" s="127" t="s">
        <v>714</v>
      </c>
      <c r="D1666" s="121">
        <v>42893</v>
      </c>
      <c r="E1666" s="122" t="s">
        <v>4975</v>
      </c>
      <c r="F1666" s="122" t="s">
        <v>3</v>
      </c>
      <c r="G1666" s="122">
        <v>1508577</v>
      </c>
      <c r="H1666" s="126"/>
      <c r="I1666" s="130" t="s">
        <v>3437</v>
      </c>
      <c r="J1666" s="126"/>
      <c r="K1666" s="126"/>
      <c r="L1666" s="126"/>
      <c r="M1666" s="126"/>
      <c r="N1666" s="223">
        <v>0</v>
      </c>
      <c r="O1666" s="223">
        <v>1500</v>
      </c>
      <c r="P1666" s="126" t="s">
        <v>1331</v>
      </c>
    </row>
    <row r="1667" spans="1:16" ht="51">
      <c r="A1667" s="126" t="s">
        <v>620</v>
      </c>
      <c r="B1667" s="126"/>
      <c r="C1667" s="127" t="s">
        <v>714</v>
      </c>
      <c r="D1667" s="121">
        <v>42893</v>
      </c>
      <c r="E1667" s="122" t="s">
        <v>4976</v>
      </c>
      <c r="F1667" s="122" t="s">
        <v>3</v>
      </c>
      <c r="G1667" s="122">
        <v>1508610</v>
      </c>
      <c r="H1667" s="126"/>
      <c r="I1667" s="130" t="s">
        <v>4977</v>
      </c>
      <c r="J1667" s="126"/>
      <c r="K1667" s="126"/>
      <c r="L1667" s="126"/>
      <c r="M1667" s="126"/>
      <c r="N1667" s="223">
        <v>0</v>
      </c>
      <c r="O1667" s="223">
        <v>38140.270000000004</v>
      </c>
      <c r="P1667" s="126" t="s">
        <v>1331</v>
      </c>
    </row>
    <row r="1668" spans="1:16" ht="38.25">
      <c r="A1668" s="126">
        <v>20</v>
      </c>
      <c r="B1668" s="126"/>
      <c r="C1668" s="127" t="s">
        <v>694</v>
      </c>
      <c r="D1668" s="121">
        <v>42894</v>
      </c>
      <c r="E1668" s="122" t="s">
        <v>4978</v>
      </c>
      <c r="F1668" s="122" t="s">
        <v>3</v>
      </c>
      <c r="G1668" s="122">
        <v>1508948</v>
      </c>
      <c r="H1668" s="126"/>
      <c r="I1668" s="130" t="s">
        <v>4979</v>
      </c>
      <c r="J1668" s="126"/>
      <c r="K1668" s="126"/>
      <c r="L1668" s="126"/>
      <c r="M1668" s="126"/>
      <c r="N1668" s="223">
        <v>0</v>
      </c>
      <c r="O1668" s="223">
        <v>555.16999999999996</v>
      </c>
      <c r="P1668" s="126" t="s">
        <v>1331</v>
      </c>
    </row>
    <row r="1669" spans="1:16" ht="51">
      <c r="A1669" s="126" t="s">
        <v>620</v>
      </c>
      <c r="B1669" s="126"/>
      <c r="C1669" s="127" t="s">
        <v>714</v>
      </c>
      <c r="D1669" s="121">
        <v>42894</v>
      </c>
      <c r="E1669" s="122" t="s">
        <v>4980</v>
      </c>
      <c r="F1669" s="122" t="s">
        <v>3</v>
      </c>
      <c r="G1669" s="122">
        <v>1508998</v>
      </c>
      <c r="H1669" s="126"/>
      <c r="I1669" s="130" t="s">
        <v>4981</v>
      </c>
      <c r="J1669" s="126"/>
      <c r="K1669" s="126"/>
      <c r="L1669" s="126"/>
      <c r="M1669" s="126"/>
      <c r="N1669" s="223">
        <v>0</v>
      </c>
      <c r="O1669" s="223">
        <v>4458.2</v>
      </c>
      <c r="P1669" s="126" t="s">
        <v>1331</v>
      </c>
    </row>
    <row r="1670" spans="1:16" ht="51">
      <c r="A1670" s="126" t="s">
        <v>620</v>
      </c>
      <c r="B1670" s="126"/>
      <c r="C1670" s="127" t="s">
        <v>714</v>
      </c>
      <c r="D1670" s="121">
        <v>42894</v>
      </c>
      <c r="E1670" s="122" t="s">
        <v>4982</v>
      </c>
      <c r="F1670" s="122" t="s">
        <v>3</v>
      </c>
      <c r="G1670" s="122">
        <v>1509002</v>
      </c>
      <c r="H1670" s="126"/>
      <c r="I1670" s="130" t="s">
        <v>4983</v>
      </c>
      <c r="J1670" s="126"/>
      <c r="K1670" s="126"/>
      <c r="L1670" s="126"/>
      <c r="M1670" s="126"/>
      <c r="N1670" s="223">
        <v>0</v>
      </c>
      <c r="O1670" s="223">
        <v>5916.52</v>
      </c>
      <c r="P1670" s="126" t="s">
        <v>12606</v>
      </c>
    </row>
    <row r="1671" spans="1:16" ht="51">
      <c r="A1671" s="126" t="s">
        <v>620</v>
      </c>
      <c r="B1671" s="126"/>
      <c r="C1671" s="127" t="s">
        <v>714</v>
      </c>
      <c r="D1671" s="121">
        <v>42894</v>
      </c>
      <c r="E1671" s="122" t="s">
        <v>4984</v>
      </c>
      <c r="F1671" s="122" t="s">
        <v>3</v>
      </c>
      <c r="G1671" s="122">
        <v>1509024</v>
      </c>
      <c r="H1671" s="126"/>
      <c r="I1671" s="130" t="s">
        <v>4985</v>
      </c>
      <c r="J1671" s="126"/>
      <c r="K1671" s="126"/>
      <c r="L1671" s="126"/>
      <c r="M1671" s="126"/>
      <c r="N1671" s="223">
        <v>0</v>
      </c>
      <c r="O1671" s="223">
        <v>8.73</v>
      </c>
      <c r="P1671" s="126" t="s">
        <v>1331</v>
      </c>
    </row>
    <row r="1672" spans="1:16" ht="51">
      <c r="A1672" s="126" t="s">
        <v>620</v>
      </c>
      <c r="B1672" s="126"/>
      <c r="C1672" s="127" t="s">
        <v>714</v>
      </c>
      <c r="D1672" s="121">
        <v>42894</v>
      </c>
      <c r="E1672" s="122" t="s">
        <v>4986</v>
      </c>
      <c r="F1672" s="122" t="s">
        <v>3</v>
      </c>
      <c r="G1672" s="122">
        <v>1509050</v>
      </c>
      <c r="H1672" s="126"/>
      <c r="I1672" s="130" t="s">
        <v>4987</v>
      </c>
      <c r="J1672" s="126"/>
      <c r="K1672" s="126"/>
      <c r="L1672" s="126"/>
      <c r="M1672" s="126"/>
      <c r="N1672" s="223">
        <v>0</v>
      </c>
      <c r="O1672" s="223">
        <v>55000</v>
      </c>
      <c r="P1672" s="126" t="s">
        <v>1331</v>
      </c>
    </row>
    <row r="1673" spans="1:16" ht="63.75">
      <c r="A1673" s="126">
        <v>574</v>
      </c>
      <c r="B1673" s="126"/>
      <c r="C1673" s="127" t="s">
        <v>851</v>
      </c>
      <c r="D1673" s="121">
        <v>42895</v>
      </c>
      <c r="E1673" s="122" t="s">
        <v>4988</v>
      </c>
      <c r="F1673" s="122" t="s">
        <v>3</v>
      </c>
      <c r="G1673" s="122">
        <v>1509201</v>
      </c>
      <c r="H1673" s="126"/>
      <c r="I1673" s="130" t="s">
        <v>4989</v>
      </c>
      <c r="J1673" s="126"/>
      <c r="K1673" s="126"/>
      <c r="L1673" s="126"/>
      <c r="M1673" s="126"/>
      <c r="N1673" s="223">
        <v>0</v>
      </c>
      <c r="O1673" s="223">
        <v>288900</v>
      </c>
      <c r="P1673" s="126" t="s">
        <v>1331</v>
      </c>
    </row>
    <row r="1674" spans="1:16" ht="51">
      <c r="A1674" s="126">
        <v>20</v>
      </c>
      <c r="B1674" s="126"/>
      <c r="C1674" s="127" t="s">
        <v>694</v>
      </c>
      <c r="D1674" s="121">
        <v>42895</v>
      </c>
      <c r="E1674" s="122" t="s">
        <v>4990</v>
      </c>
      <c r="F1674" s="122" t="s">
        <v>3</v>
      </c>
      <c r="G1674" s="122">
        <v>1509174</v>
      </c>
      <c r="H1674" s="126"/>
      <c r="I1674" s="130" t="s">
        <v>4991</v>
      </c>
      <c r="J1674" s="126"/>
      <c r="K1674" s="126"/>
      <c r="L1674" s="126"/>
      <c r="M1674" s="126"/>
      <c r="N1674" s="223">
        <v>0</v>
      </c>
      <c r="O1674" s="223">
        <v>49</v>
      </c>
      <c r="P1674" s="126" t="s">
        <v>1331</v>
      </c>
    </row>
    <row r="1675" spans="1:16" ht="51">
      <c r="A1675" s="126" t="s">
        <v>620</v>
      </c>
      <c r="B1675" s="126"/>
      <c r="C1675" s="127" t="s">
        <v>714</v>
      </c>
      <c r="D1675" s="121">
        <v>42895</v>
      </c>
      <c r="E1675" s="122" t="s">
        <v>4992</v>
      </c>
      <c r="F1675" s="122" t="s">
        <v>3</v>
      </c>
      <c r="G1675" s="122">
        <v>1509292</v>
      </c>
      <c r="H1675" s="126"/>
      <c r="I1675" s="130" t="s">
        <v>4993</v>
      </c>
      <c r="J1675" s="126"/>
      <c r="K1675" s="126"/>
      <c r="L1675" s="126"/>
      <c r="M1675" s="126"/>
      <c r="N1675" s="223">
        <v>0</v>
      </c>
      <c r="O1675" s="223">
        <v>626.4</v>
      </c>
      <c r="P1675" s="126" t="s">
        <v>1331</v>
      </c>
    </row>
    <row r="1676" spans="1:16" ht="51">
      <c r="A1676" s="126">
        <v>340</v>
      </c>
      <c r="B1676" s="126"/>
      <c r="C1676" s="127" t="s">
        <v>815</v>
      </c>
      <c r="D1676" s="121">
        <v>42895</v>
      </c>
      <c r="E1676" s="122" t="s">
        <v>4994</v>
      </c>
      <c r="F1676" s="122" t="s">
        <v>3</v>
      </c>
      <c r="G1676" s="122">
        <v>1509303</v>
      </c>
      <c r="H1676" s="126"/>
      <c r="I1676" s="130" t="s">
        <v>4995</v>
      </c>
      <c r="J1676" s="126"/>
      <c r="K1676" s="126"/>
      <c r="L1676" s="126"/>
      <c r="M1676" s="126"/>
      <c r="N1676" s="223">
        <v>0</v>
      </c>
      <c r="O1676" s="223">
        <v>0.1</v>
      </c>
      <c r="P1676" s="126" t="s">
        <v>1331</v>
      </c>
    </row>
    <row r="1677" spans="1:16" ht="51">
      <c r="A1677" s="126" t="s">
        <v>620</v>
      </c>
      <c r="B1677" s="126"/>
      <c r="C1677" s="127" t="s">
        <v>714</v>
      </c>
      <c r="D1677" s="121">
        <v>42895</v>
      </c>
      <c r="E1677" s="122" t="s">
        <v>4996</v>
      </c>
      <c r="F1677" s="122" t="s">
        <v>3</v>
      </c>
      <c r="G1677" s="122">
        <v>1509305</v>
      </c>
      <c r="H1677" s="126"/>
      <c r="I1677" s="130" t="s">
        <v>4997</v>
      </c>
      <c r="J1677" s="126"/>
      <c r="K1677" s="126"/>
      <c r="L1677" s="126"/>
      <c r="M1677" s="126"/>
      <c r="N1677" s="223">
        <v>0</v>
      </c>
      <c r="O1677" s="223">
        <v>12785.06</v>
      </c>
      <c r="P1677" s="126" t="s">
        <v>1331</v>
      </c>
    </row>
    <row r="1678" spans="1:16" ht="51">
      <c r="A1678" s="126" t="s">
        <v>620</v>
      </c>
      <c r="B1678" s="126"/>
      <c r="C1678" s="127" t="s">
        <v>714</v>
      </c>
      <c r="D1678" s="121">
        <v>42895</v>
      </c>
      <c r="E1678" s="122" t="s">
        <v>4998</v>
      </c>
      <c r="F1678" s="122" t="s">
        <v>3</v>
      </c>
      <c r="G1678" s="122">
        <v>1509308</v>
      </c>
      <c r="H1678" s="126"/>
      <c r="I1678" s="130" t="s">
        <v>4999</v>
      </c>
      <c r="J1678" s="126"/>
      <c r="K1678" s="126"/>
      <c r="L1678" s="126"/>
      <c r="M1678" s="126"/>
      <c r="N1678" s="223">
        <v>0</v>
      </c>
      <c r="O1678" s="223">
        <v>1368.92</v>
      </c>
      <c r="P1678" s="126" t="s">
        <v>1331</v>
      </c>
    </row>
    <row r="1679" spans="1:16" ht="51">
      <c r="A1679" s="126">
        <v>16</v>
      </c>
      <c r="B1679" s="126"/>
      <c r="C1679" s="127" t="s">
        <v>693</v>
      </c>
      <c r="D1679" s="121">
        <v>42895</v>
      </c>
      <c r="E1679" s="122" t="s">
        <v>5000</v>
      </c>
      <c r="F1679" s="122" t="s">
        <v>3</v>
      </c>
      <c r="G1679" s="122">
        <v>1509367</v>
      </c>
      <c r="H1679" s="126"/>
      <c r="I1679" s="130" t="s">
        <v>5001</v>
      </c>
      <c r="J1679" s="126"/>
      <c r="K1679" s="126"/>
      <c r="L1679" s="126"/>
      <c r="M1679" s="126"/>
      <c r="N1679" s="223">
        <v>0</v>
      </c>
      <c r="O1679" s="223">
        <v>2255</v>
      </c>
      <c r="P1679" s="126" t="s">
        <v>1331</v>
      </c>
    </row>
    <row r="1680" spans="1:16" ht="51">
      <c r="A1680" s="126" t="s">
        <v>620</v>
      </c>
      <c r="B1680" s="126"/>
      <c r="C1680" s="127" t="s">
        <v>714</v>
      </c>
      <c r="D1680" s="121">
        <v>42895</v>
      </c>
      <c r="E1680" s="122" t="s">
        <v>5002</v>
      </c>
      <c r="F1680" s="122" t="s">
        <v>3</v>
      </c>
      <c r="G1680" s="122">
        <v>1509368</v>
      </c>
      <c r="H1680" s="126"/>
      <c r="I1680" s="130" t="s">
        <v>5003</v>
      </c>
      <c r="J1680" s="126"/>
      <c r="K1680" s="126"/>
      <c r="L1680" s="126"/>
      <c r="M1680" s="126"/>
      <c r="N1680" s="223">
        <v>0</v>
      </c>
      <c r="O1680" s="223">
        <v>1200</v>
      </c>
      <c r="P1680" s="126" t="s">
        <v>1331</v>
      </c>
    </row>
    <row r="1681" spans="1:16" ht="51">
      <c r="A1681" s="126" t="s">
        <v>620</v>
      </c>
      <c r="B1681" s="126"/>
      <c r="C1681" s="127" t="s">
        <v>714</v>
      </c>
      <c r="D1681" s="121">
        <v>42895</v>
      </c>
      <c r="E1681" s="122" t="s">
        <v>5004</v>
      </c>
      <c r="F1681" s="122" t="s">
        <v>3</v>
      </c>
      <c r="G1681" s="122">
        <v>1509423</v>
      </c>
      <c r="H1681" s="126"/>
      <c r="I1681" s="130" t="s">
        <v>5005</v>
      </c>
      <c r="J1681" s="126"/>
      <c r="K1681" s="126"/>
      <c r="L1681" s="126"/>
      <c r="M1681" s="126"/>
      <c r="N1681" s="223">
        <v>0</v>
      </c>
      <c r="O1681" s="223">
        <v>1775.8700000000001</v>
      </c>
      <c r="P1681" s="126" t="s">
        <v>1331</v>
      </c>
    </row>
    <row r="1682" spans="1:16" ht="51">
      <c r="A1682" s="126" t="s">
        <v>627</v>
      </c>
      <c r="B1682" s="126"/>
      <c r="C1682" s="127" t="s">
        <v>1235</v>
      </c>
      <c r="D1682" s="121">
        <v>42898</v>
      </c>
      <c r="E1682" s="122" t="s">
        <v>5006</v>
      </c>
      <c r="F1682" s="122" t="s">
        <v>3</v>
      </c>
      <c r="G1682" s="122">
        <v>1509692</v>
      </c>
      <c r="H1682" s="126"/>
      <c r="I1682" s="130" t="s">
        <v>5007</v>
      </c>
      <c r="J1682" s="126"/>
      <c r="K1682" s="126"/>
      <c r="L1682" s="126"/>
      <c r="M1682" s="126"/>
      <c r="N1682" s="223">
        <v>0</v>
      </c>
      <c r="O1682" s="223">
        <v>205054.69</v>
      </c>
      <c r="P1682" s="126" t="s">
        <v>1331</v>
      </c>
    </row>
    <row r="1683" spans="1:16" ht="63.75">
      <c r="A1683" s="126" t="s">
        <v>627</v>
      </c>
      <c r="B1683" s="126"/>
      <c r="C1683" s="127" t="s">
        <v>1235</v>
      </c>
      <c r="D1683" s="121">
        <v>42898</v>
      </c>
      <c r="E1683" s="122" t="s">
        <v>5008</v>
      </c>
      <c r="F1683" s="122" t="s">
        <v>3</v>
      </c>
      <c r="G1683" s="122">
        <v>1509694</v>
      </c>
      <c r="H1683" s="126"/>
      <c r="I1683" s="130" t="s">
        <v>5009</v>
      </c>
      <c r="J1683" s="126"/>
      <c r="K1683" s="126"/>
      <c r="L1683" s="126"/>
      <c r="M1683" s="126"/>
      <c r="N1683" s="223">
        <v>0</v>
      </c>
      <c r="O1683" s="223">
        <v>4046.14</v>
      </c>
      <c r="P1683" s="126" t="s">
        <v>1331</v>
      </c>
    </row>
    <row r="1684" spans="1:16" ht="63.75">
      <c r="A1684" s="126" t="s">
        <v>620</v>
      </c>
      <c r="B1684" s="126"/>
      <c r="C1684" s="127" t="s">
        <v>714</v>
      </c>
      <c r="D1684" s="121">
        <v>42898</v>
      </c>
      <c r="E1684" s="122" t="s">
        <v>5010</v>
      </c>
      <c r="F1684" s="122" t="s">
        <v>3</v>
      </c>
      <c r="G1684" s="122">
        <v>1509597</v>
      </c>
      <c r="H1684" s="126"/>
      <c r="I1684" s="130" t="s">
        <v>5011</v>
      </c>
      <c r="J1684" s="126"/>
      <c r="K1684" s="126"/>
      <c r="L1684" s="126"/>
      <c r="M1684" s="126"/>
      <c r="N1684" s="223">
        <v>0</v>
      </c>
      <c r="O1684" s="223">
        <v>26022</v>
      </c>
      <c r="P1684" s="126" t="s">
        <v>1331</v>
      </c>
    </row>
    <row r="1685" spans="1:16" ht="51">
      <c r="A1685" s="126" t="s">
        <v>620</v>
      </c>
      <c r="B1685" s="126"/>
      <c r="C1685" s="127" t="s">
        <v>714</v>
      </c>
      <c r="D1685" s="121">
        <v>42898</v>
      </c>
      <c r="E1685" s="122" t="s">
        <v>5012</v>
      </c>
      <c r="F1685" s="122" t="s">
        <v>3</v>
      </c>
      <c r="G1685" s="122">
        <v>1509629</v>
      </c>
      <c r="H1685" s="126"/>
      <c r="I1685" s="130" t="s">
        <v>5013</v>
      </c>
      <c r="J1685" s="126"/>
      <c r="K1685" s="126"/>
      <c r="L1685" s="126"/>
      <c r="M1685" s="126"/>
      <c r="N1685" s="223">
        <v>0</v>
      </c>
      <c r="O1685" s="223">
        <v>5357.54</v>
      </c>
      <c r="P1685" s="126" t="s">
        <v>1331</v>
      </c>
    </row>
    <row r="1686" spans="1:16" ht="63.75">
      <c r="A1686" s="126" t="s">
        <v>620</v>
      </c>
      <c r="B1686" s="126"/>
      <c r="C1686" s="127" t="s">
        <v>714</v>
      </c>
      <c r="D1686" s="121">
        <v>42898</v>
      </c>
      <c r="E1686" s="122" t="s">
        <v>5014</v>
      </c>
      <c r="F1686" s="122" t="s">
        <v>3</v>
      </c>
      <c r="G1686" s="122">
        <v>1509693</v>
      </c>
      <c r="H1686" s="126"/>
      <c r="I1686" s="130" t="s">
        <v>5015</v>
      </c>
      <c r="J1686" s="126"/>
      <c r="K1686" s="126"/>
      <c r="L1686" s="126"/>
      <c r="M1686" s="126"/>
      <c r="N1686" s="223">
        <v>0</v>
      </c>
      <c r="O1686" s="223">
        <v>68974</v>
      </c>
      <c r="P1686" s="126" t="s">
        <v>1331</v>
      </c>
    </row>
    <row r="1687" spans="1:16" ht="63.75">
      <c r="A1687" s="126" t="s">
        <v>620</v>
      </c>
      <c r="B1687" s="126"/>
      <c r="C1687" s="127" t="s">
        <v>714</v>
      </c>
      <c r="D1687" s="121">
        <v>42898</v>
      </c>
      <c r="E1687" s="122" t="s">
        <v>5016</v>
      </c>
      <c r="F1687" s="122" t="s">
        <v>3</v>
      </c>
      <c r="G1687" s="122">
        <v>1509745</v>
      </c>
      <c r="H1687" s="126"/>
      <c r="I1687" s="130" t="s">
        <v>5017</v>
      </c>
      <c r="J1687" s="126"/>
      <c r="K1687" s="126"/>
      <c r="L1687" s="126"/>
      <c r="M1687" s="126"/>
      <c r="N1687" s="223">
        <v>0</v>
      </c>
      <c r="O1687" s="223">
        <v>39.33</v>
      </c>
      <c r="P1687" s="126" t="s">
        <v>1331</v>
      </c>
    </row>
    <row r="1688" spans="1:16" ht="51">
      <c r="A1688" s="126">
        <v>10</v>
      </c>
      <c r="B1688" s="126"/>
      <c r="C1688" s="127" t="s">
        <v>691</v>
      </c>
      <c r="D1688" s="121">
        <v>42898</v>
      </c>
      <c r="E1688" s="122" t="s">
        <v>5018</v>
      </c>
      <c r="F1688" s="122" t="s">
        <v>3</v>
      </c>
      <c r="G1688" s="122">
        <v>1509754</v>
      </c>
      <c r="H1688" s="126"/>
      <c r="I1688" s="130" t="s">
        <v>5019</v>
      </c>
      <c r="J1688" s="126"/>
      <c r="K1688" s="126"/>
      <c r="L1688" s="126"/>
      <c r="M1688" s="126"/>
      <c r="N1688" s="223">
        <v>0</v>
      </c>
      <c r="O1688" s="223">
        <v>718.76</v>
      </c>
      <c r="P1688" s="126" t="s">
        <v>1331</v>
      </c>
    </row>
    <row r="1689" spans="1:16" ht="63.75">
      <c r="A1689" s="126">
        <v>10</v>
      </c>
      <c r="B1689" s="126"/>
      <c r="C1689" s="127" t="s">
        <v>691</v>
      </c>
      <c r="D1689" s="121">
        <v>42898</v>
      </c>
      <c r="E1689" s="122" t="s">
        <v>5020</v>
      </c>
      <c r="F1689" s="122" t="s">
        <v>3</v>
      </c>
      <c r="G1689" s="122">
        <v>1509755</v>
      </c>
      <c r="H1689" s="126"/>
      <c r="I1689" s="130" t="s">
        <v>5021</v>
      </c>
      <c r="J1689" s="126"/>
      <c r="K1689" s="126"/>
      <c r="L1689" s="126"/>
      <c r="M1689" s="126"/>
      <c r="N1689" s="223">
        <v>0</v>
      </c>
      <c r="O1689" s="223">
        <v>120</v>
      </c>
      <c r="P1689" s="126" t="s">
        <v>1331</v>
      </c>
    </row>
    <row r="1690" spans="1:16" ht="51">
      <c r="A1690" s="126" t="s">
        <v>620</v>
      </c>
      <c r="B1690" s="126"/>
      <c r="C1690" s="127" t="s">
        <v>714</v>
      </c>
      <c r="D1690" s="121">
        <v>42898</v>
      </c>
      <c r="E1690" s="122" t="s">
        <v>5022</v>
      </c>
      <c r="F1690" s="122" t="s">
        <v>3</v>
      </c>
      <c r="G1690" s="122">
        <v>1509757</v>
      </c>
      <c r="H1690" s="126"/>
      <c r="I1690" s="130" t="s">
        <v>5023</v>
      </c>
      <c r="J1690" s="126"/>
      <c r="K1690" s="126"/>
      <c r="L1690" s="126"/>
      <c r="M1690" s="126"/>
      <c r="N1690" s="223">
        <v>0</v>
      </c>
      <c r="O1690" s="223">
        <v>227.43</v>
      </c>
      <c r="P1690" s="126" t="s">
        <v>1331</v>
      </c>
    </row>
    <row r="1691" spans="1:16" ht="63.75">
      <c r="A1691" s="126" t="s">
        <v>620</v>
      </c>
      <c r="B1691" s="126"/>
      <c r="C1691" s="127" t="s">
        <v>714</v>
      </c>
      <c r="D1691" s="121">
        <v>42898</v>
      </c>
      <c r="E1691" s="122" t="s">
        <v>5024</v>
      </c>
      <c r="F1691" s="122" t="s">
        <v>3</v>
      </c>
      <c r="G1691" s="122">
        <v>1509758</v>
      </c>
      <c r="H1691" s="126"/>
      <c r="I1691" s="130" t="s">
        <v>5025</v>
      </c>
      <c r="J1691" s="126"/>
      <c r="K1691" s="126"/>
      <c r="L1691" s="126"/>
      <c r="M1691" s="126"/>
      <c r="N1691" s="223">
        <v>0</v>
      </c>
      <c r="O1691" s="223">
        <v>38</v>
      </c>
      <c r="P1691" s="126" t="s">
        <v>1331</v>
      </c>
    </row>
    <row r="1692" spans="1:16" ht="63.75">
      <c r="A1692" s="126" t="s">
        <v>620</v>
      </c>
      <c r="B1692" s="126"/>
      <c r="C1692" s="127" t="s">
        <v>714</v>
      </c>
      <c r="D1692" s="121">
        <v>42898</v>
      </c>
      <c r="E1692" s="122" t="s">
        <v>5026</v>
      </c>
      <c r="F1692" s="122" t="s">
        <v>3</v>
      </c>
      <c r="G1692" s="122">
        <v>1509759</v>
      </c>
      <c r="H1692" s="126"/>
      <c r="I1692" s="130" t="s">
        <v>5027</v>
      </c>
      <c r="J1692" s="126"/>
      <c r="K1692" s="126"/>
      <c r="L1692" s="126"/>
      <c r="M1692" s="126"/>
      <c r="N1692" s="223">
        <v>0</v>
      </c>
      <c r="O1692" s="223">
        <v>158.1</v>
      </c>
      <c r="P1692" s="126" t="s">
        <v>1331</v>
      </c>
    </row>
    <row r="1693" spans="1:16" ht="63.75">
      <c r="A1693" s="126" t="s">
        <v>620</v>
      </c>
      <c r="B1693" s="126"/>
      <c r="C1693" s="127" t="s">
        <v>714</v>
      </c>
      <c r="D1693" s="121">
        <v>42898</v>
      </c>
      <c r="E1693" s="122" t="s">
        <v>5028</v>
      </c>
      <c r="F1693" s="122" t="s">
        <v>3</v>
      </c>
      <c r="G1693" s="122">
        <v>1509761</v>
      </c>
      <c r="H1693" s="126"/>
      <c r="I1693" s="130" t="s">
        <v>5029</v>
      </c>
      <c r="J1693" s="126"/>
      <c r="K1693" s="126"/>
      <c r="L1693" s="126"/>
      <c r="M1693" s="126"/>
      <c r="N1693" s="223">
        <v>0</v>
      </c>
      <c r="O1693" s="223">
        <v>26.41</v>
      </c>
      <c r="P1693" s="126" t="s">
        <v>1331</v>
      </c>
    </row>
    <row r="1694" spans="1:16" ht="51">
      <c r="A1694" s="126" t="s">
        <v>620</v>
      </c>
      <c r="B1694" s="126"/>
      <c r="C1694" s="127" t="s">
        <v>714</v>
      </c>
      <c r="D1694" s="121">
        <v>42898</v>
      </c>
      <c r="E1694" s="122" t="s">
        <v>5030</v>
      </c>
      <c r="F1694" s="122" t="s">
        <v>3</v>
      </c>
      <c r="G1694" s="122">
        <v>1509840</v>
      </c>
      <c r="H1694" s="126"/>
      <c r="I1694" s="130" t="s">
        <v>5031</v>
      </c>
      <c r="J1694" s="126"/>
      <c r="K1694" s="126"/>
      <c r="L1694" s="126"/>
      <c r="M1694" s="126"/>
      <c r="N1694" s="223">
        <v>0</v>
      </c>
      <c r="O1694" s="223">
        <v>21233</v>
      </c>
      <c r="P1694" s="126" t="s">
        <v>1331</v>
      </c>
    </row>
    <row r="1695" spans="1:16" ht="51">
      <c r="A1695" s="126">
        <v>41</v>
      </c>
      <c r="B1695" s="126"/>
      <c r="C1695" s="127" t="s">
        <v>698</v>
      </c>
      <c r="D1695" s="121">
        <v>42898</v>
      </c>
      <c r="E1695" s="122" t="s">
        <v>5032</v>
      </c>
      <c r="F1695" s="122" t="s">
        <v>3</v>
      </c>
      <c r="G1695" s="122">
        <v>1509860</v>
      </c>
      <c r="H1695" s="126"/>
      <c r="I1695" s="130" t="s">
        <v>5033</v>
      </c>
      <c r="J1695" s="126"/>
      <c r="K1695" s="126"/>
      <c r="L1695" s="126"/>
      <c r="M1695" s="126"/>
      <c r="N1695" s="223">
        <v>0</v>
      </c>
      <c r="O1695" s="223">
        <v>371</v>
      </c>
      <c r="P1695" s="126" t="s">
        <v>1331</v>
      </c>
    </row>
    <row r="1696" spans="1:16" ht="51">
      <c r="A1696" s="126">
        <v>41</v>
      </c>
      <c r="B1696" s="126"/>
      <c r="C1696" s="127" t="s">
        <v>698</v>
      </c>
      <c r="D1696" s="121">
        <v>42898</v>
      </c>
      <c r="E1696" s="122" t="s">
        <v>5034</v>
      </c>
      <c r="F1696" s="122" t="s">
        <v>3</v>
      </c>
      <c r="G1696" s="122">
        <v>1509861</v>
      </c>
      <c r="H1696" s="126"/>
      <c r="I1696" s="130" t="s">
        <v>5035</v>
      </c>
      <c r="J1696" s="126"/>
      <c r="K1696" s="126"/>
      <c r="L1696" s="126"/>
      <c r="M1696" s="126"/>
      <c r="N1696" s="223">
        <v>0</v>
      </c>
      <c r="O1696" s="223">
        <v>0.2</v>
      </c>
      <c r="P1696" s="126" t="s">
        <v>1331</v>
      </c>
    </row>
    <row r="1697" spans="1:16" ht="63.75">
      <c r="A1697" s="126" t="s">
        <v>620</v>
      </c>
      <c r="B1697" s="126"/>
      <c r="C1697" s="127" t="s">
        <v>714</v>
      </c>
      <c r="D1697" s="121">
        <v>42899</v>
      </c>
      <c r="E1697" s="122" t="s">
        <v>5036</v>
      </c>
      <c r="F1697" s="122" t="s">
        <v>3</v>
      </c>
      <c r="G1697" s="122">
        <v>1510038</v>
      </c>
      <c r="H1697" s="126"/>
      <c r="I1697" s="130" t="s">
        <v>5037</v>
      </c>
      <c r="J1697" s="126"/>
      <c r="K1697" s="126"/>
      <c r="L1697" s="126"/>
      <c r="M1697" s="126"/>
      <c r="N1697" s="223">
        <v>0</v>
      </c>
      <c r="O1697" s="223">
        <v>1872</v>
      </c>
      <c r="P1697" s="126" t="s">
        <v>1331</v>
      </c>
    </row>
    <row r="1698" spans="1:16" ht="51">
      <c r="A1698" s="126" t="s">
        <v>620</v>
      </c>
      <c r="B1698" s="126"/>
      <c r="C1698" s="127" t="s">
        <v>714</v>
      </c>
      <c r="D1698" s="121">
        <v>42899</v>
      </c>
      <c r="E1698" s="122" t="s">
        <v>5038</v>
      </c>
      <c r="F1698" s="122" t="s">
        <v>3</v>
      </c>
      <c r="G1698" s="122">
        <v>1510043</v>
      </c>
      <c r="H1698" s="126"/>
      <c r="I1698" s="130" t="s">
        <v>5039</v>
      </c>
      <c r="J1698" s="126"/>
      <c r="K1698" s="126"/>
      <c r="L1698" s="126"/>
      <c r="M1698" s="126"/>
      <c r="N1698" s="223">
        <v>0</v>
      </c>
      <c r="O1698" s="223">
        <v>0.5</v>
      </c>
      <c r="P1698" s="126" t="s">
        <v>1331</v>
      </c>
    </row>
    <row r="1699" spans="1:16" ht="51">
      <c r="A1699" s="126">
        <v>212</v>
      </c>
      <c r="B1699" s="126"/>
      <c r="C1699" s="127" t="s">
        <v>762</v>
      </c>
      <c r="D1699" s="121">
        <v>42899</v>
      </c>
      <c r="E1699" s="122" t="s">
        <v>5040</v>
      </c>
      <c r="F1699" s="122" t="s">
        <v>3</v>
      </c>
      <c r="G1699" s="122">
        <v>1510051</v>
      </c>
      <c r="H1699" s="126"/>
      <c r="I1699" s="130" t="s">
        <v>5041</v>
      </c>
      <c r="J1699" s="126"/>
      <c r="K1699" s="126"/>
      <c r="L1699" s="126"/>
      <c r="M1699" s="126"/>
      <c r="N1699" s="223">
        <v>0</v>
      </c>
      <c r="O1699" s="223">
        <v>50</v>
      </c>
      <c r="P1699" s="126" t="s">
        <v>1331</v>
      </c>
    </row>
    <row r="1700" spans="1:16" ht="38.25">
      <c r="A1700" s="126">
        <v>20</v>
      </c>
      <c r="B1700" s="126"/>
      <c r="C1700" s="127" t="s">
        <v>694</v>
      </c>
      <c r="D1700" s="121">
        <v>42899</v>
      </c>
      <c r="E1700" s="122" t="s">
        <v>5042</v>
      </c>
      <c r="F1700" s="122" t="s">
        <v>3</v>
      </c>
      <c r="G1700" s="122">
        <v>1510078</v>
      </c>
      <c r="H1700" s="126"/>
      <c r="I1700" s="130" t="s">
        <v>5043</v>
      </c>
      <c r="J1700" s="126"/>
      <c r="K1700" s="126"/>
      <c r="L1700" s="126"/>
      <c r="M1700" s="126"/>
      <c r="N1700" s="223">
        <v>0</v>
      </c>
      <c r="O1700" s="223">
        <v>124</v>
      </c>
      <c r="P1700" s="126" t="s">
        <v>1331</v>
      </c>
    </row>
    <row r="1701" spans="1:16" ht="38.25">
      <c r="A1701" s="126">
        <v>20</v>
      </c>
      <c r="B1701" s="126"/>
      <c r="C1701" s="127" t="s">
        <v>694</v>
      </c>
      <c r="D1701" s="121">
        <v>42899</v>
      </c>
      <c r="E1701" s="122" t="s">
        <v>5044</v>
      </c>
      <c r="F1701" s="122" t="s">
        <v>3</v>
      </c>
      <c r="G1701" s="122">
        <v>1510079</v>
      </c>
      <c r="H1701" s="126"/>
      <c r="I1701" s="130" t="s">
        <v>5045</v>
      </c>
      <c r="J1701" s="126"/>
      <c r="K1701" s="126"/>
      <c r="L1701" s="126"/>
      <c r="M1701" s="126"/>
      <c r="N1701" s="223">
        <v>0</v>
      </c>
      <c r="O1701" s="223">
        <v>124</v>
      </c>
      <c r="P1701" s="126" t="s">
        <v>1331</v>
      </c>
    </row>
    <row r="1702" spans="1:16" ht="38.25">
      <c r="A1702" s="126">
        <v>20</v>
      </c>
      <c r="B1702" s="126"/>
      <c r="C1702" s="127" t="s">
        <v>694</v>
      </c>
      <c r="D1702" s="121">
        <v>42899</v>
      </c>
      <c r="E1702" s="122" t="s">
        <v>5046</v>
      </c>
      <c r="F1702" s="122" t="s">
        <v>3</v>
      </c>
      <c r="G1702" s="122">
        <v>1510083</v>
      </c>
      <c r="H1702" s="126"/>
      <c r="I1702" s="130" t="s">
        <v>5047</v>
      </c>
      <c r="J1702" s="126"/>
      <c r="K1702" s="126"/>
      <c r="L1702" s="126"/>
      <c r="M1702" s="126"/>
      <c r="N1702" s="223">
        <v>0</v>
      </c>
      <c r="O1702" s="223">
        <v>78</v>
      </c>
      <c r="P1702" s="126" t="s">
        <v>1331</v>
      </c>
    </row>
    <row r="1703" spans="1:16" ht="51">
      <c r="A1703" s="126">
        <v>86</v>
      </c>
      <c r="B1703" s="126"/>
      <c r="C1703" s="127" t="s">
        <v>711</v>
      </c>
      <c r="D1703" s="121">
        <v>42899</v>
      </c>
      <c r="E1703" s="122" t="s">
        <v>5048</v>
      </c>
      <c r="F1703" s="122" t="s">
        <v>3</v>
      </c>
      <c r="G1703" s="122">
        <v>1510084</v>
      </c>
      <c r="H1703" s="126"/>
      <c r="I1703" s="130" t="s">
        <v>5049</v>
      </c>
      <c r="J1703" s="126"/>
      <c r="K1703" s="126"/>
      <c r="L1703" s="126"/>
      <c r="M1703" s="126"/>
      <c r="N1703" s="223">
        <v>0</v>
      </c>
      <c r="O1703" s="223">
        <v>1574</v>
      </c>
      <c r="P1703" s="126" t="s">
        <v>1331</v>
      </c>
    </row>
    <row r="1704" spans="1:16" ht="63.75">
      <c r="A1704" s="126">
        <v>344</v>
      </c>
      <c r="B1704" s="126"/>
      <c r="C1704" s="127" t="s">
        <v>819</v>
      </c>
      <c r="D1704" s="121">
        <v>42899</v>
      </c>
      <c r="E1704" s="122" t="s">
        <v>5050</v>
      </c>
      <c r="F1704" s="122" t="s">
        <v>3</v>
      </c>
      <c r="G1704" s="122">
        <v>1510124</v>
      </c>
      <c r="H1704" s="126"/>
      <c r="I1704" s="130" t="s">
        <v>5051</v>
      </c>
      <c r="J1704" s="126"/>
      <c r="K1704" s="126"/>
      <c r="L1704" s="126"/>
      <c r="M1704" s="126"/>
      <c r="N1704" s="223">
        <v>0</v>
      </c>
      <c r="O1704" s="223">
        <v>128.80000000000001</v>
      </c>
      <c r="P1704" s="126" t="s">
        <v>12606</v>
      </c>
    </row>
    <row r="1705" spans="1:16" ht="51">
      <c r="A1705" s="126" t="s">
        <v>620</v>
      </c>
      <c r="B1705" s="126"/>
      <c r="C1705" s="127" t="s">
        <v>714</v>
      </c>
      <c r="D1705" s="121">
        <v>42900</v>
      </c>
      <c r="E1705" s="122" t="s">
        <v>5052</v>
      </c>
      <c r="F1705" s="122" t="s">
        <v>3</v>
      </c>
      <c r="G1705" s="122">
        <v>1510439</v>
      </c>
      <c r="H1705" s="126"/>
      <c r="I1705" s="130" t="s">
        <v>5053</v>
      </c>
      <c r="J1705" s="126"/>
      <c r="K1705" s="126"/>
      <c r="L1705" s="126"/>
      <c r="M1705" s="126"/>
      <c r="N1705" s="223">
        <v>0</v>
      </c>
      <c r="O1705" s="223">
        <v>15053.24</v>
      </c>
      <c r="P1705" s="126" t="s">
        <v>1331</v>
      </c>
    </row>
    <row r="1706" spans="1:16" ht="51">
      <c r="A1706" s="126">
        <v>47</v>
      </c>
      <c r="B1706" s="126"/>
      <c r="C1706" s="127" t="s">
        <v>700</v>
      </c>
      <c r="D1706" s="121">
        <v>42900</v>
      </c>
      <c r="E1706" s="122" t="s">
        <v>5054</v>
      </c>
      <c r="F1706" s="122" t="s">
        <v>3</v>
      </c>
      <c r="G1706" s="122">
        <v>1510523</v>
      </c>
      <c r="H1706" s="126"/>
      <c r="I1706" s="130" t="s">
        <v>5055</v>
      </c>
      <c r="J1706" s="126"/>
      <c r="K1706" s="126"/>
      <c r="L1706" s="126"/>
      <c r="M1706" s="126"/>
      <c r="N1706" s="223">
        <v>0</v>
      </c>
      <c r="O1706" s="223">
        <v>0.03</v>
      </c>
      <c r="P1706" s="126" t="s">
        <v>1331</v>
      </c>
    </row>
    <row r="1707" spans="1:16" ht="51">
      <c r="A1707" s="126" t="s">
        <v>620</v>
      </c>
      <c r="B1707" s="126"/>
      <c r="C1707" s="127" t="s">
        <v>714</v>
      </c>
      <c r="D1707" s="121">
        <v>42900</v>
      </c>
      <c r="E1707" s="122" t="s">
        <v>5056</v>
      </c>
      <c r="F1707" s="122" t="s">
        <v>3</v>
      </c>
      <c r="G1707" s="122">
        <v>1510544</v>
      </c>
      <c r="H1707" s="126"/>
      <c r="I1707" s="130" t="s">
        <v>5057</v>
      </c>
      <c r="J1707" s="126"/>
      <c r="K1707" s="126"/>
      <c r="L1707" s="126"/>
      <c r="M1707" s="126"/>
      <c r="N1707" s="223">
        <v>0</v>
      </c>
      <c r="O1707" s="223">
        <v>12955.02</v>
      </c>
      <c r="P1707" s="126" t="s">
        <v>1331</v>
      </c>
    </row>
    <row r="1708" spans="1:16" ht="51">
      <c r="A1708" s="126" t="s">
        <v>620</v>
      </c>
      <c r="B1708" s="126"/>
      <c r="C1708" s="127" t="s">
        <v>714</v>
      </c>
      <c r="D1708" s="121">
        <v>42900</v>
      </c>
      <c r="E1708" s="122" t="s">
        <v>5058</v>
      </c>
      <c r="F1708" s="122" t="s">
        <v>3</v>
      </c>
      <c r="G1708" s="122">
        <v>1510564</v>
      </c>
      <c r="H1708" s="126"/>
      <c r="I1708" s="130" t="s">
        <v>5059</v>
      </c>
      <c r="J1708" s="126"/>
      <c r="K1708" s="126"/>
      <c r="L1708" s="126"/>
      <c r="M1708" s="126"/>
      <c r="N1708" s="223">
        <v>0</v>
      </c>
      <c r="O1708" s="223">
        <v>46988</v>
      </c>
      <c r="P1708" s="126" t="s">
        <v>1331</v>
      </c>
    </row>
    <row r="1709" spans="1:16" ht="51">
      <c r="A1709" s="126" t="s">
        <v>620</v>
      </c>
      <c r="B1709" s="126"/>
      <c r="C1709" s="127" t="s">
        <v>714</v>
      </c>
      <c r="D1709" s="121">
        <v>42900</v>
      </c>
      <c r="E1709" s="122" t="s">
        <v>5060</v>
      </c>
      <c r="F1709" s="122" t="s">
        <v>3</v>
      </c>
      <c r="G1709" s="122">
        <v>1510601</v>
      </c>
      <c r="H1709" s="126"/>
      <c r="I1709" s="130" t="s">
        <v>4148</v>
      </c>
      <c r="J1709" s="126"/>
      <c r="K1709" s="126"/>
      <c r="L1709" s="126"/>
      <c r="M1709" s="126"/>
      <c r="N1709" s="223">
        <v>0</v>
      </c>
      <c r="O1709" s="223">
        <v>3400</v>
      </c>
      <c r="P1709" s="126" t="s">
        <v>1331</v>
      </c>
    </row>
    <row r="1710" spans="1:16" ht="51">
      <c r="A1710" s="126" t="s">
        <v>620</v>
      </c>
      <c r="B1710" s="126"/>
      <c r="C1710" s="127" t="s">
        <v>714</v>
      </c>
      <c r="D1710" s="121">
        <v>42900</v>
      </c>
      <c r="E1710" s="122" t="s">
        <v>5061</v>
      </c>
      <c r="F1710" s="122" t="s">
        <v>3</v>
      </c>
      <c r="G1710" s="122">
        <v>1510608</v>
      </c>
      <c r="H1710" s="126"/>
      <c r="I1710" s="130" t="s">
        <v>5062</v>
      </c>
      <c r="J1710" s="126"/>
      <c r="K1710" s="126"/>
      <c r="L1710" s="126"/>
      <c r="M1710" s="126"/>
      <c r="N1710" s="223">
        <v>0</v>
      </c>
      <c r="O1710" s="223">
        <v>1261.8</v>
      </c>
      <c r="P1710" s="126" t="s">
        <v>1331</v>
      </c>
    </row>
    <row r="1711" spans="1:16" ht="51">
      <c r="A1711" s="126" t="s">
        <v>620</v>
      </c>
      <c r="B1711" s="126"/>
      <c r="C1711" s="127" t="s">
        <v>714</v>
      </c>
      <c r="D1711" s="121">
        <v>42900</v>
      </c>
      <c r="E1711" s="122" t="s">
        <v>5063</v>
      </c>
      <c r="F1711" s="122" t="s">
        <v>3</v>
      </c>
      <c r="G1711" s="122">
        <v>1510641</v>
      </c>
      <c r="H1711" s="126"/>
      <c r="I1711" s="130" t="s">
        <v>5064</v>
      </c>
      <c r="J1711" s="126"/>
      <c r="K1711" s="126"/>
      <c r="L1711" s="126"/>
      <c r="M1711" s="126"/>
      <c r="N1711" s="223">
        <v>0</v>
      </c>
      <c r="O1711" s="223">
        <v>4621.53</v>
      </c>
      <c r="P1711" s="126" t="s">
        <v>1331</v>
      </c>
    </row>
    <row r="1712" spans="1:16" ht="63.75">
      <c r="A1712" s="126" t="s">
        <v>620</v>
      </c>
      <c r="B1712" s="126"/>
      <c r="C1712" s="127" t="s">
        <v>714</v>
      </c>
      <c r="D1712" s="121">
        <v>42900</v>
      </c>
      <c r="E1712" s="122" t="s">
        <v>5065</v>
      </c>
      <c r="F1712" s="122" t="s">
        <v>3</v>
      </c>
      <c r="G1712" s="122">
        <v>1510651</v>
      </c>
      <c r="H1712" s="126"/>
      <c r="I1712" s="130" t="s">
        <v>5066</v>
      </c>
      <c r="J1712" s="126"/>
      <c r="K1712" s="126"/>
      <c r="L1712" s="126"/>
      <c r="M1712" s="126"/>
      <c r="N1712" s="223">
        <v>0</v>
      </c>
      <c r="O1712" s="223">
        <v>14544</v>
      </c>
      <c r="P1712" s="126" t="s">
        <v>1331</v>
      </c>
    </row>
    <row r="1713" spans="1:16" ht="51">
      <c r="A1713" s="126" t="s">
        <v>620</v>
      </c>
      <c r="B1713" s="126"/>
      <c r="C1713" s="127" t="s">
        <v>714</v>
      </c>
      <c r="D1713" s="121">
        <v>42900</v>
      </c>
      <c r="E1713" s="122" t="s">
        <v>5067</v>
      </c>
      <c r="F1713" s="122" t="s">
        <v>3</v>
      </c>
      <c r="G1713" s="122">
        <v>1510712</v>
      </c>
      <c r="H1713" s="126"/>
      <c r="I1713" s="130" t="s">
        <v>3128</v>
      </c>
      <c r="J1713" s="126"/>
      <c r="K1713" s="126"/>
      <c r="L1713" s="126"/>
      <c r="M1713" s="126"/>
      <c r="N1713" s="223">
        <v>0</v>
      </c>
      <c r="O1713" s="223">
        <v>244.34</v>
      </c>
      <c r="P1713" s="126" t="s">
        <v>1331</v>
      </c>
    </row>
    <row r="1714" spans="1:16" ht="63.75">
      <c r="A1714" s="126" t="s">
        <v>620</v>
      </c>
      <c r="B1714" s="126"/>
      <c r="C1714" s="127" t="s">
        <v>714</v>
      </c>
      <c r="D1714" s="121">
        <v>42902</v>
      </c>
      <c r="E1714" s="122" t="s">
        <v>5068</v>
      </c>
      <c r="F1714" s="122" t="s">
        <v>3</v>
      </c>
      <c r="G1714" s="122">
        <v>1510897</v>
      </c>
      <c r="H1714" s="126"/>
      <c r="I1714" s="130" t="s">
        <v>5069</v>
      </c>
      <c r="J1714" s="126"/>
      <c r="K1714" s="126"/>
      <c r="L1714" s="126"/>
      <c r="M1714" s="126"/>
      <c r="N1714" s="223">
        <v>0</v>
      </c>
      <c r="O1714" s="223">
        <v>4396.1000000000004</v>
      </c>
      <c r="P1714" s="126" t="s">
        <v>1331</v>
      </c>
    </row>
    <row r="1715" spans="1:16" ht="51">
      <c r="A1715" s="126" t="s">
        <v>620</v>
      </c>
      <c r="B1715" s="126"/>
      <c r="C1715" s="127" t="s">
        <v>714</v>
      </c>
      <c r="D1715" s="121">
        <v>42902</v>
      </c>
      <c r="E1715" s="122" t="s">
        <v>5070</v>
      </c>
      <c r="F1715" s="122" t="s">
        <v>3</v>
      </c>
      <c r="G1715" s="122">
        <v>1510833</v>
      </c>
      <c r="H1715" s="126"/>
      <c r="I1715" s="130" t="s">
        <v>5071</v>
      </c>
      <c r="J1715" s="126"/>
      <c r="K1715" s="126"/>
      <c r="L1715" s="126"/>
      <c r="M1715" s="126"/>
      <c r="N1715" s="223">
        <v>0</v>
      </c>
      <c r="O1715" s="223">
        <v>6143.87</v>
      </c>
      <c r="P1715" s="126" t="s">
        <v>1331</v>
      </c>
    </row>
    <row r="1716" spans="1:16" ht="51">
      <c r="A1716" s="126" t="s">
        <v>620</v>
      </c>
      <c r="B1716" s="126"/>
      <c r="C1716" s="127" t="s">
        <v>714</v>
      </c>
      <c r="D1716" s="121">
        <v>42902</v>
      </c>
      <c r="E1716" s="122" t="s">
        <v>5072</v>
      </c>
      <c r="F1716" s="122" t="s">
        <v>3</v>
      </c>
      <c r="G1716" s="122">
        <v>1510834</v>
      </c>
      <c r="H1716" s="126"/>
      <c r="I1716" s="130" t="s">
        <v>5073</v>
      </c>
      <c r="J1716" s="126"/>
      <c r="K1716" s="126"/>
      <c r="L1716" s="126"/>
      <c r="M1716" s="126"/>
      <c r="N1716" s="223">
        <v>0</v>
      </c>
      <c r="O1716" s="223">
        <v>481</v>
      </c>
      <c r="P1716" s="126" t="s">
        <v>1331</v>
      </c>
    </row>
    <row r="1717" spans="1:16" ht="51">
      <c r="A1717" s="126" t="s">
        <v>620</v>
      </c>
      <c r="B1717" s="126"/>
      <c r="C1717" s="127" t="s">
        <v>714</v>
      </c>
      <c r="D1717" s="121">
        <v>42902</v>
      </c>
      <c r="E1717" s="122" t="s">
        <v>5074</v>
      </c>
      <c r="F1717" s="122" t="s">
        <v>3</v>
      </c>
      <c r="G1717" s="122">
        <v>1510860</v>
      </c>
      <c r="H1717" s="126"/>
      <c r="I1717" s="130" t="s">
        <v>5075</v>
      </c>
      <c r="J1717" s="126"/>
      <c r="K1717" s="126"/>
      <c r="L1717" s="126"/>
      <c r="M1717" s="126"/>
      <c r="N1717" s="223">
        <v>0</v>
      </c>
      <c r="O1717" s="223">
        <v>185.5</v>
      </c>
      <c r="P1717" s="126" t="s">
        <v>1331</v>
      </c>
    </row>
    <row r="1718" spans="1:16" ht="51">
      <c r="A1718" s="126" t="s">
        <v>620</v>
      </c>
      <c r="B1718" s="126"/>
      <c r="C1718" s="127" t="s">
        <v>714</v>
      </c>
      <c r="D1718" s="121">
        <v>42902</v>
      </c>
      <c r="E1718" s="122" t="s">
        <v>5076</v>
      </c>
      <c r="F1718" s="122" t="s">
        <v>3</v>
      </c>
      <c r="G1718" s="122">
        <v>1511035</v>
      </c>
      <c r="H1718" s="126"/>
      <c r="I1718" s="130" t="s">
        <v>5077</v>
      </c>
      <c r="J1718" s="126"/>
      <c r="K1718" s="126"/>
      <c r="L1718" s="126"/>
      <c r="M1718" s="126"/>
      <c r="N1718" s="223">
        <v>0</v>
      </c>
      <c r="O1718" s="223">
        <v>1225.45</v>
      </c>
      <c r="P1718" s="126" t="s">
        <v>1331</v>
      </c>
    </row>
    <row r="1719" spans="1:16" ht="51">
      <c r="A1719" s="126" t="s">
        <v>620</v>
      </c>
      <c r="B1719" s="126"/>
      <c r="C1719" s="127" t="s">
        <v>714</v>
      </c>
      <c r="D1719" s="121">
        <v>42902</v>
      </c>
      <c r="E1719" s="122" t="s">
        <v>5078</v>
      </c>
      <c r="F1719" s="122" t="s">
        <v>3</v>
      </c>
      <c r="G1719" s="122">
        <v>1511079</v>
      </c>
      <c r="H1719" s="126"/>
      <c r="I1719" s="130" t="s">
        <v>5079</v>
      </c>
      <c r="J1719" s="126"/>
      <c r="K1719" s="126"/>
      <c r="L1719" s="126"/>
      <c r="M1719" s="126"/>
      <c r="N1719" s="223">
        <v>0</v>
      </c>
      <c r="O1719" s="223">
        <v>3071.23</v>
      </c>
      <c r="P1719" s="126" t="s">
        <v>1331</v>
      </c>
    </row>
    <row r="1720" spans="1:16" ht="51">
      <c r="A1720" s="126" t="s">
        <v>620</v>
      </c>
      <c r="B1720" s="126"/>
      <c r="C1720" s="127" t="s">
        <v>714</v>
      </c>
      <c r="D1720" s="121">
        <v>42902</v>
      </c>
      <c r="E1720" s="122" t="s">
        <v>5080</v>
      </c>
      <c r="F1720" s="122" t="s">
        <v>3</v>
      </c>
      <c r="G1720" s="122">
        <v>1511081</v>
      </c>
      <c r="H1720" s="126"/>
      <c r="I1720" s="130" t="s">
        <v>5081</v>
      </c>
      <c r="J1720" s="126"/>
      <c r="K1720" s="126"/>
      <c r="L1720" s="126"/>
      <c r="M1720" s="126"/>
      <c r="N1720" s="223">
        <v>0</v>
      </c>
      <c r="O1720" s="223">
        <v>3087.12</v>
      </c>
      <c r="P1720" s="126" t="s">
        <v>1331</v>
      </c>
    </row>
    <row r="1721" spans="1:16" ht="51">
      <c r="A1721" s="126" t="s">
        <v>620</v>
      </c>
      <c r="B1721" s="126"/>
      <c r="C1721" s="127" t="s">
        <v>714</v>
      </c>
      <c r="D1721" s="121">
        <v>42902</v>
      </c>
      <c r="E1721" s="122" t="s">
        <v>5082</v>
      </c>
      <c r="F1721" s="122" t="s">
        <v>3</v>
      </c>
      <c r="G1721" s="122">
        <v>1511083</v>
      </c>
      <c r="H1721" s="126"/>
      <c r="I1721" s="130" t="s">
        <v>5083</v>
      </c>
      <c r="J1721" s="126"/>
      <c r="K1721" s="126"/>
      <c r="L1721" s="126"/>
      <c r="M1721" s="126"/>
      <c r="N1721" s="223">
        <v>0</v>
      </c>
      <c r="O1721" s="223">
        <v>3087.12</v>
      </c>
      <c r="P1721" s="126" t="s">
        <v>1331</v>
      </c>
    </row>
    <row r="1722" spans="1:16" ht="51">
      <c r="A1722" s="126" t="s">
        <v>620</v>
      </c>
      <c r="B1722" s="126"/>
      <c r="C1722" s="127" t="s">
        <v>714</v>
      </c>
      <c r="D1722" s="121">
        <v>42902</v>
      </c>
      <c r="E1722" s="122" t="s">
        <v>5084</v>
      </c>
      <c r="F1722" s="122" t="s">
        <v>3</v>
      </c>
      <c r="G1722" s="122">
        <v>1511086</v>
      </c>
      <c r="H1722" s="126"/>
      <c r="I1722" s="130" t="s">
        <v>5085</v>
      </c>
      <c r="J1722" s="126"/>
      <c r="K1722" s="126"/>
      <c r="L1722" s="126"/>
      <c r="M1722" s="126"/>
      <c r="N1722" s="223">
        <v>0</v>
      </c>
      <c r="O1722" s="223">
        <v>3087.12</v>
      </c>
      <c r="P1722" s="126" t="s">
        <v>1331</v>
      </c>
    </row>
    <row r="1723" spans="1:16" ht="51">
      <c r="A1723" s="126" t="s">
        <v>620</v>
      </c>
      <c r="B1723" s="126"/>
      <c r="C1723" s="127" t="s">
        <v>714</v>
      </c>
      <c r="D1723" s="121">
        <v>42902</v>
      </c>
      <c r="E1723" s="122" t="s">
        <v>5086</v>
      </c>
      <c r="F1723" s="122" t="s">
        <v>3</v>
      </c>
      <c r="G1723" s="122">
        <v>1511087</v>
      </c>
      <c r="H1723" s="126"/>
      <c r="I1723" s="130" t="s">
        <v>5087</v>
      </c>
      <c r="J1723" s="126"/>
      <c r="K1723" s="126"/>
      <c r="L1723" s="126"/>
      <c r="M1723" s="126"/>
      <c r="N1723" s="223">
        <v>0</v>
      </c>
      <c r="O1723" s="223">
        <v>3087.12</v>
      </c>
      <c r="P1723" s="126" t="s">
        <v>1331</v>
      </c>
    </row>
    <row r="1724" spans="1:16" ht="51">
      <c r="A1724" s="126" t="s">
        <v>620</v>
      </c>
      <c r="B1724" s="126"/>
      <c r="C1724" s="127" t="s">
        <v>714</v>
      </c>
      <c r="D1724" s="121">
        <v>42902</v>
      </c>
      <c r="E1724" s="122" t="s">
        <v>5088</v>
      </c>
      <c r="F1724" s="122" t="s">
        <v>3</v>
      </c>
      <c r="G1724" s="122">
        <v>1511089</v>
      </c>
      <c r="H1724" s="126"/>
      <c r="I1724" s="130" t="s">
        <v>5089</v>
      </c>
      <c r="J1724" s="126"/>
      <c r="K1724" s="126"/>
      <c r="L1724" s="126"/>
      <c r="M1724" s="126"/>
      <c r="N1724" s="223">
        <v>0</v>
      </c>
      <c r="O1724" s="223">
        <v>646.4</v>
      </c>
      <c r="P1724" s="126" t="s">
        <v>1331</v>
      </c>
    </row>
    <row r="1725" spans="1:16" ht="51">
      <c r="A1725" s="126">
        <v>582</v>
      </c>
      <c r="B1725" s="126"/>
      <c r="C1725" s="127" t="s">
        <v>857</v>
      </c>
      <c r="D1725" s="121">
        <v>42902</v>
      </c>
      <c r="E1725" s="122" t="s">
        <v>5090</v>
      </c>
      <c r="F1725" s="122" t="s">
        <v>3</v>
      </c>
      <c r="G1725" s="122">
        <v>1511140</v>
      </c>
      <c r="H1725" s="126"/>
      <c r="I1725" s="130" t="s">
        <v>5091</v>
      </c>
      <c r="J1725" s="126"/>
      <c r="K1725" s="126"/>
      <c r="L1725" s="126"/>
      <c r="M1725" s="126"/>
      <c r="N1725" s="223">
        <v>0</v>
      </c>
      <c r="O1725" s="223">
        <v>330</v>
      </c>
      <c r="P1725" s="126" t="s">
        <v>1331</v>
      </c>
    </row>
    <row r="1726" spans="1:16" ht="38.25">
      <c r="A1726" s="126">
        <v>86</v>
      </c>
      <c r="B1726" s="126"/>
      <c r="C1726" s="127" t="s">
        <v>711</v>
      </c>
      <c r="D1726" s="121">
        <v>42905</v>
      </c>
      <c r="E1726" s="122" t="s">
        <v>5092</v>
      </c>
      <c r="F1726" s="122" t="s">
        <v>3</v>
      </c>
      <c r="G1726" s="122">
        <v>1511398</v>
      </c>
      <c r="H1726" s="126"/>
      <c r="I1726" s="130" t="s">
        <v>5093</v>
      </c>
      <c r="J1726" s="126"/>
      <c r="K1726" s="126"/>
      <c r="L1726" s="126"/>
      <c r="M1726" s="126"/>
      <c r="N1726" s="223">
        <v>0</v>
      </c>
      <c r="O1726" s="223">
        <v>300.06</v>
      </c>
      <c r="P1726" s="126" t="s">
        <v>1331</v>
      </c>
    </row>
    <row r="1727" spans="1:16" ht="51">
      <c r="A1727" s="126" t="s">
        <v>620</v>
      </c>
      <c r="B1727" s="126"/>
      <c r="C1727" s="127" t="s">
        <v>714</v>
      </c>
      <c r="D1727" s="121">
        <v>42905</v>
      </c>
      <c r="E1727" s="122" t="s">
        <v>5094</v>
      </c>
      <c r="F1727" s="122" t="s">
        <v>3</v>
      </c>
      <c r="G1727" s="122">
        <v>1511434</v>
      </c>
      <c r="H1727" s="126"/>
      <c r="I1727" s="130" t="s">
        <v>5095</v>
      </c>
      <c r="J1727" s="126"/>
      <c r="K1727" s="126"/>
      <c r="L1727" s="126"/>
      <c r="M1727" s="126"/>
      <c r="N1727" s="223">
        <v>0</v>
      </c>
      <c r="O1727" s="223">
        <v>0.3</v>
      </c>
      <c r="P1727" s="126" t="s">
        <v>1331</v>
      </c>
    </row>
    <row r="1728" spans="1:16" ht="63.75">
      <c r="A1728" s="126">
        <v>20</v>
      </c>
      <c r="B1728" s="126"/>
      <c r="C1728" s="127" t="s">
        <v>694</v>
      </c>
      <c r="D1728" s="121">
        <v>42905</v>
      </c>
      <c r="E1728" s="122" t="s">
        <v>5096</v>
      </c>
      <c r="F1728" s="122" t="s">
        <v>3</v>
      </c>
      <c r="G1728" s="122">
        <v>1511496</v>
      </c>
      <c r="H1728" s="126"/>
      <c r="I1728" s="130" t="s">
        <v>5097</v>
      </c>
      <c r="J1728" s="126"/>
      <c r="K1728" s="126"/>
      <c r="L1728" s="126"/>
      <c r="M1728" s="126"/>
      <c r="N1728" s="223">
        <v>0</v>
      </c>
      <c r="O1728" s="223">
        <v>232.5</v>
      </c>
      <c r="P1728" s="126" t="s">
        <v>1331</v>
      </c>
    </row>
    <row r="1729" spans="1:16" ht="51">
      <c r="A1729" s="126">
        <v>86</v>
      </c>
      <c r="B1729" s="126"/>
      <c r="C1729" s="127" t="s">
        <v>711</v>
      </c>
      <c r="D1729" s="121">
        <v>42906</v>
      </c>
      <c r="E1729" s="122" t="s">
        <v>5098</v>
      </c>
      <c r="F1729" s="122" t="s">
        <v>3</v>
      </c>
      <c r="G1729" s="122">
        <v>1511719</v>
      </c>
      <c r="H1729" s="126"/>
      <c r="I1729" s="130" t="s">
        <v>5099</v>
      </c>
      <c r="J1729" s="126"/>
      <c r="K1729" s="126"/>
      <c r="L1729" s="126"/>
      <c r="M1729" s="126"/>
      <c r="N1729" s="223">
        <v>0</v>
      </c>
      <c r="O1729" s="223">
        <v>45304</v>
      </c>
      <c r="P1729" s="126" t="s">
        <v>1331</v>
      </c>
    </row>
    <row r="1730" spans="1:16" ht="51">
      <c r="A1730" s="126" t="s">
        <v>620</v>
      </c>
      <c r="B1730" s="126"/>
      <c r="C1730" s="127" t="s">
        <v>714</v>
      </c>
      <c r="D1730" s="121">
        <v>42906</v>
      </c>
      <c r="E1730" s="122" t="s">
        <v>5100</v>
      </c>
      <c r="F1730" s="122" t="s">
        <v>3</v>
      </c>
      <c r="G1730" s="122">
        <v>1511727</v>
      </c>
      <c r="H1730" s="126"/>
      <c r="I1730" s="130" t="s">
        <v>5101</v>
      </c>
      <c r="J1730" s="126"/>
      <c r="K1730" s="126"/>
      <c r="L1730" s="126"/>
      <c r="M1730" s="126"/>
      <c r="N1730" s="223">
        <v>0</v>
      </c>
      <c r="O1730" s="223">
        <v>47</v>
      </c>
      <c r="P1730" s="126" t="s">
        <v>12606</v>
      </c>
    </row>
    <row r="1731" spans="1:16" ht="51">
      <c r="A1731" s="126" t="s">
        <v>620</v>
      </c>
      <c r="B1731" s="126"/>
      <c r="C1731" s="127" t="s">
        <v>714</v>
      </c>
      <c r="D1731" s="121">
        <v>42906</v>
      </c>
      <c r="E1731" s="122" t="s">
        <v>5102</v>
      </c>
      <c r="F1731" s="122" t="s">
        <v>3</v>
      </c>
      <c r="G1731" s="122">
        <v>1511736</v>
      </c>
      <c r="H1731" s="126"/>
      <c r="I1731" s="130" t="s">
        <v>5103</v>
      </c>
      <c r="J1731" s="126"/>
      <c r="K1731" s="126"/>
      <c r="L1731" s="126"/>
      <c r="M1731" s="126"/>
      <c r="N1731" s="223">
        <v>0</v>
      </c>
      <c r="O1731" s="223">
        <v>4060.07</v>
      </c>
      <c r="P1731" s="126" t="s">
        <v>1331</v>
      </c>
    </row>
    <row r="1732" spans="1:16" ht="63.75">
      <c r="A1732" s="126" t="s">
        <v>620</v>
      </c>
      <c r="B1732" s="126"/>
      <c r="C1732" s="127" t="s">
        <v>714</v>
      </c>
      <c r="D1732" s="121">
        <v>42906</v>
      </c>
      <c r="E1732" s="122" t="s">
        <v>5104</v>
      </c>
      <c r="F1732" s="122" t="s">
        <v>3</v>
      </c>
      <c r="G1732" s="122">
        <v>1511789</v>
      </c>
      <c r="H1732" s="126"/>
      <c r="I1732" s="130" t="s">
        <v>5105</v>
      </c>
      <c r="J1732" s="126"/>
      <c r="K1732" s="126"/>
      <c r="L1732" s="126"/>
      <c r="M1732" s="126"/>
      <c r="N1732" s="223">
        <v>0</v>
      </c>
      <c r="O1732" s="223">
        <v>13743.85</v>
      </c>
      <c r="P1732" s="126" t="s">
        <v>1331</v>
      </c>
    </row>
    <row r="1733" spans="1:16" ht="51">
      <c r="A1733" s="126" t="s">
        <v>620</v>
      </c>
      <c r="B1733" s="126"/>
      <c r="C1733" s="127" t="s">
        <v>714</v>
      </c>
      <c r="D1733" s="121">
        <v>42906</v>
      </c>
      <c r="E1733" s="122" t="s">
        <v>5106</v>
      </c>
      <c r="F1733" s="122" t="s">
        <v>3</v>
      </c>
      <c r="G1733" s="122">
        <v>1511783</v>
      </c>
      <c r="H1733" s="126"/>
      <c r="I1733" s="130" t="s">
        <v>5107</v>
      </c>
      <c r="J1733" s="126"/>
      <c r="K1733" s="126"/>
      <c r="L1733" s="126"/>
      <c r="M1733" s="126"/>
      <c r="N1733" s="223">
        <v>0</v>
      </c>
      <c r="O1733" s="223">
        <v>12720.09</v>
      </c>
      <c r="P1733" s="126" t="s">
        <v>1331</v>
      </c>
    </row>
    <row r="1734" spans="1:16" ht="63.75">
      <c r="A1734" s="126">
        <v>592</v>
      </c>
      <c r="B1734" s="126"/>
      <c r="C1734" s="127" t="s">
        <v>863</v>
      </c>
      <c r="D1734" s="121">
        <v>42906</v>
      </c>
      <c r="E1734" s="122" t="s">
        <v>5108</v>
      </c>
      <c r="F1734" s="122" t="s">
        <v>3</v>
      </c>
      <c r="G1734" s="122">
        <v>1511787</v>
      </c>
      <c r="H1734" s="126"/>
      <c r="I1734" s="130" t="s">
        <v>5109</v>
      </c>
      <c r="J1734" s="126"/>
      <c r="K1734" s="126"/>
      <c r="L1734" s="126"/>
      <c r="M1734" s="126"/>
      <c r="N1734" s="223">
        <v>0</v>
      </c>
      <c r="O1734" s="223">
        <v>317</v>
      </c>
      <c r="P1734" s="126" t="s">
        <v>1331</v>
      </c>
    </row>
    <row r="1735" spans="1:16" ht="51">
      <c r="A1735" s="126" t="s">
        <v>620</v>
      </c>
      <c r="B1735" s="126"/>
      <c r="C1735" s="127" t="s">
        <v>714</v>
      </c>
      <c r="D1735" s="121">
        <v>42906</v>
      </c>
      <c r="E1735" s="122" t="s">
        <v>5110</v>
      </c>
      <c r="F1735" s="122" t="s">
        <v>3</v>
      </c>
      <c r="G1735" s="122">
        <v>1511837</v>
      </c>
      <c r="H1735" s="126"/>
      <c r="I1735" s="130" t="s">
        <v>5111</v>
      </c>
      <c r="J1735" s="126"/>
      <c r="K1735" s="126"/>
      <c r="L1735" s="126"/>
      <c r="M1735" s="126"/>
      <c r="N1735" s="223">
        <v>0</v>
      </c>
      <c r="O1735" s="223">
        <v>1370.34</v>
      </c>
      <c r="P1735" s="126" t="s">
        <v>1331</v>
      </c>
    </row>
    <row r="1736" spans="1:16" ht="51">
      <c r="A1736" s="126" t="s">
        <v>620</v>
      </c>
      <c r="B1736" s="126"/>
      <c r="C1736" s="127" t="s">
        <v>714</v>
      </c>
      <c r="D1736" s="121">
        <v>42906</v>
      </c>
      <c r="E1736" s="122" t="s">
        <v>5112</v>
      </c>
      <c r="F1736" s="122" t="s">
        <v>3</v>
      </c>
      <c r="G1736" s="122">
        <v>1511907</v>
      </c>
      <c r="H1736" s="126"/>
      <c r="I1736" s="130" t="s">
        <v>5113</v>
      </c>
      <c r="J1736" s="126"/>
      <c r="K1736" s="126"/>
      <c r="L1736" s="126"/>
      <c r="M1736" s="126"/>
      <c r="N1736" s="223">
        <v>0</v>
      </c>
      <c r="O1736" s="223">
        <v>7996.09</v>
      </c>
      <c r="P1736" s="126" t="s">
        <v>1331</v>
      </c>
    </row>
    <row r="1737" spans="1:16" ht="63.75">
      <c r="A1737" s="126" t="s">
        <v>620</v>
      </c>
      <c r="B1737" s="126"/>
      <c r="C1737" s="127" t="s">
        <v>714</v>
      </c>
      <c r="D1737" s="121">
        <v>42906</v>
      </c>
      <c r="E1737" s="122" t="s">
        <v>5114</v>
      </c>
      <c r="F1737" s="122" t="s">
        <v>3</v>
      </c>
      <c r="G1737" s="122">
        <v>1511986</v>
      </c>
      <c r="H1737" s="126"/>
      <c r="I1737" s="130" t="s">
        <v>5115</v>
      </c>
      <c r="J1737" s="126"/>
      <c r="K1737" s="126"/>
      <c r="L1737" s="126"/>
      <c r="M1737" s="126"/>
      <c r="N1737" s="223">
        <v>0</v>
      </c>
      <c r="O1737" s="223">
        <v>10</v>
      </c>
      <c r="P1737" s="126" t="s">
        <v>1331</v>
      </c>
    </row>
    <row r="1738" spans="1:16" ht="51">
      <c r="A1738" s="126" t="s">
        <v>620</v>
      </c>
      <c r="B1738" s="126"/>
      <c r="C1738" s="127" t="s">
        <v>714</v>
      </c>
      <c r="D1738" s="121">
        <v>42906</v>
      </c>
      <c r="E1738" s="122" t="s">
        <v>5116</v>
      </c>
      <c r="F1738" s="122" t="s">
        <v>3</v>
      </c>
      <c r="G1738" s="122">
        <v>1511994</v>
      </c>
      <c r="H1738" s="126"/>
      <c r="I1738" s="130" t="s">
        <v>5117</v>
      </c>
      <c r="J1738" s="126"/>
      <c r="K1738" s="126"/>
      <c r="L1738" s="126"/>
      <c r="M1738" s="126"/>
      <c r="N1738" s="223">
        <v>0</v>
      </c>
      <c r="O1738" s="223">
        <v>249.6</v>
      </c>
      <c r="P1738" s="126" t="s">
        <v>1331</v>
      </c>
    </row>
    <row r="1739" spans="1:16" ht="51">
      <c r="A1739" s="126">
        <v>41</v>
      </c>
      <c r="B1739" s="126"/>
      <c r="C1739" s="127" t="s">
        <v>698</v>
      </c>
      <c r="D1739" s="121">
        <v>42908</v>
      </c>
      <c r="E1739" s="122" t="s">
        <v>5118</v>
      </c>
      <c r="F1739" s="122" t="s">
        <v>3</v>
      </c>
      <c r="G1739" s="122">
        <v>1512140</v>
      </c>
      <c r="H1739" s="126"/>
      <c r="I1739" s="130" t="s">
        <v>5119</v>
      </c>
      <c r="J1739" s="126"/>
      <c r="K1739" s="126"/>
      <c r="L1739" s="126"/>
      <c r="M1739" s="126"/>
      <c r="N1739" s="223">
        <v>0</v>
      </c>
      <c r="O1739" s="223">
        <v>20</v>
      </c>
      <c r="P1739" s="126" t="s">
        <v>1331</v>
      </c>
    </row>
    <row r="1740" spans="1:16" ht="51">
      <c r="A1740" s="126">
        <v>41</v>
      </c>
      <c r="B1740" s="126"/>
      <c r="C1740" s="127" t="s">
        <v>698</v>
      </c>
      <c r="D1740" s="121">
        <v>42908</v>
      </c>
      <c r="E1740" s="122" t="s">
        <v>5120</v>
      </c>
      <c r="F1740" s="122" t="s">
        <v>3</v>
      </c>
      <c r="G1740" s="122">
        <v>1512143</v>
      </c>
      <c r="H1740" s="126"/>
      <c r="I1740" s="130" t="s">
        <v>5121</v>
      </c>
      <c r="J1740" s="126"/>
      <c r="K1740" s="126"/>
      <c r="L1740" s="126"/>
      <c r="M1740" s="126"/>
      <c r="N1740" s="223">
        <v>0</v>
      </c>
      <c r="O1740" s="223">
        <v>4476</v>
      </c>
      <c r="P1740" s="126" t="s">
        <v>1331</v>
      </c>
    </row>
    <row r="1741" spans="1:16" ht="63.75">
      <c r="A1741" s="126">
        <v>70</v>
      </c>
      <c r="B1741" s="126"/>
      <c r="C1741" s="127" t="s">
        <v>706</v>
      </c>
      <c r="D1741" s="121">
        <v>42908</v>
      </c>
      <c r="E1741" s="122" t="s">
        <v>5122</v>
      </c>
      <c r="F1741" s="122" t="s">
        <v>3</v>
      </c>
      <c r="G1741" s="122">
        <v>1512147</v>
      </c>
      <c r="H1741" s="126"/>
      <c r="I1741" s="130" t="s">
        <v>5123</v>
      </c>
      <c r="J1741" s="126"/>
      <c r="K1741" s="126"/>
      <c r="L1741" s="126"/>
      <c r="M1741" s="126"/>
      <c r="N1741" s="223">
        <v>0</v>
      </c>
      <c r="O1741" s="223">
        <v>29</v>
      </c>
      <c r="P1741" s="126" t="s">
        <v>12606</v>
      </c>
    </row>
    <row r="1742" spans="1:16" ht="51">
      <c r="A1742" s="126" t="s">
        <v>620</v>
      </c>
      <c r="B1742" s="126"/>
      <c r="C1742" s="127" t="s">
        <v>714</v>
      </c>
      <c r="D1742" s="121">
        <v>42908</v>
      </c>
      <c r="E1742" s="122" t="s">
        <v>5124</v>
      </c>
      <c r="F1742" s="122" t="s">
        <v>3</v>
      </c>
      <c r="G1742" s="122">
        <v>1512160</v>
      </c>
      <c r="H1742" s="126"/>
      <c r="I1742" s="130" t="s">
        <v>5125</v>
      </c>
      <c r="J1742" s="126"/>
      <c r="K1742" s="126"/>
      <c r="L1742" s="126"/>
      <c r="M1742" s="126"/>
      <c r="N1742" s="223">
        <v>0</v>
      </c>
      <c r="O1742" s="223">
        <v>9897.01</v>
      </c>
      <c r="P1742" s="126" t="s">
        <v>1331</v>
      </c>
    </row>
    <row r="1743" spans="1:16" ht="51">
      <c r="A1743" s="126" t="s">
        <v>620</v>
      </c>
      <c r="B1743" s="126"/>
      <c r="C1743" s="127" t="s">
        <v>714</v>
      </c>
      <c r="D1743" s="121">
        <v>42908</v>
      </c>
      <c r="E1743" s="122" t="s">
        <v>5126</v>
      </c>
      <c r="F1743" s="122" t="s">
        <v>3</v>
      </c>
      <c r="G1743" s="122">
        <v>1512168</v>
      </c>
      <c r="H1743" s="126"/>
      <c r="I1743" s="130" t="s">
        <v>5127</v>
      </c>
      <c r="J1743" s="126"/>
      <c r="K1743" s="126"/>
      <c r="L1743" s="126"/>
      <c r="M1743" s="126"/>
      <c r="N1743" s="223">
        <v>0</v>
      </c>
      <c r="O1743" s="223">
        <v>622.05000000000007</v>
      </c>
      <c r="P1743" s="126" t="s">
        <v>1331</v>
      </c>
    </row>
    <row r="1744" spans="1:16" ht="51">
      <c r="A1744" s="126" t="s">
        <v>620</v>
      </c>
      <c r="B1744" s="126"/>
      <c r="C1744" s="127" t="s">
        <v>714</v>
      </c>
      <c r="D1744" s="121">
        <v>42908</v>
      </c>
      <c r="E1744" s="122" t="s">
        <v>5128</v>
      </c>
      <c r="F1744" s="122" t="s">
        <v>3</v>
      </c>
      <c r="G1744" s="122">
        <v>1512216</v>
      </c>
      <c r="H1744" s="126"/>
      <c r="I1744" s="130" t="s">
        <v>5129</v>
      </c>
      <c r="J1744" s="126"/>
      <c r="K1744" s="126"/>
      <c r="L1744" s="126"/>
      <c r="M1744" s="126"/>
      <c r="N1744" s="223">
        <v>0</v>
      </c>
      <c r="O1744" s="223">
        <v>796.01</v>
      </c>
      <c r="P1744" s="126" t="s">
        <v>1331</v>
      </c>
    </row>
    <row r="1745" spans="1:16" ht="51">
      <c r="A1745" s="126">
        <v>20</v>
      </c>
      <c r="B1745" s="126"/>
      <c r="C1745" s="127" t="s">
        <v>694</v>
      </c>
      <c r="D1745" s="121">
        <v>42908</v>
      </c>
      <c r="E1745" s="122" t="s">
        <v>5130</v>
      </c>
      <c r="F1745" s="122" t="s">
        <v>3</v>
      </c>
      <c r="G1745" s="122">
        <v>1512264</v>
      </c>
      <c r="H1745" s="126"/>
      <c r="I1745" s="130" t="s">
        <v>5131</v>
      </c>
      <c r="J1745" s="126"/>
      <c r="K1745" s="126"/>
      <c r="L1745" s="126"/>
      <c r="M1745" s="126"/>
      <c r="N1745" s="223">
        <v>0</v>
      </c>
      <c r="O1745" s="223">
        <v>57</v>
      </c>
      <c r="P1745" s="126" t="s">
        <v>1331</v>
      </c>
    </row>
    <row r="1746" spans="1:16" ht="38.25">
      <c r="A1746" s="126">
        <v>291</v>
      </c>
      <c r="B1746" s="126"/>
      <c r="C1746" s="127" t="s">
        <v>795</v>
      </c>
      <c r="D1746" s="121">
        <v>42908</v>
      </c>
      <c r="E1746" s="122" t="s">
        <v>5132</v>
      </c>
      <c r="F1746" s="122" t="s">
        <v>3</v>
      </c>
      <c r="G1746" s="122">
        <v>1512278</v>
      </c>
      <c r="H1746" s="126"/>
      <c r="I1746" s="130" t="s">
        <v>5133</v>
      </c>
      <c r="J1746" s="126"/>
      <c r="K1746" s="126"/>
      <c r="L1746" s="126"/>
      <c r="M1746" s="126"/>
      <c r="N1746" s="223">
        <v>0</v>
      </c>
      <c r="O1746" s="223">
        <v>6352.4000000000005</v>
      </c>
      <c r="P1746" s="126" t="s">
        <v>1331</v>
      </c>
    </row>
    <row r="1747" spans="1:16" ht="51">
      <c r="A1747" s="126" t="s">
        <v>620</v>
      </c>
      <c r="B1747" s="126"/>
      <c r="C1747" s="127" t="s">
        <v>714</v>
      </c>
      <c r="D1747" s="121">
        <v>42908</v>
      </c>
      <c r="E1747" s="122" t="s">
        <v>5134</v>
      </c>
      <c r="F1747" s="122" t="s">
        <v>3</v>
      </c>
      <c r="G1747" s="122">
        <v>1512342</v>
      </c>
      <c r="H1747" s="126"/>
      <c r="I1747" s="130" t="s">
        <v>4193</v>
      </c>
      <c r="J1747" s="126"/>
      <c r="K1747" s="126"/>
      <c r="L1747" s="126"/>
      <c r="M1747" s="126"/>
      <c r="N1747" s="223">
        <v>0</v>
      </c>
      <c r="O1747" s="223">
        <v>1000</v>
      </c>
      <c r="P1747" s="126" t="s">
        <v>1331</v>
      </c>
    </row>
    <row r="1748" spans="1:16" ht="51">
      <c r="A1748" s="126" t="s">
        <v>620</v>
      </c>
      <c r="B1748" s="126"/>
      <c r="C1748" s="127" t="s">
        <v>714</v>
      </c>
      <c r="D1748" s="121">
        <v>42908</v>
      </c>
      <c r="E1748" s="122" t="s">
        <v>5135</v>
      </c>
      <c r="F1748" s="122" t="s">
        <v>3</v>
      </c>
      <c r="G1748" s="122">
        <v>1512343</v>
      </c>
      <c r="H1748" s="126"/>
      <c r="I1748" s="130" t="s">
        <v>5136</v>
      </c>
      <c r="J1748" s="126"/>
      <c r="K1748" s="126"/>
      <c r="L1748" s="126"/>
      <c r="M1748" s="126"/>
      <c r="N1748" s="223">
        <v>0</v>
      </c>
      <c r="O1748" s="223">
        <v>112</v>
      </c>
      <c r="P1748" s="126" t="s">
        <v>1331</v>
      </c>
    </row>
    <row r="1749" spans="1:16" ht="51">
      <c r="A1749" s="126" t="s">
        <v>620</v>
      </c>
      <c r="B1749" s="126"/>
      <c r="C1749" s="127" t="s">
        <v>714</v>
      </c>
      <c r="D1749" s="121">
        <v>42908</v>
      </c>
      <c r="E1749" s="122" t="s">
        <v>5137</v>
      </c>
      <c r="F1749" s="122" t="s">
        <v>3</v>
      </c>
      <c r="G1749" s="122">
        <v>1512365</v>
      </c>
      <c r="H1749" s="126"/>
      <c r="I1749" s="130" t="s">
        <v>5138</v>
      </c>
      <c r="J1749" s="126"/>
      <c r="K1749" s="126"/>
      <c r="L1749" s="126"/>
      <c r="M1749" s="126"/>
      <c r="N1749" s="223">
        <v>0</v>
      </c>
      <c r="O1749" s="223">
        <v>1698.1000000000001</v>
      </c>
      <c r="P1749" s="126" t="s">
        <v>1331</v>
      </c>
    </row>
    <row r="1750" spans="1:16" ht="51">
      <c r="A1750" s="126" t="s">
        <v>620</v>
      </c>
      <c r="B1750" s="126"/>
      <c r="C1750" s="127" t="s">
        <v>714</v>
      </c>
      <c r="D1750" s="121">
        <v>42909</v>
      </c>
      <c r="E1750" s="122" t="s">
        <v>5139</v>
      </c>
      <c r="F1750" s="122" t="s">
        <v>3</v>
      </c>
      <c r="G1750" s="122">
        <v>1512567</v>
      </c>
      <c r="H1750" s="126"/>
      <c r="I1750" s="130" t="s">
        <v>5140</v>
      </c>
      <c r="J1750" s="126"/>
      <c r="K1750" s="126"/>
      <c r="L1750" s="126"/>
      <c r="M1750" s="126"/>
      <c r="N1750" s="223">
        <v>0</v>
      </c>
      <c r="O1750" s="223">
        <v>114942</v>
      </c>
      <c r="P1750" s="126" t="s">
        <v>1331</v>
      </c>
    </row>
    <row r="1751" spans="1:16" ht="51">
      <c r="A1751" s="126" t="s">
        <v>620</v>
      </c>
      <c r="B1751" s="126"/>
      <c r="C1751" s="127" t="s">
        <v>714</v>
      </c>
      <c r="D1751" s="121">
        <v>42909</v>
      </c>
      <c r="E1751" s="122" t="s">
        <v>5141</v>
      </c>
      <c r="F1751" s="122" t="s">
        <v>3</v>
      </c>
      <c r="G1751" s="122">
        <v>1512569</v>
      </c>
      <c r="H1751" s="126"/>
      <c r="I1751" s="130" t="s">
        <v>5142</v>
      </c>
      <c r="J1751" s="126"/>
      <c r="K1751" s="126"/>
      <c r="L1751" s="126"/>
      <c r="M1751" s="126"/>
      <c r="N1751" s="223">
        <v>0</v>
      </c>
      <c r="O1751" s="223">
        <v>4951.74</v>
      </c>
      <c r="P1751" s="126" t="s">
        <v>1331</v>
      </c>
    </row>
    <row r="1752" spans="1:16" ht="51">
      <c r="A1752" s="126" t="s">
        <v>620</v>
      </c>
      <c r="B1752" s="126"/>
      <c r="C1752" s="127" t="s">
        <v>714</v>
      </c>
      <c r="D1752" s="121">
        <v>42909</v>
      </c>
      <c r="E1752" s="122" t="s">
        <v>5143</v>
      </c>
      <c r="F1752" s="122" t="s">
        <v>3</v>
      </c>
      <c r="G1752" s="122">
        <v>1512573</v>
      </c>
      <c r="H1752" s="126"/>
      <c r="I1752" s="130" t="s">
        <v>5144</v>
      </c>
      <c r="J1752" s="126"/>
      <c r="K1752" s="126"/>
      <c r="L1752" s="126"/>
      <c r="M1752" s="126"/>
      <c r="N1752" s="223">
        <v>0</v>
      </c>
      <c r="O1752" s="223">
        <v>26855.24</v>
      </c>
      <c r="P1752" s="126" t="s">
        <v>1331</v>
      </c>
    </row>
    <row r="1753" spans="1:16" ht="51">
      <c r="A1753" s="126" t="s">
        <v>620</v>
      </c>
      <c r="B1753" s="126"/>
      <c r="C1753" s="127" t="s">
        <v>714</v>
      </c>
      <c r="D1753" s="121">
        <v>42909</v>
      </c>
      <c r="E1753" s="122" t="s">
        <v>5145</v>
      </c>
      <c r="F1753" s="122" t="s">
        <v>3</v>
      </c>
      <c r="G1753" s="122">
        <v>1512576</v>
      </c>
      <c r="H1753" s="126"/>
      <c r="I1753" s="130" t="s">
        <v>5146</v>
      </c>
      <c r="J1753" s="126"/>
      <c r="K1753" s="126"/>
      <c r="L1753" s="126"/>
      <c r="M1753" s="126"/>
      <c r="N1753" s="223">
        <v>0</v>
      </c>
      <c r="O1753" s="223">
        <v>9965</v>
      </c>
      <c r="P1753" s="126" t="s">
        <v>1331</v>
      </c>
    </row>
    <row r="1754" spans="1:16" ht="51">
      <c r="A1754" s="126">
        <v>592</v>
      </c>
      <c r="B1754" s="126"/>
      <c r="C1754" s="127" t="s">
        <v>863</v>
      </c>
      <c r="D1754" s="121">
        <v>42909</v>
      </c>
      <c r="E1754" s="122" t="s">
        <v>5147</v>
      </c>
      <c r="F1754" s="122" t="s">
        <v>3</v>
      </c>
      <c r="G1754" s="122">
        <v>1512645</v>
      </c>
      <c r="H1754" s="126"/>
      <c r="I1754" s="130" t="s">
        <v>5148</v>
      </c>
      <c r="J1754" s="126"/>
      <c r="K1754" s="126"/>
      <c r="L1754" s="126"/>
      <c r="M1754" s="126"/>
      <c r="N1754" s="223">
        <v>0</v>
      </c>
      <c r="O1754" s="223">
        <v>28281</v>
      </c>
      <c r="P1754" s="126" t="s">
        <v>1331</v>
      </c>
    </row>
    <row r="1755" spans="1:16" ht="51">
      <c r="A1755" s="126" t="s">
        <v>620</v>
      </c>
      <c r="B1755" s="126"/>
      <c r="C1755" s="127" t="s">
        <v>714</v>
      </c>
      <c r="D1755" s="121">
        <v>42909</v>
      </c>
      <c r="E1755" s="122" t="s">
        <v>5149</v>
      </c>
      <c r="F1755" s="122" t="s">
        <v>3</v>
      </c>
      <c r="G1755" s="122">
        <v>1512552</v>
      </c>
      <c r="H1755" s="126"/>
      <c r="I1755" s="130" t="s">
        <v>4191</v>
      </c>
      <c r="J1755" s="126"/>
      <c r="K1755" s="126"/>
      <c r="L1755" s="126"/>
      <c r="M1755" s="126"/>
      <c r="N1755" s="223">
        <v>0</v>
      </c>
      <c r="O1755" s="223">
        <v>800</v>
      </c>
      <c r="P1755" s="126" t="s">
        <v>1331</v>
      </c>
    </row>
    <row r="1756" spans="1:16" ht="51">
      <c r="A1756" s="126" t="s">
        <v>620</v>
      </c>
      <c r="B1756" s="126"/>
      <c r="C1756" s="127" t="s">
        <v>714</v>
      </c>
      <c r="D1756" s="121">
        <v>42909</v>
      </c>
      <c r="E1756" s="122" t="s">
        <v>5150</v>
      </c>
      <c r="F1756" s="122" t="s">
        <v>3</v>
      </c>
      <c r="G1756" s="122">
        <v>1512623</v>
      </c>
      <c r="H1756" s="126"/>
      <c r="I1756" s="130" t="s">
        <v>5151</v>
      </c>
      <c r="J1756" s="126"/>
      <c r="K1756" s="126"/>
      <c r="L1756" s="126"/>
      <c r="M1756" s="126"/>
      <c r="N1756" s="223">
        <v>0</v>
      </c>
      <c r="O1756" s="223">
        <v>7882.4400000000005</v>
      </c>
      <c r="P1756" s="126" t="s">
        <v>1331</v>
      </c>
    </row>
    <row r="1757" spans="1:16" ht="51">
      <c r="A1757" s="126" t="s">
        <v>620</v>
      </c>
      <c r="B1757" s="126"/>
      <c r="C1757" s="127" t="s">
        <v>714</v>
      </c>
      <c r="D1757" s="121">
        <v>42909</v>
      </c>
      <c r="E1757" s="122" t="s">
        <v>5152</v>
      </c>
      <c r="F1757" s="122" t="s">
        <v>3</v>
      </c>
      <c r="G1757" s="122">
        <v>1512740</v>
      </c>
      <c r="H1757" s="126"/>
      <c r="I1757" s="130" t="s">
        <v>5153</v>
      </c>
      <c r="J1757" s="126"/>
      <c r="K1757" s="126"/>
      <c r="L1757" s="126"/>
      <c r="M1757" s="126"/>
      <c r="N1757" s="223">
        <v>0</v>
      </c>
      <c r="O1757" s="223">
        <v>21095.02</v>
      </c>
      <c r="P1757" s="126" t="s">
        <v>1331</v>
      </c>
    </row>
    <row r="1758" spans="1:16" ht="51">
      <c r="A1758" s="126" t="s">
        <v>620</v>
      </c>
      <c r="B1758" s="126"/>
      <c r="C1758" s="127" t="s">
        <v>714</v>
      </c>
      <c r="D1758" s="121">
        <v>42909</v>
      </c>
      <c r="E1758" s="122" t="s">
        <v>5154</v>
      </c>
      <c r="F1758" s="122" t="s">
        <v>3</v>
      </c>
      <c r="G1758" s="122">
        <v>1512750</v>
      </c>
      <c r="H1758" s="126"/>
      <c r="I1758" s="130" t="s">
        <v>5155</v>
      </c>
      <c r="J1758" s="126"/>
      <c r="K1758" s="126"/>
      <c r="L1758" s="126"/>
      <c r="M1758" s="126"/>
      <c r="N1758" s="223">
        <v>0</v>
      </c>
      <c r="O1758" s="223">
        <v>11857</v>
      </c>
      <c r="P1758" s="126" t="s">
        <v>1331</v>
      </c>
    </row>
    <row r="1759" spans="1:16" ht="51">
      <c r="A1759" s="126">
        <v>163</v>
      </c>
      <c r="B1759" s="126"/>
      <c r="C1759" s="127" t="s">
        <v>749</v>
      </c>
      <c r="D1759" s="121">
        <v>42912</v>
      </c>
      <c r="E1759" s="122" t="s">
        <v>5156</v>
      </c>
      <c r="F1759" s="122" t="s">
        <v>3</v>
      </c>
      <c r="G1759" s="122">
        <v>1513087</v>
      </c>
      <c r="H1759" s="126"/>
      <c r="I1759" s="130" t="s">
        <v>5157</v>
      </c>
      <c r="J1759" s="126"/>
      <c r="K1759" s="126"/>
      <c r="L1759" s="126"/>
      <c r="M1759" s="126"/>
      <c r="N1759" s="223">
        <v>0</v>
      </c>
      <c r="O1759" s="223">
        <v>99</v>
      </c>
      <c r="P1759" s="126" t="s">
        <v>1331</v>
      </c>
    </row>
    <row r="1760" spans="1:16" ht="51">
      <c r="A1760" s="126">
        <v>70</v>
      </c>
      <c r="B1760" s="126"/>
      <c r="C1760" s="127" t="s">
        <v>706</v>
      </c>
      <c r="D1760" s="121">
        <v>42912</v>
      </c>
      <c r="E1760" s="122" t="s">
        <v>5158</v>
      </c>
      <c r="F1760" s="122" t="s">
        <v>3</v>
      </c>
      <c r="G1760" s="122">
        <v>1513129</v>
      </c>
      <c r="H1760" s="126"/>
      <c r="I1760" s="130" t="s">
        <v>5159</v>
      </c>
      <c r="J1760" s="126"/>
      <c r="K1760" s="126"/>
      <c r="L1760" s="126"/>
      <c r="M1760" s="126"/>
      <c r="N1760" s="223">
        <v>0</v>
      </c>
      <c r="O1760" s="223">
        <v>18</v>
      </c>
      <c r="P1760" s="126" t="s">
        <v>1331</v>
      </c>
    </row>
    <row r="1761" spans="1:16" ht="51">
      <c r="A1761" s="126" t="s">
        <v>620</v>
      </c>
      <c r="B1761" s="126"/>
      <c r="C1761" s="127" t="s">
        <v>714</v>
      </c>
      <c r="D1761" s="121">
        <v>42912</v>
      </c>
      <c r="E1761" s="122" t="s">
        <v>5160</v>
      </c>
      <c r="F1761" s="122" t="s">
        <v>3</v>
      </c>
      <c r="G1761" s="122">
        <v>1513094</v>
      </c>
      <c r="H1761" s="126"/>
      <c r="I1761" s="130" t="s">
        <v>5161</v>
      </c>
      <c r="J1761" s="126"/>
      <c r="K1761" s="126"/>
      <c r="L1761" s="126"/>
      <c r="M1761" s="126"/>
      <c r="N1761" s="223">
        <v>0</v>
      </c>
      <c r="O1761" s="223">
        <v>615.16</v>
      </c>
      <c r="P1761" s="126" t="s">
        <v>1331</v>
      </c>
    </row>
    <row r="1762" spans="1:16" ht="51">
      <c r="A1762" s="126">
        <v>86</v>
      </c>
      <c r="B1762" s="126"/>
      <c r="C1762" s="127" t="s">
        <v>711</v>
      </c>
      <c r="D1762" s="121">
        <v>42912</v>
      </c>
      <c r="E1762" s="122" t="s">
        <v>5162</v>
      </c>
      <c r="F1762" s="122" t="s">
        <v>3</v>
      </c>
      <c r="G1762" s="122">
        <v>1513169</v>
      </c>
      <c r="H1762" s="126"/>
      <c r="I1762" s="130" t="s">
        <v>5163</v>
      </c>
      <c r="J1762" s="126"/>
      <c r="K1762" s="126"/>
      <c r="L1762" s="126"/>
      <c r="M1762" s="126"/>
      <c r="N1762" s="223">
        <v>0</v>
      </c>
      <c r="O1762" s="223">
        <v>6849</v>
      </c>
      <c r="P1762" s="126" t="s">
        <v>1331</v>
      </c>
    </row>
    <row r="1763" spans="1:16" ht="51">
      <c r="A1763" s="126" t="s">
        <v>620</v>
      </c>
      <c r="B1763" s="126"/>
      <c r="C1763" s="127" t="s">
        <v>714</v>
      </c>
      <c r="D1763" s="121">
        <v>42912</v>
      </c>
      <c r="E1763" s="122" t="s">
        <v>5164</v>
      </c>
      <c r="F1763" s="122" t="s">
        <v>3</v>
      </c>
      <c r="G1763" s="122">
        <v>1513182</v>
      </c>
      <c r="H1763" s="126"/>
      <c r="I1763" s="130" t="s">
        <v>5165</v>
      </c>
      <c r="J1763" s="126"/>
      <c r="K1763" s="126"/>
      <c r="L1763" s="126"/>
      <c r="M1763" s="126"/>
      <c r="N1763" s="223">
        <v>0</v>
      </c>
      <c r="O1763" s="223">
        <v>12891</v>
      </c>
      <c r="P1763" s="126" t="s">
        <v>1331</v>
      </c>
    </row>
    <row r="1764" spans="1:16" ht="51">
      <c r="A1764" s="126" t="s">
        <v>620</v>
      </c>
      <c r="B1764" s="126"/>
      <c r="C1764" s="127" t="s">
        <v>714</v>
      </c>
      <c r="D1764" s="121">
        <v>42912</v>
      </c>
      <c r="E1764" s="122" t="s">
        <v>5166</v>
      </c>
      <c r="F1764" s="122" t="s">
        <v>3</v>
      </c>
      <c r="G1764" s="122">
        <v>1513227</v>
      </c>
      <c r="H1764" s="126"/>
      <c r="I1764" s="130" t="s">
        <v>5167</v>
      </c>
      <c r="J1764" s="126"/>
      <c r="K1764" s="126"/>
      <c r="L1764" s="126"/>
      <c r="M1764" s="126"/>
      <c r="N1764" s="223">
        <v>0</v>
      </c>
      <c r="O1764" s="223">
        <v>6658.52</v>
      </c>
      <c r="P1764" s="126" t="s">
        <v>1331</v>
      </c>
    </row>
    <row r="1765" spans="1:16" ht="63.75">
      <c r="A1765" s="126">
        <v>20</v>
      </c>
      <c r="B1765" s="126"/>
      <c r="C1765" s="127" t="s">
        <v>694</v>
      </c>
      <c r="D1765" s="121">
        <v>42912</v>
      </c>
      <c r="E1765" s="122" t="s">
        <v>5168</v>
      </c>
      <c r="F1765" s="122" t="s">
        <v>3</v>
      </c>
      <c r="G1765" s="122">
        <v>1513248</v>
      </c>
      <c r="H1765" s="126"/>
      <c r="I1765" s="130" t="s">
        <v>5169</v>
      </c>
      <c r="J1765" s="126"/>
      <c r="K1765" s="126"/>
      <c r="L1765" s="126"/>
      <c r="M1765" s="126"/>
      <c r="N1765" s="223">
        <v>0</v>
      </c>
      <c r="O1765" s="223">
        <v>8357.64</v>
      </c>
      <c r="P1765" s="126" t="s">
        <v>1331</v>
      </c>
    </row>
    <row r="1766" spans="1:16" ht="63.75">
      <c r="A1766" s="126">
        <v>20</v>
      </c>
      <c r="B1766" s="126"/>
      <c r="C1766" s="127" t="s">
        <v>694</v>
      </c>
      <c r="D1766" s="121">
        <v>42912</v>
      </c>
      <c r="E1766" s="122" t="s">
        <v>5170</v>
      </c>
      <c r="F1766" s="122" t="s">
        <v>3</v>
      </c>
      <c r="G1766" s="122">
        <v>1513249</v>
      </c>
      <c r="H1766" s="126"/>
      <c r="I1766" s="130" t="s">
        <v>5171</v>
      </c>
      <c r="J1766" s="126"/>
      <c r="K1766" s="126"/>
      <c r="L1766" s="126"/>
      <c r="M1766" s="126"/>
      <c r="N1766" s="223">
        <v>0</v>
      </c>
      <c r="O1766" s="223">
        <v>8357.64</v>
      </c>
      <c r="P1766" s="126" t="s">
        <v>1331</v>
      </c>
    </row>
    <row r="1767" spans="1:16" ht="63.75">
      <c r="A1767" s="126">
        <v>20</v>
      </c>
      <c r="B1767" s="126"/>
      <c r="C1767" s="127" t="s">
        <v>694</v>
      </c>
      <c r="D1767" s="121">
        <v>42912</v>
      </c>
      <c r="E1767" s="122" t="s">
        <v>5172</v>
      </c>
      <c r="F1767" s="122" t="s">
        <v>3</v>
      </c>
      <c r="G1767" s="122">
        <v>1513252</v>
      </c>
      <c r="H1767" s="126"/>
      <c r="I1767" s="130" t="s">
        <v>5173</v>
      </c>
      <c r="J1767" s="126"/>
      <c r="K1767" s="126"/>
      <c r="L1767" s="126"/>
      <c r="M1767" s="126"/>
      <c r="N1767" s="223">
        <v>0</v>
      </c>
      <c r="O1767" s="223">
        <v>8361.1200000000008</v>
      </c>
      <c r="P1767" s="126" t="s">
        <v>1331</v>
      </c>
    </row>
    <row r="1768" spans="1:16" ht="38.25">
      <c r="A1768" s="126">
        <v>574</v>
      </c>
      <c r="B1768" s="126"/>
      <c r="C1768" s="127" t="s">
        <v>851</v>
      </c>
      <c r="D1768" s="121">
        <v>42912</v>
      </c>
      <c r="E1768" s="122" t="s">
        <v>5174</v>
      </c>
      <c r="F1768" s="122" t="s">
        <v>3</v>
      </c>
      <c r="G1768" s="122">
        <v>1513259</v>
      </c>
      <c r="H1768" s="126"/>
      <c r="I1768" s="130" t="s">
        <v>5175</v>
      </c>
      <c r="J1768" s="126"/>
      <c r="K1768" s="126"/>
      <c r="L1768" s="126"/>
      <c r="M1768" s="126"/>
      <c r="N1768" s="223">
        <v>0</v>
      </c>
      <c r="O1768" s="223">
        <v>30</v>
      </c>
      <c r="P1768" s="126" t="s">
        <v>1331</v>
      </c>
    </row>
    <row r="1769" spans="1:16" ht="51">
      <c r="A1769" s="126" t="s">
        <v>620</v>
      </c>
      <c r="B1769" s="126"/>
      <c r="C1769" s="127" t="s">
        <v>714</v>
      </c>
      <c r="D1769" s="121">
        <v>42912</v>
      </c>
      <c r="E1769" s="122" t="s">
        <v>5176</v>
      </c>
      <c r="F1769" s="122" t="s">
        <v>3</v>
      </c>
      <c r="G1769" s="122">
        <v>1513352</v>
      </c>
      <c r="H1769" s="126"/>
      <c r="I1769" s="130" t="s">
        <v>5177</v>
      </c>
      <c r="J1769" s="126"/>
      <c r="K1769" s="126"/>
      <c r="L1769" s="126"/>
      <c r="M1769" s="126"/>
      <c r="N1769" s="223">
        <v>0</v>
      </c>
      <c r="O1769" s="223">
        <v>1557</v>
      </c>
      <c r="P1769" s="126" t="s">
        <v>1331</v>
      </c>
    </row>
    <row r="1770" spans="1:16" ht="51">
      <c r="A1770" s="126" t="s">
        <v>620</v>
      </c>
      <c r="B1770" s="126"/>
      <c r="C1770" s="127" t="s">
        <v>714</v>
      </c>
      <c r="D1770" s="121">
        <v>42913</v>
      </c>
      <c r="E1770" s="122" t="s">
        <v>5178</v>
      </c>
      <c r="F1770" s="122" t="s">
        <v>3</v>
      </c>
      <c r="G1770" s="122">
        <v>1513501</v>
      </c>
      <c r="H1770" s="126"/>
      <c r="I1770" s="130" t="s">
        <v>5179</v>
      </c>
      <c r="J1770" s="126"/>
      <c r="K1770" s="126"/>
      <c r="L1770" s="126"/>
      <c r="M1770" s="126"/>
      <c r="N1770" s="223">
        <v>0</v>
      </c>
      <c r="O1770" s="223">
        <v>1899.8500000000001</v>
      </c>
      <c r="P1770" s="126" t="s">
        <v>1331</v>
      </c>
    </row>
    <row r="1771" spans="1:16" ht="51">
      <c r="A1771" s="126" t="s">
        <v>620</v>
      </c>
      <c r="B1771" s="126"/>
      <c r="C1771" s="127" t="s">
        <v>714</v>
      </c>
      <c r="D1771" s="121">
        <v>42913</v>
      </c>
      <c r="E1771" s="122" t="s">
        <v>5180</v>
      </c>
      <c r="F1771" s="122" t="s">
        <v>3</v>
      </c>
      <c r="G1771" s="122">
        <v>1513503</v>
      </c>
      <c r="H1771" s="126"/>
      <c r="I1771" s="130" t="s">
        <v>5181</v>
      </c>
      <c r="J1771" s="126"/>
      <c r="K1771" s="126"/>
      <c r="L1771" s="126"/>
      <c r="M1771" s="126"/>
      <c r="N1771" s="223">
        <v>0</v>
      </c>
      <c r="O1771" s="223">
        <v>3538.2400000000002</v>
      </c>
      <c r="P1771" s="126" t="s">
        <v>1331</v>
      </c>
    </row>
    <row r="1772" spans="1:16" ht="51">
      <c r="A1772" s="126" t="s">
        <v>620</v>
      </c>
      <c r="B1772" s="126"/>
      <c r="C1772" s="127" t="s">
        <v>714</v>
      </c>
      <c r="D1772" s="121">
        <v>42913</v>
      </c>
      <c r="E1772" s="122" t="s">
        <v>5182</v>
      </c>
      <c r="F1772" s="122" t="s">
        <v>3</v>
      </c>
      <c r="G1772" s="122">
        <v>1513509</v>
      </c>
      <c r="H1772" s="126"/>
      <c r="I1772" s="130" t="s">
        <v>5183</v>
      </c>
      <c r="J1772" s="126"/>
      <c r="K1772" s="126"/>
      <c r="L1772" s="126"/>
      <c r="M1772" s="126"/>
      <c r="N1772" s="223">
        <v>0</v>
      </c>
      <c r="O1772" s="223">
        <v>126229.85</v>
      </c>
      <c r="P1772" s="126" t="s">
        <v>1331</v>
      </c>
    </row>
    <row r="1773" spans="1:16" ht="51">
      <c r="A1773" s="126" t="s">
        <v>620</v>
      </c>
      <c r="B1773" s="126"/>
      <c r="C1773" s="127" t="s">
        <v>714</v>
      </c>
      <c r="D1773" s="121">
        <v>42913</v>
      </c>
      <c r="E1773" s="122" t="s">
        <v>5184</v>
      </c>
      <c r="F1773" s="122" t="s">
        <v>3</v>
      </c>
      <c r="G1773" s="122">
        <v>1513546</v>
      </c>
      <c r="H1773" s="126"/>
      <c r="I1773" s="130" t="s">
        <v>5185</v>
      </c>
      <c r="J1773" s="126"/>
      <c r="K1773" s="126"/>
      <c r="L1773" s="126"/>
      <c r="M1773" s="126"/>
      <c r="N1773" s="223">
        <v>0</v>
      </c>
      <c r="O1773" s="223">
        <v>450</v>
      </c>
      <c r="P1773" s="126" t="s">
        <v>1331</v>
      </c>
    </row>
    <row r="1774" spans="1:16" ht="51">
      <c r="A1774" s="126">
        <v>86</v>
      </c>
      <c r="B1774" s="126"/>
      <c r="C1774" s="127" t="s">
        <v>711</v>
      </c>
      <c r="D1774" s="121">
        <v>42913</v>
      </c>
      <c r="E1774" s="122" t="s">
        <v>5186</v>
      </c>
      <c r="F1774" s="122" t="s">
        <v>3</v>
      </c>
      <c r="G1774" s="122">
        <v>1513475</v>
      </c>
      <c r="H1774" s="126"/>
      <c r="I1774" s="130" t="s">
        <v>5187</v>
      </c>
      <c r="J1774" s="126"/>
      <c r="K1774" s="126"/>
      <c r="L1774" s="126"/>
      <c r="M1774" s="126"/>
      <c r="N1774" s="223">
        <v>0</v>
      </c>
      <c r="O1774" s="223">
        <v>11.5</v>
      </c>
      <c r="P1774" s="126" t="s">
        <v>1331</v>
      </c>
    </row>
    <row r="1775" spans="1:16" ht="51">
      <c r="A1775" s="126">
        <v>86</v>
      </c>
      <c r="B1775" s="126"/>
      <c r="C1775" s="127" t="s">
        <v>711</v>
      </c>
      <c r="D1775" s="121">
        <v>42913</v>
      </c>
      <c r="E1775" s="122" t="s">
        <v>5188</v>
      </c>
      <c r="F1775" s="122" t="s">
        <v>3</v>
      </c>
      <c r="G1775" s="122">
        <v>1513476</v>
      </c>
      <c r="H1775" s="126"/>
      <c r="I1775" s="130" t="s">
        <v>5189</v>
      </c>
      <c r="J1775" s="126"/>
      <c r="K1775" s="126"/>
      <c r="L1775" s="126"/>
      <c r="M1775" s="126"/>
      <c r="N1775" s="223">
        <v>0</v>
      </c>
      <c r="O1775" s="223">
        <v>31.5</v>
      </c>
      <c r="P1775" s="126" t="s">
        <v>1331</v>
      </c>
    </row>
    <row r="1776" spans="1:16" ht="51">
      <c r="A1776" s="126" t="s">
        <v>620</v>
      </c>
      <c r="B1776" s="126"/>
      <c r="C1776" s="127" t="s">
        <v>714</v>
      </c>
      <c r="D1776" s="121">
        <v>42913</v>
      </c>
      <c r="E1776" s="122" t="s">
        <v>5190</v>
      </c>
      <c r="F1776" s="122" t="s">
        <v>3</v>
      </c>
      <c r="G1776" s="122">
        <v>1513514</v>
      </c>
      <c r="H1776" s="126"/>
      <c r="I1776" s="130" t="s">
        <v>5191</v>
      </c>
      <c r="J1776" s="126"/>
      <c r="K1776" s="126"/>
      <c r="L1776" s="126"/>
      <c r="M1776" s="126"/>
      <c r="N1776" s="223">
        <v>0</v>
      </c>
      <c r="O1776" s="223">
        <v>715</v>
      </c>
      <c r="P1776" s="126" t="s">
        <v>1331</v>
      </c>
    </row>
    <row r="1777" spans="1:16" ht="51">
      <c r="A1777" s="126" t="s">
        <v>620</v>
      </c>
      <c r="B1777" s="126"/>
      <c r="C1777" s="127" t="s">
        <v>714</v>
      </c>
      <c r="D1777" s="121">
        <v>42913</v>
      </c>
      <c r="E1777" s="122" t="s">
        <v>5192</v>
      </c>
      <c r="F1777" s="122" t="s">
        <v>3</v>
      </c>
      <c r="G1777" s="122">
        <v>1513558</v>
      </c>
      <c r="H1777" s="126"/>
      <c r="I1777" s="130" t="s">
        <v>5193</v>
      </c>
      <c r="J1777" s="126"/>
      <c r="K1777" s="126"/>
      <c r="L1777" s="126"/>
      <c r="M1777" s="126"/>
      <c r="N1777" s="223">
        <v>0</v>
      </c>
      <c r="O1777" s="223">
        <v>420</v>
      </c>
      <c r="P1777" s="126" t="s">
        <v>1331</v>
      </c>
    </row>
    <row r="1778" spans="1:16" ht="51">
      <c r="A1778" s="126">
        <v>234</v>
      </c>
      <c r="B1778" s="126"/>
      <c r="C1778" s="127" t="s">
        <v>124</v>
      </c>
      <c r="D1778" s="121">
        <v>42913</v>
      </c>
      <c r="E1778" s="122" t="s">
        <v>5194</v>
      </c>
      <c r="F1778" s="122" t="s">
        <v>3</v>
      </c>
      <c r="G1778" s="122">
        <v>1513659</v>
      </c>
      <c r="H1778" s="126"/>
      <c r="I1778" s="130" t="s">
        <v>5195</v>
      </c>
      <c r="J1778" s="126"/>
      <c r="K1778" s="126"/>
      <c r="L1778" s="126"/>
      <c r="M1778" s="126"/>
      <c r="N1778" s="223">
        <v>0</v>
      </c>
      <c r="O1778" s="223">
        <v>44</v>
      </c>
      <c r="P1778" s="126" t="s">
        <v>1331</v>
      </c>
    </row>
    <row r="1779" spans="1:16" ht="63.75">
      <c r="A1779" s="126">
        <v>310</v>
      </c>
      <c r="B1779" s="126"/>
      <c r="C1779" s="127" t="s">
        <v>808</v>
      </c>
      <c r="D1779" s="121">
        <v>42913</v>
      </c>
      <c r="E1779" s="122" t="s">
        <v>5196</v>
      </c>
      <c r="F1779" s="122" t="s">
        <v>3</v>
      </c>
      <c r="G1779" s="122">
        <v>1513669</v>
      </c>
      <c r="H1779" s="126"/>
      <c r="I1779" s="130" t="s">
        <v>5197</v>
      </c>
      <c r="J1779" s="126"/>
      <c r="K1779" s="126"/>
      <c r="L1779" s="126"/>
      <c r="M1779" s="126"/>
      <c r="N1779" s="223">
        <v>0</v>
      </c>
      <c r="O1779" s="223">
        <v>70</v>
      </c>
      <c r="P1779" s="126" t="s">
        <v>1331</v>
      </c>
    </row>
    <row r="1780" spans="1:16" ht="51">
      <c r="A1780" s="126" t="s">
        <v>620</v>
      </c>
      <c r="B1780" s="126"/>
      <c r="C1780" s="127" t="s">
        <v>714</v>
      </c>
      <c r="D1780" s="121">
        <v>42913</v>
      </c>
      <c r="E1780" s="122" t="s">
        <v>5198</v>
      </c>
      <c r="F1780" s="122" t="s">
        <v>3</v>
      </c>
      <c r="G1780" s="122">
        <v>1513681</v>
      </c>
      <c r="H1780" s="126"/>
      <c r="I1780" s="130" t="s">
        <v>5199</v>
      </c>
      <c r="J1780" s="126"/>
      <c r="K1780" s="126"/>
      <c r="L1780" s="126"/>
      <c r="M1780" s="126"/>
      <c r="N1780" s="223">
        <v>0</v>
      </c>
      <c r="O1780" s="223">
        <v>497.82</v>
      </c>
      <c r="P1780" s="126" t="s">
        <v>1331</v>
      </c>
    </row>
    <row r="1781" spans="1:16" ht="51">
      <c r="A1781" s="126" t="s">
        <v>620</v>
      </c>
      <c r="B1781" s="126"/>
      <c r="C1781" s="127" t="s">
        <v>714</v>
      </c>
      <c r="D1781" s="121">
        <v>42913</v>
      </c>
      <c r="E1781" s="122" t="s">
        <v>5200</v>
      </c>
      <c r="F1781" s="122" t="s">
        <v>3</v>
      </c>
      <c r="G1781" s="122">
        <v>1513717</v>
      </c>
      <c r="H1781" s="126"/>
      <c r="I1781" s="130" t="s">
        <v>5201</v>
      </c>
      <c r="J1781" s="126"/>
      <c r="K1781" s="126"/>
      <c r="L1781" s="126"/>
      <c r="M1781" s="126"/>
      <c r="N1781" s="223">
        <v>0</v>
      </c>
      <c r="O1781" s="223">
        <v>57239</v>
      </c>
      <c r="P1781" s="126" t="s">
        <v>1331</v>
      </c>
    </row>
    <row r="1782" spans="1:16" ht="51">
      <c r="A1782" s="126" t="s">
        <v>620</v>
      </c>
      <c r="B1782" s="126"/>
      <c r="C1782" s="127" t="s">
        <v>714</v>
      </c>
      <c r="D1782" s="121">
        <v>42914</v>
      </c>
      <c r="E1782" s="122" t="s">
        <v>5202</v>
      </c>
      <c r="F1782" s="122" t="s">
        <v>3</v>
      </c>
      <c r="G1782" s="122">
        <v>1513962</v>
      </c>
      <c r="H1782" s="126"/>
      <c r="I1782" s="130" t="s">
        <v>5203</v>
      </c>
      <c r="J1782" s="126"/>
      <c r="K1782" s="126"/>
      <c r="L1782" s="126"/>
      <c r="M1782" s="126"/>
      <c r="N1782" s="223">
        <v>0</v>
      </c>
      <c r="O1782" s="223">
        <v>5845.87</v>
      </c>
      <c r="P1782" s="126" t="s">
        <v>1331</v>
      </c>
    </row>
    <row r="1783" spans="1:16" ht="51">
      <c r="A1783" s="126" t="s">
        <v>620</v>
      </c>
      <c r="B1783" s="126"/>
      <c r="C1783" s="127" t="s">
        <v>714</v>
      </c>
      <c r="D1783" s="121">
        <v>42914</v>
      </c>
      <c r="E1783" s="122" t="s">
        <v>5204</v>
      </c>
      <c r="F1783" s="122" t="s">
        <v>3</v>
      </c>
      <c r="G1783" s="122">
        <v>1513965</v>
      </c>
      <c r="H1783" s="126"/>
      <c r="I1783" s="130" t="s">
        <v>5205</v>
      </c>
      <c r="J1783" s="126"/>
      <c r="K1783" s="126"/>
      <c r="L1783" s="126"/>
      <c r="M1783" s="126"/>
      <c r="N1783" s="223">
        <v>0</v>
      </c>
      <c r="O1783" s="223">
        <v>19999.8</v>
      </c>
      <c r="P1783" s="126" t="s">
        <v>1331</v>
      </c>
    </row>
    <row r="1784" spans="1:16" ht="63.75">
      <c r="A1784" s="126">
        <v>25</v>
      </c>
      <c r="B1784" s="126"/>
      <c r="C1784" s="127" t="s">
        <v>695</v>
      </c>
      <c r="D1784" s="121">
        <v>42914</v>
      </c>
      <c r="E1784" s="122" t="s">
        <v>5206</v>
      </c>
      <c r="F1784" s="122" t="s">
        <v>3</v>
      </c>
      <c r="G1784" s="122">
        <v>1514001</v>
      </c>
      <c r="H1784" s="126"/>
      <c r="I1784" s="130" t="s">
        <v>5207</v>
      </c>
      <c r="J1784" s="126"/>
      <c r="K1784" s="126"/>
      <c r="L1784" s="126"/>
      <c r="M1784" s="126"/>
      <c r="N1784" s="223">
        <v>0</v>
      </c>
      <c r="O1784" s="223">
        <v>2090.4</v>
      </c>
      <c r="P1784" s="126" t="s">
        <v>1331</v>
      </c>
    </row>
    <row r="1785" spans="1:16" ht="51">
      <c r="A1785" s="126">
        <v>70</v>
      </c>
      <c r="B1785" s="126"/>
      <c r="C1785" s="127" t="s">
        <v>706</v>
      </c>
      <c r="D1785" s="121">
        <v>42914</v>
      </c>
      <c r="E1785" s="122" t="s">
        <v>5208</v>
      </c>
      <c r="F1785" s="122" t="s">
        <v>3</v>
      </c>
      <c r="G1785" s="122">
        <v>1514028</v>
      </c>
      <c r="H1785" s="126"/>
      <c r="I1785" s="130" t="s">
        <v>5209</v>
      </c>
      <c r="J1785" s="126"/>
      <c r="K1785" s="126"/>
      <c r="L1785" s="126"/>
      <c r="M1785" s="126"/>
      <c r="N1785" s="223">
        <v>0</v>
      </c>
      <c r="O1785" s="223">
        <v>274.25</v>
      </c>
      <c r="P1785" s="126" t="s">
        <v>12606</v>
      </c>
    </row>
    <row r="1786" spans="1:16" ht="51">
      <c r="A1786" s="126" t="s">
        <v>620</v>
      </c>
      <c r="B1786" s="126"/>
      <c r="C1786" s="127" t="s">
        <v>714</v>
      </c>
      <c r="D1786" s="121">
        <v>42914</v>
      </c>
      <c r="E1786" s="122" t="s">
        <v>5210</v>
      </c>
      <c r="F1786" s="122" t="s">
        <v>3</v>
      </c>
      <c r="G1786" s="122">
        <v>1513953</v>
      </c>
      <c r="H1786" s="126"/>
      <c r="I1786" s="130" t="s">
        <v>5211</v>
      </c>
      <c r="J1786" s="126"/>
      <c r="K1786" s="126"/>
      <c r="L1786" s="126"/>
      <c r="M1786" s="126"/>
      <c r="N1786" s="223">
        <v>0</v>
      </c>
      <c r="O1786" s="223">
        <v>22000</v>
      </c>
      <c r="P1786" s="126" t="s">
        <v>1331</v>
      </c>
    </row>
    <row r="1787" spans="1:16" ht="51">
      <c r="A1787" s="126" t="s">
        <v>620</v>
      </c>
      <c r="B1787" s="126"/>
      <c r="C1787" s="127" t="s">
        <v>714</v>
      </c>
      <c r="D1787" s="121">
        <v>42914</v>
      </c>
      <c r="E1787" s="122" t="s">
        <v>5212</v>
      </c>
      <c r="F1787" s="122" t="s">
        <v>3</v>
      </c>
      <c r="G1787" s="122">
        <v>1513966</v>
      </c>
      <c r="H1787" s="126"/>
      <c r="I1787" s="130" t="s">
        <v>5213</v>
      </c>
      <c r="J1787" s="126"/>
      <c r="K1787" s="126"/>
      <c r="L1787" s="126"/>
      <c r="M1787" s="126"/>
      <c r="N1787" s="223">
        <v>0</v>
      </c>
      <c r="O1787" s="223">
        <v>1573.54</v>
      </c>
      <c r="P1787" s="126" t="s">
        <v>1331</v>
      </c>
    </row>
    <row r="1788" spans="1:16" ht="51">
      <c r="A1788" s="126">
        <v>582</v>
      </c>
      <c r="B1788" s="126"/>
      <c r="C1788" s="127" t="s">
        <v>857</v>
      </c>
      <c r="D1788" s="121">
        <v>42914</v>
      </c>
      <c r="E1788" s="122" t="s">
        <v>5214</v>
      </c>
      <c r="F1788" s="122" t="s">
        <v>3</v>
      </c>
      <c r="G1788" s="122">
        <v>1513993</v>
      </c>
      <c r="H1788" s="126"/>
      <c r="I1788" s="130" t="s">
        <v>5215</v>
      </c>
      <c r="J1788" s="126"/>
      <c r="K1788" s="126"/>
      <c r="L1788" s="126"/>
      <c r="M1788" s="126"/>
      <c r="N1788" s="223">
        <v>0</v>
      </c>
      <c r="O1788" s="223">
        <v>0.06</v>
      </c>
      <c r="P1788" s="126" t="s">
        <v>12606</v>
      </c>
    </row>
    <row r="1789" spans="1:16" ht="51">
      <c r="A1789" s="126">
        <v>20</v>
      </c>
      <c r="B1789" s="126"/>
      <c r="C1789" s="127" t="s">
        <v>694</v>
      </c>
      <c r="D1789" s="121">
        <v>42914</v>
      </c>
      <c r="E1789" s="122" t="s">
        <v>5216</v>
      </c>
      <c r="F1789" s="122" t="s">
        <v>3</v>
      </c>
      <c r="G1789" s="122">
        <v>1514017</v>
      </c>
      <c r="H1789" s="126"/>
      <c r="I1789" s="130" t="s">
        <v>5217</v>
      </c>
      <c r="J1789" s="126"/>
      <c r="K1789" s="126"/>
      <c r="L1789" s="126"/>
      <c r="M1789" s="126"/>
      <c r="N1789" s="223">
        <v>0</v>
      </c>
      <c r="O1789" s="223">
        <v>100</v>
      </c>
      <c r="P1789" s="126" t="s">
        <v>1331</v>
      </c>
    </row>
    <row r="1790" spans="1:16" ht="51">
      <c r="A1790" s="126" t="s">
        <v>620</v>
      </c>
      <c r="B1790" s="126"/>
      <c r="C1790" s="127" t="s">
        <v>714</v>
      </c>
      <c r="D1790" s="121">
        <v>42914</v>
      </c>
      <c r="E1790" s="122" t="s">
        <v>5218</v>
      </c>
      <c r="F1790" s="122" t="s">
        <v>3</v>
      </c>
      <c r="G1790" s="122">
        <v>1514060</v>
      </c>
      <c r="H1790" s="126"/>
      <c r="I1790" s="130" t="s">
        <v>5219</v>
      </c>
      <c r="J1790" s="126"/>
      <c r="K1790" s="126"/>
      <c r="L1790" s="126"/>
      <c r="M1790" s="126"/>
      <c r="N1790" s="223">
        <v>0</v>
      </c>
      <c r="O1790" s="223">
        <v>5</v>
      </c>
      <c r="P1790" s="126" t="s">
        <v>1331</v>
      </c>
    </row>
    <row r="1791" spans="1:16" ht="51">
      <c r="A1791" s="126" t="s">
        <v>620</v>
      </c>
      <c r="B1791" s="126"/>
      <c r="C1791" s="127" t="s">
        <v>714</v>
      </c>
      <c r="D1791" s="121">
        <v>42914</v>
      </c>
      <c r="E1791" s="122" t="s">
        <v>5220</v>
      </c>
      <c r="F1791" s="122" t="s">
        <v>3</v>
      </c>
      <c r="G1791" s="122">
        <v>1514159</v>
      </c>
      <c r="H1791" s="126"/>
      <c r="I1791" s="130" t="s">
        <v>5221</v>
      </c>
      <c r="J1791" s="126"/>
      <c r="K1791" s="126"/>
      <c r="L1791" s="126"/>
      <c r="M1791" s="126"/>
      <c r="N1791" s="223">
        <v>0</v>
      </c>
      <c r="O1791" s="223">
        <v>744.75</v>
      </c>
      <c r="P1791" s="126" t="s">
        <v>1331</v>
      </c>
    </row>
    <row r="1792" spans="1:16" ht="51">
      <c r="A1792" s="126" t="s">
        <v>627</v>
      </c>
      <c r="B1792" s="126"/>
      <c r="C1792" s="127" t="s">
        <v>1235</v>
      </c>
      <c r="D1792" s="121">
        <v>42915</v>
      </c>
      <c r="E1792" s="122" t="s">
        <v>5222</v>
      </c>
      <c r="F1792" s="122" t="s">
        <v>3</v>
      </c>
      <c r="G1792" s="122">
        <v>1514452</v>
      </c>
      <c r="H1792" s="126"/>
      <c r="I1792" s="130" t="s">
        <v>5223</v>
      </c>
      <c r="J1792" s="126"/>
      <c r="K1792" s="126"/>
      <c r="L1792" s="126"/>
      <c r="M1792" s="126"/>
      <c r="N1792" s="223">
        <v>0</v>
      </c>
      <c r="O1792" s="223">
        <v>1525.31</v>
      </c>
      <c r="P1792" s="126" t="s">
        <v>1331</v>
      </c>
    </row>
    <row r="1793" spans="1:16" ht="51">
      <c r="A1793" s="126" t="s">
        <v>620</v>
      </c>
      <c r="B1793" s="126"/>
      <c r="C1793" s="127" t="s">
        <v>714</v>
      </c>
      <c r="D1793" s="121">
        <v>42915</v>
      </c>
      <c r="E1793" s="122" t="s">
        <v>5224</v>
      </c>
      <c r="F1793" s="122" t="s">
        <v>3</v>
      </c>
      <c r="G1793" s="122">
        <v>1514380</v>
      </c>
      <c r="H1793" s="126"/>
      <c r="I1793" s="130" t="s">
        <v>5225</v>
      </c>
      <c r="J1793" s="126"/>
      <c r="K1793" s="126"/>
      <c r="L1793" s="126"/>
      <c r="M1793" s="126"/>
      <c r="N1793" s="223">
        <v>0</v>
      </c>
      <c r="O1793" s="223">
        <v>2469.4900000000002</v>
      </c>
      <c r="P1793" s="126" t="s">
        <v>1331</v>
      </c>
    </row>
    <row r="1794" spans="1:16" ht="51">
      <c r="A1794" s="126" t="s">
        <v>620</v>
      </c>
      <c r="B1794" s="126"/>
      <c r="C1794" s="127" t="s">
        <v>714</v>
      </c>
      <c r="D1794" s="121">
        <v>42915</v>
      </c>
      <c r="E1794" s="122" t="s">
        <v>5226</v>
      </c>
      <c r="F1794" s="122" t="s">
        <v>3</v>
      </c>
      <c r="G1794" s="122">
        <v>1514381</v>
      </c>
      <c r="H1794" s="126"/>
      <c r="I1794" s="130" t="s">
        <v>5227</v>
      </c>
      <c r="J1794" s="126"/>
      <c r="K1794" s="126"/>
      <c r="L1794" s="126"/>
      <c r="M1794" s="126"/>
      <c r="N1794" s="223">
        <v>0</v>
      </c>
      <c r="O1794" s="223">
        <v>2469.4900000000002</v>
      </c>
      <c r="P1794" s="126" t="s">
        <v>1331</v>
      </c>
    </row>
    <row r="1795" spans="1:16" ht="51">
      <c r="A1795" s="126" t="s">
        <v>620</v>
      </c>
      <c r="B1795" s="126"/>
      <c r="C1795" s="127" t="s">
        <v>714</v>
      </c>
      <c r="D1795" s="121">
        <v>42915</v>
      </c>
      <c r="E1795" s="122" t="s">
        <v>5228</v>
      </c>
      <c r="F1795" s="122" t="s">
        <v>3</v>
      </c>
      <c r="G1795" s="122">
        <v>1514383</v>
      </c>
      <c r="H1795" s="126"/>
      <c r="I1795" s="130" t="s">
        <v>5229</v>
      </c>
      <c r="J1795" s="126"/>
      <c r="K1795" s="126"/>
      <c r="L1795" s="126"/>
      <c r="M1795" s="126"/>
      <c r="N1795" s="223">
        <v>0</v>
      </c>
      <c r="O1795" s="223">
        <v>791.94</v>
      </c>
      <c r="P1795" s="126" t="s">
        <v>1331</v>
      </c>
    </row>
    <row r="1796" spans="1:16" ht="51">
      <c r="A1796" s="126" t="s">
        <v>620</v>
      </c>
      <c r="B1796" s="126"/>
      <c r="C1796" s="127" t="s">
        <v>714</v>
      </c>
      <c r="D1796" s="121">
        <v>42915</v>
      </c>
      <c r="E1796" s="122" t="s">
        <v>5230</v>
      </c>
      <c r="F1796" s="122" t="s">
        <v>3</v>
      </c>
      <c r="G1796" s="122">
        <v>1514412</v>
      </c>
      <c r="H1796" s="126"/>
      <c r="I1796" s="130" t="s">
        <v>5231</v>
      </c>
      <c r="J1796" s="126"/>
      <c r="K1796" s="126"/>
      <c r="L1796" s="126"/>
      <c r="M1796" s="126"/>
      <c r="N1796" s="223">
        <v>0</v>
      </c>
      <c r="O1796" s="223">
        <v>0.62</v>
      </c>
      <c r="P1796" s="126" t="s">
        <v>1331</v>
      </c>
    </row>
    <row r="1797" spans="1:16" ht="51">
      <c r="A1797" s="126" t="s">
        <v>620</v>
      </c>
      <c r="B1797" s="126"/>
      <c r="C1797" s="127" t="s">
        <v>714</v>
      </c>
      <c r="D1797" s="121">
        <v>42915</v>
      </c>
      <c r="E1797" s="122" t="s">
        <v>5232</v>
      </c>
      <c r="F1797" s="122" t="s">
        <v>3</v>
      </c>
      <c r="G1797" s="122">
        <v>1514414</v>
      </c>
      <c r="H1797" s="126"/>
      <c r="I1797" s="130" t="s">
        <v>5233</v>
      </c>
      <c r="J1797" s="126"/>
      <c r="K1797" s="126"/>
      <c r="L1797" s="126"/>
      <c r="M1797" s="126"/>
      <c r="N1797" s="223">
        <v>0</v>
      </c>
      <c r="O1797" s="223">
        <v>147.97</v>
      </c>
      <c r="P1797" s="126" t="s">
        <v>1331</v>
      </c>
    </row>
    <row r="1798" spans="1:16" ht="51">
      <c r="A1798" s="126" t="s">
        <v>620</v>
      </c>
      <c r="B1798" s="126"/>
      <c r="C1798" s="127" t="s">
        <v>714</v>
      </c>
      <c r="D1798" s="121">
        <v>42915</v>
      </c>
      <c r="E1798" s="122" t="s">
        <v>5234</v>
      </c>
      <c r="F1798" s="122" t="s">
        <v>3</v>
      </c>
      <c r="G1798" s="122">
        <v>1514454</v>
      </c>
      <c r="H1798" s="126"/>
      <c r="I1798" s="130" t="s">
        <v>5235</v>
      </c>
      <c r="J1798" s="126"/>
      <c r="K1798" s="126"/>
      <c r="L1798" s="126"/>
      <c r="M1798" s="126"/>
      <c r="N1798" s="223">
        <v>0</v>
      </c>
      <c r="O1798" s="223">
        <v>10</v>
      </c>
      <c r="P1798" s="126" t="s">
        <v>1331</v>
      </c>
    </row>
    <row r="1799" spans="1:16" ht="51">
      <c r="A1799" s="126" t="s">
        <v>620</v>
      </c>
      <c r="B1799" s="126"/>
      <c r="C1799" s="127" t="s">
        <v>714</v>
      </c>
      <c r="D1799" s="121">
        <v>42915</v>
      </c>
      <c r="E1799" s="122" t="s">
        <v>5236</v>
      </c>
      <c r="F1799" s="122" t="s">
        <v>3</v>
      </c>
      <c r="G1799" s="122">
        <v>1514483</v>
      </c>
      <c r="H1799" s="126"/>
      <c r="I1799" s="130" t="s">
        <v>5237</v>
      </c>
      <c r="J1799" s="126"/>
      <c r="K1799" s="126"/>
      <c r="L1799" s="126"/>
      <c r="M1799" s="126"/>
      <c r="N1799" s="223">
        <v>0</v>
      </c>
      <c r="O1799" s="223">
        <v>2914.78</v>
      </c>
      <c r="P1799" s="126" t="s">
        <v>1331</v>
      </c>
    </row>
    <row r="1800" spans="1:16" ht="51">
      <c r="A1800" s="126" t="s">
        <v>620</v>
      </c>
      <c r="B1800" s="126"/>
      <c r="C1800" s="127" t="s">
        <v>714</v>
      </c>
      <c r="D1800" s="121">
        <v>42915</v>
      </c>
      <c r="E1800" s="122" t="s">
        <v>5238</v>
      </c>
      <c r="F1800" s="122" t="s">
        <v>3</v>
      </c>
      <c r="G1800" s="122">
        <v>1514488</v>
      </c>
      <c r="H1800" s="126"/>
      <c r="I1800" s="130" t="s">
        <v>4295</v>
      </c>
      <c r="J1800" s="126"/>
      <c r="K1800" s="126"/>
      <c r="L1800" s="126"/>
      <c r="M1800" s="126"/>
      <c r="N1800" s="223">
        <v>0</v>
      </c>
      <c r="O1800" s="223">
        <v>1278</v>
      </c>
      <c r="P1800" s="126" t="s">
        <v>1331</v>
      </c>
    </row>
    <row r="1801" spans="1:16" ht="51">
      <c r="A1801" s="126" t="s">
        <v>620</v>
      </c>
      <c r="B1801" s="126"/>
      <c r="C1801" s="127" t="s">
        <v>714</v>
      </c>
      <c r="D1801" s="121">
        <v>42915</v>
      </c>
      <c r="E1801" s="122" t="s">
        <v>5239</v>
      </c>
      <c r="F1801" s="122" t="s">
        <v>3</v>
      </c>
      <c r="G1801" s="122">
        <v>1514522</v>
      </c>
      <c r="H1801" s="126"/>
      <c r="I1801" s="130" t="s">
        <v>5240</v>
      </c>
      <c r="J1801" s="126"/>
      <c r="K1801" s="126"/>
      <c r="L1801" s="126"/>
      <c r="M1801" s="126"/>
      <c r="N1801" s="223">
        <v>0</v>
      </c>
      <c r="O1801" s="223">
        <v>10114</v>
      </c>
      <c r="P1801" s="126" t="s">
        <v>1331</v>
      </c>
    </row>
    <row r="1802" spans="1:16" ht="51">
      <c r="A1802" s="126" t="s">
        <v>620</v>
      </c>
      <c r="B1802" s="126"/>
      <c r="C1802" s="127" t="s">
        <v>714</v>
      </c>
      <c r="D1802" s="121">
        <v>42915</v>
      </c>
      <c r="E1802" s="122" t="s">
        <v>5241</v>
      </c>
      <c r="F1802" s="122" t="s">
        <v>3</v>
      </c>
      <c r="G1802" s="122">
        <v>1514524</v>
      </c>
      <c r="H1802" s="126"/>
      <c r="I1802" s="130" t="s">
        <v>5242</v>
      </c>
      <c r="J1802" s="126"/>
      <c r="K1802" s="126"/>
      <c r="L1802" s="126"/>
      <c r="M1802" s="126"/>
      <c r="N1802" s="223">
        <v>0</v>
      </c>
      <c r="O1802" s="223">
        <v>10114</v>
      </c>
      <c r="P1802" s="126" t="s">
        <v>1331</v>
      </c>
    </row>
    <row r="1803" spans="1:16" ht="51">
      <c r="A1803" s="126" t="s">
        <v>620</v>
      </c>
      <c r="B1803" s="126"/>
      <c r="C1803" s="127" t="s">
        <v>714</v>
      </c>
      <c r="D1803" s="121">
        <v>42915</v>
      </c>
      <c r="E1803" s="122" t="s">
        <v>5243</v>
      </c>
      <c r="F1803" s="122" t="s">
        <v>3</v>
      </c>
      <c r="G1803" s="122">
        <v>1514594</v>
      </c>
      <c r="H1803" s="126"/>
      <c r="I1803" s="130" t="s">
        <v>5244</v>
      </c>
      <c r="J1803" s="126"/>
      <c r="K1803" s="126"/>
      <c r="L1803" s="126"/>
      <c r="M1803" s="126"/>
      <c r="N1803" s="223">
        <v>0</v>
      </c>
      <c r="O1803" s="223">
        <v>10114</v>
      </c>
      <c r="P1803" s="126" t="s">
        <v>1331</v>
      </c>
    </row>
    <row r="1804" spans="1:16" ht="51">
      <c r="A1804" s="126" t="s">
        <v>620</v>
      </c>
      <c r="B1804" s="126"/>
      <c r="C1804" s="127" t="s">
        <v>714</v>
      </c>
      <c r="D1804" s="121">
        <v>42915</v>
      </c>
      <c r="E1804" s="122" t="s">
        <v>5245</v>
      </c>
      <c r="F1804" s="122" t="s">
        <v>3</v>
      </c>
      <c r="G1804" s="122">
        <v>1514615</v>
      </c>
      <c r="H1804" s="126"/>
      <c r="I1804" s="130" t="s">
        <v>5246</v>
      </c>
      <c r="J1804" s="126"/>
      <c r="K1804" s="126"/>
      <c r="L1804" s="126"/>
      <c r="M1804" s="126"/>
      <c r="N1804" s="223">
        <v>0</v>
      </c>
      <c r="O1804" s="223">
        <v>1</v>
      </c>
      <c r="P1804" s="126" t="s">
        <v>1331</v>
      </c>
    </row>
    <row r="1805" spans="1:16" ht="51">
      <c r="A1805" s="126" t="s">
        <v>620</v>
      </c>
      <c r="B1805" s="126"/>
      <c r="C1805" s="127" t="s">
        <v>714</v>
      </c>
      <c r="D1805" s="121">
        <v>42915</v>
      </c>
      <c r="E1805" s="122" t="s">
        <v>5247</v>
      </c>
      <c r="F1805" s="122" t="s">
        <v>3</v>
      </c>
      <c r="G1805" s="122">
        <v>1514621</v>
      </c>
      <c r="H1805" s="126"/>
      <c r="I1805" s="130" t="s">
        <v>2370</v>
      </c>
      <c r="J1805" s="126"/>
      <c r="K1805" s="126"/>
      <c r="L1805" s="126"/>
      <c r="M1805" s="126"/>
      <c r="N1805" s="223">
        <v>0</v>
      </c>
      <c r="O1805" s="223">
        <v>545</v>
      </c>
      <c r="P1805" s="126" t="s">
        <v>1331</v>
      </c>
    </row>
    <row r="1806" spans="1:16" ht="51">
      <c r="A1806" s="126" t="s">
        <v>620</v>
      </c>
      <c r="B1806" s="126"/>
      <c r="C1806" s="127" t="s">
        <v>714</v>
      </c>
      <c r="D1806" s="121">
        <v>42915</v>
      </c>
      <c r="E1806" s="122" t="s">
        <v>5248</v>
      </c>
      <c r="F1806" s="122" t="s">
        <v>3</v>
      </c>
      <c r="G1806" s="122">
        <v>1514654</v>
      </c>
      <c r="H1806" s="126"/>
      <c r="I1806" s="130" t="s">
        <v>5249</v>
      </c>
      <c r="J1806" s="126"/>
      <c r="K1806" s="126"/>
      <c r="L1806" s="126"/>
      <c r="M1806" s="126"/>
      <c r="N1806" s="223">
        <v>0</v>
      </c>
      <c r="O1806" s="223">
        <v>1483.43</v>
      </c>
      <c r="P1806" s="126" t="s">
        <v>1331</v>
      </c>
    </row>
    <row r="1807" spans="1:16" ht="51">
      <c r="A1807" s="126" t="s">
        <v>620</v>
      </c>
      <c r="B1807" s="126"/>
      <c r="C1807" s="127" t="s">
        <v>714</v>
      </c>
      <c r="D1807" s="121">
        <v>42915</v>
      </c>
      <c r="E1807" s="122" t="s">
        <v>5250</v>
      </c>
      <c r="F1807" s="122" t="s">
        <v>3</v>
      </c>
      <c r="G1807" s="122">
        <v>1514700</v>
      </c>
      <c r="H1807" s="126"/>
      <c r="I1807" s="130" t="s">
        <v>5251</v>
      </c>
      <c r="J1807" s="126"/>
      <c r="K1807" s="126"/>
      <c r="L1807" s="126"/>
      <c r="M1807" s="126"/>
      <c r="N1807" s="223">
        <v>0</v>
      </c>
      <c r="O1807" s="223">
        <v>2343.0300000000002</v>
      </c>
      <c r="P1807" s="126" t="s">
        <v>1331</v>
      </c>
    </row>
    <row r="1808" spans="1:16" ht="51">
      <c r="A1808" s="126" t="s">
        <v>620</v>
      </c>
      <c r="B1808" s="126"/>
      <c r="C1808" s="127" t="s">
        <v>714</v>
      </c>
      <c r="D1808" s="121">
        <v>42916</v>
      </c>
      <c r="E1808" s="122" t="s">
        <v>5252</v>
      </c>
      <c r="F1808" s="122" t="s">
        <v>3</v>
      </c>
      <c r="G1808" s="122">
        <v>1514898</v>
      </c>
      <c r="H1808" s="126"/>
      <c r="I1808" s="130" t="s">
        <v>5253</v>
      </c>
      <c r="J1808" s="126"/>
      <c r="K1808" s="126"/>
      <c r="L1808" s="126"/>
      <c r="M1808" s="126"/>
      <c r="N1808" s="223">
        <v>0</v>
      </c>
      <c r="O1808" s="223">
        <v>1607.2</v>
      </c>
      <c r="P1808" s="126" t="s">
        <v>1331</v>
      </c>
    </row>
    <row r="1809" spans="1:16" ht="63.75">
      <c r="A1809" s="126" t="s">
        <v>620</v>
      </c>
      <c r="B1809" s="126"/>
      <c r="C1809" s="127" t="s">
        <v>714</v>
      </c>
      <c r="D1809" s="121">
        <v>42916</v>
      </c>
      <c r="E1809" s="122" t="s">
        <v>5254</v>
      </c>
      <c r="F1809" s="122" t="s">
        <v>3</v>
      </c>
      <c r="G1809" s="122">
        <v>1514950</v>
      </c>
      <c r="H1809" s="126"/>
      <c r="I1809" s="130" t="s">
        <v>5255</v>
      </c>
      <c r="J1809" s="126"/>
      <c r="K1809" s="126"/>
      <c r="L1809" s="126"/>
      <c r="M1809" s="126"/>
      <c r="N1809" s="223">
        <v>0</v>
      </c>
      <c r="O1809" s="223">
        <v>56</v>
      </c>
      <c r="P1809" s="126" t="s">
        <v>1331</v>
      </c>
    </row>
    <row r="1810" spans="1:16" ht="51">
      <c r="A1810" s="126" t="s">
        <v>620</v>
      </c>
      <c r="B1810" s="126"/>
      <c r="C1810" s="127" t="s">
        <v>714</v>
      </c>
      <c r="D1810" s="121">
        <v>42916</v>
      </c>
      <c r="E1810" s="122" t="s">
        <v>5256</v>
      </c>
      <c r="F1810" s="122" t="s">
        <v>3</v>
      </c>
      <c r="G1810" s="122">
        <v>1514998</v>
      </c>
      <c r="H1810" s="126"/>
      <c r="I1810" s="130" t="s">
        <v>5257</v>
      </c>
      <c r="J1810" s="126"/>
      <c r="K1810" s="126"/>
      <c r="L1810" s="126"/>
      <c r="M1810" s="126"/>
      <c r="N1810" s="223">
        <v>0</v>
      </c>
      <c r="O1810" s="223">
        <v>4458.2</v>
      </c>
      <c r="P1810" s="126" t="s">
        <v>1331</v>
      </c>
    </row>
    <row r="1811" spans="1:16" ht="51">
      <c r="A1811" s="126" t="s">
        <v>620</v>
      </c>
      <c r="B1811" s="126"/>
      <c r="C1811" s="127" t="s">
        <v>714</v>
      </c>
      <c r="D1811" s="121">
        <v>42916</v>
      </c>
      <c r="E1811" s="122" t="s">
        <v>5258</v>
      </c>
      <c r="F1811" s="122" t="s">
        <v>3</v>
      </c>
      <c r="G1811" s="122">
        <v>1515035</v>
      </c>
      <c r="H1811" s="126"/>
      <c r="I1811" s="130" t="s">
        <v>5259</v>
      </c>
      <c r="J1811" s="126"/>
      <c r="K1811" s="126"/>
      <c r="L1811" s="126"/>
      <c r="M1811" s="126"/>
      <c r="N1811" s="223">
        <v>0</v>
      </c>
      <c r="O1811" s="223">
        <v>10114</v>
      </c>
      <c r="P1811" s="126" t="s">
        <v>1331</v>
      </c>
    </row>
    <row r="1812" spans="1:16" ht="51">
      <c r="A1812" s="126" t="s">
        <v>620</v>
      </c>
      <c r="B1812" s="126"/>
      <c r="C1812" s="127" t="s">
        <v>714</v>
      </c>
      <c r="D1812" s="121">
        <v>42916</v>
      </c>
      <c r="E1812" s="122" t="s">
        <v>5260</v>
      </c>
      <c r="F1812" s="122" t="s">
        <v>3</v>
      </c>
      <c r="G1812" s="122">
        <v>1515064</v>
      </c>
      <c r="H1812" s="126"/>
      <c r="I1812" s="130" t="s">
        <v>5261</v>
      </c>
      <c r="J1812" s="126"/>
      <c r="K1812" s="126"/>
      <c r="L1812" s="126"/>
      <c r="M1812" s="126"/>
      <c r="N1812" s="223">
        <v>0</v>
      </c>
      <c r="O1812" s="223">
        <v>4172</v>
      </c>
      <c r="P1812" s="126" t="s">
        <v>1331</v>
      </c>
    </row>
    <row r="1813" spans="1:16" ht="63.75">
      <c r="A1813" s="126" t="s">
        <v>620</v>
      </c>
      <c r="B1813" s="126"/>
      <c r="C1813" s="127" t="s">
        <v>714</v>
      </c>
      <c r="D1813" s="121">
        <v>42916</v>
      </c>
      <c r="E1813" s="122" t="s">
        <v>5262</v>
      </c>
      <c r="F1813" s="122" t="s">
        <v>3</v>
      </c>
      <c r="G1813" s="122">
        <v>1515069</v>
      </c>
      <c r="H1813" s="126"/>
      <c r="I1813" s="130" t="s">
        <v>5263</v>
      </c>
      <c r="J1813" s="126"/>
      <c r="K1813" s="126"/>
      <c r="L1813" s="126"/>
      <c r="M1813" s="126"/>
      <c r="N1813" s="223">
        <v>0</v>
      </c>
      <c r="O1813" s="223">
        <v>39.119999999999997</v>
      </c>
      <c r="P1813" s="126" t="s">
        <v>1331</v>
      </c>
    </row>
    <row r="1814" spans="1:16" ht="63.75">
      <c r="A1814" s="126" t="s">
        <v>620</v>
      </c>
      <c r="B1814" s="126"/>
      <c r="C1814" s="127" t="s">
        <v>714</v>
      </c>
      <c r="D1814" s="121">
        <v>42916</v>
      </c>
      <c r="E1814" s="122" t="s">
        <v>5264</v>
      </c>
      <c r="F1814" s="122" t="s">
        <v>3</v>
      </c>
      <c r="G1814" s="122">
        <v>1515072</v>
      </c>
      <c r="H1814" s="126"/>
      <c r="I1814" s="130" t="s">
        <v>5265</v>
      </c>
      <c r="J1814" s="126"/>
      <c r="K1814" s="126"/>
      <c r="L1814" s="126"/>
      <c r="M1814" s="126"/>
      <c r="N1814" s="223">
        <v>0</v>
      </c>
      <c r="O1814" s="223">
        <v>9.26</v>
      </c>
      <c r="P1814" s="126" t="s">
        <v>1331</v>
      </c>
    </row>
    <row r="1815" spans="1:16" ht="63.75">
      <c r="A1815" s="126" t="s">
        <v>620</v>
      </c>
      <c r="B1815" s="126"/>
      <c r="C1815" s="127" t="s">
        <v>714</v>
      </c>
      <c r="D1815" s="121">
        <v>42916</v>
      </c>
      <c r="E1815" s="122" t="s">
        <v>5266</v>
      </c>
      <c r="F1815" s="122" t="s">
        <v>3</v>
      </c>
      <c r="G1815" s="122">
        <v>1515074</v>
      </c>
      <c r="H1815" s="126"/>
      <c r="I1815" s="130" t="s">
        <v>5267</v>
      </c>
      <c r="J1815" s="126"/>
      <c r="K1815" s="126"/>
      <c r="L1815" s="126"/>
      <c r="M1815" s="126"/>
      <c r="N1815" s="223">
        <v>0</v>
      </c>
      <c r="O1815" s="223">
        <v>17.850000000000001</v>
      </c>
      <c r="P1815" s="126" t="s">
        <v>1331</v>
      </c>
    </row>
    <row r="1816" spans="1:16" ht="51">
      <c r="A1816" s="126" t="s">
        <v>620</v>
      </c>
      <c r="B1816" s="126"/>
      <c r="C1816" s="127" t="s">
        <v>714</v>
      </c>
      <c r="D1816" s="121">
        <v>42916</v>
      </c>
      <c r="E1816" s="122" t="s">
        <v>5268</v>
      </c>
      <c r="F1816" s="122" t="s">
        <v>3</v>
      </c>
      <c r="G1816" s="122">
        <v>1515107</v>
      </c>
      <c r="H1816" s="126"/>
      <c r="I1816" s="130" t="s">
        <v>5269</v>
      </c>
      <c r="J1816" s="126"/>
      <c r="K1816" s="126"/>
      <c r="L1816" s="126"/>
      <c r="M1816" s="126"/>
      <c r="N1816" s="223">
        <v>0</v>
      </c>
      <c r="O1816" s="223">
        <v>10114</v>
      </c>
      <c r="P1816" s="126" t="s">
        <v>1331</v>
      </c>
    </row>
    <row r="1817" spans="1:16" ht="51">
      <c r="A1817" s="126" t="s">
        <v>620</v>
      </c>
      <c r="B1817" s="126"/>
      <c r="C1817" s="127" t="s">
        <v>714</v>
      </c>
      <c r="D1817" s="121">
        <v>42916</v>
      </c>
      <c r="E1817" s="122" t="s">
        <v>5270</v>
      </c>
      <c r="F1817" s="122" t="s">
        <v>3</v>
      </c>
      <c r="G1817" s="122">
        <v>1515148</v>
      </c>
      <c r="H1817" s="126"/>
      <c r="I1817" s="130" t="s">
        <v>5271</v>
      </c>
      <c r="J1817" s="126"/>
      <c r="K1817" s="126"/>
      <c r="L1817" s="126"/>
      <c r="M1817" s="126"/>
      <c r="N1817" s="223">
        <v>0</v>
      </c>
      <c r="O1817" s="223">
        <v>1126.8</v>
      </c>
      <c r="P1817" s="126" t="s">
        <v>1331</v>
      </c>
    </row>
    <row r="1818" spans="1:16" ht="51">
      <c r="A1818" s="126" t="s">
        <v>620</v>
      </c>
      <c r="B1818" s="126"/>
      <c r="C1818" s="127" t="s">
        <v>714</v>
      </c>
      <c r="D1818" s="121">
        <v>42916</v>
      </c>
      <c r="E1818" s="122" t="s">
        <v>5272</v>
      </c>
      <c r="F1818" s="122" t="s">
        <v>3</v>
      </c>
      <c r="G1818" s="122">
        <v>1515162</v>
      </c>
      <c r="H1818" s="126"/>
      <c r="I1818" s="130" t="s">
        <v>5273</v>
      </c>
      <c r="J1818" s="126"/>
      <c r="K1818" s="126"/>
      <c r="L1818" s="126"/>
      <c r="M1818" s="126"/>
      <c r="N1818" s="223">
        <v>0</v>
      </c>
      <c r="O1818" s="223">
        <v>93</v>
      </c>
      <c r="P1818" s="126" t="s">
        <v>1331</v>
      </c>
    </row>
    <row r="1819" spans="1:16" ht="51">
      <c r="A1819" s="126" t="s">
        <v>620</v>
      </c>
      <c r="B1819" s="126"/>
      <c r="C1819" s="127" t="s">
        <v>714</v>
      </c>
      <c r="D1819" s="121">
        <v>42916</v>
      </c>
      <c r="E1819" s="122" t="s">
        <v>5274</v>
      </c>
      <c r="F1819" s="122" t="s">
        <v>3</v>
      </c>
      <c r="G1819" s="122">
        <v>1515166</v>
      </c>
      <c r="H1819" s="126"/>
      <c r="I1819" s="130" t="s">
        <v>5275</v>
      </c>
      <c r="J1819" s="126"/>
      <c r="K1819" s="126"/>
      <c r="L1819" s="126"/>
      <c r="M1819" s="126"/>
      <c r="N1819" s="223">
        <v>0</v>
      </c>
      <c r="O1819" s="223">
        <v>216</v>
      </c>
      <c r="P1819" s="126" t="s">
        <v>1331</v>
      </c>
    </row>
    <row r="1820" spans="1:16" ht="51">
      <c r="A1820" s="126" t="s">
        <v>620</v>
      </c>
      <c r="B1820" s="126"/>
      <c r="C1820" s="127" t="s">
        <v>714</v>
      </c>
      <c r="D1820" s="121">
        <v>42916</v>
      </c>
      <c r="E1820" s="122" t="s">
        <v>5276</v>
      </c>
      <c r="F1820" s="122" t="s">
        <v>3</v>
      </c>
      <c r="G1820" s="122">
        <v>1515167</v>
      </c>
      <c r="H1820" s="126"/>
      <c r="I1820" s="130" t="s">
        <v>5277</v>
      </c>
      <c r="J1820" s="126"/>
      <c r="K1820" s="126"/>
      <c r="L1820" s="126"/>
      <c r="M1820" s="126"/>
      <c r="N1820" s="223">
        <v>0</v>
      </c>
      <c r="O1820" s="223">
        <v>147</v>
      </c>
      <c r="P1820" s="126" t="s">
        <v>1331</v>
      </c>
    </row>
    <row r="1821" spans="1:16" ht="63.75">
      <c r="A1821" s="126" t="s">
        <v>620</v>
      </c>
      <c r="B1821" s="126"/>
      <c r="C1821" s="127" t="s">
        <v>714</v>
      </c>
      <c r="D1821" s="121">
        <v>42916</v>
      </c>
      <c r="E1821" s="122" t="s">
        <v>5278</v>
      </c>
      <c r="F1821" s="122" t="s">
        <v>3</v>
      </c>
      <c r="G1821" s="122">
        <v>1515170</v>
      </c>
      <c r="H1821" s="126"/>
      <c r="I1821" s="130" t="s">
        <v>5279</v>
      </c>
      <c r="J1821" s="126"/>
      <c r="K1821" s="126"/>
      <c r="L1821" s="126"/>
      <c r="M1821" s="126"/>
      <c r="N1821" s="223">
        <v>0</v>
      </c>
      <c r="O1821" s="223">
        <v>145</v>
      </c>
      <c r="P1821" s="126" t="s">
        <v>1331</v>
      </c>
    </row>
    <row r="1822" spans="1:16" ht="51">
      <c r="A1822" s="126" t="s">
        <v>620</v>
      </c>
      <c r="B1822" s="126"/>
      <c r="C1822" s="127" t="s">
        <v>714</v>
      </c>
      <c r="D1822" s="121">
        <v>42916</v>
      </c>
      <c r="E1822" s="122" t="s">
        <v>5280</v>
      </c>
      <c r="F1822" s="122" t="s">
        <v>3</v>
      </c>
      <c r="G1822" s="122">
        <v>1515172</v>
      </c>
      <c r="H1822" s="126"/>
      <c r="I1822" s="130" t="s">
        <v>5281</v>
      </c>
      <c r="J1822" s="126"/>
      <c r="K1822" s="126"/>
      <c r="L1822" s="126"/>
      <c r="M1822" s="126"/>
      <c r="N1822" s="223">
        <v>0</v>
      </c>
      <c r="O1822" s="223">
        <v>200</v>
      </c>
      <c r="P1822" s="126" t="s">
        <v>1331</v>
      </c>
    </row>
    <row r="1823" spans="1:16" ht="51">
      <c r="A1823" s="126" t="s">
        <v>620</v>
      </c>
      <c r="B1823" s="126"/>
      <c r="C1823" s="127" t="s">
        <v>714</v>
      </c>
      <c r="D1823" s="121">
        <v>42916</v>
      </c>
      <c r="E1823" s="122" t="s">
        <v>5282</v>
      </c>
      <c r="F1823" s="122" t="s">
        <v>3</v>
      </c>
      <c r="G1823" s="122">
        <v>1515174</v>
      </c>
      <c r="H1823" s="126"/>
      <c r="I1823" s="130" t="s">
        <v>5283</v>
      </c>
      <c r="J1823" s="126"/>
      <c r="K1823" s="126"/>
      <c r="L1823" s="126"/>
      <c r="M1823" s="126"/>
      <c r="N1823" s="223">
        <v>0</v>
      </c>
      <c r="O1823" s="223">
        <v>188</v>
      </c>
      <c r="P1823" s="126" t="s">
        <v>1331</v>
      </c>
    </row>
    <row r="1824" spans="1:16" ht="102">
      <c r="A1824" s="126">
        <v>513</v>
      </c>
      <c r="B1824" s="126"/>
      <c r="C1824" s="127" t="s">
        <v>201</v>
      </c>
      <c r="D1824" s="121">
        <v>42916</v>
      </c>
      <c r="E1824" s="122" t="s">
        <v>5284</v>
      </c>
      <c r="F1824" s="122" t="s">
        <v>15</v>
      </c>
      <c r="G1824" s="122">
        <v>2608</v>
      </c>
      <c r="H1824" s="126"/>
      <c r="I1824" s="130" t="s">
        <v>5285</v>
      </c>
      <c r="J1824" s="126"/>
      <c r="K1824" s="126"/>
      <c r="L1824" s="126"/>
      <c r="M1824" s="126"/>
      <c r="N1824" s="223">
        <v>516.62</v>
      </c>
      <c r="O1824" s="223">
        <v>0</v>
      </c>
      <c r="P1824" s="126" t="s">
        <v>1331</v>
      </c>
    </row>
    <row r="1825" spans="1:16" ht="89.25">
      <c r="A1825" s="126">
        <v>513</v>
      </c>
      <c r="B1825" s="126"/>
      <c r="C1825" s="127" t="s">
        <v>201</v>
      </c>
      <c r="D1825" s="121">
        <v>42916</v>
      </c>
      <c r="E1825" s="122" t="s">
        <v>5286</v>
      </c>
      <c r="F1825" s="122" t="s">
        <v>15</v>
      </c>
      <c r="G1825" s="122">
        <v>2602</v>
      </c>
      <c r="H1825" s="126"/>
      <c r="I1825" s="130" t="s">
        <v>5287</v>
      </c>
      <c r="J1825" s="126"/>
      <c r="K1825" s="126"/>
      <c r="L1825" s="126"/>
      <c r="M1825" s="126"/>
      <c r="N1825" s="223">
        <v>347.45</v>
      </c>
      <c r="O1825" s="223">
        <v>0</v>
      </c>
      <c r="P1825" s="126" t="s">
        <v>1331</v>
      </c>
    </row>
    <row r="1826" spans="1:16" ht="89.25">
      <c r="A1826" s="126">
        <v>513</v>
      </c>
      <c r="B1826" s="126"/>
      <c r="C1826" s="127" t="s">
        <v>201</v>
      </c>
      <c r="D1826" s="121">
        <v>42914</v>
      </c>
      <c r="E1826" s="122" t="s">
        <v>5288</v>
      </c>
      <c r="F1826" s="122" t="s">
        <v>15</v>
      </c>
      <c r="G1826" s="122">
        <v>2593</v>
      </c>
      <c r="H1826" s="126"/>
      <c r="I1826" s="130" t="s">
        <v>5289</v>
      </c>
      <c r="J1826" s="126"/>
      <c r="K1826" s="126"/>
      <c r="L1826" s="126"/>
      <c r="M1826" s="126"/>
      <c r="N1826" s="223">
        <v>8583.5</v>
      </c>
      <c r="O1826" s="223">
        <v>0</v>
      </c>
      <c r="P1826" s="126" t="s">
        <v>1331</v>
      </c>
    </row>
    <row r="1827" spans="1:16" ht="89.25">
      <c r="A1827" s="126">
        <v>513</v>
      </c>
      <c r="B1827" s="126"/>
      <c r="C1827" s="127" t="s">
        <v>201</v>
      </c>
      <c r="D1827" s="121">
        <v>42909</v>
      </c>
      <c r="E1827" s="122" t="s">
        <v>5290</v>
      </c>
      <c r="F1827" s="122" t="s">
        <v>15</v>
      </c>
      <c r="G1827" s="122">
        <v>2577</v>
      </c>
      <c r="H1827" s="126"/>
      <c r="I1827" s="130" t="s">
        <v>5291</v>
      </c>
      <c r="J1827" s="126"/>
      <c r="K1827" s="126"/>
      <c r="L1827" s="126"/>
      <c r="M1827" s="126"/>
      <c r="N1827" s="223">
        <v>3321.88</v>
      </c>
      <c r="O1827" s="223">
        <v>0</v>
      </c>
      <c r="P1827" s="126" t="s">
        <v>1331</v>
      </c>
    </row>
    <row r="1828" spans="1:16" ht="89.25">
      <c r="A1828" s="126">
        <v>513</v>
      </c>
      <c r="B1828" s="126"/>
      <c r="C1828" s="127" t="s">
        <v>201</v>
      </c>
      <c r="D1828" s="121">
        <v>42909</v>
      </c>
      <c r="E1828" s="122" t="s">
        <v>5292</v>
      </c>
      <c r="F1828" s="122" t="s">
        <v>15</v>
      </c>
      <c r="G1828" s="122">
        <v>2576</v>
      </c>
      <c r="H1828" s="126"/>
      <c r="I1828" s="130" t="s">
        <v>5293</v>
      </c>
      <c r="J1828" s="126"/>
      <c r="K1828" s="126"/>
      <c r="L1828" s="126"/>
      <c r="M1828" s="126"/>
      <c r="N1828" s="223">
        <v>104659.58</v>
      </c>
      <c r="O1828" s="223">
        <v>0</v>
      </c>
      <c r="P1828" s="126" t="s">
        <v>1331</v>
      </c>
    </row>
    <row r="1829" spans="1:16" ht="76.5">
      <c r="A1829" s="126">
        <v>513</v>
      </c>
      <c r="B1829" s="126"/>
      <c r="C1829" s="127" t="s">
        <v>201</v>
      </c>
      <c r="D1829" s="121">
        <v>42906</v>
      </c>
      <c r="E1829" s="122" t="s">
        <v>5294</v>
      </c>
      <c r="F1829" s="122" t="s">
        <v>15</v>
      </c>
      <c r="G1829" s="122">
        <v>2563</v>
      </c>
      <c r="H1829" s="126"/>
      <c r="I1829" s="130" t="s">
        <v>5295</v>
      </c>
      <c r="J1829" s="126"/>
      <c r="K1829" s="126"/>
      <c r="L1829" s="126"/>
      <c r="M1829" s="126"/>
      <c r="N1829" s="223">
        <v>36416.71</v>
      </c>
      <c r="O1829" s="223">
        <v>0</v>
      </c>
      <c r="P1829" s="126" t="s">
        <v>1331</v>
      </c>
    </row>
    <row r="1830" spans="1:16" ht="89.25">
      <c r="A1830" s="126">
        <v>513</v>
      </c>
      <c r="B1830" s="126"/>
      <c r="C1830" s="127" t="s">
        <v>201</v>
      </c>
      <c r="D1830" s="121">
        <v>42906</v>
      </c>
      <c r="E1830" s="122" t="s">
        <v>5296</v>
      </c>
      <c r="F1830" s="122" t="s">
        <v>15</v>
      </c>
      <c r="G1830" s="122">
        <v>2562</v>
      </c>
      <c r="H1830" s="126"/>
      <c r="I1830" s="130" t="s">
        <v>5297</v>
      </c>
      <c r="J1830" s="126"/>
      <c r="K1830" s="126"/>
      <c r="L1830" s="126"/>
      <c r="M1830" s="126"/>
      <c r="N1830" s="223">
        <v>6383.15</v>
      </c>
      <c r="O1830" s="223">
        <v>0</v>
      </c>
      <c r="P1830" s="126" t="s">
        <v>1331</v>
      </c>
    </row>
    <row r="1831" spans="1:16" ht="76.5">
      <c r="A1831" s="126">
        <v>513</v>
      </c>
      <c r="B1831" s="126"/>
      <c r="C1831" s="127" t="s">
        <v>201</v>
      </c>
      <c r="D1831" s="121">
        <v>42906</v>
      </c>
      <c r="E1831" s="122" t="s">
        <v>5298</v>
      </c>
      <c r="F1831" s="122" t="s">
        <v>15</v>
      </c>
      <c r="G1831" s="122">
        <v>2561</v>
      </c>
      <c r="H1831" s="126"/>
      <c r="I1831" s="130" t="s">
        <v>5299</v>
      </c>
      <c r="J1831" s="126"/>
      <c r="K1831" s="126"/>
      <c r="L1831" s="126"/>
      <c r="M1831" s="126"/>
      <c r="N1831" s="223">
        <v>116565.18</v>
      </c>
      <c r="O1831" s="223">
        <v>0</v>
      </c>
      <c r="P1831" s="126" t="s">
        <v>1331</v>
      </c>
    </row>
    <row r="1832" spans="1:16" ht="102">
      <c r="A1832" s="126">
        <v>513</v>
      </c>
      <c r="B1832" s="126"/>
      <c r="C1832" s="127" t="s">
        <v>201</v>
      </c>
      <c r="D1832" s="121">
        <v>42899</v>
      </c>
      <c r="E1832" s="122" t="s">
        <v>5300</v>
      </c>
      <c r="F1832" s="122" t="s">
        <v>15</v>
      </c>
      <c r="G1832" s="122">
        <v>2525</v>
      </c>
      <c r="H1832" s="126"/>
      <c r="I1832" s="130" t="s">
        <v>5301</v>
      </c>
      <c r="J1832" s="126"/>
      <c r="K1832" s="126"/>
      <c r="L1832" s="126"/>
      <c r="M1832" s="126"/>
      <c r="N1832" s="223">
        <v>102896.83</v>
      </c>
      <c r="O1832" s="223">
        <v>0</v>
      </c>
      <c r="P1832" s="126" t="s">
        <v>1331</v>
      </c>
    </row>
    <row r="1833" spans="1:16" ht="102">
      <c r="A1833" s="126">
        <v>513</v>
      </c>
      <c r="B1833" s="126"/>
      <c r="C1833" s="127" t="s">
        <v>201</v>
      </c>
      <c r="D1833" s="121">
        <v>42899</v>
      </c>
      <c r="E1833" s="122" t="s">
        <v>5302</v>
      </c>
      <c r="F1833" s="122" t="s">
        <v>15</v>
      </c>
      <c r="G1833" s="122">
        <v>2518</v>
      </c>
      <c r="H1833" s="126"/>
      <c r="I1833" s="130" t="s">
        <v>5303</v>
      </c>
      <c r="J1833" s="126"/>
      <c r="K1833" s="126"/>
      <c r="L1833" s="126"/>
      <c r="M1833" s="126"/>
      <c r="N1833" s="223">
        <v>542.54999999999995</v>
      </c>
      <c r="O1833" s="223">
        <v>0</v>
      </c>
      <c r="P1833" s="126" t="s">
        <v>1331</v>
      </c>
    </row>
    <row r="1834" spans="1:16" ht="76.5">
      <c r="A1834" s="126">
        <v>513</v>
      </c>
      <c r="B1834" s="126"/>
      <c r="C1834" s="127" t="s">
        <v>201</v>
      </c>
      <c r="D1834" s="121">
        <v>42898</v>
      </c>
      <c r="E1834" s="122" t="s">
        <v>5304</v>
      </c>
      <c r="F1834" s="122" t="s">
        <v>15</v>
      </c>
      <c r="G1834" s="122">
        <v>2515</v>
      </c>
      <c r="H1834" s="126"/>
      <c r="I1834" s="130" t="s">
        <v>5305</v>
      </c>
      <c r="J1834" s="126"/>
      <c r="K1834" s="126"/>
      <c r="L1834" s="126"/>
      <c r="M1834" s="126"/>
      <c r="N1834" s="223">
        <v>940.98</v>
      </c>
      <c r="O1834" s="223">
        <v>0</v>
      </c>
      <c r="P1834" s="126" t="s">
        <v>1331</v>
      </c>
    </row>
    <row r="1835" spans="1:16" ht="89.25">
      <c r="A1835" s="126">
        <v>513</v>
      </c>
      <c r="B1835" s="126"/>
      <c r="C1835" s="127" t="s">
        <v>201</v>
      </c>
      <c r="D1835" s="121">
        <v>42898</v>
      </c>
      <c r="E1835" s="122" t="s">
        <v>5306</v>
      </c>
      <c r="F1835" s="122" t="s">
        <v>15</v>
      </c>
      <c r="G1835" s="122">
        <v>2514</v>
      </c>
      <c r="H1835" s="126"/>
      <c r="I1835" s="130" t="s">
        <v>5307</v>
      </c>
      <c r="J1835" s="126"/>
      <c r="K1835" s="126"/>
      <c r="L1835" s="126"/>
      <c r="M1835" s="126"/>
      <c r="N1835" s="223">
        <v>1045.25</v>
      </c>
      <c r="O1835" s="223">
        <v>0</v>
      </c>
      <c r="P1835" s="126" t="s">
        <v>1331</v>
      </c>
    </row>
    <row r="1836" spans="1:16" ht="89.25">
      <c r="A1836" s="126">
        <v>513</v>
      </c>
      <c r="B1836" s="126"/>
      <c r="C1836" s="127" t="s">
        <v>201</v>
      </c>
      <c r="D1836" s="121">
        <v>42895</v>
      </c>
      <c r="E1836" s="122" t="s">
        <v>5308</v>
      </c>
      <c r="F1836" s="122" t="s">
        <v>15</v>
      </c>
      <c r="G1836" s="122">
        <v>2500</v>
      </c>
      <c r="H1836" s="126"/>
      <c r="I1836" s="130" t="s">
        <v>5309</v>
      </c>
      <c r="J1836" s="126"/>
      <c r="K1836" s="126"/>
      <c r="L1836" s="126"/>
      <c r="M1836" s="126"/>
      <c r="N1836" s="223">
        <v>3106.34</v>
      </c>
      <c r="O1836" s="223">
        <v>0</v>
      </c>
      <c r="P1836" s="126" t="s">
        <v>1331</v>
      </c>
    </row>
    <row r="1837" spans="1:16" ht="89.25">
      <c r="A1837" s="126">
        <v>513</v>
      </c>
      <c r="B1837" s="126"/>
      <c r="C1837" s="127" t="s">
        <v>201</v>
      </c>
      <c r="D1837" s="121">
        <v>42891</v>
      </c>
      <c r="E1837" s="122" t="s">
        <v>5310</v>
      </c>
      <c r="F1837" s="122" t="s">
        <v>15</v>
      </c>
      <c r="G1837" s="122">
        <v>2452</v>
      </c>
      <c r="H1837" s="126"/>
      <c r="I1837" s="130" t="s">
        <v>5311</v>
      </c>
      <c r="J1837" s="126"/>
      <c r="K1837" s="126"/>
      <c r="L1837" s="126"/>
      <c r="M1837" s="126"/>
      <c r="N1837" s="223">
        <v>15233.72</v>
      </c>
      <c r="O1837" s="223">
        <v>0</v>
      </c>
      <c r="P1837" s="126" t="s">
        <v>1331</v>
      </c>
    </row>
    <row r="1838" spans="1:16" ht="89.25">
      <c r="A1838" s="126">
        <v>25</v>
      </c>
      <c r="B1838" s="126"/>
      <c r="C1838" s="127" t="s">
        <v>695</v>
      </c>
      <c r="D1838" s="121">
        <v>42916</v>
      </c>
      <c r="E1838" s="122" t="s">
        <v>5312</v>
      </c>
      <c r="F1838" s="122" t="s">
        <v>15</v>
      </c>
      <c r="G1838" s="122">
        <v>2614</v>
      </c>
      <c r="H1838" s="126"/>
      <c r="I1838" s="130" t="s">
        <v>5313</v>
      </c>
      <c r="J1838" s="126"/>
      <c r="K1838" s="126"/>
      <c r="L1838" s="126"/>
      <c r="M1838" s="126"/>
      <c r="N1838" s="223">
        <v>383.46</v>
      </c>
      <c r="O1838" s="223">
        <v>0</v>
      </c>
      <c r="P1838" s="126" t="s">
        <v>1331</v>
      </c>
    </row>
    <row r="1839" spans="1:16" ht="89.25">
      <c r="A1839" s="126">
        <v>25</v>
      </c>
      <c r="B1839" s="126"/>
      <c r="C1839" s="127" t="s">
        <v>695</v>
      </c>
      <c r="D1839" s="121">
        <v>42900</v>
      </c>
      <c r="E1839" s="122" t="s">
        <v>5314</v>
      </c>
      <c r="F1839" s="122" t="s">
        <v>15</v>
      </c>
      <c r="G1839" s="122">
        <v>2535</v>
      </c>
      <c r="H1839" s="126"/>
      <c r="I1839" s="130" t="s">
        <v>5315</v>
      </c>
      <c r="J1839" s="126"/>
      <c r="K1839" s="126"/>
      <c r="L1839" s="126"/>
      <c r="M1839" s="126"/>
      <c r="N1839" s="223">
        <v>359.45</v>
      </c>
      <c r="O1839" s="223">
        <v>0</v>
      </c>
      <c r="P1839" s="126" t="s">
        <v>1331</v>
      </c>
    </row>
    <row r="1840" spans="1:16" ht="89.25">
      <c r="A1840" s="126">
        <v>25</v>
      </c>
      <c r="B1840" s="126"/>
      <c r="C1840" s="127" t="s">
        <v>695</v>
      </c>
      <c r="D1840" s="121">
        <v>42900</v>
      </c>
      <c r="E1840" s="122" t="s">
        <v>5316</v>
      </c>
      <c r="F1840" s="122" t="s">
        <v>15</v>
      </c>
      <c r="G1840" s="122">
        <v>2534</v>
      </c>
      <c r="H1840" s="126"/>
      <c r="I1840" s="130" t="s">
        <v>5317</v>
      </c>
      <c r="J1840" s="126"/>
      <c r="K1840" s="126"/>
      <c r="L1840" s="126"/>
      <c r="M1840" s="126"/>
      <c r="N1840" s="223">
        <v>399.59</v>
      </c>
      <c r="O1840" s="223">
        <v>0</v>
      </c>
      <c r="P1840" s="126" t="s">
        <v>1331</v>
      </c>
    </row>
    <row r="1841" spans="1:16" ht="89.25">
      <c r="A1841" s="126">
        <v>25</v>
      </c>
      <c r="B1841" s="126"/>
      <c r="C1841" s="127" t="s">
        <v>695</v>
      </c>
      <c r="D1841" s="121">
        <v>42888</v>
      </c>
      <c r="E1841" s="122" t="s">
        <v>5318</v>
      </c>
      <c r="F1841" s="122" t="s">
        <v>15</v>
      </c>
      <c r="G1841" s="122">
        <v>2451</v>
      </c>
      <c r="H1841" s="126"/>
      <c r="I1841" s="130" t="s">
        <v>5319</v>
      </c>
      <c r="J1841" s="126"/>
      <c r="K1841" s="126"/>
      <c r="L1841" s="126"/>
      <c r="M1841" s="126"/>
      <c r="N1841" s="223">
        <v>271.77999999999997</v>
      </c>
      <c r="O1841" s="223">
        <v>0</v>
      </c>
      <c r="P1841" s="126" t="s">
        <v>1331</v>
      </c>
    </row>
    <row r="1842" spans="1:16" ht="76.5">
      <c r="A1842" s="126">
        <v>582</v>
      </c>
      <c r="B1842" s="126"/>
      <c r="C1842" s="127" t="s">
        <v>857</v>
      </c>
      <c r="D1842" s="121">
        <v>42887</v>
      </c>
      <c r="E1842" s="122" t="s">
        <v>5320</v>
      </c>
      <c r="F1842" s="122" t="s">
        <v>15</v>
      </c>
      <c r="G1842" s="122">
        <v>2433</v>
      </c>
      <c r="H1842" s="126"/>
      <c r="I1842" s="130" t="s">
        <v>5321</v>
      </c>
      <c r="J1842" s="126"/>
      <c r="K1842" s="126"/>
      <c r="L1842" s="126"/>
      <c r="M1842" s="126"/>
      <c r="N1842" s="223">
        <v>312.81</v>
      </c>
      <c r="O1842" s="223">
        <v>0</v>
      </c>
      <c r="P1842" s="126" t="s">
        <v>1331</v>
      </c>
    </row>
    <row r="1843" spans="1:16" ht="89.25">
      <c r="A1843" s="126">
        <v>163</v>
      </c>
      <c r="B1843" s="126"/>
      <c r="C1843" s="127" t="s">
        <v>749</v>
      </c>
      <c r="D1843" s="121">
        <v>42902</v>
      </c>
      <c r="E1843" s="122" t="s">
        <v>5322</v>
      </c>
      <c r="F1843" s="122" t="s">
        <v>15</v>
      </c>
      <c r="G1843" s="122">
        <v>2547</v>
      </c>
      <c r="H1843" s="126"/>
      <c r="I1843" s="130" t="s">
        <v>5323</v>
      </c>
      <c r="J1843" s="126"/>
      <c r="K1843" s="126"/>
      <c r="L1843" s="126"/>
      <c r="M1843" s="126"/>
      <c r="N1843" s="223">
        <v>538.5</v>
      </c>
      <c r="O1843" s="223">
        <v>0</v>
      </c>
      <c r="P1843" s="126" t="s">
        <v>1331</v>
      </c>
    </row>
    <row r="1844" spans="1:16" ht="102">
      <c r="A1844" s="126">
        <v>513</v>
      </c>
      <c r="B1844" s="126"/>
      <c r="C1844" s="127" t="s">
        <v>201</v>
      </c>
      <c r="D1844" s="121">
        <v>42915</v>
      </c>
      <c r="E1844" s="122" t="s">
        <v>5324</v>
      </c>
      <c r="F1844" s="122" t="s">
        <v>15</v>
      </c>
      <c r="G1844" s="122">
        <v>2605</v>
      </c>
      <c r="H1844" s="126"/>
      <c r="I1844" s="130" t="s">
        <v>5325</v>
      </c>
      <c r="J1844" s="126"/>
      <c r="K1844" s="126"/>
      <c r="L1844" s="126"/>
      <c r="M1844" s="126"/>
      <c r="N1844" s="223">
        <v>50</v>
      </c>
      <c r="O1844" s="223">
        <v>0</v>
      </c>
      <c r="P1844" s="126" t="s">
        <v>1331</v>
      </c>
    </row>
    <row r="1845" spans="1:16" ht="89.25">
      <c r="A1845" s="126">
        <v>513</v>
      </c>
      <c r="B1845" s="126"/>
      <c r="C1845" s="127" t="s">
        <v>201</v>
      </c>
      <c r="D1845" s="121">
        <v>42914</v>
      </c>
      <c r="E1845" s="122" t="s">
        <v>5326</v>
      </c>
      <c r="F1845" s="122" t="s">
        <v>15</v>
      </c>
      <c r="G1845" s="122">
        <v>2592</v>
      </c>
      <c r="H1845" s="126"/>
      <c r="I1845" s="130" t="s">
        <v>5327</v>
      </c>
      <c r="J1845" s="126"/>
      <c r="K1845" s="126"/>
      <c r="L1845" s="126"/>
      <c r="M1845" s="126"/>
      <c r="N1845" s="223">
        <v>50</v>
      </c>
      <c r="O1845" s="223">
        <v>0</v>
      </c>
      <c r="P1845" s="126" t="s">
        <v>1331</v>
      </c>
    </row>
    <row r="1846" spans="1:16" ht="89.25">
      <c r="A1846" s="126">
        <v>25</v>
      </c>
      <c r="B1846" s="126"/>
      <c r="C1846" s="127" t="s">
        <v>695</v>
      </c>
      <c r="D1846" s="121">
        <v>42887</v>
      </c>
      <c r="E1846" s="122" t="s">
        <v>5328</v>
      </c>
      <c r="F1846" s="122" t="s">
        <v>15</v>
      </c>
      <c r="G1846" s="122">
        <v>2434</v>
      </c>
      <c r="H1846" s="126"/>
      <c r="I1846" s="130" t="s">
        <v>5329</v>
      </c>
      <c r="J1846" s="126"/>
      <c r="K1846" s="126"/>
      <c r="L1846" s="126"/>
      <c r="M1846" s="126"/>
      <c r="N1846" s="223">
        <v>50</v>
      </c>
      <c r="O1846" s="223">
        <v>0</v>
      </c>
      <c r="P1846" s="126" t="s">
        <v>1331</v>
      </c>
    </row>
    <row r="1847" spans="1:16" ht="63.75">
      <c r="A1847" s="126" t="s">
        <v>621</v>
      </c>
      <c r="B1847" s="126"/>
      <c r="C1847" s="127" t="s">
        <v>715</v>
      </c>
      <c r="D1847" s="121">
        <v>42888</v>
      </c>
      <c r="E1847" s="122" t="s">
        <v>5330</v>
      </c>
      <c r="F1847" s="122" t="s">
        <v>11</v>
      </c>
      <c r="G1847" s="122">
        <v>889377</v>
      </c>
      <c r="H1847" s="126"/>
      <c r="I1847" s="130" t="s">
        <v>5331</v>
      </c>
      <c r="J1847" s="126"/>
      <c r="K1847" s="126"/>
      <c r="L1847" s="126"/>
      <c r="M1847" s="126"/>
      <c r="N1847" s="223">
        <v>50</v>
      </c>
      <c r="O1847" s="223">
        <v>0</v>
      </c>
      <c r="P1847" s="126" t="s">
        <v>1331</v>
      </c>
    </row>
    <row r="1848" spans="1:16" ht="63.75">
      <c r="A1848" s="126" t="s">
        <v>621</v>
      </c>
      <c r="B1848" s="126"/>
      <c r="C1848" s="127" t="s">
        <v>715</v>
      </c>
      <c r="D1848" s="121">
        <v>42888</v>
      </c>
      <c r="E1848" s="122" t="s">
        <v>5332</v>
      </c>
      <c r="F1848" s="122" t="s">
        <v>11</v>
      </c>
      <c r="G1848" s="122">
        <v>889382</v>
      </c>
      <c r="H1848" s="126"/>
      <c r="I1848" s="130" t="s">
        <v>5333</v>
      </c>
      <c r="J1848" s="126"/>
      <c r="K1848" s="126"/>
      <c r="L1848" s="126"/>
      <c r="M1848" s="126"/>
      <c r="N1848" s="223">
        <v>50</v>
      </c>
      <c r="O1848" s="223">
        <v>0</v>
      </c>
      <c r="P1848" s="126" t="s">
        <v>1331</v>
      </c>
    </row>
    <row r="1849" spans="1:16" ht="63.75">
      <c r="A1849" s="126">
        <v>291</v>
      </c>
      <c r="B1849" s="126"/>
      <c r="C1849" s="127" t="s">
        <v>795</v>
      </c>
      <c r="D1849" s="121">
        <v>42916</v>
      </c>
      <c r="E1849" s="122" t="s">
        <v>5334</v>
      </c>
      <c r="F1849" s="122" t="s">
        <v>11</v>
      </c>
      <c r="G1849" s="122">
        <v>483801</v>
      </c>
      <c r="H1849" s="126"/>
      <c r="I1849" s="130" t="s">
        <v>5335</v>
      </c>
      <c r="J1849" s="126"/>
      <c r="K1849" s="126"/>
      <c r="L1849" s="126"/>
      <c r="M1849" s="126"/>
      <c r="N1849" s="223">
        <v>50</v>
      </c>
      <c r="O1849" s="223">
        <v>0</v>
      </c>
      <c r="P1849" s="126" t="s">
        <v>1331</v>
      </c>
    </row>
    <row r="1850" spans="1:16" ht="76.5">
      <c r="A1850" s="126" t="s">
        <v>621</v>
      </c>
      <c r="B1850" s="126"/>
      <c r="C1850" s="127" t="s">
        <v>715</v>
      </c>
      <c r="D1850" s="121">
        <v>42899</v>
      </c>
      <c r="E1850" s="122" t="s">
        <v>5336</v>
      </c>
      <c r="F1850" s="122" t="s">
        <v>13</v>
      </c>
      <c r="G1850" s="122">
        <v>890138</v>
      </c>
      <c r="H1850" s="126"/>
      <c r="I1850" s="130" t="s">
        <v>5337</v>
      </c>
      <c r="J1850" s="126"/>
      <c r="K1850" s="126"/>
      <c r="L1850" s="126"/>
      <c r="M1850" s="126"/>
      <c r="N1850" s="223">
        <v>42244627.740000002</v>
      </c>
      <c r="O1850" s="223">
        <v>0</v>
      </c>
      <c r="P1850" s="126" t="s">
        <v>1331</v>
      </c>
    </row>
    <row r="1851" spans="1:16" ht="76.5">
      <c r="A1851" s="126" t="s">
        <v>621</v>
      </c>
      <c r="B1851" s="126"/>
      <c r="C1851" s="127" t="s">
        <v>715</v>
      </c>
      <c r="D1851" s="121">
        <v>42899</v>
      </c>
      <c r="E1851" s="122" t="s">
        <v>5338</v>
      </c>
      <c r="F1851" s="122" t="s">
        <v>11</v>
      </c>
      <c r="G1851" s="122">
        <v>890138</v>
      </c>
      <c r="H1851" s="126"/>
      <c r="I1851" s="130" t="s">
        <v>5339</v>
      </c>
      <c r="J1851" s="126"/>
      <c r="K1851" s="126"/>
      <c r="L1851" s="126"/>
      <c r="M1851" s="126"/>
      <c r="N1851" s="223">
        <v>50</v>
      </c>
      <c r="O1851" s="223">
        <v>0</v>
      </c>
      <c r="P1851" s="126" t="s">
        <v>1331</v>
      </c>
    </row>
    <row r="1852" spans="1:16" ht="63.75">
      <c r="A1852" s="126" t="s">
        <v>620</v>
      </c>
      <c r="B1852" s="126"/>
      <c r="C1852" s="127" t="s">
        <v>714</v>
      </c>
      <c r="D1852" s="121">
        <v>42916</v>
      </c>
      <c r="E1852" s="122" t="s">
        <v>5340</v>
      </c>
      <c r="F1852" s="122" t="s">
        <v>11</v>
      </c>
      <c r="G1852" s="122">
        <v>891966</v>
      </c>
      <c r="H1852" s="126"/>
      <c r="I1852" s="130" t="s">
        <v>1883</v>
      </c>
      <c r="J1852" s="126"/>
      <c r="K1852" s="126"/>
      <c r="L1852" s="126"/>
      <c r="M1852" s="126"/>
      <c r="N1852" s="223">
        <v>50</v>
      </c>
      <c r="O1852" s="223">
        <v>0</v>
      </c>
      <c r="P1852" s="126" t="s">
        <v>1331</v>
      </c>
    </row>
    <row r="1853" spans="1:16" ht="63.75">
      <c r="A1853" s="126" t="s">
        <v>621</v>
      </c>
      <c r="B1853" s="126"/>
      <c r="C1853" s="127" t="s">
        <v>715</v>
      </c>
      <c r="D1853" s="121">
        <v>42912</v>
      </c>
      <c r="E1853" s="122" t="s">
        <v>5341</v>
      </c>
      <c r="F1853" s="122" t="s">
        <v>13</v>
      </c>
      <c r="G1853" s="122">
        <v>890929</v>
      </c>
      <c r="H1853" s="126"/>
      <c r="I1853" s="130" t="s">
        <v>5342</v>
      </c>
      <c r="J1853" s="126"/>
      <c r="K1853" s="126"/>
      <c r="L1853" s="126"/>
      <c r="M1853" s="126"/>
      <c r="N1853" s="223">
        <v>4764663.76</v>
      </c>
      <c r="O1853" s="223">
        <v>0</v>
      </c>
      <c r="P1853" s="126" t="s">
        <v>1331</v>
      </c>
    </row>
    <row r="1854" spans="1:16" ht="63.75">
      <c r="A1854" s="126" t="s">
        <v>621</v>
      </c>
      <c r="B1854" s="126"/>
      <c r="C1854" s="127" t="s">
        <v>715</v>
      </c>
      <c r="D1854" s="121">
        <v>42912</v>
      </c>
      <c r="E1854" s="122" t="s">
        <v>5343</v>
      </c>
      <c r="F1854" s="122" t="s">
        <v>11</v>
      </c>
      <c r="G1854" s="122">
        <v>890929</v>
      </c>
      <c r="H1854" s="126"/>
      <c r="I1854" s="130" t="s">
        <v>5344</v>
      </c>
      <c r="J1854" s="126"/>
      <c r="K1854" s="126"/>
      <c r="L1854" s="126"/>
      <c r="M1854" s="126"/>
      <c r="N1854" s="223">
        <v>50</v>
      </c>
      <c r="O1854" s="223">
        <v>0</v>
      </c>
      <c r="P1854" s="126" t="s">
        <v>1331</v>
      </c>
    </row>
    <row r="1855" spans="1:16" ht="76.5">
      <c r="A1855" s="126">
        <v>287</v>
      </c>
      <c r="B1855" s="126"/>
      <c r="C1855" s="127" t="s">
        <v>791</v>
      </c>
      <c r="D1855" s="121">
        <v>42902</v>
      </c>
      <c r="E1855" s="122" t="s">
        <v>5345</v>
      </c>
      <c r="F1855" s="122" t="s">
        <v>6</v>
      </c>
      <c r="G1855" s="122">
        <v>890352</v>
      </c>
      <c r="H1855" s="126"/>
      <c r="I1855" s="130" t="s">
        <v>5346</v>
      </c>
      <c r="J1855" s="126"/>
      <c r="K1855" s="126"/>
      <c r="L1855" s="126"/>
      <c r="M1855" s="126"/>
      <c r="N1855" s="223">
        <v>0</v>
      </c>
      <c r="O1855" s="223">
        <v>173505.37</v>
      </c>
      <c r="P1855" s="126" t="s">
        <v>1331</v>
      </c>
    </row>
    <row r="1856" spans="1:16" ht="76.5">
      <c r="A1856" s="126">
        <v>287</v>
      </c>
      <c r="B1856" s="126"/>
      <c r="C1856" s="127" t="s">
        <v>791</v>
      </c>
      <c r="D1856" s="121">
        <v>42893</v>
      </c>
      <c r="E1856" s="122" t="s">
        <v>5347</v>
      </c>
      <c r="F1856" s="122" t="s">
        <v>6</v>
      </c>
      <c r="G1856" s="122">
        <v>889587</v>
      </c>
      <c r="H1856" s="126"/>
      <c r="I1856" s="130" t="s">
        <v>5348</v>
      </c>
      <c r="J1856" s="126"/>
      <c r="K1856" s="126"/>
      <c r="L1856" s="126"/>
      <c r="M1856" s="126"/>
      <c r="N1856" s="223">
        <v>0</v>
      </c>
      <c r="O1856" s="223">
        <v>196355.91</v>
      </c>
      <c r="P1856" s="126" t="s">
        <v>1331</v>
      </c>
    </row>
    <row r="1857" spans="1:16" ht="63.75">
      <c r="A1857" s="126" t="s">
        <v>620</v>
      </c>
      <c r="B1857" s="126"/>
      <c r="C1857" s="127" t="s">
        <v>714</v>
      </c>
      <c r="D1857" s="121">
        <v>42902</v>
      </c>
      <c r="E1857" s="122" t="s">
        <v>5349</v>
      </c>
      <c r="F1857" s="122" t="s">
        <v>6</v>
      </c>
      <c r="G1857" s="122">
        <v>890412</v>
      </c>
      <c r="H1857" s="126"/>
      <c r="I1857" s="130" t="s">
        <v>5350</v>
      </c>
      <c r="J1857" s="126"/>
      <c r="K1857" s="126"/>
      <c r="L1857" s="126"/>
      <c r="M1857" s="126"/>
      <c r="N1857" s="223">
        <v>0</v>
      </c>
      <c r="O1857" s="223">
        <v>0.01</v>
      </c>
      <c r="P1857" s="126" t="s">
        <v>1331</v>
      </c>
    </row>
    <row r="1858" spans="1:16" ht="76.5">
      <c r="A1858" s="126" t="s">
        <v>621</v>
      </c>
      <c r="B1858" s="126"/>
      <c r="C1858" s="127" t="s">
        <v>715</v>
      </c>
      <c r="D1858" s="121">
        <v>42899</v>
      </c>
      <c r="E1858" s="122" t="s">
        <v>5351</v>
      </c>
      <c r="F1858" s="122" t="s">
        <v>15</v>
      </c>
      <c r="G1858" s="122">
        <v>2524</v>
      </c>
      <c r="H1858" s="126"/>
      <c r="I1858" s="130" t="s">
        <v>5352</v>
      </c>
      <c r="J1858" s="126"/>
      <c r="K1858" s="126"/>
      <c r="L1858" s="126"/>
      <c r="M1858" s="126"/>
      <c r="N1858" s="223">
        <v>1299</v>
      </c>
      <c r="O1858" s="223">
        <v>0</v>
      </c>
      <c r="P1858" s="126" t="s">
        <v>1331</v>
      </c>
    </row>
    <row r="1859" spans="1:16" ht="89.25">
      <c r="A1859" s="126" t="s">
        <v>621</v>
      </c>
      <c r="B1859" s="126"/>
      <c r="C1859" s="127" t="s">
        <v>715</v>
      </c>
      <c r="D1859" s="121">
        <v>42891</v>
      </c>
      <c r="E1859" s="122" t="s">
        <v>5353</v>
      </c>
      <c r="F1859" s="122" t="s">
        <v>15</v>
      </c>
      <c r="G1859" s="122">
        <v>2478</v>
      </c>
      <c r="H1859" s="126"/>
      <c r="I1859" s="130" t="s">
        <v>5354</v>
      </c>
      <c r="J1859" s="126"/>
      <c r="K1859" s="126"/>
      <c r="L1859" s="126"/>
      <c r="M1859" s="126"/>
      <c r="N1859" s="223">
        <v>1527.23</v>
      </c>
      <c r="O1859" s="223">
        <v>0</v>
      </c>
      <c r="P1859" s="126" t="s">
        <v>1331</v>
      </c>
    </row>
    <row r="1860" spans="1:16" ht="76.5">
      <c r="A1860" s="126" t="s">
        <v>621</v>
      </c>
      <c r="B1860" s="126"/>
      <c r="C1860" s="127" t="s">
        <v>715</v>
      </c>
      <c r="D1860" s="121">
        <v>42891</v>
      </c>
      <c r="E1860" s="122" t="s">
        <v>5355</v>
      </c>
      <c r="F1860" s="122" t="s">
        <v>15</v>
      </c>
      <c r="G1860" s="122">
        <v>2477</v>
      </c>
      <c r="H1860" s="126"/>
      <c r="I1860" s="130" t="s">
        <v>5356</v>
      </c>
      <c r="J1860" s="126"/>
      <c r="K1860" s="126"/>
      <c r="L1860" s="126"/>
      <c r="M1860" s="126"/>
      <c r="N1860" s="223">
        <v>1813.5</v>
      </c>
      <c r="O1860" s="223">
        <v>0</v>
      </c>
      <c r="P1860" s="126" t="s">
        <v>1331</v>
      </c>
    </row>
    <row r="1861" spans="1:16" ht="76.5">
      <c r="A1861" s="126" t="s">
        <v>621</v>
      </c>
      <c r="B1861" s="126"/>
      <c r="C1861" s="127" t="s">
        <v>715</v>
      </c>
      <c r="D1861" s="121">
        <v>42916</v>
      </c>
      <c r="E1861" s="122" t="s">
        <v>5357</v>
      </c>
      <c r="F1861" s="122" t="s">
        <v>15</v>
      </c>
      <c r="G1861" s="122">
        <v>2603</v>
      </c>
      <c r="H1861" s="126"/>
      <c r="I1861" s="130" t="s">
        <v>5358</v>
      </c>
      <c r="J1861" s="126"/>
      <c r="K1861" s="126"/>
      <c r="L1861" s="126"/>
      <c r="M1861" s="126"/>
      <c r="N1861" s="223">
        <v>270</v>
      </c>
      <c r="O1861" s="223">
        <v>0</v>
      </c>
      <c r="P1861" s="126" t="s">
        <v>1331</v>
      </c>
    </row>
    <row r="1862" spans="1:16" ht="63.75">
      <c r="A1862" s="126" t="s">
        <v>621</v>
      </c>
      <c r="B1862" s="126"/>
      <c r="C1862" s="127" t="s">
        <v>715</v>
      </c>
      <c r="D1862" s="121">
        <v>42888</v>
      </c>
      <c r="E1862" s="122" t="s">
        <v>5359</v>
      </c>
      <c r="F1862" s="122" t="s">
        <v>6</v>
      </c>
      <c r="G1862" s="122">
        <v>462858</v>
      </c>
      <c r="H1862" s="126"/>
      <c r="I1862" s="130" t="s">
        <v>5360</v>
      </c>
      <c r="J1862" s="126"/>
      <c r="K1862" s="126"/>
      <c r="L1862" s="126"/>
      <c r="M1862" s="126"/>
      <c r="N1862" s="223">
        <v>0</v>
      </c>
      <c r="O1862" s="223">
        <v>264401.07</v>
      </c>
      <c r="P1862" s="126" t="s">
        <v>1331</v>
      </c>
    </row>
    <row r="1863" spans="1:16" ht="63.75">
      <c r="A1863" s="126">
        <v>513</v>
      </c>
      <c r="B1863" s="126"/>
      <c r="C1863" s="127" t="s">
        <v>201</v>
      </c>
      <c r="D1863" s="121">
        <v>42914</v>
      </c>
      <c r="E1863" s="122" t="s">
        <v>5361</v>
      </c>
      <c r="F1863" s="122" t="s">
        <v>15</v>
      </c>
      <c r="G1863" s="122">
        <v>480633</v>
      </c>
      <c r="H1863" s="126"/>
      <c r="I1863" s="130" t="s">
        <v>5362</v>
      </c>
      <c r="J1863" s="126"/>
      <c r="K1863" s="126"/>
      <c r="L1863" s="126"/>
      <c r="M1863" s="126"/>
      <c r="N1863" s="223">
        <v>50</v>
      </c>
      <c r="O1863" s="223">
        <v>0</v>
      </c>
      <c r="P1863" s="126" t="s">
        <v>1331</v>
      </c>
    </row>
    <row r="1864" spans="1:16" ht="63.75">
      <c r="A1864" s="126" t="s">
        <v>621</v>
      </c>
      <c r="B1864" s="126"/>
      <c r="C1864" s="127" t="s">
        <v>715</v>
      </c>
      <c r="D1864" s="121">
        <v>42916</v>
      </c>
      <c r="E1864" s="122" t="s">
        <v>5363</v>
      </c>
      <c r="F1864" s="122" t="s">
        <v>11</v>
      </c>
      <c r="G1864" s="122">
        <v>483502</v>
      </c>
      <c r="H1864" s="126"/>
      <c r="I1864" s="130" t="s">
        <v>5364</v>
      </c>
      <c r="J1864" s="126"/>
      <c r="K1864" s="126"/>
      <c r="L1864" s="126"/>
      <c r="M1864" s="126"/>
      <c r="N1864" s="223">
        <v>1206.42</v>
      </c>
      <c r="O1864" s="223">
        <v>0</v>
      </c>
      <c r="P1864" s="126" t="s">
        <v>1331</v>
      </c>
    </row>
    <row r="1865" spans="1:16" ht="63.75">
      <c r="A1865" s="126" t="s">
        <v>621</v>
      </c>
      <c r="B1865" s="126"/>
      <c r="C1865" s="127" t="s">
        <v>715</v>
      </c>
      <c r="D1865" s="121">
        <v>42916</v>
      </c>
      <c r="E1865" s="122" t="s">
        <v>5365</v>
      </c>
      <c r="F1865" s="122" t="s">
        <v>20</v>
      </c>
      <c r="G1865" s="122">
        <v>483503</v>
      </c>
      <c r="H1865" s="126"/>
      <c r="I1865" s="130" t="s">
        <v>5366</v>
      </c>
      <c r="J1865" s="126"/>
      <c r="K1865" s="126"/>
      <c r="L1865" s="126"/>
      <c r="M1865" s="126"/>
      <c r="N1865" s="223">
        <v>1652035.18</v>
      </c>
      <c r="O1865" s="223">
        <v>0</v>
      </c>
      <c r="P1865" s="126" t="s">
        <v>1331</v>
      </c>
    </row>
    <row r="1866" spans="1:16" ht="63.75">
      <c r="A1866" s="126" t="s">
        <v>621</v>
      </c>
      <c r="B1866" s="126"/>
      <c r="C1866" s="127" t="s">
        <v>715</v>
      </c>
      <c r="D1866" s="121">
        <v>42916</v>
      </c>
      <c r="E1866" s="122" t="s">
        <v>5367</v>
      </c>
      <c r="F1866" s="122" t="s">
        <v>11</v>
      </c>
      <c r="G1866" s="122">
        <v>483500</v>
      </c>
      <c r="H1866" s="126"/>
      <c r="I1866" s="130" t="s">
        <v>5368</v>
      </c>
      <c r="J1866" s="126"/>
      <c r="K1866" s="126"/>
      <c r="L1866" s="126"/>
      <c r="M1866" s="126"/>
      <c r="N1866" s="223">
        <v>1677.49</v>
      </c>
      <c r="O1866" s="223">
        <v>0</v>
      </c>
      <c r="P1866" s="126" t="s">
        <v>1331</v>
      </c>
    </row>
    <row r="1867" spans="1:16" ht="63.75">
      <c r="A1867" s="126" t="s">
        <v>621</v>
      </c>
      <c r="B1867" s="126"/>
      <c r="C1867" s="127" t="s">
        <v>715</v>
      </c>
      <c r="D1867" s="121">
        <v>42916</v>
      </c>
      <c r="E1867" s="122" t="s">
        <v>5369</v>
      </c>
      <c r="F1867" s="122" t="s">
        <v>20</v>
      </c>
      <c r="G1867" s="122">
        <v>483501</v>
      </c>
      <c r="H1867" s="126"/>
      <c r="I1867" s="130" t="s">
        <v>5370</v>
      </c>
      <c r="J1867" s="126"/>
      <c r="K1867" s="126"/>
      <c r="L1867" s="126"/>
      <c r="M1867" s="126"/>
      <c r="N1867" s="223">
        <v>2324982.98</v>
      </c>
      <c r="O1867" s="223">
        <v>0</v>
      </c>
      <c r="P1867" s="126" t="s">
        <v>1331</v>
      </c>
    </row>
    <row r="1868" spans="1:16" ht="63.75">
      <c r="A1868" s="126" t="s">
        <v>621</v>
      </c>
      <c r="B1868" s="126"/>
      <c r="C1868" s="127" t="s">
        <v>715</v>
      </c>
      <c r="D1868" s="121">
        <v>42916</v>
      </c>
      <c r="E1868" s="122" t="s">
        <v>5371</v>
      </c>
      <c r="F1868" s="122" t="s">
        <v>11</v>
      </c>
      <c r="G1868" s="122">
        <v>483498</v>
      </c>
      <c r="H1868" s="126"/>
      <c r="I1868" s="130" t="s">
        <v>5372</v>
      </c>
      <c r="J1868" s="126"/>
      <c r="K1868" s="126"/>
      <c r="L1868" s="126"/>
      <c r="M1868" s="126"/>
      <c r="N1868" s="223">
        <v>1998.81</v>
      </c>
      <c r="O1868" s="223">
        <v>0</v>
      </c>
      <c r="P1868" s="126" t="s">
        <v>1331</v>
      </c>
    </row>
    <row r="1869" spans="1:16" ht="63.75">
      <c r="A1869" s="126" t="s">
        <v>621</v>
      </c>
      <c r="B1869" s="126"/>
      <c r="C1869" s="127" t="s">
        <v>715</v>
      </c>
      <c r="D1869" s="121">
        <v>42916</v>
      </c>
      <c r="E1869" s="122" t="s">
        <v>5373</v>
      </c>
      <c r="F1869" s="122" t="s">
        <v>20</v>
      </c>
      <c r="G1869" s="122">
        <v>483499</v>
      </c>
      <c r="H1869" s="126"/>
      <c r="I1869" s="130" t="s">
        <v>5374</v>
      </c>
      <c r="J1869" s="126"/>
      <c r="K1869" s="126"/>
      <c r="L1869" s="126"/>
      <c r="M1869" s="126"/>
      <c r="N1869" s="223">
        <v>2784012.52</v>
      </c>
      <c r="O1869" s="223">
        <v>0</v>
      </c>
      <c r="P1869" s="126" t="s">
        <v>1331</v>
      </c>
    </row>
    <row r="1870" spans="1:16" ht="63.75">
      <c r="A1870" s="126" t="s">
        <v>621</v>
      </c>
      <c r="B1870" s="126"/>
      <c r="C1870" s="127" t="s">
        <v>715</v>
      </c>
      <c r="D1870" s="121">
        <v>42916</v>
      </c>
      <c r="E1870" s="122" t="s">
        <v>5375</v>
      </c>
      <c r="F1870" s="122" t="s">
        <v>20</v>
      </c>
      <c r="G1870" s="122">
        <v>483366</v>
      </c>
      <c r="H1870" s="126"/>
      <c r="I1870" s="130" t="s">
        <v>5376</v>
      </c>
      <c r="J1870" s="126"/>
      <c r="K1870" s="126"/>
      <c r="L1870" s="126"/>
      <c r="M1870" s="126"/>
      <c r="N1870" s="223">
        <v>538444.56000000006</v>
      </c>
      <c r="O1870" s="223">
        <v>0</v>
      </c>
      <c r="P1870" s="126" t="s">
        <v>1331</v>
      </c>
    </row>
    <row r="1871" spans="1:16" ht="63.75">
      <c r="A1871" s="126" t="s">
        <v>621</v>
      </c>
      <c r="B1871" s="126"/>
      <c r="C1871" s="127" t="s">
        <v>715</v>
      </c>
      <c r="D1871" s="121">
        <v>42906</v>
      </c>
      <c r="E1871" s="122" t="s">
        <v>5377</v>
      </c>
      <c r="F1871" s="122" t="s">
        <v>20</v>
      </c>
      <c r="G1871" s="122">
        <v>475924</v>
      </c>
      <c r="H1871" s="126"/>
      <c r="I1871" s="130" t="s">
        <v>5378</v>
      </c>
      <c r="J1871" s="126"/>
      <c r="K1871" s="126"/>
      <c r="L1871" s="126"/>
      <c r="M1871" s="126"/>
      <c r="N1871" s="223">
        <v>21081098.510000002</v>
      </c>
      <c r="O1871" s="223">
        <v>0</v>
      </c>
      <c r="P1871" s="126" t="s">
        <v>1331</v>
      </c>
    </row>
    <row r="1872" spans="1:16" ht="63.75">
      <c r="A1872" s="126" t="s">
        <v>621</v>
      </c>
      <c r="B1872" s="126"/>
      <c r="C1872" s="127" t="s">
        <v>715</v>
      </c>
      <c r="D1872" s="121">
        <v>42916</v>
      </c>
      <c r="E1872" s="122" t="s">
        <v>5379</v>
      </c>
      <c r="F1872" s="122" t="s">
        <v>6</v>
      </c>
      <c r="G1872" s="122">
        <v>483022</v>
      </c>
      <c r="H1872" s="126"/>
      <c r="I1872" s="130" t="s">
        <v>5380</v>
      </c>
      <c r="J1872" s="126"/>
      <c r="K1872" s="126"/>
      <c r="L1872" s="126"/>
      <c r="M1872" s="126"/>
      <c r="N1872" s="223">
        <v>0</v>
      </c>
      <c r="O1872" s="223">
        <v>173917.04</v>
      </c>
      <c r="P1872" s="126" t="s">
        <v>1331</v>
      </c>
    </row>
    <row r="1873" spans="1:16" ht="63.75">
      <c r="A1873" s="126" t="s">
        <v>627</v>
      </c>
      <c r="B1873" s="126"/>
      <c r="C1873" s="127" t="s">
        <v>1235</v>
      </c>
      <c r="D1873" s="121">
        <v>42900</v>
      </c>
      <c r="E1873" s="122" t="s">
        <v>5381</v>
      </c>
      <c r="F1873" s="122" t="s">
        <v>6</v>
      </c>
      <c r="G1873" s="122">
        <v>849827</v>
      </c>
      <c r="H1873" s="126"/>
      <c r="I1873" s="130" t="s">
        <v>5382</v>
      </c>
      <c r="J1873" s="126"/>
      <c r="K1873" s="126"/>
      <c r="L1873" s="126"/>
      <c r="M1873" s="126"/>
      <c r="N1873" s="223">
        <v>0</v>
      </c>
      <c r="O1873" s="223">
        <v>12948.69</v>
      </c>
      <c r="P1873" s="126" t="s">
        <v>1331</v>
      </c>
    </row>
    <row r="1874" spans="1:16" ht="51">
      <c r="A1874" s="126" t="s">
        <v>620</v>
      </c>
      <c r="B1874" s="126"/>
      <c r="C1874" s="127" t="s">
        <v>714</v>
      </c>
      <c r="D1874" s="121">
        <v>42899</v>
      </c>
      <c r="E1874" s="122" t="s">
        <v>5383</v>
      </c>
      <c r="F1874" s="122" t="s">
        <v>6</v>
      </c>
      <c r="G1874" s="122">
        <v>849181</v>
      </c>
      <c r="H1874" s="126"/>
      <c r="I1874" s="130" t="s">
        <v>4725</v>
      </c>
      <c r="J1874" s="126"/>
      <c r="K1874" s="126"/>
      <c r="L1874" s="126"/>
      <c r="M1874" s="126"/>
      <c r="N1874" s="223">
        <v>0</v>
      </c>
      <c r="O1874" s="223">
        <v>1978.69</v>
      </c>
      <c r="P1874" s="126" t="s">
        <v>1331</v>
      </c>
    </row>
    <row r="1875" spans="1:16" ht="51">
      <c r="A1875" s="126" t="s">
        <v>620</v>
      </c>
      <c r="B1875" s="126"/>
      <c r="C1875" s="127" t="s">
        <v>714</v>
      </c>
      <c r="D1875" s="121">
        <v>42914</v>
      </c>
      <c r="E1875" s="122" t="s">
        <v>5384</v>
      </c>
      <c r="F1875" s="122" t="s">
        <v>6</v>
      </c>
      <c r="G1875" s="122">
        <v>854852</v>
      </c>
      <c r="H1875" s="126"/>
      <c r="I1875" s="130" t="s">
        <v>4725</v>
      </c>
      <c r="J1875" s="126"/>
      <c r="K1875" s="126"/>
      <c r="L1875" s="126"/>
      <c r="M1875" s="126"/>
      <c r="N1875" s="223">
        <v>0</v>
      </c>
      <c r="O1875" s="223">
        <v>2398.65</v>
      </c>
      <c r="P1875" s="126" t="s">
        <v>1331</v>
      </c>
    </row>
    <row r="1876" spans="1:16" ht="51">
      <c r="A1876" s="126" t="s">
        <v>620</v>
      </c>
      <c r="B1876" s="126"/>
      <c r="C1876" s="127" t="s">
        <v>714</v>
      </c>
      <c r="D1876" s="121">
        <v>42900</v>
      </c>
      <c r="E1876" s="122" t="s">
        <v>5385</v>
      </c>
      <c r="F1876" s="122" t="s">
        <v>6</v>
      </c>
      <c r="G1876" s="122">
        <v>849821</v>
      </c>
      <c r="H1876" s="126"/>
      <c r="I1876" s="130" t="s">
        <v>3853</v>
      </c>
      <c r="J1876" s="126"/>
      <c r="K1876" s="126"/>
      <c r="L1876" s="126"/>
      <c r="M1876" s="126"/>
      <c r="N1876" s="223">
        <v>0</v>
      </c>
      <c r="O1876" s="223">
        <v>988.47</v>
      </c>
      <c r="P1876" s="126" t="s">
        <v>1331</v>
      </c>
    </row>
    <row r="1877" spans="1:16" ht="63.75">
      <c r="A1877" s="126" t="s">
        <v>620</v>
      </c>
      <c r="B1877" s="126"/>
      <c r="C1877" s="127" t="s">
        <v>714</v>
      </c>
      <c r="D1877" s="121">
        <v>42909</v>
      </c>
      <c r="E1877" s="122" t="s">
        <v>5386</v>
      </c>
      <c r="F1877" s="122" t="s">
        <v>6</v>
      </c>
      <c r="G1877" s="122">
        <v>852923</v>
      </c>
      <c r="H1877" s="126"/>
      <c r="I1877" s="130" t="s">
        <v>5387</v>
      </c>
      <c r="J1877" s="126"/>
      <c r="K1877" s="126"/>
      <c r="L1877" s="126"/>
      <c r="M1877" s="126"/>
      <c r="N1877" s="223">
        <v>0</v>
      </c>
      <c r="O1877" s="223">
        <v>230913.58</v>
      </c>
      <c r="P1877" s="126" t="s">
        <v>1331</v>
      </c>
    </row>
    <row r="1878" spans="1:16" ht="76.5">
      <c r="A1878" s="126" t="s">
        <v>621</v>
      </c>
      <c r="B1878" s="126"/>
      <c r="C1878" s="127" t="s">
        <v>715</v>
      </c>
      <c r="D1878" s="121">
        <v>42888</v>
      </c>
      <c r="E1878" s="122" t="s">
        <v>5388</v>
      </c>
      <c r="F1878" s="122" t="s">
        <v>6</v>
      </c>
      <c r="G1878" s="122">
        <v>844950</v>
      </c>
      <c r="H1878" s="126"/>
      <c r="I1878" s="130" t="s">
        <v>5389</v>
      </c>
      <c r="J1878" s="126"/>
      <c r="K1878" s="126"/>
      <c r="L1878" s="126"/>
      <c r="M1878" s="126"/>
      <c r="N1878" s="223">
        <v>0</v>
      </c>
      <c r="O1878" s="223">
        <v>34000</v>
      </c>
      <c r="P1878" s="126" t="s">
        <v>1331</v>
      </c>
    </row>
    <row r="1879" spans="1:16" ht="38.25">
      <c r="A1879" s="126">
        <v>291</v>
      </c>
      <c r="B1879" s="126"/>
      <c r="C1879" s="127" t="s">
        <v>795</v>
      </c>
      <c r="D1879" s="121">
        <v>42905</v>
      </c>
      <c r="E1879" s="122" t="s">
        <v>5390</v>
      </c>
      <c r="F1879" s="122" t="s">
        <v>6</v>
      </c>
      <c r="G1879" s="122">
        <v>851000</v>
      </c>
      <c r="H1879" s="126"/>
      <c r="I1879" s="130" t="s">
        <v>5391</v>
      </c>
      <c r="J1879" s="126"/>
      <c r="K1879" s="126"/>
      <c r="L1879" s="126"/>
      <c r="M1879" s="126"/>
      <c r="N1879" s="223">
        <v>0</v>
      </c>
      <c r="O1879" s="223">
        <v>70000</v>
      </c>
      <c r="P1879" s="126" t="s">
        <v>1331</v>
      </c>
    </row>
    <row r="1880" spans="1:16" ht="51">
      <c r="A1880" s="126" t="s">
        <v>620</v>
      </c>
      <c r="B1880" s="126"/>
      <c r="C1880" s="127" t="s">
        <v>714</v>
      </c>
      <c r="D1880" s="121">
        <v>42899</v>
      </c>
      <c r="E1880" s="122" t="s">
        <v>5392</v>
      </c>
      <c r="F1880" s="122" t="s">
        <v>6</v>
      </c>
      <c r="G1880" s="122">
        <v>849192</v>
      </c>
      <c r="H1880" s="126"/>
      <c r="I1880" s="130" t="s">
        <v>5393</v>
      </c>
      <c r="J1880" s="126"/>
      <c r="K1880" s="126"/>
      <c r="L1880" s="126"/>
      <c r="M1880" s="126"/>
      <c r="N1880" s="223">
        <v>0</v>
      </c>
      <c r="O1880" s="223">
        <v>603.17999999999995</v>
      </c>
      <c r="P1880" s="126" t="s">
        <v>1331</v>
      </c>
    </row>
    <row r="1881" spans="1:16" ht="51">
      <c r="A1881" s="126" t="s">
        <v>620</v>
      </c>
      <c r="B1881" s="126"/>
      <c r="C1881" s="127" t="s">
        <v>714</v>
      </c>
      <c r="D1881" s="121">
        <v>42899</v>
      </c>
      <c r="E1881" s="122" t="s">
        <v>5394</v>
      </c>
      <c r="F1881" s="122" t="s">
        <v>6</v>
      </c>
      <c r="G1881" s="122">
        <v>849199</v>
      </c>
      <c r="H1881" s="126"/>
      <c r="I1881" s="130" t="s">
        <v>5395</v>
      </c>
      <c r="J1881" s="126"/>
      <c r="K1881" s="126"/>
      <c r="L1881" s="126"/>
      <c r="M1881" s="126"/>
      <c r="N1881" s="223">
        <v>0</v>
      </c>
      <c r="O1881" s="223">
        <v>10051.08</v>
      </c>
      <c r="P1881" s="126" t="s">
        <v>1331</v>
      </c>
    </row>
    <row r="1882" spans="1:16" ht="51">
      <c r="A1882" s="126" t="s">
        <v>620</v>
      </c>
      <c r="B1882" s="126"/>
      <c r="C1882" s="127" t="s">
        <v>714</v>
      </c>
      <c r="D1882" s="121">
        <v>42899</v>
      </c>
      <c r="E1882" s="122" t="s">
        <v>5396</v>
      </c>
      <c r="F1882" s="122" t="s">
        <v>6</v>
      </c>
      <c r="G1882" s="122">
        <v>849183</v>
      </c>
      <c r="H1882" s="126"/>
      <c r="I1882" s="130" t="s">
        <v>5397</v>
      </c>
      <c r="J1882" s="126"/>
      <c r="K1882" s="126"/>
      <c r="L1882" s="126"/>
      <c r="M1882" s="126"/>
      <c r="N1882" s="223">
        <v>0</v>
      </c>
      <c r="O1882" s="223">
        <v>799</v>
      </c>
      <c r="P1882" s="126" t="s">
        <v>1331</v>
      </c>
    </row>
    <row r="1883" spans="1:16" ht="63.75">
      <c r="A1883" s="126">
        <v>513</v>
      </c>
      <c r="B1883" s="126"/>
      <c r="C1883" s="127" t="s">
        <v>201</v>
      </c>
      <c r="D1883" s="121">
        <v>42908</v>
      </c>
      <c r="E1883" s="122" t="s">
        <v>5398</v>
      </c>
      <c r="F1883" s="122" t="s">
        <v>1368</v>
      </c>
      <c r="G1883" s="122">
        <v>13888226</v>
      </c>
      <c r="H1883" s="126"/>
      <c r="I1883" s="130" t="s">
        <v>5399</v>
      </c>
      <c r="J1883" s="126"/>
      <c r="K1883" s="126"/>
      <c r="L1883" s="126"/>
      <c r="M1883" s="126"/>
      <c r="N1883" s="223">
        <v>2853.46</v>
      </c>
      <c r="O1883" s="223">
        <v>0</v>
      </c>
      <c r="P1883" s="126" t="s">
        <v>1331</v>
      </c>
    </row>
    <row r="1884" spans="1:16" ht="63.75">
      <c r="A1884" s="126">
        <v>513</v>
      </c>
      <c r="B1884" s="126"/>
      <c r="C1884" s="127" t="s">
        <v>201</v>
      </c>
      <c r="D1884" s="121">
        <v>42908</v>
      </c>
      <c r="E1884" s="122" t="s">
        <v>5400</v>
      </c>
      <c r="F1884" s="122" t="s">
        <v>1368</v>
      </c>
      <c r="G1884" s="122">
        <v>13888308</v>
      </c>
      <c r="H1884" s="126"/>
      <c r="I1884" s="130" t="s">
        <v>5401</v>
      </c>
      <c r="J1884" s="126"/>
      <c r="K1884" s="126"/>
      <c r="L1884" s="126"/>
      <c r="M1884" s="126"/>
      <c r="N1884" s="223">
        <v>5854.56</v>
      </c>
      <c r="O1884" s="223">
        <v>0</v>
      </c>
      <c r="P1884" s="126" t="s">
        <v>1331</v>
      </c>
    </row>
    <row r="1885" spans="1:16" ht="63.75">
      <c r="A1885" s="126">
        <v>513</v>
      </c>
      <c r="B1885" s="126"/>
      <c r="C1885" s="127" t="s">
        <v>201</v>
      </c>
      <c r="D1885" s="121">
        <v>42908</v>
      </c>
      <c r="E1885" s="122" t="s">
        <v>5402</v>
      </c>
      <c r="F1885" s="122" t="s">
        <v>1368</v>
      </c>
      <c r="G1885" s="122">
        <v>13888317</v>
      </c>
      <c r="H1885" s="126"/>
      <c r="I1885" s="130" t="s">
        <v>5403</v>
      </c>
      <c r="J1885" s="126"/>
      <c r="K1885" s="126"/>
      <c r="L1885" s="126"/>
      <c r="M1885" s="126"/>
      <c r="N1885" s="223">
        <v>42292.6</v>
      </c>
      <c r="O1885" s="223">
        <v>0</v>
      </c>
      <c r="P1885" s="126" t="s">
        <v>1331</v>
      </c>
    </row>
    <row r="1886" spans="1:16" ht="63.75">
      <c r="A1886" s="126">
        <v>513</v>
      </c>
      <c r="B1886" s="126"/>
      <c r="C1886" s="127" t="s">
        <v>201</v>
      </c>
      <c r="D1886" s="121">
        <v>42908</v>
      </c>
      <c r="E1886" s="122" t="s">
        <v>5404</v>
      </c>
      <c r="F1886" s="122" t="s">
        <v>1368</v>
      </c>
      <c r="G1886" s="122">
        <v>13888346</v>
      </c>
      <c r="H1886" s="126"/>
      <c r="I1886" s="130" t="s">
        <v>5405</v>
      </c>
      <c r="J1886" s="126"/>
      <c r="K1886" s="126"/>
      <c r="L1886" s="126"/>
      <c r="M1886" s="126"/>
      <c r="N1886" s="223">
        <v>24252.6</v>
      </c>
      <c r="O1886" s="223">
        <v>0</v>
      </c>
      <c r="P1886" s="126" t="s">
        <v>1331</v>
      </c>
    </row>
    <row r="1887" spans="1:16" ht="51">
      <c r="A1887" s="126">
        <v>287</v>
      </c>
      <c r="B1887" s="126"/>
      <c r="C1887" s="127" t="s">
        <v>791</v>
      </c>
      <c r="D1887" s="121">
        <v>42898</v>
      </c>
      <c r="E1887" s="122" t="s">
        <v>5406</v>
      </c>
      <c r="F1887" s="122" t="s">
        <v>1368</v>
      </c>
      <c r="G1887" s="122">
        <v>13781007</v>
      </c>
      <c r="H1887" s="126"/>
      <c r="I1887" s="130" t="s">
        <v>5407</v>
      </c>
      <c r="J1887" s="126"/>
      <c r="K1887" s="126"/>
      <c r="L1887" s="126"/>
      <c r="M1887" s="126"/>
      <c r="N1887" s="223">
        <v>196355.61</v>
      </c>
      <c r="O1887" s="223">
        <v>0</v>
      </c>
      <c r="P1887" s="126" t="s">
        <v>1331</v>
      </c>
    </row>
    <row r="1888" spans="1:16" ht="51">
      <c r="A1888" s="126">
        <v>287</v>
      </c>
      <c r="B1888" s="126"/>
      <c r="C1888" s="127" t="s">
        <v>791</v>
      </c>
      <c r="D1888" s="121">
        <v>42898</v>
      </c>
      <c r="E1888" s="122" t="s">
        <v>5408</v>
      </c>
      <c r="F1888" s="122" t="s">
        <v>1368</v>
      </c>
      <c r="G1888" s="122">
        <v>13783542</v>
      </c>
      <c r="H1888" s="126"/>
      <c r="I1888" s="130" t="s">
        <v>5409</v>
      </c>
      <c r="J1888" s="126"/>
      <c r="K1888" s="126"/>
      <c r="L1888" s="126"/>
      <c r="M1888" s="126"/>
      <c r="N1888" s="223">
        <v>151483</v>
      </c>
      <c r="O1888" s="223">
        <v>0</v>
      </c>
      <c r="P1888" s="126" t="s">
        <v>1331</v>
      </c>
    </row>
    <row r="1889" spans="1:16" ht="51">
      <c r="A1889" s="126">
        <v>287</v>
      </c>
      <c r="B1889" s="126"/>
      <c r="C1889" s="127" t="s">
        <v>791</v>
      </c>
      <c r="D1889" s="121">
        <v>42898</v>
      </c>
      <c r="E1889" s="122" t="s">
        <v>5410</v>
      </c>
      <c r="F1889" s="122" t="s">
        <v>1368</v>
      </c>
      <c r="G1889" s="122">
        <v>13783309</v>
      </c>
      <c r="H1889" s="126"/>
      <c r="I1889" s="130" t="s">
        <v>5411</v>
      </c>
      <c r="J1889" s="126"/>
      <c r="K1889" s="126"/>
      <c r="L1889" s="126"/>
      <c r="M1889" s="126"/>
      <c r="N1889" s="223">
        <v>24145.22</v>
      </c>
      <c r="O1889" s="223">
        <v>0</v>
      </c>
      <c r="P1889" s="126" t="s">
        <v>1331</v>
      </c>
    </row>
    <row r="1890" spans="1:16" ht="51">
      <c r="A1890" s="126">
        <v>287</v>
      </c>
      <c r="B1890" s="126"/>
      <c r="C1890" s="127" t="s">
        <v>791</v>
      </c>
      <c r="D1890" s="121">
        <v>42916</v>
      </c>
      <c r="E1890" s="122" t="s">
        <v>5412</v>
      </c>
      <c r="F1890" s="122" t="s">
        <v>1368</v>
      </c>
      <c r="G1890" s="122">
        <v>13936572</v>
      </c>
      <c r="H1890" s="126"/>
      <c r="I1890" s="130" t="s">
        <v>5413</v>
      </c>
      <c r="J1890" s="126"/>
      <c r="K1890" s="126"/>
      <c r="L1890" s="126"/>
      <c r="M1890" s="126"/>
      <c r="N1890" s="223">
        <v>9765</v>
      </c>
      <c r="O1890" s="223">
        <v>0</v>
      </c>
      <c r="P1890" s="126" t="s">
        <v>1331</v>
      </c>
    </row>
    <row r="1891" spans="1:16" ht="76.5">
      <c r="A1891" s="126" t="s">
        <v>620</v>
      </c>
      <c r="B1891" s="126"/>
      <c r="C1891" s="127" t="s">
        <v>714</v>
      </c>
      <c r="D1891" s="121">
        <v>42900</v>
      </c>
      <c r="E1891" s="122" t="s">
        <v>5414</v>
      </c>
      <c r="F1891" s="122" t="s">
        <v>1368</v>
      </c>
      <c r="G1891" s="122">
        <v>13825682</v>
      </c>
      <c r="H1891" s="126"/>
      <c r="I1891" s="130" t="s">
        <v>5415</v>
      </c>
      <c r="J1891" s="126"/>
      <c r="K1891" s="126"/>
      <c r="L1891" s="126"/>
      <c r="M1891" s="126"/>
      <c r="N1891" s="223">
        <v>20185.060000000001</v>
      </c>
      <c r="O1891" s="223">
        <v>0</v>
      </c>
      <c r="P1891" s="126" t="s">
        <v>1331</v>
      </c>
    </row>
    <row r="1892" spans="1:16" ht="63.75">
      <c r="A1892" s="126" t="s">
        <v>621</v>
      </c>
      <c r="B1892" s="126"/>
      <c r="C1892" s="127" t="s">
        <v>715</v>
      </c>
      <c r="D1892" s="121">
        <v>42906</v>
      </c>
      <c r="E1892" s="122" t="s">
        <v>5416</v>
      </c>
      <c r="F1892" s="122" t="s">
        <v>11</v>
      </c>
      <c r="G1892" s="122">
        <v>475923</v>
      </c>
      <c r="H1892" s="126"/>
      <c r="I1892" s="130" t="s">
        <v>5417</v>
      </c>
      <c r="J1892" s="126"/>
      <c r="K1892" s="126"/>
      <c r="L1892" s="126"/>
      <c r="M1892" s="126"/>
      <c r="N1892" s="223">
        <v>14806.77</v>
      </c>
      <c r="O1892" s="223">
        <v>0</v>
      </c>
      <c r="P1892" s="126" t="s">
        <v>1331</v>
      </c>
    </row>
    <row r="1893" spans="1:16" ht="63.75">
      <c r="A1893" s="126" t="s">
        <v>621</v>
      </c>
      <c r="B1893" s="126"/>
      <c r="C1893" s="127" t="s">
        <v>715</v>
      </c>
      <c r="D1893" s="121">
        <v>42916</v>
      </c>
      <c r="E1893" s="122" t="s">
        <v>5418</v>
      </c>
      <c r="F1893" s="122" t="s">
        <v>11</v>
      </c>
      <c r="G1893" s="122">
        <v>483365</v>
      </c>
      <c r="H1893" s="126"/>
      <c r="I1893" s="130" t="s">
        <v>5419</v>
      </c>
      <c r="J1893" s="126"/>
      <c r="K1893" s="126"/>
      <c r="L1893" s="126"/>
      <c r="M1893" s="126"/>
      <c r="N1893" s="223">
        <v>426.89</v>
      </c>
      <c r="O1893" s="223">
        <v>0</v>
      </c>
      <c r="P1893" s="126" t="s">
        <v>1331</v>
      </c>
    </row>
    <row r="1894" spans="1:16" ht="25.5">
      <c r="A1894" s="126" t="s">
        <v>621</v>
      </c>
      <c r="B1894" s="126"/>
      <c r="C1894" s="127" t="s">
        <v>715</v>
      </c>
      <c r="D1894" s="121">
        <v>42908</v>
      </c>
      <c r="E1894" s="122" t="s">
        <v>5420</v>
      </c>
      <c r="F1894" s="122" t="s">
        <v>13</v>
      </c>
      <c r="G1894" s="122">
        <v>45980</v>
      </c>
      <c r="H1894" s="126"/>
      <c r="I1894" s="130" t="s">
        <v>2296</v>
      </c>
      <c r="J1894" s="126"/>
      <c r="K1894" s="126"/>
      <c r="L1894" s="126"/>
      <c r="M1894" s="126"/>
      <c r="N1894" s="223">
        <v>1800.74</v>
      </c>
      <c r="O1894" s="223">
        <v>0</v>
      </c>
      <c r="P1894" s="126" t="s">
        <v>1331</v>
      </c>
    </row>
    <row r="1895" spans="1:16" ht="25.5">
      <c r="A1895" s="126" t="s">
        <v>621</v>
      </c>
      <c r="B1895" s="126"/>
      <c r="C1895" s="127" t="s">
        <v>715</v>
      </c>
      <c r="D1895" s="121">
        <v>42908</v>
      </c>
      <c r="E1895" s="122" t="s">
        <v>5421</v>
      </c>
      <c r="F1895" s="122" t="s">
        <v>13</v>
      </c>
      <c r="G1895" s="122">
        <v>45983</v>
      </c>
      <c r="H1895" s="126"/>
      <c r="I1895" s="130" t="s">
        <v>2296</v>
      </c>
      <c r="J1895" s="126"/>
      <c r="K1895" s="126"/>
      <c r="L1895" s="126"/>
      <c r="M1895" s="126"/>
      <c r="N1895" s="223">
        <v>108.64</v>
      </c>
      <c r="O1895" s="223">
        <v>0</v>
      </c>
      <c r="P1895" s="126" t="s">
        <v>1331</v>
      </c>
    </row>
    <row r="1896" spans="1:16" ht="51">
      <c r="A1896" s="126" t="s">
        <v>620</v>
      </c>
      <c r="B1896" s="126"/>
      <c r="C1896" s="127" t="s">
        <v>714</v>
      </c>
      <c r="D1896" s="121">
        <v>42915</v>
      </c>
      <c r="E1896" s="122" t="s">
        <v>5422</v>
      </c>
      <c r="F1896" s="122" t="s">
        <v>11</v>
      </c>
      <c r="G1896" s="122">
        <v>891653</v>
      </c>
      <c r="H1896" s="126"/>
      <c r="I1896" s="130" t="s">
        <v>5423</v>
      </c>
      <c r="J1896" s="126"/>
      <c r="K1896" s="126"/>
      <c r="L1896" s="126"/>
      <c r="M1896" s="126"/>
      <c r="N1896" s="223">
        <v>50</v>
      </c>
      <c r="O1896" s="223">
        <v>0</v>
      </c>
      <c r="P1896" s="126" t="s">
        <v>1331</v>
      </c>
    </row>
    <row r="1897" spans="1:16" ht="51">
      <c r="A1897" s="126" t="s">
        <v>620</v>
      </c>
      <c r="B1897" s="126"/>
      <c r="C1897" s="127" t="s">
        <v>714</v>
      </c>
      <c r="D1897" s="121">
        <v>42908</v>
      </c>
      <c r="E1897" s="122" t="s">
        <v>5424</v>
      </c>
      <c r="F1897" s="122" t="s">
        <v>13</v>
      </c>
      <c r="G1897" s="122">
        <v>45984</v>
      </c>
      <c r="H1897" s="126"/>
      <c r="I1897" s="130" t="s">
        <v>2299</v>
      </c>
      <c r="J1897" s="126"/>
      <c r="K1897" s="126"/>
      <c r="L1897" s="126"/>
      <c r="M1897" s="126"/>
      <c r="N1897" s="223">
        <v>50</v>
      </c>
      <c r="O1897" s="223">
        <v>0</v>
      </c>
      <c r="P1897" s="126" t="s">
        <v>1331</v>
      </c>
    </row>
    <row r="1898" spans="1:16" ht="51">
      <c r="A1898" s="126" t="s">
        <v>620</v>
      </c>
      <c r="B1898" s="126"/>
      <c r="C1898" s="127" t="s">
        <v>714</v>
      </c>
      <c r="D1898" s="121">
        <v>42916</v>
      </c>
      <c r="E1898" s="122" t="s">
        <v>5425</v>
      </c>
      <c r="F1898" s="122" t="s">
        <v>11</v>
      </c>
      <c r="G1898" s="122">
        <v>483716</v>
      </c>
      <c r="H1898" s="126"/>
      <c r="I1898" s="130" t="s">
        <v>5426</v>
      </c>
      <c r="J1898" s="126"/>
      <c r="K1898" s="126"/>
      <c r="L1898" s="126"/>
      <c r="M1898" s="126"/>
      <c r="N1898" s="223">
        <v>445.73</v>
      </c>
      <c r="O1898" s="223">
        <v>0</v>
      </c>
      <c r="P1898" s="126" t="s">
        <v>1331</v>
      </c>
    </row>
    <row r="1899" spans="1:16" ht="51">
      <c r="A1899" s="126" t="s">
        <v>620</v>
      </c>
      <c r="B1899" s="126"/>
      <c r="C1899" s="127" t="s">
        <v>714</v>
      </c>
      <c r="D1899" s="121">
        <v>42916</v>
      </c>
      <c r="E1899" s="122" t="s">
        <v>5427</v>
      </c>
      <c r="F1899" s="122" t="s">
        <v>11</v>
      </c>
      <c r="G1899" s="122">
        <v>483518</v>
      </c>
      <c r="H1899" s="126"/>
      <c r="I1899" s="130" t="s">
        <v>5428</v>
      </c>
      <c r="J1899" s="126"/>
      <c r="K1899" s="126"/>
      <c r="L1899" s="126"/>
      <c r="M1899" s="126"/>
      <c r="N1899" s="223">
        <v>274.35000000000002</v>
      </c>
      <c r="O1899" s="223">
        <v>0</v>
      </c>
      <c r="P1899" s="126" t="s">
        <v>1331</v>
      </c>
    </row>
    <row r="1900" spans="1:16" ht="51">
      <c r="A1900" s="126" t="s">
        <v>620</v>
      </c>
      <c r="B1900" s="126"/>
      <c r="C1900" s="127" t="s">
        <v>714</v>
      </c>
      <c r="D1900" s="121">
        <v>42916</v>
      </c>
      <c r="E1900" s="122" t="s">
        <v>5429</v>
      </c>
      <c r="F1900" s="122" t="s">
        <v>11</v>
      </c>
      <c r="G1900" s="122">
        <v>483719</v>
      </c>
      <c r="H1900" s="126"/>
      <c r="I1900" s="130" t="s">
        <v>5430</v>
      </c>
      <c r="J1900" s="126"/>
      <c r="K1900" s="126"/>
      <c r="L1900" s="126"/>
      <c r="M1900" s="126"/>
      <c r="N1900" s="223">
        <v>84.84</v>
      </c>
      <c r="O1900" s="223">
        <v>0</v>
      </c>
      <c r="P1900" s="126" t="s">
        <v>1331</v>
      </c>
    </row>
    <row r="1901" spans="1:16" ht="51">
      <c r="A1901" s="126">
        <v>513</v>
      </c>
      <c r="B1901" s="126"/>
      <c r="C1901" s="127" t="s">
        <v>201</v>
      </c>
      <c r="D1901" s="121">
        <v>42906</v>
      </c>
      <c r="E1901" s="122" t="s">
        <v>5431</v>
      </c>
      <c r="F1901" s="122" t="s">
        <v>11</v>
      </c>
      <c r="G1901" s="122">
        <v>475321</v>
      </c>
      <c r="H1901" s="126"/>
      <c r="I1901" s="130" t="s">
        <v>5432</v>
      </c>
      <c r="J1901" s="126"/>
      <c r="K1901" s="126"/>
      <c r="L1901" s="126"/>
      <c r="M1901" s="126"/>
      <c r="N1901" s="223">
        <v>2983.1</v>
      </c>
      <c r="O1901" s="223">
        <v>0</v>
      </c>
      <c r="P1901" s="126" t="s">
        <v>1331</v>
      </c>
    </row>
    <row r="1902" spans="1:16" ht="51">
      <c r="A1902" s="126">
        <v>513</v>
      </c>
      <c r="B1902" s="126"/>
      <c r="C1902" s="127" t="s">
        <v>201</v>
      </c>
      <c r="D1902" s="121">
        <v>42899</v>
      </c>
      <c r="E1902" s="122" t="s">
        <v>5433</v>
      </c>
      <c r="F1902" s="122" t="s">
        <v>15</v>
      </c>
      <c r="G1902" s="122">
        <v>470986</v>
      </c>
      <c r="H1902" s="126"/>
      <c r="I1902" s="130" t="s">
        <v>5434</v>
      </c>
      <c r="J1902" s="126"/>
      <c r="K1902" s="126"/>
      <c r="L1902" s="126"/>
      <c r="M1902" s="126"/>
      <c r="N1902" s="223">
        <v>50</v>
      </c>
      <c r="O1902" s="223">
        <v>0</v>
      </c>
      <c r="P1902" s="126" t="s">
        <v>1331</v>
      </c>
    </row>
    <row r="1903" spans="1:16" ht="76.5">
      <c r="A1903" s="126" t="s">
        <v>620</v>
      </c>
      <c r="B1903" s="126"/>
      <c r="C1903" s="127" t="s">
        <v>714</v>
      </c>
      <c r="D1903" s="121">
        <v>42899</v>
      </c>
      <c r="E1903" s="122" t="s">
        <v>5435</v>
      </c>
      <c r="F1903" s="122" t="s">
        <v>1368</v>
      </c>
      <c r="G1903" s="122">
        <v>13798819</v>
      </c>
      <c r="H1903" s="126"/>
      <c r="I1903" s="130" t="s">
        <v>5436</v>
      </c>
      <c r="J1903" s="126"/>
      <c r="K1903" s="126"/>
      <c r="L1903" s="126"/>
      <c r="M1903" s="126"/>
      <c r="N1903" s="223">
        <v>0</v>
      </c>
      <c r="O1903" s="223">
        <v>20185.060000000001</v>
      </c>
      <c r="P1903" s="126" t="s">
        <v>1331</v>
      </c>
    </row>
    <row r="1904" spans="1:16" ht="76.5">
      <c r="A1904" s="126" t="s">
        <v>620</v>
      </c>
      <c r="B1904" s="126"/>
      <c r="C1904" s="127" t="s">
        <v>714</v>
      </c>
      <c r="D1904" s="121">
        <v>42902</v>
      </c>
      <c r="E1904" s="122" t="s">
        <v>5437</v>
      </c>
      <c r="F1904" s="122" t="s">
        <v>1368</v>
      </c>
      <c r="G1904" s="122">
        <v>13825792</v>
      </c>
      <c r="H1904" s="126"/>
      <c r="I1904" s="130" t="s">
        <v>5436</v>
      </c>
      <c r="J1904" s="126"/>
      <c r="K1904" s="126"/>
      <c r="L1904" s="126"/>
      <c r="M1904" s="126"/>
      <c r="N1904" s="223">
        <v>0</v>
      </c>
      <c r="O1904" s="223">
        <v>10878.6</v>
      </c>
      <c r="P1904" s="126" t="s">
        <v>1331</v>
      </c>
    </row>
    <row r="1905" spans="1:16" ht="76.5">
      <c r="A1905" s="126" t="s">
        <v>620</v>
      </c>
      <c r="B1905" s="126"/>
      <c r="C1905" s="127" t="s">
        <v>714</v>
      </c>
      <c r="D1905" s="121">
        <v>42908</v>
      </c>
      <c r="E1905" s="122" t="s">
        <v>5438</v>
      </c>
      <c r="F1905" s="122" t="s">
        <v>1368</v>
      </c>
      <c r="G1905" s="122">
        <v>13876247</v>
      </c>
      <c r="H1905" s="126"/>
      <c r="I1905" s="130" t="s">
        <v>5439</v>
      </c>
      <c r="J1905" s="126"/>
      <c r="K1905" s="126"/>
      <c r="L1905" s="126"/>
      <c r="M1905" s="126"/>
      <c r="N1905" s="223">
        <v>0</v>
      </c>
      <c r="O1905" s="223">
        <v>3333.73</v>
      </c>
      <c r="P1905" s="126" t="s">
        <v>1331</v>
      </c>
    </row>
    <row r="1906" spans="1:16" ht="76.5">
      <c r="A1906" s="126" t="s">
        <v>620</v>
      </c>
      <c r="B1906" s="126"/>
      <c r="C1906" s="127" t="s">
        <v>714</v>
      </c>
      <c r="D1906" s="121">
        <v>42908</v>
      </c>
      <c r="E1906" s="122" t="s">
        <v>5440</v>
      </c>
      <c r="F1906" s="122" t="s">
        <v>1368</v>
      </c>
      <c r="G1906" s="122">
        <v>13876249</v>
      </c>
      <c r="H1906" s="126"/>
      <c r="I1906" s="130" t="s">
        <v>5441</v>
      </c>
      <c r="J1906" s="126"/>
      <c r="K1906" s="126"/>
      <c r="L1906" s="126"/>
      <c r="M1906" s="126"/>
      <c r="N1906" s="223">
        <v>0</v>
      </c>
      <c r="O1906" s="223">
        <v>551607.25</v>
      </c>
      <c r="P1906" s="126" t="s">
        <v>1331</v>
      </c>
    </row>
    <row r="1907" spans="1:16" ht="76.5">
      <c r="A1907" s="126">
        <v>86</v>
      </c>
      <c r="B1907" s="126"/>
      <c r="C1907" s="127" t="s">
        <v>711</v>
      </c>
      <c r="D1907" s="121">
        <v>42892</v>
      </c>
      <c r="E1907" s="122" t="s">
        <v>5442</v>
      </c>
      <c r="F1907" s="122" t="s">
        <v>6</v>
      </c>
      <c r="G1907" s="122">
        <v>889549</v>
      </c>
      <c r="H1907" s="126"/>
      <c r="I1907" s="130" t="s">
        <v>5443</v>
      </c>
      <c r="J1907" s="126"/>
      <c r="K1907" s="126"/>
      <c r="L1907" s="126"/>
      <c r="M1907" s="126"/>
      <c r="N1907" s="223">
        <v>0</v>
      </c>
      <c r="O1907" s="223">
        <v>100000</v>
      </c>
      <c r="P1907" s="126" t="s">
        <v>1331</v>
      </c>
    </row>
    <row r="1908" spans="1:16" ht="51">
      <c r="A1908" s="126">
        <v>52</v>
      </c>
      <c r="B1908" s="126"/>
      <c r="C1908" s="127" t="s">
        <v>704</v>
      </c>
      <c r="D1908" s="121">
        <v>42892</v>
      </c>
      <c r="E1908" s="122" t="s">
        <v>5444</v>
      </c>
      <c r="F1908" s="122" t="s">
        <v>6</v>
      </c>
      <c r="G1908" s="122">
        <v>889552</v>
      </c>
      <c r="H1908" s="126"/>
      <c r="I1908" s="130" t="s">
        <v>5445</v>
      </c>
      <c r="J1908" s="126"/>
      <c r="K1908" s="126"/>
      <c r="L1908" s="126"/>
      <c r="M1908" s="126"/>
      <c r="N1908" s="223">
        <v>0</v>
      </c>
      <c r="O1908" s="223">
        <v>999497.14</v>
      </c>
      <c r="P1908" s="126" t="s">
        <v>1331</v>
      </c>
    </row>
    <row r="1909" spans="1:16" ht="51">
      <c r="A1909" s="126">
        <v>52</v>
      </c>
      <c r="B1909" s="126"/>
      <c r="C1909" s="127" t="s">
        <v>704</v>
      </c>
      <c r="D1909" s="121">
        <v>42892</v>
      </c>
      <c r="E1909" s="122" t="s">
        <v>5446</v>
      </c>
      <c r="F1909" s="122" t="s">
        <v>11</v>
      </c>
      <c r="G1909" s="122">
        <v>889552</v>
      </c>
      <c r="H1909" s="126"/>
      <c r="I1909" s="130" t="s">
        <v>5447</v>
      </c>
      <c r="J1909" s="126"/>
      <c r="K1909" s="126"/>
      <c r="L1909" s="126"/>
      <c r="M1909" s="126"/>
      <c r="N1909" s="223">
        <v>50</v>
      </c>
      <c r="O1909" s="223">
        <v>0</v>
      </c>
      <c r="P1909" s="126" t="s">
        <v>1331</v>
      </c>
    </row>
    <row r="1910" spans="1:16" ht="89.25">
      <c r="A1910" s="126" t="s">
        <v>620</v>
      </c>
      <c r="B1910" s="126"/>
      <c r="C1910" s="127" t="s">
        <v>714</v>
      </c>
      <c r="D1910" s="121">
        <v>42898</v>
      </c>
      <c r="E1910" s="122" t="s">
        <v>5448</v>
      </c>
      <c r="F1910" s="122" t="s">
        <v>6</v>
      </c>
      <c r="G1910" s="122">
        <v>890036</v>
      </c>
      <c r="H1910" s="126"/>
      <c r="I1910" s="130" t="s">
        <v>5449</v>
      </c>
      <c r="J1910" s="126"/>
      <c r="K1910" s="126"/>
      <c r="L1910" s="126"/>
      <c r="M1910" s="126"/>
      <c r="N1910" s="223">
        <v>0</v>
      </c>
      <c r="O1910" s="223">
        <v>12876.49</v>
      </c>
      <c r="P1910" s="126" t="s">
        <v>1331</v>
      </c>
    </row>
    <row r="1911" spans="1:16" ht="89.25">
      <c r="A1911" s="126">
        <v>291</v>
      </c>
      <c r="B1911" s="126"/>
      <c r="C1911" s="127" t="s">
        <v>795</v>
      </c>
      <c r="D1911" s="121">
        <v>42915</v>
      </c>
      <c r="E1911" s="122" t="s">
        <v>5450</v>
      </c>
      <c r="F1911" s="122" t="s">
        <v>6</v>
      </c>
      <c r="G1911" s="122">
        <v>891733</v>
      </c>
      <c r="H1911" s="126"/>
      <c r="I1911" s="130" t="s">
        <v>5451</v>
      </c>
      <c r="J1911" s="126"/>
      <c r="K1911" s="126"/>
      <c r="L1911" s="126"/>
      <c r="M1911" s="126"/>
      <c r="N1911" s="223">
        <v>0</v>
      </c>
      <c r="O1911" s="223">
        <v>716617.47</v>
      </c>
      <c r="P1911" s="126" t="s">
        <v>1331</v>
      </c>
    </row>
    <row r="1912" spans="1:16" ht="63.75">
      <c r="A1912" s="126" t="s">
        <v>620</v>
      </c>
      <c r="B1912" s="126"/>
      <c r="C1912" s="127" t="s">
        <v>714</v>
      </c>
      <c r="D1912" s="121">
        <v>42894</v>
      </c>
      <c r="E1912" s="122" t="s">
        <v>5452</v>
      </c>
      <c r="F1912" s="122" t="s">
        <v>13</v>
      </c>
      <c r="G1912" s="122">
        <v>889817</v>
      </c>
      <c r="H1912" s="126"/>
      <c r="I1912" s="130" t="s">
        <v>5453</v>
      </c>
      <c r="J1912" s="126"/>
      <c r="K1912" s="126"/>
      <c r="L1912" s="126"/>
      <c r="M1912" s="126"/>
      <c r="N1912" s="223">
        <v>78.37</v>
      </c>
      <c r="O1912" s="223">
        <v>0</v>
      </c>
      <c r="P1912" s="126" t="s">
        <v>1331</v>
      </c>
    </row>
    <row r="1913" spans="1:16" ht="76.5">
      <c r="A1913" s="126" t="s">
        <v>620</v>
      </c>
      <c r="B1913" s="126"/>
      <c r="C1913" s="127" t="s">
        <v>714</v>
      </c>
      <c r="D1913" s="121">
        <v>42894</v>
      </c>
      <c r="E1913" s="122" t="s">
        <v>5454</v>
      </c>
      <c r="F1913" s="122" t="s">
        <v>11</v>
      </c>
      <c r="G1913" s="122">
        <v>889817</v>
      </c>
      <c r="H1913" s="126"/>
      <c r="I1913" s="130" t="s">
        <v>5455</v>
      </c>
      <c r="J1913" s="126"/>
      <c r="K1913" s="126"/>
      <c r="L1913" s="126"/>
      <c r="M1913" s="126"/>
      <c r="N1913" s="223">
        <v>50</v>
      </c>
      <c r="O1913" s="223">
        <v>0</v>
      </c>
      <c r="P1913" s="126" t="s">
        <v>1331</v>
      </c>
    </row>
    <row r="1914" spans="1:16" ht="63.75">
      <c r="A1914" s="126">
        <v>291</v>
      </c>
      <c r="B1914" s="126"/>
      <c r="C1914" s="127" t="s">
        <v>795</v>
      </c>
      <c r="D1914" s="121">
        <v>42916</v>
      </c>
      <c r="E1914" s="122" t="s">
        <v>5456</v>
      </c>
      <c r="F1914" s="122" t="s">
        <v>11</v>
      </c>
      <c r="G1914" s="122">
        <v>891923</v>
      </c>
      <c r="H1914" s="126"/>
      <c r="I1914" s="130" t="s">
        <v>5457</v>
      </c>
      <c r="J1914" s="126"/>
      <c r="K1914" s="126"/>
      <c r="L1914" s="126"/>
      <c r="M1914" s="126"/>
      <c r="N1914" s="223">
        <v>490</v>
      </c>
      <c r="O1914" s="223">
        <v>0</v>
      </c>
      <c r="P1914" s="126" t="s">
        <v>1331</v>
      </c>
    </row>
    <row r="1915" spans="1:16" ht="76.5">
      <c r="A1915" s="126">
        <v>291</v>
      </c>
      <c r="B1915" s="126"/>
      <c r="C1915" s="127" t="s">
        <v>795</v>
      </c>
      <c r="D1915" s="121">
        <v>42916</v>
      </c>
      <c r="E1915" s="122" t="s">
        <v>5458</v>
      </c>
      <c r="F1915" s="122" t="s">
        <v>11</v>
      </c>
      <c r="G1915" s="122">
        <v>891929</v>
      </c>
      <c r="H1915" s="126"/>
      <c r="I1915" s="130" t="s">
        <v>5459</v>
      </c>
      <c r="J1915" s="126"/>
      <c r="K1915" s="126"/>
      <c r="L1915" s="126"/>
      <c r="M1915" s="126"/>
      <c r="N1915" s="223">
        <v>490</v>
      </c>
      <c r="O1915" s="223">
        <v>0</v>
      </c>
      <c r="P1915" s="126" t="s">
        <v>1331</v>
      </c>
    </row>
    <row r="1916" spans="1:16" ht="63.75">
      <c r="A1916" s="126" t="s">
        <v>621</v>
      </c>
      <c r="B1916" s="126"/>
      <c r="C1916" s="127" t="s">
        <v>715</v>
      </c>
      <c r="D1916" s="121">
        <v>42895</v>
      </c>
      <c r="E1916" s="122" t="s">
        <v>5460</v>
      </c>
      <c r="F1916" s="122" t="s">
        <v>11</v>
      </c>
      <c r="G1916" s="122">
        <v>889979</v>
      </c>
      <c r="H1916" s="126"/>
      <c r="I1916" s="130" t="s">
        <v>5461</v>
      </c>
      <c r="J1916" s="126"/>
      <c r="K1916" s="126"/>
      <c r="L1916" s="126"/>
      <c r="M1916" s="126"/>
      <c r="N1916" s="223">
        <v>1534.78</v>
      </c>
      <c r="O1916" s="223">
        <v>0</v>
      </c>
      <c r="P1916" s="126" t="s">
        <v>1331</v>
      </c>
    </row>
    <row r="1917" spans="1:16" ht="63.75">
      <c r="A1917" s="126">
        <v>513</v>
      </c>
      <c r="B1917" s="126"/>
      <c r="C1917" s="127" t="s">
        <v>201</v>
      </c>
      <c r="D1917" s="121">
        <v>42895</v>
      </c>
      <c r="E1917" s="122" t="s">
        <v>5462</v>
      </c>
      <c r="F1917" s="122" t="s">
        <v>11</v>
      </c>
      <c r="G1917" s="122">
        <v>890014</v>
      </c>
      <c r="H1917" s="126"/>
      <c r="I1917" s="130" t="s">
        <v>5463</v>
      </c>
      <c r="J1917" s="126"/>
      <c r="K1917" s="126"/>
      <c r="L1917" s="126"/>
      <c r="M1917" s="126"/>
      <c r="N1917" s="223">
        <v>2139.9699999999998</v>
      </c>
      <c r="O1917" s="223">
        <v>0</v>
      </c>
      <c r="P1917" s="126" t="s">
        <v>1331</v>
      </c>
    </row>
    <row r="1918" spans="1:16" ht="51">
      <c r="A1918" s="126" t="s">
        <v>621</v>
      </c>
      <c r="B1918" s="126"/>
      <c r="C1918" s="127" t="s">
        <v>715</v>
      </c>
      <c r="D1918" s="121">
        <v>42916</v>
      </c>
      <c r="E1918" s="122" t="s">
        <v>5464</v>
      </c>
      <c r="F1918" s="122" t="s">
        <v>11</v>
      </c>
      <c r="G1918" s="122">
        <v>891873</v>
      </c>
      <c r="H1918" s="126"/>
      <c r="I1918" s="130" t="s">
        <v>5465</v>
      </c>
      <c r="J1918" s="126"/>
      <c r="K1918" s="126"/>
      <c r="L1918" s="126"/>
      <c r="M1918" s="126"/>
      <c r="N1918" s="223">
        <v>207.25</v>
      </c>
      <c r="O1918" s="223">
        <v>0</v>
      </c>
      <c r="P1918" s="126" t="s">
        <v>1331</v>
      </c>
    </row>
    <row r="1919" spans="1:16" ht="63.75">
      <c r="A1919" s="126" t="s">
        <v>621</v>
      </c>
      <c r="B1919" s="126"/>
      <c r="C1919" s="127" t="s">
        <v>715</v>
      </c>
      <c r="D1919" s="121">
        <v>42916</v>
      </c>
      <c r="E1919" s="122" t="s">
        <v>5466</v>
      </c>
      <c r="F1919" s="122" t="s">
        <v>20</v>
      </c>
      <c r="G1919" s="122">
        <v>891868</v>
      </c>
      <c r="H1919" s="126"/>
      <c r="I1919" s="130" t="s">
        <v>5467</v>
      </c>
      <c r="J1919" s="126"/>
      <c r="K1919" s="126"/>
      <c r="L1919" s="126"/>
      <c r="M1919" s="126"/>
      <c r="N1919" s="223">
        <v>102104.25</v>
      </c>
      <c r="O1919" s="223">
        <v>0</v>
      </c>
      <c r="P1919" s="126" t="s">
        <v>1331</v>
      </c>
    </row>
    <row r="1920" spans="1:16" ht="63.75">
      <c r="A1920" s="126" t="s">
        <v>621</v>
      </c>
      <c r="B1920" s="126"/>
      <c r="C1920" s="127" t="s">
        <v>715</v>
      </c>
      <c r="D1920" s="121">
        <v>42916</v>
      </c>
      <c r="E1920" s="122" t="s">
        <v>5468</v>
      </c>
      <c r="F1920" s="122" t="s">
        <v>20</v>
      </c>
      <c r="G1920" s="122">
        <v>891868</v>
      </c>
      <c r="H1920" s="126"/>
      <c r="I1920" s="130" t="s">
        <v>5467</v>
      </c>
      <c r="J1920" s="126"/>
      <c r="K1920" s="126"/>
      <c r="L1920" s="126"/>
      <c r="M1920" s="126"/>
      <c r="N1920" s="223">
        <v>122538.89</v>
      </c>
      <c r="O1920" s="223">
        <v>0</v>
      </c>
      <c r="P1920" s="126" t="s">
        <v>1331</v>
      </c>
    </row>
    <row r="1921" spans="1:16" ht="51">
      <c r="A1921" s="126" t="s">
        <v>620</v>
      </c>
      <c r="B1921" s="126"/>
      <c r="C1921" s="127" t="s">
        <v>714</v>
      </c>
      <c r="D1921" s="121">
        <v>42888</v>
      </c>
      <c r="E1921" s="122" t="s">
        <v>5469</v>
      </c>
      <c r="F1921" s="122" t="s">
        <v>11</v>
      </c>
      <c r="G1921" s="122">
        <v>889422</v>
      </c>
      <c r="H1921" s="126"/>
      <c r="I1921" s="130" t="s">
        <v>5470</v>
      </c>
      <c r="J1921" s="126"/>
      <c r="K1921" s="126"/>
      <c r="L1921" s="126"/>
      <c r="M1921" s="126"/>
      <c r="N1921" s="223">
        <v>50</v>
      </c>
      <c r="O1921" s="223">
        <v>0</v>
      </c>
      <c r="P1921" s="126" t="s">
        <v>1331</v>
      </c>
    </row>
    <row r="1922" spans="1:16" ht="51">
      <c r="A1922" s="126" t="s">
        <v>621</v>
      </c>
      <c r="B1922" s="126"/>
      <c r="C1922" s="127" t="s">
        <v>715</v>
      </c>
      <c r="D1922" s="121">
        <v>42894</v>
      </c>
      <c r="E1922" s="122" t="s">
        <v>5471</v>
      </c>
      <c r="F1922" s="122" t="s">
        <v>11</v>
      </c>
      <c r="G1922" s="122">
        <v>889818</v>
      </c>
      <c r="H1922" s="126"/>
      <c r="I1922" s="130" t="s">
        <v>5472</v>
      </c>
      <c r="J1922" s="126"/>
      <c r="K1922" s="126"/>
      <c r="L1922" s="126"/>
      <c r="M1922" s="126"/>
      <c r="N1922" s="223">
        <v>50</v>
      </c>
      <c r="O1922" s="223">
        <v>0</v>
      </c>
      <c r="P1922" s="126" t="s">
        <v>1331</v>
      </c>
    </row>
    <row r="1923" spans="1:16" ht="89.25">
      <c r="A1923" s="126">
        <v>513</v>
      </c>
      <c r="B1923" s="126"/>
      <c r="C1923" s="127" t="s">
        <v>201</v>
      </c>
      <c r="D1923" s="121">
        <v>42905</v>
      </c>
      <c r="E1923" s="122" t="s">
        <v>5473</v>
      </c>
      <c r="F1923" s="122" t="s">
        <v>11</v>
      </c>
      <c r="G1923" s="122">
        <v>890479</v>
      </c>
      <c r="H1923" s="126"/>
      <c r="I1923" s="130" t="s">
        <v>5474</v>
      </c>
      <c r="J1923" s="126"/>
      <c r="K1923" s="126"/>
      <c r="L1923" s="126"/>
      <c r="M1923" s="126"/>
      <c r="N1923" s="223">
        <v>1953.44</v>
      </c>
      <c r="O1923" s="223">
        <v>0</v>
      </c>
      <c r="P1923" s="126" t="s">
        <v>1331</v>
      </c>
    </row>
    <row r="1924" spans="1:16" ht="76.5">
      <c r="A1924" s="126">
        <v>513</v>
      </c>
      <c r="B1924" s="126"/>
      <c r="C1924" s="127" t="s">
        <v>201</v>
      </c>
      <c r="D1924" s="121">
        <v>42895</v>
      </c>
      <c r="E1924" s="122" t="s">
        <v>5475</v>
      </c>
      <c r="F1924" s="122" t="s">
        <v>11</v>
      </c>
      <c r="G1924" s="122">
        <v>890006</v>
      </c>
      <c r="H1924" s="126"/>
      <c r="I1924" s="130" t="s">
        <v>5476</v>
      </c>
      <c r="J1924" s="126"/>
      <c r="K1924" s="126"/>
      <c r="L1924" s="126"/>
      <c r="M1924" s="126"/>
      <c r="N1924" s="223">
        <v>3239.28</v>
      </c>
      <c r="O1924" s="223">
        <v>0</v>
      </c>
      <c r="P1924" s="126" t="s">
        <v>1331</v>
      </c>
    </row>
    <row r="1925" spans="1:16" ht="76.5">
      <c r="A1925" s="126" t="s">
        <v>621</v>
      </c>
      <c r="B1925" s="126"/>
      <c r="C1925" s="127" t="s">
        <v>715</v>
      </c>
      <c r="D1925" s="121">
        <v>42919</v>
      </c>
      <c r="E1925" s="122" t="s">
        <v>5477</v>
      </c>
      <c r="F1925" s="122" t="s">
        <v>6</v>
      </c>
      <c r="G1925" s="122">
        <v>856590</v>
      </c>
      <c r="H1925" s="126"/>
      <c r="I1925" s="130" t="s">
        <v>5478</v>
      </c>
      <c r="J1925" s="126"/>
      <c r="K1925" s="126"/>
      <c r="L1925" s="126"/>
      <c r="M1925" s="126"/>
      <c r="N1925" s="223">
        <v>0</v>
      </c>
      <c r="O1925" s="223">
        <v>114000</v>
      </c>
      <c r="P1925" s="126" t="s">
        <v>1331</v>
      </c>
    </row>
    <row r="1926" spans="1:16" ht="76.5">
      <c r="A1926" s="126" t="s">
        <v>621</v>
      </c>
      <c r="B1926" s="126"/>
      <c r="C1926" s="127" t="s">
        <v>715</v>
      </c>
      <c r="D1926" s="121">
        <v>42920</v>
      </c>
      <c r="E1926" s="122" t="s">
        <v>5479</v>
      </c>
      <c r="F1926" s="122" t="s">
        <v>6</v>
      </c>
      <c r="G1926" s="122">
        <v>857325</v>
      </c>
      <c r="H1926" s="126"/>
      <c r="I1926" s="130" t="s">
        <v>5480</v>
      </c>
      <c r="J1926" s="126"/>
      <c r="K1926" s="126"/>
      <c r="L1926" s="126"/>
      <c r="M1926" s="126"/>
      <c r="N1926" s="223">
        <v>0</v>
      </c>
      <c r="O1926" s="223">
        <v>50000</v>
      </c>
      <c r="P1926" s="126" t="s">
        <v>1331</v>
      </c>
    </row>
    <row r="1927" spans="1:16" ht="63.75">
      <c r="A1927" s="126" t="s">
        <v>621</v>
      </c>
      <c r="B1927" s="126"/>
      <c r="C1927" s="127" t="s">
        <v>715</v>
      </c>
      <c r="D1927" s="121">
        <v>42920</v>
      </c>
      <c r="E1927" s="122" t="s">
        <v>5481</v>
      </c>
      <c r="F1927" s="122" t="s">
        <v>20</v>
      </c>
      <c r="G1927" s="122">
        <v>9610</v>
      </c>
      <c r="H1927" s="126"/>
      <c r="I1927" s="130" t="s">
        <v>5482</v>
      </c>
      <c r="J1927" s="126"/>
      <c r="K1927" s="126"/>
      <c r="L1927" s="126"/>
      <c r="M1927" s="126"/>
      <c r="N1927" s="223">
        <v>112128101.52</v>
      </c>
      <c r="O1927" s="223">
        <v>0</v>
      </c>
      <c r="P1927" s="126" t="s">
        <v>1331</v>
      </c>
    </row>
    <row r="1928" spans="1:16" ht="63.75">
      <c r="A1928" s="126" t="s">
        <v>621</v>
      </c>
      <c r="B1928" s="126"/>
      <c r="C1928" s="127" t="s">
        <v>715</v>
      </c>
      <c r="D1928" s="121">
        <v>42920</v>
      </c>
      <c r="E1928" s="122" t="s">
        <v>5483</v>
      </c>
      <c r="F1928" s="122" t="s">
        <v>11</v>
      </c>
      <c r="G1928" s="122">
        <v>9610</v>
      </c>
      <c r="H1928" s="126"/>
      <c r="I1928" s="130" t="s">
        <v>5484</v>
      </c>
      <c r="J1928" s="126"/>
      <c r="K1928" s="126"/>
      <c r="L1928" s="126"/>
      <c r="M1928" s="126"/>
      <c r="N1928" s="223">
        <v>78539.67</v>
      </c>
      <c r="O1928" s="223">
        <v>0</v>
      </c>
      <c r="P1928" s="126" t="s">
        <v>1331</v>
      </c>
    </row>
    <row r="1929" spans="1:16" ht="63.75">
      <c r="A1929" s="126">
        <v>41</v>
      </c>
      <c r="B1929" s="126"/>
      <c r="C1929" s="127" t="s">
        <v>698</v>
      </c>
      <c r="D1929" s="121">
        <v>42921</v>
      </c>
      <c r="E1929" s="122" t="s">
        <v>5485</v>
      </c>
      <c r="F1929" s="122" t="s">
        <v>6</v>
      </c>
      <c r="G1929" s="122">
        <v>857600</v>
      </c>
      <c r="H1929" s="126"/>
      <c r="I1929" s="130" t="s">
        <v>5486</v>
      </c>
      <c r="J1929" s="126"/>
      <c r="K1929" s="126"/>
      <c r="L1929" s="126"/>
      <c r="M1929" s="126"/>
      <c r="N1929" s="223">
        <v>0</v>
      </c>
      <c r="O1929" s="223">
        <v>6000000</v>
      </c>
      <c r="P1929" s="126" t="s">
        <v>1331</v>
      </c>
    </row>
    <row r="1930" spans="1:16" ht="76.5">
      <c r="A1930" s="126" t="s">
        <v>621</v>
      </c>
      <c r="B1930" s="126"/>
      <c r="C1930" s="127" t="s">
        <v>715</v>
      </c>
      <c r="D1930" s="121">
        <v>42921</v>
      </c>
      <c r="E1930" s="122" t="s">
        <v>5487</v>
      </c>
      <c r="F1930" s="122" t="s">
        <v>6</v>
      </c>
      <c r="G1930" s="122">
        <v>857869</v>
      </c>
      <c r="H1930" s="126"/>
      <c r="I1930" s="130" t="s">
        <v>5488</v>
      </c>
      <c r="J1930" s="126"/>
      <c r="K1930" s="126"/>
      <c r="L1930" s="126"/>
      <c r="M1930" s="126"/>
      <c r="N1930" s="223">
        <v>0</v>
      </c>
      <c r="O1930" s="223">
        <v>50000</v>
      </c>
      <c r="P1930" s="126" t="s">
        <v>1331</v>
      </c>
    </row>
    <row r="1931" spans="1:16" ht="89.25">
      <c r="A1931" s="126">
        <v>20</v>
      </c>
      <c r="B1931" s="126"/>
      <c r="C1931" s="127" t="s">
        <v>694</v>
      </c>
      <c r="D1931" s="121">
        <v>42921</v>
      </c>
      <c r="E1931" s="122" t="s">
        <v>5489</v>
      </c>
      <c r="F1931" s="122" t="s">
        <v>11</v>
      </c>
      <c r="G1931" s="122">
        <v>892137</v>
      </c>
      <c r="H1931" s="126"/>
      <c r="I1931" s="130" t="s">
        <v>5490</v>
      </c>
      <c r="J1931" s="126"/>
      <c r="K1931" s="126"/>
      <c r="L1931" s="126"/>
      <c r="M1931" s="126"/>
      <c r="N1931" s="223">
        <v>1236.44</v>
      </c>
      <c r="O1931" s="223">
        <v>0</v>
      </c>
      <c r="P1931" s="126" t="s">
        <v>1331</v>
      </c>
    </row>
    <row r="1932" spans="1:16" ht="89.25">
      <c r="A1932" s="126">
        <v>25</v>
      </c>
      <c r="B1932" s="126"/>
      <c r="C1932" s="127" t="s">
        <v>695</v>
      </c>
      <c r="D1932" s="121">
        <v>42921</v>
      </c>
      <c r="E1932" s="122" t="s">
        <v>5491</v>
      </c>
      <c r="F1932" s="122" t="s">
        <v>15</v>
      </c>
      <c r="G1932" s="122">
        <v>2623</v>
      </c>
      <c r="H1932" s="126"/>
      <c r="I1932" s="130" t="s">
        <v>5492</v>
      </c>
      <c r="J1932" s="126"/>
      <c r="K1932" s="126"/>
      <c r="L1932" s="126"/>
      <c r="M1932" s="126"/>
      <c r="N1932" s="223">
        <v>668.36</v>
      </c>
      <c r="O1932" s="223">
        <v>0</v>
      </c>
      <c r="P1932" s="126" t="s">
        <v>1331</v>
      </c>
    </row>
    <row r="1933" spans="1:16" ht="89.25">
      <c r="A1933" s="126">
        <v>25</v>
      </c>
      <c r="B1933" s="126"/>
      <c r="C1933" s="127" t="s">
        <v>695</v>
      </c>
      <c r="D1933" s="121">
        <v>42921</v>
      </c>
      <c r="E1933" s="122" t="s">
        <v>5493</v>
      </c>
      <c r="F1933" s="122" t="s">
        <v>15</v>
      </c>
      <c r="G1933" s="122">
        <v>2621</v>
      </c>
      <c r="H1933" s="126"/>
      <c r="I1933" s="130" t="s">
        <v>5494</v>
      </c>
      <c r="J1933" s="126"/>
      <c r="K1933" s="126"/>
      <c r="L1933" s="126"/>
      <c r="M1933" s="126"/>
      <c r="N1933" s="223">
        <v>271.85000000000002</v>
      </c>
      <c r="O1933" s="223">
        <v>0</v>
      </c>
      <c r="P1933" s="126" t="s">
        <v>1331</v>
      </c>
    </row>
    <row r="1934" spans="1:16" ht="89.25">
      <c r="A1934" s="126">
        <v>25</v>
      </c>
      <c r="B1934" s="126"/>
      <c r="C1934" s="127" t="s">
        <v>695</v>
      </c>
      <c r="D1934" s="121">
        <v>42921</v>
      </c>
      <c r="E1934" s="122" t="s">
        <v>5495</v>
      </c>
      <c r="F1934" s="122" t="s">
        <v>15</v>
      </c>
      <c r="G1934" s="122">
        <v>2622</v>
      </c>
      <c r="H1934" s="126"/>
      <c r="I1934" s="130" t="s">
        <v>5496</v>
      </c>
      <c r="J1934" s="126"/>
      <c r="K1934" s="126"/>
      <c r="L1934" s="126"/>
      <c r="M1934" s="126"/>
      <c r="N1934" s="223">
        <v>3349.66</v>
      </c>
      <c r="O1934" s="223">
        <v>0</v>
      </c>
      <c r="P1934" s="126" t="s">
        <v>1331</v>
      </c>
    </row>
    <row r="1935" spans="1:16" ht="89.25">
      <c r="A1935" s="126" t="s">
        <v>621</v>
      </c>
      <c r="B1935" s="126"/>
      <c r="C1935" s="127" t="s">
        <v>715</v>
      </c>
      <c r="D1935" s="121">
        <v>42921</v>
      </c>
      <c r="E1935" s="122" t="s">
        <v>5497</v>
      </c>
      <c r="F1935" s="122" t="s">
        <v>15</v>
      </c>
      <c r="G1935" s="122">
        <v>2634</v>
      </c>
      <c r="H1935" s="126"/>
      <c r="I1935" s="130" t="s">
        <v>5498</v>
      </c>
      <c r="J1935" s="126"/>
      <c r="K1935" s="126"/>
      <c r="L1935" s="126"/>
      <c r="M1935" s="126"/>
      <c r="N1935" s="223">
        <v>272.68</v>
      </c>
      <c r="O1935" s="223">
        <v>0</v>
      </c>
      <c r="P1935" s="126" t="s">
        <v>1331</v>
      </c>
    </row>
    <row r="1936" spans="1:16" ht="89.25">
      <c r="A1936" s="126" t="s">
        <v>621</v>
      </c>
      <c r="B1936" s="126"/>
      <c r="C1936" s="127" t="s">
        <v>715</v>
      </c>
      <c r="D1936" s="121">
        <v>42921</v>
      </c>
      <c r="E1936" s="122" t="s">
        <v>5499</v>
      </c>
      <c r="F1936" s="122" t="s">
        <v>15</v>
      </c>
      <c r="G1936" s="122">
        <v>2633</v>
      </c>
      <c r="H1936" s="126"/>
      <c r="I1936" s="130" t="s">
        <v>5500</v>
      </c>
      <c r="J1936" s="126"/>
      <c r="K1936" s="126"/>
      <c r="L1936" s="126"/>
      <c r="M1936" s="126"/>
      <c r="N1936" s="223">
        <v>412.48</v>
      </c>
      <c r="O1936" s="223">
        <v>0</v>
      </c>
      <c r="P1936" s="126" t="s">
        <v>1331</v>
      </c>
    </row>
    <row r="1937" spans="1:16" ht="89.25">
      <c r="A1937" s="126" t="s">
        <v>621</v>
      </c>
      <c r="B1937" s="126"/>
      <c r="C1937" s="127" t="s">
        <v>715</v>
      </c>
      <c r="D1937" s="121">
        <v>42921</v>
      </c>
      <c r="E1937" s="122" t="s">
        <v>5501</v>
      </c>
      <c r="F1937" s="122" t="s">
        <v>15</v>
      </c>
      <c r="G1937" s="122">
        <v>2636</v>
      </c>
      <c r="H1937" s="126"/>
      <c r="I1937" s="130" t="s">
        <v>5502</v>
      </c>
      <c r="J1937" s="126"/>
      <c r="K1937" s="126"/>
      <c r="L1937" s="126"/>
      <c r="M1937" s="126"/>
      <c r="N1937" s="223">
        <v>475.8</v>
      </c>
      <c r="O1937" s="223">
        <v>0</v>
      </c>
      <c r="P1937" s="126" t="s">
        <v>1331</v>
      </c>
    </row>
    <row r="1938" spans="1:16" ht="89.25">
      <c r="A1938" s="126" t="s">
        <v>621</v>
      </c>
      <c r="B1938" s="126"/>
      <c r="C1938" s="127" t="s">
        <v>715</v>
      </c>
      <c r="D1938" s="121">
        <v>42921</v>
      </c>
      <c r="E1938" s="122" t="s">
        <v>5503</v>
      </c>
      <c r="F1938" s="122" t="s">
        <v>15</v>
      </c>
      <c r="G1938" s="122">
        <v>2635</v>
      </c>
      <c r="H1938" s="126"/>
      <c r="I1938" s="130" t="s">
        <v>5504</v>
      </c>
      <c r="J1938" s="126"/>
      <c r="K1938" s="126"/>
      <c r="L1938" s="126"/>
      <c r="M1938" s="126"/>
      <c r="N1938" s="223">
        <v>272.68</v>
      </c>
      <c r="O1938" s="223">
        <v>0</v>
      </c>
      <c r="P1938" s="126" t="s">
        <v>1331</v>
      </c>
    </row>
    <row r="1939" spans="1:16" ht="76.5">
      <c r="A1939" s="126" t="s">
        <v>621</v>
      </c>
      <c r="B1939" s="126"/>
      <c r="C1939" s="127" t="s">
        <v>715</v>
      </c>
      <c r="D1939" s="121">
        <v>42922</v>
      </c>
      <c r="E1939" s="122" t="s">
        <v>5505</v>
      </c>
      <c r="F1939" s="122" t="s">
        <v>6</v>
      </c>
      <c r="G1939" s="122">
        <v>858310</v>
      </c>
      <c r="H1939" s="126"/>
      <c r="I1939" s="130" t="s">
        <v>5506</v>
      </c>
      <c r="J1939" s="126"/>
      <c r="K1939" s="126"/>
      <c r="L1939" s="126"/>
      <c r="M1939" s="126"/>
      <c r="N1939" s="223">
        <v>0</v>
      </c>
      <c r="O1939" s="223">
        <v>140000</v>
      </c>
      <c r="P1939" s="126" t="s">
        <v>1331</v>
      </c>
    </row>
    <row r="1940" spans="1:16" ht="76.5">
      <c r="A1940" s="126">
        <v>291</v>
      </c>
      <c r="B1940" s="126"/>
      <c r="C1940" s="127" t="s">
        <v>795</v>
      </c>
      <c r="D1940" s="121">
        <v>42922</v>
      </c>
      <c r="E1940" s="122" t="s">
        <v>5507</v>
      </c>
      <c r="F1940" s="122" t="s">
        <v>13</v>
      </c>
      <c r="G1940" s="122">
        <v>892227</v>
      </c>
      <c r="H1940" s="126"/>
      <c r="I1940" s="130" t="s">
        <v>5508</v>
      </c>
      <c r="J1940" s="126"/>
      <c r="K1940" s="126"/>
      <c r="L1940" s="126"/>
      <c r="M1940" s="126"/>
      <c r="N1940" s="223">
        <v>1075.79</v>
      </c>
      <c r="O1940" s="223">
        <v>0</v>
      </c>
      <c r="P1940" s="126" t="s">
        <v>1331</v>
      </c>
    </row>
    <row r="1941" spans="1:16" ht="89.25">
      <c r="A1941" s="126">
        <v>291</v>
      </c>
      <c r="B1941" s="126"/>
      <c r="C1941" s="127" t="s">
        <v>795</v>
      </c>
      <c r="D1941" s="121">
        <v>42922</v>
      </c>
      <c r="E1941" s="122" t="s">
        <v>5509</v>
      </c>
      <c r="F1941" s="122" t="s">
        <v>11</v>
      </c>
      <c r="G1941" s="122">
        <v>892227</v>
      </c>
      <c r="H1941" s="126"/>
      <c r="I1941" s="130" t="s">
        <v>5510</v>
      </c>
      <c r="J1941" s="126"/>
      <c r="K1941" s="126"/>
      <c r="L1941" s="126"/>
      <c r="M1941" s="126"/>
      <c r="N1941" s="223">
        <v>50</v>
      </c>
      <c r="O1941" s="223">
        <v>0</v>
      </c>
      <c r="P1941" s="126" t="s">
        <v>1331</v>
      </c>
    </row>
    <row r="1942" spans="1:16" ht="89.25">
      <c r="A1942" s="126">
        <v>513</v>
      </c>
      <c r="B1942" s="126"/>
      <c r="C1942" s="127" t="s">
        <v>201</v>
      </c>
      <c r="D1942" s="121">
        <v>42922</v>
      </c>
      <c r="E1942" s="122" t="s">
        <v>5511</v>
      </c>
      <c r="F1942" s="122" t="s">
        <v>15</v>
      </c>
      <c r="G1942" s="122">
        <v>2652</v>
      </c>
      <c r="H1942" s="126"/>
      <c r="I1942" s="130" t="s">
        <v>5512</v>
      </c>
      <c r="J1942" s="126"/>
      <c r="K1942" s="126"/>
      <c r="L1942" s="126"/>
      <c r="M1942" s="126"/>
      <c r="N1942" s="223">
        <v>4412.07</v>
      </c>
      <c r="O1942" s="223">
        <v>0</v>
      </c>
      <c r="P1942" s="126" t="s">
        <v>1331</v>
      </c>
    </row>
    <row r="1943" spans="1:16" ht="89.25">
      <c r="A1943" s="126">
        <v>25</v>
      </c>
      <c r="B1943" s="126"/>
      <c r="C1943" s="127" t="s">
        <v>695</v>
      </c>
      <c r="D1943" s="121">
        <v>42922</v>
      </c>
      <c r="E1943" s="122" t="s">
        <v>5513</v>
      </c>
      <c r="F1943" s="122" t="s">
        <v>15</v>
      </c>
      <c r="G1943" s="122">
        <v>2656</v>
      </c>
      <c r="H1943" s="126"/>
      <c r="I1943" s="130" t="s">
        <v>5514</v>
      </c>
      <c r="J1943" s="126"/>
      <c r="K1943" s="126"/>
      <c r="L1943" s="126"/>
      <c r="M1943" s="126"/>
      <c r="N1943" s="223">
        <v>348.96</v>
      </c>
      <c r="O1943" s="223">
        <v>0</v>
      </c>
      <c r="P1943" s="126" t="s">
        <v>1331</v>
      </c>
    </row>
    <row r="1944" spans="1:16" ht="89.25">
      <c r="A1944" s="126" t="s">
        <v>621</v>
      </c>
      <c r="B1944" s="126"/>
      <c r="C1944" s="127" t="s">
        <v>715</v>
      </c>
      <c r="D1944" s="121">
        <v>42922</v>
      </c>
      <c r="E1944" s="122" t="s">
        <v>5515</v>
      </c>
      <c r="F1944" s="122" t="s">
        <v>15</v>
      </c>
      <c r="G1944" s="122">
        <v>2644</v>
      </c>
      <c r="H1944" s="126"/>
      <c r="I1944" s="130" t="s">
        <v>5516</v>
      </c>
      <c r="J1944" s="126"/>
      <c r="K1944" s="126"/>
      <c r="L1944" s="126"/>
      <c r="M1944" s="126"/>
      <c r="N1944" s="223">
        <v>2346.38</v>
      </c>
      <c r="O1944" s="223">
        <v>0</v>
      </c>
      <c r="P1944" s="126" t="s">
        <v>1331</v>
      </c>
    </row>
    <row r="1945" spans="1:16" ht="89.25">
      <c r="A1945" s="126">
        <v>25</v>
      </c>
      <c r="B1945" s="126"/>
      <c r="C1945" s="127" t="s">
        <v>695</v>
      </c>
      <c r="D1945" s="121">
        <v>42922</v>
      </c>
      <c r="E1945" s="122" t="s">
        <v>5517</v>
      </c>
      <c r="F1945" s="122" t="s">
        <v>15</v>
      </c>
      <c r="G1945" s="122">
        <v>2654</v>
      </c>
      <c r="H1945" s="126"/>
      <c r="I1945" s="130" t="s">
        <v>5518</v>
      </c>
      <c r="J1945" s="126"/>
      <c r="K1945" s="126"/>
      <c r="L1945" s="126"/>
      <c r="M1945" s="126"/>
      <c r="N1945" s="223">
        <v>468.67</v>
      </c>
      <c r="O1945" s="223">
        <v>0</v>
      </c>
      <c r="P1945" s="126" t="s">
        <v>1331</v>
      </c>
    </row>
    <row r="1946" spans="1:16" ht="89.25">
      <c r="A1946" s="126">
        <v>25</v>
      </c>
      <c r="B1946" s="126"/>
      <c r="C1946" s="127" t="s">
        <v>695</v>
      </c>
      <c r="D1946" s="121">
        <v>42922</v>
      </c>
      <c r="E1946" s="122" t="s">
        <v>5519</v>
      </c>
      <c r="F1946" s="122" t="s">
        <v>15</v>
      </c>
      <c r="G1946" s="122">
        <v>2655</v>
      </c>
      <c r="H1946" s="126"/>
      <c r="I1946" s="130" t="s">
        <v>5520</v>
      </c>
      <c r="J1946" s="126"/>
      <c r="K1946" s="126"/>
      <c r="L1946" s="126"/>
      <c r="M1946" s="126"/>
      <c r="N1946" s="223">
        <v>415.09</v>
      </c>
      <c r="O1946" s="223">
        <v>0</v>
      </c>
      <c r="P1946" s="126" t="s">
        <v>1331</v>
      </c>
    </row>
    <row r="1947" spans="1:16" ht="76.5">
      <c r="A1947" s="126">
        <v>291</v>
      </c>
      <c r="B1947" s="126"/>
      <c r="C1947" s="127" t="s">
        <v>795</v>
      </c>
      <c r="D1947" s="121">
        <v>42922</v>
      </c>
      <c r="E1947" s="122" t="s">
        <v>5521</v>
      </c>
      <c r="F1947" s="122" t="s">
        <v>11</v>
      </c>
      <c r="G1947" s="122">
        <v>487736</v>
      </c>
      <c r="H1947" s="126"/>
      <c r="I1947" s="130" t="s">
        <v>5522</v>
      </c>
      <c r="J1947" s="126"/>
      <c r="K1947" s="126"/>
      <c r="L1947" s="126"/>
      <c r="M1947" s="126"/>
      <c r="N1947" s="223">
        <v>50</v>
      </c>
      <c r="O1947" s="223">
        <v>0</v>
      </c>
      <c r="P1947" s="126" t="s">
        <v>1331</v>
      </c>
    </row>
    <row r="1948" spans="1:16" ht="76.5">
      <c r="A1948" s="126">
        <v>291</v>
      </c>
      <c r="B1948" s="126"/>
      <c r="C1948" s="127" t="s">
        <v>795</v>
      </c>
      <c r="D1948" s="121">
        <v>42922</v>
      </c>
      <c r="E1948" s="122" t="s">
        <v>5523</v>
      </c>
      <c r="F1948" s="122" t="s">
        <v>11</v>
      </c>
      <c r="G1948" s="122">
        <v>487737</v>
      </c>
      <c r="H1948" s="126"/>
      <c r="I1948" s="130" t="s">
        <v>5524</v>
      </c>
      <c r="J1948" s="126"/>
      <c r="K1948" s="126"/>
      <c r="L1948" s="126"/>
      <c r="M1948" s="126"/>
      <c r="N1948" s="223">
        <v>50</v>
      </c>
      <c r="O1948" s="223">
        <v>0</v>
      </c>
      <c r="P1948" s="126" t="s">
        <v>1331</v>
      </c>
    </row>
    <row r="1949" spans="1:16" ht="76.5">
      <c r="A1949" s="126" t="s">
        <v>621</v>
      </c>
      <c r="B1949" s="126"/>
      <c r="C1949" s="127" t="s">
        <v>715</v>
      </c>
      <c r="D1949" s="121">
        <v>42923</v>
      </c>
      <c r="E1949" s="122" t="s">
        <v>5525</v>
      </c>
      <c r="F1949" s="122" t="s">
        <v>6</v>
      </c>
      <c r="G1949" s="122">
        <v>858907</v>
      </c>
      <c r="H1949" s="126"/>
      <c r="I1949" s="130" t="s">
        <v>5526</v>
      </c>
      <c r="J1949" s="126"/>
      <c r="K1949" s="126"/>
      <c r="L1949" s="126"/>
      <c r="M1949" s="126"/>
      <c r="N1949" s="223">
        <v>0</v>
      </c>
      <c r="O1949" s="223">
        <v>117000</v>
      </c>
      <c r="P1949" s="126" t="s">
        <v>1331</v>
      </c>
    </row>
    <row r="1950" spans="1:16" ht="76.5">
      <c r="A1950" s="126" t="s">
        <v>621</v>
      </c>
      <c r="B1950" s="126"/>
      <c r="C1950" s="127" t="s">
        <v>715</v>
      </c>
      <c r="D1950" s="121">
        <v>42923</v>
      </c>
      <c r="E1950" s="122" t="s">
        <v>5527</v>
      </c>
      <c r="F1950" s="122" t="s">
        <v>11</v>
      </c>
      <c r="G1950" s="122">
        <v>488389</v>
      </c>
      <c r="H1950" s="126"/>
      <c r="I1950" s="130" t="s">
        <v>5528</v>
      </c>
      <c r="J1950" s="126"/>
      <c r="K1950" s="126"/>
      <c r="L1950" s="126"/>
      <c r="M1950" s="126"/>
      <c r="N1950" s="223">
        <v>8966.6299999999992</v>
      </c>
      <c r="O1950" s="223">
        <v>0</v>
      </c>
      <c r="P1950" s="126" t="s">
        <v>1331</v>
      </c>
    </row>
    <row r="1951" spans="1:16" ht="76.5">
      <c r="A1951" s="126" t="s">
        <v>621</v>
      </c>
      <c r="B1951" s="126"/>
      <c r="C1951" s="127" t="s">
        <v>715</v>
      </c>
      <c r="D1951" s="121">
        <v>42923</v>
      </c>
      <c r="E1951" s="122" t="s">
        <v>5529</v>
      </c>
      <c r="F1951" s="122" t="s">
        <v>15</v>
      </c>
      <c r="G1951" s="122">
        <v>2646</v>
      </c>
      <c r="H1951" s="126"/>
      <c r="I1951" s="130" t="s">
        <v>5530</v>
      </c>
      <c r="J1951" s="126"/>
      <c r="K1951" s="126"/>
      <c r="L1951" s="126"/>
      <c r="M1951" s="126"/>
      <c r="N1951" s="223">
        <v>278.64</v>
      </c>
      <c r="O1951" s="223">
        <v>0</v>
      </c>
      <c r="P1951" s="126" t="s">
        <v>1331</v>
      </c>
    </row>
    <row r="1952" spans="1:16" ht="89.25">
      <c r="A1952" s="126" t="s">
        <v>621</v>
      </c>
      <c r="B1952" s="126"/>
      <c r="C1952" s="127" t="s">
        <v>715</v>
      </c>
      <c r="D1952" s="121">
        <v>42923</v>
      </c>
      <c r="E1952" s="122" t="s">
        <v>5531</v>
      </c>
      <c r="F1952" s="122" t="s">
        <v>15</v>
      </c>
      <c r="G1952" s="122">
        <v>2648</v>
      </c>
      <c r="H1952" s="126"/>
      <c r="I1952" s="130" t="s">
        <v>5532</v>
      </c>
      <c r="J1952" s="126"/>
      <c r="K1952" s="126"/>
      <c r="L1952" s="126"/>
      <c r="M1952" s="126"/>
      <c r="N1952" s="223">
        <v>395.33</v>
      </c>
      <c r="O1952" s="223">
        <v>0</v>
      </c>
      <c r="P1952" s="126" t="s">
        <v>1331</v>
      </c>
    </row>
    <row r="1953" spans="1:16" ht="76.5">
      <c r="A1953" s="126">
        <v>291</v>
      </c>
      <c r="B1953" s="126"/>
      <c r="C1953" s="127" t="s">
        <v>795</v>
      </c>
      <c r="D1953" s="121">
        <v>42923</v>
      </c>
      <c r="E1953" s="122" t="s">
        <v>5533</v>
      </c>
      <c r="F1953" s="122" t="s">
        <v>11</v>
      </c>
      <c r="G1953" s="122">
        <v>489045</v>
      </c>
      <c r="H1953" s="126"/>
      <c r="I1953" s="130" t="s">
        <v>5534</v>
      </c>
      <c r="J1953" s="126"/>
      <c r="K1953" s="126"/>
      <c r="L1953" s="126"/>
      <c r="M1953" s="126"/>
      <c r="N1953" s="223">
        <v>50</v>
      </c>
      <c r="O1953" s="223">
        <v>0</v>
      </c>
      <c r="P1953" s="126" t="s">
        <v>1331</v>
      </c>
    </row>
    <row r="1954" spans="1:16" ht="76.5">
      <c r="A1954" s="126">
        <v>291</v>
      </c>
      <c r="B1954" s="126"/>
      <c r="C1954" s="127" t="s">
        <v>795</v>
      </c>
      <c r="D1954" s="121">
        <v>42923</v>
      </c>
      <c r="E1954" s="122" t="s">
        <v>5535</v>
      </c>
      <c r="F1954" s="122" t="s">
        <v>11</v>
      </c>
      <c r="G1954" s="122">
        <v>489046</v>
      </c>
      <c r="H1954" s="126"/>
      <c r="I1954" s="130" t="s">
        <v>5536</v>
      </c>
      <c r="J1954" s="126"/>
      <c r="K1954" s="126"/>
      <c r="L1954" s="126"/>
      <c r="M1954" s="126"/>
      <c r="N1954" s="223">
        <v>50</v>
      </c>
      <c r="O1954" s="223">
        <v>0</v>
      </c>
      <c r="P1954" s="126" t="s">
        <v>1331</v>
      </c>
    </row>
    <row r="1955" spans="1:16" ht="76.5">
      <c r="A1955" s="126" t="s">
        <v>621</v>
      </c>
      <c r="B1955" s="126"/>
      <c r="C1955" s="127" t="s">
        <v>715</v>
      </c>
      <c r="D1955" s="121">
        <v>42926</v>
      </c>
      <c r="E1955" s="122" t="s">
        <v>5537</v>
      </c>
      <c r="F1955" s="122" t="s">
        <v>6</v>
      </c>
      <c r="G1955" s="122">
        <v>859574</v>
      </c>
      <c r="H1955" s="126"/>
      <c r="I1955" s="130" t="s">
        <v>5538</v>
      </c>
      <c r="J1955" s="126"/>
      <c r="K1955" s="126"/>
      <c r="L1955" s="126"/>
      <c r="M1955" s="126"/>
      <c r="N1955" s="223">
        <v>0</v>
      </c>
      <c r="O1955" s="223">
        <v>57000</v>
      </c>
      <c r="P1955" s="126" t="s">
        <v>1331</v>
      </c>
    </row>
    <row r="1956" spans="1:16" ht="89.25">
      <c r="A1956" s="126" t="s">
        <v>620</v>
      </c>
      <c r="B1956" s="126"/>
      <c r="C1956" s="127" t="s">
        <v>714</v>
      </c>
      <c r="D1956" s="121">
        <v>42926</v>
      </c>
      <c r="E1956" s="122" t="s">
        <v>5539</v>
      </c>
      <c r="F1956" s="122" t="s">
        <v>6</v>
      </c>
      <c r="G1956" s="122">
        <v>892535</v>
      </c>
      <c r="H1956" s="126"/>
      <c r="I1956" s="130" t="s">
        <v>5540</v>
      </c>
      <c r="J1956" s="126"/>
      <c r="K1956" s="126"/>
      <c r="L1956" s="126"/>
      <c r="M1956" s="126"/>
      <c r="N1956" s="223">
        <v>0</v>
      </c>
      <c r="O1956" s="223">
        <v>7273.56</v>
      </c>
      <c r="P1956" s="126" t="s">
        <v>1331</v>
      </c>
    </row>
    <row r="1957" spans="1:16" ht="63.75">
      <c r="A1957" s="126" t="s">
        <v>620</v>
      </c>
      <c r="B1957" s="126"/>
      <c r="C1957" s="127" t="s">
        <v>714</v>
      </c>
      <c r="D1957" s="121">
        <v>42926</v>
      </c>
      <c r="E1957" s="122" t="s">
        <v>5541</v>
      </c>
      <c r="F1957" s="122" t="s">
        <v>6</v>
      </c>
      <c r="G1957" s="122">
        <v>892652</v>
      </c>
      <c r="H1957" s="126"/>
      <c r="I1957" s="130" t="s">
        <v>5542</v>
      </c>
      <c r="J1957" s="126"/>
      <c r="K1957" s="126"/>
      <c r="L1957" s="126"/>
      <c r="M1957" s="126"/>
      <c r="N1957" s="223">
        <v>0</v>
      </c>
      <c r="O1957" s="223">
        <v>0.01</v>
      </c>
      <c r="P1957" s="126" t="s">
        <v>1331</v>
      </c>
    </row>
    <row r="1958" spans="1:16" ht="89.25">
      <c r="A1958" s="126" t="s">
        <v>621</v>
      </c>
      <c r="B1958" s="126"/>
      <c r="C1958" s="127" t="s">
        <v>715</v>
      </c>
      <c r="D1958" s="121">
        <v>42926</v>
      </c>
      <c r="E1958" s="122" t="s">
        <v>5543</v>
      </c>
      <c r="F1958" s="122" t="s">
        <v>15</v>
      </c>
      <c r="G1958" s="122">
        <v>2595</v>
      </c>
      <c r="H1958" s="126"/>
      <c r="I1958" s="130" t="s">
        <v>5544</v>
      </c>
      <c r="J1958" s="126"/>
      <c r="K1958" s="126"/>
      <c r="L1958" s="126"/>
      <c r="M1958" s="126"/>
      <c r="N1958" s="223">
        <v>1573.06</v>
      </c>
      <c r="O1958" s="223">
        <v>0</v>
      </c>
      <c r="P1958" s="126" t="s">
        <v>1331</v>
      </c>
    </row>
    <row r="1959" spans="1:16" ht="76.5">
      <c r="A1959" s="126" t="s">
        <v>621</v>
      </c>
      <c r="B1959" s="126"/>
      <c r="C1959" s="127" t="s">
        <v>715</v>
      </c>
      <c r="D1959" s="121">
        <v>42926</v>
      </c>
      <c r="E1959" s="122" t="s">
        <v>5545</v>
      </c>
      <c r="F1959" s="122" t="s">
        <v>15</v>
      </c>
      <c r="G1959" s="122">
        <v>2647</v>
      </c>
      <c r="H1959" s="126"/>
      <c r="I1959" s="130" t="s">
        <v>5546</v>
      </c>
      <c r="J1959" s="126"/>
      <c r="K1959" s="126"/>
      <c r="L1959" s="126"/>
      <c r="M1959" s="126"/>
      <c r="N1959" s="223">
        <v>495.97</v>
      </c>
      <c r="O1959" s="223">
        <v>0</v>
      </c>
      <c r="P1959" s="126" t="s">
        <v>1331</v>
      </c>
    </row>
    <row r="1960" spans="1:16" ht="89.25">
      <c r="A1960" s="126" t="s">
        <v>621</v>
      </c>
      <c r="B1960" s="126"/>
      <c r="C1960" s="127" t="s">
        <v>715</v>
      </c>
      <c r="D1960" s="121">
        <v>42926</v>
      </c>
      <c r="E1960" s="122" t="s">
        <v>5547</v>
      </c>
      <c r="F1960" s="122" t="s">
        <v>15</v>
      </c>
      <c r="G1960" s="122">
        <v>2649</v>
      </c>
      <c r="H1960" s="126"/>
      <c r="I1960" s="130" t="s">
        <v>5548</v>
      </c>
      <c r="J1960" s="126"/>
      <c r="K1960" s="126"/>
      <c r="L1960" s="126"/>
      <c r="M1960" s="126"/>
      <c r="N1960" s="223">
        <v>577.53</v>
      </c>
      <c r="O1960" s="223">
        <v>0</v>
      </c>
      <c r="P1960" s="126" t="s">
        <v>1331</v>
      </c>
    </row>
    <row r="1961" spans="1:16" ht="76.5">
      <c r="A1961" s="126">
        <v>513</v>
      </c>
      <c r="B1961" s="126"/>
      <c r="C1961" s="127" t="s">
        <v>201</v>
      </c>
      <c r="D1961" s="121">
        <v>42926</v>
      </c>
      <c r="E1961" s="122" t="s">
        <v>5549</v>
      </c>
      <c r="F1961" s="122" t="s">
        <v>15</v>
      </c>
      <c r="G1961" s="122">
        <v>2668</v>
      </c>
      <c r="H1961" s="126"/>
      <c r="I1961" s="130" t="s">
        <v>5550</v>
      </c>
      <c r="J1961" s="126"/>
      <c r="K1961" s="126"/>
      <c r="L1961" s="126"/>
      <c r="M1961" s="126"/>
      <c r="N1961" s="223">
        <v>50</v>
      </c>
      <c r="O1961" s="223">
        <v>0</v>
      </c>
      <c r="P1961" s="126" t="s">
        <v>1331</v>
      </c>
    </row>
    <row r="1962" spans="1:16" ht="89.25">
      <c r="A1962" s="126">
        <v>25</v>
      </c>
      <c r="B1962" s="126"/>
      <c r="C1962" s="127" t="s">
        <v>695</v>
      </c>
      <c r="D1962" s="121">
        <v>42926</v>
      </c>
      <c r="E1962" s="122" t="s">
        <v>5551</v>
      </c>
      <c r="F1962" s="122" t="s">
        <v>15</v>
      </c>
      <c r="G1962" s="122">
        <v>2669</v>
      </c>
      <c r="H1962" s="126"/>
      <c r="I1962" s="130" t="s">
        <v>5552</v>
      </c>
      <c r="J1962" s="126"/>
      <c r="K1962" s="126"/>
      <c r="L1962" s="126"/>
      <c r="M1962" s="126"/>
      <c r="N1962" s="223">
        <v>578.70000000000005</v>
      </c>
      <c r="O1962" s="223">
        <v>0</v>
      </c>
      <c r="P1962" s="126" t="s">
        <v>1331</v>
      </c>
    </row>
    <row r="1963" spans="1:16" ht="76.5">
      <c r="A1963" s="126" t="s">
        <v>621</v>
      </c>
      <c r="B1963" s="126"/>
      <c r="C1963" s="127" t="s">
        <v>715</v>
      </c>
      <c r="D1963" s="121">
        <v>42926</v>
      </c>
      <c r="E1963" s="122" t="s">
        <v>5553</v>
      </c>
      <c r="F1963" s="122" t="s">
        <v>15</v>
      </c>
      <c r="G1963" s="122">
        <v>2664</v>
      </c>
      <c r="H1963" s="126"/>
      <c r="I1963" s="130" t="s">
        <v>5554</v>
      </c>
      <c r="J1963" s="126"/>
      <c r="K1963" s="126"/>
      <c r="L1963" s="126"/>
      <c r="M1963" s="126"/>
      <c r="N1963" s="223">
        <v>723.17</v>
      </c>
      <c r="O1963" s="223">
        <v>0</v>
      </c>
      <c r="P1963" s="126" t="s">
        <v>1331</v>
      </c>
    </row>
    <row r="1964" spans="1:16" ht="76.5">
      <c r="A1964" s="126" t="s">
        <v>621</v>
      </c>
      <c r="B1964" s="126"/>
      <c r="C1964" s="127" t="s">
        <v>715</v>
      </c>
      <c r="D1964" s="121">
        <v>42927</v>
      </c>
      <c r="E1964" s="122" t="s">
        <v>5555</v>
      </c>
      <c r="F1964" s="122" t="s">
        <v>6</v>
      </c>
      <c r="G1964" s="122">
        <v>860228</v>
      </c>
      <c r="H1964" s="126"/>
      <c r="I1964" s="130" t="s">
        <v>5556</v>
      </c>
      <c r="J1964" s="126"/>
      <c r="K1964" s="126"/>
      <c r="L1964" s="126"/>
      <c r="M1964" s="126"/>
      <c r="N1964" s="223">
        <v>0</v>
      </c>
      <c r="O1964" s="223">
        <v>140000</v>
      </c>
      <c r="P1964" s="126" t="s">
        <v>1331</v>
      </c>
    </row>
    <row r="1965" spans="1:16" ht="76.5">
      <c r="A1965" s="126">
        <v>86</v>
      </c>
      <c r="B1965" s="126"/>
      <c r="C1965" s="127" t="s">
        <v>711</v>
      </c>
      <c r="D1965" s="121">
        <v>42927</v>
      </c>
      <c r="E1965" s="122" t="s">
        <v>5557</v>
      </c>
      <c r="F1965" s="122" t="s">
        <v>6</v>
      </c>
      <c r="G1965" s="122">
        <v>892723</v>
      </c>
      <c r="H1965" s="126"/>
      <c r="I1965" s="130" t="s">
        <v>5558</v>
      </c>
      <c r="J1965" s="126"/>
      <c r="K1965" s="126"/>
      <c r="L1965" s="126"/>
      <c r="M1965" s="126"/>
      <c r="N1965" s="223">
        <v>0</v>
      </c>
      <c r="O1965" s="223">
        <v>100000</v>
      </c>
      <c r="P1965" s="126" t="s">
        <v>1331</v>
      </c>
    </row>
    <row r="1966" spans="1:16" ht="63.75">
      <c r="A1966" s="126" t="s">
        <v>620</v>
      </c>
      <c r="B1966" s="126"/>
      <c r="C1966" s="127" t="s">
        <v>714</v>
      </c>
      <c r="D1966" s="121">
        <v>42927</v>
      </c>
      <c r="E1966" s="122" t="s">
        <v>5559</v>
      </c>
      <c r="F1966" s="122" t="s">
        <v>6</v>
      </c>
      <c r="G1966" s="122">
        <v>892767</v>
      </c>
      <c r="H1966" s="126"/>
      <c r="I1966" s="130" t="s">
        <v>5560</v>
      </c>
      <c r="J1966" s="126"/>
      <c r="K1966" s="126"/>
      <c r="L1966" s="126"/>
      <c r="M1966" s="126"/>
      <c r="N1966" s="223">
        <v>0</v>
      </c>
      <c r="O1966" s="223">
        <v>46639.71</v>
      </c>
      <c r="P1966" s="126" t="s">
        <v>1331</v>
      </c>
    </row>
    <row r="1967" spans="1:16" ht="76.5">
      <c r="A1967" s="126">
        <v>513</v>
      </c>
      <c r="B1967" s="126"/>
      <c r="C1967" s="127" t="s">
        <v>201</v>
      </c>
      <c r="D1967" s="121">
        <v>42927</v>
      </c>
      <c r="E1967" s="122" t="s">
        <v>5561</v>
      </c>
      <c r="F1967" s="122" t="s">
        <v>11</v>
      </c>
      <c r="G1967" s="122">
        <v>892662</v>
      </c>
      <c r="H1967" s="126"/>
      <c r="I1967" s="130" t="s">
        <v>5562</v>
      </c>
      <c r="J1967" s="126"/>
      <c r="K1967" s="126"/>
      <c r="L1967" s="126"/>
      <c r="M1967" s="126"/>
      <c r="N1967" s="223">
        <v>6371.9</v>
      </c>
      <c r="O1967" s="223">
        <v>0</v>
      </c>
      <c r="P1967" s="126" t="s">
        <v>1331</v>
      </c>
    </row>
    <row r="1968" spans="1:16" ht="76.5">
      <c r="A1968" s="126" t="s">
        <v>621</v>
      </c>
      <c r="B1968" s="126"/>
      <c r="C1968" s="127" t="s">
        <v>715</v>
      </c>
      <c r="D1968" s="121">
        <v>42928</v>
      </c>
      <c r="E1968" s="122" t="s">
        <v>5563</v>
      </c>
      <c r="F1968" s="122" t="s">
        <v>6</v>
      </c>
      <c r="G1968" s="122">
        <v>860753</v>
      </c>
      <c r="H1968" s="126"/>
      <c r="I1968" s="130" t="s">
        <v>5564</v>
      </c>
      <c r="J1968" s="126"/>
      <c r="K1968" s="126"/>
      <c r="L1968" s="126"/>
      <c r="M1968" s="126"/>
      <c r="N1968" s="223">
        <v>0</v>
      </c>
      <c r="O1968" s="223">
        <v>15000</v>
      </c>
      <c r="P1968" s="126" t="s">
        <v>1331</v>
      </c>
    </row>
    <row r="1969" spans="1:16" ht="89.25">
      <c r="A1969" s="126" t="s">
        <v>620</v>
      </c>
      <c r="B1969" s="126"/>
      <c r="C1969" s="127" t="s">
        <v>714</v>
      </c>
      <c r="D1969" s="121">
        <v>42928</v>
      </c>
      <c r="E1969" s="122" t="s">
        <v>5565</v>
      </c>
      <c r="F1969" s="122" t="s">
        <v>13</v>
      </c>
      <c r="G1969" s="122">
        <v>892789</v>
      </c>
      <c r="H1969" s="126"/>
      <c r="I1969" s="130" t="s">
        <v>5566</v>
      </c>
      <c r="J1969" s="126"/>
      <c r="K1969" s="126"/>
      <c r="L1969" s="126"/>
      <c r="M1969" s="126"/>
      <c r="N1969" s="223">
        <v>348</v>
      </c>
      <c r="O1969" s="223">
        <v>0</v>
      </c>
      <c r="P1969" s="126" t="s">
        <v>1331</v>
      </c>
    </row>
    <row r="1970" spans="1:16" ht="76.5">
      <c r="A1970" s="126" t="s">
        <v>620</v>
      </c>
      <c r="B1970" s="126"/>
      <c r="C1970" s="127" t="s">
        <v>714</v>
      </c>
      <c r="D1970" s="121">
        <v>42928</v>
      </c>
      <c r="E1970" s="122" t="s">
        <v>5567</v>
      </c>
      <c r="F1970" s="122" t="s">
        <v>11</v>
      </c>
      <c r="G1970" s="122">
        <v>892789</v>
      </c>
      <c r="H1970" s="126"/>
      <c r="I1970" s="130" t="s">
        <v>5568</v>
      </c>
      <c r="J1970" s="126"/>
      <c r="K1970" s="126"/>
      <c r="L1970" s="126"/>
      <c r="M1970" s="126"/>
      <c r="N1970" s="223">
        <v>50</v>
      </c>
      <c r="O1970" s="223">
        <v>0</v>
      </c>
      <c r="P1970" s="126" t="s">
        <v>1331</v>
      </c>
    </row>
    <row r="1971" spans="1:16" ht="89.25">
      <c r="A1971" s="126" t="s">
        <v>621</v>
      </c>
      <c r="B1971" s="126"/>
      <c r="C1971" s="127" t="s">
        <v>715</v>
      </c>
      <c r="D1971" s="121">
        <v>42928</v>
      </c>
      <c r="E1971" s="122" t="s">
        <v>5569</v>
      </c>
      <c r="F1971" s="122" t="s">
        <v>11</v>
      </c>
      <c r="G1971" s="122">
        <v>892797</v>
      </c>
      <c r="H1971" s="126"/>
      <c r="I1971" s="130" t="s">
        <v>5570</v>
      </c>
      <c r="J1971" s="126"/>
      <c r="K1971" s="126"/>
      <c r="L1971" s="126"/>
      <c r="M1971" s="126"/>
      <c r="N1971" s="223">
        <v>50</v>
      </c>
      <c r="O1971" s="223">
        <v>0</v>
      </c>
      <c r="P1971" s="126" t="s">
        <v>1331</v>
      </c>
    </row>
    <row r="1972" spans="1:16" ht="76.5">
      <c r="A1972" s="126" t="s">
        <v>621</v>
      </c>
      <c r="B1972" s="126"/>
      <c r="C1972" s="127" t="s">
        <v>715</v>
      </c>
      <c r="D1972" s="121">
        <v>42930</v>
      </c>
      <c r="E1972" s="122" t="s">
        <v>5571</v>
      </c>
      <c r="F1972" s="122" t="s">
        <v>6</v>
      </c>
      <c r="G1972" s="122">
        <v>861686</v>
      </c>
      <c r="H1972" s="126"/>
      <c r="I1972" s="130" t="s">
        <v>5572</v>
      </c>
      <c r="J1972" s="126"/>
      <c r="K1972" s="126"/>
      <c r="L1972" s="126"/>
      <c r="M1972" s="126"/>
      <c r="N1972" s="223">
        <v>0</v>
      </c>
      <c r="O1972" s="223">
        <v>70000</v>
      </c>
      <c r="P1972" s="126" t="s">
        <v>1331</v>
      </c>
    </row>
    <row r="1973" spans="1:16" ht="63.75">
      <c r="A1973" s="126" t="s">
        <v>627</v>
      </c>
      <c r="B1973" s="126"/>
      <c r="C1973" s="127" t="s">
        <v>1235</v>
      </c>
      <c r="D1973" s="121">
        <v>42930</v>
      </c>
      <c r="E1973" s="122" t="s">
        <v>5573</v>
      </c>
      <c r="F1973" s="122" t="s">
        <v>6</v>
      </c>
      <c r="G1973" s="122">
        <v>861738</v>
      </c>
      <c r="H1973" s="126"/>
      <c r="I1973" s="130" t="s">
        <v>5574</v>
      </c>
      <c r="J1973" s="126"/>
      <c r="K1973" s="126"/>
      <c r="L1973" s="126"/>
      <c r="M1973" s="126"/>
      <c r="N1973" s="223">
        <v>0</v>
      </c>
      <c r="O1973" s="223">
        <v>799</v>
      </c>
      <c r="P1973" s="126" t="s">
        <v>1331</v>
      </c>
    </row>
    <row r="1974" spans="1:16" ht="51">
      <c r="A1974" s="126" t="s">
        <v>627</v>
      </c>
      <c r="B1974" s="126"/>
      <c r="C1974" s="127" t="s">
        <v>1235</v>
      </c>
      <c r="D1974" s="121">
        <v>42930</v>
      </c>
      <c r="E1974" s="122" t="s">
        <v>5575</v>
      </c>
      <c r="F1974" s="122" t="s">
        <v>6</v>
      </c>
      <c r="G1974" s="122">
        <v>861739</v>
      </c>
      <c r="H1974" s="126"/>
      <c r="I1974" s="130" t="s">
        <v>5576</v>
      </c>
      <c r="J1974" s="126"/>
      <c r="K1974" s="126"/>
      <c r="L1974" s="126"/>
      <c r="M1974" s="126"/>
      <c r="N1974" s="223">
        <v>0</v>
      </c>
      <c r="O1974" s="223">
        <v>603.17999999999995</v>
      </c>
      <c r="P1974" s="126" t="s">
        <v>1331</v>
      </c>
    </row>
    <row r="1975" spans="1:16" ht="51">
      <c r="A1975" s="126" t="s">
        <v>627</v>
      </c>
      <c r="B1975" s="126"/>
      <c r="C1975" s="127" t="s">
        <v>1235</v>
      </c>
      <c r="D1975" s="121">
        <v>42930</v>
      </c>
      <c r="E1975" s="122" t="s">
        <v>5577</v>
      </c>
      <c r="F1975" s="122" t="s">
        <v>6</v>
      </c>
      <c r="G1975" s="122">
        <v>861740</v>
      </c>
      <c r="H1975" s="126"/>
      <c r="I1975" s="130" t="s">
        <v>5578</v>
      </c>
      <c r="J1975" s="126"/>
      <c r="K1975" s="126"/>
      <c r="L1975" s="126"/>
      <c r="M1975" s="126"/>
      <c r="N1975" s="223">
        <v>0</v>
      </c>
      <c r="O1975" s="223">
        <v>10156.26</v>
      </c>
      <c r="P1975" s="126" t="s">
        <v>1331</v>
      </c>
    </row>
    <row r="1976" spans="1:16" ht="89.25">
      <c r="A1976" s="126">
        <v>513</v>
      </c>
      <c r="B1976" s="126"/>
      <c r="C1976" s="127" t="s">
        <v>201</v>
      </c>
      <c r="D1976" s="121">
        <v>42930</v>
      </c>
      <c r="E1976" s="122" t="s">
        <v>5579</v>
      </c>
      <c r="F1976" s="122" t="s">
        <v>11</v>
      </c>
      <c r="G1976" s="122">
        <v>892936</v>
      </c>
      <c r="H1976" s="126"/>
      <c r="I1976" s="130" t="s">
        <v>5580</v>
      </c>
      <c r="J1976" s="126"/>
      <c r="K1976" s="126"/>
      <c r="L1976" s="126"/>
      <c r="M1976" s="126"/>
      <c r="N1976" s="223">
        <v>18511.22</v>
      </c>
      <c r="O1976" s="223">
        <v>0</v>
      </c>
      <c r="P1976" s="126" t="s">
        <v>1331</v>
      </c>
    </row>
    <row r="1977" spans="1:16" ht="89.25">
      <c r="A1977" s="126">
        <v>25</v>
      </c>
      <c r="B1977" s="126"/>
      <c r="C1977" s="127" t="s">
        <v>695</v>
      </c>
      <c r="D1977" s="121">
        <v>42930</v>
      </c>
      <c r="E1977" s="122" t="s">
        <v>5581</v>
      </c>
      <c r="F1977" s="122" t="s">
        <v>15</v>
      </c>
      <c r="G1977" s="122">
        <v>2696</v>
      </c>
      <c r="H1977" s="126"/>
      <c r="I1977" s="130" t="s">
        <v>5582</v>
      </c>
      <c r="J1977" s="126"/>
      <c r="K1977" s="126"/>
      <c r="L1977" s="126"/>
      <c r="M1977" s="126"/>
      <c r="N1977" s="223">
        <v>50</v>
      </c>
      <c r="O1977" s="223">
        <v>0</v>
      </c>
      <c r="P1977" s="126" t="s">
        <v>1331</v>
      </c>
    </row>
    <row r="1978" spans="1:16" ht="76.5">
      <c r="A1978" s="126">
        <v>291</v>
      </c>
      <c r="B1978" s="126"/>
      <c r="C1978" s="127" t="s">
        <v>795</v>
      </c>
      <c r="D1978" s="121">
        <v>42930</v>
      </c>
      <c r="E1978" s="122" t="s">
        <v>5583</v>
      </c>
      <c r="F1978" s="122" t="s">
        <v>11</v>
      </c>
      <c r="G1978" s="122">
        <v>494355</v>
      </c>
      <c r="H1978" s="126"/>
      <c r="I1978" s="130" t="s">
        <v>5584</v>
      </c>
      <c r="J1978" s="126"/>
      <c r="K1978" s="126"/>
      <c r="L1978" s="126"/>
      <c r="M1978" s="126"/>
      <c r="N1978" s="223">
        <v>50</v>
      </c>
      <c r="O1978" s="223">
        <v>0</v>
      </c>
      <c r="P1978" s="126" t="s">
        <v>1331</v>
      </c>
    </row>
    <row r="1979" spans="1:16" ht="89.25">
      <c r="A1979" s="126">
        <v>25</v>
      </c>
      <c r="B1979" s="126"/>
      <c r="C1979" s="127" t="s">
        <v>695</v>
      </c>
      <c r="D1979" s="121">
        <v>42930</v>
      </c>
      <c r="E1979" s="122" t="s">
        <v>5585</v>
      </c>
      <c r="F1979" s="122" t="s">
        <v>15</v>
      </c>
      <c r="G1979" s="122">
        <v>2694</v>
      </c>
      <c r="H1979" s="126"/>
      <c r="I1979" s="130" t="s">
        <v>5586</v>
      </c>
      <c r="J1979" s="126"/>
      <c r="K1979" s="126"/>
      <c r="L1979" s="126"/>
      <c r="M1979" s="126"/>
      <c r="N1979" s="223">
        <v>362.75</v>
      </c>
      <c r="O1979" s="223">
        <v>0</v>
      </c>
      <c r="P1979" s="126" t="s">
        <v>1331</v>
      </c>
    </row>
    <row r="1980" spans="1:16" ht="89.25">
      <c r="A1980" s="126">
        <v>25</v>
      </c>
      <c r="B1980" s="126"/>
      <c r="C1980" s="127" t="s">
        <v>695</v>
      </c>
      <c r="D1980" s="121">
        <v>42930</v>
      </c>
      <c r="E1980" s="122" t="s">
        <v>5587</v>
      </c>
      <c r="F1980" s="122" t="s">
        <v>15</v>
      </c>
      <c r="G1980" s="122">
        <v>2695</v>
      </c>
      <c r="H1980" s="126"/>
      <c r="I1980" s="130" t="s">
        <v>5588</v>
      </c>
      <c r="J1980" s="126"/>
      <c r="K1980" s="126"/>
      <c r="L1980" s="126"/>
      <c r="M1980" s="126"/>
      <c r="N1980" s="223">
        <v>339.49</v>
      </c>
      <c r="O1980" s="223">
        <v>0</v>
      </c>
      <c r="P1980" s="126" t="s">
        <v>1331</v>
      </c>
    </row>
    <row r="1981" spans="1:16" ht="89.25">
      <c r="A1981" s="126">
        <v>222</v>
      </c>
      <c r="B1981" s="126"/>
      <c r="C1981" s="127" t="s">
        <v>765</v>
      </c>
      <c r="D1981" s="121">
        <v>42930</v>
      </c>
      <c r="E1981" s="122" t="s">
        <v>5589</v>
      </c>
      <c r="F1981" s="122" t="s">
        <v>15</v>
      </c>
      <c r="G1981" s="122">
        <v>2698</v>
      </c>
      <c r="H1981" s="126"/>
      <c r="I1981" s="130" t="s">
        <v>5590</v>
      </c>
      <c r="J1981" s="126"/>
      <c r="K1981" s="126"/>
      <c r="L1981" s="126"/>
      <c r="M1981" s="126"/>
      <c r="N1981" s="223">
        <v>584.26</v>
      </c>
      <c r="O1981" s="223">
        <v>0</v>
      </c>
      <c r="P1981" s="126" t="s">
        <v>1331</v>
      </c>
    </row>
    <row r="1982" spans="1:16" ht="76.5">
      <c r="A1982" s="126">
        <v>10</v>
      </c>
      <c r="B1982" s="126"/>
      <c r="C1982" s="127" t="s">
        <v>691</v>
      </c>
      <c r="D1982" s="121">
        <v>42934</v>
      </c>
      <c r="E1982" s="122" t="s">
        <v>5591</v>
      </c>
      <c r="F1982" s="122" t="s">
        <v>6</v>
      </c>
      <c r="G1982" s="122">
        <v>2701</v>
      </c>
      <c r="H1982" s="126"/>
      <c r="I1982" s="130" t="s">
        <v>5592</v>
      </c>
      <c r="J1982" s="126"/>
      <c r="K1982" s="126"/>
      <c r="L1982" s="126"/>
      <c r="M1982" s="126"/>
      <c r="N1982" s="223">
        <v>0</v>
      </c>
      <c r="O1982" s="223">
        <v>0.05</v>
      </c>
      <c r="P1982" s="126" t="s">
        <v>1331</v>
      </c>
    </row>
    <row r="1983" spans="1:16" ht="51">
      <c r="A1983" s="126" t="s">
        <v>623</v>
      </c>
      <c r="B1983" s="126"/>
      <c r="C1983" s="127" t="s">
        <v>716</v>
      </c>
      <c r="D1983" s="121">
        <v>42934</v>
      </c>
      <c r="E1983" s="122" t="s">
        <v>5593</v>
      </c>
      <c r="F1983" s="122" t="s">
        <v>6</v>
      </c>
      <c r="G1983" s="122">
        <v>862676</v>
      </c>
      <c r="H1983" s="126"/>
      <c r="I1983" s="130" t="s">
        <v>4725</v>
      </c>
      <c r="J1983" s="126"/>
      <c r="K1983" s="126"/>
      <c r="L1983" s="126"/>
      <c r="M1983" s="126"/>
      <c r="N1983" s="223">
        <v>0</v>
      </c>
      <c r="O1983" s="223">
        <v>841.26</v>
      </c>
      <c r="P1983" s="126" t="s">
        <v>1331</v>
      </c>
    </row>
    <row r="1984" spans="1:16" ht="51">
      <c r="A1984" s="126" t="s">
        <v>620</v>
      </c>
      <c r="B1984" s="126"/>
      <c r="C1984" s="127" t="s">
        <v>714</v>
      </c>
      <c r="D1984" s="121">
        <v>42934</v>
      </c>
      <c r="E1984" s="122" t="s">
        <v>5594</v>
      </c>
      <c r="F1984" s="122" t="s">
        <v>6</v>
      </c>
      <c r="G1984" s="122">
        <v>862677</v>
      </c>
      <c r="H1984" s="126"/>
      <c r="I1984" s="130" t="s">
        <v>5595</v>
      </c>
      <c r="J1984" s="126"/>
      <c r="K1984" s="126"/>
      <c r="L1984" s="126"/>
      <c r="M1984" s="126"/>
      <c r="N1984" s="223">
        <v>0</v>
      </c>
      <c r="O1984" s="223">
        <v>12531.6</v>
      </c>
      <c r="P1984" s="126" t="s">
        <v>1331</v>
      </c>
    </row>
    <row r="1985" spans="1:16" ht="63.75">
      <c r="A1985" s="126" t="s">
        <v>620</v>
      </c>
      <c r="B1985" s="126"/>
      <c r="C1985" s="127" t="s">
        <v>714</v>
      </c>
      <c r="D1985" s="121">
        <v>42934</v>
      </c>
      <c r="E1985" s="122" t="s">
        <v>5596</v>
      </c>
      <c r="F1985" s="122" t="s">
        <v>13</v>
      </c>
      <c r="G1985" s="122">
        <v>893101</v>
      </c>
      <c r="H1985" s="126"/>
      <c r="I1985" s="130" t="s">
        <v>5597</v>
      </c>
      <c r="J1985" s="126"/>
      <c r="K1985" s="126"/>
      <c r="L1985" s="126"/>
      <c r="M1985" s="126"/>
      <c r="N1985" s="223">
        <v>199.54</v>
      </c>
      <c r="O1985" s="223">
        <v>0</v>
      </c>
      <c r="P1985" s="126" t="s">
        <v>1331</v>
      </c>
    </row>
    <row r="1986" spans="1:16" ht="63.75">
      <c r="A1986" s="126" t="s">
        <v>620</v>
      </c>
      <c r="B1986" s="126"/>
      <c r="C1986" s="127" t="s">
        <v>714</v>
      </c>
      <c r="D1986" s="121">
        <v>42934</v>
      </c>
      <c r="E1986" s="122" t="s">
        <v>5598</v>
      </c>
      <c r="F1986" s="122" t="s">
        <v>11</v>
      </c>
      <c r="G1986" s="122">
        <v>893101</v>
      </c>
      <c r="H1986" s="126"/>
      <c r="I1986" s="130" t="s">
        <v>5599</v>
      </c>
      <c r="J1986" s="126"/>
      <c r="K1986" s="126"/>
      <c r="L1986" s="126"/>
      <c r="M1986" s="126"/>
      <c r="N1986" s="223">
        <v>50</v>
      </c>
      <c r="O1986" s="223">
        <v>0</v>
      </c>
      <c r="P1986" s="126" t="s">
        <v>1331</v>
      </c>
    </row>
    <row r="1987" spans="1:16" ht="76.5">
      <c r="A1987" s="126" t="s">
        <v>620</v>
      </c>
      <c r="B1987" s="126"/>
      <c r="C1987" s="127" t="s">
        <v>714</v>
      </c>
      <c r="D1987" s="121">
        <v>42934</v>
      </c>
      <c r="E1987" s="122" t="s">
        <v>5600</v>
      </c>
      <c r="F1987" s="122" t="s">
        <v>13</v>
      </c>
      <c r="G1987" s="122">
        <v>893120</v>
      </c>
      <c r="H1987" s="126"/>
      <c r="I1987" s="130" t="s">
        <v>5601</v>
      </c>
      <c r="J1987" s="126"/>
      <c r="K1987" s="126"/>
      <c r="L1987" s="126"/>
      <c r="M1987" s="126"/>
      <c r="N1987" s="223">
        <v>99.81</v>
      </c>
      <c r="O1987" s="223">
        <v>0</v>
      </c>
      <c r="P1987" s="126" t="s">
        <v>1331</v>
      </c>
    </row>
    <row r="1988" spans="1:16" ht="76.5">
      <c r="A1988" s="126" t="s">
        <v>620</v>
      </c>
      <c r="B1988" s="126"/>
      <c r="C1988" s="127" t="s">
        <v>714</v>
      </c>
      <c r="D1988" s="121">
        <v>42934</v>
      </c>
      <c r="E1988" s="122" t="s">
        <v>5602</v>
      </c>
      <c r="F1988" s="122" t="s">
        <v>11</v>
      </c>
      <c r="G1988" s="122">
        <v>893120</v>
      </c>
      <c r="H1988" s="126"/>
      <c r="I1988" s="130" t="s">
        <v>5603</v>
      </c>
      <c r="J1988" s="126"/>
      <c r="K1988" s="126"/>
      <c r="L1988" s="126"/>
      <c r="M1988" s="126"/>
      <c r="N1988" s="223">
        <v>50</v>
      </c>
      <c r="O1988" s="223">
        <v>0</v>
      </c>
      <c r="P1988" s="126" t="s">
        <v>1331</v>
      </c>
    </row>
    <row r="1989" spans="1:16" ht="76.5">
      <c r="A1989" s="126">
        <v>291</v>
      </c>
      <c r="B1989" s="126"/>
      <c r="C1989" s="127" t="s">
        <v>795</v>
      </c>
      <c r="D1989" s="121">
        <v>42934</v>
      </c>
      <c r="E1989" s="122" t="s">
        <v>5604</v>
      </c>
      <c r="F1989" s="122" t="s">
        <v>11</v>
      </c>
      <c r="G1989" s="122">
        <v>496240</v>
      </c>
      <c r="H1989" s="126"/>
      <c r="I1989" s="130" t="s">
        <v>5605</v>
      </c>
      <c r="J1989" s="126"/>
      <c r="K1989" s="126"/>
      <c r="L1989" s="126"/>
      <c r="M1989" s="126"/>
      <c r="N1989" s="223">
        <v>50</v>
      </c>
      <c r="O1989" s="223">
        <v>0</v>
      </c>
      <c r="P1989" s="126" t="s">
        <v>1331</v>
      </c>
    </row>
    <row r="1990" spans="1:16" ht="76.5">
      <c r="A1990" s="126">
        <v>291</v>
      </c>
      <c r="B1990" s="126"/>
      <c r="C1990" s="127" t="s">
        <v>795</v>
      </c>
      <c r="D1990" s="121">
        <v>42934</v>
      </c>
      <c r="E1990" s="122" t="s">
        <v>5606</v>
      </c>
      <c r="F1990" s="122" t="s">
        <v>11</v>
      </c>
      <c r="G1990" s="122">
        <v>496382</v>
      </c>
      <c r="H1990" s="126"/>
      <c r="I1990" s="130" t="s">
        <v>5607</v>
      </c>
      <c r="J1990" s="126"/>
      <c r="K1990" s="126"/>
      <c r="L1990" s="126"/>
      <c r="M1990" s="126"/>
      <c r="N1990" s="223">
        <v>50</v>
      </c>
      <c r="O1990" s="223">
        <v>0</v>
      </c>
      <c r="P1990" s="126" t="s">
        <v>1331</v>
      </c>
    </row>
    <row r="1991" spans="1:16" ht="76.5">
      <c r="A1991" s="126">
        <v>16</v>
      </c>
      <c r="B1991" s="126"/>
      <c r="C1991" s="127" t="s">
        <v>693</v>
      </c>
      <c r="D1991" s="121">
        <v>42935</v>
      </c>
      <c r="E1991" s="122" t="s">
        <v>5608</v>
      </c>
      <c r="F1991" s="122" t="s">
        <v>1368</v>
      </c>
      <c r="G1991" s="122">
        <v>14169888</v>
      </c>
      <c r="H1991" s="126"/>
      <c r="I1991" s="130" t="s">
        <v>5609</v>
      </c>
      <c r="J1991" s="126"/>
      <c r="K1991" s="126"/>
      <c r="L1991" s="126"/>
      <c r="M1991" s="126"/>
      <c r="N1991" s="223">
        <v>0</v>
      </c>
      <c r="O1991" s="223">
        <v>11390</v>
      </c>
      <c r="P1991" s="126" t="s">
        <v>1331</v>
      </c>
    </row>
    <row r="1992" spans="1:16" ht="76.5">
      <c r="A1992" s="126" t="s">
        <v>621</v>
      </c>
      <c r="B1992" s="126"/>
      <c r="C1992" s="127" t="s">
        <v>715</v>
      </c>
      <c r="D1992" s="121">
        <v>42935</v>
      </c>
      <c r="E1992" s="122" t="s">
        <v>5610</v>
      </c>
      <c r="F1992" s="122" t="s">
        <v>6</v>
      </c>
      <c r="G1992" s="122">
        <v>863070</v>
      </c>
      <c r="H1992" s="126"/>
      <c r="I1992" s="130" t="s">
        <v>5611</v>
      </c>
      <c r="J1992" s="126"/>
      <c r="K1992" s="126"/>
      <c r="L1992" s="126"/>
      <c r="M1992" s="126"/>
      <c r="N1992" s="223">
        <v>0</v>
      </c>
      <c r="O1992" s="223">
        <v>7000</v>
      </c>
      <c r="P1992" s="126" t="s">
        <v>1331</v>
      </c>
    </row>
    <row r="1993" spans="1:16" ht="76.5">
      <c r="A1993" s="126">
        <v>86</v>
      </c>
      <c r="B1993" s="126"/>
      <c r="C1993" s="127" t="s">
        <v>711</v>
      </c>
      <c r="D1993" s="121">
        <v>42935</v>
      </c>
      <c r="E1993" s="122" t="s">
        <v>5612</v>
      </c>
      <c r="F1993" s="122" t="s">
        <v>6</v>
      </c>
      <c r="G1993" s="122">
        <v>863170</v>
      </c>
      <c r="H1993" s="126"/>
      <c r="I1993" s="130" t="s">
        <v>5613</v>
      </c>
      <c r="J1993" s="126"/>
      <c r="K1993" s="126"/>
      <c r="L1993" s="126"/>
      <c r="M1993" s="126"/>
      <c r="N1993" s="223">
        <v>0</v>
      </c>
      <c r="O1993" s="223">
        <v>2000000</v>
      </c>
      <c r="P1993" s="126" t="s">
        <v>1331</v>
      </c>
    </row>
    <row r="1994" spans="1:16" ht="76.5">
      <c r="A1994" s="126">
        <v>86</v>
      </c>
      <c r="B1994" s="126"/>
      <c r="C1994" s="127" t="s">
        <v>711</v>
      </c>
      <c r="D1994" s="121">
        <v>42935</v>
      </c>
      <c r="E1994" s="122" t="s">
        <v>5614</v>
      </c>
      <c r="F1994" s="122" t="s">
        <v>6</v>
      </c>
      <c r="G1994" s="122">
        <v>863171</v>
      </c>
      <c r="H1994" s="126"/>
      <c r="I1994" s="130" t="s">
        <v>5613</v>
      </c>
      <c r="J1994" s="126"/>
      <c r="K1994" s="126"/>
      <c r="L1994" s="126"/>
      <c r="M1994" s="126"/>
      <c r="N1994" s="223">
        <v>0</v>
      </c>
      <c r="O1994" s="223">
        <v>4250000</v>
      </c>
      <c r="P1994" s="126" t="s">
        <v>1331</v>
      </c>
    </row>
    <row r="1995" spans="1:16" ht="51">
      <c r="A1995" s="126">
        <v>287</v>
      </c>
      <c r="B1995" s="126"/>
      <c r="C1995" s="127" t="s">
        <v>791</v>
      </c>
      <c r="D1995" s="121">
        <v>42936</v>
      </c>
      <c r="E1995" s="122" t="s">
        <v>5615</v>
      </c>
      <c r="F1995" s="122" t="s">
        <v>6</v>
      </c>
      <c r="G1995" s="122">
        <v>71516</v>
      </c>
      <c r="H1995" s="126"/>
      <c r="I1995" s="130" t="s">
        <v>5616</v>
      </c>
      <c r="J1995" s="126"/>
      <c r="K1995" s="126"/>
      <c r="L1995" s="126"/>
      <c r="M1995" s="126"/>
      <c r="N1995" s="223">
        <v>0</v>
      </c>
      <c r="O1995" s="223">
        <v>20251647.129999999</v>
      </c>
      <c r="P1995" s="126" t="s">
        <v>1331</v>
      </c>
    </row>
    <row r="1996" spans="1:16" ht="76.5">
      <c r="A1996" s="126">
        <v>25</v>
      </c>
      <c r="B1996" s="126"/>
      <c r="C1996" s="127" t="s">
        <v>695</v>
      </c>
      <c r="D1996" s="121">
        <v>42936</v>
      </c>
      <c r="E1996" s="122" t="s">
        <v>5617</v>
      </c>
      <c r="F1996" s="122" t="s">
        <v>1260</v>
      </c>
      <c r="G1996" s="122">
        <v>14110151</v>
      </c>
      <c r="H1996" s="126"/>
      <c r="I1996" s="130" t="s">
        <v>5618</v>
      </c>
      <c r="J1996" s="126"/>
      <c r="K1996" s="126"/>
      <c r="L1996" s="126"/>
      <c r="M1996" s="126"/>
      <c r="N1996" s="223">
        <v>0</v>
      </c>
      <c r="O1996" s="223">
        <v>63988.11</v>
      </c>
      <c r="P1996" s="126" t="s">
        <v>1331</v>
      </c>
    </row>
    <row r="1997" spans="1:16" ht="89.25">
      <c r="A1997" s="126">
        <v>513</v>
      </c>
      <c r="B1997" s="126"/>
      <c r="C1997" s="127" t="s">
        <v>201</v>
      </c>
      <c r="D1997" s="121">
        <v>42936</v>
      </c>
      <c r="E1997" s="122" t="s">
        <v>5619</v>
      </c>
      <c r="F1997" s="122" t="s">
        <v>15</v>
      </c>
      <c r="G1997" s="122">
        <v>2720</v>
      </c>
      <c r="H1997" s="126"/>
      <c r="I1997" s="130" t="s">
        <v>5620</v>
      </c>
      <c r="J1997" s="126"/>
      <c r="K1997" s="126"/>
      <c r="L1997" s="126"/>
      <c r="M1997" s="126"/>
      <c r="N1997" s="223">
        <v>115905.18</v>
      </c>
      <c r="O1997" s="223">
        <v>0</v>
      </c>
      <c r="P1997" s="126" t="s">
        <v>1331</v>
      </c>
    </row>
    <row r="1998" spans="1:16" ht="76.5">
      <c r="A1998" s="126">
        <v>291</v>
      </c>
      <c r="B1998" s="126"/>
      <c r="C1998" s="127" t="s">
        <v>795</v>
      </c>
      <c r="D1998" s="121">
        <v>42936</v>
      </c>
      <c r="E1998" s="122" t="s">
        <v>5621</v>
      </c>
      <c r="F1998" s="122" t="s">
        <v>15</v>
      </c>
      <c r="G1998" s="122">
        <v>2719</v>
      </c>
      <c r="H1998" s="126"/>
      <c r="I1998" s="130" t="s">
        <v>5622</v>
      </c>
      <c r="J1998" s="126"/>
      <c r="K1998" s="126"/>
      <c r="L1998" s="126"/>
      <c r="M1998" s="126"/>
      <c r="N1998" s="223">
        <v>274.66000000000003</v>
      </c>
      <c r="O1998" s="223">
        <v>0</v>
      </c>
      <c r="P1998" s="126" t="s">
        <v>1331</v>
      </c>
    </row>
    <row r="1999" spans="1:16" ht="63.75">
      <c r="A1999" s="126" t="s">
        <v>620</v>
      </c>
      <c r="B1999" s="126"/>
      <c r="C1999" s="127" t="s">
        <v>714</v>
      </c>
      <c r="D1999" s="121">
        <v>42937</v>
      </c>
      <c r="E1999" s="122" t="s">
        <v>5623</v>
      </c>
      <c r="F1999" s="122" t="s">
        <v>6</v>
      </c>
      <c r="G1999" s="122">
        <v>864118</v>
      </c>
      <c r="H1999" s="126"/>
      <c r="I1999" s="130" t="s">
        <v>5624</v>
      </c>
      <c r="J1999" s="126"/>
      <c r="K1999" s="126"/>
      <c r="L1999" s="126"/>
      <c r="M1999" s="126"/>
      <c r="N1999" s="223">
        <v>0</v>
      </c>
      <c r="O1999" s="223">
        <v>125918.95</v>
      </c>
      <c r="P1999" s="126" t="s">
        <v>1331</v>
      </c>
    </row>
    <row r="2000" spans="1:16" ht="76.5">
      <c r="A2000" s="126" t="s">
        <v>621</v>
      </c>
      <c r="B2000" s="126"/>
      <c r="C2000" s="127" t="s">
        <v>715</v>
      </c>
      <c r="D2000" s="121">
        <v>42937</v>
      </c>
      <c r="E2000" s="122" t="s">
        <v>5625</v>
      </c>
      <c r="F2000" s="122" t="s">
        <v>6</v>
      </c>
      <c r="G2000" s="122">
        <v>864119</v>
      </c>
      <c r="H2000" s="126"/>
      <c r="I2000" s="130" t="s">
        <v>5626</v>
      </c>
      <c r="J2000" s="126"/>
      <c r="K2000" s="126"/>
      <c r="L2000" s="126"/>
      <c r="M2000" s="126"/>
      <c r="N2000" s="223">
        <v>0</v>
      </c>
      <c r="O2000" s="223">
        <v>164000</v>
      </c>
      <c r="P2000" s="126" t="s">
        <v>1331</v>
      </c>
    </row>
    <row r="2001" spans="1:16" ht="76.5">
      <c r="A2001" s="126" t="s">
        <v>621</v>
      </c>
      <c r="B2001" s="126"/>
      <c r="C2001" s="127" t="s">
        <v>715</v>
      </c>
      <c r="D2001" s="121">
        <v>42940</v>
      </c>
      <c r="E2001" s="122" t="s">
        <v>5627</v>
      </c>
      <c r="F2001" s="122" t="s">
        <v>6</v>
      </c>
      <c r="G2001" s="122">
        <v>864939</v>
      </c>
      <c r="H2001" s="126"/>
      <c r="I2001" s="130" t="s">
        <v>5628</v>
      </c>
      <c r="J2001" s="126"/>
      <c r="K2001" s="126"/>
      <c r="L2001" s="126"/>
      <c r="M2001" s="126"/>
      <c r="N2001" s="223">
        <v>0</v>
      </c>
      <c r="O2001" s="223">
        <v>5000</v>
      </c>
      <c r="P2001" s="126" t="s">
        <v>1331</v>
      </c>
    </row>
    <row r="2002" spans="1:16" ht="51">
      <c r="A2002" s="126" t="s">
        <v>623</v>
      </c>
      <c r="B2002" s="126"/>
      <c r="C2002" s="127" t="s">
        <v>716</v>
      </c>
      <c r="D2002" s="121">
        <v>42940</v>
      </c>
      <c r="E2002" s="122" t="s">
        <v>5629</v>
      </c>
      <c r="F2002" s="122" t="s">
        <v>6</v>
      </c>
      <c r="G2002" s="122">
        <v>864964</v>
      </c>
      <c r="H2002" s="126"/>
      <c r="I2002" s="130" t="s">
        <v>4725</v>
      </c>
      <c r="J2002" s="126"/>
      <c r="K2002" s="126"/>
      <c r="L2002" s="126"/>
      <c r="M2002" s="126"/>
      <c r="N2002" s="223">
        <v>0</v>
      </c>
      <c r="O2002" s="223">
        <v>2789.02</v>
      </c>
      <c r="P2002" s="126" t="s">
        <v>1331</v>
      </c>
    </row>
    <row r="2003" spans="1:16" ht="89.25">
      <c r="A2003" s="126">
        <v>25</v>
      </c>
      <c r="B2003" s="126"/>
      <c r="C2003" s="127" t="s">
        <v>695</v>
      </c>
      <c r="D2003" s="121">
        <v>42940</v>
      </c>
      <c r="E2003" s="122" t="s">
        <v>5630</v>
      </c>
      <c r="F2003" s="122" t="s">
        <v>15</v>
      </c>
      <c r="G2003" s="122">
        <v>2740</v>
      </c>
      <c r="H2003" s="126"/>
      <c r="I2003" s="130" t="s">
        <v>5631</v>
      </c>
      <c r="J2003" s="126"/>
      <c r="K2003" s="126"/>
      <c r="L2003" s="126"/>
      <c r="M2003" s="126"/>
      <c r="N2003" s="223">
        <v>317.81</v>
      </c>
      <c r="O2003" s="223">
        <v>0</v>
      </c>
      <c r="P2003" s="126" t="s">
        <v>1331</v>
      </c>
    </row>
    <row r="2004" spans="1:16" ht="63.75">
      <c r="A2004" s="126">
        <v>291</v>
      </c>
      <c r="B2004" s="126"/>
      <c r="C2004" s="127" t="s">
        <v>795</v>
      </c>
      <c r="D2004" s="121">
        <v>42940</v>
      </c>
      <c r="E2004" s="122" t="s">
        <v>5632</v>
      </c>
      <c r="F2004" s="122" t="s">
        <v>11</v>
      </c>
      <c r="G2004" s="122">
        <v>500506</v>
      </c>
      <c r="H2004" s="126"/>
      <c r="I2004" s="130" t="s">
        <v>5633</v>
      </c>
      <c r="J2004" s="126"/>
      <c r="K2004" s="126"/>
      <c r="L2004" s="126"/>
      <c r="M2004" s="126"/>
      <c r="N2004" s="223">
        <v>50</v>
      </c>
      <c r="O2004" s="223">
        <v>0</v>
      </c>
      <c r="P2004" s="126" t="s">
        <v>1331</v>
      </c>
    </row>
    <row r="2005" spans="1:16" ht="76.5">
      <c r="A2005" s="126" t="s">
        <v>621</v>
      </c>
      <c r="B2005" s="126"/>
      <c r="C2005" s="127" t="s">
        <v>715</v>
      </c>
      <c r="D2005" s="121">
        <v>42941</v>
      </c>
      <c r="E2005" s="122" t="s">
        <v>5634</v>
      </c>
      <c r="F2005" s="122" t="s">
        <v>6</v>
      </c>
      <c r="G2005" s="122">
        <v>865459</v>
      </c>
      <c r="H2005" s="126"/>
      <c r="I2005" s="130" t="s">
        <v>5635</v>
      </c>
      <c r="J2005" s="126"/>
      <c r="K2005" s="126"/>
      <c r="L2005" s="126"/>
      <c r="M2005" s="126"/>
      <c r="N2005" s="223">
        <v>0</v>
      </c>
      <c r="O2005" s="223">
        <v>35000</v>
      </c>
      <c r="P2005" s="126" t="s">
        <v>1331</v>
      </c>
    </row>
    <row r="2006" spans="1:16" ht="63.75">
      <c r="A2006" s="126">
        <v>287</v>
      </c>
      <c r="B2006" s="126"/>
      <c r="C2006" s="127" t="s">
        <v>791</v>
      </c>
      <c r="D2006" s="121">
        <v>42941</v>
      </c>
      <c r="E2006" s="122" t="s">
        <v>5636</v>
      </c>
      <c r="F2006" s="122" t="s">
        <v>6</v>
      </c>
      <c r="G2006" s="122">
        <v>893633</v>
      </c>
      <c r="H2006" s="126"/>
      <c r="I2006" s="130" t="s">
        <v>5637</v>
      </c>
      <c r="J2006" s="126"/>
      <c r="K2006" s="126"/>
      <c r="L2006" s="126"/>
      <c r="M2006" s="126"/>
      <c r="N2006" s="223">
        <v>0</v>
      </c>
      <c r="O2006" s="223">
        <v>535472.63</v>
      </c>
      <c r="P2006" s="126" t="s">
        <v>1331</v>
      </c>
    </row>
    <row r="2007" spans="1:16" ht="76.5">
      <c r="A2007" s="126" t="s">
        <v>621</v>
      </c>
      <c r="B2007" s="126"/>
      <c r="C2007" s="127" t="s">
        <v>715</v>
      </c>
      <c r="D2007" s="121">
        <v>42941</v>
      </c>
      <c r="E2007" s="122" t="s">
        <v>5638</v>
      </c>
      <c r="F2007" s="122" t="s">
        <v>15</v>
      </c>
      <c r="G2007" s="122">
        <v>2751</v>
      </c>
      <c r="H2007" s="126"/>
      <c r="I2007" s="130" t="s">
        <v>5639</v>
      </c>
      <c r="J2007" s="126"/>
      <c r="K2007" s="126"/>
      <c r="L2007" s="126"/>
      <c r="M2007" s="126"/>
      <c r="N2007" s="223">
        <v>612.04</v>
      </c>
      <c r="O2007" s="223">
        <v>0</v>
      </c>
      <c r="P2007" s="126" t="s">
        <v>1331</v>
      </c>
    </row>
    <row r="2008" spans="1:16" ht="76.5">
      <c r="A2008" s="126" t="s">
        <v>621</v>
      </c>
      <c r="B2008" s="126"/>
      <c r="C2008" s="127" t="s">
        <v>715</v>
      </c>
      <c r="D2008" s="121">
        <v>42941</v>
      </c>
      <c r="E2008" s="122" t="s">
        <v>5640</v>
      </c>
      <c r="F2008" s="122" t="s">
        <v>15</v>
      </c>
      <c r="G2008" s="122">
        <v>2752</v>
      </c>
      <c r="H2008" s="126"/>
      <c r="I2008" s="130" t="s">
        <v>5641</v>
      </c>
      <c r="J2008" s="126"/>
      <c r="K2008" s="126"/>
      <c r="L2008" s="126"/>
      <c r="M2008" s="126"/>
      <c r="N2008" s="223">
        <v>386.62</v>
      </c>
      <c r="O2008" s="223">
        <v>0</v>
      </c>
      <c r="P2008" s="126" t="s">
        <v>1331</v>
      </c>
    </row>
    <row r="2009" spans="1:16" ht="76.5">
      <c r="A2009" s="126" t="s">
        <v>621</v>
      </c>
      <c r="B2009" s="126"/>
      <c r="C2009" s="127" t="s">
        <v>715</v>
      </c>
      <c r="D2009" s="121">
        <v>42941</v>
      </c>
      <c r="E2009" s="122" t="s">
        <v>5642</v>
      </c>
      <c r="F2009" s="122" t="s">
        <v>15</v>
      </c>
      <c r="G2009" s="122">
        <v>2750</v>
      </c>
      <c r="H2009" s="126"/>
      <c r="I2009" s="130" t="s">
        <v>5643</v>
      </c>
      <c r="J2009" s="126"/>
      <c r="K2009" s="126"/>
      <c r="L2009" s="126"/>
      <c r="M2009" s="126"/>
      <c r="N2009" s="223">
        <v>1063.43</v>
      </c>
      <c r="O2009" s="223">
        <v>0</v>
      </c>
      <c r="P2009" s="126" t="s">
        <v>1331</v>
      </c>
    </row>
    <row r="2010" spans="1:16" ht="76.5">
      <c r="A2010" s="126" t="s">
        <v>621</v>
      </c>
      <c r="B2010" s="126"/>
      <c r="C2010" s="127" t="s">
        <v>715</v>
      </c>
      <c r="D2010" s="121">
        <v>42941</v>
      </c>
      <c r="E2010" s="122" t="s">
        <v>5644</v>
      </c>
      <c r="F2010" s="122" t="s">
        <v>15</v>
      </c>
      <c r="G2010" s="122">
        <v>2749</v>
      </c>
      <c r="H2010" s="126"/>
      <c r="I2010" s="130" t="s">
        <v>5645</v>
      </c>
      <c r="J2010" s="126"/>
      <c r="K2010" s="126"/>
      <c r="L2010" s="126"/>
      <c r="M2010" s="126"/>
      <c r="N2010" s="223">
        <v>560.86</v>
      </c>
      <c r="O2010" s="223">
        <v>0</v>
      </c>
      <c r="P2010" s="126" t="s">
        <v>1331</v>
      </c>
    </row>
    <row r="2011" spans="1:16" ht="102">
      <c r="A2011" s="126">
        <v>25</v>
      </c>
      <c r="B2011" s="126"/>
      <c r="C2011" s="127" t="s">
        <v>695</v>
      </c>
      <c r="D2011" s="121">
        <v>42941</v>
      </c>
      <c r="E2011" s="122" t="s">
        <v>5646</v>
      </c>
      <c r="F2011" s="122" t="s">
        <v>15</v>
      </c>
      <c r="G2011" s="122">
        <v>2748</v>
      </c>
      <c r="H2011" s="126"/>
      <c r="I2011" s="130" t="s">
        <v>5647</v>
      </c>
      <c r="J2011" s="126"/>
      <c r="K2011" s="126"/>
      <c r="L2011" s="126"/>
      <c r="M2011" s="126"/>
      <c r="N2011" s="223">
        <v>282.35000000000002</v>
      </c>
      <c r="O2011" s="223">
        <v>0</v>
      </c>
      <c r="P2011" s="126" t="s">
        <v>1331</v>
      </c>
    </row>
    <row r="2012" spans="1:16" ht="63.75">
      <c r="A2012" s="126" t="s">
        <v>620</v>
      </c>
      <c r="B2012" s="126"/>
      <c r="C2012" s="127" t="s">
        <v>714</v>
      </c>
      <c r="D2012" s="121">
        <v>42942</v>
      </c>
      <c r="E2012" s="122" t="s">
        <v>5648</v>
      </c>
      <c r="F2012" s="122" t="s">
        <v>1260</v>
      </c>
      <c r="G2012" s="122">
        <v>14219371</v>
      </c>
      <c r="H2012" s="126"/>
      <c r="I2012" s="130" t="s">
        <v>5649</v>
      </c>
      <c r="J2012" s="126"/>
      <c r="K2012" s="126"/>
      <c r="L2012" s="126"/>
      <c r="M2012" s="126"/>
      <c r="N2012" s="223">
        <v>0</v>
      </c>
      <c r="O2012" s="223">
        <v>147869.39000000001</v>
      </c>
      <c r="P2012" s="126" t="s">
        <v>1331</v>
      </c>
    </row>
    <row r="2013" spans="1:16" ht="76.5">
      <c r="A2013" s="126" t="s">
        <v>621</v>
      </c>
      <c r="B2013" s="126"/>
      <c r="C2013" s="127" t="s">
        <v>715</v>
      </c>
      <c r="D2013" s="121">
        <v>42942</v>
      </c>
      <c r="E2013" s="122" t="s">
        <v>5650</v>
      </c>
      <c r="F2013" s="122" t="s">
        <v>15</v>
      </c>
      <c r="G2013" s="122">
        <v>2762</v>
      </c>
      <c r="H2013" s="126"/>
      <c r="I2013" s="130" t="s">
        <v>5651</v>
      </c>
      <c r="J2013" s="126"/>
      <c r="K2013" s="126"/>
      <c r="L2013" s="126"/>
      <c r="M2013" s="126"/>
      <c r="N2013" s="223">
        <v>550.71</v>
      </c>
      <c r="O2013" s="223">
        <v>0</v>
      </c>
      <c r="P2013" s="126" t="s">
        <v>1331</v>
      </c>
    </row>
    <row r="2014" spans="1:16" ht="76.5">
      <c r="A2014" s="126" t="s">
        <v>621</v>
      </c>
      <c r="B2014" s="126"/>
      <c r="C2014" s="127" t="s">
        <v>715</v>
      </c>
      <c r="D2014" s="121">
        <v>42942</v>
      </c>
      <c r="E2014" s="122" t="s">
        <v>5652</v>
      </c>
      <c r="F2014" s="122" t="s">
        <v>15</v>
      </c>
      <c r="G2014" s="122">
        <v>2755</v>
      </c>
      <c r="H2014" s="126"/>
      <c r="I2014" s="130" t="s">
        <v>5653</v>
      </c>
      <c r="J2014" s="126"/>
      <c r="K2014" s="126"/>
      <c r="L2014" s="126"/>
      <c r="M2014" s="126"/>
      <c r="N2014" s="223">
        <v>333.32</v>
      </c>
      <c r="O2014" s="223">
        <v>0</v>
      </c>
      <c r="P2014" s="126" t="s">
        <v>1331</v>
      </c>
    </row>
    <row r="2015" spans="1:16" ht="76.5">
      <c r="A2015" s="126" t="s">
        <v>621</v>
      </c>
      <c r="B2015" s="126"/>
      <c r="C2015" s="127" t="s">
        <v>715</v>
      </c>
      <c r="D2015" s="121">
        <v>42942</v>
      </c>
      <c r="E2015" s="122" t="s">
        <v>5654</v>
      </c>
      <c r="F2015" s="122" t="s">
        <v>15</v>
      </c>
      <c r="G2015" s="122">
        <v>2763</v>
      </c>
      <c r="H2015" s="126"/>
      <c r="I2015" s="130" t="s">
        <v>5655</v>
      </c>
      <c r="J2015" s="126"/>
      <c r="K2015" s="126"/>
      <c r="L2015" s="126"/>
      <c r="M2015" s="126"/>
      <c r="N2015" s="223">
        <v>299.08999999999997</v>
      </c>
      <c r="O2015" s="223">
        <v>0</v>
      </c>
      <c r="P2015" s="126" t="s">
        <v>1331</v>
      </c>
    </row>
    <row r="2016" spans="1:16" ht="51">
      <c r="A2016" s="126">
        <v>513</v>
      </c>
      <c r="B2016" s="126"/>
      <c r="C2016" s="127" t="s">
        <v>201</v>
      </c>
      <c r="D2016" s="121">
        <v>42942</v>
      </c>
      <c r="E2016" s="122" t="s">
        <v>5656</v>
      </c>
      <c r="F2016" s="122" t="s">
        <v>15</v>
      </c>
      <c r="G2016" s="122">
        <v>502661</v>
      </c>
      <c r="H2016" s="126"/>
      <c r="I2016" s="130" t="s">
        <v>5657</v>
      </c>
      <c r="J2016" s="126"/>
      <c r="K2016" s="126"/>
      <c r="L2016" s="126"/>
      <c r="M2016" s="126"/>
      <c r="N2016" s="223">
        <v>50</v>
      </c>
      <c r="O2016" s="223">
        <v>0</v>
      </c>
      <c r="P2016" s="126" t="s">
        <v>1331</v>
      </c>
    </row>
    <row r="2017" spans="1:16" ht="63.75">
      <c r="A2017" s="126" t="s">
        <v>620</v>
      </c>
      <c r="B2017" s="126"/>
      <c r="C2017" s="127" t="s">
        <v>714</v>
      </c>
      <c r="D2017" s="121">
        <v>42943</v>
      </c>
      <c r="E2017" s="122" t="s">
        <v>5658</v>
      </c>
      <c r="F2017" s="122" t="s">
        <v>1368</v>
      </c>
      <c r="G2017" s="122">
        <v>14267250</v>
      </c>
      <c r="H2017" s="126"/>
      <c r="I2017" s="130" t="s">
        <v>5659</v>
      </c>
      <c r="J2017" s="126"/>
      <c r="K2017" s="126"/>
      <c r="L2017" s="126"/>
      <c r="M2017" s="126"/>
      <c r="N2017" s="223">
        <v>0</v>
      </c>
      <c r="O2017" s="223">
        <v>41195.980000000003</v>
      </c>
      <c r="P2017" s="126" t="s">
        <v>1331</v>
      </c>
    </row>
    <row r="2018" spans="1:16" ht="51">
      <c r="A2018" s="126" t="s">
        <v>620</v>
      </c>
      <c r="B2018" s="126"/>
      <c r="C2018" s="127" t="s">
        <v>714</v>
      </c>
      <c r="D2018" s="121">
        <v>42943</v>
      </c>
      <c r="E2018" s="122" t="s">
        <v>5660</v>
      </c>
      <c r="F2018" s="122" t="s">
        <v>1368</v>
      </c>
      <c r="G2018" s="122">
        <v>14267201</v>
      </c>
      <c r="H2018" s="126"/>
      <c r="I2018" s="130" t="s">
        <v>5661</v>
      </c>
      <c r="J2018" s="126"/>
      <c r="K2018" s="126"/>
      <c r="L2018" s="126"/>
      <c r="M2018" s="126"/>
      <c r="N2018" s="223">
        <v>0</v>
      </c>
      <c r="O2018" s="223">
        <v>309414.56</v>
      </c>
      <c r="P2018" s="126" t="s">
        <v>1331</v>
      </c>
    </row>
    <row r="2019" spans="1:16" ht="76.5">
      <c r="A2019" s="126" t="s">
        <v>620</v>
      </c>
      <c r="B2019" s="126"/>
      <c r="C2019" s="127" t="s">
        <v>714</v>
      </c>
      <c r="D2019" s="121">
        <v>42943</v>
      </c>
      <c r="E2019" s="122" t="s">
        <v>5662</v>
      </c>
      <c r="F2019" s="122" t="s">
        <v>1368</v>
      </c>
      <c r="G2019" s="122">
        <v>14267199</v>
      </c>
      <c r="H2019" s="126"/>
      <c r="I2019" s="130" t="s">
        <v>5663</v>
      </c>
      <c r="J2019" s="126"/>
      <c r="K2019" s="126"/>
      <c r="L2019" s="126"/>
      <c r="M2019" s="126"/>
      <c r="N2019" s="223">
        <v>0</v>
      </c>
      <c r="O2019" s="223">
        <v>156200.9</v>
      </c>
      <c r="P2019" s="126" t="s">
        <v>1331</v>
      </c>
    </row>
    <row r="2020" spans="1:16" ht="76.5">
      <c r="A2020" s="126" t="s">
        <v>620</v>
      </c>
      <c r="B2020" s="126"/>
      <c r="C2020" s="127" t="s">
        <v>714</v>
      </c>
      <c r="D2020" s="121">
        <v>42943</v>
      </c>
      <c r="E2020" s="122" t="s">
        <v>5664</v>
      </c>
      <c r="F2020" s="122" t="s">
        <v>1368</v>
      </c>
      <c r="G2020" s="122">
        <v>14267193</v>
      </c>
      <c r="H2020" s="126"/>
      <c r="I2020" s="130" t="s">
        <v>5665</v>
      </c>
      <c r="J2020" s="126"/>
      <c r="K2020" s="126"/>
      <c r="L2020" s="126"/>
      <c r="M2020" s="126"/>
      <c r="N2020" s="223">
        <v>0</v>
      </c>
      <c r="O2020" s="223">
        <v>118102.59</v>
      </c>
      <c r="P2020" s="126" t="s">
        <v>1331</v>
      </c>
    </row>
    <row r="2021" spans="1:16" ht="76.5">
      <c r="A2021" s="126" t="s">
        <v>620</v>
      </c>
      <c r="B2021" s="126"/>
      <c r="C2021" s="127" t="s">
        <v>714</v>
      </c>
      <c r="D2021" s="121">
        <v>42943</v>
      </c>
      <c r="E2021" s="122" t="s">
        <v>5666</v>
      </c>
      <c r="F2021" s="122" t="s">
        <v>1368</v>
      </c>
      <c r="G2021" s="122">
        <v>14267187</v>
      </c>
      <c r="H2021" s="126"/>
      <c r="I2021" s="130" t="s">
        <v>5667</v>
      </c>
      <c r="J2021" s="126"/>
      <c r="K2021" s="126"/>
      <c r="L2021" s="126"/>
      <c r="M2021" s="126"/>
      <c r="N2021" s="223">
        <v>0</v>
      </c>
      <c r="O2021" s="223">
        <v>12453.23</v>
      </c>
      <c r="P2021" s="126" t="s">
        <v>1331</v>
      </c>
    </row>
    <row r="2022" spans="1:16" ht="63.75">
      <c r="A2022" s="126" t="s">
        <v>620</v>
      </c>
      <c r="B2022" s="126"/>
      <c r="C2022" s="127" t="s">
        <v>714</v>
      </c>
      <c r="D2022" s="121">
        <v>42943</v>
      </c>
      <c r="E2022" s="122" t="s">
        <v>5668</v>
      </c>
      <c r="F2022" s="122" t="s">
        <v>1368</v>
      </c>
      <c r="G2022" s="122">
        <v>14267186</v>
      </c>
      <c r="H2022" s="126"/>
      <c r="I2022" s="130" t="s">
        <v>5669</v>
      </c>
      <c r="J2022" s="126"/>
      <c r="K2022" s="126"/>
      <c r="L2022" s="126"/>
      <c r="M2022" s="126"/>
      <c r="N2022" s="223">
        <v>0</v>
      </c>
      <c r="O2022" s="223">
        <v>5406.07</v>
      </c>
      <c r="P2022" s="126" t="s">
        <v>1331</v>
      </c>
    </row>
    <row r="2023" spans="1:16" ht="76.5">
      <c r="A2023" s="126" t="s">
        <v>621</v>
      </c>
      <c r="B2023" s="126"/>
      <c r="C2023" s="127" t="s">
        <v>715</v>
      </c>
      <c r="D2023" s="121">
        <v>42943</v>
      </c>
      <c r="E2023" s="122" t="s">
        <v>5670</v>
      </c>
      <c r="F2023" s="122" t="s">
        <v>6</v>
      </c>
      <c r="G2023" s="122">
        <v>866453</v>
      </c>
      <c r="H2023" s="126"/>
      <c r="I2023" s="130" t="s">
        <v>5671</v>
      </c>
      <c r="J2023" s="126"/>
      <c r="K2023" s="126"/>
      <c r="L2023" s="126"/>
      <c r="M2023" s="126"/>
      <c r="N2023" s="223">
        <v>0</v>
      </c>
      <c r="O2023" s="223">
        <v>155000</v>
      </c>
      <c r="P2023" s="126" t="s">
        <v>1331</v>
      </c>
    </row>
    <row r="2024" spans="1:16" ht="63.75">
      <c r="A2024" s="126">
        <v>513</v>
      </c>
      <c r="B2024" s="126"/>
      <c r="C2024" s="127" t="s">
        <v>201</v>
      </c>
      <c r="D2024" s="121">
        <v>42943</v>
      </c>
      <c r="E2024" s="122" t="s">
        <v>5672</v>
      </c>
      <c r="F2024" s="122" t="s">
        <v>15</v>
      </c>
      <c r="G2024" s="122">
        <v>503701</v>
      </c>
      <c r="H2024" s="126"/>
      <c r="I2024" s="130" t="s">
        <v>5673</v>
      </c>
      <c r="J2024" s="126"/>
      <c r="K2024" s="126"/>
      <c r="L2024" s="126"/>
      <c r="M2024" s="126"/>
      <c r="N2024" s="223">
        <v>50</v>
      </c>
      <c r="O2024" s="223">
        <v>0</v>
      </c>
      <c r="P2024" s="126" t="s">
        <v>1331</v>
      </c>
    </row>
    <row r="2025" spans="1:16" ht="76.5">
      <c r="A2025" s="126" t="s">
        <v>621</v>
      </c>
      <c r="B2025" s="126"/>
      <c r="C2025" s="127" t="s">
        <v>715</v>
      </c>
      <c r="D2025" s="121">
        <v>42944</v>
      </c>
      <c r="E2025" s="122" t="s">
        <v>5674</v>
      </c>
      <c r="F2025" s="122" t="s">
        <v>6</v>
      </c>
      <c r="G2025" s="122">
        <v>866926</v>
      </c>
      <c r="H2025" s="126"/>
      <c r="I2025" s="130" t="s">
        <v>5675</v>
      </c>
      <c r="J2025" s="126"/>
      <c r="K2025" s="126"/>
      <c r="L2025" s="126"/>
      <c r="M2025" s="126"/>
      <c r="N2025" s="223">
        <v>0</v>
      </c>
      <c r="O2025" s="223">
        <v>140000</v>
      </c>
      <c r="P2025" s="126" t="s">
        <v>1331</v>
      </c>
    </row>
    <row r="2026" spans="1:16" ht="76.5">
      <c r="A2026" s="126">
        <v>513</v>
      </c>
      <c r="B2026" s="126"/>
      <c r="C2026" s="127" t="s">
        <v>201</v>
      </c>
      <c r="D2026" s="121">
        <v>42944</v>
      </c>
      <c r="E2026" s="122" t="s">
        <v>5676</v>
      </c>
      <c r="F2026" s="122" t="s">
        <v>11</v>
      </c>
      <c r="G2026" s="122">
        <v>894135</v>
      </c>
      <c r="H2026" s="126"/>
      <c r="I2026" s="130" t="s">
        <v>5677</v>
      </c>
      <c r="J2026" s="126"/>
      <c r="K2026" s="126"/>
      <c r="L2026" s="126"/>
      <c r="M2026" s="126"/>
      <c r="N2026" s="223">
        <v>2267.63</v>
      </c>
      <c r="O2026" s="223">
        <v>0</v>
      </c>
      <c r="P2026" s="126" t="s">
        <v>1331</v>
      </c>
    </row>
    <row r="2027" spans="1:16" ht="63.75">
      <c r="A2027" s="126" t="s">
        <v>620</v>
      </c>
      <c r="B2027" s="126"/>
      <c r="C2027" s="127" t="s">
        <v>714</v>
      </c>
      <c r="D2027" s="121">
        <v>42944</v>
      </c>
      <c r="E2027" s="122" t="s">
        <v>5678</v>
      </c>
      <c r="F2027" s="122" t="s">
        <v>11</v>
      </c>
      <c r="G2027" s="122">
        <v>894209</v>
      </c>
      <c r="H2027" s="126"/>
      <c r="I2027" s="130" t="s">
        <v>1883</v>
      </c>
      <c r="J2027" s="126"/>
      <c r="K2027" s="126"/>
      <c r="L2027" s="126"/>
      <c r="M2027" s="126"/>
      <c r="N2027" s="223">
        <v>50</v>
      </c>
      <c r="O2027" s="223">
        <v>0</v>
      </c>
      <c r="P2027" s="126" t="s">
        <v>1331</v>
      </c>
    </row>
    <row r="2028" spans="1:16" ht="89.25">
      <c r="A2028" s="126" t="s">
        <v>621</v>
      </c>
      <c r="B2028" s="126"/>
      <c r="C2028" s="127" t="s">
        <v>715</v>
      </c>
      <c r="D2028" s="121">
        <v>42944</v>
      </c>
      <c r="E2028" s="122" t="s">
        <v>5679</v>
      </c>
      <c r="F2028" s="122" t="s">
        <v>15</v>
      </c>
      <c r="G2028" s="122">
        <v>2761</v>
      </c>
      <c r="H2028" s="126"/>
      <c r="I2028" s="130" t="s">
        <v>5680</v>
      </c>
      <c r="J2028" s="126"/>
      <c r="K2028" s="126"/>
      <c r="L2028" s="126"/>
      <c r="M2028" s="126"/>
      <c r="N2028" s="223">
        <v>492.95</v>
      </c>
      <c r="O2028" s="223">
        <v>0</v>
      </c>
      <c r="P2028" s="126" t="s">
        <v>1331</v>
      </c>
    </row>
    <row r="2029" spans="1:16" ht="89.25">
      <c r="A2029" s="126">
        <v>513</v>
      </c>
      <c r="B2029" s="126"/>
      <c r="C2029" s="127" t="s">
        <v>201</v>
      </c>
      <c r="D2029" s="121">
        <v>42944</v>
      </c>
      <c r="E2029" s="122" t="s">
        <v>5681</v>
      </c>
      <c r="F2029" s="122" t="s">
        <v>15</v>
      </c>
      <c r="G2029" s="122">
        <v>2789</v>
      </c>
      <c r="H2029" s="126"/>
      <c r="I2029" s="130" t="s">
        <v>5682</v>
      </c>
      <c r="J2029" s="126"/>
      <c r="K2029" s="126"/>
      <c r="L2029" s="126"/>
      <c r="M2029" s="126"/>
      <c r="N2029" s="223">
        <v>542.54999999999995</v>
      </c>
      <c r="O2029" s="223">
        <v>0</v>
      </c>
      <c r="P2029" s="126" t="s">
        <v>1331</v>
      </c>
    </row>
    <row r="2030" spans="1:16" ht="89.25">
      <c r="A2030" s="126">
        <v>25</v>
      </c>
      <c r="B2030" s="126"/>
      <c r="C2030" s="127" t="s">
        <v>695</v>
      </c>
      <c r="D2030" s="121">
        <v>42944</v>
      </c>
      <c r="E2030" s="122" t="s">
        <v>5683</v>
      </c>
      <c r="F2030" s="122" t="s">
        <v>15</v>
      </c>
      <c r="G2030" s="122">
        <v>2792</v>
      </c>
      <c r="H2030" s="126"/>
      <c r="I2030" s="130" t="s">
        <v>5684</v>
      </c>
      <c r="J2030" s="126"/>
      <c r="K2030" s="126"/>
      <c r="L2030" s="126"/>
      <c r="M2030" s="126"/>
      <c r="N2030" s="223">
        <v>563.95000000000005</v>
      </c>
      <c r="O2030" s="223">
        <v>0</v>
      </c>
      <c r="P2030" s="126" t="s">
        <v>1331</v>
      </c>
    </row>
    <row r="2031" spans="1:16" ht="89.25">
      <c r="A2031" s="126">
        <v>25</v>
      </c>
      <c r="B2031" s="126"/>
      <c r="C2031" s="127" t="s">
        <v>695</v>
      </c>
      <c r="D2031" s="121">
        <v>42944</v>
      </c>
      <c r="E2031" s="122" t="s">
        <v>5685</v>
      </c>
      <c r="F2031" s="122" t="s">
        <v>15</v>
      </c>
      <c r="G2031" s="122">
        <v>2794</v>
      </c>
      <c r="H2031" s="126"/>
      <c r="I2031" s="130" t="s">
        <v>5686</v>
      </c>
      <c r="J2031" s="126"/>
      <c r="K2031" s="126"/>
      <c r="L2031" s="126"/>
      <c r="M2031" s="126"/>
      <c r="N2031" s="223">
        <v>419.96</v>
      </c>
      <c r="O2031" s="223">
        <v>0</v>
      </c>
      <c r="P2031" s="126" t="s">
        <v>1331</v>
      </c>
    </row>
    <row r="2032" spans="1:16" ht="76.5">
      <c r="A2032" s="126" t="s">
        <v>621</v>
      </c>
      <c r="B2032" s="126"/>
      <c r="C2032" s="127" t="s">
        <v>715</v>
      </c>
      <c r="D2032" s="121">
        <v>42947</v>
      </c>
      <c r="E2032" s="122" t="s">
        <v>5687</v>
      </c>
      <c r="F2032" s="122" t="s">
        <v>6</v>
      </c>
      <c r="G2032" s="122">
        <v>867652</v>
      </c>
      <c r="H2032" s="126"/>
      <c r="I2032" s="130" t="s">
        <v>5688</v>
      </c>
      <c r="J2032" s="126"/>
      <c r="K2032" s="126"/>
      <c r="L2032" s="126"/>
      <c r="M2032" s="126"/>
      <c r="N2032" s="223">
        <v>0</v>
      </c>
      <c r="O2032" s="223">
        <v>11000</v>
      </c>
      <c r="P2032" s="126" t="s">
        <v>1331</v>
      </c>
    </row>
    <row r="2033" spans="1:16" ht="76.5">
      <c r="A2033" s="126">
        <v>513</v>
      </c>
      <c r="B2033" s="126"/>
      <c r="C2033" s="127" t="s">
        <v>201</v>
      </c>
      <c r="D2033" s="121">
        <v>42947</v>
      </c>
      <c r="E2033" s="122" t="s">
        <v>5689</v>
      </c>
      <c r="F2033" s="122" t="s">
        <v>11</v>
      </c>
      <c r="G2033" s="122">
        <v>894224</v>
      </c>
      <c r="H2033" s="126"/>
      <c r="I2033" s="130" t="s">
        <v>5690</v>
      </c>
      <c r="J2033" s="126"/>
      <c r="K2033" s="126"/>
      <c r="L2033" s="126"/>
      <c r="M2033" s="126"/>
      <c r="N2033" s="223">
        <v>1161.8</v>
      </c>
      <c r="O2033" s="223">
        <v>0</v>
      </c>
      <c r="P2033" s="126" t="s">
        <v>1331</v>
      </c>
    </row>
    <row r="2034" spans="1:16" ht="76.5">
      <c r="A2034" s="126">
        <v>513</v>
      </c>
      <c r="B2034" s="126"/>
      <c r="C2034" s="127" t="s">
        <v>201</v>
      </c>
      <c r="D2034" s="121">
        <v>42947</v>
      </c>
      <c r="E2034" s="122" t="s">
        <v>5691</v>
      </c>
      <c r="F2034" s="122" t="s">
        <v>11</v>
      </c>
      <c r="G2034" s="122">
        <v>894259</v>
      </c>
      <c r="H2034" s="126"/>
      <c r="I2034" s="130" t="s">
        <v>5692</v>
      </c>
      <c r="J2034" s="126"/>
      <c r="K2034" s="126"/>
      <c r="L2034" s="126"/>
      <c r="M2034" s="126"/>
      <c r="N2034" s="223">
        <v>17755.59</v>
      </c>
      <c r="O2034" s="223">
        <v>0</v>
      </c>
      <c r="P2034" s="126" t="s">
        <v>1331</v>
      </c>
    </row>
    <row r="2035" spans="1:16" ht="89.25">
      <c r="A2035" s="126">
        <v>513</v>
      </c>
      <c r="B2035" s="126"/>
      <c r="C2035" s="127" t="s">
        <v>201</v>
      </c>
      <c r="D2035" s="121">
        <v>42947</v>
      </c>
      <c r="E2035" s="122" t="s">
        <v>5693</v>
      </c>
      <c r="F2035" s="122" t="s">
        <v>15</v>
      </c>
      <c r="G2035" s="122">
        <v>2798</v>
      </c>
      <c r="H2035" s="126"/>
      <c r="I2035" s="130" t="s">
        <v>5694</v>
      </c>
      <c r="J2035" s="126"/>
      <c r="K2035" s="126"/>
      <c r="L2035" s="126"/>
      <c r="M2035" s="126"/>
      <c r="N2035" s="223">
        <v>102791.6</v>
      </c>
      <c r="O2035" s="223">
        <v>0</v>
      </c>
      <c r="P2035" s="126" t="s">
        <v>1331</v>
      </c>
    </row>
    <row r="2036" spans="1:16" ht="89.25">
      <c r="A2036" s="126">
        <v>513</v>
      </c>
      <c r="B2036" s="126"/>
      <c r="C2036" s="127" t="s">
        <v>201</v>
      </c>
      <c r="D2036" s="121">
        <v>42947</v>
      </c>
      <c r="E2036" s="122" t="s">
        <v>5695</v>
      </c>
      <c r="F2036" s="122" t="s">
        <v>15</v>
      </c>
      <c r="G2036" s="122">
        <v>2799</v>
      </c>
      <c r="H2036" s="126"/>
      <c r="I2036" s="130" t="s">
        <v>5696</v>
      </c>
      <c r="J2036" s="126"/>
      <c r="K2036" s="126"/>
      <c r="L2036" s="126"/>
      <c r="M2036" s="126"/>
      <c r="N2036" s="223">
        <v>26338.34</v>
      </c>
      <c r="O2036" s="223">
        <v>0</v>
      </c>
      <c r="P2036" s="126" t="s">
        <v>1331</v>
      </c>
    </row>
    <row r="2037" spans="1:16" ht="63.75">
      <c r="A2037" s="126">
        <v>291</v>
      </c>
      <c r="B2037" s="126"/>
      <c r="C2037" s="127" t="s">
        <v>795</v>
      </c>
      <c r="D2037" s="121">
        <v>42947</v>
      </c>
      <c r="E2037" s="122" t="s">
        <v>5697</v>
      </c>
      <c r="F2037" s="122" t="s">
        <v>11</v>
      </c>
      <c r="G2037" s="122">
        <v>506769</v>
      </c>
      <c r="H2037" s="126"/>
      <c r="I2037" s="130" t="s">
        <v>5698</v>
      </c>
      <c r="J2037" s="126"/>
      <c r="K2037" s="126"/>
      <c r="L2037" s="126"/>
      <c r="M2037" s="126"/>
      <c r="N2037" s="223">
        <v>50</v>
      </c>
      <c r="O2037" s="223">
        <v>0</v>
      </c>
      <c r="P2037" s="126" t="s">
        <v>1331</v>
      </c>
    </row>
    <row r="2038" spans="1:16" ht="63.75">
      <c r="A2038" s="126">
        <v>291</v>
      </c>
      <c r="B2038" s="126"/>
      <c r="C2038" s="127" t="s">
        <v>795</v>
      </c>
      <c r="D2038" s="121">
        <v>42947</v>
      </c>
      <c r="E2038" s="122" t="s">
        <v>5699</v>
      </c>
      <c r="F2038" s="122" t="s">
        <v>11</v>
      </c>
      <c r="G2038" s="122">
        <v>506770</v>
      </c>
      <c r="H2038" s="126"/>
      <c r="I2038" s="130" t="s">
        <v>5700</v>
      </c>
      <c r="J2038" s="126"/>
      <c r="K2038" s="126"/>
      <c r="L2038" s="126"/>
      <c r="M2038" s="126"/>
      <c r="N2038" s="223">
        <v>50</v>
      </c>
      <c r="O2038" s="223">
        <v>0</v>
      </c>
      <c r="P2038" s="126" t="s">
        <v>1331</v>
      </c>
    </row>
    <row r="2039" spans="1:16" ht="76.5">
      <c r="A2039" s="126" t="s">
        <v>621</v>
      </c>
      <c r="B2039" s="126"/>
      <c r="C2039" s="127" t="s">
        <v>715</v>
      </c>
      <c r="D2039" s="121">
        <v>42947</v>
      </c>
      <c r="E2039" s="122" t="s">
        <v>5701</v>
      </c>
      <c r="F2039" s="122" t="s">
        <v>11</v>
      </c>
      <c r="G2039" s="122">
        <v>506935</v>
      </c>
      <c r="H2039" s="126"/>
      <c r="I2039" s="130" t="s">
        <v>5702</v>
      </c>
      <c r="J2039" s="126"/>
      <c r="K2039" s="126"/>
      <c r="L2039" s="126"/>
      <c r="M2039" s="126"/>
      <c r="N2039" s="223">
        <v>5433.38</v>
      </c>
      <c r="O2039" s="223">
        <v>0</v>
      </c>
      <c r="P2039" s="126" t="s">
        <v>1331</v>
      </c>
    </row>
    <row r="2040" spans="1:16" ht="63.75">
      <c r="A2040" s="126" t="s">
        <v>620</v>
      </c>
      <c r="B2040" s="126"/>
      <c r="C2040" s="127" t="s">
        <v>714</v>
      </c>
      <c r="D2040" s="121">
        <v>42919</v>
      </c>
      <c r="E2040" s="122" t="s">
        <v>5703</v>
      </c>
      <c r="F2040" s="122" t="s">
        <v>3</v>
      </c>
      <c r="G2040" s="122">
        <v>1515375</v>
      </c>
      <c r="H2040" s="126"/>
      <c r="I2040" s="130" t="s">
        <v>5704</v>
      </c>
      <c r="J2040" s="126"/>
      <c r="K2040" s="126"/>
      <c r="L2040" s="126"/>
      <c r="M2040" s="126"/>
      <c r="N2040" s="223">
        <v>0</v>
      </c>
      <c r="O2040" s="223">
        <v>883075.69000000006</v>
      </c>
      <c r="P2040" s="126" t="s">
        <v>12606</v>
      </c>
    </row>
    <row r="2041" spans="1:16" ht="63.75">
      <c r="A2041" s="126" t="s">
        <v>620</v>
      </c>
      <c r="B2041" s="126"/>
      <c r="C2041" s="127" t="s">
        <v>714</v>
      </c>
      <c r="D2041" s="121">
        <v>42919</v>
      </c>
      <c r="E2041" s="122" t="s">
        <v>5705</v>
      </c>
      <c r="F2041" s="122" t="s">
        <v>3</v>
      </c>
      <c r="G2041" s="122">
        <v>1515377</v>
      </c>
      <c r="H2041" s="126"/>
      <c r="I2041" s="130" t="s">
        <v>5706</v>
      </c>
      <c r="J2041" s="126"/>
      <c r="K2041" s="126"/>
      <c r="L2041" s="126"/>
      <c r="M2041" s="126"/>
      <c r="N2041" s="223">
        <v>0</v>
      </c>
      <c r="O2041" s="223">
        <v>81612.02</v>
      </c>
      <c r="P2041" s="126" t="s">
        <v>1331</v>
      </c>
    </row>
    <row r="2042" spans="1:16" ht="63.75">
      <c r="A2042" s="126" t="s">
        <v>620</v>
      </c>
      <c r="B2042" s="126"/>
      <c r="C2042" s="127" t="s">
        <v>714</v>
      </c>
      <c r="D2042" s="121">
        <v>42919</v>
      </c>
      <c r="E2042" s="122" t="s">
        <v>5707</v>
      </c>
      <c r="F2042" s="122" t="s">
        <v>3</v>
      </c>
      <c r="G2042" s="122">
        <v>1515378</v>
      </c>
      <c r="H2042" s="126"/>
      <c r="I2042" s="130" t="s">
        <v>5708</v>
      </c>
      <c r="J2042" s="126"/>
      <c r="K2042" s="126"/>
      <c r="L2042" s="126"/>
      <c r="M2042" s="126"/>
      <c r="N2042" s="223">
        <v>0</v>
      </c>
      <c r="O2042" s="223">
        <v>204895.23</v>
      </c>
      <c r="P2042" s="126" t="s">
        <v>12606</v>
      </c>
    </row>
    <row r="2043" spans="1:16" ht="51">
      <c r="A2043" s="126" t="s">
        <v>620</v>
      </c>
      <c r="B2043" s="126"/>
      <c r="C2043" s="127" t="s">
        <v>714</v>
      </c>
      <c r="D2043" s="121">
        <v>42919</v>
      </c>
      <c r="E2043" s="122" t="s">
        <v>5709</v>
      </c>
      <c r="F2043" s="122" t="s">
        <v>3</v>
      </c>
      <c r="G2043" s="122">
        <v>1515322</v>
      </c>
      <c r="H2043" s="126"/>
      <c r="I2043" s="130" t="s">
        <v>2364</v>
      </c>
      <c r="J2043" s="126"/>
      <c r="K2043" s="126"/>
      <c r="L2043" s="126"/>
      <c r="M2043" s="126"/>
      <c r="N2043" s="223">
        <v>0</v>
      </c>
      <c r="O2043" s="223">
        <v>1016</v>
      </c>
      <c r="P2043" s="126" t="s">
        <v>1331</v>
      </c>
    </row>
    <row r="2044" spans="1:16" ht="51">
      <c r="A2044" s="126" t="s">
        <v>620</v>
      </c>
      <c r="B2044" s="126"/>
      <c r="C2044" s="127" t="s">
        <v>714</v>
      </c>
      <c r="D2044" s="121">
        <v>42919</v>
      </c>
      <c r="E2044" s="122" t="s">
        <v>5710</v>
      </c>
      <c r="F2044" s="122" t="s">
        <v>3</v>
      </c>
      <c r="G2044" s="122">
        <v>1515337</v>
      </c>
      <c r="H2044" s="126"/>
      <c r="I2044" s="130" t="s">
        <v>5711</v>
      </c>
      <c r="J2044" s="126"/>
      <c r="K2044" s="126"/>
      <c r="L2044" s="126"/>
      <c r="M2044" s="126"/>
      <c r="N2044" s="223">
        <v>0</v>
      </c>
      <c r="O2044" s="223">
        <v>3.16</v>
      </c>
      <c r="P2044" s="126" t="s">
        <v>1331</v>
      </c>
    </row>
    <row r="2045" spans="1:16" ht="51">
      <c r="A2045" s="126" t="s">
        <v>620</v>
      </c>
      <c r="B2045" s="126"/>
      <c r="C2045" s="127" t="s">
        <v>714</v>
      </c>
      <c r="D2045" s="121">
        <v>42919</v>
      </c>
      <c r="E2045" s="122" t="s">
        <v>5712</v>
      </c>
      <c r="F2045" s="122" t="s">
        <v>3</v>
      </c>
      <c r="G2045" s="122">
        <v>1515370</v>
      </c>
      <c r="H2045" s="126"/>
      <c r="I2045" s="130" t="s">
        <v>2879</v>
      </c>
      <c r="J2045" s="126"/>
      <c r="K2045" s="126"/>
      <c r="L2045" s="126"/>
      <c r="M2045" s="126"/>
      <c r="N2045" s="223">
        <v>0</v>
      </c>
      <c r="O2045" s="223">
        <v>1000</v>
      </c>
      <c r="P2045" s="126" t="s">
        <v>1331</v>
      </c>
    </row>
    <row r="2046" spans="1:16" ht="51">
      <c r="A2046" s="126" t="s">
        <v>620</v>
      </c>
      <c r="B2046" s="126"/>
      <c r="C2046" s="127" t="s">
        <v>714</v>
      </c>
      <c r="D2046" s="121">
        <v>42919</v>
      </c>
      <c r="E2046" s="122" t="s">
        <v>5713</v>
      </c>
      <c r="F2046" s="122" t="s">
        <v>3</v>
      </c>
      <c r="G2046" s="122">
        <v>1515398</v>
      </c>
      <c r="H2046" s="126"/>
      <c r="I2046" s="130" t="s">
        <v>5714</v>
      </c>
      <c r="J2046" s="126"/>
      <c r="K2046" s="126"/>
      <c r="L2046" s="126"/>
      <c r="M2046" s="126"/>
      <c r="N2046" s="223">
        <v>0</v>
      </c>
      <c r="O2046" s="223">
        <v>9701.91</v>
      </c>
      <c r="P2046" s="126" t="s">
        <v>1331</v>
      </c>
    </row>
    <row r="2047" spans="1:16" ht="51">
      <c r="A2047" s="126" t="s">
        <v>620</v>
      </c>
      <c r="B2047" s="126"/>
      <c r="C2047" s="127" t="s">
        <v>714</v>
      </c>
      <c r="D2047" s="121">
        <v>42920</v>
      </c>
      <c r="E2047" s="122" t="s">
        <v>5715</v>
      </c>
      <c r="F2047" s="122" t="s">
        <v>3</v>
      </c>
      <c r="G2047" s="122">
        <v>1515828</v>
      </c>
      <c r="H2047" s="126"/>
      <c r="I2047" s="130" t="s">
        <v>5716</v>
      </c>
      <c r="J2047" s="126"/>
      <c r="K2047" s="126"/>
      <c r="L2047" s="126"/>
      <c r="M2047" s="126"/>
      <c r="N2047" s="223">
        <v>0</v>
      </c>
      <c r="O2047" s="223">
        <v>2843.41</v>
      </c>
      <c r="P2047" s="126" t="s">
        <v>1331</v>
      </c>
    </row>
    <row r="2048" spans="1:16" ht="51">
      <c r="A2048" s="126">
        <v>290</v>
      </c>
      <c r="B2048" s="126"/>
      <c r="C2048" s="127" t="s">
        <v>794</v>
      </c>
      <c r="D2048" s="121">
        <v>42920</v>
      </c>
      <c r="E2048" s="122" t="s">
        <v>5717</v>
      </c>
      <c r="F2048" s="122" t="s">
        <v>3</v>
      </c>
      <c r="G2048" s="122">
        <v>1515862</v>
      </c>
      <c r="H2048" s="126"/>
      <c r="I2048" s="130" t="s">
        <v>5718</v>
      </c>
      <c r="J2048" s="126"/>
      <c r="K2048" s="126"/>
      <c r="L2048" s="126"/>
      <c r="M2048" s="126"/>
      <c r="N2048" s="223">
        <v>0</v>
      </c>
      <c r="O2048" s="223">
        <v>2644.19</v>
      </c>
      <c r="P2048" s="126" t="s">
        <v>1331</v>
      </c>
    </row>
    <row r="2049" spans="1:16" ht="51">
      <c r="A2049" s="126">
        <v>46</v>
      </c>
      <c r="B2049" s="126"/>
      <c r="C2049" s="127" t="s">
        <v>699</v>
      </c>
      <c r="D2049" s="121">
        <v>42920</v>
      </c>
      <c r="E2049" s="122" t="s">
        <v>5719</v>
      </c>
      <c r="F2049" s="122" t="s">
        <v>3</v>
      </c>
      <c r="G2049" s="122">
        <v>1515873</v>
      </c>
      <c r="H2049" s="126"/>
      <c r="I2049" s="130" t="s">
        <v>5720</v>
      </c>
      <c r="J2049" s="126"/>
      <c r="K2049" s="126"/>
      <c r="L2049" s="126"/>
      <c r="M2049" s="126"/>
      <c r="N2049" s="223">
        <v>0</v>
      </c>
      <c r="O2049" s="223">
        <v>54000</v>
      </c>
      <c r="P2049" s="126" t="s">
        <v>1331</v>
      </c>
    </row>
    <row r="2050" spans="1:16" ht="51">
      <c r="A2050" s="126">
        <v>680</v>
      </c>
      <c r="B2050" s="126"/>
      <c r="C2050" s="127" t="s">
        <v>867</v>
      </c>
      <c r="D2050" s="121">
        <v>42920</v>
      </c>
      <c r="E2050" s="122" t="s">
        <v>5721</v>
      </c>
      <c r="F2050" s="122" t="s">
        <v>3</v>
      </c>
      <c r="G2050" s="122">
        <v>1515886</v>
      </c>
      <c r="H2050" s="126"/>
      <c r="I2050" s="130" t="s">
        <v>5722</v>
      </c>
      <c r="J2050" s="126"/>
      <c r="K2050" s="126"/>
      <c r="L2050" s="126"/>
      <c r="M2050" s="126"/>
      <c r="N2050" s="223">
        <v>0</v>
      </c>
      <c r="O2050" s="223">
        <v>1363.59</v>
      </c>
      <c r="P2050" s="126" t="s">
        <v>1331</v>
      </c>
    </row>
    <row r="2051" spans="1:16" ht="51">
      <c r="A2051" s="126">
        <v>680</v>
      </c>
      <c r="B2051" s="126"/>
      <c r="C2051" s="127" t="s">
        <v>867</v>
      </c>
      <c r="D2051" s="121">
        <v>42920</v>
      </c>
      <c r="E2051" s="122" t="s">
        <v>5723</v>
      </c>
      <c r="F2051" s="122" t="s">
        <v>3</v>
      </c>
      <c r="G2051" s="122">
        <v>1515890</v>
      </c>
      <c r="H2051" s="126"/>
      <c r="I2051" s="130" t="s">
        <v>5724</v>
      </c>
      <c r="J2051" s="126"/>
      <c r="K2051" s="126"/>
      <c r="L2051" s="126"/>
      <c r="M2051" s="126"/>
      <c r="N2051" s="223">
        <v>0</v>
      </c>
      <c r="O2051" s="223">
        <v>2283.67</v>
      </c>
      <c r="P2051" s="126" t="s">
        <v>1331</v>
      </c>
    </row>
    <row r="2052" spans="1:16" ht="51">
      <c r="A2052" s="126">
        <v>513</v>
      </c>
      <c r="B2052" s="126"/>
      <c r="C2052" s="127" t="s">
        <v>201</v>
      </c>
      <c r="D2052" s="121">
        <v>42920</v>
      </c>
      <c r="E2052" s="122" t="s">
        <v>5725</v>
      </c>
      <c r="F2052" s="122" t="s">
        <v>3</v>
      </c>
      <c r="G2052" s="122">
        <v>1515917</v>
      </c>
      <c r="H2052" s="126"/>
      <c r="I2052" s="130" t="s">
        <v>5726</v>
      </c>
      <c r="J2052" s="126"/>
      <c r="K2052" s="126"/>
      <c r="L2052" s="126"/>
      <c r="M2052" s="126"/>
      <c r="N2052" s="223">
        <v>0</v>
      </c>
      <c r="O2052" s="223">
        <v>1520</v>
      </c>
      <c r="P2052" s="126" t="s">
        <v>1331</v>
      </c>
    </row>
    <row r="2053" spans="1:16" ht="63.75">
      <c r="A2053" s="126">
        <v>86</v>
      </c>
      <c r="B2053" s="126"/>
      <c r="C2053" s="127" t="s">
        <v>711</v>
      </c>
      <c r="D2053" s="121">
        <v>42920</v>
      </c>
      <c r="E2053" s="122" t="s">
        <v>5727</v>
      </c>
      <c r="F2053" s="122" t="s">
        <v>3</v>
      </c>
      <c r="G2053" s="122">
        <v>1515938</v>
      </c>
      <c r="H2053" s="126"/>
      <c r="I2053" s="130" t="s">
        <v>5728</v>
      </c>
      <c r="J2053" s="126"/>
      <c r="K2053" s="126"/>
      <c r="L2053" s="126"/>
      <c r="M2053" s="126"/>
      <c r="N2053" s="223">
        <v>0</v>
      </c>
      <c r="O2053" s="223">
        <v>5232.4400000000005</v>
      </c>
      <c r="P2053" s="126" t="s">
        <v>1331</v>
      </c>
    </row>
    <row r="2054" spans="1:16" ht="63.75">
      <c r="A2054" s="126" t="s">
        <v>620</v>
      </c>
      <c r="B2054" s="126"/>
      <c r="C2054" s="127" t="s">
        <v>714</v>
      </c>
      <c r="D2054" s="121">
        <v>42920</v>
      </c>
      <c r="E2054" s="122" t="s">
        <v>5729</v>
      </c>
      <c r="F2054" s="122" t="s">
        <v>3</v>
      </c>
      <c r="G2054" s="122">
        <v>1515942</v>
      </c>
      <c r="H2054" s="126"/>
      <c r="I2054" s="130" t="s">
        <v>5730</v>
      </c>
      <c r="J2054" s="126"/>
      <c r="K2054" s="126"/>
      <c r="L2054" s="126"/>
      <c r="M2054" s="126"/>
      <c r="N2054" s="223">
        <v>0</v>
      </c>
      <c r="O2054" s="223">
        <v>9011.6200000000008</v>
      </c>
      <c r="P2054" s="126" t="s">
        <v>1331</v>
      </c>
    </row>
    <row r="2055" spans="1:16" ht="51">
      <c r="A2055" s="126" t="s">
        <v>620</v>
      </c>
      <c r="B2055" s="126"/>
      <c r="C2055" s="127" t="s">
        <v>714</v>
      </c>
      <c r="D2055" s="121">
        <v>42920</v>
      </c>
      <c r="E2055" s="122" t="s">
        <v>5731</v>
      </c>
      <c r="F2055" s="122" t="s">
        <v>3</v>
      </c>
      <c r="G2055" s="122">
        <v>1515944</v>
      </c>
      <c r="H2055" s="126"/>
      <c r="I2055" s="130" t="s">
        <v>5732</v>
      </c>
      <c r="J2055" s="126"/>
      <c r="K2055" s="126"/>
      <c r="L2055" s="126"/>
      <c r="M2055" s="126"/>
      <c r="N2055" s="223">
        <v>0</v>
      </c>
      <c r="O2055" s="223">
        <v>43634.13</v>
      </c>
      <c r="P2055" s="126" t="s">
        <v>1331</v>
      </c>
    </row>
    <row r="2056" spans="1:16" ht="51">
      <c r="A2056" s="126">
        <v>592</v>
      </c>
      <c r="B2056" s="126"/>
      <c r="C2056" s="127" t="s">
        <v>863</v>
      </c>
      <c r="D2056" s="121">
        <v>42920</v>
      </c>
      <c r="E2056" s="122" t="s">
        <v>5733</v>
      </c>
      <c r="F2056" s="122" t="s">
        <v>3</v>
      </c>
      <c r="G2056" s="122">
        <v>1515791</v>
      </c>
      <c r="H2056" s="126"/>
      <c r="I2056" s="130" t="s">
        <v>5734</v>
      </c>
      <c r="J2056" s="126"/>
      <c r="K2056" s="126"/>
      <c r="L2056" s="126"/>
      <c r="M2056" s="126"/>
      <c r="N2056" s="223">
        <v>0</v>
      </c>
      <c r="O2056" s="223">
        <v>67054.2</v>
      </c>
      <c r="P2056" s="126" t="s">
        <v>1331</v>
      </c>
    </row>
    <row r="2057" spans="1:16" ht="51">
      <c r="A2057" s="126" t="s">
        <v>620</v>
      </c>
      <c r="B2057" s="126"/>
      <c r="C2057" s="127" t="s">
        <v>714</v>
      </c>
      <c r="D2057" s="121">
        <v>42920</v>
      </c>
      <c r="E2057" s="122" t="s">
        <v>5735</v>
      </c>
      <c r="F2057" s="122" t="s">
        <v>3</v>
      </c>
      <c r="G2057" s="122">
        <v>1515795</v>
      </c>
      <c r="H2057" s="126"/>
      <c r="I2057" s="130" t="s">
        <v>3548</v>
      </c>
      <c r="J2057" s="126"/>
      <c r="K2057" s="126"/>
      <c r="L2057" s="126"/>
      <c r="M2057" s="126"/>
      <c r="N2057" s="223">
        <v>0</v>
      </c>
      <c r="O2057" s="223">
        <v>70</v>
      </c>
      <c r="P2057" s="126" t="s">
        <v>12606</v>
      </c>
    </row>
    <row r="2058" spans="1:16" ht="51">
      <c r="A2058" s="126" t="s">
        <v>620</v>
      </c>
      <c r="B2058" s="126"/>
      <c r="C2058" s="127" t="s">
        <v>714</v>
      </c>
      <c r="D2058" s="121">
        <v>42920</v>
      </c>
      <c r="E2058" s="122" t="s">
        <v>5736</v>
      </c>
      <c r="F2058" s="122" t="s">
        <v>3</v>
      </c>
      <c r="G2058" s="122">
        <v>1515857</v>
      </c>
      <c r="H2058" s="126"/>
      <c r="I2058" s="130" t="s">
        <v>5737</v>
      </c>
      <c r="J2058" s="126"/>
      <c r="K2058" s="126"/>
      <c r="L2058" s="126"/>
      <c r="M2058" s="126"/>
      <c r="N2058" s="223">
        <v>0</v>
      </c>
      <c r="O2058" s="223">
        <v>1295.68</v>
      </c>
      <c r="P2058" s="126" t="s">
        <v>1331</v>
      </c>
    </row>
    <row r="2059" spans="1:16" ht="51">
      <c r="A2059" s="126" t="s">
        <v>620</v>
      </c>
      <c r="B2059" s="126"/>
      <c r="C2059" s="127" t="s">
        <v>714</v>
      </c>
      <c r="D2059" s="121">
        <v>42920</v>
      </c>
      <c r="E2059" s="122" t="s">
        <v>5738</v>
      </c>
      <c r="F2059" s="122" t="s">
        <v>3</v>
      </c>
      <c r="G2059" s="122">
        <v>1515899</v>
      </c>
      <c r="H2059" s="126"/>
      <c r="I2059" s="130" t="s">
        <v>5739</v>
      </c>
      <c r="J2059" s="126"/>
      <c r="K2059" s="126"/>
      <c r="L2059" s="126"/>
      <c r="M2059" s="126"/>
      <c r="N2059" s="223">
        <v>0</v>
      </c>
      <c r="O2059" s="223">
        <v>150</v>
      </c>
      <c r="P2059" s="126" t="s">
        <v>1331</v>
      </c>
    </row>
    <row r="2060" spans="1:16" ht="38.25">
      <c r="A2060" s="126">
        <v>20</v>
      </c>
      <c r="B2060" s="126"/>
      <c r="C2060" s="127" t="s">
        <v>694</v>
      </c>
      <c r="D2060" s="121">
        <v>42920</v>
      </c>
      <c r="E2060" s="122" t="s">
        <v>5740</v>
      </c>
      <c r="F2060" s="122" t="s">
        <v>3</v>
      </c>
      <c r="G2060" s="122">
        <v>1515977</v>
      </c>
      <c r="H2060" s="126"/>
      <c r="I2060" s="130" t="s">
        <v>5741</v>
      </c>
      <c r="J2060" s="126"/>
      <c r="K2060" s="126"/>
      <c r="L2060" s="126"/>
      <c r="M2060" s="126"/>
      <c r="N2060" s="223">
        <v>0</v>
      </c>
      <c r="O2060" s="223">
        <v>10</v>
      </c>
      <c r="P2060" s="126" t="s">
        <v>1331</v>
      </c>
    </row>
    <row r="2061" spans="1:16" ht="51">
      <c r="A2061" s="126">
        <v>591</v>
      </c>
      <c r="B2061" s="126"/>
      <c r="C2061" s="127" t="s">
        <v>862</v>
      </c>
      <c r="D2061" s="121">
        <v>42920</v>
      </c>
      <c r="E2061" s="122" t="s">
        <v>5742</v>
      </c>
      <c r="F2061" s="122" t="s">
        <v>3</v>
      </c>
      <c r="G2061" s="122">
        <v>1516053</v>
      </c>
      <c r="H2061" s="126"/>
      <c r="I2061" s="130" t="s">
        <v>5743</v>
      </c>
      <c r="J2061" s="126"/>
      <c r="K2061" s="126"/>
      <c r="L2061" s="126"/>
      <c r="M2061" s="126"/>
      <c r="N2061" s="223">
        <v>0</v>
      </c>
      <c r="O2061" s="223">
        <v>47.160000000000004</v>
      </c>
      <c r="P2061" s="126" t="s">
        <v>1331</v>
      </c>
    </row>
    <row r="2062" spans="1:16" ht="63.75">
      <c r="A2062" s="126" t="s">
        <v>620</v>
      </c>
      <c r="B2062" s="126"/>
      <c r="C2062" s="127" t="s">
        <v>714</v>
      </c>
      <c r="D2062" s="121">
        <v>42920</v>
      </c>
      <c r="E2062" s="122" t="s">
        <v>5744</v>
      </c>
      <c r="F2062" s="122" t="s">
        <v>3</v>
      </c>
      <c r="G2062" s="122">
        <v>1516111</v>
      </c>
      <c r="H2062" s="126"/>
      <c r="I2062" s="130" t="s">
        <v>5745</v>
      </c>
      <c r="J2062" s="126"/>
      <c r="K2062" s="126"/>
      <c r="L2062" s="126"/>
      <c r="M2062" s="126"/>
      <c r="N2062" s="223">
        <v>0</v>
      </c>
      <c r="O2062" s="223">
        <v>617</v>
      </c>
      <c r="P2062" s="126" t="s">
        <v>1331</v>
      </c>
    </row>
    <row r="2063" spans="1:16" ht="51">
      <c r="A2063" s="126">
        <v>15</v>
      </c>
      <c r="B2063" s="126"/>
      <c r="C2063" s="127" t="s">
        <v>692</v>
      </c>
      <c r="D2063" s="121">
        <v>42920</v>
      </c>
      <c r="E2063" s="122" t="s">
        <v>5746</v>
      </c>
      <c r="F2063" s="122" t="s">
        <v>3</v>
      </c>
      <c r="G2063" s="122">
        <v>1516116</v>
      </c>
      <c r="H2063" s="126"/>
      <c r="I2063" s="130" t="s">
        <v>5747</v>
      </c>
      <c r="J2063" s="126"/>
      <c r="K2063" s="126"/>
      <c r="L2063" s="126"/>
      <c r="M2063" s="126"/>
      <c r="N2063" s="223">
        <v>0</v>
      </c>
      <c r="O2063" s="223">
        <v>150</v>
      </c>
      <c r="P2063" s="126" t="s">
        <v>1331</v>
      </c>
    </row>
    <row r="2064" spans="1:16" ht="51">
      <c r="A2064" s="126" t="s">
        <v>620</v>
      </c>
      <c r="B2064" s="126"/>
      <c r="C2064" s="127" t="s">
        <v>714</v>
      </c>
      <c r="D2064" s="121">
        <v>42920</v>
      </c>
      <c r="E2064" s="122" t="s">
        <v>5748</v>
      </c>
      <c r="F2064" s="122" t="s">
        <v>3</v>
      </c>
      <c r="G2064" s="122">
        <v>1516142</v>
      </c>
      <c r="H2064" s="126"/>
      <c r="I2064" s="130" t="s">
        <v>5749</v>
      </c>
      <c r="J2064" s="126"/>
      <c r="K2064" s="126"/>
      <c r="L2064" s="126"/>
      <c r="M2064" s="126"/>
      <c r="N2064" s="223">
        <v>0</v>
      </c>
      <c r="O2064" s="223">
        <v>4748.6000000000004</v>
      </c>
      <c r="P2064" s="126" t="s">
        <v>1331</v>
      </c>
    </row>
    <row r="2065" spans="1:16" ht="51">
      <c r="A2065" s="126" t="s">
        <v>620</v>
      </c>
      <c r="B2065" s="126"/>
      <c r="C2065" s="127" t="s">
        <v>714</v>
      </c>
      <c r="D2065" s="121">
        <v>42921</v>
      </c>
      <c r="E2065" s="122" t="s">
        <v>5750</v>
      </c>
      <c r="F2065" s="122" t="s">
        <v>3</v>
      </c>
      <c r="G2065" s="122">
        <v>1516310</v>
      </c>
      <c r="H2065" s="126"/>
      <c r="I2065" s="130" t="s">
        <v>5751</v>
      </c>
      <c r="J2065" s="126"/>
      <c r="K2065" s="126"/>
      <c r="L2065" s="126"/>
      <c r="M2065" s="126"/>
      <c r="N2065" s="223">
        <v>0</v>
      </c>
      <c r="O2065" s="223">
        <v>16560</v>
      </c>
      <c r="P2065" s="126" t="s">
        <v>1331</v>
      </c>
    </row>
    <row r="2066" spans="1:16" ht="51">
      <c r="A2066" s="126">
        <v>222</v>
      </c>
      <c r="B2066" s="126"/>
      <c r="C2066" s="127" t="s">
        <v>765</v>
      </c>
      <c r="D2066" s="121">
        <v>42921</v>
      </c>
      <c r="E2066" s="122" t="s">
        <v>5752</v>
      </c>
      <c r="F2066" s="122" t="s">
        <v>3</v>
      </c>
      <c r="G2066" s="122">
        <v>1516339</v>
      </c>
      <c r="H2066" s="126"/>
      <c r="I2066" s="130" t="s">
        <v>5753</v>
      </c>
      <c r="J2066" s="126"/>
      <c r="K2066" s="126"/>
      <c r="L2066" s="126"/>
      <c r="M2066" s="126"/>
      <c r="N2066" s="223">
        <v>0</v>
      </c>
      <c r="O2066" s="223">
        <v>64.91</v>
      </c>
      <c r="P2066" s="126" t="s">
        <v>1331</v>
      </c>
    </row>
    <row r="2067" spans="1:16" ht="63.75">
      <c r="A2067" s="126" t="s">
        <v>627</v>
      </c>
      <c r="B2067" s="126"/>
      <c r="C2067" s="127" t="s">
        <v>1235</v>
      </c>
      <c r="D2067" s="121">
        <v>42921</v>
      </c>
      <c r="E2067" s="122" t="s">
        <v>5754</v>
      </c>
      <c r="F2067" s="122" t="s">
        <v>3</v>
      </c>
      <c r="G2067" s="122">
        <v>1516426</v>
      </c>
      <c r="H2067" s="126"/>
      <c r="I2067" s="130" t="s">
        <v>5755</v>
      </c>
      <c r="J2067" s="126"/>
      <c r="K2067" s="126"/>
      <c r="L2067" s="126"/>
      <c r="M2067" s="126"/>
      <c r="N2067" s="223">
        <v>0</v>
      </c>
      <c r="O2067" s="223">
        <v>23346.86</v>
      </c>
      <c r="P2067" s="126" t="s">
        <v>1331</v>
      </c>
    </row>
    <row r="2068" spans="1:16" ht="51">
      <c r="A2068" s="126" t="s">
        <v>620</v>
      </c>
      <c r="B2068" s="126"/>
      <c r="C2068" s="127" t="s">
        <v>714</v>
      </c>
      <c r="D2068" s="121">
        <v>42921</v>
      </c>
      <c r="E2068" s="122" t="s">
        <v>5756</v>
      </c>
      <c r="F2068" s="122" t="s">
        <v>3</v>
      </c>
      <c r="G2068" s="122">
        <v>1516267</v>
      </c>
      <c r="H2068" s="126"/>
      <c r="I2068" s="130" t="s">
        <v>4921</v>
      </c>
      <c r="J2068" s="126"/>
      <c r="K2068" s="126"/>
      <c r="L2068" s="126"/>
      <c r="M2068" s="126"/>
      <c r="N2068" s="223">
        <v>0</v>
      </c>
      <c r="O2068" s="223">
        <v>442</v>
      </c>
      <c r="P2068" s="126" t="s">
        <v>1331</v>
      </c>
    </row>
    <row r="2069" spans="1:16" ht="51">
      <c r="A2069" s="126" t="s">
        <v>620</v>
      </c>
      <c r="B2069" s="126"/>
      <c r="C2069" s="127" t="s">
        <v>714</v>
      </c>
      <c r="D2069" s="121">
        <v>42921</v>
      </c>
      <c r="E2069" s="122" t="s">
        <v>5757</v>
      </c>
      <c r="F2069" s="122" t="s">
        <v>3</v>
      </c>
      <c r="G2069" s="122">
        <v>1516286</v>
      </c>
      <c r="H2069" s="126"/>
      <c r="I2069" s="130" t="s">
        <v>5758</v>
      </c>
      <c r="J2069" s="126"/>
      <c r="K2069" s="126"/>
      <c r="L2069" s="126"/>
      <c r="M2069" s="126"/>
      <c r="N2069" s="223">
        <v>0</v>
      </c>
      <c r="O2069" s="223">
        <v>57.69</v>
      </c>
      <c r="P2069" s="126" t="s">
        <v>1331</v>
      </c>
    </row>
    <row r="2070" spans="1:16" ht="51">
      <c r="A2070" s="126" t="s">
        <v>620</v>
      </c>
      <c r="B2070" s="126"/>
      <c r="C2070" s="127" t="s">
        <v>714</v>
      </c>
      <c r="D2070" s="121">
        <v>42921</v>
      </c>
      <c r="E2070" s="122" t="s">
        <v>5759</v>
      </c>
      <c r="F2070" s="122" t="s">
        <v>3</v>
      </c>
      <c r="G2070" s="122">
        <v>1516288</v>
      </c>
      <c r="H2070" s="126"/>
      <c r="I2070" s="130" t="s">
        <v>3331</v>
      </c>
      <c r="J2070" s="126"/>
      <c r="K2070" s="126"/>
      <c r="L2070" s="126"/>
      <c r="M2070" s="126"/>
      <c r="N2070" s="223">
        <v>0</v>
      </c>
      <c r="O2070" s="223">
        <v>460</v>
      </c>
      <c r="P2070" s="126" t="s">
        <v>1331</v>
      </c>
    </row>
    <row r="2071" spans="1:16" ht="51">
      <c r="A2071" s="126" t="s">
        <v>620</v>
      </c>
      <c r="B2071" s="126"/>
      <c r="C2071" s="127" t="s">
        <v>714</v>
      </c>
      <c r="D2071" s="121">
        <v>42921</v>
      </c>
      <c r="E2071" s="122" t="s">
        <v>5760</v>
      </c>
      <c r="F2071" s="122" t="s">
        <v>3</v>
      </c>
      <c r="G2071" s="122">
        <v>1516291</v>
      </c>
      <c r="H2071" s="126"/>
      <c r="I2071" s="130" t="s">
        <v>4969</v>
      </c>
      <c r="J2071" s="126"/>
      <c r="K2071" s="126"/>
      <c r="L2071" s="126"/>
      <c r="M2071" s="126"/>
      <c r="N2071" s="223">
        <v>0</v>
      </c>
      <c r="O2071" s="223">
        <v>609.73</v>
      </c>
      <c r="P2071" s="126" t="s">
        <v>1331</v>
      </c>
    </row>
    <row r="2072" spans="1:16" ht="51">
      <c r="A2072" s="126" t="s">
        <v>620</v>
      </c>
      <c r="B2072" s="126"/>
      <c r="C2072" s="127" t="s">
        <v>714</v>
      </c>
      <c r="D2072" s="121">
        <v>42921</v>
      </c>
      <c r="E2072" s="122" t="s">
        <v>5761</v>
      </c>
      <c r="F2072" s="122" t="s">
        <v>3</v>
      </c>
      <c r="G2072" s="122">
        <v>1516296</v>
      </c>
      <c r="H2072" s="126"/>
      <c r="I2072" s="130" t="s">
        <v>5762</v>
      </c>
      <c r="J2072" s="126"/>
      <c r="K2072" s="126"/>
      <c r="L2072" s="126"/>
      <c r="M2072" s="126"/>
      <c r="N2072" s="223">
        <v>0</v>
      </c>
      <c r="O2072" s="223">
        <v>1506</v>
      </c>
      <c r="P2072" s="126" t="s">
        <v>1331</v>
      </c>
    </row>
    <row r="2073" spans="1:16" ht="51">
      <c r="A2073" s="126" t="s">
        <v>620</v>
      </c>
      <c r="B2073" s="126"/>
      <c r="C2073" s="127" t="s">
        <v>714</v>
      </c>
      <c r="D2073" s="121">
        <v>42921</v>
      </c>
      <c r="E2073" s="122" t="s">
        <v>5763</v>
      </c>
      <c r="F2073" s="122" t="s">
        <v>3</v>
      </c>
      <c r="G2073" s="122">
        <v>1516302</v>
      </c>
      <c r="H2073" s="126"/>
      <c r="I2073" s="130" t="s">
        <v>2944</v>
      </c>
      <c r="J2073" s="126"/>
      <c r="K2073" s="126"/>
      <c r="L2073" s="126"/>
      <c r="M2073" s="126"/>
      <c r="N2073" s="223">
        <v>0</v>
      </c>
      <c r="O2073" s="223">
        <v>711.18000000000006</v>
      </c>
      <c r="P2073" s="126" t="s">
        <v>1331</v>
      </c>
    </row>
    <row r="2074" spans="1:16" ht="51">
      <c r="A2074" s="126" t="s">
        <v>620</v>
      </c>
      <c r="B2074" s="126"/>
      <c r="C2074" s="127" t="s">
        <v>714</v>
      </c>
      <c r="D2074" s="121">
        <v>42921</v>
      </c>
      <c r="E2074" s="122" t="s">
        <v>5764</v>
      </c>
      <c r="F2074" s="122" t="s">
        <v>3</v>
      </c>
      <c r="G2074" s="122">
        <v>1516311</v>
      </c>
      <c r="H2074" s="126"/>
      <c r="I2074" s="130" t="s">
        <v>5765</v>
      </c>
      <c r="J2074" s="126"/>
      <c r="K2074" s="126"/>
      <c r="L2074" s="126"/>
      <c r="M2074" s="126"/>
      <c r="N2074" s="223">
        <v>0</v>
      </c>
      <c r="O2074" s="223">
        <v>989.26</v>
      </c>
      <c r="P2074" s="126" t="s">
        <v>1331</v>
      </c>
    </row>
    <row r="2075" spans="1:16" ht="51">
      <c r="A2075" s="126" t="s">
        <v>620</v>
      </c>
      <c r="B2075" s="126"/>
      <c r="C2075" s="127" t="s">
        <v>714</v>
      </c>
      <c r="D2075" s="121">
        <v>42921</v>
      </c>
      <c r="E2075" s="122" t="s">
        <v>5766</v>
      </c>
      <c r="F2075" s="122" t="s">
        <v>3</v>
      </c>
      <c r="G2075" s="122">
        <v>1516315</v>
      </c>
      <c r="H2075" s="126"/>
      <c r="I2075" s="130" t="s">
        <v>2968</v>
      </c>
      <c r="J2075" s="126"/>
      <c r="K2075" s="126"/>
      <c r="L2075" s="126"/>
      <c r="M2075" s="126"/>
      <c r="N2075" s="223">
        <v>0</v>
      </c>
      <c r="O2075" s="223">
        <v>1713</v>
      </c>
      <c r="P2075" s="126" t="s">
        <v>1331</v>
      </c>
    </row>
    <row r="2076" spans="1:16" ht="51">
      <c r="A2076" s="126">
        <v>586</v>
      </c>
      <c r="B2076" s="126"/>
      <c r="C2076" s="127" t="s">
        <v>223</v>
      </c>
      <c r="D2076" s="121">
        <v>42921</v>
      </c>
      <c r="E2076" s="122" t="s">
        <v>5767</v>
      </c>
      <c r="F2076" s="122" t="s">
        <v>3</v>
      </c>
      <c r="G2076" s="122">
        <v>1516379</v>
      </c>
      <c r="H2076" s="126"/>
      <c r="I2076" s="130" t="s">
        <v>5768</v>
      </c>
      <c r="J2076" s="126"/>
      <c r="K2076" s="126"/>
      <c r="L2076" s="126"/>
      <c r="M2076" s="126"/>
      <c r="N2076" s="223">
        <v>0</v>
      </c>
      <c r="O2076" s="223">
        <v>2989</v>
      </c>
      <c r="P2076" s="126" t="s">
        <v>1331</v>
      </c>
    </row>
    <row r="2077" spans="1:16" ht="51">
      <c r="A2077" s="126" t="s">
        <v>620</v>
      </c>
      <c r="B2077" s="126"/>
      <c r="C2077" s="127" t="s">
        <v>714</v>
      </c>
      <c r="D2077" s="121">
        <v>42921</v>
      </c>
      <c r="E2077" s="122" t="s">
        <v>5769</v>
      </c>
      <c r="F2077" s="122" t="s">
        <v>3</v>
      </c>
      <c r="G2077" s="122">
        <v>1516507</v>
      </c>
      <c r="H2077" s="126"/>
      <c r="I2077" s="130" t="s">
        <v>5770</v>
      </c>
      <c r="J2077" s="126"/>
      <c r="K2077" s="126"/>
      <c r="L2077" s="126"/>
      <c r="M2077" s="126"/>
      <c r="N2077" s="223">
        <v>0</v>
      </c>
      <c r="O2077" s="223">
        <v>3447.78</v>
      </c>
      <c r="P2077" s="126" t="s">
        <v>1331</v>
      </c>
    </row>
    <row r="2078" spans="1:16" ht="51">
      <c r="A2078" s="126" t="s">
        <v>620</v>
      </c>
      <c r="B2078" s="126"/>
      <c r="C2078" s="127" t="s">
        <v>714</v>
      </c>
      <c r="D2078" s="121">
        <v>42921</v>
      </c>
      <c r="E2078" s="122" t="s">
        <v>5771</v>
      </c>
      <c r="F2078" s="122" t="s">
        <v>3</v>
      </c>
      <c r="G2078" s="122">
        <v>1516569</v>
      </c>
      <c r="H2078" s="126"/>
      <c r="I2078" s="130" t="s">
        <v>5772</v>
      </c>
      <c r="J2078" s="126"/>
      <c r="K2078" s="126"/>
      <c r="L2078" s="126"/>
      <c r="M2078" s="126"/>
      <c r="N2078" s="223">
        <v>0</v>
      </c>
      <c r="O2078" s="223">
        <v>482.16</v>
      </c>
      <c r="P2078" s="126" t="s">
        <v>1331</v>
      </c>
    </row>
    <row r="2079" spans="1:16" ht="51">
      <c r="A2079" s="126" t="s">
        <v>620</v>
      </c>
      <c r="B2079" s="126"/>
      <c r="C2079" s="127" t="s">
        <v>714</v>
      </c>
      <c r="D2079" s="121">
        <v>42921</v>
      </c>
      <c r="E2079" s="122" t="s">
        <v>5773</v>
      </c>
      <c r="F2079" s="122" t="s">
        <v>3</v>
      </c>
      <c r="G2079" s="122">
        <v>1516601</v>
      </c>
      <c r="H2079" s="126"/>
      <c r="I2079" s="130" t="s">
        <v>5774</v>
      </c>
      <c r="J2079" s="126"/>
      <c r="K2079" s="126"/>
      <c r="L2079" s="126"/>
      <c r="M2079" s="126"/>
      <c r="N2079" s="223">
        <v>0</v>
      </c>
      <c r="O2079" s="223">
        <v>1008</v>
      </c>
      <c r="P2079" s="126" t="s">
        <v>1331</v>
      </c>
    </row>
    <row r="2080" spans="1:16" ht="51">
      <c r="A2080" s="126">
        <v>586</v>
      </c>
      <c r="B2080" s="126"/>
      <c r="C2080" s="127" t="s">
        <v>223</v>
      </c>
      <c r="D2080" s="121">
        <v>42921</v>
      </c>
      <c r="E2080" s="122" t="s">
        <v>5775</v>
      </c>
      <c r="F2080" s="122" t="s">
        <v>3</v>
      </c>
      <c r="G2080" s="122">
        <v>1516612</v>
      </c>
      <c r="H2080" s="126"/>
      <c r="I2080" s="130" t="s">
        <v>5776</v>
      </c>
      <c r="J2080" s="126"/>
      <c r="K2080" s="126"/>
      <c r="L2080" s="126"/>
      <c r="M2080" s="126"/>
      <c r="N2080" s="223">
        <v>0</v>
      </c>
      <c r="O2080" s="223">
        <v>0.97</v>
      </c>
      <c r="P2080" s="126" t="s">
        <v>1331</v>
      </c>
    </row>
    <row r="2081" spans="1:16" ht="51">
      <c r="A2081" s="126">
        <v>163</v>
      </c>
      <c r="B2081" s="126"/>
      <c r="C2081" s="127" t="s">
        <v>749</v>
      </c>
      <c r="D2081" s="121">
        <v>42922</v>
      </c>
      <c r="E2081" s="122" t="s">
        <v>5777</v>
      </c>
      <c r="F2081" s="122" t="s">
        <v>3</v>
      </c>
      <c r="G2081" s="122">
        <v>1516815</v>
      </c>
      <c r="H2081" s="126"/>
      <c r="I2081" s="130" t="s">
        <v>5778</v>
      </c>
      <c r="J2081" s="126"/>
      <c r="K2081" s="126"/>
      <c r="L2081" s="126"/>
      <c r="M2081" s="126"/>
      <c r="N2081" s="223">
        <v>0</v>
      </c>
      <c r="O2081" s="223">
        <v>199.63</v>
      </c>
      <c r="P2081" s="126" t="s">
        <v>1331</v>
      </c>
    </row>
    <row r="2082" spans="1:16" ht="51">
      <c r="A2082" s="126">
        <v>163</v>
      </c>
      <c r="B2082" s="126"/>
      <c r="C2082" s="127" t="s">
        <v>749</v>
      </c>
      <c r="D2082" s="121">
        <v>42922</v>
      </c>
      <c r="E2082" s="122" t="s">
        <v>5779</v>
      </c>
      <c r="F2082" s="122" t="s">
        <v>3</v>
      </c>
      <c r="G2082" s="122">
        <v>1516823</v>
      </c>
      <c r="H2082" s="126"/>
      <c r="I2082" s="130" t="s">
        <v>5780</v>
      </c>
      <c r="J2082" s="126"/>
      <c r="K2082" s="126"/>
      <c r="L2082" s="126"/>
      <c r="M2082" s="126"/>
      <c r="N2082" s="223">
        <v>0</v>
      </c>
      <c r="O2082" s="223">
        <v>148.4</v>
      </c>
      <c r="P2082" s="126" t="s">
        <v>1331</v>
      </c>
    </row>
    <row r="2083" spans="1:16" ht="51">
      <c r="A2083" s="126">
        <v>163</v>
      </c>
      <c r="B2083" s="126"/>
      <c r="C2083" s="127" t="s">
        <v>749</v>
      </c>
      <c r="D2083" s="121">
        <v>42922</v>
      </c>
      <c r="E2083" s="122" t="s">
        <v>5781</v>
      </c>
      <c r="F2083" s="122" t="s">
        <v>3</v>
      </c>
      <c r="G2083" s="122">
        <v>1516828</v>
      </c>
      <c r="H2083" s="126"/>
      <c r="I2083" s="130" t="s">
        <v>5782</v>
      </c>
      <c r="J2083" s="126"/>
      <c r="K2083" s="126"/>
      <c r="L2083" s="126"/>
      <c r="M2083" s="126"/>
      <c r="N2083" s="223">
        <v>0</v>
      </c>
      <c r="O2083" s="223">
        <v>148.4</v>
      </c>
      <c r="P2083" s="126" t="s">
        <v>1331</v>
      </c>
    </row>
    <row r="2084" spans="1:16" ht="51">
      <c r="A2084" s="126">
        <v>70</v>
      </c>
      <c r="B2084" s="126"/>
      <c r="C2084" s="127" t="s">
        <v>706</v>
      </c>
      <c r="D2084" s="121">
        <v>42922</v>
      </c>
      <c r="E2084" s="122" t="s">
        <v>5783</v>
      </c>
      <c r="F2084" s="122" t="s">
        <v>3</v>
      </c>
      <c r="G2084" s="122">
        <v>1516840</v>
      </c>
      <c r="H2084" s="126"/>
      <c r="I2084" s="130" t="s">
        <v>5784</v>
      </c>
      <c r="J2084" s="126"/>
      <c r="K2084" s="126"/>
      <c r="L2084" s="126"/>
      <c r="M2084" s="126"/>
      <c r="N2084" s="223">
        <v>0</v>
      </c>
      <c r="O2084" s="223">
        <v>100</v>
      </c>
      <c r="P2084" s="126" t="s">
        <v>1331</v>
      </c>
    </row>
    <row r="2085" spans="1:16" ht="63.75">
      <c r="A2085" s="126">
        <v>35</v>
      </c>
      <c r="B2085" s="126"/>
      <c r="C2085" s="127" t="s">
        <v>697</v>
      </c>
      <c r="D2085" s="121">
        <v>42922</v>
      </c>
      <c r="E2085" s="122" t="s">
        <v>5785</v>
      </c>
      <c r="F2085" s="122" t="s">
        <v>3</v>
      </c>
      <c r="G2085" s="122">
        <v>1516855</v>
      </c>
      <c r="H2085" s="126"/>
      <c r="I2085" s="130" t="s">
        <v>5786</v>
      </c>
      <c r="J2085" s="126"/>
      <c r="K2085" s="126"/>
      <c r="L2085" s="126"/>
      <c r="M2085" s="126"/>
      <c r="N2085" s="223">
        <v>0</v>
      </c>
      <c r="O2085" s="223">
        <v>758.13</v>
      </c>
      <c r="P2085" s="126" t="s">
        <v>1331</v>
      </c>
    </row>
    <row r="2086" spans="1:16" ht="51">
      <c r="A2086" s="126" t="s">
        <v>620</v>
      </c>
      <c r="B2086" s="126"/>
      <c r="C2086" s="127" t="s">
        <v>714</v>
      </c>
      <c r="D2086" s="121">
        <v>42922</v>
      </c>
      <c r="E2086" s="122" t="s">
        <v>5787</v>
      </c>
      <c r="F2086" s="122" t="s">
        <v>3</v>
      </c>
      <c r="G2086" s="122">
        <v>1516728</v>
      </c>
      <c r="H2086" s="126"/>
      <c r="I2086" s="130" t="s">
        <v>5788</v>
      </c>
      <c r="J2086" s="126"/>
      <c r="K2086" s="126"/>
      <c r="L2086" s="126"/>
      <c r="M2086" s="126"/>
      <c r="N2086" s="223">
        <v>0</v>
      </c>
      <c r="O2086" s="223">
        <v>1726</v>
      </c>
      <c r="P2086" s="126" t="s">
        <v>1331</v>
      </c>
    </row>
    <row r="2087" spans="1:16" ht="51">
      <c r="A2087" s="126" t="s">
        <v>620</v>
      </c>
      <c r="B2087" s="126"/>
      <c r="C2087" s="127" t="s">
        <v>714</v>
      </c>
      <c r="D2087" s="121">
        <v>42922</v>
      </c>
      <c r="E2087" s="122" t="s">
        <v>5789</v>
      </c>
      <c r="F2087" s="122" t="s">
        <v>3</v>
      </c>
      <c r="G2087" s="122">
        <v>1516735</v>
      </c>
      <c r="H2087" s="126"/>
      <c r="I2087" s="130" t="s">
        <v>3672</v>
      </c>
      <c r="J2087" s="126"/>
      <c r="K2087" s="126"/>
      <c r="L2087" s="126"/>
      <c r="M2087" s="126"/>
      <c r="N2087" s="223">
        <v>0</v>
      </c>
      <c r="O2087" s="223">
        <v>1693.08</v>
      </c>
      <c r="P2087" s="126" t="s">
        <v>1331</v>
      </c>
    </row>
    <row r="2088" spans="1:16" ht="51">
      <c r="A2088" s="126">
        <v>35</v>
      </c>
      <c r="B2088" s="126"/>
      <c r="C2088" s="127" t="s">
        <v>697</v>
      </c>
      <c r="D2088" s="121">
        <v>42922</v>
      </c>
      <c r="E2088" s="122" t="s">
        <v>5790</v>
      </c>
      <c r="F2088" s="122" t="s">
        <v>3</v>
      </c>
      <c r="G2088" s="122">
        <v>1516750</v>
      </c>
      <c r="H2088" s="126"/>
      <c r="I2088" s="130" t="s">
        <v>3437</v>
      </c>
      <c r="J2088" s="126"/>
      <c r="K2088" s="126"/>
      <c r="L2088" s="126"/>
      <c r="M2088" s="126"/>
      <c r="N2088" s="223">
        <v>0</v>
      </c>
      <c r="O2088" s="223">
        <v>1500</v>
      </c>
      <c r="P2088" s="126" t="s">
        <v>1331</v>
      </c>
    </row>
    <row r="2089" spans="1:16" ht="51">
      <c r="A2089" s="126" t="s">
        <v>620</v>
      </c>
      <c r="B2089" s="126"/>
      <c r="C2089" s="127" t="s">
        <v>714</v>
      </c>
      <c r="D2089" s="121">
        <v>42922</v>
      </c>
      <c r="E2089" s="122" t="s">
        <v>5791</v>
      </c>
      <c r="F2089" s="122" t="s">
        <v>3</v>
      </c>
      <c r="G2089" s="122">
        <v>1516763</v>
      </c>
      <c r="H2089" s="126"/>
      <c r="I2089" s="130" t="s">
        <v>5792</v>
      </c>
      <c r="J2089" s="126"/>
      <c r="K2089" s="126"/>
      <c r="L2089" s="126"/>
      <c r="M2089" s="126"/>
      <c r="N2089" s="223">
        <v>0</v>
      </c>
      <c r="O2089" s="223">
        <v>456.12</v>
      </c>
      <c r="P2089" s="126" t="s">
        <v>1331</v>
      </c>
    </row>
    <row r="2090" spans="1:16" ht="51">
      <c r="A2090" s="126" t="s">
        <v>620</v>
      </c>
      <c r="B2090" s="126"/>
      <c r="C2090" s="127" t="s">
        <v>714</v>
      </c>
      <c r="D2090" s="121">
        <v>42922</v>
      </c>
      <c r="E2090" s="122" t="s">
        <v>5793</v>
      </c>
      <c r="F2090" s="122" t="s">
        <v>3</v>
      </c>
      <c r="G2090" s="122">
        <v>1516775</v>
      </c>
      <c r="H2090" s="126"/>
      <c r="I2090" s="130" t="s">
        <v>5794</v>
      </c>
      <c r="J2090" s="126"/>
      <c r="K2090" s="126"/>
      <c r="L2090" s="126"/>
      <c r="M2090" s="126"/>
      <c r="N2090" s="223">
        <v>0</v>
      </c>
      <c r="O2090" s="223">
        <v>17982.84</v>
      </c>
      <c r="P2090" s="126" t="s">
        <v>1331</v>
      </c>
    </row>
    <row r="2091" spans="1:16" ht="51">
      <c r="A2091" s="126" t="s">
        <v>620</v>
      </c>
      <c r="B2091" s="126"/>
      <c r="C2091" s="127" t="s">
        <v>714</v>
      </c>
      <c r="D2091" s="121">
        <v>42922</v>
      </c>
      <c r="E2091" s="122" t="s">
        <v>5795</v>
      </c>
      <c r="F2091" s="122" t="s">
        <v>3</v>
      </c>
      <c r="G2091" s="122">
        <v>1516794</v>
      </c>
      <c r="H2091" s="126"/>
      <c r="I2091" s="130" t="s">
        <v>3999</v>
      </c>
      <c r="J2091" s="126"/>
      <c r="K2091" s="126"/>
      <c r="L2091" s="126"/>
      <c r="M2091" s="126"/>
      <c r="N2091" s="223">
        <v>0</v>
      </c>
      <c r="O2091" s="223">
        <v>1968.57</v>
      </c>
      <c r="P2091" s="126" t="s">
        <v>1331</v>
      </c>
    </row>
    <row r="2092" spans="1:16" ht="51">
      <c r="A2092" s="126" t="s">
        <v>620</v>
      </c>
      <c r="B2092" s="126"/>
      <c r="C2092" s="127" t="s">
        <v>714</v>
      </c>
      <c r="D2092" s="121">
        <v>42922</v>
      </c>
      <c r="E2092" s="122" t="s">
        <v>5796</v>
      </c>
      <c r="F2092" s="122" t="s">
        <v>3</v>
      </c>
      <c r="G2092" s="122">
        <v>1516798</v>
      </c>
      <c r="H2092" s="126"/>
      <c r="I2092" s="130" t="s">
        <v>5797</v>
      </c>
      <c r="J2092" s="126"/>
      <c r="K2092" s="126"/>
      <c r="L2092" s="126"/>
      <c r="M2092" s="126"/>
      <c r="N2092" s="223">
        <v>0</v>
      </c>
      <c r="O2092" s="223">
        <v>1214.73</v>
      </c>
      <c r="P2092" s="126" t="s">
        <v>1331</v>
      </c>
    </row>
    <row r="2093" spans="1:16" ht="51">
      <c r="A2093" s="126" t="s">
        <v>620</v>
      </c>
      <c r="B2093" s="126"/>
      <c r="C2093" s="127" t="s">
        <v>714</v>
      </c>
      <c r="D2093" s="121">
        <v>42922</v>
      </c>
      <c r="E2093" s="122" t="s">
        <v>5798</v>
      </c>
      <c r="F2093" s="122" t="s">
        <v>3</v>
      </c>
      <c r="G2093" s="122">
        <v>1516843</v>
      </c>
      <c r="H2093" s="126"/>
      <c r="I2093" s="130" t="s">
        <v>5799</v>
      </c>
      <c r="J2093" s="126"/>
      <c r="K2093" s="126"/>
      <c r="L2093" s="126"/>
      <c r="M2093" s="126"/>
      <c r="N2093" s="223">
        <v>0</v>
      </c>
      <c r="O2093" s="223">
        <v>57.69</v>
      </c>
      <c r="P2093" s="126" t="s">
        <v>1331</v>
      </c>
    </row>
    <row r="2094" spans="1:16" ht="51">
      <c r="A2094" s="126">
        <v>20</v>
      </c>
      <c r="B2094" s="126"/>
      <c r="C2094" s="127" t="s">
        <v>694</v>
      </c>
      <c r="D2094" s="121">
        <v>42922</v>
      </c>
      <c r="E2094" s="122" t="s">
        <v>5800</v>
      </c>
      <c r="F2094" s="122" t="s">
        <v>3</v>
      </c>
      <c r="G2094" s="122">
        <v>1516848</v>
      </c>
      <c r="H2094" s="126"/>
      <c r="I2094" s="130" t="s">
        <v>5801</v>
      </c>
      <c r="J2094" s="126"/>
      <c r="K2094" s="126"/>
      <c r="L2094" s="126"/>
      <c r="M2094" s="126"/>
      <c r="N2094" s="223">
        <v>0</v>
      </c>
      <c r="O2094" s="223">
        <v>307.7</v>
      </c>
      <c r="P2094" s="126" t="s">
        <v>1331</v>
      </c>
    </row>
    <row r="2095" spans="1:16" ht="51">
      <c r="A2095" s="126">
        <v>35</v>
      </c>
      <c r="B2095" s="126"/>
      <c r="C2095" s="127" t="s">
        <v>697</v>
      </c>
      <c r="D2095" s="121">
        <v>42922</v>
      </c>
      <c r="E2095" s="122" t="s">
        <v>5802</v>
      </c>
      <c r="F2095" s="122" t="s">
        <v>3</v>
      </c>
      <c r="G2095" s="122">
        <v>1516867</v>
      </c>
      <c r="H2095" s="126"/>
      <c r="I2095" s="130" t="s">
        <v>5803</v>
      </c>
      <c r="J2095" s="126"/>
      <c r="K2095" s="126"/>
      <c r="L2095" s="126"/>
      <c r="M2095" s="126"/>
      <c r="N2095" s="223">
        <v>0</v>
      </c>
      <c r="O2095" s="223">
        <v>819.30000000000007</v>
      </c>
      <c r="P2095" s="126" t="s">
        <v>1331</v>
      </c>
    </row>
    <row r="2096" spans="1:16" ht="51">
      <c r="A2096" s="126" t="s">
        <v>620</v>
      </c>
      <c r="B2096" s="126"/>
      <c r="C2096" s="127" t="s">
        <v>714</v>
      </c>
      <c r="D2096" s="121">
        <v>42922</v>
      </c>
      <c r="E2096" s="122" t="s">
        <v>5804</v>
      </c>
      <c r="F2096" s="122" t="s">
        <v>3</v>
      </c>
      <c r="G2096" s="122">
        <v>1516877</v>
      </c>
      <c r="H2096" s="126"/>
      <c r="I2096" s="130" t="s">
        <v>4927</v>
      </c>
      <c r="J2096" s="126"/>
      <c r="K2096" s="126"/>
      <c r="L2096" s="126"/>
      <c r="M2096" s="126"/>
      <c r="N2096" s="223">
        <v>0</v>
      </c>
      <c r="O2096" s="223">
        <v>1412</v>
      </c>
      <c r="P2096" s="126" t="s">
        <v>1331</v>
      </c>
    </row>
    <row r="2097" spans="1:16" ht="63.75">
      <c r="A2097" s="126" t="s">
        <v>620</v>
      </c>
      <c r="B2097" s="126"/>
      <c r="C2097" s="127" t="s">
        <v>714</v>
      </c>
      <c r="D2097" s="121">
        <v>42923</v>
      </c>
      <c r="E2097" s="122" t="s">
        <v>5805</v>
      </c>
      <c r="F2097" s="122" t="s">
        <v>3</v>
      </c>
      <c r="G2097" s="122">
        <v>1517188</v>
      </c>
      <c r="H2097" s="126"/>
      <c r="I2097" s="130" t="s">
        <v>5806</v>
      </c>
      <c r="J2097" s="126"/>
      <c r="K2097" s="126"/>
      <c r="L2097" s="126"/>
      <c r="M2097" s="126"/>
      <c r="N2097" s="223">
        <v>0</v>
      </c>
      <c r="O2097" s="223">
        <v>4709.6400000000003</v>
      </c>
      <c r="P2097" s="126" t="s">
        <v>1331</v>
      </c>
    </row>
    <row r="2098" spans="1:16" ht="51">
      <c r="A2098" s="126">
        <v>86</v>
      </c>
      <c r="B2098" s="126"/>
      <c r="C2098" s="127" t="s">
        <v>711</v>
      </c>
      <c r="D2098" s="121">
        <v>42923</v>
      </c>
      <c r="E2098" s="122" t="s">
        <v>5807</v>
      </c>
      <c r="F2098" s="122" t="s">
        <v>3</v>
      </c>
      <c r="G2098" s="122">
        <v>1517209</v>
      </c>
      <c r="H2098" s="126"/>
      <c r="I2098" s="130" t="s">
        <v>5808</v>
      </c>
      <c r="J2098" s="126"/>
      <c r="K2098" s="126"/>
      <c r="L2098" s="126"/>
      <c r="M2098" s="126"/>
      <c r="N2098" s="223">
        <v>0</v>
      </c>
      <c r="O2098" s="223">
        <v>1134</v>
      </c>
      <c r="P2098" s="126" t="s">
        <v>1331</v>
      </c>
    </row>
    <row r="2099" spans="1:16" ht="51">
      <c r="A2099" s="126">
        <v>86</v>
      </c>
      <c r="B2099" s="126"/>
      <c r="C2099" s="127" t="s">
        <v>711</v>
      </c>
      <c r="D2099" s="121">
        <v>42923</v>
      </c>
      <c r="E2099" s="122" t="s">
        <v>5809</v>
      </c>
      <c r="F2099" s="122" t="s">
        <v>3</v>
      </c>
      <c r="G2099" s="122">
        <v>1517219</v>
      </c>
      <c r="H2099" s="126"/>
      <c r="I2099" s="130" t="s">
        <v>5810</v>
      </c>
      <c r="J2099" s="126"/>
      <c r="K2099" s="126"/>
      <c r="L2099" s="126"/>
      <c r="M2099" s="126"/>
      <c r="N2099" s="223">
        <v>0</v>
      </c>
      <c r="O2099" s="223">
        <v>3000</v>
      </c>
      <c r="P2099" s="126" t="s">
        <v>1331</v>
      </c>
    </row>
    <row r="2100" spans="1:16" ht="51">
      <c r="A2100" s="126">
        <v>592</v>
      </c>
      <c r="B2100" s="126"/>
      <c r="C2100" s="127" t="s">
        <v>863</v>
      </c>
      <c r="D2100" s="121">
        <v>42923</v>
      </c>
      <c r="E2100" s="122" t="s">
        <v>5811</v>
      </c>
      <c r="F2100" s="122" t="s">
        <v>3</v>
      </c>
      <c r="G2100" s="122">
        <v>1517304</v>
      </c>
      <c r="H2100" s="126"/>
      <c r="I2100" s="130" t="s">
        <v>5812</v>
      </c>
      <c r="J2100" s="126"/>
      <c r="K2100" s="126"/>
      <c r="L2100" s="126"/>
      <c r="M2100" s="126"/>
      <c r="N2100" s="223">
        <v>0</v>
      </c>
      <c r="O2100" s="223">
        <v>97850</v>
      </c>
      <c r="P2100" s="126" t="s">
        <v>1331</v>
      </c>
    </row>
    <row r="2101" spans="1:16" ht="51">
      <c r="A2101" s="126" t="s">
        <v>620</v>
      </c>
      <c r="B2101" s="126"/>
      <c r="C2101" s="127" t="s">
        <v>714</v>
      </c>
      <c r="D2101" s="121">
        <v>42923</v>
      </c>
      <c r="E2101" s="122" t="s">
        <v>5813</v>
      </c>
      <c r="F2101" s="122" t="s">
        <v>3</v>
      </c>
      <c r="G2101" s="122">
        <v>1517202</v>
      </c>
      <c r="H2101" s="126"/>
      <c r="I2101" s="130" t="s">
        <v>5814</v>
      </c>
      <c r="J2101" s="126"/>
      <c r="K2101" s="126"/>
      <c r="L2101" s="126"/>
      <c r="M2101" s="126"/>
      <c r="N2101" s="223">
        <v>0</v>
      </c>
      <c r="O2101" s="223">
        <v>2088.39</v>
      </c>
      <c r="P2101" s="126" t="s">
        <v>1331</v>
      </c>
    </row>
    <row r="2102" spans="1:16" ht="51">
      <c r="A2102" s="126" t="s">
        <v>620</v>
      </c>
      <c r="B2102" s="126"/>
      <c r="C2102" s="127" t="s">
        <v>714</v>
      </c>
      <c r="D2102" s="121">
        <v>42923</v>
      </c>
      <c r="E2102" s="122" t="s">
        <v>5815</v>
      </c>
      <c r="F2102" s="122" t="s">
        <v>3</v>
      </c>
      <c r="G2102" s="122">
        <v>1517235</v>
      </c>
      <c r="H2102" s="126"/>
      <c r="I2102" s="130" t="s">
        <v>5816</v>
      </c>
      <c r="J2102" s="126"/>
      <c r="K2102" s="126"/>
      <c r="L2102" s="126"/>
      <c r="M2102" s="126"/>
      <c r="N2102" s="223">
        <v>0</v>
      </c>
      <c r="O2102" s="223">
        <v>2219.25</v>
      </c>
      <c r="P2102" s="126" t="s">
        <v>1331</v>
      </c>
    </row>
    <row r="2103" spans="1:16" ht="51">
      <c r="A2103" s="126" t="s">
        <v>620</v>
      </c>
      <c r="B2103" s="126"/>
      <c r="C2103" s="127" t="s">
        <v>714</v>
      </c>
      <c r="D2103" s="121">
        <v>42923</v>
      </c>
      <c r="E2103" s="122" t="s">
        <v>5817</v>
      </c>
      <c r="F2103" s="122" t="s">
        <v>3</v>
      </c>
      <c r="G2103" s="122">
        <v>1517236</v>
      </c>
      <c r="H2103" s="126"/>
      <c r="I2103" s="130" t="s">
        <v>5818</v>
      </c>
      <c r="J2103" s="126"/>
      <c r="K2103" s="126"/>
      <c r="L2103" s="126"/>
      <c r="M2103" s="126"/>
      <c r="N2103" s="223">
        <v>0</v>
      </c>
      <c r="O2103" s="223">
        <v>1703.18</v>
      </c>
      <c r="P2103" s="126" t="s">
        <v>1331</v>
      </c>
    </row>
    <row r="2104" spans="1:16" ht="51">
      <c r="A2104" s="126" t="s">
        <v>620</v>
      </c>
      <c r="B2104" s="126"/>
      <c r="C2104" s="127" t="s">
        <v>714</v>
      </c>
      <c r="D2104" s="121">
        <v>42923</v>
      </c>
      <c r="E2104" s="122" t="s">
        <v>5819</v>
      </c>
      <c r="F2104" s="122" t="s">
        <v>3</v>
      </c>
      <c r="G2104" s="122">
        <v>1517237</v>
      </c>
      <c r="H2104" s="126"/>
      <c r="I2104" s="130" t="s">
        <v>5820</v>
      </c>
      <c r="J2104" s="126"/>
      <c r="K2104" s="126"/>
      <c r="L2104" s="126"/>
      <c r="M2104" s="126"/>
      <c r="N2104" s="223">
        <v>0</v>
      </c>
      <c r="O2104" s="223">
        <v>458</v>
      </c>
      <c r="P2104" s="126" t="s">
        <v>1331</v>
      </c>
    </row>
    <row r="2105" spans="1:16" ht="63.75">
      <c r="A2105" s="126" t="s">
        <v>620</v>
      </c>
      <c r="B2105" s="126"/>
      <c r="C2105" s="127" t="s">
        <v>714</v>
      </c>
      <c r="D2105" s="121">
        <v>42923</v>
      </c>
      <c r="E2105" s="122" t="s">
        <v>5821</v>
      </c>
      <c r="F2105" s="122" t="s">
        <v>3</v>
      </c>
      <c r="G2105" s="122">
        <v>1517239</v>
      </c>
      <c r="H2105" s="126"/>
      <c r="I2105" s="130" t="s">
        <v>5822</v>
      </c>
      <c r="J2105" s="126"/>
      <c r="K2105" s="126"/>
      <c r="L2105" s="126"/>
      <c r="M2105" s="126"/>
      <c r="N2105" s="223">
        <v>0</v>
      </c>
      <c r="O2105" s="223">
        <v>1035.49</v>
      </c>
      <c r="P2105" s="126" t="s">
        <v>1331</v>
      </c>
    </row>
    <row r="2106" spans="1:16" ht="63.75">
      <c r="A2106" s="126" t="s">
        <v>620</v>
      </c>
      <c r="B2106" s="126"/>
      <c r="C2106" s="127" t="s">
        <v>714</v>
      </c>
      <c r="D2106" s="121">
        <v>42923</v>
      </c>
      <c r="E2106" s="122" t="s">
        <v>5823</v>
      </c>
      <c r="F2106" s="122" t="s">
        <v>3</v>
      </c>
      <c r="G2106" s="122">
        <v>1517240</v>
      </c>
      <c r="H2106" s="126"/>
      <c r="I2106" s="130" t="s">
        <v>5824</v>
      </c>
      <c r="J2106" s="126"/>
      <c r="K2106" s="126"/>
      <c r="L2106" s="126"/>
      <c r="M2106" s="126"/>
      <c r="N2106" s="223">
        <v>0</v>
      </c>
      <c r="O2106" s="223">
        <v>415.81</v>
      </c>
      <c r="P2106" s="126" t="s">
        <v>1331</v>
      </c>
    </row>
    <row r="2107" spans="1:16" ht="51">
      <c r="A2107" s="126" t="s">
        <v>620</v>
      </c>
      <c r="B2107" s="126"/>
      <c r="C2107" s="127" t="s">
        <v>714</v>
      </c>
      <c r="D2107" s="121">
        <v>42923</v>
      </c>
      <c r="E2107" s="122" t="s">
        <v>5825</v>
      </c>
      <c r="F2107" s="122" t="s">
        <v>3</v>
      </c>
      <c r="G2107" s="122">
        <v>1517241</v>
      </c>
      <c r="H2107" s="126"/>
      <c r="I2107" s="130" t="s">
        <v>5826</v>
      </c>
      <c r="J2107" s="126"/>
      <c r="K2107" s="126"/>
      <c r="L2107" s="126"/>
      <c r="M2107" s="126"/>
      <c r="N2107" s="223">
        <v>0</v>
      </c>
      <c r="O2107" s="223">
        <v>17.04</v>
      </c>
      <c r="P2107" s="126" t="s">
        <v>1331</v>
      </c>
    </row>
    <row r="2108" spans="1:16" ht="51">
      <c r="A2108" s="126" t="s">
        <v>620</v>
      </c>
      <c r="B2108" s="126"/>
      <c r="C2108" s="127" t="s">
        <v>714</v>
      </c>
      <c r="D2108" s="121">
        <v>42923</v>
      </c>
      <c r="E2108" s="122" t="s">
        <v>5827</v>
      </c>
      <c r="F2108" s="122" t="s">
        <v>3</v>
      </c>
      <c r="G2108" s="122">
        <v>1517244</v>
      </c>
      <c r="H2108" s="126"/>
      <c r="I2108" s="130" t="s">
        <v>5828</v>
      </c>
      <c r="J2108" s="126"/>
      <c r="K2108" s="126"/>
      <c r="L2108" s="126"/>
      <c r="M2108" s="126"/>
      <c r="N2108" s="223">
        <v>0</v>
      </c>
      <c r="O2108" s="223">
        <v>1102.6600000000001</v>
      </c>
      <c r="P2108" s="126" t="s">
        <v>1331</v>
      </c>
    </row>
    <row r="2109" spans="1:16" ht="51">
      <c r="A2109" s="126" t="s">
        <v>620</v>
      </c>
      <c r="B2109" s="126"/>
      <c r="C2109" s="127" t="s">
        <v>714</v>
      </c>
      <c r="D2109" s="121">
        <v>42923</v>
      </c>
      <c r="E2109" s="122" t="s">
        <v>5829</v>
      </c>
      <c r="F2109" s="122" t="s">
        <v>3</v>
      </c>
      <c r="G2109" s="122">
        <v>1517245</v>
      </c>
      <c r="H2109" s="126"/>
      <c r="I2109" s="130" t="s">
        <v>5830</v>
      </c>
      <c r="J2109" s="126"/>
      <c r="K2109" s="126"/>
      <c r="L2109" s="126"/>
      <c r="M2109" s="126"/>
      <c r="N2109" s="223">
        <v>0</v>
      </c>
      <c r="O2109" s="223">
        <v>6233.27</v>
      </c>
      <c r="P2109" s="126" t="s">
        <v>1331</v>
      </c>
    </row>
    <row r="2110" spans="1:16" ht="51">
      <c r="A2110" s="126" t="s">
        <v>620</v>
      </c>
      <c r="B2110" s="126"/>
      <c r="C2110" s="127" t="s">
        <v>714</v>
      </c>
      <c r="D2110" s="121">
        <v>42923</v>
      </c>
      <c r="E2110" s="122" t="s">
        <v>5831</v>
      </c>
      <c r="F2110" s="122" t="s">
        <v>3</v>
      </c>
      <c r="G2110" s="122">
        <v>1517247</v>
      </c>
      <c r="H2110" s="126"/>
      <c r="I2110" s="130" t="s">
        <v>5832</v>
      </c>
      <c r="J2110" s="126"/>
      <c r="K2110" s="126"/>
      <c r="L2110" s="126"/>
      <c r="M2110" s="126"/>
      <c r="N2110" s="223">
        <v>0</v>
      </c>
      <c r="O2110" s="223">
        <v>415.95</v>
      </c>
      <c r="P2110" s="126" t="s">
        <v>1331</v>
      </c>
    </row>
    <row r="2111" spans="1:16" ht="51">
      <c r="A2111" s="126" t="s">
        <v>620</v>
      </c>
      <c r="B2111" s="126"/>
      <c r="C2111" s="127" t="s">
        <v>714</v>
      </c>
      <c r="D2111" s="121">
        <v>42923</v>
      </c>
      <c r="E2111" s="122" t="s">
        <v>5833</v>
      </c>
      <c r="F2111" s="122" t="s">
        <v>3</v>
      </c>
      <c r="G2111" s="122">
        <v>1517250</v>
      </c>
      <c r="H2111" s="126"/>
      <c r="I2111" s="130" t="s">
        <v>5834</v>
      </c>
      <c r="J2111" s="126"/>
      <c r="K2111" s="126"/>
      <c r="L2111" s="126"/>
      <c r="M2111" s="126"/>
      <c r="N2111" s="223">
        <v>0</v>
      </c>
      <c r="O2111" s="223">
        <v>6950.01</v>
      </c>
      <c r="P2111" s="126" t="s">
        <v>1331</v>
      </c>
    </row>
    <row r="2112" spans="1:16" ht="51">
      <c r="A2112" s="126" t="s">
        <v>620</v>
      </c>
      <c r="B2112" s="126"/>
      <c r="C2112" s="127" t="s">
        <v>714</v>
      </c>
      <c r="D2112" s="121">
        <v>42923</v>
      </c>
      <c r="E2112" s="122" t="s">
        <v>5835</v>
      </c>
      <c r="F2112" s="122" t="s">
        <v>3</v>
      </c>
      <c r="G2112" s="122">
        <v>1517258</v>
      </c>
      <c r="H2112" s="126"/>
      <c r="I2112" s="130" t="s">
        <v>5836</v>
      </c>
      <c r="J2112" s="126"/>
      <c r="K2112" s="126"/>
      <c r="L2112" s="126"/>
      <c r="M2112" s="126"/>
      <c r="N2112" s="223">
        <v>0</v>
      </c>
      <c r="O2112" s="223">
        <v>1368</v>
      </c>
      <c r="P2112" s="126" t="s">
        <v>1331</v>
      </c>
    </row>
    <row r="2113" spans="1:16" ht="51">
      <c r="A2113" s="126" t="s">
        <v>620</v>
      </c>
      <c r="B2113" s="126"/>
      <c r="C2113" s="127" t="s">
        <v>714</v>
      </c>
      <c r="D2113" s="121">
        <v>42923</v>
      </c>
      <c r="E2113" s="122" t="s">
        <v>5837</v>
      </c>
      <c r="F2113" s="122" t="s">
        <v>3</v>
      </c>
      <c r="G2113" s="122">
        <v>1517321</v>
      </c>
      <c r="H2113" s="126"/>
      <c r="I2113" s="130" t="s">
        <v>5838</v>
      </c>
      <c r="J2113" s="126"/>
      <c r="K2113" s="126"/>
      <c r="L2113" s="126"/>
      <c r="M2113" s="126"/>
      <c r="N2113" s="223">
        <v>0</v>
      </c>
      <c r="O2113" s="223">
        <v>9619.5</v>
      </c>
      <c r="P2113" s="126" t="s">
        <v>1331</v>
      </c>
    </row>
    <row r="2114" spans="1:16" ht="51">
      <c r="A2114" s="126" t="s">
        <v>620</v>
      </c>
      <c r="B2114" s="126"/>
      <c r="C2114" s="127" t="s">
        <v>714</v>
      </c>
      <c r="D2114" s="121">
        <v>42923</v>
      </c>
      <c r="E2114" s="122" t="s">
        <v>5839</v>
      </c>
      <c r="F2114" s="122" t="s">
        <v>3</v>
      </c>
      <c r="G2114" s="122">
        <v>1517350</v>
      </c>
      <c r="H2114" s="126"/>
      <c r="I2114" s="130" t="s">
        <v>5840</v>
      </c>
      <c r="J2114" s="126"/>
      <c r="K2114" s="126"/>
      <c r="L2114" s="126"/>
      <c r="M2114" s="126"/>
      <c r="N2114" s="223">
        <v>0</v>
      </c>
      <c r="O2114" s="223">
        <v>1520.32</v>
      </c>
      <c r="P2114" s="126" t="s">
        <v>1331</v>
      </c>
    </row>
    <row r="2115" spans="1:16" ht="51">
      <c r="A2115" s="126">
        <v>70</v>
      </c>
      <c r="B2115" s="126"/>
      <c r="C2115" s="127" t="s">
        <v>706</v>
      </c>
      <c r="D2115" s="121">
        <v>42923</v>
      </c>
      <c r="E2115" s="122" t="s">
        <v>5841</v>
      </c>
      <c r="F2115" s="122" t="s">
        <v>3</v>
      </c>
      <c r="G2115" s="122">
        <v>1517472</v>
      </c>
      <c r="H2115" s="126"/>
      <c r="I2115" s="130" t="s">
        <v>5842</v>
      </c>
      <c r="J2115" s="126"/>
      <c r="K2115" s="126"/>
      <c r="L2115" s="126"/>
      <c r="M2115" s="126"/>
      <c r="N2115" s="223">
        <v>0</v>
      </c>
      <c r="O2115" s="223">
        <v>101</v>
      </c>
      <c r="P2115" s="126" t="s">
        <v>1331</v>
      </c>
    </row>
    <row r="2116" spans="1:16" ht="63.75">
      <c r="A2116" s="126" t="s">
        <v>627</v>
      </c>
      <c r="B2116" s="126"/>
      <c r="C2116" s="127" t="s">
        <v>1235</v>
      </c>
      <c r="D2116" s="121">
        <v>42926</v>
      </c>
      <c r="E2116" s="122" t="s">
        <v>5843</v>
      </c>
      <c r="F2116" s="122" t="s">
        <v>3</v>
      </c>
      <c r="G2116" s="122">
        <v>1517682</v>
      </c>
      <c r="H2116" s="126"/>
      <c r="I2116" s="130" t="s">
        <v>5844</v>
      </c>
      <c r="J2116" s="126"/>
      <c r="K2116" s="126"/>
      <c r="L2116" s="126"/>
      <c r="M2116" s="126"/>
      <c r="N2116" s="223">
        <v>0</v>
      </c>
      <c r="O2116" s="223">
        <v>2818.03</v>
      </c>
      <c r="P2116" s="126" t="s">
        <v>1331</v>
      </c>
    </row>
    <row r="2117" spans="1:16" ht="51">
      <c r="A2117" s="126">
        <v>86</v>
      </c>
      <c r="B2117" s="126"/>
      <c r="C2117" s="127" t="s">
        <v>711</v>
      </c>
      <c r="D2117" s="121">
        <v>42926</v>
      </c>
      <c r="E2117" s="122" t="s">
        <v>5845</v>
      </c>
      <c r="F2117" s="122" t="s">
        <v>3</v>
      </c>
      <c r="G2117" s="122">
        <v>1517685</v>
      </c>
      <c r="H2117" s="126"/>
      <c r="I2117" s="130" t="s">
        <v>5846</v>
      </c>
      <c r="J2117" s="126"/>
      <c r="K2117" s="126"/>
      <c r="L2117" s="126"/>
      <c r="M2117" s="126"/>
      <c r="N2117" s="223">
        <v>0</v>
      </c>
      <c r="O2117" s="223">
        <v>604.68000000000006</v>
      </c>
      <c r="P2117" s="126" t="s">
        <v>1331</v>
      </c>
    </row>
    <row r="2118" spans="1:16" ht="63.75">
      <c r="A2118" s="126">
        <v>222</v>
      </c>
      <c r="B2118" s="126"/>
      <c r="C2118" s="127" t="s">
        <v>765</v>
      </c>
      <c r="D2118" s="121">
        <v>42926</v>
      </c>
      <c r="E2118" s="122" t="s">
        <v>5847</v>
      </c>
      <c r="F2118" s="122" t="s">
        <v>3</v>
      </c>
      <c r="G2118" s="122">
        <v>1517731</v>
      </c>
      <c r="H2118" s="126"/>
      <c r="I2118" s="130" t="s">
        <v>5848</v>
      </c>
      <c r="J2118" s="126"/>
      <c r="K2118" s="126"/>
      <c r="L2118" s="126"/>
      <c r="M2118" s="126"/>
      <c r="N2118" s="223">
        <v>0</v>
      </c>
      <c r="O2118" s="223">
        <v>14427.5</v>
      </c>
      <c r="P2118" s="126" t="s">
        <v>1331</v>
      </c>
    </row>
    <row r="2119" spans="1:16" ht="51">
      <c r="A2119" s="126">
        <v>20</v>
      </c>
      <c r="B2119" s="126"/>
      <c r="C2119" s="127" t="s">
        <v>694</v>
      </c>
      <c r="D2119" s="121">
        <v>42926</v>
      </c>
      <c r="E2119" s="122" t="s">
        <v>5849</v>
      </c>
      <c r="F2119" s="122" t="s">
        <v>3</v>
      </c>
      <c r="G2119" s="122">
        <v>1517806</v>
      </c>
      <c r="H2119" s="126"/>
      <c r="I2119" s="130" t="s">
        <v>5850</v>
      </c>
      <c r="J2119" s="126"/>
      <c r="K2119" s="126"/>
      <c r="L2119" s="126"/>
      <c r="M2119" s="126"/>
      <c r="N2119" s="223">
        <v>0</v>
      </c>
      <c r="O2119" s="223">
        <v>59.52</v>
      </c>
      <c r="P2119" s="126" t="s">
        <v>1331</v>
      </c>
    </row>
    <row r="2120" spans="1:16" ht="51">
      <c r="A2120" s="126">
        <v>20</v>
      </c>
      <c r="B2120" s="126"/>
      <c r="C2120" s="127" t="s">
        <v>694</v>
      </c>
      <c r="D2120" s="121">
        <v>42926</v>
      </c>
      <c r="E2120" s="122" t="s">
        <v>5851</v>
      </c>
      <c r="F2120" s="122" t="s">
        <v>3</v>
      </c>
      <c r="G2120" s="122">
        <v>1517807</v>
      </c>
      <c r="H2120" s="126"/>
      <c r="I2120" s="130" t="s">
        <v>5850</v>
      </c>
      <c r="J2120" s="126"/>
      <c r="K2120" s="126"/>
      <c r="L2120" s="126"/>
      <c r="M2120" s="126"/>
      <c r="N2120" s="223">
        <v>0</v>
      </c>
      <c r="O2120" s="223">
        <v>53.76</v>
      </c>
      <c r="P2120" s="126" t="s">
        <v>1331</v>
      </c>
    </row>
    <row r="2121" spans="1:16" ht="51">
      <c r="A2121" s="126">
        <v>20</v>
      </c>
      <c r="B2121" s="126"/>
      <c r="C2121" s="127" t="s">
        <v>694</v>
      </c>
      <c r="D2121" s="121">
        <v>42926</v>
      </c>
      <c r="E2121" s="122" t="s">
        <v>5852</v>
      </c>
      <c r="F2121" s="122" t="s">
        <v>3</v>
      </c>
      <c r="G2121" s="122">
        <v>1517808</v>
      </c>
      <c r="H2121" s="126"/>
      <c r="I2121" s="130" t="s">
        <v>5850</v>
      </c>
      <c r="J2121" s="126"/>
      <c r="K2121" s="126"/>
      <c r="L2121" s="126"/>
      <c r="M2121" s="126"/>
      <c r="N2121" s="223">
        <v>0</v>
      </c>
      <c r="O2121" s="223">
        <v>57.6</v>
      </c>
      <c r="P2121" s="126" t="s">
        <v>1331</v>
      </c>
    </row>
    <row r="2122" spans="1:16" ht="51">
      <c r="A2122" s="126">
        <v>20</v>
      </c>
      <c r="B2122" s="126"/>
      <c r="C2122" s="127" t="s">
        <v>694</v>
      </c>
      <c r="D2122" s="121">
        <v>42926</v>
      </c>
      <c r="E2122" s="122" t="s">
        <v>5853</v>
      </c>
      <c r="F2122" s="122" t="s">
        <v>3</v>
      </c>
      <c r="G2122" s="122">
        <v>1517809</v>
      </c>
      <c r="H2122" s="126"/>
      <c r="I2122" s="130" t="s">
        <v>5850</v>
      </c>
      <c r="J2122" s="126"/>
      <c r="K2122" s="126"/>
      <c r="L2122" s="126"/>
      <c r="M2122" s="126"/>
      <c r="N2122" s="223">
        <v>0</v>
      </c>
      <c r="O2122" s="223">
        <v>59.56</v>
      </c>
      <c r="P2122" s="126" t="s">
        <v>1331</v>
      </c>
    </row>
    <row r="2123" spans="1:16" ht="51">
      <c r="A2123" s="126">
        <v>20</v>
      </c>
      <c r="B2123" s="126"/>
      <c r="C2123" s="127" t="s">
        <v>694</v>
      </c>
      <c r="D2123" s="121">
        <v>42926</v>
      </c>
      <c r="E2123" s="122" t="s">
        <v>5854</v>
      </c>
      <c r="F2123" s="122" t="s">
        <v>3</v>
      </c>
      <c r="G2123" s="122">
        <v>1517810</v>
      </c>
      <c r="H2123" s="126"/>
      <c r="I2123" s="130" t="s">
        <v>5850</v>
      </c>
      <c r="J2123" s="126"/>
      <c r="K2123" s="126"/>
      <c r="L2123" s="126"/>
      <c r="M2123" s="126"/>
      <c r="N2123" s="223">
        <v>0</v>
      </c>
      <c r="O2123" s="223">
        <v>59.52</v>
      </c>
      <c r="P2123" s="126" t="s">
        <v>1331</v>
      </c>
    </row>
    <row r="2124" spans="1:16" ht="51">
      <c r="A2124" s="126" t="s">
        <v>620</v>
      </c>
      <c r="B2124" s="126"/>
      <c r="C2124" s="127" t="s">
        <v>714</v>
      </c>
      <c r="D2124" s="121">
        <v>42926</v>
      </c>
      <c r="E2124" s="122" t="s">
        <v>5855</v>
      </c>
      <c r="F2124" s="122" t="s">
        <v>3</v>
      </c>
      <c r="G2124" s="122">
        <v>1517829</v>
      </c>
      <c r="H2124" s="126"/>
      <c r="I2124" s="130" t="s">
        <v>5820</v>
      </c>
      <c r="J2124" s="126"/>
      <c r="K2124" s="126"/>
      <c r="L2124" s="126"/>
      <c r="M2124" s="126"/>
      <c r="N2124" s="223">
        <v>0</v>
      </c>
      <c r="O2124" s="223">
        <v>458</v>
      </c>
      <c r="P2124" s="126" t="s">
        <v>1331</v>
      </c>
    </row>
    <row r="2125" spans="1:16" ht="51">
      <c r="A2125" s="126" t="s">
        <v>620</v>
      </c>
      <c r="B2125" s="126"/>
      <c r="C2125" s="127" t="s">
        <v>714</v>
      </c>
      <c r="D2125" s="121">
        <v>42926</v>
      </c>
      <c r="E2125" s="122" t="s">
        <v>5856</v>
      </c>
      <c r="F2125" s="122" t="s">
        <v>3</v>
      </c>
      <c r="G2125" s="122">
        <v>1517831</v>
      </c>
      <c r="H2125" s="126"/>
      <c r="I2125" s="130" t="s">
        <v>5820</v>
      </c>
      <c r="J2125" s="126"/>
      <c r="K2125" s="126"/>
      <c r="L2125" s="126"/>
      <c r="M2125" s="126"/>
      <c r="N2125" s="223">
        <v>0</v>
      </c>
      <c r="O2125" s="223">
        <v>507</v>
      </c>
      <c r="P2125" s="126" t="s">
        <v>1331</v>
      </c>
    </row>
    <row r="2126" spans="1:16" ht="51">
      <c r="A2126" s="126" t="s">
        <v>620</v>
      </c>
      <c r="B2126" s="126"/>
      <c r="C2126" s="127" t="s">
        <v>714</v>
      </c>
      <c r="D2126" s="121">
        <v>42926</v>
      </c>
      <c r="E2126" s="122" t="s">
        <v>5857</v>
      </c>
      <c r="F2126" s="122" t="s">
        <v>3</v>
      </c>
      <c r="G2126" s="122">
        <v>1517833</v>
      </c>
      <c r="H2126" s="126"/>
      <c r="I2126" s="130" t="s">
        <v>5820</v>
      </c>
      <c r="J2126" s="126"/>
      <c r="K2126" s="126"/>
      <c r="L2126" s="126"/>
      <c r="M2126" s="126"/>
      <c r="N2126" s="223">
        <v>0</v>
      </c>
      <c r="O2126" s="223">
        <v>507</v>
      </c>
      <c r="P2126" s="126" t="s">
        <v>1331</v>
      </c>
    </row>
    <row r="2127" spans="1:16" ht="51">
      <c r="A2127" s="126" t="s">
        <v>620</v>
      </c>
      <c r="B2127" s="126"/>
      <c r="C2127" s="127" t="s">
        <v>714</v>
      </c>
      <c r="D2127" s="121">
        <v>42926</v>
      </c>
      <c r="E2127" s="122" t="s">
        <v>5858</v>
      </c>
      <c r="F2127" s="122" t="s">
        <v>3</v>
      </c>
      <c r="G2127" s="122">
        <v>1517934</v>
      </c>
      <c r="H2127" s="126"/>
      <c r="I2127" s="130" t="s">
        <v>5859</v>
      </c>
      <c r="J2127" s="126"/>
      <c r="K2127" s="126"/>
      <c r="L2127" s="126"/>
      <c r="M2127" s="126"/>
      <c r="N2127" s="223">
        <v>0</v>
      </c>
      <c r="O2127" s="223">
        <v>672.87</v>
      </c>
      <c r="P2127" s="126" t="s">
        <v>1331</v>
      </c>
    </row>
    <row r="2128" spans="1:16" ht="51">
      <c r="A2128" s="126" t="s">
        <v>627</v>
      </c>
      <c r="B2128" s="126"/>
      <c r="C2128" s="127" t="s">
        <v>1235</v>
      </c>
      <c r="D2128" s="121">
        <v>42927</v>
      </c>
      <c r="E2128" s="122" t="s">
        <v>5860</v>
      </c>
      <c r="F2128" s="122" t="s">
        <v>3</v>
      </c>
      <c r="G2128" s="122">
        <v>1518194</v>
      </c>
      <c r="H2128" s="126"/>
      <c r="I2128" s="130" t="s">
        <v>5861</v>
      </c>
      <c r="J2128" s="126"/>
      <c r="K2128" s="126"/>
      <c r="L2128" s="126"/>
      <c r="M2128" s="126"/>
      <c r="N2128" s="223">
        <v>0</v>
      </c>
      <c r="O2128" s="223">
        <v>199834.13</v>
      </c>
      <c r="P2128" s="126" t="s">
        <v>1331</v>
      </c>
    </row>
    <row r="2129" spans="1:16" ht="63.75">
      <c r="A2129" s="126">
        <v>46</v>
      </c>
      <c r="B2129" s="126"/>
      <c r="C2129" s="127" t="s">
        <v>699</v>
      </c>
      <c r="D2129" s="121">
        <v>42927</v>
      </c>
      <c r="E2129" s="122" t="s">
        <v>5862</v>
      </c>
      <c r="F2129" s="122" t="s">
        <v>3</v>
      </c>
      <c r="G2129" s="122">
        <v>1518224</v>
      </c>
      <c r="H2129" s="126"/>
      <c r="I2129" s="130" t="s">
        <v>5863</v>
      </c>
      <c r="J2129" s="126"/>
      <c r="K2129" s="126"/>
      <c r="L2129" s="126"/>
      <c r="M2129" s="126"/>
      <c r="N2129" s="223">
        <v>0</v>
      </c>
      <c r="O2129" s="223">
        <v>1096.9100000000001</v>
      </c>
      <c r="P2129" s="126" t="s">
        <v>1331</v>
      </c>
    </row>
    <row r="2130" spans="1:16" ht="51">
      <c r="A2130" s="126">
        <v>15</v>
      </c>
      <c r="B2130" s="126"/>
      <c r="C2130" s="127" t="s">
        <v>692</v>
      </c>
      <c r="D2130" s="121">
        <v>42927</v>
      </c>
      <c r="E2130" s="122" t="s">
        <v>5864</v>
      </c>
      <c r="F2130" s="122" t="s">
        <v>3</v>
      </c>
      <c r="G2130" s="122">
        <v>1518272</v>
      </c>
      <c r="H2130" s="126"/>
      <c r="I2130" s="130" t="s">
        <v>5865</v>
      </c>
      <c r="J2130" s="126"/>
      <c r="K2130" s="126"/>
      <c r="L2130" s="126"/>
      <c r="M2130" s="126"/>
      <c r="N2130" s="223">
        <v>0</v>
      </c>
      <c r="O2130" s="223">
        <v>167.69</v>
      </c>
      <c r="P2130" s="126" t="s">
        <v>1331</v>
      </c>
    </row>
    <row r="2131" spans="1:16" ht="51">
      <c r="A2131" s="126" t="s">
        <v>620</v>
      </c>
      <c r="B2131" s="126"/>
      <c r="C2131" s="127" t="s">
        <v>714</v>
      </c>
      <c r="D2131" s="121">
        <v>42927</v>
      </c>
      <c r="E2131" s="122" t="s">
        <v>5866</v>
      </c>
      <c r="F2131" s="122" t="s">
        <v>3</v>
      </c>
      <c r="G2131" s="122">
        <v>1518279</v>
      </c>
      <c r="H2131" s="126"/>
      <c r="I2131" s="130" t="s">
        <v>5867</v>
      </c>
      <c r="J2131" s="126"/>
      <c r="K2131" s="126"/>
      <c r="L2131" s="126"/>
      <c r="M2131" s="126"/>
      <c r="N2131" s="223">
        <v>0</v>
      </c>
      <c r="O2131" s="223">
        <v>11525.67</v>
      </c>
      <c r="P2131" s="126" t="s">
        <v>1331</v>
      </c>
    </row>
    <row r="2132" spans="1:16" ht="51">
      <c r="A2132" s="126" t="s">
        <v>620</v>
      </c>
      <c r="B2132" s="126"/>
      <c r="C2132" s="127" t="s">
        <v>714</v>
      </c>
      <c r="D2132" s="121">
        <v>42927</v>
      </c>
      <c r="E2132" s="122" t="s">
        <v>5868</v>
      </c>
      <c r="F2132" s="122" t="s">
        <v>3</v>
      </c>
      <c r="G2132" s="122">
        <v>1518302</v>
      </c>
      <c r="H2132" s="126"/>
      <c r="I2132" s="130" t="s">
        <v>5869</v>
      </c>
      <c r="J2132" s="126"/>
      <c r="K2132" s="126"/>
      <c r="L2132" s="126"/>
      <c r="M2132" s="126"/>
      <c r="N2132" s="223">
        <v>0</v>
      </c>
      <c r="O2132" s="223">
        <v>567</v>
      </c>
      <c r="P2132" s="126" t="s">
        <v>1331</v>
      </c>
    </row>
    <row r="2133" spans="1:16" ht="63.75">
      <c r="A2133" s="126" t="s">
        <v>620</v>
      </c>
      <c r="B2133" s="126"/>
      <c r="C2133" s="127" t="s">
        <v>714</v>
      </c>
      <c r="D2133" s="121">
        <v>42927</v>
      </c>
      <c r="E2133" s="122" t="s">
        <v>5870</v>
      </c>
      <c r="F2133" s="122" t="s">
        <v>3</v>
      </c>
      <c r="G2133" s="122">
        <v>1518317</v>
      </c>
      <c r="H2133" s="126"/>
      <c r="I2133" s="130" t="s">
        <v>5871</v>
      </c>
      <c r="J2133" s="126"/>
      <c r="K2133" s="126"/>
      <c r="L2133" s="126"/>
      <c r="M2133" s="126"/>
      <c r="N2133" s="223">
        <v>0</v>
      </c>
      <c r="O2133" s="223">
        <v>3227.81</v>
      </c>
      <c r="P2133" s="126" t="s">
        <v>1331</v>
      </c>
    </row>
    <row r="2134" spans="1:16" ht="51">
      <c r="A2134" s="126">
        <v>66</v>
      </c>
      <c r="B2134" s="126"/>
      <c r="C2134" s="127" t="s">
        <v>705</v>
      </c>
      <c r="D2134" s="121">
        <v>42927</v>
      </c>
      <c r="E2134" s="122" t="s">
        <v>5872</v>
      </c>
      <c r="F2134" s="122" t="s">
        <v>3</v>
      </c>
      <c r="G2134" s="122">
        <v>1518318</v>
      </c>
      <c r="H2134" s="126"/>
      <c r="I2134" s="130" t="s">
        <v>5873</v>
      </c>
      <c r="J2134" s="126"/>
      <c r="K2134" s="126"/>
      <c r="L2134" s="126"/>
      <c r="M2134" s="126"/>
      <c r="N2134" s="223">
        <v>0</v>
      </c>
      <c r="O2134" s="223">
        <v>18.830000000000002</v>
      </c>
      <c r="P2134" s="126" t="s">
        <v>1331</v>
      </c>
    </row>
    <row r="2135" spans="1:16" ht="51">
      <c r="A2135" s="126" t="s">
        <v>620</v>
      </c>
      <c r="B2135" s="126"/>
      <c r="C2135" s="127" t="s">
        <v>714</v>
      </c>
      <c r="D2135" s="121">
        <v>42927</v>
      </c>
      <c r="E2135" s="122" t="s">
        <v>5874</v>
      </c>
      <c r="F2135" s="122" t="s">
        <v>3</v>
      </c>
      <c r="G2135" s="122">
        <v>1518368</v>
      </c>
      <c r="H2135" s="126"/>
      <c r="I2135" s="130" t="s">
        <v>3468</v>
      </c>
      <c r="J2135" s="126"/>
      <c r="K2135" s="126"/>
      <c r="L2135" s="126"/>
      <c r="M2135" s="126"/>
      <c r="N2135" s="223">
        <v>0</v>
      </c>
      <c r="O2135" s="223">
        <v>1200</v>
      </c>
      <c r="P2135" s="126" t="s">
        <v>1331</v>
      </c>
    </row>
    <row r="2136" spans="1:16" ht="63.75">
      <c r="A2136" s="126">
        <v>86</v>
      </c>
      <c r="B2136" s="126"/>
      <c r="C2136" s="127" t="s">
        <v>711</v>
      </c>
      <c r="D2136" s="121">
        <v>42928</v>
      </c>
      <c r="E2136" s="122" t="s">
        <v>5875</v>
      </c>
      <c r="F2136" s="122" t="s">
        <v>3</v>
      </c>
      <c r="G2136" s="122">
        <v>1518537</v>
      </c>
      <c r="H2136" s="126"/>
      <c r="I2136" s="130" t="s">
        <v>5876</v>
      </c>
      <c r="J2136" s="126"/>
      <c r="K2136" s="126"/>
      <c r="L2136" s="126"/>
      <c r="M2136" s="126"/>
      <c r="N2136" s="223">
        <v>0</v>
      </c>
      <c r="O2136" s="223">
        <v>350000</v>
      </c>
      <c r="P2136" s="126" t="s">
        <v>1331</v>
      </c>
    </row>
    <row r="2137" spans="1:16" ht="51">
      <c r="A2137" s="126">
        <v>86</v>
      </c>
      <c r="B2137" s="126"/>
      <c r="C2137" s="127" t="s">
        <v>711</v>
      </c>
      <c r="D2137" s="121">
        <v>42928</v>
      </c>
      <c r="E2137" s="122" t="s">
        <v>5877</v>
      </c>
      <c r="F2137" s="122" t="s">
        <v>3</v>
      </c>
      <c r="G2137" s="122">
        <v>1518671</v>
      </c>
      <c r="H2137" s="126"/>
      <c r="I2137" s="130" t="s">
        <v>5878</v>
      </c>
      <c r="J2137" s="126"/>
      <c r="K2137" s="126"/>
      <c r="L2137" s="126"/>
      <c r="M2137" s="126"/>
      <c r="N2137" s="223">
        <v>0</v>
      </c>
      <c r="O2137" s="223">
        <v>450</v>
      </c>
      <c r="P2137" s="126" t="s">
        <v>1331</v>
      </c>
    </row>
    <row r="2138" spans="1:16" ht="63.75">
      <c r="A2138" s="126" t="s">
        <v>620</v>
      </c>
      <c r="B2138" s="126"/>
      <c r="C2138" s="127" t="s">
        <v>714</v>
      </c>
      <c r="D2138" s="121">
        <v>42928</v>
      </c>
      <c r="E2138" s="122" t="s">
        <v>5879</v>
      </c>
      <c r="F2138" s="122" t="s">
        <v>3</v>
      </c>
      <c r="G2138" s="122">
        <v>1518692</v>
      </c>
      <c r="H2138" s="126"/>
      <c r="I2138" s="130" t="s">
        <v>5880</v>
      </c>
      <c r="J2138" s="126"/>
      <c r="K2138" s="126"/>
      <c r="L2138" s="126"/>
      <c r="M2138" s="126"/>
      <c r="N2138" s="223">
        <v>0</v>
      </c>
      <c r="O2138" s="223">
        <v>8514.39</v>
      </c>
      <c r="P2138" s="126" t="s">
        <v>1331</v>
      </c>
    </row>
    <row r="2139" spans="1:16" ht="51">
      <c r="A2139" s="126" t="s">
        <v>620</v>
      </c>
      <c r="B2139" s="126"/>
      <c r="C2139" s="127" t="s">
        <v>714</v>
      </c>
      <c r="D2139" s="121">
        <v>42928</v>
      </c>
      <c r="E2139" s="122" t="s">
        <v>5881</v>
      </c>
      <c r="F2139" s="122" t="s">
        <v>3</v>
      </c>
      <c r="G2139" s="122">
        <v>1518488</v>
      </c>
      <c r="H2139" s="126"/>
      <c r="I2139" s="130" t="s">
        <v>5882</v>
      </c>
      <c r="J2139" s="126"/>
      <c r="K2139" s="126"/>
      <c r="L2139" s="126"/>
      <c r="M2139" s="126"/>
      <c r="N2139" s="223">
        <v>0</v>
      </c>
      <c r="O2139" s="223">
        <v>9897.01</v>
      </c>
      <c r="P2139" s="126" t="s">
        <v>1331</v>
      </c>
    </row>
    <row r="2140" spans="1:16" ht="51">
      <c r="A2140" s="126" t="s">
        <v>620</v>
      </c>
      <c r="B2140" s="126"/>
      <c r="C2140" s="127" t="s">
        <v>714</v>
      </c>
      <c r="D2140" s="121">
        <v>42928</v>
      </c>
      <c r="E2140" s="122" t="s">
        <v>5883</v>
      </c>
      <c r="F2140" s="122" t="s">
        <v>3</v>
      </c>
      <c r="G2140" s="122">
        <v>1518534</v>
      </c>
      <c r="H2140" s="126"/>
      <c r="I2140" s="130" t="s">
        <v>5884</v>
      </c>
      <c r="J2140" s="126"/>
      <c r="K2140" s="126"/>
      <c r="L2140" s="126"/>
      <c r="M2140" s="126"/>
      <c r="N2140" s="223">
        <v>0</v>
      </c>
      <c r="O2140" s="223">
        <v>500</v>
      </c>
      <c r="P2140" s="126" t="s">
        <v>1331</v>
      </c>
    </row>
    <row r="2141" spans="1:16" ht="38.25">
      <c r="A2141" s="126">
        <v>15</v>
      </c>
      <c r="B2141" s="126"/>
      <c r="C2141" s="127" t="s">
        <v>692</v>
      </c>
      <c r="D2141" s="121">
        <v>42928</v>
      </c>
      <c r="E2141" s="122" t="s">
        <v>5885</v>
      </c>
      <c r="F2141" s="122" t="s">
        <v>3</v>
      </c>
      <c r="G2141" s="122">
        <v>1518620</v>
      </c>
      <c r="H2141" s="126"/>
      <c r="I2141" s="130" t="s">
        <v>5886</v>
      </c>
      <c r="J2141" s="126"/>
      <c r="K2141" s="126"/>
      <c r="L2141" s="126"/>
      <c r="M2141" s="126"/>
      <c r="N2141" s="223">
        <v>0</v>
      </c>
      <c r="O2141" s="223">
        <v>143.25</v>
      </c>
      <c r="P2141" s="126" t="s">
        <v>1331</v>
      </c>
    </row>
    <row r="2142" spans="1:16" ht="38.25">
      <c r="A2142" s="126">
        <v>15</v>
      </c>
      <c r="B2142" s="126"/>
      <c r="C2142" s="127" t="s">
        <v>692</v>
      </c>
      <c r="D2142" s="121">
        <v>42928</v>
      </c>
      <c r="E2142" s="122" t="s">
        <v>5887</v>
      </c>
      <c r="F2142" s="122" t="s">
        <v>3</v>
      </c>
      <c r="G2142" s="122">
        <v>1518622</v>
      </c>
      <c r="H2142" s="126"/>
      <c r="I2142" s="130" t="s">
        <v>5888</v>
      </c>
      <c r="J2142" s="126"/>
      <c r="K2142" s="126"/>
      <c r="L2142" s="126"/>
      <c r="M2142" s="126"/>
      <c r="N2142" s="223">
        <v>0</v>
      </c>
      <c r="O2142" s="223">
        <v>8.120000000000001</v>
      </c>
      <c r="P2142" s="126" t="s">
        <v>1331</v>
      </c>
    </row>
    <row r="2143" spans="1:16" ht="63.75">
      <c r="A2143" s="126" t="s">
        <v>620</v>
      </c>
      <c r="B2143" s="126"/>
      <c r="C2143" s="127" t="s">
        <v>714</v>
      </c>
      <c r="D2143" s="121">
        <v>42928</v>
      </c>
      <c r="E2143" s="122" t="s">
        <v>5889</v>
      </c>
      <c r="F2143" s="122" t="s">
        <v>3</v>
      </c>
      <c r="G2143" s="122">
        <v>1518675</v>
      </c>
      <c r="H2143" s="126"/>
      <c r="I2143" s="130" t="s">
        <v>5890</v>
      </c>
      <c r="J2143" s="126"/>
      <c r="K2143" s="126"/>
      <c r="L2143" s="126"/>
      <c r="M2143" s="126"/>
      <c r="N2143" s="223">
        <v>0</v>
      </c>
      <c r="O2143" s="223">
        <v>1850</v>
      </c>
      <c r="P2143" s="126" t="s">
        <v>1331</v>
      </c>
    </row>
    <row r="2144" spans="1:16" ht="51">
      <c r="A2144" s="126" t="s">
        <v>620</v>
      </c>
      <c r="B2144" s="126"/>
      <c r="C2144" s="127" t="s">
        <v>714</v>
      </c>
      <c r="D2144" s="121">
        <v>42928</v>
      </c>
      <c r="E2144" s="122" t="s">
        <v>5891</v>
      </c>
      <c r="F2144" s="122" t="s">
        <v>3</v>
      </c>
      <c r="G2144" s="122">
        <v>1518684</v>
      </c>
      <c r="H2144" s="126"/>
      <c r="I2144" s="130" t="s">
        <v>5892</v>
      </c>
      <c r="J2144" s="126"/>
      <c r="K2144" s="126"/>
      <c r="L2144" s="126"/>
      <c r="M2144" s="126"/>
      <c r="N2144" s="223">
        <v>0</v>
      </c>
      <c r="O2144" s="223">
        <v>4169</v>
      </c>
      <c r="P2144" s="126" t="s">
        <v>1331</v>
      </c>
    </row>
    <row r="2145" spans="1:16" ht="38.25">
      <c r="A2145" s="126">
        <v>130</v>
      </c>
      <c r="B2145" s="126"/>
      <c r="C2145" s="127" t="s">
        <v>728</v>
      </c>
      <c r="D2145" s="121">
        <v>42928</v>
      </c>
      <c r="E2145" s="122" t="s">
        <v>5893</v>
      </c>
      <c r="F2145" s="122" t="s">
        <v>3</v>
      </c>
      <c r="G2145" s="122">
        <v>1518704</v>
      </c>
      <c r="H2145" s="126"/>
      <c r="I2145" s="130" t="s">
        <v>5894</v>
      </c>
      <c r="J2145" s="126"/>
      <c r="K2145" s="126"/>
      <c r="L2145" s="126"/>
      <c r="M2145" s="126"/>
      <c r="N2145" s="223">
        <v>0</v>
      </c>
      <c r="O2145" s="223">
        <v>12</v>
      </c>
      <c r="P2145" s="126" t="s">
        <v>1331</v>
      </c>
    </row>
    <row r="2146" spans="1:16" ht="38.25">
      <c r="A2146" s="126">
        <v>130</v>
      </c>
      <c r="B2146" s="126"/>
      <c r="C2146" s="127" t="s">
        <v>728</v>
      </c>
      <c r="D2146" s="121">
        <v>42928</v>
      </c>
      <c r="E2146" s="122" t="s">
        <v>5895</v>
      </c>
      <c r="F2146" s="122" t="s">
        <v>3</v>
      </c>
      <c r="G2146" s="122">
        <v>1518705</v>
      </c>
      <c r="H2146" s="126"/>
      <c r="I2146" s="130" t="s">
        <v>5896</v>
      </c>
      <c r="J2146" s="126"/>
      <c r="K2146" s="126"/>
      <c r="L2146" s="126"/>
      <c r="M2146" s="126"/>
      <c r="N2146" s="223">
        <v>0</v>
      </c>
      <c r="O2146" s="223">
        <v>170</v>
      </c>
      <c r="P2146" s="126" t="s">
        <v>1331</v>
      </c>
    </row>
    <row r="2147" spans="1:16" ht="51">
      <c r="A2147" s="126" t="s">
        <v>620</v>
      </c>
      <c r="B2147" s="126"/>
      <c r="C2147" s="127" t="s">
        <v>714</v>
      </c>
      <c r="D2147" s="121">
        <v>42928</v>
      </c>
      <c r="E2147" s="122" t="s">
        <v>5897</v>
      </c>
      <c r="F2147" s="122" t="s">
        <v>3</v>
      </c>
      <c r="G2147" s="122">
        <v>1518709</v>
      </c>
      <c r="H2147" s="126"/>
      <c r="I2147" s="130" t="s">
        <v>5898</v>
      </c>
      <c r="J2147" s="126"/>
      <c r="K2147" s="126"/>
      <c r="L2147" s="126"/>
      <c r="M2147" s="126"/>
      <c r="N2147" s="223">
        <v>0</v>
      </c>
      <c r="O2147" s="223">
        <v>2954.52</v>
      </c>
      <c r="P2147" s="126" t="s">
        <v>1331</v>
      </c>
    </row>
    <row r="2148" spans="1:16" ht="51">
      <c r="A2148" s="126" t="s">
        <v>620</v>
      </c>
      <c r="B2148" s="126"/>
      <c r="C2148" s="127" t="s">
        <v>714</v>
      </c>
      <c r="D2148" s="121">
        <v>42928</v>
      </c>
      <c r="E2148" s="122" t="s">
        <v>5899</v>
      </c>
      <c r="F2148" s="122" t="s">
        <v>3</v>
      </c>
      <c r="G2148" s="122">
        <v>1518803</v>
      </c>
      <c r="H2148" s="126"/>
      <c r="I2148" s="130" t="s">
        <v>5900</v>
      </c>
      <c r="J2148" s="126"/>
      <c r="K2148" s="126"/>
      <c r="L2148" s="126"/>
      <c r="M2148" s="126"/>
      <c r="N2148" s="223">
        <v>0</v>
      </c>
      <c r="O2148" s="223">
        <v>86.100000000000009</v>
      </c>
      <c r="P2148" s="126" t="s">
        <v>1331</v>
      </c>
    </row>
    <row r="2149" spans="1:16" ht="63.75">
      <c r="A2149" s="126">
        <v>20</v>
      </c>
      <c r="B2149" s="126"/>
      <c r="C2149" s="127" t="s">
        <v>694</v>
      </c>
      <c r="D2149" s="121">
        <v>42929</v>
      </c>
      <c r="E2149" s="122" t="s">
        <v>5901</v>
      </c>
      <c r="F2149" s="122" t="s">
        <v>3</v>
      </c>
      <c r="G2149" s="122">
        <v>1519055</v>
      </c>
      <c r="H2149" s="126"/>
      <c r="I2149" s="130" t="s">
        <v>5902</v>
      </c>
      <c r="J2149" s="126"/>
      <c r="K2149" s="126"/>
      <c r="L2149" s="126"/>
      <c r="M2149" s="126"/>
      <c r="N2149" s="223">
        <v>0</v>
      </c>
      <c r="O2149" s="223">
        <v>877.54</v>
      </c>
      <c r="P2149" s="126" t="s">
        <v>12606</v>
      </c>
    </row>
    <row r="2150" spans="1:16" ht="51">
      <c r="A2150" s="126" t="s">
        <v>627</v>
      </c>
      <c r="B2150" s="126"/>
      <c r="C2150" s="127" t="s">
        <v>1235</v>
      </c>
      <c r="D2150" s="121">
        <v>42929</v>
      </c>
      <c r="E2150" s="122" t="s">
        <v>5903</v>
      </c>
      <c r="F2150" s="122" t="s">
        <v>3</v>
      </c>
      <c r="G2150" s="122">
        <v>1519066</v>
      </c>
      <c r="H2150" s="126"/>
      <c r="I2150" s="130" t="s">
        <v>5904</v>
      </c>
      <c r="J2150" s="126"/>
      <c r="K2150" s="126"/>
      <c r="L2150" s="126"/>
      <c r="M2150" s="126"/>
      <c r="N2150" s="223">
        <v>0</v>
      </c>
      <c r="O2150" s="223">
        <v>1432.33</v>
      </c>
      <c r="P2150" s="126" t="s">
        <v>1331</v>
      </c>
    </row>
    <row r="2151" spans="1:16" ht="63.75">
      <c r="A2151" s="126">
        <v>512</v>
      </c>
      <c r="B2151" s="126"/>
      <c r="C2151" s="127" t="s">
        <v>841</v>
      </c>
      <c r="D2151" s="121">
        <v>42929</v>
      </c>
      <c r="E2151" s="122" t="s">
        <v>5905</v>
      </c>
      <c r="F2151" s="122" t="s">
        <v>3</v>
      </c>
      <c r="G2151" s="122">
        <v>1519069</v>
      </c>
      <c r="H2151" s="126"/>
      <c r="I2151" s="130" t="s">
        <v>5906</v>
      </c>
      <c r="J2151" s="126"/>
      <c r="K2151" s="126"/>
      <c r="L2151" s="126"/>
      <c r="M2151" s="126"/>
      <c r="N2151" s="223">
        <v>0</v>
      </c>
      <c r="O2151" s="223">
        <v>993</v>
      </c>
      <c r="P2151" s="126" t="s">
        <v>1331</v>
      </c>
    </row>
    <row r="2152" spans="1:16" ht="63.75">
      <c r="A2152" s="126">
        <v>512</v>
      </c>
      <c r="B2152" s="126"/>
      <c r="C2152" s="127" t="s">
        <v>841</v>
      </c>
      <c r="D2152" s="121">
        <v>42929</v>
      </c>
      <c r="E2152" s="122" t="s">
        <v>5907</v>
      </c>
      <c r="F2152" s="122" t="s">
        <v>3</v>
      </c>
      <c r="G2152" s="122">
        <v>1519072</v>
      </c>
      <c r="H2152" s="126"/>
      <c r="I2152" s="130" t="s">
        <v>5908</v>
      </c>
      <c r="J2152" s="126"/>
      <c r="K2152" s="126"/>
      <c r="L2152" s="126"/>
      <c r="M2152" s="126"/>
      <c r="N2152" s="223">
        <v>0</v>
      </c>
      <c r="O2152" s="223">
        <v>20</v>
      </c>
      <c r="P2152" s="126" t="s">
        <v>1331</v>
      </c>
    </row>
    <row r="2153" spans="1:16" ht="63.75">
      <c r="A2153" s="126">
        <v>512</v>
      </c>
      <c r="B2153" s="126"/>
      <c r="C2153" s="127" t="s">
        <v>841</v>
      </c>
      <c r="D2153" s="121">
        <v>42929</v>
      </c>
      <c r="E2153" s="122" t="s">
        <v>5909</v>
      </c>
      <c r="F2153" s="122" t="s">
        <v>3</v>
      </c>
      <c r="G2153" s="122">
        <v>1519073</v>
      </c>
      <c r="H2153" s="126"/>
      <c r="I2153" s="130" t="s">
        <v>5910</v>
      </c>
      <c r="J2153" s="126"/>
      <c r="K2153" s="126"/>
      <c r="L2153" s="126"/>
      <c r="M2153" s="126"/>
      <c r="N2153" s="223">
        <v>0</v>
      </c>
      <c r="O2153" s="223">
        <v>612</v>
      </c>
      <c r="P2153" s="126" t="s">
        <v>1331</v>
      </c>
    </row>
    <row r="2154" spans="1:16" ht="51">
      <c r="A2154" s="126" t="s">
        <v>620</v>
      </c>
      <c r="B2154" s="126"/>
      <c r="C2154" s="127" t="s">
        <v>714</v>
      </c>
      <c r="D2154" s="121">
        <v>42929</v>
      </c>
      <c r="E2154" s="122" t="s">
        <v>5911</v>
      </c>
      <c r="F2154" s="122" t="s">
        <v>3</v>
      </c>
      <c r="G2154" s="122">
        <v>1518971</v>
      </c>
      <c r="H2154" s="126"/>
      <c r="I2154" s="130" t="s">
        <v>5912</v>
      </c>
      <c r="J2154" s="126"/>
      <c r="K2154" s="126"/>
      <c r="L2154" s="126"/>
      <c r="M2154" s="126"/>
      <c r="N2154" s="223">
        <v>0</v>
      </c>
      <c r="O2154" s="223">
        <v>0.6</v>
      </c>
      <c r="P2154" s="126" t="s">
        <v>1331</v>
      </c>
    </row>
    <row r="2155" spans="1:16" ht="51">
      <c r="A2155" s="126">
        <v>52</v>
      </c>
      <c r="B2155" s="126"/>
      <c r="C2155" s="127" t="s">
        <v>704</v>
      </c>
      <c r="D2155" s="121">
        <v>42929</v>
      </c>
      <c r="E2155" s="122" t="s">
        <v>5913</v>
      </c>
      <c r="F2155" s="122" t="s">
        <v>3</v>
      </c>
      <c r="G2155" s="122">
        <v>1518997</v>
      </c>
      <c r="H2155" s="126"/>
      <c r="I2155" s="130" t="s">
        <v>5914</v>
      </c>
      <c r="J2155" s="126"/>
      <c r="K2155" s="126"/>
      <c r="L2155" s="126"/>
      <c r="M2155" s="126"/>
      <c r="N2155" s="223">
        <v>0</v>
      </c>
      <c r="O2155" s="223">
        <v>1143</v>
      </c>
      <c r="P2155" s="126" t="s">
        <v>1331</v>
      </c>
    </row>
    <row r="2156" spans="1:16" ht="38.25">
      <c r="A2156" s="126">
        <v>15</v>
      </c>
      <c r="B2156" s="126"/>
      <c r="C2156" s="127" t="s">
        <v>692</v>
      </c>
      <c r="D2156" s="121">
        <v>42929</v>
      </c>
      <c r="E2156" s="122" t="s">
        <v>5915</v>
      </c>
      <c r="F2156" s="122" t="s">
        <v>3</v>
      </c>
      <c r="G2156" s="122">
        <v>1519010</v>
      </c>
      <c r="H2156" s="126"/>
      <c r="I2156" s="130" t="s">
        <v>5916</v>
      </c>
      <c r="J2156" s="126"/>
      <c r="K2156" s="126"/>
      <c r="L2156" s="126"/>
      <c r="M2156" s="126"/>
      <c r="N2156" s="223">
        <v>0</v>
      </c>
      <c r="O2156" s="223">
        <v>0.02</v>
      </c>
      <c r="P2156" s="126" t="s">
        <v>1331</v>
      </c>
    </row>
    <row r="2157" spans="1:16" ht="38.25">
      <c r="A2157" s="126">
        <v>15</v>
      </c>
      <c r="B2157" s="126"/>
      <c r="C2157" s="127" t="s">
        <v>692</v>
      </c>
      <c r="D2157" s="121">
        <v>42929</v>
      </c>
      <c r="E2157" s="122" t="s">
        <v>5917</v>
      </c>
      <c r="F2157" s="122" t="s">
        <v>3</v>
      </c>
      <c r="G2157" s="122">
        <v>1519011</v>
      </c>
      <c r="H2157" s="126"/>
      <c r="I2157" s="130" t="s">
        <v>5916</v>
      </c>
      <c r="J2157" s="126"/>
      <c r="K2157" s="126"/>
      <c r="L2157" s="126"/>
      <c r="M2157" s="126"/>
      <c r="N2157" s="223">
        <v>0</v>
      </c>
      <c r="O2157" s="223">
        <v>4.1399999999999997</v>
      </c>
      <c r="P2157" s="126" t="s">
        <v>1331</v>
      </c>
    </row>
    <row r="2158" spans="1:16" ht="51">
      <c r="A2158" s="126">
        <v>15</v>
      </c>
      <c r="B2158" s="126"/>
      <c r="C2158" s="127" t="s">
        <v>692</v>
      </c>
      <c r="D2158" s="121">
        <v>42929</v>
      </c>
      <c r="E2158" s="122" t="s">
        <v>5918</v>
      </c>
      <c r="F2158" s="122" t="s">
        <v>3</v>
      </c>
      <c r="G2158" s="122">
        <v>1519071</v>
      </c>
      <c r="H2158" s="126"/>
      <c r="I2158" s="130" t="s">
        <v>5919</v>
      </c>
      <c r="J2158" s="126"/>
      <c r="K2158" s="126"/>
      <c r="L2158" s="126"/>
      <c r="M2158" s="126"/>
      <c r="N2158" s="223">
        <v>0</v>
      </c>
      <c r="O2158" s="223">
        <v>9.14</v>
      </c>
      <c r="P2158" s="126" t="s">
        <v>1331</v>
      </c>
    </row>
    <row r="2159" spans="1:16" ht="51">
      <c r="A2159" s="126" t="s">
        <v>620</v>
      </c>
      <c r="B2159" s="126"/>
      <c r="C2159" s="127" t="s">
        <v>714</v>
      </c>
      <c r="D2159" s="121">
        <v>42929</v>
      </c>
      <c r="E2159" s="122" t="s">
        <v>5920</v>
      </c>
      <c r="F2159" s="122" t="s">
        <v>3</v>
      </c>
      <c r="G2159" s="122">
        <v>1519122</v>
      </c>
      <c r="H2159" s="126"/>
      <c r="I2159" s="130" t="s">
        <v>5921</v>
      </c>
      <c r="J2159" s="126"/>
      <c r="K2159" s="126"/>
      <c r="L2159" s="126"/>
      <c r="M2159" s="126"/>
      <c r="N2159" s="223">
        <v>0</v>
      </c>
      <c r="O2159" s="223">
        <v>45.160000000000004</v>
      </c>
      <c r="P2159" s="126" t="s">
        <v>1331</v>
      </c>
    </row>
    <row r="2160" spans="1:16" ht="51">
      <c r="A2160" s="126" t="s">
        <v>620</v>
      </c>
      <c r="B2160" s="126"/>
      <c r="C2160" s="127" t="s">
        <v>714</v>
      </c>
      <c r="D2160" s="121">
        <v>42929</v>
      </c>
      <c r="E2160" s="122" t="s">
        <v>5922</v>
      </c>
      <c r="F2160" s="122" t="s">
        <v>3</v>
      </c>
      <c r="G2160" s="122">
        <v>1519123</v>
      </c>
      <c r="H2160" s="126"/>
      <c r="I2160" s="130" t="s">
        <v>5923</v>
      </c>
      <c r="J2160" s="126"/>
      <c r="K2160" s="126"/>
      <c r="L2160" s="126"/>
      <c r="M2160" s="126"/>
      <c r="N2160" s="223">
        <v>0</v>
      </c>
      <c r="O2160" s="223">
        <v>17.55</v>
      </c>
      <c r="P2160" s="126" t="s">
        <v>1331</v>
      </c>
    </row>
    <row r="2161" spans="1:16" ht="63.75">
      <c r="A2161" s="126">
        <v>582</v>
      </c>
      <c r="B2161" s="126"/>
      <c r="C2161" s="127" t="s">
        <v>857</v>
      </c>
      <c r="D2161" s="121">
        <v>42930</v>
      </c>
      <c r="E2161" s="122" t="s">
        <v>5924</v>
      </c>
      <c r="F2161" s="122" t="s">
        <v>3</v>
      </c>
      <c r="G2161" s="122">
        <v>1519491</v>
      </c>
      <c r="H2161" s="126"/>
      <c r="I2161" s="130" t="s">
        <v>5925</v>
      </c>
      <c r="J2161" s="126"/>
      <c r="K2161" s="126"/>
      <c r="L2161" s="126"/>
      <c r="M2161" s="126"/>
      <c r="N2161" s="223">
        <v>0</v>
      </c>
      <c r="O2161" s="223">
        <v>3154.2000000000003</v>
      </c>
      <c r="P2161" s="126" t="s">
        <v>1331</v>
      </c>
    </row>
    <row r="2162" spans="1:16" ht="51">
      <c r="A2162" s="126" t="s">
        <v>620</v>
      </c>
      <c r="B2162" s="126"/>
      <c r="C2162" s="127" t="s">
        <v>714</v>
      </c>
      <c r="D2162" s="121">
        <v>42930</v>
      </c>
      <c r="E2162" s="122" t="s">
        <v>5926</v>
      </c>
      <c r="F2162" s="122" t="s">
        <v>3</v>
      </c>
      <c r="G2162" s="122">
        <v>1519396</v>
      </c>
      <c r="H2162" s="126"/>
      <c r="I2162" s="130" t="s">
        <v>5927</v>
      </c>
      <c r="J2162" s="126"/>
      <c r="K2162" s="126"/>
      <c r="L2162" s="126"/>
      <c r="M2162" s="126"/>
      <c r="N2162" s="223">
        <v>0</v>
      </c>
      <c r="O2162" s="223">
        <v>265.89999999999998</v>
      </c>
      <c r="P2162" s="126" t="s">
        <v>1331</v>
      </c>
    </row>
    <row r="2163" spans="1:16" ht="51">
      <c r="A2163" s="126">
        <v>16</v>
      </c>
      <c r="B2163" s="126"/>
      <c r="C2163" s="127" t="s">
        <v>693</v>
      </c>
      <c r="D2163" s="121">
        <v>42930</v>
      </c>
      <c r="E2163" s="122" t="s">
        <v>5928</v>
      </c>
      <c r="F2163" s="122" t="s">
        <v>3</v>
      </c>
      <c r="G2163" s="122">
        <v>1519489</v>
      </c>
      <c r="H2163" s="126"/>
      <c r="I2163" s="130" t="s">
        <v>5929</v>
      </c>
      <c r="J2163" s="126"/>
      <c r="K2163" s="126"/>
      <c r="L2163" s="126"/>
      <c r="M2163" s="126"/>
      <c r="N2163" s="223">
        <v>0</v>
      </c>
      <c r="O2163" s="223">
        <v>432</v>
      </c>
      <c r="P2163" s="126" t="s">
        <v>1331</v>
      </c>
    </row>
    <row r="2164" spans="1:16" ht="51">
      <c r="A2164" s="126">
        <v>15</v>
      </c>
      <c r="B2164" s="126"/>
      <c r="C2164" s="127" t="s">
        <v>692</v>
      </c>
      <c r="D2164" s="121">
        <v>42930</v>
      </c>
      <c r="E2164" s="122" t="s">
        <v>5930</v>
      </c>
      <c r="F2164" s="122" t="s">
        <v>3</v>
      </c>
      <c r="G2164" s="122">
        <v>1519558</v>
      </c>
      <c r="H2164" s="126"/>
      <c r="I2164" s="130" t="s">
        <v>5931</v>
      </c>
      <c r="J2164" s="126"/>
      <c r="K2164" s="126"/>
      <c r="L2164" s="126"/>
      <c r="M2164" s="126"/>
      <c r="N2164" s="223">
        <v>0</v>
      </c>
      <c r="O2164" s="223">
        <v>0.13</v>
      </c>
      <c r="P2164" s="126" t="s">
        <v>1331</v>
      </c>
    </row>
    <row r="2165" spans="1:16" ht="38.25">
      <c r="A2165" s="126">
        <v>15</v>
      </c>
      <c r="B2165" s="126"/>
      <c r="C2165" s="127" t="s">
        <v>692</v>
      </c>
      <c r="D2165" s="121">
        <v>42930</v>
      </c>
      <c r="E2165" s="122" t="s">
        <v>5932</v>
      </c>
      <c r="F2165" s="122" t="s">
        <v>3</v>
      </c>
      <c r="G2165" s="122">
        <v>1519614</v>
      </c>
      <c r="H2165" s="126"/>
      <c r="I2165" s="130" t="s">
        <v>5933</v>
      </c>
      <c r="J2165" s="126"/>
      <c r="K2165" s="126"/>
      <c r="L2165" s="126"/>
      <c r="M2165" s="126"/>
      <c r="N2165" s="223">
        <v>0</v>
      </c>
      <c r="O2165" s="223">
        <v>3.56</v>
      </c>
      <c r="P2165" s="126" t="s">
        <v>1331</v>
      </c>
    </row>
    <row r="2166" spans="1:16" ht="38.25">
      <c r="A2166" s="126">
        <v>15</v>
      </c>
      <c r="B2166" s="126"/>
      <c r="C2166" s="127" t="s">
        <v>692</v>
      </c>
      <c r="D2166" s="121">
        <v>42930</v>
      </c>
      <c r="E2166" s="122" t="s">
        <v>5934</v>
      </c>
      <c r="F2166" s="122" t="s">
        <v>3</v>
      </c>
      <c r="G2166" s="122">
        <v>1519616</v>
      </c>
      <c r="H2166" s="126"/>
      <c r="I2166" s="130" t="s">
        <v>5935</v>
      </c>
      <c r="J2166" s="126"/>
      <c r="K2166" s="126"/>
      <c r="L2166" s="126"/>
      <c r="M2166" s="126"/>
      <c r="N2166" s="223">
        <v>0</v>
      </c>
      <c r="O2166" s="223">
        <v>0.12</v>
      </c>
      <c r="P2166" s="126" t="s">
        <v>1331</v>
      </c>
    </row>
    <row r="2167" spans="1:16" ht="51">
      <c r="A2167" s="126">
        <v>15</v>
      </c>
      <c r="B2167" s="126"/>
      <c r="C2167" s="127" t="s">
        <v>692</v>
      </c>
      <c r="D2167" s="121">
        <v>42930</v>
      </c>
      <c r="E2167" s="122" t="s">
        <v>5936</v>
      </c>
      <c r="F2167" s="122" t="s">
        <v>3</v>
      </c>
      <c r="G2167" s="122">
        <v>1519617</v>
      </c>
      <c r="H2167" s="126"/>
      <c r="I2167" s="130" t="s">
        <v>5937</v>
      </c>
      <c r="J2167" s="126"/>
      <c r="K2167" s="126"/>
      <c r="L2167" s="126"/>
      <c r="M2167" s="126"/>
      <c r="N2167" s="223">
        <v>0</v>
      </c>
      <c r="O2167" s="223">
        <v>0.27</v>
      </c>
      <c r="P2167" s="126" t="s">
        <v>1331</v>
      </c>
    </row>
    <row r="2168" spans="1:16" ht="63.75">
      <c r="A2168" s="126">
        <v>35</v>
      </c>
      <c r="B2168" s="126"/>
      <c r="C2168" s="127" t="s">
        <v>697</v>
      </c>
      <c r="D2168" s="121">
        <v>42930</v>
      </c>
      <c r="E2168" s="122" t="s">
        <v>5938</v>
      </c>
      <c r="F2168" s="122" t="s">
        <v>3</v>
      </c>
      <c r="G2168" s="122">
        <v>1519663</v>
      </c>
      <c r="H2168" s="126"/>
      <c r="I2168" s="130" t="s">
        <v>5939</v>
      </c>
      <c r="J2168" s="126"/>
      <c r="K2168" s="126"/>
      <c r="L2168" s="126"/>
      <c r="M2168" s="126"/>
      <c r="N2168" s="223">
        <v>0</v>
      </c>
      <c r="O2168" s="223">
        <v>3774.4500000000003</v>
      </c>
      <c r="P2168" s="126" t="s">
        <v>1331</v>
      </c>
    </row>
    <row r="2169" spans="1:16" ht="51">
      <c r="A2169" s="126">
        <v>86</v>
      </c>
      <c r="B2169" s="126"/>
      <c r="C2169" s="127" t="s">
        <v>711</v>
      </c>
      <c r="D2169" s="121">
        <v>42934</v>
      </c>
      <c r="E2169" s="122" t="s">
        <v>5940</v>
      </c>
      <c r="F2169" s="122" t="s">
        <v>3</v>
      </c>
      <c r="G2169" s="122">
        <v>1519975</v>
      </c>
      <c r="H2169" s="126"/>
      <c r="I2169" s="130" t="s">
        <v>5941</v>
      </c>
      <c r="J2169" s="126"/>
      <c r="K2169" s="126"/>
      <c r="L2169" s="126"/>
      <c r="M2169" s="126"/>
      <c r="N2169" s="223">
        <v>0</v>
      </c>
      <c r="O2169" s="223">
        <v>28427.5</v>
      </c>
      <c r="P2169" s="126" t="s">
        <v>1331</v>
      </c>
    </row>
    <row r="2170" spans="1:16" ht="51">
      <c r="A2170" s="126">
        <v>86</v>
      </c>
      <c r="B2170" s="126"/>
      <c r="C2170" s="127" t="s">
        <v>711</v>
      </c>
      <c r="D2170" s="121">
        <v>42934</v>
      </c>
      <c r="E2170" s="122" t="s">
        <v>5942</v>
      </c>
      <c r="F2170" s="122" t="s">
        <v>3</v>
      </c>
      <c r="G2170" s="122">
        <v>1519988</v>
      </c>
      <c r="H2170" s="126"/>
      <c r="I2170" s="130" t="s">
        <v>5943</v>
      </c>
      <c r="J2170" s="126"/>
      <c r="K2170" s="126"/>
      <c r="L2170" s="126"/>
      <c r="M2170" s="126"/>
      <c r="N2170" s="223">
        <v>0</v>
      </c>
      <c r="O2170" s="223">
        <v>1290446</v>
      </c>
      <c r="P2170" s="126" t="s">
        <v>1331</v>
      </c>
    </row>
    <row r="2171" spans="1:16" ht="51">
      <c r="A2171" s="126">
        <v>86</v>
      </c>
      <c r="B2171" s="126"/>
      <c r="C2171" s="127" t="s">
        <v>711</v>
      </c>
      <c r="D2171" s="121">
        <v>42934</v>
      </c>
      <c r="E2171" s="122" t="s">
        <v>5944</v>
      </c>
      <c r="F2171" s="122" t="s">
        <v>3</v>
      </c>
      <c r="G2171" s="122">
        <v>1519991</v>
      </c>
      <c r="H2171" s="126"/>
      <c r="I2171" s="130" t="s">
        <v>5945</v>
      </c>
      <c r="J2171" s="126"/>
      <c r="K2171" s="126"/>
      <c r="L2171" s="126"/>
      <c r="M2171" s="126"/>
      <c r="N2171" s="223">
        <v>0</v>
      </c>
      <c r="O2171" s="223">
        <v>62896.700000000004</v>
      </c>
      <c r="P2171" s="126" t="s">
        <v>1331</v>
      </c>
    </row>
    <row r="2172" spans="1:16" ht="51">
      <c r="A2172" s="126" t="s">
        <v>620</v>
      </c>
      <c r="B2172" s="126"/>
      <c r="C2172" s="127" t="s">
        <v>714</v>
      </c>
      <c r="D2172" s="121">
        <v>42934</v>
      </c>
      <c r="E2172" s="122" t="s">
        <v>5946</v>
      </c>
      <c r="F2172" s="122" t="s">
        <v>3</v>
      </c>
      <c r="G2172" s="122">
        <v>1519863</v>
      </c>
      <c r="H2172" s="126"/>
      <c r="I2172" s="130" t="s">
        <v>5947</v>
      </c>
      <c r="J2172" s="126"/>
      <c r="K2172" s="126"/>
      <c r="L2172" s="126"/>
      <c r="M2172" s="126"/>
      <c r="N2172" s="223">
        <v>0</v>
      </c>
      <c r="O2172" s="223">
        <v>627.58000000000004</v>
      </c>
      <c r="P2172" s="126" t="s">
        <v>1331</v>
      </c>
    </row>
    <row r="2173" spans="1:16" ht="51">
      <c r="A2173" s="126" t="s">
        <v>620</v>
      </c>
      <c r="B2173" s="126"/>
      <c r="C2173" s="127" t="s">
        <v>714</v>
      </c>
      <c r="D2173" s="121">
        <v>42934</v>
      </c>
      <c r="E2173" s="122" t="s">
        <v>5948</v>
      </c>
      <c r="F2173" s="122" t="s">
        <v>3</v>
      </c>
      <c r="G2173" s="122">
        <v>1519869</v>
      </c>
      <c r="H2173" s="126"/>
      <c r="I2173" s="130" t="s">
        <v>4148</v>
      </c>
      <c r="J2173" s="126"/>
      <c r="K2173" s="126"/>
      <c r="L2173" s="126"/>
      <c r="M2173" s="126"/>
      <c r="N2173" s="223">
        <v>0</v>
      </c>
      <c r="O2173" s="223">
        <v>3400</v>
      </c>
      <c r="P2173" s="126" t="s">
        <v>1331</v>
      </c>
    </row>
    <row r="2174" spans="1:16" ht="51">
      <c r="A2174" s="126" t="s">
        <v>620</v>
      </c>
      <c r="B2174" s="126"/>
      <c r="C2174" s="127" t="s">
        <v>714</v>
      </c>
      <c r="D2174" s="121">
        <v>42934</v>
      </c>
      <c r="E2174" s="122" t="s">
        <v>5949</v>
      </c>
      <c r="F2174" s="122" t="s">
        <v>3</v>
      </c>
      <c r="G2174" s="122">
        <v>1520004</v>
      </c>
      <c r="H2174" s="126"/>
      <c r="I2174" s="130" t="s">
        <v>5950</v>
      </c>
      <c r="J2174" s="126"/>
      <c r="K2174" s="126"/>
      <c r="L2174" s="126"/>
      <c r="M2174" s="126"/>
      <c r="N2174" s="223">
        <v>0</v>
      </c>
      <c r="O2174" s="223">
        <v>835</v>
      </c>
      <c r="P2174" s="126" t="s">
        <v>1331</v>
      </c>
    </row>
    <row r="2175" spans="1:16" ht="51">
      <c r="A2175" s="126" t="s">
        <v>620</v>
      </c>
      <c r="B2175" s="126"/>
      <c r="C2175" s="127" t="s">
        <v>714</v>
      </c>
      <c r="D2175" s="121">
        <v>42934</v>
      </c>
      <c r="E2175" s="122" t="s">
        <v>5951</v>
      </c>
      <c r="F2175" s="122" t="s">
        <v>3</v>
      </c>
      <c r="G2175" s="122">
        <v>1520041</v>
      </c>
      <c r="H2175" s="126"/>
      <c r="I2175" s="130" t="s">
        <v>5952</v>
      </c>
      <c r="J2175" s="126"/>
      <c r="K2175" s="126"/>
      <c r="L2175" s="126"/>
      <c r="M2175" s="126"/>
      <c r="N2175" s="223">
        <v>0</v>
      </c>
      <c r="O2175" s="223">
        <v>10</v>
      </c>
      <c r="P2175" s="126" t="s">
        <v>1331</v>
      </c>
    </row>
    <row r="2176" spans="1:16" ht="51">
      <c r="A2176" s="126" t="s">
        <v>620</v>
      </c>
      <c r="B2176" s="126"/>
      <c r="C2176" s="127" t="s">
        <v>714</v>
      </c>
      <c r="D2176" s="121">
        <v>42934</v>
      </c>
      <c r="E2176" s="122" t="s">
        <v>5953</v>
      </c>
      <c r="F2176" s="122" t="s">
        <v>3</v>
      </c>
      <c r="G2176" s="122">
        <v>1520082</v>
      </c>
      <c r="H2176" s="126"/>
      <c r="I2176" s="130" t="s">
        <v>5954</v>
      </c>
      <c r="J2176" s="126"/>
      <c r="K2176" s="126"/>
      <c r="L2176" s="126"/>
      <c r="M2176" s="126"/>
      <c r="N2176" s="223">
        <v>0</v>
      </c>
      <c r="O2176" s="223">
        <v>1500</v>
      </c>
      <c r="P2176" s="126" t="s">
        <v>1331</v>
      </c>
    </row>
    <row r="2177" spans="1:16" ht="51">
      <c r="A2177" s="126" t="s">
        <v>620</v>
      </c>
      <c r="B2177" s="126"/>
      <c r="C2177" s="127" t="s">
        <v>714</v>
      </c>
      <c r="D2177" s="121">
        <v>42935</v>
      </c>
      <c r="E2177" s="122" t="s">
        <v>5955</v>
      </c>
      <c r="F2177" s="122" t="s">
        <v>3</v>
      </c>
      <c r="G2177" s="122">
        <v>1520331</v>
      </c>
      <c r="H2177" s="126"/>
      <c r="I2177" s="130" t="s">
        <v>5956</v>
      </c>
      <c r="J2177" s="126"/>
      <c r="K2177" s="126"/>
      <c r="L2177" s="126"/>
      <c r="M2177" s="126"/>
      <c r="N2177" s="223">
        <v>0</v>
      </c>
      <c r="O2177" s="223">
        <v>2000.22</v>
      </c>
      <c r="P2177" s="126" t="s">
        <v>1331</v>
      </c>
    </row>
    <row r="2178" spans="1:16" ht="51">
      <c r="A2178" s="126">
        <v>591</v>
      </c>
      <c r="B2178" s="126"/>
      <c r="C2178" s="127" t="s">
        <v>862</v>
      </c>
      <c r="D2178" s="121">
        <v>42935</v>
      </c>
      <c r="E2178" s="122" t="s">
        <v>5957</v>
      </c>
      <c r="F2178" s="122" t="s">
        <v>3</v>
      </c>
      <c r="G2178" s="122">
        <v>1520342</v>
      </c>
      <c r="H2178" s="126"/>
      <c r="I2178" s="130" t="s">
        <v>5958</v>
      </c>
      <c r="J2178" s="126"/>
      <c r="K2178" s="126"/>
      <c r="L2178" s="126"/>
      <c r="M2178" s="126"/>
      <c r="N2178" s="223">
        <v>0</v>
      </c>
      <c r="O2178" s="223">
        <v>386.1</v>
      </c>
      <c r="P2178" s="126" t="s">
        <v>1331</v>
      </c>
    </row>
    <row r="2179" spans="1:16" ht="51">
      <c r="A2179" s="126" t="s">
        <v>620</v>
      </c>
      <c r="B2179" s="126"/>
      <c r="C2179" s="127" t="s">
        <v>714</v>
      </c>
      <c r="D2179" s="121">
        <v>42935</v>
      </c>
      <c r="E2179" s="122" t="s">
        <v>5959</v>
      </c>
      <c r="F2179" s="122" t="s">
        <v>3</v>
      </c>
      <c r="G2179" s="122">
        <v>1520481</v>
      </c>
      <c r="H2179" s="126"/>
      <c r="I2179" s="130" t="s">
        <v>5960</v>
      </c>
      <c r="J2179" s="126"/>
      <c r="K2179" s="126"/>
      <c r="L2179" s="126"/>
      <c r="M2179" s="126"/>
      <c r="N2179" s="223">
        <v>0</v>
      </c>
      <c r="O2179" s="223">
        <v>8893.82</v>
      </c>
      <c r="P2179" s="126" t="s">
        <v>1331</v>
      </c>
    </row>
    <row r="2180" spans="1:16" ht="51">
      <c r="A2180" s="126" t="s">
        <v>620</v>
      </c>
      <c r="B2180" s="126"/>
      <c r="C2180" s="127" t="s">
        <v>714</v>
      </c>
      <c r="D2180" s="121">
        <v>42935</v>
      </c>
      <c r="E2180" s="122" t="s">
        <v>5961</v>
      </c>
      <c r="F2180" s="122" t="s">
        <v>3</v>
      </c>
      <c r="G2180" s="122">
        <v>1520509</v>
      </c>
      <c r="H2180" s="126"/>
      <c r="I2180" s="130" t="s">
        <v>5962</v>
      </c>
      <c r="J2180" s="126"/>
      <c r="K2180" s="126"/>
      <c r="L2180" s="126"/>
      <c r="M2180" s="126"/>
      <c r="N2180" s="223">
        <v>0</v>
      </c>
      <c r="O2180" s="223">
        <v>32277.37</v>
      </c>
      <c r="P2180" s="126" t="s">
        <v>1331</v>
      </c>
    </row>
    <row r="2181" spans="1:16" ht="51">
      <c r="A2181" s="126" t="s">
        <v>620</v>
      </c>
      <c r="B2181" s="126"/>
      <c r="C2181" s="127" t="s">
        <v>714</v>
      </c>
      <c r="D2181" s="121">
        <v>42935</v>
      </c>
      <c r="E2181" s="122" t="s">
        <v>5963</v>
      </c>
      <c r="F2181" s="122" t="s">
        <v>3</v>
      </c>
      <c r="G2181" s="122">
        <v>1520587</v>
      </c>
      <c r="H2181" s="126"/>
      <c r="I2181" s="130" t="s">
        <v>5964</v>
      </c>
      <c r="J2181" s="126"/>
      <c r="K2181" s="126"/>
      <c r="L2181" s="126"/>
      <c r="M2181" s="126"/>
      <c r="N2181" s="223">
        <v>0</v>
      </c>
      <c r="O2181" s="223">
        <v>1165.08</v>
      </c>
      <c r="P2181" s="126" t="s">
        <v>1331</v>
      </c>
    </row>
    <row r="2182" spans="1:16" ht="51">
      <c r="A2182" s="126" t="s">
        <v>620</v>
      </c>
      <c r="B2182" s="126"/>
      <c r="C2182" s="127" t="s">
        <v>714</v>
      </c>
      <c r="D2182" s="121">
        <v>42936</v>
      </c>
      <c r="E2182" s="122" t="s">
        <v>5965</v>
      </c>
      <c r="F2182" s="122" t="s">
        <v>3</v>
      </c>
      <c r="G2182" s="122">
        <v>1520779</v>
      </c>
      <c r="H2182" s="126"/>
      <c r="I2182" s="130" t="s">
        <v>5966</v>
      </c>
      <c r="J2182" s="126"/>
      <c r="K2182" s="126"/>
      <c r="L2182" s="126"/>
      <c r="M2182" s="126"/>
      <c r="N2182" s="223">
        <v>0</v>
      </c>
      <c r="O2182" s="223">
        <v>23111.78</v>
      </c>
      <c r="P2182" s="126" t="s">
        <v>1331</v>
      </c>
    </row>
    <row r="2183" spans="1:16" ht="51">
      <c r="A2183" s="126" t="s">
        <v>620</v>
      </c>
      <c r="B2183" s="126"/>
      <c r="C2183" s="127" t="s">
        <v>714</v>
      </c>
      <c r="D2183" s="121">
        <v>42936</v>
      </c>
      <c r="E2183" s="122" t="s">
        <v>5967</v>
      </c>
      <c r="F2183" s="122" t="s">
        <v>3</v>
      </c>
      <c r="G2183" s="122">
        <v>1520781</v>
      </c>
      <c r="H2183" s="126"/>
      <c r="I2183" s="130" t="s">
        <v>5968</v>
      </c>
      <c r="J2183" s="126"/>
      <c r="K2183" s="126"/>
      <c r="L2183" s="126"/>
      <c r="M2183" s="126"/>
      <c r="N2183" s="223">
        <v>0</v>
      </c>
      <c r="O2183" s="223">
        <v>1899.8500000000001</v>
      </c>
      <c r="P2183" s="126" t="s">
        <v>1331</v>
      </c>
    </row>
    <row r="2184" spans="1:16" ht="51">
      <c r="A2184" s="126" t="s">
        <v>620</v>
      </c>
      <c r="B2184" s="126"/>
      <c r="C2184" s="127" t="s">
        <v>714</v>
      </c>
      <c r="D2184" s="121">
        <v>42936</v>
      </c>
      <c r="E2184" s="122" t="s">
        <v>5969</v>
      </c>
      <c r="F2184" s="122" t="s">
        <v>3</v>
      </c>
      <c r="G2184" s="122">
        <v>1520784</v>
      </c>
      <c r="H2184" s="126"/>
      <c r="I2184" s="130" t="s">
        <v>5970</v>
      </c>
      <c r="J2184" s="126"/>
      <c r="K2184" s="126"/>
      <c r="L2184" s="126"/>
      <c r="M2184" s="126"/>
      <c r="N2184" s="223">
        <v>0</v>
      </c>
      <c r="O2184" s="223">
        <v>2810</v>
      </c>
      <c r="P2184" s="126" t="s">
        <v>1331</v>
      </c>
    </row>
    <row r="2185" spans="1:16" ht="51">
      <c r="A2185" s="126" t="s">
        <v>620</v>
      </c>
      <c r="B2185" s="126"/>
      <c r="C2185" s="127" t="s">
        <v>714</v>
      </c>
      <c r="D2185" s="121">
        <v>42936</v>
      </c>
      <c r="E2185" s="122" t="s">
        <v>5971</v>
      </c>
      <c r="F2185" s="122" t="s">
        <v>3</v>
      </c>
      <c r="G2185" s="122">
        <v>1520800</v>
      </c>
      <c r="H2185" s="126"/>
      <c r="I2185" s="130" t="s">
        <v>5972</v>
      </c>
      <c r="J2185" s="126"/>
      <c r="K2185" s="126"/>
      <c r="L2185" s="126"/>
      <c r="M2185" s="126"/>
      <c r="N2185" s="223">
        <v>0</v>
      </c>
      <c r="O2185" s="223">
        <v>2970.96</v>
      </c>
      <c r="P2185" s="126" t="s">
        <v>1331</v>
      </c>
    </row>
    <row r="2186" spans="1:16" ht="63.75">
      <c r="A2186" s="126">
        <v>299</v>
      </c>
      <c r="B2186" s="126"/>
      <c r="C2186" s="127" t="s">
        <v>799</v>
      </c>
      <c r="D2186" s="121">
        <v>42936</v>
      </c>
      <c r="E2186" s="122" t="s">
        <v>5973</v>
      </c>
      <c r="F2186" s="122" t="s">
        <v>3</v>
      </c>
      <c r="G2186" s="122">
        <v>1520861</v>
      </c>
      <c r="H2186" s="126"/>
      <c r="I2186" s="130" t="s">
        <v>5974</v>
      </c>
      <c r="J2186" s="126"/>
      <c r="K2186" s="126"/>
      <c r="L2186" s="126"/>
      <c r="M2186" s="126"/>
      <c r="N2186" s="223">
        <v>0</v>
      </c>
      <c r="O2186" s="223">
        <v>575000</v>
      </c>
      <c r="P2186" s="126" t="s">
        <v>1331</v>
      </c>
    </row>
    <row r="2187" spans="1:16" ht="51">
      <c r="A2187" s="126">
        <v>87</v>
      </c>
      <c r="B2187" s="126"/>
      <c r="C2187" s="127" t="s">
        <v>712</v>
      </c>
      <c r="D2187" s="121">
        <v>42936</v>
      </c>
      <c r="E2187" s="122" t="s">
        <v>5975</v>
      </c>
      <c r="F2187" s="122" t="s">
        <v>3</v>
      </c>
      <c r="G2187" s="122">
        <v>1520751</v>
      </c>
      <c r="H2187" s="126"/>
      <c r="I2187" s="130" t="s">
        <v>5976</v>
      </c>
      <c r="J2187" s="126"/>
      <c r="K2187" s="126"/>
      <c r="L2187" s="126"/>
      <c r="M2187" s="126"/>
      <c r="N2187" s="223">
        <v>0</v>
      </c>
      <c r="O2187" s="223">
        <v>149.97999999999999</v>
      </c>
      <c r="P2187" s="126" t="s">
        <v>1331</v>
      </c>
    </row>
    <row r="2188" spans="1:16" ht="51">
      <c r="A2188" s="126" t="s">
        <v>620</v>
      </c>
      <c r="B2188" s="126"/>
      <c r="C2188" s="127" t="s">
        <v>714</v>
      </c>
      <c r="D2188" s="121">
        <v>42936</v>
      </c>
      <c r="E2188" s="122" t="s">
        <v>5977</v>
      </c>
      <c r="F2188" s="122" t="s">
        <v>3</v>
      </c>
      <c r="G2188" s="122">
        <v>1520767</v>
      </c>
      <c r="H2188" s="126"/>
      <c r="I2188" s="130" t="s">
        <v>5978</v>
      </c>
      <c r="J2188" s="126"/>
      <c r="K2188" s="126"/>
      <c r="L2188" s="126"/>
      <c r="M2188" s="126"/>
      <c r="N2188" s="223">
        <v>0</v>
      </c>
      <c r="O2188" s="223">
        <v>307.45999999999998</v>
      </c>
      <c r="P2188" s="126" t="s">
        <v>1331</v>
      </c>
    </row>
    <row r="2189" spans="1:16" ht="51">
      <c r="A2189" s="126" t="s">
        <v>620</v>
      </c>
      <c r="B2189" s="126"/>
      <c r="C2189" s="127" t="s">
        <v>714</v>
      </c>
      <c r="D2189" s="121">
        <v>42936</v>
      </c>
      <c r="E2189" s="122" t="s">
        <v>5979</v>
      </c>
      <c r="F2189" s="122" t="s">
        <v>3</v>
      </c>
      <c r="G2189" s="122">
        <v>1520769</v>
      </c>
      <c r="H2189" s="126"/>
      <c r="I2189" s="130" t="s">
        <v>5980</v>
      </c>
      <c r="J2189" s="126"/>
      <c r="K2189" s="126"/>
      <c r="L2189" s="126"/>
      <c r="M2189" s="126"/>
      <c r="N2189" s="223">
        <v>0</v>
      </c>
      <c r="O2189" s="223">
        <v>1750</v>
      </c>
      <c r="P2189" s="126" t="s">
        <v>1331</v>
      </c>
    </row>
    <row r="2190" spans="1:16" ht="51">
      <c r="A2190" s="126" t="s">
        <v>620</v>
      </c>
      <c r="B2190" s="126"/>
      <c r="C2190" s="127" t="s">
        <v>714</v>
      </c>
      <c r="D2190" s="121">
        <v>42936</v>
      </c>
      <c r="E2190" s="122" t="s">
        <v>5981</v>
      </c>
      <c r="F2190" s="122" t="s">
        <v>3</v>
      </c>
      <c r="G2190" s="122">
        <v>1520838</v>
      </c>
      <c r="H2190" s="126"/>
      <c r="I2190" s="130" t="s">
        <v>5982</v>
      </c>
      <c r="J2190" s="126"/>
      <c r="K2190" s="126"/>
      <c r="L2190" s="126"/>
      <c r="M2190" s="126"/>
      <c r="N2190" s="223">
        <v>0</v>
      </c>
      <c r="O2190" s="223">
        <v>758</v>
      </c>
      <c r="P2190" s="126" t="s">
        <v>1331</v>
      </c>
    </row>
    <row r="2191" spans="1:16" ht="51">
      <c r="A2191" s="126">
        <v>46</v>
      </c>
      <c r="B2191" s="126"/>
      <c r="C2191" s="127" t="s">
        <v>699</v>
      </c>
      <c r="D2191" s="121">
        <v>42936</v>
      </c>
      <c r="E2191" s="122" t="s">
        <v>5983</v>
      </c>
      <c r="F2191" s="122" t="s">
        <v>3</v>
      </c>
      <c r="G2191" s="122">
        <v>1520862</v>
      </c>
      <c r="H2191" s="126"/>
      <c r="I2191" s="130" t="s">
        <v>5984</v>
      </c>
      <c r="J2191" s="126"/>
      <c r="K2191" s="126"/>
      <c r="L2191" s="126"/>
      <c r="M2191" s="126"/>
      <c r="N2191" s="223">
        <v>0</v>
      </c>
      <c r="O2191" s="223">
        <v>52.4</v>
      </c>
      <c r="P2191" s="126" t="s">
        <v>1331</v>
      </c>
    </row>
    <row r="2192" spans="1:16" ht="51">
      <c r="A2192" s="126">
        <v>46</v>
      </c>
      <c r="B2192" s="126"/>
      <c r="C2192" s="127" t="s">
        <v>699</v>
      </c>
      <c r="D2192" s="121">
        <v>42936</v>
      </c>
      <c r="E2192" s="122" t="s">
        <v>5985</v>
      </c>
      <c r="F2192" s="122" t="s">
        <v>3</v>
      </c>
      <c r="G2192" s="122">
        <v>1520864</v>
      </c>
      <c r="H2192" s="126"/>
      <c r="I2192" s="130" t="s">
        <v>5984</v>
      </c>
      <c r="J2192" s="126"/>
      <c r="K2192" s="126"/>
      <c r="L2192" s="126"/>
      <c r="M2192" s="126"/>
      <c r="N2192" s="223">
        <v>0</v>
      </c>
      <c r="O2192" s="223">
        <v>3293.98</v>
      </c>
      <c r="P2192" s="126" t="s">
        <v>1331</v>
      </c>
    </row>
    <row r="2193" spans="1:16" ht="51">
      <c r="A2193" s="126" t="s">
        <v>620</v>
      </c>
      <c r="B2193" s="126"/>
      <c r="C2193" s="127" t="s">
        <v>714</v>
      </c>
      <c r="D2193" s="121">
        <v>42936</v>
      </c>
      <c r="E2193" s="122" t="s">
        <v>5986</v>
      </c>
      <c r="F2193" s="122" t="s">
        <v>3</v>
      </c>
      <c r="G2193" s="122">
        <v>1520879</v>
      </c>
      <c r="H2193" s="126"/>
      <c r="I2193" s="130" t="s">
        <v>4191</v>
      </c>
      <c r="J2193" s="126"/>
      <c r="K2193" s="126"/>
      <c r="L2193" s="126"/>
      <c r="M2193" s="126"/>
      <c r="N2193" s="223">
        <v>0</v>
      </c>
      <c r="O2193" s="223">
        <v>800</v>
      </c>
      <c r="P2193" s="126" t="s">
        <v>1331</v>
      </c>
    </row>
    <row r="2194" spans="1:16" ht="51">
      <c r="A2194" s="126" t="s">
        <v>620</v>
      </c>
      <c r="B2194" s="126"/>
      <c r="C2194" s="127" t="s">
        <v>714</v>
      </c>
      <c r="D2194" s="121">
        <v>42936</v>
      </c>
      <c r="E2194" s="122" t="s">
        <v>5987</v>
      </c>
      <c r="F2194" s="122" t="s">
        <v>3</v>
      </c>
      <c r="G2194" s="122">
        <v>1520888</v>
      </c>
      <c r="H2194" s="126"/>
      <c r="I2194" s="130" t="s">
        <v>5988</v>
      </c>
      <c r="J2194" s="126"/>
      <c r="K2194" s="126"/>
      <c r="L2194" s="126"/>
      <c r="M2194" s="126"/>
      <c r="N2194" s="223">
        <v>0</v>
      </c>
      <c r="O2194" s="223">
        <v>57.99</v>
      </c>
      <c r="P2194" s="126" t="s">
        <v>1331</v>
      </c>
    </row>
    <row r="2195" spans="1:16" ht="51">
      <c r="A2195" s="126" t="s">
        <v>620</v>
      </c>
      <c r="B2195" s="126"/>
      <c r="C2195" s="127" t="s">
        <v>714</v>
      </c>
      <c r="D2195" s="121">
        <v>42936</v>
      </c>
      <c r="E2195" s="122" t="s">
        <v>5989</v>
      </c>
      <c r="F2195" s="122" t="s">
        <v>3</v>
      </c>
      <c r="G2195" s="122">
        <v>1520910</v>
      </c>
      <c r="H2195" s="126"/>
      <c r="I2195" s="130" t="s">
        <v>5990</v>
      </c>
      <c r="J2195" s="126"/>
      <c r="K2195" s="126"/>
      <c r="L2195" s="126"/>
      <c r="M2195" s="126"/>
      <c r="N2195" s="223">
        <v>0</v>
      </c>
      <c r="O2195" s="223">
        <v>87</v>
      </c>
      <c r="P2195" s="126" t="s">
        <v>12606</v>
      </c>
    </row>
    <row r="2196" spans="1:16" ht="51">
      <c r="A2196" s="126">
        <v>86</v>
      </c>
      <c r="B2196" s="126"/>
      <c r="C2196" s="127" t="s">
        <v>711</v>
      </c>
      <c r="D2196" s="121">
        <v>42937</v>
      </c>
      <c r="E2196" s="122" t="s">
        <v>5991</v>
      </c>
      <c r="F2196" s="122" t="s">
        <v>3</v>
      </c>
      <c r="G2196" s="122">
        <v>1521222</v>
      </c>
      <c r="H2196" s="126"/>
      <c r="I2196" s="130" t="s">
        <v>5992</v>
      </c>
      <c r="J2196" s="126"/>
      <c r="K2196" s="126"/>
      <c r="L2196" s="126"/>
      <c r="M2196" s="126"/>
      <c r="N2196" s="223">
        <v>0</v>
      </c>
      <c r="O2196" s="223">
        <v>67308</v>
      </c>
      <c r="P2196" s="126" t="s">
        <v>1331</v>
      </c>
    </row>
    <row r="2197" spans="1:16" ht="51">
      <c r="A2197" s="126">
        <v>670</v>
      </c>
      <c r="B2197" s="126"/>
      <c r="C2197" s="127" t="s">
        <v>236</v>
      </c>
      <c r="D2197" s="121">
        <v>42937</v>
      </c>
      <c r="E2197" s="122" t="s">
        <v>5993</v>
      </c>
      <c r="F2197" s="122" t="s">
        <v>3</v>
      </c>
      <c r="G2197" s="122">
        <v>1521284</v>
      </c>
      <c r="H2197" s="126"/>
      <c r="I2197" s="130" t="s">
        <v>5994</v>
      </c>
      <c r="J2197" s="126"/>
      <c r="K2197" s="126"/>
      <c r="L2197" s="126"/>
      <c r="M2197" s="126"/>
      <c r="N2197" s="223">
        <v>0</v>
      </c>
      <c r="O2197" s="223">
        <v>451.25</v>
      </c>
      <c r="P2197" s="126" t="s">
        <v>1331</v>
      </c>
    </row>
    <row r="2198" spans="1:16" ht="38.25">
      <c r="A2198" s="126">
        <v>15</v>
      </c>
      <c r="B2198" s="126"/>
      <c r="C2198" s="127" t="s">
        <v>692</v>
      </c>
      <c r="D2198" s="121">
        <v>42937</v>
      </c>
      <c r="E2198" s="122" t="s">
        <v>5995</v>
      </c>
      <c r="F2198" s="122" t="s">
        <v>3</v>
      </c>
      <c r="G2198" s="122">
        <v>1521161</v>
      </c>
      <c r="H2198" s="126"/>
      <c r="I2198" s="130" t="s">
        <v>5996</v>
      </c>
      <c r="J2198" s="126"/>
      <c r="K2198" s="126"/>
      <c r="L2198" s="126"/>
      <c r="M2198" s="126"/>
      <c r="N2198" s="223">
        <v>0</v>
      </c>
      <c r="O2198" s="223">
        <v>17.13</v>
      </c>
      <c r="P2198" s="126" t="s">
        <v>1331</v>
      </c>
    </row>
    <row r="2199" spans="1:16" ht="38.25">
      <c r="A2199" s="126">
        <v>86</v>
      </c>
      <c r="B2199" s="126"/>
      <c r="C2199" s="127" t="s">
        <v>711</v>
      </c>
      <c r="D2199" s="121">
        <v>42937</v>
      </c>
      <c r="E2199" s="122" t="s">
        <v>5997</v>
      </c>
      <c r="F2199" s="122" t="s">
        <v>3</v>
      </c>
      <c r="G2199" s="122">
        <v>1521226</v>
      </c>
      <c r="H2199" s="126"/>
      <c r="I2199" s="130" t="s">
        <v>5998</v>
      </c>
      <c r="J2199" s="126"/>
      <c r="K2199" s="126"/>
      <c r="L2199" s="126"/>
      <c r="M2199" s="126"/>
      <c r="N2199" s="223">
        <v>0</v>
      </c>
      <c r="O2199" s="223">
        <v>3.14</v>
      </c>
      <c r="P2199" s="126" t="s">
        <v>1331</v>
      </c>
    </row>
    <row r="2200" spans="1:16" ht="51">
      <c r="A2200" s="126" t="s">
        <v>620</v>
      </c>
      <c r="B2200" s="126"/>
      <c r="C2200" s="127" t="s">
        <v>714</v>
      </c>
      <c r="D2200" s="121">
        <v>42937</v>
      </c>
      <c r="E2200" s="122" t="s">
        <v>5999</v>
      </c>
      <c r="F2200" s="122" t="s">
        <v>3</v>
      </c>
      <c r="G2200" s="122">
        <v>1521238</v>
      </c>
      <c r="H2200" s="126"/>
      <c r="I2200" s="130" t="s">
        <v>6000</v>
      </c>
      <c r="J2200" s="126"/>
      <c r="K2200" s="126"/>
      <c r="L2200" s="126"/>
      <c r="M2200" s="126"/>
      <c r="N2200" s="223">
        <v>0</v>
      </c>
      <c r="O2200" s="223">
        <v>427.87</v>
      </c>
      <c r="P2200" s="126" t="s">
        <v>1331</v>
      </c>
    </row>
    <row r="2201" spans="1:16" ht="51">
      <c r="A2201" s="126" t="s">
        <v>620</v>
      </c>
      <c r="B2201" s="126"/>
      <c r="C2201" s="127" t="s">
        <v>714</v>
      </c>
      <c r="D2201" s="121">
        <v>42937</v>
      </c>
      <c r="E2201" s="122" t="s">
        <v>6001</v>
      </c>
      <c r="F2201" s="122" t="s">
        <v>3</v>
      </c>
      <c r="G2201" s="122">
        <v>1521242</v>
      </c>
      <c r="H2201" s="126"/>
      <c r="I2201" s="130" t="s">
        <v>6002</v>
      </c>
      <c r="J2201" s="126"/>
      <c r="K2201" s="126"/>
      <c r="L2201" s="126"/>
      <c r="M2201" s="126"/>
      <c r="N2201" s="223">
        <v>0</v>
      </c>
      <c r="O2201" s="223">
        <v>461.73</v>
      </c>
      <c r="P2201" s="126" t="s">
        <v>1331</v>
      </c>
    </row>
    <row r="2202" spans="1:16" ht="51">
      <c r="A2202" s="126">
        <v>16</v>
      </c>
      <c r="B2202" s="126"/>
      <c r="C2202" s="127" t="s">
        <v>693</v>
      </c>
      <c r="D2202" s="121">
        <v>42937</v>
      </c>
      <c r="E2202" s="122" t="s">
        <v>6003</v>
      </c>
      <c r="F2202" s="122" t="s">
        <v>3</v>
      </c>
      <c r="G2202" s="122">
        <v>1521295</v>
      </c>
      <c r="H2202" s="126"/>
      <c r="I2202" s="130" t="s">
        <v>6004</v>
      </c>
      <c r="J2202" s="126"/>
      <c r="K2202" s="126"/>
      <c r="L2202" s="126"/>
      <c r="M2202" s="126"/>
      <c r="N2202" s="223">
        <v>0</v>
      </c>
      <c r="O2202" s="223">
        <v>3540.48</v>
      </c>
      <c r="P2202" s="126" t="s">
        <v>1331</v>
      </c>
    </row>
    <row r="2203" spans="1:16" ht="51">
      <c r="A2203" s="126" t="s">
        <v>620</v>
      </c>
      <c r="B2203" s="126"/>
      <c r="C2203" s="127" t="s">
        <v>714</v>
      </c>
      <c r="D2203" s="121">
        <v>42937</v>
      </c>
      <c r="E2203" s="122" t="s">
        <v>6005</v>
      </c>
      <c r="F2203" s="122" t="s">
        <v>3</v>
      </c>
      <c r="G2203" s="122">
        <v>1521303</v>
      </c>
      <c r="H2203" s="126"/>
      <c r="I2203" s="130" t="s">
        <v>6006</v>
      </c>
      <c r="J2203" s="126"/>
      <c r="K2203" s="126"/>
      <c r="L2203" s="126"/>
      <c r="M2203" s="126"/>
      <c r="N2203" s="223">
        <v>0</v>
      </c>
      <c r="O2203" s="223">
        <v>7882.4400000000005</v>
      </c>
      <c r="P2203" s="126" t="s">
        <v>1331</v>
      </c>
    </row>
    <row r="2204" spans="1:16" ht="51">
      <c r="A2204" s="126" t="s">
        <v>620</v>
      </c>
      <c r="B2204" s="126"/>
      <c r="C2204" s="127" t="s">
        <v>714</v>
      </c>
      <c r="D2204" s="121">
        <v>42937</v>
      </c>
      <c r="E2204" s="122" t="s">
        <v>6007</v>
      </c>
      <c r="F2204" s="122" t="s">
        <v>3</v>
      </c>
      <c r="G2204" s="122">
        <v>1521315</v>
      </c>
      <c r="H2204" s="126"/>
      <c r="I2204" s="130" t="s">
        <v>6008</v>
      </c>
      <c r="J2204" s="126"/>
      <c r="K2204" s="126"/>
      <c r="L2204" s="126"/>
      <c r="M2204" s="126"/>
      <c r="N2204" s="223">
        <v>0</v>
      </c>
      <c r="O2204" s="223">
        <v>3325</v>
      </c>
      <c r="P2204" s="126" t="s">
        <v>1331</v>
      </c>
    </row>
    <row r="2205" spans="1:16" ht="51">
      <c r="A2205" s="126" t="s">
        <v>620</v>
      </c>
      <c r="B2205" s="126"/>
      <c r="C2205" s="127" t="s">
        <v>714</v>
      </c>
      <c r="D2205" s="121">
        <v>42937</v>
      </c>
      <c r="E2205" s="122" t="s">
        <v>6009</v>
      </c>
      <c r="F2205" s="122" t="s">
        <v>3</v>
      </c>
      <c r="G2205" s="122">
        <v>1521432</v>
      </c>
      <c r="H2205" s="126"/>
      <c r="I2205" s="130" t="s">
        <v>6010</v>
      </c>
      <c r="J2205" s="126"/>
      <c r="K2205" s="126"/>
      <c r="L2205" s="126"/>
      <c r="M2205" s="126"/>
      <c r="N2205" s="223">
        <v>0</v>
      </c>
      <c r="O2205" s="223">
        <v>7000</v>
      </c>
      <c r="P2205" s="126" t="s">
        <v>1331</v>
      </c>
    </row>
    <row r="2206" spans="1:16" ht="51">
      <c r="A2206" s="126" t="s">
        <v>620</v>
      </c>
      <c r="B2206" s="126"/>
      <c r="C2206" s="127" t="s">
        <v>714</v>
      </c>
      <c r="D2206" s="121">
        <v>42940</v>
      </c>
      <c r="E2206" s="122" t="s">
        <v>6011</v>
      </c>
      <c r="F2206" s="122" t="s">
        <v>3</v>
      </c>
      <c r="G2206" s="122">
        <v>1521718</v>
      </c>
      <c r="H2206" s="126"/>
      <c r="I2206" s="130" t="s">
        <v>6012</v>
      </c>
      <c r="J2206" s="126"/>
      <c r="K2206" s="126"/>
      <c r="L2206" s="126"/>
      <c r="M2206" s="126"/>
      <c r="N2206" s="223">
        <v>0</v>
      </c>
      <c r="O2206" s="223">
        <v>58852.75</v>
      </c>
      <c r="P2206" s="126" t="s">
        <v>1331</v>
      </c>
    </row>
    <row r="2207" spans="1:16" ht="51">
      <c r="A2207" s="126" t="s">
        <v>620</v>
      </c>
      <c r="B2207" s="126"/>
      <c r="C2207" s="127" t="s">
        <v>714</v>
      </c>
      <c r="D2207" s="121">
        <v>42940</v>
      </c>
      <c r="E2207" s="122" t="s">
        <v>6013</v>
      </c>
      <c r="F2207" s="122" t="s">
        <v>3</v>
      </c>
      <c r="G2207" s="122">
        <v>1521720</v>
      </c>
      <c r="H2207" s="126"/>
      <c r="I2207" s="130" t="s">
        <v>6014</v>
      </c>
      <c r="J2207" s="126"/>
      <c r="K2207" s="126"/>
      <c r="L2207" s="126"/>
      <c r="M2207" s="126"/>
      <c r="N2207" s="223">
        <v>0</v>
      </c>
      <c r="O2207" s="223">
        <v>2111.4</v>
      </c>
      <c r="P2207" s="126" t="s">
        <v>1331</v>
      </c>
    </row>
    <row r="2208" spans="1:16" ht="51">
      <c r="A2208" s="126">
        <v>70</v>
      </c>
      <c r="B2208" s="126"/>
      <c r="C2208" s="127" t="s">
        <v>706</v>
      </c>
      <c r="D2208" s="121">
        <v>42940</v>
      </c>
      <c r="E2208" s="122" t="s">
        <v>6015</v>
      </c>
      <c r="F2208" s="122" t="s">
        <v>3</v>
      </c>
      <c r="G2208" s="122">
        <v>1521756</v>
      </c>
      <c r="H2208" s="126"/>
      <c r="I2208" s="130" t="s">
        <v>6016</v>
      </c>
      <c r="J2208" s="126"/>
      <c r="K2208" s="126"/>
      <c r="L2208" s="126"/>
      <c r="M2208" s="126"/>
      <c r="N2208" s="223">
        <v>0</v>
      </c>
      <c r="O2208" s="223">
        <v>37.25</v>
      </c>
      <c r="P2208" s="126" t="s">
        <v>1331</v>
      </c>
    </row>
    <row r="2209" spans="1:16" ht="51">
      <c r="A2209" s="126" t="s">
        <v>620</v>
      </c>
      <c r="B2209" s="126"/>
      <c r="C2209" s="127" t="s">
        <v>714</v>
      </c>
      <c r="D2209" s="121">
        <v>42940</v>
      </c>
      <c r="E2209" s="122" t="s">
        <v>6017</v>
      </c>
      <c r="F2209" s="122" t="s">
        <v>3</v>
      </c>
      <c r="G2209" s="122">
        <v>1521710</v>
      </c>
      <c r="H2209" s="126"/>
      <c r="I2209" s="130" t="s">
        <v>6018</v>
      </c>
      <c r="J2209" s="126"/>
      <c r="K2209" s="126"/>
      <c r="L2209" s="126"/>
      <c r="M2209" s="126"/>
      <c r="N2209" s="223">
        <v>0</v>
      </c>
      <c r="O2209" s="223">
        <v>56.5</v>
      </c>
      <c r="P2209" s="126" t="s">
        <v>1331</v>
      </c>
    </row>
    <row r="2210" spans="1:16" ht="51">
      <c r="A2210" s="126" t="s">
        <v>620</v>
      </c>
      <c r="B2210" s="126"/>
      <c r="C2210" s="127" t="s">
        <v>714</v>
      </c>
      <c r="D2210" s="121">
        <v>42940</v>
      </c>
      <c r="E2210" s="122" t="s">
        <v>6019</v>
      </c>
      <c r="F2210" s="122" t="s">
        <v>3</v>
      </c>
      <c r="G2210" s="122">
        <v>1521740</v>
      </c>
      <c r="H2210" s="126"/>
      <c r="I2210" s="130" t="s">
        <v>6020</v>
      </c>
      <c r="J2210" s="126"/>
      <c r="K2210" s="126"/>
      <c r="L2210" s="126"/>
      <c r="M2210" s="126"/>
      <c r="N2210" s="223">
        <v>0</v>
      </c>
      <c r="O2210" s="223">
        <v>43167</v>
      </c>
      <c r="P2210" s="126" t="s">
        <v>1331</v>
      </c>
    </row>
    <row r="2211" spans="1:16" ht="51">
      <c r="A2211" s="126" t="s">
        <v>620</v>
      </c>
      <c r="B2211" s="126"/>
      <c r="C2211" s="127" t="s">
        <v>714</v>
      </c>
      <c r="D2211" s="121">
        <v>42940</v>
      </c>
      <c r="E2211" s="122" t="s">
        <v>6021</v>
      </c>
      <c r="F2211" s="122" t="s">
        <v>3</v>
      </c>
      <c r="G2211" s="122">
        <v>1521772</v>
      </c>
      <c r="H2211" s="126"/>
      <c r="I2211" s="130" t="s">
        <v>6022</v>
      </c>
      <c r="J2211" s="126"/>
      <c r="K2211" s="126"/>
      <c r="L2211" s="126"/>
      <c r="M2211" s="126"/>
      <c r="N2211" s="223">
        <v>0</v>
      </c>
      <c r="O2211" s="223">
        <v>715.08</v>
      </c>
      <c r="P2211" s="126" t="s">
        <v>1331</v>
      </c>
    </row>
    <row r="2212" spans="1:16" ht="51">
      <c r="A2212" s="126" t="s">
        <v>620</v>
      </c>
      <c r="B2212" s="126"/>
      <c r="C2212" s="127" t="s">
        <v>714</v>
      </c>
      <c r="D2212" s="121">
        <v>42940</v>
      </c>
      <c r="E2212" s="122" t="s">
        <v>6023</v>
      </c>
      <c r="F2212" s="122" t="s">
        <v>3</v>
      </c>
      <c r="G2212" s="122">
        <v>1521813</v>
      </c>
      <c r="H2212" s="126"/>
      <c r="I2212" s="130" t="s">
        <v>6024</v>
      </c>
      <c r="J2212" s="126"/>
      <c r="K2212" s="126"/>
      <c r="L2212" s="126"/>
      <c r="M2212" s="126"/>
      <c r="N2212" s="223">
        <v>0</v>
      </c>
      <c r="O2212" s="223">
        <v>185.5</v>
      </c>
      <c r="P2212" s="126" t="s">
        <v>1331</v>
      </c>
    </row>
    <row r="2213" spans="1:16" ht="38.25">
      <c r="A2213" s="126">
        <v>130</v>
      </c>
      <c r="B2213" s="126"/>
      <c r="C2213" s="127" t="s">
        <v>728</v>
      </c>
      <c r="D2213" s="121">
        <v>42940</v>
      </c>
      <c r="E2213" s="122" t="s">
        <v>6025</v>
      </c>
      <c r="F2213" s="122" t="s">
        <v>3</v>
      </c>
      <c r="G2213" s="122">
        <v>1521817</v>
      </c>
      <c r="H2213" s="126"/>
      <c r="I2213" s="130" t="s">
        <v>6026</v>
      </c>
      <c r="J2213" s="126"/>
      <c r="K2213" s="126"/>
      <c r="L2213" s="126"/>
      <c r="M2213" s="126"/>
      <c r="N2213" s="223">
        <v>0</v>
      </c>
      <c r="O2213" s="223">
        <v>36.5</v>
      </c>
      <c r="P2213" s="126" t="s">
        <v>1331</v>
      </c>
    </row>
    <row r="2214" spans="1:16" ht="51">
      <c r="A2214" s="126" t="s">
        <v>620</v>
      </c>
      <c r="B2214" s="126"/>
      <c r="C2214" s="127" t="s">
        <v>714</v>
      </c>
      <c r="D2214" s="121">
        <v>42940</v>
      </c>
      <c r="E2214" s="122" t="s">
        <v>6027</v>
      </c>
      <c r="F2214" s="122" t="s">
        <v>3</v>
      </c>
      <c r="G2214" s="122">
        <v>1521831</v>
      </c>
      <c r="H2214" s="126"/>
      <c r="I2214" s="130" t="s">
        <v>6028</v>
      </c>
      <c r="J2214" s="126"/>
      <c r="K2214" s="126"/>
      <c r="L2214" s="126"/>
      <c r="M2214" s="126"/>
      <c r="N2214" s="223">
        <v>0</v>
      </c>
      <c r="O2214" s="223">
        <v>1103.8</v>
      </c>
      <c r="P2214" s="126" t="s">
        <v>1331</v>
      </c>
    </row>
    <row r="2215" spans="1:16" ht="51">
      <c r="A2215" s="126" t="s">
        <v>620</v>
      </c>
      <c r="B2215" s="126"/>
      <c r="C2215" s="127" t="s">
        <v>714</v>
      </c>
      <c r="D2215" s="121">
        <v>42940</v>
      </c>
      <c r="E2215" s="122" t="s">
        <v>6029</v>
      </c>
      <c r="F2215" s="122" t="s">
        <v>3</v>
      </c>
      <c r="G2215" s="122">
        <v>1521870</v>
      </c>
      <c r="H2215" s="126"/>
      <c r="I2215" s="130" t="s">
        <v>6030</v>
      </c>
      <c r="J2215" s="126"/>
      <c r="K2215" s="126"/>
      <c r="L2215" s="126"/>
      <c r="M2215" s="126"/>
      <c r="N2215" s="223">
        <v>0</v>
      </c>
      <c r="O2215" s="223">
        <v>431</v>
      </c>
      <c r="P2215" s="126" t="s">
        <v>1331</v>
      </c>
    </row>
    <row r="2216" spans="1:16" ht="51">
      <c r="A2216" s="126" t="s">
        <v>620</v>
      </c>
      <c r="B2216" s="126"/>
      <c r="C2216" s="127" t="s">
        <v>714</v>
      </c>
      <c r="D2216" s="121">
        <v>42940</v>
      </c>
      <c r="E2216" s="122" t="s">
        <v>6031</v>
      </c>
      <c r="F2216" s="122" t="s">
        <v>3</v>
      </c>
      <c r="G2216" s="122">
        <v>1521874</v>
      </c>
      <c r="H2216" s="126"/>
      <c r="I2216" s="130" t="s">
        <v>6032</v>
      </c>
      <c r="J2216" s="126"/>
      <c r="K2216" s="126"/>
      <c r="L2216" s="126"/>
      <c r="M2216" s="126"/>
      <c r="N2216" s="223">
        <v>0</v>
      </c>
      <c r="O2216" s="223">
        <v>509.44</v>
      </c>
      <c r="P2216" s="126" t="s">
        <v>1331</v>
      </c>
    </row>
    <row r="2217" spans="1:16" ht="51">
      <c r="A2217" s="126">
        <v>130</v>
      </c>
      <c r="B2217" s="126"/>
      <c r="C2217" s="127" t="s">
        <v>728</v>
      </c>
      <c r="D2217" s="121">
        <v>42940</v>
      </c>
      <c r="E2217" s="122" t="s">
        <v>6033</v>
      </c>
      <c r="F2217" s="122" t="s">
        <v>3</v>
      </c>
      <c r="G2217" s="122">
        <v>1521987</v>
      </c>
      <c r="H2217" s="126"/>
      <c r="I2217" s="130" t="s">
        <v>6034</v>
      </c>
      <c r="J2217" s="126"/>
      <c r="K2217" s="126"/>
      <c r="L2217" s="126"/>
      <c r="M2217" s="126"/>
      <c r="N2217" s="223">
        <v>0</v>
      </c>
      <c r="O2217" s="223">
        <v>295</v>
      </c>
      <c r="P2217" s="126" t="s">
        <v>1331</v>
      </c>
    </row>
    <row r="2218" spans="1:16" ht="51">
      <c r="A2218" s="126">
        <v>130</v>
      </c>
      <c r="B2218" s="126"/>
      <c r="C2218" s="127" t="s">
        <v>728</v>
      </c>
      <c r="D2218" s="121">
        <v>42940</v>
      </c>
      <c r="E2218" s="122" t="s">
        <v>6035</v>
      </c>
      <c r="F2218" s="122" t="s">
        <v>3</v>
      </c>
      <c r="G2218" s="122">
        <v>1521988</v>
      </c>
      <c r="H2218" s="126"/>
      <c r="I2218" s="130" t="s">
        <v>6036</v>
      </c>
      <c r="J2218" s="126"/>
      <c r="K2218" s="126"/>
      <c r="L2218" s="126"/>
      <c r="M2218" s="126"/>
      <c r="N2218" s="223">
        <v>0</v>
      </c>
      <c r="O2218" s="223">
        <v>100</v>
      </c>
      <c r="P2218" s="126" t="s">
        <v>1331</v>
      </c>
    </row>
    <row r="2219" spans="1:16" ht="51">
      <c r="A2219" s="126">
        <v>680</v>
      </c>
      <c r="B2219" s="126"/>
      <c r="C2219" s="127" t="s">
        <v>867</v>
      </c>
      <c r="D2219" s="121">
        <v>42941</v>
      </c>
      <c r="E2219" s="122" t="s">
        <v>6037</v>
      </c>
      <c r="F2219" s="122" t="s">
        <v>3</v>
      </c>
      <c r="G2219" s="122">
        <v>1522216</v>
      </c>
      <c r="H2219" s="126"/>
      <c r="I2219" s="130" t="s">
        <v>6038</v>
      </c>
      <c r="J2219" s="126"/>
      <c r="K2219" s="126"/>
      <c r="L2219" s="126"/>
      <c r="M2219" s="126"/>
      <c r="N2219" s="223">
        <v>0</v>
      </c>
      <c r="O2219" s="223">
        <v>1221.7</v>
      </c>
      <c r="P2219" s="126" t="s">
        <v>1331</v>
      </c>
    </row>
    <row r="2220" spans="1:16" ht="51">
      <c r="A2220" s="126">
        <v>680</v>
      </c>
      <c r="B2220" s="126"/>
      <c r="C2220" s="127" t="s">
        <v>867</v>
      </c>
      <c r="D2220" s="121">
        <v>42941</v>
      </c>
      <c r="E2220" s="122" t="s">
        <v>6039</v>
      </c>
      <c r="F2220" s="122" t="s">
        <v>3</v>
      </c>
      <c r="G2220" s="122">
        <v>1522235</v>
      </c>
      <c r="H2220" s="126"/>
      <c r="I2220" s="130" t="s">
        <v>6040</v>
      </c>
      <c r="J2220" s="126"/>
      <c r="K2220" s="126"/>
      <c r="L2220" s="126"/>
      <c r="M2220" s="126"/>
      <c r="N2220" s="223">
        <v>0</v>
      </c>
      <c r="O2220" s="223">
        <v>371</v>
      </c>
      <c r="P2220" s="126" t="s">
        <v>1331</v>
      </c>
    </row>
    <row r="2221" spans="1:16" ht="51">
      <c r="A2221" s="126">
        <v>680</v>
      </c>
      <c r="B2221" s="126"/>
      <c r="C2221" s="127" t="s">
        <v>867</v>
      </c>
      <c r="D2221" s="121">
        <v>42941</v>
      </c>
      <c r="E2221" s="122" t="s">
        <v>6041</v>
      </c>
      <c r="F2221" s="122" t="s">
        <v>3</v>
      </c>
      <c r="G2221" s="122">
        <v>1522239</v>
      </c>
      <c r="H2221" s="126"/>
      <c r="I2221" s="130" t="s">
        <v>6042</v>
      </c>
      <c r="J2221" s="126"/>
      <c r="K2221" s="126"/>
      <c r="L2221" s="126"/>
      <c r="M2221" s="126"/>
      <c r="N2221" s="223">
        <v>0</v>
      </c>
      <c r="O2221" s="223">
        <v>60869.05</v>
      </c>
      <c r="P2221" s="126" t="s">
        <v>1331</v>
      </c>
    </row>
    <row r="2222" spans="1:16" ht="51">
      <c r="A2222" s="126" t="s">
        <v>620</v>
      </c>
      <c r="B2222" s="126"/>
      <c r="C2222" s="127" t="s">
        <v>714</v>
      </c>
      <c r="D2222" s="121">
        <v>42941</v>
      </c>
      <c r="E2222" s="122" t="s">
        <v>6043</v>
      </c>
      <c r="F2222" s="122" t="s">
        <v>3</v>
      </c>
      <c r="G2222" s="122">
        <v>1522130</v>
      </c>
      <c r="H2222" s="126"/>
      <c r="I2222" s="130" t="s">
        <v>6044</v>
      </c>
      <c r="J2222" s="126"/>
      <c r="K2222" s="126"/>
      <c r="L2222" s="126"/>
      <c r="M2222" s="126"/>
      <c r="N2222" s="223">
        <v>0</v>
      </c>
      <c r="O2222" s="223">
        <v>168.3</v>
      </c>
      <c r="P2222" s="126" t="s">
        <v>1331</v>
      </c>
    </row>
    <row r="2223" spans="1:16" ht="51">
      <c r="A2223" s="126">
        <v>340</v>
      </c>
      <c r="B2223" s="126"/>
      <c r="C2223" s="127" t="s">
        <v>815</v>
      </c>
      <c r="D2223" s="121">
        <v>42941</v>
      </c>
      <c r="E2223" s="122" t="s">
        <v>6045</v>
      </c>
      <c r="F2223" s="122" t="s">
        <v>3</v>
      </c>
      <c r="G2223" s="122">
        <v>1522203</v>
      </c>
      <c r="H2223" s="126"/>
      <c r="I2223" s="130" t="s">
        <v>6046</v>
      </c>
      <c r="J2223" s="126"/>
      <c r="K2223" s="126"/>
      <c r="L2223" s="126"/>
      <c r="M2223" s="126"/>
      <c r="N2223" s="223">
        <v>0</v>
      </c>
      <c r="O2223" s="223">
        <v>313.64</v>
      </c>
      <c r="P2223" s="126" t="s">
        <v>1331</v>
      </c>
    </row>
    <row r="2224" spans="1:16" ht="51">
      <c r="A2224" s="126">
        <v>20</v>
      </c>
      <c r="B2224" s="126"/>
      <c r="C2224" s="127" t="s">
        <v>694</v>
      </c>
      <c r="D2224" s="121">
        <v>42941</v>
      </c>
      <c r="E2224" s="122" t="s">
        <v>6047</v>
      </c>
      <c r="F2224" s="122" t="s">
        <v>3</v>
      </c>
      <c r="G2224" s="122">
        <v>1522274</v>
      </c>
      <c r="H2224" s="126"/>
      <c r="I2224" s="130" t="s">
        <v>6048</v>
      </c>
      <c r="J2224" s="126"/>
      <c r="K2224" s="126"/>
      <c r="L2224" s="126"/>
      <c r="M2224" s="126"/>
      <c r="N2224" s="223">
        <v>0</v>
      </c>
      <c r="O2224" s="223">
        <v>17</v>
      </c>
      <c r="P2224" s="126" t="s">
        <v>1331</v>
      </c>
    </row>
    <row r="2225" spans="1:16" ht="63.75">
      <c r="A2225" s="126">
        <v>20</v>
      </c>
      <c r="B2225" s="126"/>
      <c r="C2225" s="127" t="s">
        <v>694</v>
      </c>
      <c r="D2225" s="121">
        <v>42941</v>
      </c>
      <c r="E2225" s="122" t="s">
        <v>6049</v>
      </c>
      <c r="F2225" s="122" t="s">
        <v>3</v>
      </c>
      <c r="G2225" s="122">
        <v>1522406</v>
      </c>
      <c r="H2225" s="126"/>
      <c r="I2225" s="130" t="s">
        <v>6050</v>
      </c>
      <c r="J2225" s="126"/>
      <c r="K2225" s="126"/>
      <c r="L2225" s="126"/>
      <c r="M2225" s="126"/>
      <c r="N2225" s="223">
        <v>0</v>
      </c>
      <c r="O2225" s="223">
        <v>544</v>
      </c>
      <c r="P2225" s="126" t="s">
        <v>1331</v>
      </c>
    </row>
    <row r="2226" spans="1:16" ht="51">
      <c r="A2226" s="126" t="s">
        <v>620</v>
      </c>
      <c r="B2226" s="126"/>
      <c r="C2226" s="127" t="s">
        <v>714</v>
      </c>
      <c r="D2226" s="121">
        <v>42942</v>
      </c>
      <c r="E2226" s="122" t="s">
        <v>6051</v>
      </c>
      <c r="F2226" s="122" t="s">
        <v>3</v>
      </c>
      <c r="G2226" s="122">
        <v>1522634</v>
      </c>
      <c r="H2226" s="126"/>
      <c r="I2226" s="130" t="s">
        <v>6052</v>
      </c>
      <c r="J2226" s="126"/>
      <c r="K2226" s="126"/>
      <c r="L2226" s="126"/>
      <c r="M2226" s="126"/>
      <c r="N2226" s="223">
        <v>0</v>
      </c>
      <c r="O2226" s="223">
        <v>15250.4</v>
      </c>
      <c r="P2226" s="126" t="s">
        <v>1331</v>
      </c>
    </row>
    <row r="2227" spans="1:16" ht="51">
      <c r="A2227" s="126" t="s">
        <v>620</v>
      </c>
      <c r="B2227" s="126"/>
      <c r="C2227" s="127" t="s">
        <v>714</v>
      </c>
      <c r="D2227" s="121">
        <v>42942</v>
      </c>
      <c r="E2227" s="122" t="s">
        <v>6053</v>
      </c>
      <c r="F2227" s="122" t="s">
        <v>3</v>
      </c>
      <c r="G2227" s="122">
        <v>1522558</v>
      </c>
      <c r="H2227" s="126"/>
      <c r="I2227" s="130" t="s">
        <v>6054</v>
      </c>
      <c r="J2227" s="126"/>
      <c r="K2227" s="126"/>
      <c r="L2227" s="126"/>
      <c r="M2227" s="126"/>
      <c r="N2227" s="223">
        <v>0</v>
      </c>
      <c r="O2227" s="223">
        <v>3709.28</v>
      </c>
      <c r="P2227" s="126" t="s">
        <v>1331</v>
      </c>
    </row>
    <row r="2228" spans="1:16" ht="51">
      <c r="A2228" s="126" t="s">
        <v>620</v>
      </c>
      <c r="B2228" s="126"/>
      <c r="C2228" s="127" t="s">
        <v>714</v>
      </c>
      <c r="D2228" s="121">
        <v>42942</v>
      </c>
      <c r="E2228" s="122" t="s">
        <v>6055</v>
      </c>
      <c r="F2228" s="122" t="s">
        <v>3</v>
      </c>
      <c r="G2228" s="122">
        <v>1522733</v>
      </c>
      <c r="H2228" s="126"/>
      <c r="I2228" s="130" t="s">
        <v>6056</v>
      </c>
      <c r="J2228" s="126"/>
      <c r="K2228" s="126"/>
      <c r="L2228" s="126"/>
      <c r="M2228" s="126"/>
      <c r="N2228" s="223">
        <v>0</v>
      </c>
      <c r="O2228" s="223">
        <v>19432</v>
      </c>
      <c r="P2228" s="126" t="s">
        <v>1331</v>
      </c>
    </row>
    <row r="2229" spans="1:16" ht="51">
      <c r="A2229" s="126" t="s">
        <v>620</v>
      </c>
      <c r="B2229" s="126"/>
      <c r="C2229" s="127" t="s">
        <v>714</v>
      </c>
      <c r="D2229" s="121">
        <v>42942</v>
      </c>
      <c r="E2229" s="122" t="s">
        <v>6057</v>
      </c>
      <c r="F2229" s="122" t="s">
        <v>3</v>
      </c>
      <c r="G2229" s="122">
        <v>1522745</v>
      </c>
      <c r="H2229" s="126"/>
      <c r="I2229" s="130" t="s">
        <v>6058</v>
      </c>
      <c r="J2229" s="126"/>
      <c r="K2229" s="126"/>
      <c r="L2229" s="126"/>
      <c r="M2229" s="126"/>
      <c r="N2229" s="223">
        <v>0</v>
      </c>
      <c r="O2229" s="223">
        <v>1</v>
      </c>
      <c r="P2229" s="126" t="s">
        <v>1331</v>
      </c>
    </row>
    <row r="2230" spans="1:16" ht="51">
      <c r="A2230" s="126" t="s">
        <v>620</v>
      </c>
      <c r="B2230" s="126"/>
      <c r="C2230" s="127" t="s">
        <v>714</v>
      </c>
      <c r="D2230" s="121">
        <v>42942</v>
      </c>
      <c r="E2230" s="122" t="s">
        <v>6059</v>
      </c>
      <c r="F2230" s="122" t="s">
        <v>3</v>
      </c>
      <c r="G2230" s="122">
        <v>1522746</v>
      </c>
      <c r="H2230" s="126"/>
      <c r="I2230" s="130" t="s">
        <v>6060</v>
      </c>
      <c r="J2230" s="126"/>
      <c r="K2230" s="126"/>
      <c r="L2230" s="126"/>
      <c r="M2230" s="126"/>
      <c r="N2230" s="223">
        <v>0</v>
      </c>
      <c r="O2230" s="223">
        <v>1</v>
      </c>
      <c r="P2230" s="126" t="s">
        <v>1331</v>
      </c>
    </row>
    <row r="2231" spans="1:16" ht="51">
      <c r="A2231" s="126" t="s">
        <v>620</v>
      </c>
      <c r="B2231" s="126"/>
      <c r="C2231" s="127" t="s">
        <v>714</v>
      </c>
      <c r="D2231" s="121">
        <v>42942</v>
      </c>
      <c r="E2231" s="122" t="s">
        <v>6061</v>
      </c>
      <c r="F2231" s="122" t="s">
        <v>3</v>
      </c>
      <c r="G2231" s="122">
        <v>1522748</v>
      </c>
      <c r="H2231" s="126"/>
      <c r="I2231" s="130" t="s">
        <v>6062</v>
      </c>
      <c r="J2231" s="126"/>
      <c r="K2231" s="126"/>
      <c r="L2231" s="126"/>
      <c r="M2231" s="126"/>
      <c r="N2231" s="223">
        <v>0</v>
      </c>
      <c r="O2231" s="223">
        <v>1</v>
      </c>
      <c r="P2231" s="126" t="s">
        <v>1331</v>
      </c>
    </row>
    <row r="2232" spans="1:16" ht="51">
      <c r="A2232" s="126">
        <v>130</v>
      </c>
      <c r="B2232" s="126"/>
      <c r="C2232" s="127" t="s">
        <v>728</v>
      </c>
      <c r="D2232" s="121">
        <v>42942</v>
      </c>
      <c r="E2232" s="122" t="s">
        <v>6063</v>
      </c>
      <c r="F2232" s="122" t="s">
        <v>3</v>
      </c>
      <c r="G2232" s="122">
        <v>1522793</v>
      </c>
      <c r="H2232" s="126"/>
      <c r="I2232" s="130" t="s">
        <v>6064</v>
      </c>
      <c r="J2232" s="126"/>
      <c r="K2232" s="126"/>
      <c r="L2232" s="126"/>
      <c r="M2232" s="126"/>
      <c r="N2232" s="223">
        <v>0</v>
      </c>
      <c r="O2232" s="223">
        <v>150</v>
      </c>
      <c r="P2232" s="126" t="s">
        <v>1331</v>
      </c>
    </row>
    <row r="2233" spans="1:16" ht="51">
      <c r="A2233" s="126" t="s">
        <v>620</v>
      </c>
      <c r="B2233" s="126"/>
      <c r="C2233" s="127" t="s">
        <v>714</v>
      </c>
      <c r="D2233" s="121">
        <v>42943</v>
      </c>
      <c r="E2233" s="122" t="s">
        <v>6065</v>
      </c>
      <c r="F2233" s="122" t="s">
        <v>3</v>
      </c>
      <c r="G2233" s="122">
        <v>1522998</v>
      </c>
      <c r="H2233" s="126"/>
      <c r="I2233" s="130" t="s">
        <v>6066</v>
      </c>
      <c r="J2233" s="126"/>
      <c r="K2233" s="126"/>
      <c r="L2233" s="126"/>
      <c r="M2233" s="126"/>
      <c r="N2233" s="223">
        <v>0</v>
      </c>
      <c r="O2233" s="223">
        <v>7219.85</v>
      </c>
      <c r="P2233" s="126" t="s">
        <v>1331</v>
      </c>
    </row>
    <row r="2234" spans="1:16" ht="51">
      <c r="A2234" s="126">
        <v>86</v>
      </c>
      <c r="B2234" s="126"/>
      <c r="C2234" s="127" t="s">
        <v>711</v>
      </c>
      <c r="D2234" s="121">
        <v>42943</v>
      </c>
      <c r="E2234" s="122" t="s">
        <v>6067</v>
      </c>
      <c r="F2234" s="122" t="s">
        <v>3</v>
      </c>
      <c r="G2234" s="122">
        <v>1523033</v>
      </c>
      <c r="H2234" s="126"/>
      <c r="I2234" s="130" t="s">
        <v>6068</v>
      </c>
      <c r="J2234" s="126"/>
      <c r="K2234" s="126"/>
      <c r="L2234" s="126"/>
      <c r="M2234" s="126"/>
      <c r="N2234" s="223">
        <v>0</v>
      </c>
      <c r="O2234" s="223">
        <v>540</v>
      </c>
      <c r="P2234" s="126" t="s">
        <v>1331</v>
      </c>
    </row>
    <row r="2235" spans="1:16" ht="63.75">
      <c r="A2235" s="126">
        <v>20</v>
      </c>
      <c r="B2235" s="126"/>
      <c r="C2235" s="127" t="s">
        <v>694</v>
      </c>
      <c r="D2235" s="121">
        <v>42943</v>
      </c>
      <c r="E2235" s="122" t="s">
        <v>6069</v>
      </c>
      <c r="F2235" s="122" t="s">
        <v>3</v>
      </c>
      <c r="G2235" s="122">
        <v>1523093</v>
      </c>
      <c r="H2235" s="126"/>
      <c r="I2235" s="130" t="s">
        <v>6070</v>
      </c>
      <c r="J2235" s="126"/>
      <c r="K2235" s="126"/>
      <c r="L2235" s="126"/>
      <c r="M2235" s="126"/>
      <c r="N2235" s="223">
        <v>0</v>
      </c>
      <c r="O2235" s="223">
        <v>80</v>
      </c>
      <c r="P2235" s="126" t="s">
        <v>12606</v>
      </c>
    </row>
    <row r="2236" spans="1:16" ht="63.75">
      <c r="A2236" s="126">
        <v>20</v>
      </c>
      <c r="B2236" s="126"/>
      <c r="C2236" s="127" t="s">
        <v>694</v>
      </c>
      <c r="D2236" s="121">
        <v>42943</v>
      </c>
      <c r="E2236" s="122" t="s">
        <v>6071</v>
      </c>
      <c r="F2236" s="122" t="s">
        <v>3</v>
      </c>
      <c r="G2236" s="122">
        <v>1523094</v>
      </c>
      <c r="H2236" s="126"/>
      <c r="I2236" s="130" t="s">
        <v>6072</v>
      </c>
      <c r="J2236" s="126"/>
      <c r="K2236" s="126"/>
      <c r="L2236" s="126"/>
      <c r="M2236" s="126"/>
      <c r="N2236" s="223">
        <v>0</v>
      </c>
      <c r="O2236" s="223">
        <v>305.60000000000002</v>
      </c>
      <c r="P2236" s="126" t="s">
        <v>1331</v>
      </c>
    </row>
    <row r="2237" spans="1:16" ht="51">
      <c r="A2237" s="126" t="s">
        <v>620</v>
      </c>
      <c r="B2237" s="126"/>
      <c r="C2237" s="127" t="s">
        <v>714</v>
      </c>
      <c r="D2237" s="121">
        <v>42943</v>
      </c>
      <c r="E2237" s="122" t="s">
        <v>6073</v>
      </c>
      <c r="F2237" s="122" t="s">
        <v>3</v>
      </c>
      <c r="G2237" s="122">
        <v>1522973</v>
      </c>
      <c r="H2237" s="126"/>
      <c r="I2237" s="130" t="s">
        <v>6074</v>
      </c>
      <c r="J2237" s="126"/>
      <c r="K2237" s="126"/>
      <c r="L2237" s="126"/>
      <c r="M2237" s="126"/>
      <c r="N2237" s="223">
        <v>0</v>
      </c>
      <c r="O2237" s="223">
        <v>4116.12</v>
      </c>
      <c r="P2237" s="126" t="s">
        <v>1331</v>
      </c>
    </row>
    <row r="2238" spans="1:16" ht="51">
      <c r="A2238" s="126">
        <v>15</v>
      </c>
      <c r="B2238" s="126"/>
      <c r="C2238" s="127" t="s">
        <v>692</v>
      </c>
      <c r="D2238" s="121">
        <v>42943</v>
      </c>
      <c r="E2238" s="122" t="s">
        <v>6075</v>
      </c>
      <c r="F2238" s="122" t="s">
        <v>3</v>
      </c>
      <c r="G2238" s="122">
        <v>1522988</v>
      </c>
      <c r="H2238" s="126"/>
      <c r="I2238" s="130" t="s">
        <v>6076</v>
      </c>
      <c r="J2238" s="126"/>
      <c r="K2238" s="126"/>
      <c r="L2238" s="126"/>
      <c r="M2238" s="126"/>
      <c r="N2238" s="223">
        <v>0</v>
      </c>
      <c r="O2238" s="223">
        <v>7.5</v>
      </c>
      <c r="P2238" s="126" t="s">
        <v>1331</v>
      </c>
    </row>
    <row r="2239" spans="1:16" ht="51">
      <c r="A2239" s="126" t="s">
        <v>620</v>
      </c>
      <c r="B2239" s="126"/>
      <c r="C2239" s="127" t="s">
        <v>714</v>
      </c>
      <c r="D2239" s="121">
        <v>42943</v>
      </c>
      <c r="E2239" s="122" t="s">
        <v>6077</v>
      </c>
      <c r="F2239" s="122" t="s">
        <v>3</v>
      </c>
      <c r="G2239" s="122">
        <v>1522997</v>
      </c>
      <c r="H2239" s="126"/>
      <c r="I2239" s="130" t="s">
        <v>6078</v>
      </c>
      <c r="J2239" s="126"/>
      <c r="K2239" s="126"/>
      <c r="L2239" s="126"/>
      <c r="M2239" s="126"/>
      <c r="N2239" s="223">
        <v>0</v>
      </c>
      <c r="O2239" s="223">
        <v>8527.83</v>
      </c>
      <c r="P2239" s="126" t="s">
        <v>1331</v>
      </c>
    </row>
    <row r="2240" spans="1:16" ht="51">
      <c r="A2240" s="126" t="s">
        <v>620</v>
      </c>
      <c r="B2240" s="126"/>
      <c r="C2240" s="127" t="s">
        <v>714</v>
      </c>
      <c r="D2240" s="121">
        <v>42943</v>
      </c>
      <c r="E2240" s="122" t="s">
        <v>6079</v>
      </c>
      <c r="F2240" s="122" t="s">
        <v>3</v>
      </c>
      <c r="G2240" s="122">
        <v>1523084</v>
      </c>
      <c r="H2240" s="126"/>
      <c r="I2240" s="130" t="s">
        <v>6080</v>
      </c>
      <c r="J2240" s="126"/>
      <c r="K2240" s="126"/>
      <c r="L2240" s="126"/>
      <c r="M2240" s="126"/>
      <c r="N2240" s="223">
        <v>0</v>
      </c>
      <c r="O2240" s="223">
        <v>7914.03</v>
      </c>
      <c r="P2240" s="126" t="s">
        <v>1331</v>
      </c>
    </row>
    <row r="2241" spans="1:16" ht="51">
      <c r="A2241" s="126">
        <v>20</v>
      </c>
      <c r="B2241" s="126"/>
      <c r="C2241" s="127" t="s">
        <v>694</v>
      </c>
      <c r="D2241" s="121">
        <v>42943</v>
      </c>
      <c r="E2241" s="122" t="s">
        <v>6081</v>
      </c>
      <c r="F2241" s="122" t="s">
        <v>3</v>
      </c>
      <c r="G2241" s="122">
        <v>1523115</v>
      </c>
      <c r="H2241" s="126"/>
      <c r="I2241" s="130" t="s">
        <v>6082</v>
      </c>
      <c r="J2241" s="126"/>
      <c r="K2241" s="126"/>
      <c r="L2241" s="126"/>
      <c r="M2241" s="126"/>
      <c r="N2241" s="223">
        <v>0</v>
      </c>
      <c r="O2241" s="223">
        <v>100</v>
      </c>
      <c r="P2241" s="126" t="s">
        <v>1331</v>
      </c>
    </row>
    <row r="2242" spans="1:16" ht="51">
      <c r="A2242" s="126">
        <v>20</v>
      </c>
      <c r="B2242" s="126"/>
      <c r="C2242" s="127" t="s">
        <v>694</v>
      </c>
      <c r="D2242" s="121">
        <v>42943</v>
      </c>
      <c r="E2242" s="122" t="s">
        <v>6083</v>
      </c>
      <c r="F2242" s="122" t="s">
        <v>3</v>
      </c>
      <c r="G2242" s="122">
        <v>1523119</v>
      </c>
      <c r="H2242" s="126"/>
      <c r="I2242" s="130" t="s">
        <v>6082</v>
      </c>
      <c r="J2242" s="126"/>
      <c r="K2242" s="126"/>
      <c r="L2242" s="126"/>
      <c r="M2242" s="126"/>
      <c r="N2242" s="223">
        <v>0</v>
      </c>
      <c r="O2242" s="223">
        <v>46</v>
      </c>
      <c r="P2242" s="126" t="s">
        <v>1331</v>
      </c>
    </row>
    <row r="2243" spans="1:16" ht="51">
      <c r="A2243" s="126">
        <v>20</v>
      </c>
      <c r="B2243" s="126"/>
      <c r="C2243" s="127" t="s">
        <v>694</v>
      </c>
      <c r="D2243" s="121">
        <v>42943</v>
      </c>
      <c r="E2243" s="122" t="s">
        <v>6084</v>
      </c>
      <c r="F2243" s="122" t="s">
        <v>3</v>
      </c>
      <c r="G2243" s="122">
        <v>1523120</v>
      </c>
      <c r="H2243" s="126"/>
      <c r="I2243" s="130" t="s">
        <v>6085</v>
      </c>
      <c r="J2243" s="126"/>
      <c r="K2243" s="126"/>
      <c r="L2243" s="126"/>
      <c r="M2243" s="126"/>
      <c r="N2243" s="223">
        <v>0</v>
      </c>
      <c r="O2243" s="223">
        <v>54</v>
      </c>
      <c r="P2243" s="126" t="s">
        <v>1331</v>
      </c>
    </row>
    <row r="2244" spans="1:16" ht="51">
      <c r="A2244" s="126">
        <v>20</v>
      </c>
      <c r="B2244" s="126"/>
      <c r="C2244" s="127" t="s">
        <v>694</v>
      </c>
      <c r="D2244" s="121">
        <v>42943</v>
      </c>
      <c r="E2244" s="122" t="s">
        <v>6086</v>
      </c>
      <c r="F2244" s="122" t="s">
        <v>3</v>
      </c>
      <c r="G2244" s="122">
        <v>1523122</v>
      </c>
      <c r="H2244" s="126"/>
      <c r="I2244" s="130" t="s">
        <v>6085</v>
      </c>
      <c r="J2244" s="126"/>
      <c r="K2244" s="126"/>
      <c r="L2244" s="126"/>
      <c r="M2244" s="126"/>
      <c r="N2244" s="223">
        <v>0</v>
      </c>
      <c r="O2244" s="223">
        <v>48</v>
      </c>
      <c r="P2244" s="126" t="s">
        <v>1331</v>
      </c>
    </row>
    <row r="2245" spans="1:16" ht="51">
      <c r="A2245" s="126">
        <v>20</v>
      </c>
      <c r="B2245" s="126"/>
      <c r="C2245" s="127" t="s">
        <v>694</v>
      </c>
      <c r="D2245" s="121">
        <v>42943</v>
      </c>
      <c r="E2245" s="122" t="s">
        <v>6087</v>
      </c>
      <c r="F2245" s="122" t="s">
        <v>3</v>
      </c>
      <c r="G2245" s="122">
        <v>1523123</v>
      </c>
      <c r="H2245" s="126"/>
      <c r="I2245" s="130" t="s">
        <v>6088</v>
      </c>
      <c r="J2245" s="126"/>
      <c r="K2245" s="126"/>
      <c r="L2245" s="126"/>
      <c r="M2245" s="126"/>
      <c r="N2245" s="223">
        <v>0</v>
      </c>
      <c r="O2245" s="223">
        <v>53</v>
      </c>
      <c r="P2245" s="126" t="s">
        <v>1331</v>
      </c>
    </row>
    <row r="2246" spans="1:16" ht="51">
      <c r="A2246" s="126">
        <v>20</v>
      </c>
      <c r="B2246" s="126"/>
      <c r="C2246" s="127" t="s">
        <v>694</v>
      </c>
      <c r="D2246" s="121">
        <v>42943</v>
      </c>
      <c r="E2246" s="122" t="s">
        <v>6089</v>
      </c>
      <c r="F2246" s="122" t="s">
        <v>3</v>
      </c>
      <c r="G2246" s="122">
        <v>1523124</v>
      </c>
      <c r="H2246" s="126"/>
      <c r="I2246" s="130" t="s">
        <v>6088</v>
      </c>
      <c r="J2246" s="126"/>
      <c r="K2246" s="126"/>
      <c r="L2246" s="126"/>
      <c r="M2246" s="126"/>
      <c r="N2246" s="223">
        <v>0</v>
      </c>
      <c r="O2246" s="223">
        <v>103</v>
      </c>
      <c r="P2246" s="126" t="s">
        <v>1331</v>
      </c>
    </row>
    <row r="2247" spans="1:16" ht="51">
      <c r="A2247" s="126">
        <v>20</v>
      </c>
      <c r="B2247" s="126"/>
      <c r="C2247" s="127" t="s">
        <v>694</v>
      </c>
      <c r="D2247" s="121">
        <v>42943</v>
      </c>
      <c r="E2247" s="122" t="s">
        <v>6090</v>
      </c>
      <c r="F2247" s="122" t="s">
        <v>3</v>
      </c>
      <c r="G2247" s="122">
        <v>1523125</v>
      </c>
      <c r="H2247" s="126"/>
      <c r="I2247" s="130" t="s">
        <v>6088</v>
      </c>
      <c r="J2247" s="126"/>
      <c r="K2247" s="126"/>
      <c r="L2247" s="126"/>
      <c r="M2247" s="126"/>
      <c r="N2247" s="223">
        <v>0</v>
      </c>
      <c r="O2247" s="223">
        <v>46</v>
      </c>
      <c r="P2247" s="126" t="s">
        <v>1331</v>
      </c>
    </row>
    <row r="2248" spans="1:16" ht="51">
      <c r="A2248" s="126">
        <v>20</v>
      </c>
      <c r="B2248" s="126"/>
      <c r="C2248" s="127" t="s">
        <v>694</v>
      </c>
      <c r="D2248" s="121">
        <v>42943</v>
      </c>
      <c r="E2248" s="122" t="s">
        <v>6091</v>
      </c>
      <c r="F2248" s="122" t="s">
        <v>3</v>
      </c>
      <c r="G2248" s="122">
        <v>1523129</v>
      </c>
      <c r="H2248" s="126"/>
      <c r="I2248" s="130" t="s">
        <v>6092</v>
      </c>
      <c r="J2248" s="126"/>
      <c r="K2248" s="126"/>
      <c r="L2248" s="126"/>
      <c r="M2248" s="126"/>
      <c r="N2248" s="223">
        <v>0</v>
      </c>
      <c r="O2248" s="223">
        <v>48</v>
      </c>
      <c r="P2248" s="126" t="s">
        <v>1331</v>
      </c>
    </row>
    <row r="2249" spans="1:16" ht="51">
      <c r="A2249" s="126" t="s">
        <v>620</v>
      </c>
      <c r="B2249" s="126"/>
      <c r="C2249" s="127" t="s">
        <v>714</v>
      </c>
      <c r="D2249" s="121">
        <v>42943</v>
      </c>
      <c r="E2249" s="122" t="s">
        <v>6093</v>
      </c>
      <c r="F2249" s="122" t="s">
        <v>3</v>
      </c>
      <c r="G2249" s="122">
        <v>1523157</v>
      </c>
      <c r="H2249" s="126"/>
      <c r="I2249" s="130" t="s">
        <v>6094</v>
      </c>
      <c r="J2249" s="126"/>
      <c r="K2249" s="126"/>
      <c r="L2249" s="126"/>
      <c r="M2249" s="126"/>
      <c r="N2249" s="223">
        <v>0</v>
      </c>
      <c r="O2249" s="223">
        <v>17381.04</v>
      </c>
      <c r="P2249" s="126" t="s">
        <v>1331</v>
      </c>
    </row>
    <row r="2250" spans="1:16" ht="51">
      <c r="A2250" s="126" t="s">
        <v>620</v>
      </c>
      <c r="B2250" s="126"/>
      <c r="C2250" s="127" t="s">
        <v>714</v>
      </c>
      <c r="D2250" s="121">
        <v>42943</v>
      </c>
      <c r="E2250" s="122" t="s">
        <v>6095</v>
      </c>
      <c r="F2250" s="122" t="s">
        <v>3</v>
      </c>
      <c r="G2250" s="122">
        <v>1523167</v>
      </c>
      <c r="H2250" s="126"/>
      <c r="I2250" s="130" t="s">
        <v>6096</v>
      </c>
      <c r="J2250" s="126"/>
      <c r="K2250" s="126"/>
      <c r="L2250" s="126"/>
      <c r="M2250" s="126"/>
      <c r="N2250" s="223">
        <v>0</v>
      </c>
      <c r="O2250" s="223">
        <v>2324.34</v>
      </c>
      <c r="P2250" s="126" t="s">
        <v>1331</v>
      </c>
    </row>
    <row r="2251" spans="1:16" ht="51">
      <c r="A2251" s="126" t="s">
        <v>620</v>
      </c>
      <c r="B2251" s="126"/>
      <c r="C2251" s="127" t="s">
        <v>714</v>
      </c>
      <c r="D2251" s="121">
        <v>42943</v>
      </c>
      <c r="E2251" s="122" t="s">
        <v>6097</v>
      </c>
      <c r="F2251" s="122" t="s">
        <v>3</v>
      </c>
      <c r="G2251" s="122">
        <v>1523222</v>
      </c>
      <c r="H2251" s="126"/>
      <c r="I2251" s="130" t="s">
        <v>6098</v>
      </c>
      <c r="J2251" s="126"/>
      <c r="K2251" s="126"/>
      <c r="L2251" s="126"/>
      <c r="M2251" s="126"/>
      <c r="N2251" s="223">
        <v>0</v>
      </c>
      <c r="O2251" s="223">
        <v>130.1</v>
      </c>
      <c r="P2251" s="126" t="s">
        <v>1331</v>
      </c>
    </row>
    <row r="2252" spans="1:16" ht="51">
      <c r="A2252" s="126">
        <v>15</v>
      </c>
      <c r="B2252" s="126"/>
      <c r="C2252" s="127" t="s">
        <v>692</v>
      </c>
      <c r="D2252" s="121">
        <v>42943</v>
      </c>
      <c r="E2252" s="122" t="s">
        <v>6099</v>
      </c>
      <c r="F2252" s="122" t="s">
        <v>3</v>
      </c>
      <c r="G2252" s="122">
        <v>1523225</v>
      </c>
      <c r="H2252" s="126"/>
      <c r="I2252" s="130" t="s">
        <v>6100</v>
      </c>
      <c r="J2252" s="126"/>
      <c r="K2252" s="126"/>
      <c r="L2252" s="126"/>
      <c r="M2252" s="126"/>
      <c r="N2252" s="223">
        <v>0</v>
      </c>
      <c r="O2252" s="223">
        <v>50.51</v>
      </c>
      <c r="P2252" s="126" t="s">
        <v>1331</v>
      </c>
    </row>
    <row r="2253" spans="1:16" ht="51">
      <c r="A2253" s="126" t="s">
        <v>620</v>
      </c>
      <c r="B2253" s="126"/>
      <c r="C2253" s="127" t="s">
        <v>714</v>
      </c>
      <c r="D2253" s="121">
        <v>42944</v>
      </c>
      <c r="E2253" s="122" t="s">
        <v>6101</v>
      </c>
      <c r="F2253" s="122" t="s">
        <v>3</v>
      </c>
      <c r="G2253" s="122">
        <v>1523407</v>
      </c>
      <c r="H2253" s="126"/>
      <c r="I2253" s="130" t="s">
        <v>6102</v>
      </c>
      <c r="J2253" s="126"/>
      <c r="K2253" s="126"/>
      <c r="L2253" s="126"/>
      <c r="M2253" s="126"/>
      <c r="N2253" s="223">
        <v>0</v>
      </c>
      <c r="O2253" s="223">
        <v>772</v>
      </c>
      <c r="P2253" s="126" t="s">
        <v>1331</v>
      </c>
    </row>
    <row r="2254" spans="1:16" ht="38.25">
      <c r="A2254" s="126">
        <v>15</v>
      </c>
      <c r="B2254" s="126"/>
      <c r="C2254" s="127" t="s">
        <v>692</v>
      </c>
      <c r="D2254" s="121">
        <v>42944</v>
      </c>
      <c r="E2254" s="122" t="s">
        <v>6103</v>
      </c>
      <c r="F2254" s="122" t="s">
        <v>3</v>
      </c>
      <c r="G2254" s="122">
        <v>1523505</v>
      </c>
      <c r="H2254" s="126"/>
      <c r="I2254" s="130" t="s">
        <v>6104</v>
      </c>
      <c r="J2254" s="126"/>
      <c r="K2254" s="126"/>
      <c r="L2254" s="126"/>
      <c r="M2254" s="126"/>
      <c r="N2254" s="223">
        <v>0</v>
      </c>
      <c r="O2254" s="223">
        <v>90000</v>
      </c>
      <c r="P2254" s="126" t="s">
        <v>1331</v>
      </c>
    </row>
    <row r="2255" spans="1:16" ht="38.25">
      <c r="A2255" s="126">
        <v>15</v>
      </c>
      <c r="B2255" s="126"/>
      <c r="C2255" s="127" t="s">
        <v>692</v>
      </c>
      <c r="D2255" s="121">
        <v>42944</v>
      </c>
      <c r="E2255" s="122" t="s">
        <v>6105</v>
      </c>
      <c r="F2255" s="122" t="s">
        <v>3</v>
      </c>
      <c r="G2255" s="122">
        <v>1523508</v>
      </c>
      <c r="H2255" s="126"/>
      <c r="I2255" s="130" t="s">
        <v>6106</v>
      </c>
      <c r="J2255" s="126"/>
      <c r="K2255" s="126"/>
      <c r="L2255" s="126"/>
      <c r="M2255" s="126"/>
      <c r="N2255" s="223">
        <v>0</v>
      </c>
      <c r="O2255" s="223">
        <v>180000</v>
      </c>
      <c r="P2255" s="126" t="s">
        <v>1331</v>
      </c>
    </row>
    <row r="2256" spans="1:16" ht="51">
      <c r="A2256" s="126" t="s">
        <v>620</v>
      </c>
      <c r="B2256" s="126"/>
      <c r="C2256" s="127" t="s">
        <v>714</v>
      </c>
      <c r="D2256" s="121">
        <v>42944</v>
      </c>
      <c r="E2256" s="122" t="s">
        <v>6107</v>
      </c>
      <c r="F2256" s="122" t="s">
        <v>3</v>
      </c>
      <c r="G2256" s="122">
        <v>1523628</v>
      </c>
      <c r="H2256" s="126"/>
      <c r="I2256" s="130" t="s">
        <v>6108</v>
      </c>
      <c r="J2256" s="126"/>
      <c r="K2256" s="126"/>
      <c r="L2256" s="126"/>
      <c r="M2256" s="126"/>
      <c r="N2256" s="223">
        <v>0</v>
      </c>
      <c r="O2256" s="223">
        <v>641.84</v>
      </c>
      <c r="P2256" s="126" t="s">
        <v>1331</v>
      </c>
    </row>
    <row r="2257" spans="1:16" ht="51">
      <c r="A2257" s="126" t="s">
        <v>620</v>
      </c>
      <c r="B2257" s="126"/>
      <c r="C2257" s="127" t="s">
        <v>714</v>
      </c>
      <c r="D2257" s="121">
        <v>42947</v>
      </c>
      <c r="E2257" s="122" t="s">
        <v>6109</v>
      </c>
      <c r="F2257" s="122" t="s">
        <v>3</v>
      </c>
      <c r="G2257" s="122">
        <v>1523941</v>
      </c>
      <c r="H2257" s="126"/>
      <c r="I2257" s="130" t="s">
        <v>6110</v>
      </c>
      <c r="J2257" s="126"/>
      <c r="K2257" s="126"/>
      <c r="L2257" s="126"/>
      <c r="M2257" s="126"/>
      <c r="N2257" s="223">
        <v>0</v>
      </c>
      <c r="O2257" s="223">
        <v>2390.65</v>
      </c>
      <c r="P2257" s="126" t="s">
        <v>1331</v>
      </c>
    </row>
    <row r="2258" spans="1:16" ht="51">
      <c r="A2258" s="126" t="s">
        <v>620</v>
      </c>
      <c r="B2258" s="126"/>
      <c r="C2258" s="127" t="s">
        <v>714</v>
      </c>
      <c r="D2258" s="121">
        <v>42947</v>
      </c>
      <c r="E2258" s="122" t="s">
        <v>6111</v>
      </c>
      <c r="F2258" s="122" t="s">
        <v>3</v>
      </c>
      <c r="G2258" s="122">
        <v>1523944</v>
      </c>
      <c r="H2258" s="126"/>
      <c r="I2258" s="130" t="s">
        <v>6112</v>
      </c>
      <c r="J2258" s="126"/>
      <c r="K2258" s="126"/>
      <c r="L2258" s="126"/>
      <c r="M2258" s="126"/>
      <c r="N2258" s="223">
        <v>0</v>
      </c>
      <c r="O2258" s="223">
        <v>26230.21</v>
      </c>
      <c r="P2258" s="126" t="s">
        <v>1331</v>
      </c>
    </row>
    <row r="2259" spans="1:16" ht="51">
      <c r="A2259" s="126" t="s">
        <v>620</v>
      </c>
      <c r="B2259" s="126"/>
      <c r="C2259" s="127" t="s">
        <v>714</v>
      </c>
      <c r="D2259" s="121">
        <v>42947</v>
      </c>
      <c r="E2259" s="122" t="s">
        <v>6113</v>
      </c>
      <c r="F2259" s="122" t="s">
        <v>3</v>
      </c>
      <c r="G2259" s="122">
        <v>1523921</v>
      </c>
      <c r="H2259" s="126"/>
      <c r="I2259" s="130" t="s">
        <v>6114</v>
      </c>
      <c r="J2259" s="126"/>
      <c r="K2259" s="126"/>
      <c r="L2259" s="126"/>
      <c r="M2259" s="126"/>
      <c r="N2259" s="223">
        <v>0</v>
      </c>
      <c r="O2259" s="223">
        <v>5411.9800000000005</v>
      </c>
      <c r="P2259" s="126" t="s">
        <v>1331</v>
      </c>
    </row>
    <row r="2260" spans="1:16" ht="51">
      <c r="A2260" s="126" t="s">
        <v>620</v>
      </c>
      <c r="B2260" s="126"/>
      <c r="C2260" s="127" t="s">
        <v>714</v>
      </c>
      <c r="D2260" s="121">
        <v>42947</v>
      </c>
      <c r="E2260" s="122" t="s">
        <v>6115</v>
      </c>
      <c r="F2260" s="122" t="s">
        <v>3</v>
      </c>
      <c r="G2260" s="122">
        <v>1523949</v>
      </c>
      <c r="H2260" s="126"/>
      <c r="I2260" s="130" t="s">
        <v>6116</v>
      </c>
      <c r="J2260" s="126"/>
      <c r="K2260" s="126"/>
      <c r="L2260" s="126"/>
      <c r="M2260" s="126"/>
      <c r="N2260" s="223">
        <v>0</v>
      </c>
      <c r="O2260" s="223">
        <v>1600</v>
      </c>
      <c r="P2260" s="126" t="s">
        <v>1331</v>
      </c>
    </row>
    <row r="2261" spans="1:16" ht="51">
      <c r="A2261" s="126" t="s">
        <v>620</v>
      </c>
      <c r="B2261" s="126"/>
      <c r="C2261" s="127" t="s">
        <v>714</v>
      </c>
      <c r="D2261" s="121">
        <v>42947</v>
      </c>
      <c r="E2261" s="122" t="s">
        <v>6117</v>
      </c>
      <c r="F2261" s="122" t="s">
        <v>3</v>
      </c>
      <c r="G2261" s="122">
        <v>1523957</v>
      </c>
      <c r="H2261" s="126"/>
      <c r="I2261" s="130" t="s">
        <v>6118</v>
      </c>
      <c r="J2261" s="126"/>
      <c r="K2261" s="126"/>
      <c r="L2261" s="126"/>
      <c r="M2261" s="126"/>
      <c r="N2261" s="223">
        <v>0</v>
      </c>
      <c r="O2261" s="223">
        <v>1124.6600000000001</v>
      </c>
      <c r="P2261" s="126" t="s">
        <v>1331</v>
      </c>
    </row>
    <row r="2262" spans="1:16" ht="51">
      <c r="A2262" s="126" t="s">
        <v>620</v>
      </c>
      <c r="B2262" s="126"/>
      <c r="C2262" s="127" t="s">
        <v>714</v>
      </c>
      <c r="D2262" s="121">
        <v>42947</v>
      </c>
      <c r="E2262" s="122" t="s">
        <v>6119</v>
      </c>
      <c r="F2262" s="122" t="s">
        <v>3</v>
      </c>
      <c r="G2262" s="122">
        <v>1524076</v>
      </c>
      <c r="H2262" s="126"/>
      <c r="I2262" s="130" t="s">
        <v>6120</v>
      </c>
      <c r="J2262" s="126"/>
      <c r="K2262" s="126"/>
      <c r="L2262" s="126"/>
      <c r="M2262" s="126"/>
      <c r="N2262" s="223">
        <v>0</v>
      </c>
      <c r="O2262" s="223">
        <v>59.52</v>
      </c>
      <c r="P2262" s="126" t="s">
        <v>1331</v>
      </c>
    </row>
    <row r="2263" spans="1:16" ht="51">
      <c r="A2263" s="126" t="s">
        <v>620</v>
      </c>
      <c r="B2263" s="126"/>
      <c r="C2263" s="127" t="s">
        <v>714</v>
      </c>
      <c r="D2263" s="121">
        <v>42947</v>
      </c>
      <c r="E2263" s="122" t="s">
        <v>6121</v>
      </c>
      <c r="F2263" s="122" t="s">
        <v>3</v>
      </c>
      <c r="G2263" s="122">
        <v>1524180</v>
      </c>
      <c r="H2263" s="126"/>
      <c r="I2263" s="130" t="s">
        <v>6122</v>
      </c>
      <c r="J2263" s="126"/>
      <c r="K2263" s="126"/>
      <c r="L2263" s="126"/>
      <c r="M2263" s="126"/>
      <c r="N2263" s="223">
        <v>0</v>
      </c>
      <c r="O2263" s="223">
        <v>4458.2</v>
      </c>
      <c r="P2263" s="126" t="s">
        <v>1331</v>
      </c>
    </row>
    <row r="2264" spans="1:16" ht="76.5">
      <c r="A2264" s="126" t="s">
        <v>621</v>
      </c>
      <c r="B2264" s="126"/>
      <c r="C2264" s="127" t="s">
        <v>715</v>
      </c>
      <c r="D2264" s="121">
        <v>42948</v>
      </c>
      <c r="E2264" s="122" t="s">
        <v>6123</v>
      </c>
      <c r="F2264" s="122" t="s">
        <v>6</v>
      </c>
      <c r="G2264" s="122">
        <v>868255</v>
      </c>
      <c r="H2264" s="126"/>
      <c r="I2264" s="130" t="s">
        <v>6124</v>
      </c>
      <c r="J2264" s="126"/>
      <c r="K2264" s="126"/>
      <c r="L2264" s="126"/>
      <c r="M2264" s="126"/>
      <c r="N2264" s="223">
        <v>0</v>
      </c>
      <c r="O2264" s="223">
        <v>35000</v>
      </c>
      <c r="P2264" s="126" t="s">
        <v>1331</v>
      </c>
    </row>
    <row r="2265" spans="1:16" ht="63.75">
      <c r="A2265" s="126">
        <v>513</v>
      </c>
      <c r="B2265" s="126"/>
      <c r="C2265" s="127" t="s">
        <v>201</v>
      </c>
      <c r="D2265" s="121">
        <v>42948</v>
      </c>
      <c r="E2265" s="122" t="s">
        <v>6125</v>
      </c>
      <c r="F2265" s="122" t="s">
        <v>1368</v>
      </c>
      <c r="G2265" s="122">
        <v>14319049</v>
      </c>
      <c r="H2265" s="126"/>
      <c r="I2265" s="130" t="s">
        <v>6126</v>
      </c>
      <c r="J2265" s="126"/>
      <c r="K2265" s="126"/>
      <c r="L2265" s="126"/>
      <c r="M2265" s="126"/>
      <c r="N2265" s="223">
        <v>298.39999999999998</v>
      </c>
      <c r="O2265" s="223">
        <v>0</v>
      </c>
      <c r="P2265" s="126" t="s">
        <v>1331</v>
      </c>
    </row>
    <row r="2266" spans="1:16" ht="76.5">
      <c r="A2266" s="126">
        <v>25</v>
      </c>
      <c r="B2266" s="126"/>
      <c r="C2266" s="127" t="s">
        <v>695</v>
      </c>
      <c r="D2266" s="121">
        <v>42948</v>
      </c>
      <c r="E2266" s="122" t="s">
        <v>6127</v>
      </c>
      <c r="F2266" s="122" t="s">
        <v>1368</v>
      </c>
      <c r="G2266" s="122">
        <v>14284268</v>
      </c>
      <c r="H2266" s="126"/>
      <c r="I2266" s="130" t="s">
        <v>6128</v>
      </c>
      <c r="J2266" s="126"/>
      <c r="K2266" s="126"/>
      <c r="L2266" s="126"/>
      <c r="M2266" s="126"/>
      <c r="N2266" s="223">
        <v>89487.8</v>
      </c>
      <c r="O2266" s="223">
        <v>0</v>
      </c>
      <c r="P2266" s="126" t="s">
        <v>1331</v>
      </c>
    </row>
    <row r="2267" spans="1:16" ht="63.75">
      <c r="A2267" s="126">
        <v>513</v>
      </c>
      <c r="B2267" s="126"/>
      <c r="C2267" s="127" t="s">
        <v>201</v>
      </c>
      <c r="D2267" s="121">
        <v>42948</v>
      </c>
      <c r="E2267" s="122" t="s">
        <v>6129</v>
      </c>
      <c r="F2267" s="122" t="s">
        <v>1368</v>
      </c>
      <c r="G2267" s="122">
        <v>14323157</v>
      </c>
      <c r="H2267" s="126"/>
      <c r="I2267" s="130" t="s">
        <v>6130</v>
      </c>
      <c r="J2267" s="126"/>
      <c r="K2267" s="126"/>
      <c r="L2267" s="126"/>
      <c r="M2267" s="126"/>
      <c r="N2267" s="223">
        <v>30000</v>
      </c>
      <c r="O2267" s="223">
        <v>0</v>
      </c>
      <c r="P2267" s="126" t="s">
        <v>1331</v>
      </c>
    </row>
    <row r="2268" spans="1:16" ht="63.75">
      <c r="A2268" s="126">
        <v>513</v>
      </c>
      <c r="B2268" s="126"/>
      <c r="C2268" s="127" t="s">
        <v>201</v>
      </c>
      <c r="D2268" s="121">
        <v>42948</v>
      </c>
      <c r="E2268" s="122" t="s">
        <v>6131</v>
      </c>
      <c r="F2268" s="122" t="s">
        <v>1368</v>
      </c>
      <c r="G2268" s="122">
        <v>14323154</v>
      </c>
      <c r="H2268" s="126"/>
      <c r="I2268" s="130" t="s">
        <v>6132</v>
      </c>
      <c r="J2268" s="126"/>
      <c r="K2268" s="126"/>
      <c r="L2268" s="126"/>
      <c r="M2268" s="126"/>
      <c r="N2268" s="223">
        <v>70699.8</v>
      </c>
      <c r="O2268" s="223">
        <v>0</v>
      </c>
      <c r="P2268" s="126" t="s">
        <v>1331</v>
      </c>
    </row>
    <row r="2269" spans="1:16" ht="89.25">
      <c r="A2269" s="126">
        <v>25</v>
      </c>
      <c r="B2269" s="126"/>
      <c r="C2269" s="127" t="s">
        <v>695</v>
      </c>
      <c r="D2269" s="121">
        <v>42948</v>
      </c>
      <c r="E2269" s="122" t="s">
        <v>6133</v>
      </c>
      <c r="F2269" s="122" t="s">
        <v>15</v>
      </c>
      <c r="G2269" s="122">
        <v>2808</v>
      </c>
      <c r="H2269" s="126"/>
      <c r="I2269" s="130" t="s">
        <v>6134</v>
      </c>
      <c r="J2269" s="126"/>
      <c r="K2269" s="126"/>
      <c r="L2269" s="126"/>
      <c r="M2269" s="126"/>
      <c r="N2269" s="223">
        <v>677.21</v>
      </c>
      <c r="O2269" s="223">
        <v>0</v>
      </c>
      <c r="P2269" s="126" t="s">
        <v>1331</v>
      </c>
    </row>
    <row r="2270" spans="1:16" ht="76.5">
      <c r="A2270" s="126">
        <v>291</v>
      </c>
      <c r="B2270" s="126"/>
      <c r="C2270" s="127" t="s">
        <v>795</v>
      </c>
      <c r="D2270" s="121">
        <v>42948</v>
      </c>
      <c r="E2270" s="122" t="s">
        <v>6135</v>
      </c>
      <c r="F2270" s="122" t="s">
        <v>11</v>
      </c>
      <c r="G2270" s="122">
        <v>508440</v>
      </c>
      <c r="H2270" s="126"/>
      <c r="I2270" s="130" t="s">
        <v>6136</v>
      </c>
      <c r="J2270" s="126"/>
      <c r="K2270" s="126"/>
      <c r="L2270" s="126"/>
      <c r="M2270" s="126"/>
      <c r="N2270" s="223">
        <v>50</v>
      </c>
      <c r="O2270" s="223">
        <v>0</v>
      </c>
      <c r="P2270" s="126" t="s">
        <v>1331</v>
      </c>
    </row>
    <row r="2271" spans="1:16" ht="76.5">
      <c r="A2271" s="126">
        <v>291</v>
      </c>
      <c r="B2271" s="126"/>
      <c r="C2271" s="127" t="s">
        <v>795</v>
      </c>
      <c r="D2271" s="121">
        <v>42948</v>
      </c>
      <c r="E2271" s="122" t="s">
        <v>6137</v>
      </c>
      <c r="F2271" s="122" t="s">
        <v>11</v>
      </c>
      <c r="G2271" s="122">
        <v>508441</v>
      </c>
      <c r="H2271" s="126"/>
      <c r="I2271" s="130" t="s">
        <v>6138</v>
      </c>
      <c r="J2271" s="126"/>
      <c r="K2271" s="126"/>
      <c r="L2271" s="126"/>
      <c r="M2271" s="126"/>
      <c r="N2271" s="223">
        <v>50</v>
      </c>
      <c r="O2271" s="223">
        <v>0</v>
      </c>
      <c r="P2271" s="126" t="s">
        <v>1331</v>
      </c>
    </row>
    <row r="2272" spans="1:16" ht="76.5">
      <c r="A2272" s="126">
        <v>291</v>
      </c>
      <c r="B2272" s="126"/>
      <c r="C2272" s="127" t="s">
        <v>795</v>
      </c>
      <c r="D2272" s="121">
        <v>42948</v>
      </c>
      <c r="E2272" s="122" t="s">
        <v>6139</v>
      </c>
      <c r="F2272" s="122" t="s">
        <v>11</v>
      </c>
      <c r="G2272" s="122">
        <v>508442</v>
      </c>
      <c r="H2272" s="126"/>
      <c r="I2272" s="130" t="s">
        <v>6140</v>
      </c>
      <c r="J2272" s="126"/>
      <c r="K2272" s="126"/>
      <c r="L2272" s="126"/>
      <c r="M2272" s="126"/>
      <c r="N2272" s="223">
        <v>50</v>
      </c>
      <c r="O2272" s="223">
        <v>0</v>
      </c>
      <c r="P2272" s="126" t="s">
        <v>1331</v>
      </c>
    </row>
    <row r="2273" spans="1:16" ht="76.5">
      <c r="A2273" s="126">
        <v>291</v>
      </c>
      <c r="B2273" s="126"/>
      <c r="C2273" s="127" t="s">
        <v>795</v>
      </c>
      <c r="D2273" s="121">
        <v>42948</v>
      </c>
      <c r="E2273" s="122" t="s">
        <v>6141</v>
      </c>
      <c r="F2273" s="122" t="s">
        <v>11</v>
      </c>
      <c r="G2273" s="122">
        <v>508443</v>
      </c>
      <c r="H2273" s="126"/>
      <c r="I2273" s="130" t="s">
        <v>6142</v>
      </c>
      <c r="J2273" s="126"/>
      <c r="K2273" s="126"/>
      <c r="L2273" s="126"/>
      <c r="M2273" s="126"/>
      <c r="N2273" s="223">
        <v>50</v>
      </c>
      <c r="O2273" s="223">
        <v>0</v>
      </c>
      <c r="P2273" s="126" t="s">
        <v>1331</v>
      </c>
    </row>
    <row r="2274" spans="1:16" ht="51">
      <c r="A2274" s="126" t="s">
        <v>623</v>
      </c>
      <c r="B2274" s="126"/>
      <c r="C2274" s="127" t="s">
        <v>716</v>
      </c>
      <c r="D2274" s="121">
        <v>42949</v>
      </c>
      <c r="E2274" s="122" t="s">
        <v>6143</v>
      </c>
      <c r="F2274" s="122" t="s">
        <v>6</v>
      </c>
      <c r="G2274" s="122">
        <v>868698</v>
      </c>
      <c r="H2274" s="126"/>
      <c r="I2274" s="130" t="s">
        <v>4725</v>
      </c>
      <c r="J2274" s="126"/>
      <c r="K2274" s="126"/>
      <c r="L2274" s="126"/>
      <c r="M2274" s="126"/>
      <c r="N2274" s="223">
        <v>0</v>
      </c>
      <c r="O2274" s="223">
        <v>1363.35</v>
      </c>
      <c r="P2274" s="126" t="s">
        <v>1331</v>
      </c>
    </row>
    <row r="2275" spans="1:16" ht="89.25">
      <c r="A2275" s="126" t="s">
        <v>621</v>
      </c>
      <c r="B2275" s="126"/>
      <c r="C2275" s="127" t="s">
        <v>715</v>
      </c>
      <c r="D2275" s="121">
        <v>42949</v>
      </c>
      <c r="E2275" s="122" t="s">
        <v>6144</v>
      </c>
      <c r="F2275" s="122" t="s">
        <v>13</v>
      </c>
      <c r="G2275" s="122">
        <v>894671</v>
      </c>
      <c r="H2275" s="126"/>
      <c r="I2275" s="130" t="s">
        <v>6145</v>
      </c>
      <c r="J2275" s="126"/>
      <c r="K2275" s="126"/>
      <c r="L2275" s="126"/>
      <c r="M2275" s="126"/>
      <c r="N2275" s="223">
        <v>99984.2</v>
      </c>
      <c r="O2275" s="223">
        <v>0</v>
      </c>
      <c r="P2275" s="126" t="s">
        <v>1331</v>
      </c>
    </row>
    <row r="2276" spans="1:16" ht="89.25">
      <c r="A2276" s="126" t="s">
        <v>621</v>
      </c>
      <c r="B2276" s="126"/>
      <c r="C2276" s="127" t="s">
        <v>715</v>
      </c>
      <c r="D2276" s="121">
        <v>42949</v>
      </c>
      <c r="E2276" s="122" t="s">
        <v>6146</v>
      </c>
      <c r="F2276" s="122" t="s">
        <v>11</v>
      </c>
      <c r="G2276" s="122">
        <v>894671</v>
      </c>
      <c r="H2276" s="126"/>
      <c r="I2276" s="130" t="s">
        <v>6147</v>
      </c>
      <c r="J2276" s="126"/>
      <c r="K2276" s="126"/>
      <c r="L2276" s="126"/>
      <c r="M2276" s="126"/>
      <c r="N2276" s="223">
        <v>50</v>
      </c>
      <c r="O2276" s="223">
        <v>0</v>
      </c>
      <c r="P2276" s="126" t="s">
        <v>1331</v>
      </c>
    </row>
    <row r="2277" spans="1:16" ht="89.25">
      <c r="A2277" s="126" t="s">
        <v>621</v>
      </c>
      <c r="B2277" s="126"/>
      <c r="C2277" s="127" t="s">
        <v>715</v>
      </c>
      <c r="D2277" s="121">
        <v>42949</v>
      </c>
      <c r="E2277" s="122" t="s">
        <v>6148</v>
      </c>
      <c r="F2277" s="122" t="s">
        <v>11</v>
      </c>
      <c r="G2277" s="122">
        <v>894673</v>
      </c>
      <c r="H2277" s="126"/>
      <c r="I2277" s="130" t="s">
        <v>6149</v>
      </c>
      <c r="J2277" s="126"/>
      <c r="K2277" s="126"/>
      <c r="L2277" s="126"/>
      <c r="M2277" s="126"/>
      <c r="N2277" s="223">
        <v>50</v>
      </c>
      <c r="O2277" s="223">
        <v>0</v>
      </c>
      <c r="P2277" s="126" t="s">
        <v>1331</v>
      </c>
    </row>
    <row r="2278" spans="1:16" ht="76.5">
      <c r="A2278" s="126">
        <v>25</v>
      </c>
      <c r="B2278" s="126"/>
      <c r="C2278" s="127" t="s">
        <v>695</v>
      </c>
      <c r="D2278" s="121">
        <v>42949</v>
      </c>
      <c r="E2278" s="122" t="s">
        <v>6150</v>
      </c>
      <c r="F2278" s="122" t="s">
        <v>1368</v>
      </c>
      <c r="G2278" s="122">
        <v>14339349</v>
      </c>
      <c r="H2278" s="126"/>
      <c r="I2278" s="130" t="s">
        <v>6151</v>
      </c>
      <c r="J2278" s="126"/>
      <c r="K2278" s="126"/>
      <c r="L2278" s="126"/>
      <c r="M2278" s="126"/>
      <c r="N2278" s="223">
        <v>508500.46</v>
      </c>
      <c r="O2278" s="223">
        <v>0</v>
      </c>
      <c r="P2278" s="126" t="s">
        <v>1331</v>
      </c>
    </row>
    <row r="2279" spans="1:16" ht="89.25">
      <c r="A2279" s="126">
        <v>25</v>
      </c>
      <c r="B2279" s="126"/>
      <c r="C2279" s="127" t="s">
        <v>695</v>
      </c>
      <c r="D2279" s="121">
        <v>42949</v>
      </c>
      <c r="E2279" s="122" t="s">
        <v>6152</v>
      </c>
      <c r="F2279" s="122" t="s">
        <v>15</v>
      </c>
      <c r="G2279" s="122">
        <v>2852</v>
      </c>
      <c r="H2279" s="126"/>
      <c r="I2279" s="130" t="s">
        <v>6153</v>
      </c>
      <c r="J2279" s="126"/>
      <c r="K2279" s="126"/>
      <c r="L2279" s="126"/>
      <c r="M2279" s="126"/>
      <c r="N2279" s="223">
        <v>408.85</v>
      </c>
      <c r="O2279" s="223">
        <v>0</v>
      </c>
      <c r="P2279" s="126" t="s">
        <v>1331</v>
      </c>
    </row>
    <row r="2280" spans="1:16" ht="63.75">
      <c r="A2280" s="126">
        <v>291</v>
      </c>
      <c r="B2280" s="126"/>
      <c r="C2280" s="127" t="s">
        <v>795</v>
      </c>
      <c r="D2280" s="121">
        <v>42949</v>
      </c>
      <c r="E2280" s="122" t="s">
        <v>6154</v>
      </c>
      <c r="F2280" s="122" t="s">
        <v>11</v>
      </c>
      <c r="G2280" s="122">
        <v>509505</v>
      </c>
      <c r="H2280" s="126"/>
      <c r="I2280" s="130" t="s">
        <v>6155</v>
      </c>
      <c r="J2280" s="126"/>
      <c r="K2280" s="126"/>
      <c r="L2280" s="126"/>
      <c r="M2280" s="126"/>
      <c r="N2280" s="223">
        <v>50</v>
      </c>
      <c r="O2280" s="223">
        <v>0</v>
      </c>
      <c r="P2280" s="126" t="s">
        <v>1331</v>
      </c>
    </row>
    <row r="2281" spans="1:16" ht="76.5">
      <c r="A2281" s="126" t="s">
        <v>621</v>
      </c>
      <c r="B2281" s="126"/>
      <c r="C2281" s="127" t="s">
        <v>715</v>
      </c>
      <c r="D2281" s="121">
        <v>42950</v>
      </c>
      <c r="E2281" s="122" t="s">
        <v>6156</v>
      </c>
      <c r="F2281" s="122" t="s">
        <v>6</v>
      </c>
      <c r="G2281" s="122">
        <v>869178</v>
      </c>
      <c r="H2281" s="126"/>
      <c r="I2281" s="130" t="s">
        <v>6157</v>
      </c>
      <c r="J2281" s="126"/>
      <c r="K2281" s="126"/>
      <c r="L2281" s="126"/>
      <c r="M2281" s="126"/>
      <c r="N2281" s="223">
        <v>0</v>
      </c>
      <c r="O2281" s="223">
        <v>30000</v>
      </c>
      <c r="P2281" s="126" t="s">
        <v>1331</v>
      </c>
    </row>
    <row r="2282" spans="1:16" ht="63.75">
      <c r="A2282" s="126">
        <v>513</v>
      </c>
      <c r="B2282" s="126"/>
      <c r="C2282" s="127" t="s">
        <v>201</v>
      </c>
      <c r="D2282" s="121">
        <v>42950</v>
      </c>
      <c r="E2282" s="122" t="s">
        <v>6158</v>
      </c>
      <c r="F2282" s="122" t="s">
        <v>1368</v>
      </c>
      <c r="G2282" s="122">
        <v>14370172</v>
      </c>
      <c r="H2282" s="126"/>
      <c r="I2282" s="130" t="s">
        <v>6159</v>
      </c>
      <c r="J2282" s="126"/>
      <c r="K2282" s="126"/>
      <c r="L2282" s="126"/>
      <c r="M2282" s="126"/>
      <c r="N2282" s="223">
        <v>17962.36</v>
      </c>
      <c r="O2282" s="223">
        <v>0</v>
      </c>
      <c r="P2282" s="126" t="s">
        <v>1331</v>
      </c>
    </row>
    <row r="2283" spans="1:16" ht="63.75">
      <c r="A2283" s="126">
        <v>513</v>
      </c>
      <c r="B2283" s="126"/>
      <c r="C2283" s="127" t="s">
        <v>201</v>
      </c>
      <c r="D2283" s="121">
        <v>42950</v>
      </c>
      <c r="E2283" s="122" t="s">
        <v>6160</v>
      </c>
      <c r="F2283" s="122" t="s">
        <v>1368</v>
      </c>
      <c r="G2283" s="122">
        <v>14369934</v>
      </c>
      <c r="H2283" s="126"/>
      <c r="I2283" s="130" t="s">
        <v>6161</v>
      </c>
      <c r="J2283" s="126"/>
      <c r="K2283" s="126"/>
      <c r="L2283" s="126"/>
      <c r="M2283" s="126"/>
      <c r="N2283" s="223">
        <v>198151.98</v>
      </c>
      <c r="O2283" s="223">
        <v>0</v>
      </c>
      <c r="P2283" s="126" t="s">
        <v>1331</v>
      </c>
    </row>
    <row r="2284" spans="1:16" ht="76.5">
      <c r="A2284" s="126" t="s">
        <v>621</v>
      </c>
      <c r="B2284" s="126"/>
      <c r="C2284" s="127" t="s">
        <v>715</v>
      </c>
      <c r="D2284" s="121">
        <v>42951</v>
      </c>
      <c r="E2284" s="122" t="s">
        <v>6162</v>
      </c>
      <c r="F2284" s="122" t="s">
        <v>6</v>
      </c>
      <c r="G2284" s="122">
        <v>869767</v>
      </c>
      <c r="H2284" s="126"/>
      <c r="I2284" s="130" t="s">
        <v>6163</v>
      </c>
      <c r="J2284" s="126"/>
      <c r="K2284" s="126"/>
      <c r="L2284" s="126"/>
      <c r="M2284" s="126"/>
      <c r="N2284" s="223">
        <v>0</v>
      </c>
      <c r="O2284" s="223">
        <v>244000</v>
      </c>
      <c r="P2284" s="126" t="s">
        <v>1331</v>
      </c>
    </row>
    <row r="2285" spans="1:16" ht="76.5">
      <c r="A2285" s="126">
        <v>291</v>
      </c>
      <c r="B2285" s="126"/>
      <c r="C2285" s="127" t="s">
        <v>795</v>
      </c>
      <c r="D2285" s="121">
        <v>42951</v>
      </c>
      <c r="E2285" s="122" t="s">
        <v>6164</v>
      </c>
      <c r="F2285" s="122" t="s">
        <v>11</v>
      </c>
      <c r="G2285" s="122">
        <v>511533</v>
      </c>
      <c r="H2285" s="126"/>
      <c r="I2285" s="130" t="s">
        <v>6165</v>
      </c>
      <c r="J2285" s="126"/>
      <c r="K2285" s="126"/>
      <c r="L2285" s="126"/>
      <c r="M2285" s="126"/>
      <c r="N2285" s="223">
        <v>50</v>
      </c>
      <c r="O2285" s="223">
        <v>0</v>
      </c>
      <c r="P2285" s="126" t="s">
        <v>1331</v>
      </c>
    </row>
    <row r="2286" spans="1:16" ht="76.5">
      <c r="A2286" s="126" t="s">
        <v>621</v>
      </c>
      <c r="B2286" s="126"/>
      <c r="C2286" s="127" t="s">
        <v>715</v>
      </c>
      <c r="D2286" s="121">
        <v>42955</v>
      </c>
      <c r="E2286" s="122" t="s">
        <v>6166</v>
      </c>
      <c r="F2286" s="122" t="s">
        <v>6</v>
      </c>
      <c r="G2286" s="122">
        <v>870353</v>
      </c>
      <c r="H2286" s="126"/>
      <c r="I2286" s="130" t="s">
        <v>6167</v>
      </c>
      <c r="J2286" s="126"/>
      <c r="K2286" s="126"/>
      <c r="L2286" s="126"/>
      <c r="M2286" s="126"/>
      <c r="N2286" s="223">
        <v>0</v>
      </c>
      <c r="O2286" s="223">
        <v>70000</v>
      </c>
      <c r="P2286" s="126" t="s">
        <v>1331</v>
      </c>
    </row>
    <row r="2287" spans="1:16" ht="63.75">
      <c r="A2287" s="126">
        <v>291</v>
      </c>
      <c r="B2287" s="126"/>
      <c r="C2287" s="127" t="s">
        <v>795</v>
      </c>
      <c r="D2287" s="121">
        <v>42955</v>
      </c>
      <c r="E2287" s="122" t="s">
        <v>6168</v>
      </c>
      <c r="F2287" s="122" t="s">
        <v>11</v>
      </c>
      <c r="G2287" s="122">
        <v>895012</v>
      </c>
      <c r="H2287" s="126"/>
      <c r="I2287" s="130" t="s">
        <v>6169</v>
      </c>
      <c r="J2287" s="126"/>
      <c r="K2287" s="126"/>
      <c r="L2287" s="126"/>
      <c r="M2287" s="126"/>
      <c r="N2287" s="223">
        <v>50</v>
      </c>
      <c r="O2287" s="223">
        <v>0</v>
      </c>
      <c r="P2287" s="126" t="s">
        <v>1331</v>
      </c>
    </row>
    <row r="2288" spans="1:16" ht="89.25">
      <c r="A2288" s="126" t="s">
        <v>621</v>
      </c>
      <c r="B2288" s="126"/>
      <c r="C2288" s="127" t="s">
        <v>715</v>
      </c>
      <c r="D2288" s="121">
        <v>42955</v>
      </c>
      <c r="E2288" s="122" t="s">
        <v>6170</v>
      </c>
      <c r="F2288" s="122" t="s">
        <v>13</v>
      </c>
      <c r="G2288" s="122">
        <v>895015</v>
      </c>
      <c r="H2288" s="126"/>
      <c r="I2288" s="130" t="s">
        <v>6171</v>
      </c>
      <c r="J2288" s="126"/>
      <c r="K2288" s="126"/>
      <c r="L2288" s="126"/>
      <c r="M2288" s="126"/>
      <c r="N2288" s="223">
        <v>7170639</v>
      </c>
      <c r="O2288" s="223">
        <v>0</v>
      </c>
      <c r="P2288" s="126" t="s">
        <v>1331</v>
      </c>
    </row>
    <row r="2289" spans="1:16" ht="89.25">
      <c r="A2289" s="126" t="s">
        <v>621</v>
      </c>
      <c r="B2289" s="126"/>
      <c r="C2289" s="127" t="s">
        <v>715</v>
      </c>
      <c r="D2289" s="121">
        <v>42955</v>
      </c>
      <c r="E2289" s="122" t="s">
        <v>6172</v>
      </c>
      <c r="F2289" s="122" t="s">
        <v>11</v>
      </c>
      <c r="G2289" s="122">
        <v>895015</v>
      </c>
      <c r="H2289" s="126"/>
      <c r="I2289" s="130" t="s">
        <v>6173</v>
      </c>
      <c r="J2289" s="126"/>
      <c r="K2289" s="126"/>
      <c r="L2289" s="126"/>
      <c r="M2289" s="126"/>
      <c r="N2289" s="223">
        <v>50</v>
      </c>
      <c r="O2289" s="223">
        <v>0</v>
      </c>
      <c r="P2289" s="126" t="s">
        <v>1331</v>
      </c>
    </row>
    <row r="2290" spans="1:16" ht="38.25">
      <c r="A2290" s="126">
        <v>291</v>
      </c>
      <c r="B2290" s="126"/>
      <c r="C2290" s="127" t="s">
        <v>795</v>
      </c>
      <c r="D2290" s="121">
        <v>42956</v>
      </c>
      <c r="E2290" s="122" t="s">
        <v>6174</v>
      </c>
      <c r="F2290" s="122" t="s">
        <v>6</v>
      </c>
      <c r="G2290" s="122">
        <v>870461</v>
      </c>
      <c r="H2290" s="126"/>
      <c r="I2290" s="130" t="s">
        <v>6175</v>
      </c>
      <c r="J2290" s="126"/>
      <c r="K2290" s="126"/>
      <c r="L2290" s="126"/>
      <c r="M2290" s="126"/>
      <c r="N2290" s="223">
        <v>0</v>
      </c>
      <c r="O2290" s="223">
        <v>8585000</v>
      </c>
      <c r="P2290" s="126" t="s">
        <v>1331</v>
      </c>
    </row>
    <row r="2291" spans="1:16" ht="76.5">
      <c r="A2291" s="126" t="s">
        <v>621</v>
      </c>
      <c r="B2291" s="126"/>
      <c r="C2291" s="127" t="s">
        <v>715</v>
      </c>
      <c r="D2291" s="121">
        <v>42956</v>
      </c>
      <c r="E2291" s="122" t="s">
        <v>6176</v>
      </c>
      <c r="F2291" s="122" t="s">
        <v>6</v>
      </c>
      <c r="G2291" s="122">
        <v>870959</v>
      </c>
      <c r="H2291" s="126"/>
      <c r="I2291" s="130" t="s">
        <v>6177</v>
      </c>
      <c r="J2291" s="126"/>
      <c r="K2291" s="126"/>
      <c r="L2291" s="126"/>
      <c r="M2291" s="126"/>
      <c r="N2291" s="223">
        <v>0</v>
      </c>
      <c r="O2291" s="223">
        <v>40000</v>
      </c>
      <c r="P2291" s="126" t="s">
        <v>1331</v>
      </c>
    </row>
    <row r="2292" spans="1:16" ht="102">
      <c r="A2292" s="126" t="s">
        <v>620</v>
      </c>
      <c r="B2292" s="126"/>
      <c r="C2292" s="127" t="s">
        <v>714</v>
      </c>
      <c r="D2292" s="121">
        <v>42956</v>
      </c>
      <c r="E2292" s="122" t="s">
        <v>6178</v>
      </c>
      <c r="F2292" s="122" t="s">
        <v>6</v>
      </c>
      <c r="G2292" s="122">
        <v>895123</v>
      </c>
      <c r="H2292" s="126"/>
      <c r="I2292" s="130" t="s">
        <v>6179</v>
      </c>
      <c r="J2292" s="126"/>
      <c r="K2292" s="126"/>
      <c r="L2292" s="126"/>
      <c r="M2292" s="126"/>
      <c r="N2292" s="223">
        <v>0</v>
      </c>
      <c r="O2292" s="223">
        <v>2370.31</v>
      </c>
      <c r="P2292" s="126" t="s">
        <v>1331</v>
      </c>
    </row>
    <row r="2293" spans="1:16" ht="102">
      <c r="A2293" s="126" t="s">
        <v>620</v>
      </c>
      <c r="B2293" s="126"/>
      <c r="C2293" s="127" t="s">
        <v>714</v>
      </c>
      <c r="D2293" s="121">
        <v>42956</v>
      </c>
      <c r="E2293" s="122" t="s">
        <v>6180</v>
      </c>
      <c r="F2293" s="122" t="s">
        <v>6</v>
      </c>
      <c r="G2293" s="122">
        <v>895123</v>
      </c>
      <c r="H2293" s="126"/>
      <c r="I2293" s="130" t="s">
        <v>6181</v>
      </c>
      <c r="J2293" s="126"/>
      <c r="K2293" s="126"/>
      <c r="L2293" s="126"/>
      <c r="M2293" s="126"/>
      <c r="N2293" s="223">
        <v>0</v>
      </c>
      <c r="O2293" s="223">
        <v>7565.15</v>
      </c>
      <c r="P2293" s="126" t="s">
        <v>1331</v>
      </c>
    </row>
    <row r="2294" spans="1:16" ht="89.25">
      <c r="A2294" s="126">
        <v>132</v>
      </c>
      <c r="B2294" s="126"/>
      <c r="C2294" s="127" t="s">
        <v>729</v>
      </c>
      <c r="D2294" s="121">
        <v>42956</v>
      </c>
      <c r="E2294" s="122" t="s">
        <v>6182</v>
      </c>
      <c r="F2294" s="122" t="s">
        <v>11</v>
      </c>
      <c r="G2294" s="122">
        <v>895022</v>
      </c>
      <c r="H2294" s="126"/>
      <c r="I2294" s="130" t="s">
        <v>6183</v>
      </c>
      <c r="J2294" s="126"/>
      <c r="K2294" s="126"/>
      <c r="L2294" s="126"/>
      <c r="M2294" s="126"/>
      <c r="N2294" s="223">
        <v>1616.89</v>
      </c>
      <c r="O2294" s="223">
        <v>0</v>
      </c>
      <c r="P2294" s="126" t="s">
        <v>1331</v>
      </c>
    </row>
    <row r="2295" spans="1:16" ht="76.5">
      <c r="A2295" s="126" t="s">
        <v>620</v>
      </c>
      <c r="B2295" s="126"/>
      <c r="C2295" s="127" t="s">
        <v>714</v>
      </c>
      <c r="D2295" s="121">
        <v>42956</v>
      </c>
      <c r="E2295" s="122" t="s">
        <v>6184</v>
      </c>
      <c r="F2295" s="122" t="s">
        <v>13</v>
      </c>
      <c r="G2295" s="122">
        <v>895138</v>
      </c>
      <c r="H2295" s="126"/>
      <c r="I2295" s="130" t="s">
        <v>6185</v>
      </c>
      <c r="J2295" s="126"/>
      <c r="K2295" s="126"/>
      <c r="L2295" s="126"/>
      <c r="M2295" s="126"/>
      <c r="N2295" s="223">
        <v>122.64</v>
      </c>
      <c r="O2295" s="223">
        <v>0</v>
      </c>
      <c r="P2295" s="126" t="s">
        <v>1331</v>
      </c>
    </row>
    <row r="2296" spans="1:16" ht="89.25">
      <c r="A2296" s="126" t="s">
        <v>620</v>
      </c>
      <c r="B2296" s="126"/>
      <c r="C2296" s="127" t="s">
        <v>714</v>
      </c>
      <c r="D2296" s="121">
        <v>42956</v>
      </c>
      <c r="E2296" s="122" t="s">
        <v>6186</v>
      </c>
      <c r="F2296" s="122" t="s">
        <v>11</v>
      </c>
      <c r="G2296" s="122">
        <v>895138</v>
      </c>
      <c r="H2296" s="126"/>
      <c r="I2296" s="130" t="s">
        <v>6187</v>
      </c>
      <c r="J2296" s="126"/>
      <c r="K2296" s="126"/>
      <c r="L2296" s="126"/>
      <c r="M2296" s="126"/>
      <c r="N2296" s="223">
        <v>50</v>
      </c>
      <c r="O2296" s="223">
        <v>0</v>
      </c>
      <c r="P2296" s="126" t="s">
        <v>1331</v>
      </c>
    </row>
    <row r="2297" spans="1:16" ht="76.5">
      <c r="A2297" s="126" t="s">
        <v>620</v>
      </c>
      <c r="B2297" s="126"/>
      <c r="C2297" s="127" t="s">
        <v>714</v>
      </c>
      <c r="D2297" s="121">
        <v>42956</v>
      </c>
      <c r="E2297" s="122" t="s">
        <v>6188</v>
      </c>
      <c r="F2297" s="122" t="s">
        <v>13</v>
      </c>
      <c r="G2297" s="122">
        <v>895159</v>
      </c>
      <c r="H2297" s="126"/>
      <c r="I2297" s="130" t="s">
        <v>6189</v>
      </c>
      <c r="J2297" s="126"/>
      <c r="K2297" s="126"/>
      <c r="L2297" s="126"/>
      <c r="M2297" s="126"/>
      <c r="N2297" s="223">
        <v>102.24</v>
      </c>
      <c r="O2297" s="223">
        <v>0</v>
      </c>
      <c r="P2297" s="126" t="s">
        <v>1331</v>
      </c>
    </row>
    <row r="2298" spans="1:16" ht="63.75">
      <c r="A2298" s="126" t="s">
        <v>620</v>
      </c>
      <c r="B2298" s="126"/>
      <c r="C2298" s="127" t="s">
        <v>714</v>
      </c>
      <c r="D2298" s="121">
        <v>42956</v>
      </c>
      <c r="E2298" s="122" t="s">
        <v>6190</v>
      </c>
      <c r="F2298" s="122" t="s">
        <v>11</v>
      </c>
      <c r="G2298" s="122">
        <v>895159</v>
      </c>
      <c r="H2298" s="126"/>
      <c r="I2298" s="130" t="s">
        <v>6191</v>
      </c>
      <c r="J2298" s="126"/>
      <c r="K2298" s="126"/>
      <c r="L2298" s="126"/>
      <c r="M2298" s="126"/>
      <c r="N2298" s="223">
        <v>50</v>
      </c>
      <c r="O2298" s="223">
        <v>0</v>
      </c>
      <c r="P2298" s="126" t="s">
        <v>1331</v>
      </c>
    </row>
    <row r="2299" spans="1:16" ht="76.5">
      <c r="A2299" s="126" t="s">
        <v>621</v>
      </c>
      <c r="B2299" s="126"/>
      <c r="C2299" s="127" t="s">
        <v>715</v>
      </c>
      <c r="D2299" s="121">
        <v>42957</v>
      </c>
      <c r="E2299" s="122" t="s">
        <v>6192</v>
      </c>
      <c r="F2299" s="122" t="s">
        <v>6</v>
      </c>
      <c r="G2299" s="122">
        <v>871453</v>
      </c>
      <c r="H2299" s="126"/>
      <c r="I2299" s="130" t="s">
        <v>6193</v>
      </c>
      <c r="J2299" s="126"/>
      <c r="K2299" s="126"/>
      <c r="L2299" s="126"/>
      <c r="M2299" s="126"/>
      <c r="N2299" s="223">
        <v>0</v>
      </c>
      <c r="O2299" s="223">
        <v>174000</v>
      </c>
      <c r="P2299" s="126" t="s">
        <v>1331</v>
      </c>
    </row>
    <row r="2300" spans="1:16" ht="89.25">
      <c r="A2300" s="126">
        <v>513</v>
      </c>
      <c r="B2300" s="126"/>
      <c r="C2300" s="127" t="s">
        <v>201</v>
      </c>
      <c r="D2300" s="121">
        <v>42957</v>
      </c>
      <c r="E2300" s="122" t="s">
        <v>6194</v>
      </c>
      <c r="F2300" s="122" t="s">
        <v>15</v>
      </c>
      <c r="G2300" s="122">
        <v>2898</v>
      </c>
      <c r="H2300" s="126"/>
      <c r="I2300" s="130" t="s">
        <v>6195</v>
      </c>
      <c r="J2300" s="126"/>
      <c r="K2300" s="126"/>
      <c r="L2300" s="126"/>
      <c r="M2300" s="126"/>
      <c r="N2300" s="223">
        <v>4503.72</v>
      </c>
      <c r="O2300" s="223">
        <v>0</v>
      </c>
      <c r="P2300" s="126" t="s">
        <v>1331</v>
      </c>
    </row>
    <row r="2301" spans="1:16" ht="63.75">
      <c r="A2301" s="126" t="s">
        <v>620</v>
      </c>
      <c r="B2301" s="126"/>
      <c r="C2301" s="127" t="s">
        <v>714</v>
      </c>
      <c r="D2301" s="121">
        <v>42958</v>
      </c>
      <c r="E2301" s="122" t="s">
        <v>6196</v>
      </c>
      <c r="F2301" s="122" t="s">
        <v>1368</v>
      </c>
      <c r="G2301" s="122">
        <v>14431922</v>
      </c>
      <c r="H2301" s="126"/>
      <c r="I2301" s="130" t="s">
        <v>6197</v>
      </c>
      <c r="J2301" s="126"/>
      <c r="K2301" s="126"/>
      <c r="L2301" s="126"/>
      <c r="M2301" s="126"/>
      <c r="N2301" s="223">
        <v>0</v>
      </c>
      <c r="O2301" s="223">
        <v>25116</v>
      </c>
      <c r="P2301" s="126" t="s">
        <v>1331</v>
      </c>
    </row>
    <row r="2302" spans="1:16" ht="76.5">
      <c r="A2302" s="126" t="s">
        <v>620</v>
      </c>
      <c r="B2302" s="126"/>
      <c r="C2302" s="127" t="s">
        <v>714</v>
      </c>
      <c r="D2302" s="121">
        <v>42958</v>
      </c>
      <c r="E2302" s="122" t="s">
        <v>6198</v>
      </c>
      <c r="F2302" s="122" t="s">
        <v>1368</v>
      </c>
      <c r="G2302" s="122">
        <v>14431993</v>
      </c>
      <c r="H2302" s="126"/>
      <c r="I2302" s="130" t="s">
        <v>6199</v>
      </c>
      <c r="J2302" s="126"/>
      <c r="K2302" s="126"/>
      <c r="L2302" s="126"/>
      <c r="M2302" s="126"/>
      <c r="N2302" s="223">
        <v>0</v>
      </c>
      <c r="O2302" s="223">
        <v>697234.51</v>
      </c>
      <c r="P2302" s="126" t="s">
        <v>1331</v>
      </c>
    </row>
    <row r="2303" spans="1:16" ht="76.5">
      <c r="A2303" s="126">
        <v>25</v>
      </c>
      <c r="B2303" s="126"/>
      <c r="C2303" s="127" t="s">
        <v>695</v>
      </c>
      <c r="D2303" s="121">
        <v>42958</v>
      </c>
      <c r="E2303" s="122" t="s">
        <v>6200</v>
      </c>
      <c r="F2303" s="122" t="s">
        <v>1260</v>
      </c>
      <c r="G2303" s="122">
        <v>14352968</v>
      </c>
      <c r="H2303" s="126"/>
      <c r="I2303" s="130" t="s">
        <v>6201</v>
      </c>
      <c r="J2303" s="126"/>
      <c r="K2303" s="126"/>
      <c r="L2303" s="126"/>
      <c r="M2303" s="126"/>
      <c r="N2303" s="223">
        <v>0</v>
      </c>
      <c r="O2303" s="223">
        <v>420034.82</v>
      </c>
      <c r="P2303" s="126" t="s">
        <v>1331</v>
      </c>
    </row>
    <row r="2304" spans="1:16" ht="76.5">
      <c r="A2304" s="126" t="s">
        <v>621</v>
      </c>
      <c r="B2304" s="126"/>
      <c r="C2304" s="127" t="s">
        <v>715</v>
      </c>
      <c r="D2304" s="121">
        <v>42958</v>
      </c>
      <c r="E2304" s="122" t="s">
        <v>6202</v>
      </c>
      <c r="F2304" s="122" t="s">
        <v>6</v>
      </c>
      <c r="G2304" s="122">
        <v>871922</v>
      </c>
      <c r="H2304" s="126"/>
      <c r="I2304" s="130" t="s">
        <v>6203</v>
      </c>
      <c r="J2304" s="126"/>
      <c r="K2304" s="126"/>
      <c r="L2304" s="126"/>
      <c r="M2304" s="126"/>
      <c r="N2304" s="223">
        <v>0</v>
      </c>
      <c r="O2304" s="223">
        <v>170000</v>
      </c>
      <c r="P2304" s="126" t="s">
        <v>1331</v>
      </c>
    </row>
    <row r="2305" spans="1:16" ht="51">
      <c r="A2305" s="126" t="s">
        <v>620</v>
      </c>
      <c r="B2305" s="126"/>
      <c r="C2305" s="127" t="s">
        <v>714</v>
      </c>
      <c r="D2305" s="121">
        <v>42958</v>
      </c>
      <c r="E2305" s="122" t="s">
        <v>6204</v>
      </c>
      <c r="F2305" s="122" t="s">
        <v>6</v>
      </c>
      <c r="G2305" s="122">
        <v>871926</v>
      </c>
      <c r="H2305" s="126"/>
      <c r="I2305" s="130" t="s">
        <v>6205</v>
      </c>
      <c r="J2305" s="126"/>
      <c r="K2305" s="126"/>
      <c r="L2305" s="126"/>
      <c r="M2305" s="126"/>
      <c r="N2305" s="223">
        <v>0</v>
      </c>
      <c r="O2305" s="223">
        <v>799.33</v>
      </c>
      <c r="P2305" s="126" t="s">
        <v>1331</v>
      </c>
    </row>
    <row r="2306" spans="1:16" ht="76.5">
      <c r="A2306" s="126" t="s">
        <v>623</v>
      </c>
      <c r="B2306" s="126"/>
      <c r="C2306" s="127" t="s">
        <v>716</v>
      </c>
      <c r="D2306" s="121">
        <v>42958</v>
      </c>
      <c r="E2306" s="122" t="s">
        <v>6206</v>
      </c>
      <c r="F2306" s="122" t="s">
        <v>6</v>
      </c>
      <c r="G2306" s="122">
        <v>871976</v>
      </c>
      <c r="H2306" s="126"/>
      <c r="I2306" s="130" t="s">
        <v>6207</v>
      </c>
      <c r="J2306" s="126"/>
      <c r="K2306" s="126"/>
      <c r="L2306" s="126"/>
      <c r="M2306" s="126"/>
      <c r="N2306" s="223">
        <v>0</v>
      </c>
      <c r="O2306" s="223">
        <v>5666.89</v>
      </c>
      <c r="P2306" s="126" t="s">
        <v>1331</v>
      </c>
    </row>
    <row r="2307" spans="1:16" ht="51">
      <c r="A2307" s="126" t="s">
        <v>620</v>
      </c>
      <c r="B2307" s="126"/>
      <c r="C2307" s="127" t="s">
        <v>714</v>
      </c>
      <c r="D2307" s="121">
        <v>42958</v>
      </c>
      <c r="E2307" s="122" t="s">
        <v>6208</v>
      </c>
      <c r="F2307" s="122" t="s">
        <v>6</v>
      </c>
      <c r="G2307" s="122">
        <v>871981</v>
      </c>
      <c r="H2307" s="126"/>
      <c r="I2307" s="130" t="s">
        <v>6209</v>
      </c>
      <c r="J2307" s="126"/>
      <c r="K2307" s="126"/>
      <c r="L2307" s="126"/>
      <c r="M2307" s="126"/>
      <c r="N2307" s="223">
        <v>0</v>
      </c>
      <c r="O2307" s="223">
        <v>9412.0300000000007</v>
      </c>
      <c r="P2307" s="126" t="s">
        <v>1331</v>
      </c>
    </row>
    <row r="2308" spans="1:16" ht="51">
      <c r="A2308" s="126" t="s">
        <v>620</v>
      </c>
      <c r="B2308" s="126"/>
      <c r="C2308" s="127" t="s">
        <v>714</v>
      </c>
      <c r="D2308" s="121">
        <v>42958</v>
      </c>
      <c r="E2308" s="122" t="s">
        <v>6210</v>
      </c>
      <c r="F2308" s="122" t="s">
        <v>6</v>
      </c>
      <c r="G2308" s="122">
        <v>871983</v>
      </c>
      <c r="H2308" s="126"/>
      <c r="I2308" s="130" t="s">
        <v>6211</v>
      </c>
      <c r="J2308" s="126"/>
      <c r="K2308" s="126"/>
      <c r="L2308" s="126"/>
      <c r="M2308" s="126"/>
      <c r="N2308" s="223">
        <v>0</v>
      </c>
      <c r="O2308" s="223">
        <v>603.17999999999995</v>
      </c>
      <c r="P2308" s="126" t="s">
        <v>1331</v>
      </c>
    </row>
    <row r="2309" spans="1:16" ht="63.75">
      <c r="A2309" s="126">
        <v>378</v>
      </c>
      <c r="B2309" s="126"/>
      <c r="C2309" s="127" t="s">
        <v>1278</v>
      </c>
      <c r="D2309" s="121">
        <v>42958</v>
      </c>
      <c r="E2309" s="122" t="s">
        <v>6212</v>
      </c>
      <c r="F2309" s="122" t="s">
        <v>11</v>
      </c>
      <c r="G2309" s="122">
        <v>895467</v>
      </c>
      <c r="H2309" s="126"/>
      <c r="I2309" s="130" t="s">
        <v>6213</v>
      </c>
      <c r="J2309" s="126"/>
      <c r="K2309" s="126"/>
      <c r="L2309" s="126"/>
      <c r="M2309" s="126"/>
      <c r="N2309" s="223">
        <v>50</v>
      </c>
      <c r="O2309" s="223">
        <v>0</v>
      </c>
      <c r="P2309" s="126" t="s">
        <v>1331</v>
      </c>
    </row>
    <row r="2310" spans="1:16" ht="63.75">
      <c r="A2310" s="126">
        <v>513</v>
      </c>
      <c r="B2310" s="126"/>
      <c r="C2310" s="127" t="s">
        <v>201</v>
      </c>
      <c r="D2310" s="121">
        <v>42958</v>
      </c>
      <c r="E2310" s="122" t="s">
        <v>6214</v>
      </c>
      <c r="F2310" s="122" t="s">
        <v>1368</v>
      </c>
      <c r="G2310" s="122">
        <v>14431485</v>
      </c>
      <c r="H2310" s="126"/>
      <c r="I2310" s="130" t="s">
        <v>6215</v>
      </c>
      <c r="J2310" s="126"/>
      <c r="K2310" s="126"/>
      <c r="L2310" s="126"/>
      <c r="M2310" s="126"/>
      <c r="N2310" s="223">
        <v>265842.12</v>
      </c>
      <c r="O2310" s="223">
        <v>0</v>
      </c>
      <c r="P2310" s="126" t="s">
        <v>1331</v>
      </c>
    </row>
    <row r="2311" spans="1:16" ht="51">
      <c r="A2311" s="126">
        <v>513</v>
      </c>
      <c r="B2311" s="126"/>
      <c r="C2311" s="127" t="s">
        <v>201</v>
      </c>
      <c r="D2311" s="121">
        <v>42958</v>
      </c>
      <c r="E2311" s="122" t="s">
        <v>6216</v>
      </c>
      <c r="F2311" s="122" t="s">
        <v>1368</v>
      </c>
      <c r="G2311" s="122">
        <v>14430968</v>
      </c>
      <c r="H2311" s="126"/>
      <c r="I2311" s="130" t="s">
        <v>6217</v>
      </c>
      <c r="J2311" s="126"/>
      <c r="K2311" s="126"/>
      <c r="L2311" s="126"/>
      <c r="M2311" s="126"/>
      <c r="N2311" s="223">
        <v>834.5</v>
      </c>
      <c r="O2311" s="223">
        <v>0</v>
      </c>
      <c r="P2311" s="126" t="s">
        <v>1331</v>
      </c>
    </row>
    <row r="2312" spans="1:16" ht="51">
      <c r="A2312" s="126">
        <v>513</v>
      </c>
      <c r="B2312" s="126"/>
      <c r="C2312" s="127" t="s">
        <v>201</v>
      </c>
      <c r="D2312" s="121">
        <v>42958</v>
      </c>
      <c r="E2312" s="122" t="s">
        <v>6218</v>
      </c>
      <c r="F2312" s="122" t="s">
        <v>1368</v>
      </c>
      <c r="G2312" s="122">
        <v>14431593</v>
      </c>
      <c r="H2312" s="126"/>
      <c r="I2312" s="130" t="s">
        <v>6219</v>
      </c>
      <c r="J2312" s="126"/>
      <c r="K2312" s="126"/>
      <c r="L2312" s="126"/>
      <c r="M2312" s="126"/>
      <c r="N2312" s="223">
        <v>38947.800000000003</v>
      </c>
      <c r="O2312" s="223">
        <v>0</v>
      </c>
      <c r="P2312" s="126" t="s">
        <v>1331</v>
      </c>
    </row>
    <row r="2313" spans="1:16" ht="76.5">
      <c r="A2313" s="126" t="s">
        <v>620</v>
      </c>
      <c r="B2313" s="126"/>
      <c r="C2313" s="127" t="s">
        <v>714</v>
      </c>
      <c r="D2313" s="121">
        <v>42958</v>
      </c>
      <c r="E2313" s="122" t="s">
        <v>6220</v>
      </c>
      <c r="F2313" s="122" t="s">
        <v>1368</v>
      </c>
      <c r="G2313" s="122">
        <v>14446888</v>
      </c>
      <c r="H2313" s="126"/>
      <c r="I2313" s="130" t="s">
        <v>6221</v>
      </c>
      <c r="J2313" s="126"/>
      <c r="K2313" s="126"/>
      <c r="L2313" s="126"/>
      <c r="M2313" s="126"/>
      <c r="N2313" s="223">
        <v>0.6</v>
      </c>
      <c r="O2313" s="223">
        <v>0</v>
      </c>
      <c r="P2313" s="126" t="s">
        <v>1331</v>
      </c>
    </row>
    <row r="2314" spans="1:16" ht="76.5">
      <c r="A2314" s="126" t="s">
        <v>621</v>
      </c>
      <c r="B2314" s="126"/>
      <c r="C2314" s="127" t="s">
        <v>715</v>
      </c>
      <c r="D2314" s="121">
        <v>42961</v>
      </c>
      <c r="E2314" s="122" t="s">
        <v>6222</v>
      </c>
      <c r="F2314" s="122" t="s">
        <v>6</v>
      </c>
      <c r="G2314" s="122">
        <v>872611</v>
      </c>
      <c r="H2314" s="126"/>
      <c r="I2314" s="130" t="s">
        <v>6223</v>
      </c>
      <c r="J2314" s="126"/>
      <c r="K2314" s="126"/>
      <c r="L2314" s="126"/>
      <c r="M2314" s="126"/>
      <c r="N2314" s="223">
        <v>0</v>
      </c>
      <c r="O2314" s="223">
        <v>270000</v>
      </c>
      <c r="P2314" s="126" t="s">
        <v>1331</v>
      </c>
    </row>
    <row r="2315" spans="1:16" ht="76.5">
      <c r="A2315" s="126">
        <v>25</v>
      </c>
      <c r="B2315" s="126"/>
      <c r="C2315" s="127" t="s">
        <v>695</v>
      </c>
      <c r="D2315" s="121">
        <v>42961</v>
      </c>
      <c r="E2315" s="122" t="s">
        <v>6224</v>
      </c>
      <c r="F2315" s="122" t="s">
        <v>6</v>
      </c>
      <c r="G2315" s="122">
        <v>872791</v>
      </c>
      <c r="H2315" s="126"/>
      <c r="I2315" s="130" t="s">
        <v>6225</v>
      </c>
      <c r="J2315" s="126"/>
      <c r="K2315" s="126"/>
      <c r="L2315" s="126"/>
      <c r="M2315" s="126"/>
      <c r="N2315" s="223">
        <v>0</v>
      </c>
      <c r="O2315" s="223">
        <v>275278</v>
      </c>
      <c r="P2315" s="126" t="s">
        <v>1331</v>
      </c>
    </row>
    <row r="2316" spans="1:16" ht="76.5">
      <c r="A2316" s="126" t="s">
        <v>621</v>
      </c>
      <c r="B2316" s="126"/>
      <c r="C2316" s="127" t="s">
        <v>715</v>
      </c>
      <c r="D2316" s="121">
        <v>42962</v>
      </c>
      <c r="E2316" s="122" t="s">
        <v>6226</v>
      </c>
      <c r="F2316" s="122" t="s">
        <v>6</v>
      </c>
      <c r="G2316" s="122">
        <v>873270</v>
      </c>
      <c r="H2316" s="126"/>
      <c r="I2316" s="130" t="s">
        <v>6227</v>
      </c>
      <c r="J2316" s="126"/>
      <c r="K2316" s="126"/>
      <c r="L2316" s="126"/>
      <c r="M2316" s="126"/>
      <c r="N2316" s="223">
        <v>0</v>
      </c>
      <c r="O2316" s="223">
        <v>108000</v>
      </c>
      <c r="P2316" s="126" t="s">
        <v>1331</v>
      </c>
    </row>
    <row r="2317" spans="1:16" ht="51">
      <c r="A2317" s="126" t="s">
        <v>620</v>
      </c>
      <c r="B2317" s="126"/>
      <c r="C2317" s="127" t="s">
        <v>714</v>
      </c>
      <c r="D2317" s="121">
        <v>42962</v>
      </c>
      <c r="E2317" s="122" t="s">
        <v>6228</v>
      </c>
      <c r="F2317" s="122" t="s">
        <v>6</v>
      </c>
      <c r="G2317" s="122">
        <v>873280</v>
      </c>
      <c r="H2317" s="126"/>
      <c r="I2317" s="130" t="s">
        <v>6229</v>
      </c>
      <c r="J2317" s="126"/>
      <c r="K2317" s="126"/>
      <c r="L2317" s="126"/>
      <c r="M2317" s="126"/>
      <c r="N2317" s="223">
        <v>0</v>
      </c>
      <c r="O2317" s="223">
        <v>12329.6</v>
      </c>
      <c r="P2317" s="126" t="s">
        <v>1331</v>
      </c>
    </row>
    <row r="2318" spans="1:16" ht="51">
      <c r="A2318" s="126" t="s">
        <v>623</v>
      </c>
      <c r="B2318" s="126"/>
      <c r="C2318" s="127" t="s">
        <v>716</v>
      </c>
      <c r="D2318" s="121">
        <v>42962</v>
      </c>
      <c r="E2318" s="122" t="s">
        <v>6230</v>
      </c>
      <c r="F2318" s="122" t="s">
        <v>6</v>
      </c>
      <c r="G2318" s="122">
        <v>873292</v>
      </c>
      <c r="H2318" s="126"/>
      <c r="I2318" s="130" t="s">
        <v>6231</v>
      </c>
      <c r="J2318" s="126"/>
      <c r="K2318" s="126"/>
      <c r="L2318" s="126"/>
      <c r="M2318" s="126"/>
      <c r="N2318" s="223">
        <v>0</v>
      </c>
      <c r="O2318" s="223">
        <v>1212.69</v>
      </c>
      <c r="P2318" s="126" t="s">
        <v>1331</v>
      </c>
    </row>
    <row r="2319" spans="1:16" ht="89.25">
      <c r="A2319" s="126">
        <v>87</v>
      </c>
      <c r="B2319" s="126"/>
      <c r="C2319" s="127" t="s">
        <v>712</v>
      </c>
      <c r="D2319" s="121">
        <v>42962</v>
      </c>
      <c r="E2319" s="122" t="s">
        <v>6232</v>
      </c>
      <c r="F2319" s="122" t="s">
        <v>11</v>
      </c>
      <c r="G2319" s="122">
        <v>895595</v>
      </c>
      <c r="H2319" s="126"/>
      <c r="I2319" s="130" t="s">
        <v>6233</v>
      </c>
      <c r="J2319" s="126"/>
      <c r="K2319" s="126"/>
      <c r="L2319" s="126"/>
      <c r="M2319" s="126"/>
      <c r="N2319" s="223">
        <v>5329.11</v>
      </c>
      <c r="O2319" s="223">
        <v>0</v>
      </c>
      <c r="P2319" s="126" t="s">
        <v>1331</v>
      </c>
    </row>
    <row r="2320" spans="1:16" ht="76.5">
      <c r="A2320" s="126">
        <v>378</v>
      </c>
      <c r="B2320" s="126"/>
      <c r="C2320" s="127" t="s">
        <v>1278</v>
      </c>
      <c r="D2320" s="121">
        <v>42962</v>
      </c>
      <c r="E2320" s="122" t="s">
        <v>6234</v>
      </c>
      <c r="F2320" s="122" t="s">
        <v>11</v>
      </c>
      <c r="G2320" s="122">
        <v>895637</v>
      </c>
      <c r="H2320" s="126"/>
      <c r="I2320" s="130" t="s">
        <v>6235</v>
      </c>
      <c r="J2320" s="126"/>
      <c r="K2320" s="126"/>
      <c r="L2320" s="126"/>
      <c r="M2320" s="126"/>
      <c r="N2320" s="223">
        <v>50</v>
      </c>
      <c r="O2320" s="223">
        <v>0</v>
      </c>
      <c r="P2320" s="126" t="s">
        <v>1331</v>
      </c>
    </row>
    <row r="2321" spans="1:16" ht="76.5">
      <c r="A2321" s="126" t="s">
        <v>621</v>
      </c>
      <c r="B2321" s="126"/>
      <c r="C2321" s="127" t="s">
        <v>715</v>
      </c>
      <c r="D2321" s="121">
        <v>42962</v>
      </c>
      <c r="E2321" s="122" t="s">
        <v>6236</v>
      </c>
      <c r="F2321" s="122" t="s">
        <v>15</v>
      </c>
      <c r="G2321" s="122">
        <v>2910</v>
      </c>
      <c r="H2321" s="126"/>
      <c r="I2321" s="130" t="s">
        <v>6237</v>
      </c>
      <c r="J2321" s="126"/>
      <c r="K2321" s="126"/>
      <c r="L2321" s="126"/>
      <c r="M2321" s="126"/>
      <c r="N2321" s="223">
        <v>572.79999999999995</v>
      </c>
      <c r="O2321" s="223">
        <v>0</v>
      </c>
      <c r="P2321" s="126" t="s">
        <v>1331</v>
      </c>
    </row>
    <row r="2322" spans="1:16" ht="76.5">
      <c r="A2322" s="126">
        <v>25</v>
      </c>
      <c r="B2322" s="126"/>
      <c r="C2322" s="127" t="s">
        <v>695</v>
      </c>
      <c r="D2322" s="121">
        <v>42963</v>
      </c>
      <c r="E2322" s="122" t="s">
        <v>6238</v>
      </c>
      <c r="F2322" s="122" t="s">
        <v>1260</v>
      </c>
      <c r="G2322" s="122">
        <v>14445368</v>
      </c>
      <c r="H2322" s="126"/>
      <c r="I2322" s="130" t="s">
        <v>6239</v>
      </c>
      <c r="J2322" s="126"/>
      <c r="K2322" s="126"/>
      <c r="L2322" s="126"/>
      <c r="M2322" s="126"/>
      <c r="N2322" s="223">
        <v>0</v>
      </c>
      <c r="O2322" s="223">
        <v>28952.080000000002</v>
      </c>
      <c r="P2322" s="126" t="s">
        <v>1331</v>
      </c>
    </row>
    <row r="2323" spans="1:16" ht="63.75">
      <c r="A2323" s="126" t="s">
        <v>621</v>
      </c>
      <c r="B2323" s="126"/>
      <c r="C2323" s="127" t="s">
        <v>715</v>
      </c>
      <c r="D2323" s="121">
        <v>42963</v>
      </c>
      <c r="E2323" s="122" t="s">
        <v>6240</v>
      </c>
      <c r="F2323" s="122" t="s">
        <v>6</v>
      </c>
      <c r="G2323" s="122">
        <v>873832</v>
      </c>
      <c r="H2323" s="126"/>
      <c r="I2323" s="130" t="s">
        <v>6241</v>
      </c>
      <c r="J2323" s="126"/>
      <c r="K2323" s="126"/>
      <c r="L2323" s="126"/>
      <c r="M2323" s="126"/>
      <c r="N2323" s="223">
        <v>0</v>
      </c>
      <c r="O2323" s="223">
        <v>234000</v>
      </c>
      <c r="P2323" s="126" t="s">
        <v>1331</v>
      </c>
    </row>
    <row r="2324" spans="1:16" ht="76.5">
      <c r="A2324" s="126">
        <v>15</v>
      </c>
      <c r="B2324" s="126"/>
      <c r="C2324" s="127" t="s">
        <v>692</v>
      </c>
      <c r="D2324" s="121">
        <v>42963</v>
      </c>
      <c r="E2324" s="122" t="s">
        <v>6242</v>
      </c>
      <c r="F2324" s="122" t="s">
        <v>15</v>
      </c>
      <c r="G2324" s="122">
        <v>2931</v>
      </c>
      <c r="H2324" s="126"/>
      <c r="I2324" s="130" t="s">
        <v>6243</v>
      </c>
      <c r="J2324" s="126"/>
      <c r="K2324" s="126"/>
      <c r="L2324" s="126"/>
      <c r="M2324" s="126"/>
      <c r="N2324" s="223">
        <v>1071.45</v>
      </c>
      <c r="O2324" s="223">
        <v>0</v>
      </c>
      <c r="P2324" s="126" t="s">
        <v>1331</v>
      </c>
    </row>
    <row r="2325" spans="1:16" ht="76.5">
      <c r="A2325" s="126">
        <v>287</v>
      </c>
      <c r="B2325" s="126"/>
      <c r="C2325" s="127" t="s">
        <v>791</v>
      </c>
      <c r="D2325" s="121">
        <v>42963</v>
      </c>
      <c r="E2325" s="122" t="s">
        <v>6244</v>
      </c>
      <c r="F2325" s="122" t="s">
        <v>11</v>
      </c>
      <c r="G2325" s="122">
        <v>520543</v>
      </c>
      <c r="H2325" s="126"/>
      <c r="I2325" s="130" t="s">
        <v>6245</v>
      </c>
      <c r="J2325" s="126"/>
      <c r="K2325" s="126"/>
      <c r="L2325" s="126"/>
      <c r="M2325" s="126"/>
      <c r="N2325" s="223">
        <v>50</v>
      </c>
      <c r="O2325" s="223">
        <v>0</v>
      </c>
      <c r="P2325" s="126" t="s">
        <v>1331</v>
      </c>
    </row>
    <row r="2326" spans="1:16" ht="76.5">
      <c r="A2326" s="126" t="s">
        <v>620</v>
      </c>
      <c r="B2326" s="126"/>
      <c r="C2326" s="127" t="s">
        <v>714</v>
      </c>
      <c r="D2326" s="121">
        <v>42963</v>
      </c>
      <c r="E2326" s="122" t="s">
        <v>6246</v>
      </c>
      <c r="F2326" s="122" t="s">
        <v>1368</v>
      </c>
      <c r="G2326" s="122">
        <v>14495929</v>
      </c>
      <c r="H2326" s="126"/>
      <c r="I2326" s="130" t="s">
        <v>6247</v>
      </c>
      <c r="J2326" s="126"/>
      <c r="K2326" s="126"/>
      <c r="L2326" s="126"/>
      <c r="M2326" s="126"/>
      <c r="N2326" s="223">
        <v>6355.34</v>
      </c>
      <c r="O2326" s="223">
        <v>0</v>
      </c>
      <c r="P2326" s="126" t="s">
        <v>1331</v>
      </c>
    </row>
    <row r="2327" spans="1:16" ht="89.25">
      <c r="A2327" s="126" t="s">
        <v>620</v>
      </c>
      <c r="B2327" s="126"/>
      <c r="C2327" s="127" t="s">
        <v>714</v>
      </c>
      <c r="D2327" s="121">
        <v>42964</v>
      </c>
      <c r="E2327" s="122" t="s">
        <v>6248</v>
      </c>
      <c r="F2327" s="122" t="s">
        <v>1368</v>
      </c>
      <c r="G2327" s="122">
        <v>14479419</v>
      </c>
      <c r="H2327" s="126"/>
      <c r="I2327" s="130" t="s">
        <v>6249</v>
      </c>
      <c r="J2327" s="126"/>
      <c r="K2327" s="126"/>
      <c r="L2327" s="126"/>
      <c r="M2327" s="126"/>
      <c r="N2327" s="223">
        <v>0</v>
      </c>
      <c r="O2327" s="223">
        <v>7135</v>
      </c>
      <c r="P2327" s="126" t="s">
        <v>1331</v>
      </c>
    </row>
    <row r="2328" spans="1:16" ht="76.5">
      <c r="A2328" s="126">
        <v>582</v>
      </c>
      <c r="B2328" s="126"/>
      <c r="C2328" s="127" t="s">
        <v>857</v>
      </c>
      <c r="D2328" s="121">
        <v>42964</v>
      </c>
      <c r="E2328" s="122" t="s">
        <v>6250</v>
      </c>
      <c r="F2328" s="122" t="s">
        <v>1368</v>
      </c>
      <c r="G2328" s="122">
        <v>14479420</v>
      </c>
      <c r="H2328" s="126"/>
      <c r="I2328" s="130" t="s">
        <v>6251</v>
      </c>
      <c r="J2328" s="126"/>
      <c r="K2328" s="126"/>
      <c r="L2328" s="126"/>
      <c r="M2328" s="126"/>
      <c r="N2328" s="223">
        <v>0</v>
      </c>
      <c r="O2328" s="223">
        <v>4869</v>
      </c>
      <c r="P2328" s="126" t="s">
        <v>1331</v>
      </c>
    </row>
    <row r="2329" spans="1:16" ht="63.75">
      <c r="A2329" s="126">
        <v>132</v>
      </c>
      <c r="B2329" s="126"/>
      <c r="C2329" s="127" t="s">
        <v>729</v>
      </c>
      <c r="D2329" s="121">
        <v>42964</v>
      </c>
      <c r="E2329" s="122" t="s">
        <v>6252</v>
      </c>
      <c r="F2329" s="122" t="s">
        <v>6</v>
      </c>
      <c r="G2329" s="122">
        <v>895741</v>
      </c>
      <c r="H2329" s="126"/>
      <c r="I2329" s="130" t="s">
        <v>6253</v>
      </c>
      <c r="J2329" s="126"/>
      <c r="K2329" s="126"/>
      <c r="L2329" s="126"/>
      <c r="M2329" s="126"/>
      <c r="N2329" s="223">
        <v>0</v>
      </c>
      <c r="O2329" s="223">
        <v>6077615.5700000003</v>
      </c>
      <c r="P2329" s="126" t="s">
        <v>1331</v>
      </c>
    </row>
    <row r="2330" spans="1:16" ht="76.5">
      <c r="A2330" s="126">
        <v>15</v>
      </c>
      <c r="B2330" s="126"/>
      <c r="C2330" s="127" t="s">
        <v>692</v>
      </c>
      <c r="D2330" s="121">
        <v>42964</v>
      </c>
      <c r="E2330" s="122" t="s">
        <v>6254</v>
      </c>
      <c r="F2330" s="122" t="s">
        <v>1368</v>
      </c>
      <c r="G2330" s="122">
        <v>14464181</v>
      </c>
      <c r="H2330" s="126"/>
      <c r="I2330" s="130" t="s">
        <v>6255</v>
      </c>
      <c r="J2330" s="126"/>
      <c r="K2330" s="126"/>
      <c r="L2330" s="126"/>
      <c r="M2330" s="126"/>
      <c r="N2330" s="223">
        <v>15000</v>
      </c>
      <c r="O2330" s="223">
        <v>0</v>
      </c>
      <c r="P2330" s="126" t="s">
        <v>1331</v>
      </c>
    </row>
    <row r="2331" spans="1:16" ht="76.5">
      <c r="A2331" s="126">
        <v>15</v>
      </c>
      <c r="B2331" s="126"/>
      <c r="C2331" s="127" t="s">
        <v>692</v>
      </c>
      <c r="D2331" s="121">
        <v>42964</v>
      </c>
      <c r="E2331" s="122" t="s">
        <v>6256</v>
      </c>
      <c r="F2331" s="122" t="s">
        <v>1368</v>
      </c>
      <c r="G2331" s="122">
        <v>14464182</v>
      </c>
      <c r="H2331" s="126"/>
      <c r="I2331" s="130" t="s">
        <v>6257</v>
      </c>
      <c r="J2331" s="126"/>
      <c r="K2331" s="126"/>
      <c r="L2331" s="126"/>
      <c r="M2331" s="126"/>
      <c r="N2331" s="223">
        <v>17706.419999999998</v>
      </c>
      <c r="O2331" s="223">
        <v>0</v>
      </c>
      <c r="P2331" s="126" t="s">
        <v>1331</v>
      </c>
    </row>
    <row r="2332" spans="1:16" ht="76.5">
      <c r="A2332" s="126">
        <v>15</v>
      </c>
      <c r="B2332" s="126"/>
      <c r="C2332" s="127" t="s">
        <v>692</v>
      </c>
      <c r="D2332" s="121">
        <v>42964</v>
      </c>
      <c r="E2332" s="122" t="s">
        <v>6258</v>
      </c>
      <c r="F2332" s="122" t="s">
        <v>1368</v>
      </c>
      <c r="G2332" s="122">
        <v>14464183</v>
      </c>
      <c r="H2332" s="126"/>
      <c r="I2332" s="130" t="s">
        <v>6257</v>
      </c>
      <c r="J2332" s="126"/>
      <c r="K2332" s="126"/>
      <c r="L2332" s="126"/>
      <c r="M2332" s="126"/>
      <c r="N2332" s="223">
        <v>2675</v>
      </c>
      <c r="O2332" s="223">
        <v>0</v>
      </c>
      <c r="P2332" s="126" t="s">
        <v>1331</v>
      </c>
    </row>
    <row r="2333" spans="1:16" ht="76.5">
      <c r="A2333" s="126">
        <v>15</v>
      </c>
      <c r="B2333" s="126"/>
      <c r="C2333" s="127" t="s">
        <v>692</v>
      </c>
      <c r="D2333" s="121">
        <v>42964</v>
      </c>
      <c r="E2333" s="122" t="s">
        <v>6259</v>
      </c>
      <c r="F2333" s="122" t="s">
        <v>1368</v>
      </c>
      <c r="G2333" s="122">
        <v>14464184</v>
      </c>
      <c r="H2333" s="126"/>
      <c r="I2333" s="130" t="s">
        <v>6257</v>
      </c>
      <c r="J2333" s="126"/>
      <c r="K2333" s="126"/>
      <c r="L2333" s="126"/>
      <c r="M2333" s="126"/>
      <c r="N2333" s="223">
        <v>5500</v>
      </c>
      <c r="O2333" s="223">
        <v>0</v>
      </c>
      <c r="P2333" s="126" t="s">
        <v>1331</v>
      </c>
    </row>
    <row r="2334" spans="1:16" ht="89.25">
      <c r="A2334" s="126">
        <v>513</v>
      </c>
      <c r="B2334" s="126"/>
      <c r="C2334" s="127" t="s">
        <v>201</v>
      </c>
      <c r="D2334" s="121">
        <v>42964</v>
      </c>
      <c r="E2334" s="122" t="s">
        <v>6260</v>
      </c>
      <c r="F2334" s="122" t="s">
        <v>11</v>
      </c>
      <c r="G2334" s="122">
        <v>895793</v>
      </c>
      <c r="H2334" s="126"/>
      <c r="I2334" s="130" t="s">
        <v>6261</v>
      </c>
      <c r="J2334" s="126"/>
      <c r="K2334" s="126"/>
      <c r="L2334" s="126"/>
      <c r="M2334" s="126"/>
      <c r="N2334" s="223">
        <v>14658.23</v>
      </c>
      <c r="O2334" s="223">
        <v>0</v>
      </c>
      <c r="P2334" s="126" t="s">
        <v>1331</v>
      </c>
    </row>
    <row r="2335" spans="1:16" ht="102">
      <c r="A2335" s="126">
        <v>513</v>
      </c>
      <c r="B2335" s="126"/>
      <c r="C2335" s="127" t="s">
        <v>201</v>
      </c>
      <c r="D2335" s="121">
        <v>42964</v>
      </c>
      <c r="E2335" s="122" t="s">
        <v>6262</v>
      </c>
      <c r="F2335" s="122" t="s">
        <v>15</v>
      </c>
      <c r="G2335" s="122">
        <v>2948</v>
      </c>
      <c r="H2335" s="126"/>
      <c r="I2335" s="130" t="s">
        <v>6263</v>
      </c>
      <c r="J2335" s="126"/>
      <c r="K2335" s="126"/>
      <c r="L2335" s="126"/>
      <c r="M2335" s="126"/>
      <c r="N2335" s="223">
        <v>709.79</v>
      </c>
      <c r="O2335" s="223">
        <v>0</v>
      </c>
      <c r="P2335" s="126" t="s">
        <v>1331</v>
      </c>
    </row>
    <row r="2336" spans="1:16" ht="102">
      <c r="A2336" s="126">
        <v>513</v>
      </c>
      <c r="B2336" s="126"/>
      <c r="C2336" s="127" t="s">
        <v>201</v>
      </c>
      <c r="D2336" s="121">
        <v>42964</v>
      </c>
      <c r="E2336" s="122" t="s">
        <v>6264</v>
      </c>
      <c r="F2336" s="122" t="s">
        <v>15</v>
      </c>
      <c r="G2336" s="122">
        <v>2944</v>
      </c>
      <c r="H2336" s="126"/>
      <c r="I2336" s="130" t="s">
        <v>6265</v>
      </c>
      <c r="J2336" s="126"/>
      <c r="K2336" s="126"/>
      <c r="L2336" s="126"/>
      <c r="M2336" s="126"/>
      <c r="N2336" s="223">
        <v>32490.05</v>
      </c>
      <c r="O2336" s="223">
        <v>0</v>
      </c>
      <c r="P2336" s="126" t="s">
        <v>1331</v>
      </c>
    </row>
    <row r="2337" spans="1:16" ht="89.25">
      <c r="A2337" s="126">
        <v>513</v>
      </c>
      <c r="B2337" s="126"/>
      <c r="C2337" s="127" t="s">
        <v>201</v>
      </c>
      <c r="D2337" s="121">
        <v>42964</v>
      </c>
      <c r="E2337" s="122" t="s">
        <v>6266</v>
      </c>
      <c r="F2337" s="122" t="s">
        <v>15</v>
      </c>
      <c r="G2337" s="122">
        <v>2945</v>
      </c>
      <c r="H2337" s="126"/>
      <c r="I2337" s="130" t="s">
        <v>6267</v>
      </c>
      <c r="J2337" s="126"/>
      <c r="K2337" s="126"/>
      <c r="L2337" s="126"/>
      <c r="M2337" s="126"/>
      <c r="N2337" s="223">
        <v>98754.9</v>
      </c>
      <c r="O2337" s="223">
        <v>0</v>
      </c>
      <c r="P2337" s="126" t="s">
        <v>1331</v>
      </c>
    </row>
    <row r="2338" spans="1:16" ht="102">
      <c r="A2338" s="126">
        <v>513</v>
      </c>
      <c r="B2338" s="126"/>
      <c r="C2338" s="127" t="s">
        <v>201</v>
      </c>
      <c r="D2338" s="121">
        <v>42964</v>
      </c>
      <c r="E2338" s="122" t="s">
        <v>6268</v>
      </c>
      <c r="F2338" s="122" t="s">
        <v>15</v>
      </c>
      <c r="G2338" s="122">
        <v>2946</v>
      </c>
      <c r="H2338" s="126"/>
      <c r="I2338" s="130" t="s">
        <v>6269</v>
      </c>
      <c r="J2338" s="126"/>
      <c r="K2338" s="126"/>
      <c r="L2338" s="126"/>
      <c r="M2338" s="126"/>
      <c r="N2338" s="223">
        <v>102634.65</v>
      </c>
      <c r="O2338" s="223">
        <v>0</v>
      </c>
      <c r="P2338" s="126" t="s">
        <v>1331</v>
      </c>
    </row>
    <row r="2339" spans="1:16" ht="51">
      <c r="A2339" s="126" t="s">
        <v>620</v>
      </c>
      <c r="B2339" s="126"/>
      <c r="C2339" s="127" t="s">
        <v>714</v>
      </c>
      <c r="D2339" s="121">
        <v>42965</v>
      </c>
      <c r="E2339" s="122" t="s">
        <v>6270</v>
      </c>
      <c r="F2339" s="122" t="s">
        <v>6</v>
      </c>
      <c r="G2339" s="122">
        <v>874583</v>
      </c>
      <c r="H2339" s="126"/>
      <c r="I2339" s="130" t="s">
        <v>6271</v>
      </c>
      <c r="J2339" s="126"/>
      <c r="K2339" s="126"/>
      <c r="L2339" s="126"/>
      <c r="M2339" s="126"/>
      <c r="N2339" s="223">
        <v>0</v>
      </c>
      <c r="O2339" s="223">
        <v>0.01</v>
      </c>
      <c r="P2339" s="126" t="s">
        <v>1331</v>
      </c>
    </row>
    <row r="2340" spans="1:16" ht="76.5">
      <c r="A2340" s="126" t="s">
        <v>621</v>
      </c>
      <c r="B2340" s="126"/>
      <c r="C2340" s="127" t="s">
        <v>715</v>
      </c>
      <c r="D2340" s="121">
        <v>42965</v>
      </c>
      <c r="E2340" s="122" t="s">
        <v>6272</v>
      </c>
      <c r="F2340" s="122" t="s">
        <v>6</v>
      </c>
      <c r="G2340" s="122">
        <v>874671</v>
      </c>
      <c r="H2340" s="126"/>
      <c r="I2340" s="130" t="s">
        <v>6273</v>
      </c>
      <c r="J2340" s="126"/>
      <c r="K2340" s="126"/>
      <c r="L2340" s="126"/>
      <c r="M2340" s="126"/>
      <c r="N2340" s="223">
        <v>0</v>
      </c>
      <c r="O2340" s="223">
        <v>128000</v>
      </c>
      <c r="P2340" s="126" t="s">
        <v>1331</v>
      </c>
    </row>
    <row r="2341" spans="1:16" ht="63.75">
      <c r="A2341" s="126" t="s">
        <v>620</v>
      </c>
      <c r="B2341" s="126"/>
      <c r="C2341" s="127" t="s">
        <v>714</v>
      </c>
      <c r="D2341" s="121">
        <v>42965</v>
      </c>
      <c r="E2341" s="122" t="s">
        <v>6274</v>
      </c>
      <c r="F2341" s="122" t="s">
        <v>6</v>
      </c>
      <c r="G2341" s="122">
        <v>874743</v>
      </c>
      <c r="H2341" s="126"/>
      <c r="I2341" s="130" t="s">
        <v>6275</v>
      </c>
      <c r="J2341" s="126"/>
      <c r="K2341" s="126"/>
      <c r="L2341" s="126"/>
      <c r="M2341" s="126"/>
      <c r="N2341" s="223">
        <v>0</v>
      </c>
      <c r="O2341" s="223">
        <v>174336.33</v>
      </c>
      <c r="P2341" s="126" t="s">
        <v>1331</v>
      </c>
    </row>
    <row r="2342" spans="1:16" ht="51">
      <c r="A2342" s="126" t="s">
        <v>623</v>
      </c>
      <c r="B2342" s="126"/>
      <c r="C2342" s="127" t="s">
        <v>716</v>
      </c>
      <c r="D2342" s="121">
        <v>42965</v>
      </c>
      <c r="E2342" s="122" t="s">
        <v>6276</v>
      </c>
      <c r="F2342" s="122" t="s">
        <v>6</v>
      </c>
      <c r="G2342" s="122">
        <v>874744</v>
      </c>
      <c r="H2342" s="126"/>
      <c r="I2342" s="130" t="s">
        <v>6277</v>
      </c>
      <c r="J2342" s="126"/>
      <c r="K2342" s="126"/>
      <c r="L2342" s="126"/>
      <c r="M2342" s="126"/>
      <c r="N2342" s="223">
        <v>0</v>
      </c>
      <c r="O2342" s="223">
        <v>3208.94</v>
      </c>
      <c r="P2342" s="126" t="s">
        <v>1331</v>
      </c>
    </row>
    <row r="2343" spans="1:16" ht="76.5">
      <c r="A2343" s="126">
        <v>582</v>
      </c>
      <c r="B2343" s="126"/>
      <c r="C2343" s="127" t="s">
        <v>857</v>
      </c>
      <c r="D2343" s="121">
        <v>42965</v>
      </c>
      <c r="E2343" s="122" t="s">
        <v>6278</v>
      </c>
      <c r="F2343" s="122" t="s">
        <v>15</v>
      </c>
      <c r="G2343" s="122">
        <v>2952</v>
      </c>
      <c r="H2343" s="126"/>
      <c r="I2343" s="130" t="s">
        <v>6279</v>
      </c>
      <c r="J2343" s="126"/>
      <c r="K2343" s="126"/>
      <c r="L2343" s="126"/>
      <c r="M2343" s="126"/>
      <c r="N2343" s="223">
        <v>316.37</v>
      </c>
      <c r="O2343" s="223">
        <v>0</v>
      </c>
      <c r="P2343" s="126" t="s">
        <v>1331</v>
      </c>
    </row>
    <row r="2344" spans="1:16" ht="51">
      <c r="A2344" s="126" t="s">
        <v>620</v>
      </c>
      <c r="B2344" s="126"/>
      <c r="C2344" s="127" t="s">
        <v>714</v>
      </c>
      <c r="D2344" s="121">
        <v>42965</v>
      </c>
      <c r="E2344" s="122" t="s">
        <v>6280</v>
      </c>
      <c r="F2344" s="122" t="s">
        <v>11</v>
      </c>
      <c r="G2344" s="122">
        <v>9686</v>
      </c>
      <c r="H2344" s="126"/>
      <c r="I2344" s="130" t="s">
        <v>6281</v>
      </c>
      <c r="J2344" s="126"/>
      <c r="K2344" s="126"/>
      <c r="L2344" s="126"/>
      <c r="M2344" s="126"/>
      <c r="N2344" s="223">
        <v>321.72000000000003</v>
      </c>
      <c r="O2344" s="223">
        <v>0</v>
      </c>
      <c r="P2344" s="126" t="s">
        <v>1331</v>
      </c>
    </row>
    <row r="2345" spans="1:16" ht="76.5">
      <c r="A2345" s="126" t="s">
        <v>621</v>
      </c>
      <c r="B2345" s="126"/>
      <c r="C2345" s="127" t="s">
        <v>715</v>
      </c>
      <c r="D2345" s="121">
        <v>42968</v>
      </c>
      <c r="E2345" s="122" t="s">
        <v>6282</v>
      </c>
      <c r="F2345" s="122" t="s">
        <v>6</v>
      </c>
      <c r="G2345" s="122">
        <v>875314</v>
      </c>
      <c r="H2345" s="126"/>
      <c r="I2345" s="130" t="s">
        <v>6283</v>
      </c>
      <c r="J2345" s="126"/>
      <c r="K2345" s="126"/>
      <c r="L2345" s="126"/>
      <c r="M2345" s="126"/>
      <c r="N2345" s="223">
        <v>0</v>
      </c>
      <c r="O2345" s="223">
        <v>349000</v>
      </c>
      <c r="P2345" s="126" t="s">
        <v>1331</v>
      </c>
    </row>
    <row r="2346" spans="1:16" ht="76.5">
      <c r="A2346" s="126">
        <v>25</v>
      </c>
      <c r="B2346" s="126"/>
      <c r="C2346" s="127" t="s">
        <v>695</v>
      </c>
      <c r="D2346" s="121">
        <v>42968</v>
      </c>
      <c r="E2346" s="122" t="s">
        <v>6284</v>
      </c>
      <c r="F2346" s="122" t="s">
        <v>6</v>
      </c>
      <c r="G2346" s="122">
        <v>895939</v>
      </c>
      <c r="H2346" s="126"/>
      <c r="I2346" s="130" t="s">
        <v>6285</v>
      </c>
      <c r="J2346" s="126"/>
      <c r="K2346" s="126"/>
      <c r="L2346" s="126"/>
      <c r="M2346" s="126"/>
      <c r="N2346" s="223">
        <v>0</v>
      </c>
      <c r="O2346" s="223">
        <v>2744.9</v>
      </c>
      <c r="P2346" s="126" t="s">
        <v>1331</v>
      </c>
    </row>
    <row r="2347" spans="1:16" ht="89.25">
      <c r="A2347" s="126">
        <v>513</v>
      </c>
      <c r="B2347" s="126"/>
      <c r="C2347" s="127" t="s">
        <v>201</v>
      </c>
      <c r="D2347" s="121">
        <v>42968</v>
      </c>
      <c r="E2347" s="122" t="s">
        <v>6286</v>
      </c>
      <c r="F2347" s="122" t="s">
        <v>15</v>
      </c>
      <c r="G2347" s="122">
        <v>2964</v>
      </c>
      <c r="H2347" s="126"/>
      <c r="I2347" s="130" t="s">
        <v>6287</v>
      </c>
      <c r="J2347" s="126"/>
      <c r="K2347" s="126"/>
      <c r="L2347" s="126"/>
      <c r="M2347" s="126"/>
      <c r="N2347" s="223">
        <v>542.54999999999995</v>
      </c>
      <c r="O2347" s="223">
        <v>0</v>
      </c>
      <c r="P2347" s="126" t="s">
        <v>1331</v>
      </c>
    </row>
    <row r="2348" spans="1:16" ht="63.75">
      <c r="A2348" s="126">
        <v>291</v>
      </c>
      <c r="B2348" s="126"/>
      <c r="C2348" s="127" t="s">
        <v>795</v>
      </c>
      <c r="D2348" s="121">
        <v>42968</v>
      </c>
      <c r="E2348" s="122" t="s">
        <v>6288</v>
      </c>
      <c r="F2348" s="122" t="s">
        <v>11</v>
      </c>
      <c r="G2348" s="122">
        <v>523768</v>
      </c>
      <c r="H2348" s="126"/>
      <c r="I2348" s="130" t="s">
        <v>6289</v>
      </c>
      <c r="J2348" s="126"/>
      <c r="K2348" s="126"/>
      <c r="L2348" s="126"/>
      <c r="M2348" s="126"/>
      <c r="N2348" s="223">
        <v>50</v>
      </c>
      <c r="O2348" s="223">
        <v>0</v>
      </c>
      <c r="P2348" s="126" t="s">
        <v>1331</v>
      </c>
    </row>
    <row r="2349" spans="1:16" ht="51">
      <c r="A2349" s="126">
        <v>342</v>
      </c>
      <c r="B2349" s="126"/>
      <c r="C2349" s="127" t="s">
        <v>817</v>
      </c>
      <c r="D2349" s="121">
        <v>42969</v>
      </c>
      <c r="E2349" s="122" t="s">
        <v>6290</v>
      </c>
      <c r="F2349" s="122" t="s">
        <v>6</v>
      </c>
      <c r="G2349" s="122">
        <v>875829</v>
      </c>
      <c r="H2349" s="126"/>
      <c r="I2349" s="130" t="s">
        <v>6291</v>
      </c>
      <c r="J2349" s="126"/>
      <c r="K2349" s="126"/>
      <c r="L2349" s="126"/>
      <c r="M2349" s="126"/>
      <c r="N2349" s="223">
        <v>0</v>
      </c>
      <c r="O2349" s="223">
        <v>5079485.5599999996</v>
      </c>
      <c r="P2349" s="126" t="s">
        <v>1331</v>
      </c>
    </row>
    <row r="2350" spans="1:16" ht="63.75">
      <c r="A2350" s="126" t="s">
        <v>621</v>
      </c>
      <c r="B2350" s="126"/>
      <c r="C2350" s="127" t="s">
        <v>715</v>
      </c>
      <c r="D2350" s="121">
        <v>42969</v>
      </c>
      <c r="E2350" s="122" t="s">
        <v>6292</v>
      </c>
      <c r="F2350" s="122" t="s">
        <v>6</v>
      </c>
      <c r="G2350" s="122">
        <v>875847</v>
      </c>
      <c r="H2350" s="126"/>
      <c r="I2350" s="130" t="s">
        <v>6293</v>
      </c>
      <c r="J2350" s="126"/>
      <c r="K2350" s="126"/>
      <c r="L2350" s="126"/>
      <c r="M2350" s="126"/>
      <c r="N2350" s="223">
        <v>0</v>
      </c>
      <c r="O2350" s="223">
        <v>140000</v>
      </c>
      <c r="P2350" s="126" t="s">
        <v>1331</v>
      </c>
    </row>
    <row r="2351" spans="1:16" ht="76.5">
      <c r="A2351" s="126">
        <v>513</v>
      </c>
      <c r="B2351" s="126"/>
      <c r="C2351" s="127" t="s">
        <v>201</v>
      </c>
      <c r="D2351" s="121">
        <v>42969</v>
      </c>
      <c r="E2351" s="122" t="s">
        <v>6294</v>
      </c>
      <c r="F2351" s="122" t="s">
        <v>15</v>
      </c>
      <c r="G2351" s="122">
        <v>2969</v>
      </c>
      <c r="H2351" s="126"/>
      <c r="I2351" s="130" t="s">
        <v>6295</v>
      </c>
      <c r="J2351" s="126"/>
      <c r="K2351" s="126"/>
      <c r="L2351" s="126"/>
      <c r="M2351" s="126"/>
      <c r="N2351" s="223">
        <v>50</v>
      </c>
      <c r="O2351" s="223">
        <v>0</v>
      </c>
      <c r="P2351" s="126" t="s">
        <v>1331</v>
      </c>
    </row>
    <row r="2352" spans="1:16" ht="89.25">
      <c r="A2352" s="126">
        <v>222</v>
      </c>
      <c r="B2352" s="126"/>
      <c r="C2352" s="127" t="s">
        <v>765</v>
      </c>
      <c r="D2352" s="121">
        <v>42969</v>
      </c>
      <c r="E2352" s="122" t="s">
        <v>6296</v>
      </c>
      <c r="F2352" s="122" t="s">
        <v>15</v>
      </c>
      <c r="G2352" s="122">
        <v>2970</v>
      </c>
      <c r="H2352" s="126"/>
      <c r="I2352" s="130" t="s">
        <v>6297</v>
      </c>
      <c r="J2352" s="126"/>
      <c r="K2352" s="126"/>
      <c r="L2352" s="126"/>
      <c r="M2352" s="126"/>
      <c r="N2352" s="223">
        <v>1538.21</v>
      </c>
      <c r="O2352" s="223">
        <v>0</v>
      </c>
      <c r="P2352" s="126" t="s">
        <v>1331</v>
      </c>
    </row>
    <row r="2353" spans="1:16" ht="89.25">
      <c r="A2353" s="126">
        <v>222</v>
      </c>
      <c r="B2353" s="126"/>
      <c r="C2353" s="127" t="s">
        <v>765</v>
      </c>
      <c r="D2353" s="121">
        <v>42969</v>
      </c>
      <c r="E2353" s="122" t="s">
        <v>6298</v>
      </c>
      <c r="F2353" s="122" t="s">
        <v>15</v>
      </c>
      <c r="G2353" s="122">
        <v>2971</v>
      </c>
      <c r="H2353" s="126"/>
      <c r="I2353" s="130" t="s">
        <v>6299</v>
      </c>
      <c r="J2353" s="126"/>
      <c r="K2353" s="126"/>
      <c r="L2353" s="126"/>
      <c r="M2353" s="126"/>
      <c r="N2353" s="223">
        <v>287.77</v>
      </c>
      <c r="O2353" s="223">
        <v>0</v>
      </c>
      <c r="P2353" s="126" t="s">
        <v>1331</v>
      </c>
    </row>
    <row r="2354" spans="1:16" ht="76.5">
      <c r="A2354" s="126" t="s">
        <v>621</v>
      </c>
      <c r="B2354" s="126"/>
      <c r="C2354" s="127" t="s">
        <v>715</v>
      </c>
      <c r="D2354" s="121">
        <v>42970</v>
      </c>
      <c r="E2354" s="122" t="s">
        <v>6300</v>
      </c>
      <c r="F2354" s="122" t="s">
        <v>6</v>
      </c>
      <c r="G2354" s="122">
        <v>876281</v>
      </c>
      <c r="H2354" s="126"/>
      <c r="I2354" s="130" t="s">
        <v>6301</v>
      </c>
      <c r="J2354" s="126"/>
      <c r="K2354" s="126"/>
      <c r="L2354" s="126"/>
      <c r="M2354" s="126"/>
      <c r="N2354" s="223">
        <v>0</v>
      </c>
      <c r="O2354" s="223">
        <v>10000</v>
      </c>
      <c r="P2354" s="126" t="s">
        <v>1331</v>
      </c>
    </row>
    <row r="2355" spans="1:16" ht="38.25">
      <c r="A2355" s="126">
        <v>340</v>
      </c>
      <c r="B2355" s="126"/>
      <c r="C2355" s="127" t="s">
        <v>815</v>
      </c>
      <c r="D2355" s="121">
        <v>42970</v>
      </c>
      <c r="E2355" s="122" t="s">
        <v>6302</v>
      </c>
      <c r="F2355" s="122" t="s">
        <v>6</v>
      </c>
      <c r="G2355" s="122">
        <v>876353</v>
      </c>
      <c r="H2355" s="126"/>
      <c r="I2355" s="130" t="s">
        <v>6303</v>
      </c>
      <c r="J2355" s="126"/>
      <c r="K2355" s="126"/>
      <c r="L2355" s="126"/>
      <c r="M2355" s="126"/>
      <c r="N2355" s="223">
        <v>0</v>
      </c>
      <c r="O2355" s="223">
        <v>527.66</v>
      </c>
      <c r="P2355" s="126" t="s">
        <v>1331</v>
      </c>
    </row>
    <row r="2356" spans="1:16" ht="76.5">
      <c r="A2356" s="126" t="s">
        <v>621</v>
      </c>
      <c r="B2356" s="126"/>
      <c r="C2356" s="127" t="s">
        <v>715</v>
      </c>
      <c r="D2356" s="121">
        <v>42970</v>
      </c>
      <c r="E2356" s="122" t="s">
        <v>6304</v>
      </c>
      <c r="F2356" s="122" t="s">
        <v>15</v>
      </c>
      <c r="G2356" s="122">
        <v>2955</v>
      </c>
      <c r="H2356" s="126"/>
      <c r="I2356" s="130" t="s">
        <v>6305</v>
      </c>
      <c r="J2356" s="126"/>
      <c r="K2356" s="126"/>
      <c r="L2356" s="126"/>
      <c r="M2356" s="126"/>
      <c r="N2356" s="223">
        <v>517.37</v>
      </c>
      <c r="O2356" s="223">
        <v>0</v>
      </c>
      <c r="P2356" s="126" t="s">
        <v>1331</v>
      </c>
    </row>
    <row r="2357" spans="1:16" ht="63.75">
      <c r="A2357" s="126" t="s">
        <v>620</v>
      </c>
      <c r="B2357" s="126"/>
      <c r="C2357" s="127" t="s">
        <v>714</v>
      </c>
      <c r="D2357" s="121">
        <v>42971</v>
      </c>
      <c r="E2357" s="122" t="s">
        <v>6306</v>
      </c>
      <c r="F2357" s="122" t="s">
        <v>1368</v>
      </c>
      <c r="G2357" s="122">
        <v>14596490</v>
      </c>
      <c r="H2357" s="126"/>
      <c r="I2357" s="130" t="s">
        <v>6307</v>
      </c>
      <c r="J2357" s="126"/>
      <c r="K2357" s="126"/>
      <c r="L2357" s="126"/>
      <c r="M2357" s="126"/>
      <c r="N2357" s="223">
        <v>0</v>
      </c>
      <c r="O2357" s="223">
        <v>55314.42</v>
      </c>
      <c r="P2357" s="126" t="s">
        <v>1331</v>
      </c>
    </row>
    <row r="2358" spans="1:16" ht="51">
      <c r="A2358" s="126" t="s">
        <v>620</v>
      </c>
      <c r="B2358" s="126"/>
      <c r="C2358" s="127" t="s">
        <v>714</v>
      </c>
      <c r="D2358" s="121">
        <v>42971</v>
      </c>
      <c r="E2358" s="122" t="s">
        <v>6308</v>
      </c>
      <c r="F2358" s="122" t="s">
        <v>1368</v>
      </c>
      <c r="G2358" s="122">
        <v>14596460</v>
      </c>
      <c r="H2358" s="126"/>
      <c r="I2358" s="130" t="s">
        <v>6309</v>
      </c>
      <c r="J2358" s="126"/>
      <c r="K2358" s="126"/>
      <c r="L2358" s="126"/>
      <c r="M2358" s="126"/>
      <c r="N2358" s="223">
        <v>0</v>
      </c>
      <c r="O2358" s="223">
        <v>288038.76</v>
      </c>
      <c r="P2358" s="126" t="s">
        <v>1331</v>
      </c>
    </row>
    <row r="2359" spans="1:16" ht="63.75">
      <c r="A2359" s="126" t="s">
        <v>620</v>
      </c>
      <c r="B2359" s="126"/>
      <c r="C2359" s="127" t="s">
        <v>714</v>
      </c>
      <c r="D2359" s="121">
        <v>42971</v>
      </c>
      <c r="E2359" s="122" t="s">
        <v>6310</v>
      </c>
      <c r="F2359" s="122" t="s">
        <v>1368</v>
      </c>
      <c r="G2359" s="122">
        <v>14596459</v>
      </c>
      <c r="H2359" s="126"/>
      <c r="I2359" s="130" t="s">
        <v>6311</v>
      </c>
      <c r="J2359" s="126"/>
      <c r="K2359" s="126"/>
      <c r="L2359" s="126"/>
      <c r="M2359" s="126"/>
      <c r="N2359" s="223">
        <v>0</v>
      </c>
      <c r="O2359" s="223">
        <v>141577.07999999999</v>
      </c>
      <c r="P2359" s="126" t="s">
        <v>1331</v>
      </c>
    </row>
    <row r="2360" spans="1:16" ht="76.5">
      <c r="A2360" s="126" t="s">
        <v>620</v>
      </c>
      <c r="B2360" s="126"/>
      <c r="C2360" s="127" t="s">
        <v>714</v>
      </c>
      <c r="D2360" s="121">
        <v>42971</v>
      </c>
      <c r="E2360" s="122" t="s">
        <v>6312</v>
      </c>
      <c r="F2360" s="122" t="s">
        <v>1368</v>
      </c>
      <c r="G2360" s="122">
        <v>14596458</v>
      </c>
      <c r="H2360" s="126"/>
      <c r="I2360" s="130" t="s">
        <v>6313</v>
      </c>
      <c r="J2360" s="126"/>
      <c r="K2360" s="126"/>
      <c r="L2360" s="126"/>
      <c r="M2360" s="126"/>
      <c r="N2360" s="223">
        <v>0</v>
      </c>
      <c r="O2360" s="223">
        <v>101138.36</v>
      </c>
      <c r="P2360" s="126" t="s">
        <v>1331</v>
      </c>
    </row>
    <row r="2361" spans="1:16" ht="76.5">
      <c r="A2361" s="126" t="s">
        <v>620</v>
      </c>
      <c r="B2361" s="126"/>
      <c r="C2361" s="127" t="s">
        <v>714</v>
      </c>
      <c r="D2361" s="121">
        <v>42971</v>
      </c>
      <c r="E2361" s="122" t="s">
        <v>6314</v>
      </c>
      <c r="F2361" s="122" t="s">
        <v>1368</v>
      </c>
      <c r="G2361" s="122">
        <v>14596457</v>
      </c>
      <c r="H2361" s="126"/>
      <c r="I2361" s="130" t="s">
        <v>6315</v>
      </c>
      <c r="J2361" s="126"/>
      <c r="K2361" s="126"/>
      <c r="L2361" s="126"/>
      <c r="M2361" s="126"/>
      <c r="N2361" s="223">
        <v>0</v>
      </c>
      <c r="O2361" s="223">
        <v>12021.11</v>
      </c>
      <c r="P2361" s="126" t="s">
        <v>1331</v>
      </c>
    </row>
    <row r="2362" spans="1:16" ht="63.75">
      <c r="A2362" s="126" t="s">
        <v>620</v>
      </c>
      <c r="B2362" s="126"/>
      <c r="C2362" s="127" t="s">
        <v>714</v>
      </c>
      <c r="D2362" s="121">
        <v>42971</v>
      </c>
      <c r="E2362" s="122" t="s">
        <v>6316</v>
      </c>
      <c r="F2362" s="122" t="s">
        <v>1368</v>
      </c>
      <c r="G2362" s="122">
        <v>14596456</v>
      </c>
      <c r="H2362" s="126"/>
      <c r="I2362" s="130" t="s">
        <v>6317</v>
      </c>
      <c r="J2362" s="126"/>
      <c r="K2362" s="126"/>
      <c r="L2362" s="126"/>
      <c r="M2362" s="126"/>
      <c r="N2362" s="223">
        <v>0</v>
      </c>
      <c r="O2362" s="223">
        <v>5185.2299999999996</v>
      </c>
      <c r="P2362" s="126" t="s">
        <v>1331</v>
      </c>
    </row>
    <row r="2363" spans="1:16" ht="63.75">
      <c r="A2363" s="126" t="s">
        <v>621</v>
      </c>
      <c r="B2363" s="126"/>
      <c r="C2363" s="127" t="s">
        <v>715</v>
      </c>
      <c r="D2363" s="121">
        <v>42971</v>
      </c>
      <c r="E2363" s="122" t="s">
        <v>6318</v>
      </c>
      <c r="F2363" s="122" t="s">
        <v>11</v>
      </c>
      <c r="G2363" s="122">
        <v>896201</v>
      </c>
      <c r="H2363" s="126"/>
      <c r="I2363" s="130" t="s">
        <v>6319</v>
      </c>
      <c r="J2363" s="126"/>
      <c r="K2363" s="126"/>
      <c r="L2363" s="126"/>
      <c r="M2363" s="126"/>
      <c r="N2363" s="223">
        <v>50</v>
      </c>
      <c r="O2363" s="223">
        <v>0</v>
      </c>
      <c r="P2363" s="126" t="s">
        <v>1331</v>
      </c>
    </row>
    <row r="2364" spans="1:16" ht="63.75">
      <c r="A2364" s="126" t="s">
        <v>621</v>
      </c>
      <c r="B2364" s="126"/>
      <c r="C2364" s="127" t="s">
        <v>715</v>
      </c>
      <c r="D2364" s="121">
        <v>42971</v>
      </c>
      <c r="E2364" s="122" t="s">
        <v>6320</v>
      </c>
      <c r="F2364" s="122" t="s">
        <v>13</v>
      </c>
      <c r="G2364" s="122">
        <v>896201</v>
      </c>
      <c r="H2364" s="126"/>
      <c r="I2364" s="130" t="s">
        <v>6321</v>
      </c>
      <c r="J2364" s="126"/>
      <c r="K2364" s="126"/>
      <c r="L2364" s="126"/>
      <c r="M2364" s="126"/>
      <c r="N2364" s="223">
        <v>3995723.83</v>
      </c>
      <c r="O2364" s="223">
        <v>0</v>
      </c>
      <c r="P2364" s="126" t="s">
        <v>1331</v>
      </c>
    </row>
    <row r="2365" spans="1:16" ht="102">
      <c r="A2365" s="126">
        <v>197</v>
      </c>
      <c r="B2365" s="126"/>
      <c r="C2365" s="127" t="s">
        <v>755</v>
      </c>
      <c r="D2365" s="121">
        <v>42972</v>
      </c>
      <c r="E2365" s="122" t="s">
        <v>6322</v>
      </c>
      <c r="F2365" s="122" t="s">
        <v>6</v>
      </c>
      <c r="G2365" s="122">
        <v>2980</v>
      </c>
      <c r="H2365" s="126"/>
      <c r="I2365" s="130" t="s">
        <v>6323</v>
      </c>
      <c r="J2365" s="126"/>
      <c r="K2365" s="126"/>
      <c r="L2365" s="126"/>
      <c r="M2365" s="126"/>
      <c r="N2365" s="223">
        <v>0</v>
      </c>
      <c r="O2365" s="223">
        <v>60.69</v>
      </c>
      <c r="P2365" s="126" t="s">
        <v>1331</v>
      </c>
    </row>
    <row r="2366" spans="1:16" ht="76.5">
      <c r="A2366" s="126" t="s">
        <v>621</v>
      </c>
      <c r="B2366" s="126"/>
      <c r="C2366" s="127" t="s">
        <v>715</v>
      </c>
      <c r="D2366" s="121">
        <v>42972</v>
      </c>
      <c r="E2366" s="122" t="s">
        <v>6324</v>
      </c>
      <c r="F2366" s="122" t="s">
        <v>6</v>
      </c>
      <c r="G2366" s="122">
        <v>877209</v>
      </c>
      <c r="H2366" s="126"/>
      <c r="I2366" s="130" t="s">
        <v>6325</v>
      </c>
      <c r="J2366" s="126"/>
      <c r="K2366" s="126"/>
      <c r="L2366" s="126"/>
      <c r="M2366" s="126"/>
      <c r="N2366" s="223">
        <v>0</v>
      </c>
      <c r="O2366" s="223">
        <v>72000</v>
      </c>
      <c r="P2366" s="126" t="s">
        <v>1331</v>
      </c>
    </row>
    <row r="2367" spans="1:16" ht="89.25">
      <c r="A2367" s="126">
        <v>586</v>
      </c>
      <c r="B2367" s="126"/>
      <c r="C2367" s="127" t="s">
        <v>223</v>
      </c>
      <c r="D2367" s="121">
        <v>42972</v>
      </c>
      <c r="E2367" s="122" t="s">
        <v>6326</v>
      </c>
      <c r="F2367" s="122" t="s">
        <v>11</v>
      </c>
      <c r="G2367" s="122">
        <v>896269</v>
      </c>
      <c r="H2367" s="126"/>
      <c r="I2367" s="130" t="s">
        <v>6327</v>
      </c>
      <c r="J2367" s="126"/>
      <c r="K2367" s="126"/>
      <c r="L2367" s="126"/>
      <c r="M2367" s="126"/>
      <c r="N2367" s="223">
        <v>639.69000000000005</v>
      </c>
      <c r="O2367" s="223">
        <v>0</v>
      </c>
      <c r="P2367" s="126" t="s">
        <v>1331</v>
      </c>
    </row>
    <row r="2368" spans="1:16" ht="89.25">
      <c r="A2368" s="126">
        <v>197</v>
      </c>
      <c r="B2368" s="126"/>
      <c r="C2368" s="127" t="s">
        <v>755</v>
      </c>
      <c r="D2368" s="121">
        <v>42972</v>
      </c>
      <c r="E2368" s="122" t="s">
        <v>6328</v>
      </c>
      <c r="F2368" s="122" t="s">
        <v>15</v>
      </c>
      <c r="G2368" s="122">
        <v>2980</v>
      </c>
      <c r="H2368" s="126"/>
      <c r="I2368" s="130" t="s">
        <v>6329</v>
      </c>
      <c r="J2368" s="126"/>
      <c r="K2368" s="126"/>
      <c r="L2368" s="126"/>
      <c r="M2368" s="126"/>
      <c r="N2368" s="223">
        <v>310.2</v>
      </c>
      <c r="O2368" s="223">
        <v>0</v>
      </c>
      <c r="P2368" s="126" t="s">
        <v>1331</v>
      </c>
    </row>
    <row r="2369" spans="1:16" ht="89.25">
      <c r="A2369" s="126">
        <v>25</v>
      </c>
      <c r="B2369" s="126"/>
      <c r="C2369" s="127" t="s">
        <v>695</v>
      </c>
      <c r="D2369" s="121">
        <v>42972</v>
      </c>
      <c r="E2369" s="122" t="s">
        <v>6330</v>
      </c>
      <c r="F2369" s="122" t="s">
        <v>15</v>
      </c>
      <c r="G2369" s="122">
        <v>2992</v>
      </c>
      <c r="H2369" s="126"/>
      <c r="I2369" s="130" t="s">
        <v>6331</v>
      </c>
      <c r="J2369" s="126"/>
      <c r="K2369" s="126"/>
      <c r="L2369" s="126"/>
      <c r="M2369" s="126"/>
      <c r="N2369" s="223">
        <v>334</v>
      </c>
      <c r="O2369" s="223">
        <v>0</v>
      </c>
      <c r="P2369" s="126" t="s">
        <v>1331</v>
      </c>
    </row>
    <row r="2370" spans="1:16" ht="89.25">
      <c r="A2370" s="126">
        <v>25</v>
      </c>
      <c r="B2370" s="126"/>
      <c r="C2370" s="127" t="s">
        <v>695</v>
      </c>
      <c r="D2370" s="121">
        <v>42972</v>
      </c>
      <c r="E2370" s="122" t="s">
        <v>6332</v>
      </c>
      <c r="F2370" s="122" t="s">
        <v>15</v>
      </c>
      <c r="G2370" s="122">
        <v>2991</v>
      </c>
      <c r="H2370" s="126"/>
      <c r="I2370" s="130" t="s">
        <v>6333</v>
      </c>
      <c r="J2370" s="126"/>
      <c r="K2370" s="126"/>
      <c r="L2370" s="126"/>
      <c r="M2370" s="126"/>
      <c r="N2370" s="223">
        <v>512.09</v>
      </c>
      <c r="O2370" s="223">
        <v>0</v>
      </c>
      <c r="P2370" s="126" t="s">
        <v>1331</v>
      </c>
    </row>
    <row r="2371" spans="1:16" ht="89.25">
      <c r="A2371" s="126">
        <v>25</v>
      </c>
      <c r="B2371" s="126"/>
      <c r="C2371" s="127" t="s">
        <v>695</v>
      </c>
      <c r="D2371" s="121">
        <v>42972</v>
      </c>
      <c r="E2371" s="122" t="s">
        <v>6334</v>
      </c>
      <c r="F2371" s="122" t="s">
        <v>15</v>
      </c>
      <c r="G2371" s="122">
        <v>2993</v>
      </c>
      <c r="H2371" s="126"/>
      <c r="I2371" s="130" t="s">
        <v>6335</v>
      </c>
      <c r="J2371" s="126"/>
      <c r="K2371" s="126"/>
      <c r="L2371" s="126"/>
      <c r="M2371" s="126"/>
      <c r="N2371" s="223">
        <v>729.62</v>
      </c>
      <c r="O2371" s="223">
        <v>0</v>
      </c>
      <c r="P2371" s="126" t="s">
        <v>1331</v>
      </c>
    </row>
    <row r="2372" spans="1:16" ht="76.5">
      <c r="A2372" s="126">
        <v>25</v>
      </c>
      <c r="B2372" s="126"/>
      <c r="C2372" s="127" t="s">
        <v>695</v>
      </c>
      <c r="D2372" s="121">
        <v>42975</v>
      </c>
      <c r="E2372" s="122" t="s">
        <v>6336</v>
      </c>
      <c r="F2372" s="122" t="s">
        <v>1260</v>
      </c>
      <c r="G2372" s="122">
        <v>14542058</v>
      </c>
      <c r="H2372" s="126"/>
      <c r="I2372" s="130" t="s">
        <v>6337</v>
      </c>
      <c r="J2372" s="126"/>
      <c r="K2372" s="126"/>
      <c r="L2372" s="126"/>
      <c r="M2372" s="126"/>
      <c r="N2372" s="223">
        <v>0</v>
      </c>
      <c r="O2372" s="223">
        <v>63988.11</v>
      </c>
      <c r="P2372" s="126" t="s">
        <v>1331</v>
      </c>
    </row>
    <row r="2373" spans="1:16" ht="76.5">
      <c r="A2373" s="126">
        <v>25</v>
      </c>
      <c r="B2373" s="126"/>
      <c r="C2373" s="127" t="s">
        <v>695</v>
      </c>
      <c r="D2373" s="121">
        <v>42975</v>
      </c>
      <c r="E2373" s="122" t="s">
        <v>6338</v>
      </c>
      <c r="F2373" s="122" t="s">
        <v>1260</v>
      </c>
      <c r="G2373" s="122">
        <v>14541418</v>
      </c>
      <c r="H2373" s="126"/>
      <c r="I2373" s="130" t="s">
        <v>6339</v>
      </c>
      <c r="J2373" s="126"/>
      <c r="K2373" s="126"/>
      <c r="L2373" s="126"/>
      <c r="M2373" s="126"/>
      <c r="N2373" s="223">
        <v>0</v>
      </c>
      <c r="O2373" s="223">
        <v>12320</v>
      </c>
      <c r="P2373" s="126" t="s">
        <v>1331</v>
      </c>
    </row>
    <row r="2374" spans="1:16" ht="76.5">
      <c r="A2374" s="126" t="s">
        <v>621</v>
      </c>
      <c r="B2374" s="126"/>
      <c r="C2374" s="127" t="s">
        <v>715</v>
      </c>
      <c r="D2374" s="121">
        <v>42975</v>
      </c>
      <c r="E2374" s="122" t="s">
        <v>6340</v>
      </c>
      <c r="F2374" s="122" t="s">
        <v>6</v>
      </c>
      <c r="G2374" s="122">
        <v>877878</v>
      </c>
      <c r="H2374" s="126"/>
      <c r="I2374" s="130" t="s">
        <v>6341</v>
      </c>
      <c r="J2374" s="126"/>
      <c r="K2374" s="126"/>
      <c r="L2374" s="126"/>
      <c r="M2374" s="126"/>
      <c r="N2374" s="223">
        <v>0</v>
      </c>
      <c r="O2374" s="223">
        <v>184000</v>
      </c>
      <c r="P2374" s="126" t="s">
        <v>1331</v>
      </c>
    </row>
    <row r="2375" spans="1:16" ht="51">
      <c r="A2375" s="126" t="s">
        <v>620</v>
      </c>
      <c r="B2375" s="126"/>
      <c r="C2375" s="127" t="s">
        <v>714</v>
      </c>
      <c r="D2375" s="121">
        <v>42975</v>
      </c>
      <c r="E2375" s="122" t="s">
        <v>6342</v>
      </c>
      <c r="F2375" s="122" t="s">
        <v>6</v>
      </c>
      <c r="G2375" s="122">
        <v>877911</v>
      </c>
      <c r="H2375" s="126"/>
      <c r="I2375" s="130" t="s">
        <v>6343</v>
      </c>
      <c r="J2375" s="126"/>
      <c r="K2375" s="126"/>
      <c r="L2375" s="126"/>
      <c r="M2375" s="126"/>
      <c r="N2375" s="223">
        <v>0</v>
      </c>
      <c r="O2375" s="223">
        <v>1310.1300000000001</v>
      </c>
      <c r="P2375" s="126" t="s">
        <v>1331</v>
      </c>
    </row>
    <row r="2376" spans="1:16" ht="76.5">
      <c r="A2376" s="126">
        <v>513</v>
      </c>
      <c r="B2376" s="126"/>
      <c r="C2376" s="127" t="s">
        <v>201</v>
      </c>
      <c r="D2376" s="121">
        <v>42975</v>
      </c>
      <c r="E2376" s="122" t="s">
        <v>6344</v>
      </c>
      <c r="F2376" s="122" t="s">
        <v>11</v>
      </c>
      <c r="G2376" s="122">
        <v>896444</v>
      </c>
      <c r="H2376" s="126"/>
      <c r="I2376" s="130" t="s">
        <v>6345</v>
      </c>
      <c r="J2376" s="126"/>
      <c r="K2376" s="126"/>
      <c r="L2376" s="126"/>
      <c r="M2376" s="126"/>
      <c r="N2376" s="223">
        <v>1953.17</v>
      </c>
      <c r="O2376" s="223">
        <v>0</v>
      </c>
      <c r="P2376" s="126" t="s">
        <v>1331</v>
      </c>
    </row>
    <row r="2377" spans="1:16" ht="102">
      <c r="A2377" s="126">
        <v>197</v>
      </c>
      <c r="B2377" s="126"/>
      <c r="C2377" s="127" t="s">
        <v>755</v>
      </c>
      <c r="D2377" s="121">
        <v>42975</v>
      </c>
      <c r="E2377" s="122" t="s">
        <v>6346</v>
      </c>
      <c r="F2377" s="122" t="s">
        <v>1261</v>
      </c>
      <c r="G2377" s="122">
        <v>2979</v>
      </c>
      <c r="H2377" s="126"/>
      <c r="I2377" s="130" t="s">
        <v>6347</v>
      </c>
      <c r="J2377" s="126"/>
      <c r="K2377" s="126"/>
      <c r="L2377" s="126"/>
      <c r="M2377" s="126"/>
      <c r="N2377" s="223">
        <v>278.33</v>
      </c>
      <c r="O2377" s="223">
        <v>0</v>
      </c>
      <c r="P2377" s="126" t="s">
        <v>1331</v>
      </c>
    </row>
    <row r="2378" spans="1:16" ht="89.25">
      <c r="A2378" s="126">
        <v>197</v>
      </c>
      <c r="B2378" s="126"/>
      <c r="C2378" s="127" t="s">
        <v>755</v>
      </c>
      <c r="D2378" s="121">
        <v>42975</v>
      </c>
      <c r="E2378" s="122" t="s">
        <v>6348</v>
      </c>
      <c r="F2378" s="122" t="s">
        <v>15</v>
      </c>
      <c r="G2378" s="122">
        <v>2979</v>
      </c>
      <c r="H2378" s="126"/>
      <c r="I2378" s="130" t="s">
        <v>6349</v>
      </c>
      <c r="J2378" s="126"/>
      <c r="K2378" s="126"/>
      <c r="L2378" s="126"/>
      <c r="M2378" s="126"/>
      <c r="N2378" s="223">
        <v>290.44</v>
      </c>
      <c r="O2378" s="223">
        <v>0</v>
      </c>
      <c r="P2378" s="126" t="s">
        <v>1331</v>
      </c>
    </row>
    <row r="2379" spans="1:16" ht="63.75">
      <c r="A2379" s="126">
        <v>513</v>
      </c>
      <c r="B2379" s="126"/>
      <c r="C2379" s="127" t="s">
        <v>201</v>
      </c>
      <c r="D2379" s="121">
        <v>42975</v>
      </c>
      <c r="E2379" s="122" t="s">
        <v>6350</v>
      </c>
      <c r="F2379" s="122" t="s">
        <v>15</v>
      </c>
      <c r="G2379" s="122">
        <v>529203</v>
      </c>
      <c r="H2379" s="126"/>
      <c r="I2379" s="130" t="s">
        <v>6351</v>
      </c>
      <c r="J2379" s="126"/>
      <c r="K2379" s="126"/>
      <c r="L2379" s="126"/>
      <c r="M2379" s="126"/>
      <c r="N2379" s="223">
        <v>50</v>
      </c>
      <c r="O2379" s="223">
        <v>0</v>
      </c>
      <c r="P2379" s="126" t="s">
        <v>1331</v>
      </c>
    </row>
    <row r="2380" spans="1:16" ht="102">
      <c r="A2380" s="126">
        <v>41</v>
      </c>
      <c r="B2380" s="126"/>
      <c r="C2380" s="127" t="s">
        <v>698</v>
      </c>
      <c r="D2380" s="121">
        <v>42975</v>
      </c>
      <c r="E2380" s="122" t="s">
        <v>6352</v>
      </c>
      <c r="F2380" s="122" t="s">
        <v>1261</v>
      </c>
      <c r="G2380" s="122">
        <v>2987</v>
      </c>
      <c r="H2380" s="126"/>
      <c r="I2380" s="130" t="s">
        <v>6353</v>
      </c>
      <c r="J2380" s="126"/>
      <c r="K2380" s="126"/>
      <c r="L2380" s="126"/>
      <c r="M2380" s="126"/>
      <c r="N2380" s="223">
        <v>5393.74</v>
      </c>
      <c r="O2380" s="223">
        <v>0</v>
      </c>
      <c r="P2380" s="126" t="s">
        <v>1331</v>
      </c>
    </row>
    <row r="2381" spans="1:16" ht="63.75">
      <c r="A2381" s="126">
        <v>291</v>
      </c>
      <c r="B2381" s="126"/>
      <c r="C2381" s="127" t="s">
        <v>795</v>
      </c>
      <c r="D2381" s="121">
        <v>42976</v>
      </c>
      <c r="E2381" s="122" t="s">
        <v>6354</v>
      </c>
      <c r="F2381" s="122" t="s">
        <v>11</v>
      </c>
      <c r="G2381" s="122">
        <v>531001</v>
      </c>
      <c r="H2381" s="126"/>
      <c r="I2381" s="130" t="s">
        <v>6355</v>
      </c>
      <c r="J2381" s="126"/>
      <c r="K2381" s="126"/>
      <c r="L2381" s="126"/>
      <c r="M2381" s="126"/>
      <c r="N2381" s="223">
        <v>50</v>
      </c>
      <c r="O2381" s="223">
        <v>0</v>
      </c>
      <c r="P2381" s="126" t="s">
        <v>1331</v>
      </c>
    </row>
    <row r="2382" spans="1:16" ht="63.75">
      <c r="A2382" s="126" t="s">
        <v>620</v>
      </c>
      <c r="B2382" s="126"/>
      <c r="C2382" s="127" t="s">
        <v>714</v>
      </c>
      <c r="D2382" s="121">
        <v>42976</v>
      </c>
      <c r="E2382" s="122" t="s">
        <v>6356</v>
      </c>
      <c r="F2382" s="122" t="s">
        <v>11</v>
      </c>
      <c r="G2382" s="122">
        <v>896675</v>
      </c>
      <c r="H2382" s="126"/>
      <c r="I2382" s="130" t="s">
        <v>6357</v>
      </c>
      <c r="J2382" s="126"/>
      <c r="K2382" s="126"/>
      <c r="L2382" s="126"/>
      <c r="M2382" s="126"/>
      <c r="N2382" s="223">
        <v>50</v>
      </c>
      <c r="O2382" s="223">
        <v>0</v>
      </c>
      <c r="P2382" s="126" t="s">
        <v>1331</v>
      </c>
    </row>
    <row r="2383" spans="1:16" ht="76.5">
      <c r="A2383" s="126" t="s">
        <v>621</v>
      </c>
      <c r="B2383" s="126"/>
      <c r="C2383" s="127" t="s">
        <v>715</v>
      </c>
      <c r="D2383" s="121">
        <v>42977</v>
      </c>
      <c r="E2383" s="122" t="s">
        <v>6358</v>
      </c>
      <c r="F2383" s="122" t="s">
        <v>6</v>
      </c>
      <c r="G2383" s="122">
        <v>879063</v>
      </c>
      <c r="H2383" s="126"/>
      <c r="I2383" s="130" t="s">
        <v>6359</v>
      </c>
      <c r="J2383" s="126"/>
      <c r="K2383" s="126"/>
      <c r="L2383" s="126"/>
      <c r="M2383" s="126"/>
      <c r="N2383" s="223">
        <v>0</v>
      </c>
      <c r="O2383" s="223">
        <v>530000</v>
      </c>
      <c r="P2383" s="126" t="s">
        <v>1331</v>
      </c>
    </row>
    <row r="2384" spans="1:16" ht="51">
      <c r="A2384" s="126">
        <v>342</v>
      </c>
      <c r="B2384" s="126"/>
      <c r="C2384" s="127" t="s">
        <v>817</v>
      </c>
      <c r="D2384" s="121">
        <v>42977</v>
      </c>
      <c r="E2384" s="122" t="s">
        <v>6360</v>
      </c>
      <c r="F2384" s="122" t="s">
        <v>6</v>
      </c>
      <c r="G2384" s="122">
        <v>879079</v>
      </c>
      <c r="H2384" s="126"/>
      <c r="I2384" s="130" t="s">
        <v>6291</v>
      </c>
      <c r="J2384" s="126"/>
      <c r="K2384" s="126"/>
      <c r="L2384" s="126"/>
      <c r="M2384" s="126"/>
      <c r="N2384" s="223">
        <v>0</v>
      </c>
      <c r="O2384" s="223">
        <v>849508.42</v>
      </c>
      <c r="P2384" s="126" t="s">
        <v>1331</v>
      </c>
    </row>
    <row r="2385" spans="1:16" ht="76.5">
      <c r="A2385" s="126">
        <v>513</v>
      </c>
      <c r="B2385" s="126"/>
      <c r="C2385" s="127" t="s">
        <v>201</v>
      </c>
      <c r="D2385" s="121">
        <v>42977</v>
      </c>
      <c r="E2385" s="122" t="s">
        <v>6361</v>
      </c>
      <c r="F2385" s="122" t="s">
        <v>1368</v>
      </c>
      <c r="G2385" s="122">
        <v>14646848</v>
      </c>
      <c r="H2385" s="126"/>
      <c r="I2385" s="130" t="s">
        <v>6362</v>
      </c>
      <c r="J2385" s="126"/>
      <c r="K2385" s="126"/>
      <c r="L2385" s="126"/>
      <c r="M2385" s="126"/>
      <c r="N2385" s="223">
        <v>37209.03</v>
      </c>
      <c r="O2385" s="223">
        <v>0</v>
      </c>
      <c r="P2385" s="126" t="s">
        <v>1331</v>
      </c>
    </row>
    <row r="2386" spans="1:16" ht="76.5">
      <c r="A2386" s="126">
        <v>25</v>
      </c>
      <c r="B2386" s="126"/>
      <c r="C2386" s="127" t="s">
        <v>695</v>
      </c>
      <c r="D2386" s="121">
        <v>42978</v>
      </c>
      <c r="E2386" s="122" t="s">
        <v>6363</v>
      </c>
      <c r="F2386" s="122" t="s">
        <v>1260</v>
      </c>
      <c r="G2386" s="122">
        <v>14629306</v>
      </c>
      <c r="H2386" s="126"/>
      <c r="I2386" s="130" t="s">
        <v>6364</v>
      </c>
      <c r="J2386" s="126"/>
      <c r="K2386" s="126"/>
      <c r="L2386" s="126"/>
      <c r="M2386" s="126"/>
      <c r="N2386" s="223">
        <v>0</v>
      </c>
      <c r="O2386" s="223">
        <v>892550.8</v>
      </c>
      <c r="P2386" s="126" t="s">
        <v>1331</v>
      </c>
    </row>
    <row r="2387" spans="1:16" ht="76.5">
      <c r="A2387" s="126">
        <v>25</v>
      </c>
      <c r="B2387" s="126"/>
      <c r="C2387" s="127" t="s">
        <v>695</v>
      </c>
      <c r="D2387" s="121">
        <v>42978</v>
      </c>
      <c r="E2387" s="122" t="s">
        <v>6365</v>
      </c>
      <c r="F2387" s="122" t="s">
        <v>6</v>
      </c>
      <c r="G2387" s="122">
        <v>897037</v>
      </c>
      <c r="H2387" s="126"/>
      <c r="I2387" s="130" t="s">
        <v>6366</v>
      </c>
      <c r="J2387" s="126"/>
      <c r="K2387" s="126"/>
      <c r="L2387" s="126"/>
      <c r="M2387" s="126"/>
      <c r="N2387" s="223">
        <v>0</v>
      </c>
      <c r="O2387" s="223">
        <v>16273.54</v>
      </c>
      <c r="P2387" s="126" t="s">
        <v>1331</v>
      </c>
    </row>
    <row r="2388" spans="1:16" ht="76.5">
      <c r="A2388" s="126">
        <v>20</v>
      </c>
      <c r="B2388" s="126"/>
      <c r="C2388" s="127" t="s">
        <v>694</v>
      </c>
      <c r="D2388" s="121">
        <v>42978</v>
      </c>
      <c r="E2388" s="122" t="s">
        <v>6367</v>
      </c>
      <c r="F2388" s="122" t="s">
        <v>11</v>
      </c>
      <c r="G2388" s="122">
        <v>897004</v>
      </c>
      <c r="H2388" s="126"/>
      <c r="I2388" s="130" t="s">
        <v>6368</v>
      </c>
      <c r="J2388" s="126"/>
      <c r="K2388" s="126"/>
      <c r="L2388" s="126"/>
      <c r="M2388" s="126"/>
      <c r="N2388" s="223">
        <v>2525.02</v>
      </c>
      <c r="O2388" s="223">
        <v>0</v>
      </c>
      <c r="P2388" s="126" t="s">
        <v>1331</v>
      </c>
    </row>
    <row r="2389" spans="1:16" ht="76.5">
      <c r="A2389" s="126">
        <v>378</v>
      </c>
      <c r="B2389" s="126"/>
      <c r="C2389" s="127" t="s">
        <v>1278</v>
      </c>
      <c r="D2389" s="121">
        <v>42978</v>
      </c>
      <c r="E2389" s="122" t="s">
        <v>6369</v>
      </c>
      <c r="F2389" s="122" t="s">
        <v>13</v>
      </c>
      <c r="G2389" s="122">
        <v>897062</v>
      </c>
      <c r="H2389" s="126"/>
      <c r="I2389" s="130" t="s">
        <v>6370</v>
      </c>
      <c r="J2389" s="126"/>
      <c r="K2389" s="126"/>
      <c r="L2389" s="126"/>
      <c r="M2389" s="126"/>
      <c r="N2389" s="223">
        <v>50</v>
      </c>
      <c r="O2389" s="223">
        <v>0</v>
      </c>
      <c r="P2389" s="126" t="s">
        <v>1331</v>
      </c>
    </row>
    <row r="2390" spans="1:16" ht="51">
      <c r="A2390" s="126" t="s">
        <v>620</v>
      </c>
      <c r="B2390" s="126"/>
      <c r="C2390" s="127" t="s">
        <v>714</v>
      </c>
      <c r="D2390" s="121">
        <v>42948</v>
      </c>
      <c r="E2390" s="122" t="s">
        <v>6371</v>
      </c>
      <c r="F2390" s="122" t="s">
        <v>3</v>
      </c>
      <c r="G2390" s="122">
        <v>1524316</v>
      </c>
      <c r="H2390" s="126"/>
      <c r="I2390" s="130" t="s">
        <v>6372</v>
      </c>
      <c r="J2390" s="126"/>
      <c r="K2390" s="126"/>
      <c r="L2390" s="126"/>
      <c r="M2390" s="126"/>
      <c r="N2390" s="223">
        <v>0</v>
      </c>
      <c r="O2390" s="223">
        <v>78.739999999999995</v>
      </c>
      <c r="P2390" s="126" t="s">
        <v>1331</v>
      </c>
    </row>
    <row r="2391" spans="1:16" ht="51">
      <c r="A2391" s="126" t="s">
        <v>620</v>
      </c>
      <c r="B2391" s="126"/>
      <c r="C2391" s="127" t="s">
        <v>714</v>
      </c>
      <c r="D2391" s="121">
        <v>42948</v>
      </c>
      <c r="E2391" s="122" t="s">
        <v>6373</v>
      </c>
      <c r="F2391" s="122" t="s">
        <v>3</v>
      </c>
      <c r="G2391" s="122">
        <v>1524326</v>
      </c>
      <c r="H2391" s="126"/>
      <c r="I2391" s="130" t="s">
        <v>6120</v>
      </c>
      <c r="J2391" s="126"/>
      <c r="K2391" s="126"/>
      <c r="L2391" s="126"/>
      <c r="M2391" s="126"/>
      <c r="N2391" s="223">
        <v>0</v>
      </c>
      <c r="O2391" s="223">
        <v>1.1599999999999999</v>
      </c>
      <c r="P2391" s="126" t="s">
        <v>1331</v>
      </c>
    </row>
    <row r="2392" spans="1:16" ht="51">
      <c r="A2392" s="126" t="s">
        <v>620</v>
      </c>
      <c r="B2392" s="126"/>
      <c r="C2392" s="127" t="s">
        <v>714</v>
      </c>
      <c r="D2392" s="121">
        <v>42948</v>
      </c>
      <c r="E2392" s="122" t="s">
        <v>6374</v>
      </c>
      <c r="F2392" s="122" t="s">
        <v>3</v>
      </c>
      <c r="G2392" s="122">
        <v>1524377</v>
      </c>
      <c r="H2392" s="126"/>
      <c r="I2392" s="130" t="s">
        <v>3951</v>
      </c>
      <c r="J2392" s="126"/>
      <c r="K2392" s="126"/>
      <c r="L2392" s="126"/>
      <c r="M2392" s="126"/>
      <c r="N2392" s="223">
        <v>0</v>
      </c>
      <c r="O2392" s="223">
        <v>1839.23</v>
      </c>
      <c r="P2392" s="126" t="s">
        <v>1331</v>
      </c>
    </row>
    <row r="2393" spans="1:16" ht="51">
      <c r="A2393" s="126" t="s">
        <v>620</v>
      </c>
      <c r="B2393" s="126"/>
      <c r="C2393" s="127" t="s">
        <v>714</v>
      </c>
      <c r="D2393" s="121">
        <v>42948</v>
      </c>
      <c r="E2393" s="122" t="s">
        <v>6375</v>
      </c>
      <c r="F2393" s="122" t="s">
        <v>3</v>
      </c>
      <c r="G2393" s="122">
        <v>1524378</v>
      </c>
      <c r="H2393" s="126"/>
      <c r="I2393" s="130" t="s">
        <v>6376</v>
      </c>
      <c r="J2393" s="126"/>
      <c r="K2393" s="126"/>
      <c r="L2393" s="126"/>
      <c r="M2393" s="126"/>
      <c r="N2393" s="223">
        <v>0</v>
      </c>
      <c r="O2393" s="223">
        <v>815.45</v>
      </c>
      <c r="P2393" s="126" t="s">
        <v>1331</v>
      </c>
    </row>
    <row r="2394" spans="1:16" ht="51">
      <c r="A2394" s="126" t="s">
        <v>620</v>
      </c>
      <c r="B2394" s="126"/>
      <c r="C2394" s="127" t="s">
        <v>714</v>
      </c>
      <c r="D2394" s="121">
        <v>42948</v>
      </c>
      <c r="E2394" s="122" t="s">
        <v>6377</v>
      </c>
      <c r="F2394" s="122" t="s">
        <v>3</v>
      </c>
      <c r="G2394" s="122">
        <v>1524406</v>
      </c>
      <c r="H2394" s="126"/>
      <c r="I2394" s="130" t="s">
        <v>6378</v>
      </c>
      <c r="J2394" s="126"/>
      <c r="K2394" s="126"/>
      <c r="L2394" s="126"/>
      <c r="M2394" s="126"/>
      <c r="N2394" s="223">
        <v>0</v>
      </c>
      <c r="O2394" s="223">
        <v>11724.380000000001</v>
      </c>
      <c r="P2394" s="126" t="s">
        <v>1331</v>
      </c>
    </row>
    <row r="2395" spans="1:16" ht="51">
      <c r="A2395" s="126" t="s">
        <v>620</v>
      </c>
      <c r="B2395" s="126"/>
      <c r="C2395" s="127" t="s">
        <v>714</v>
      </c>
      <c r="D2395" s="121">
        <v>42948</v>
      </c>
      <c r="E2395" s="122" t="s">
        <v>6379</v>
      </c>
      <c r="F2395" s="122" t="s">
        <v>3</v>
      </c>
      <c r="G2395" s="122">
        <v>1524411</v>
      </c>
      <c r="H2395" s="126"/>
      <c r="I2395" s="130" t="s">
        <v>2879</v>
      </c>
      <c r="J2395" s="126"/>
      <c r="K2395" s="126"/>
      <c r="L2395" s="126"/>
      <c r="M2395" s="126"/>
      <c r="N2395" s="223">
        <v>0</v>
      </c>
      <c r="O2395" s="223">
        <v>1000</v>
      </c>
      <c r="P2395" s="126" t="s">
        <v>1331</v>
      </c>
    </row>
    <row r="2396" spans="1:16" ht="51">
      <c r="A2396" s="126" t="s">
        <v>620</v>
      </c>
      <c r="B2396" s="126"/>
      <c r="C2396" s="127" t="s">
        <v>714</v>
      </c>
      <c r="D2396" s="121">
        <v>42948</v>
      </c>
      <c r="E2396" s="122" t="s">
        <v>6380</v>
      </c>
      <c r="F2396" s="122" t="s">
        <v>3</v>
      </c>
      <c r="G2396" s="122">
        <v>1524437</v>
      </c>
      <c r="H2396" s="126"/>
      <c r="I2396" s="130" t="s">
        <v>6381</v>
      </c>
      <c r="J2396" s="126"/>
      <c r="K2396" s="126"/>
      <c r="L2396" s="126"/>
      <c r="M2396" s="126"/>
      <c r="N2396" s="223">
        <v>0</v>
      </c>
      <c r="O2396" s="223">
        <v>56.5</v>
      </c>
      <c r="P2396" s="126" t="s">
        <v>1331</v>
      </c>
    </row>
    <row r="2397" spans="1:16" ht="51">
      <c r="A2397" s="126" t="s">
        <v>620</v>
      </c>
      <c r="B2397" s="126"/>
      <c r="C2397" s="127" t="s">
        <v>714</v>
      </c>
      <c r="D2397" s="121">
        <v>42948</v>
      </c>
      <c r="E2397" s="122" t="s">
        <v>6382</v>
      </c>
      <c r="F2397" s="122" t="s">
        <v>3</v>
      </c>
      <c r="G2397" s="122">
        <v>1524450</v>
      </c>
      <c r="H2397" s="126"/>
      <c r="I2397" s="130" t="s">
        <v>6383</v>
      </c>
      <c r="J2397" s="126"/>
      <c r="K2397" s="126"/>
      <c r="L2397" s="126"/>
      <c r="M2397" s="126"/>
      <c r="N2397" s="223">
        <v>0</v>
      </c>
      <c r="O2397" s="223">
        <v>77</v>
      </c>
      <c r="P2397" s="126" t="s">
        <v>1331</v>
      </c>
    </row>
    <row r="2398" spans="1:16" ht="51">
      <c r="A2398" s="126" t="s">
        <v>620</v>
      </c>
      <c r="B2398" s="126"/>
      <c r="C2398" s="127" t="s">
        <v>714</v>
      </c>
      <c r="D2398" s="121">
        <v>42948</v>
      </c>
      <c r="E2398" s="122" t="s">
        <v>6384</v>
      </c>
      <c r="F2398" s="122" t="s">
        <v>3</v>
      </c>
      <c r="G2398" s="122">
        <v>1524524</v>
      </c>
      <c r="H2398" s="126"/>
      <c r="I2398" s="130" t="s">
        <v>2697</v>
      </c>
      <c r="J2398" s="126"/>
      <c r="K2398" s="126"/>
      <c r="L2398" s="126"/>
      <c r="M2398" s="126"/>
      <c r="N2398" s="223">
        <v>0</v>
      </c>
      <c r="O2398" s="223">
        <v>1000</v>
      </c>
      <c r="P2398" s="126" t="s">
        <v>1331</v>
      </c>
    </row>
    <row r="2399" spans="1:16" ht="51">
      <c r="A2399" s="126">
        <v>15</v>
      </c>
      <c r="B2399" s="126"/>
      <c r="C2399" s="127" t="s">
        <v>692</v>
      </c>
      <c r="D2399" s="121">
        <v>42949</v>
      </c>
      <c r="E2399" s="122" t="s">
        <v>6385</v>
      </c>
      <c r="F2399" s="122" t="s">
        <v>3</v>
      </c>
      <c r="G2399" s="122">
        <v>1524777</v>
      </c>
      <c r="H2399" s="126"/>
      <c r="I2399" s="130" t="s">
        <v>6386</v>
      </c>
      <c r="J2399" s="126"/>
      <c r="K2399" s="126"/>
      <c r="L2399" s="126"/>
      <c r="M2399" s="126"/>
      <c r="N2399" s="223">
        <v>0</v>
      </c>
      <c r="O2399" s="223">
        <v>0.01</v>
      </c>
      <c r="P2399" s="126" t="s">
        <v>12606</v>
      </c>
    </row>
    <row r="2400" spans="1:16" ht="38.25">
      <c r="A2400" s="126">
        <v>292</v>
      </c>
      <c r="B2400" s="126"/>
      <c r="C2400" s="127" t="s">
        <v>152</v>
      </c>
      <c r="D2400" s="121">
        <v>42949</v>
      </c>
      <c r="E2400" s="122" t="s">
        <v>6387</v>
      </c>
      <c r="F2400" s="122" t="s">
        <v>3</v>
      </c>
      <c r="G2400" s="122">
        <v>1524784</v>
      </c>
      <c r="H2400" s="126"/>
      <c r="I2400" s="130" t="s">
        <v>6388</v>
      </c>
      <c r="J2400" s="126"/>
      <c r="K2400" s="126"/>
      <c r="L2400" s="126"/>
      <c r="M2400" s="126"/>
      <c r="N2400" s="223">
        <v>0</v>
      </c>
      <c r="O2400" s="223">
        <v>7409.18</v>
      </c>
      <c r="P2400" s="126" t="s">
        <v>1331</v>
      </c>
    </row>
    <row r="2401" spans="1:16" ht="51">
      <c r="A2401" s="126" t="s">
        <v>620</v>
      </c>
      <c r="B2401" s="126"/>
      <c r="C2401" s="127" t="s">
        <v>714</v>
      </c>
      <c r="D2401" s="121">
        <v>42949</v>
      </c>
      <c r="E2401" s="122" t="s">
        <v>6389</v>
      </c>
      <c r="F2401" s="122" t="s">
        <v>3</v>
      </c>
      <c r="G2401" s="122">
        <v>1524834</v>
      </c>
      <c r="H2401" s="126"/>
      <c r="I2401" s="130" t="s">
        <v>6390</v>
      </c>
      <c r="J2401" s="126"/>
      <c r="K2401" s="126"/>
      <c r="L2401" s="126"/>
      <c r="M2401" s="126"/>
      <c r="N2401" s="223">
        <v>0</v>
      </c>
      <c r="O2401" s="223">
        <v>3984.84</v>
      </c>
      <c r="P2401" s="126" t="s">
        <v>1331</v>
      </c>
    </row>
    <row r="2402" spans="1:16" ht="38.25">
      <c r="A2402" s="126">
        <v>292</v>
      </c>
      <c r="B2402" s="126"/>
      <c r="C2402" s="127" t="s">
        <v>152</v>
      </c>
      <c r="D2402" s="121">
        <v>42949</v>
      </c>
      <c r="E2402" s="122" t="s">
        <v>6391</v>
      </c>
      <c r="F2402" s="122" t="s">
        <v>3</v>
      </c>
      <c r="G2402" s="122">
        <v>1524889</v>
      </c>
      <c r="H2402" s="126"/>
      <c r="I2402" s="130" t="s">
        <v>6392</v>
      </c>
      <c r="J2402" s="126"/>
      <c r="K2402" s="126"/>
      <c r="L2402" s="126"/>
      <c r="M2402" s="126"/>
      <c r="N2402" s="223">
        <v>0</v>
      </c>
      <c r="O2402" s="223">
        <v>116</v>
      </c>
      <c r="P2402" s="126" t="s">
        <v>1331</v>
      </c>
    </row>
    <row r="2403" spans="1:16" ht="51">
      <c r="A2403" s="126" t="s">
        <v>620</v>
      </c>
      <c r="B2403" s="126"/>
      <c r="C2403" s="127" t="s">
        <v>714</v>
      </c>
      <c r="D2403" s="121">
        <v>42949</v>
      </c>
      <c r="E2403" s="122" t="s">
        <v>6393</v>
      </c>
      <c r="F2403" s="122" t="s">
        <v>3</v>
      </c>
      <c r="G2403" s="122">
        <v>1524892</v>
      </c>
      <c r="H2403" s="126"/>
      <c r="I2403" s="130" t="s">
        <v>6394</v>
      </c>
      <c r="J2403" s="126"/>
      <c r="K2403" s="126"/>
      <c r="L2403" s="126"/>
      <c r="M2403" s="126"/>
      <c r="N2403" s="223">
        <v>0</v>
      </c>
      <c r="O2403" s="223">
        <v>1702</v>
      </c>
      <c r="P2403" s="126" t="s">
        <v>1331</v>
      </c>
    </row>
    <row r="2404" spans="1:16" ht="51">
      <c r="A2404" s="126">
        <v>20</v>
      </c>
      <c r="B2404" s="126"/>
      <c r="C2404" s="127" t="s">
        <v>694</v>
      </c>
      <c r="D2404" s="121">
        <v>42949</v>
      </c>
      <c r="E2404" s="122" t="s">
        <v>6395</v>
      </c>
      <c r="F2404" s="122" t="s">
        <v>3</v>
      </c>
      <c r="G2404" s="122">
        <v>1524918</v>
      </c>
      <c r="H2404" s="126"/>
      <c r="I2404" s="130" t="s">
        <v>6396</v>
      </c>
      <c r="J2404" s="126"/>
      <c r="K2404" s="126"/>
      <c r="L2404" s="126"/>
      <c r="M2404" s="126"/>
      <c r="N2404" s="223">
        <v>0</v>
      </c>
      <c r="O2404" s="223">
        <v>2242</v>
      </c>
      <c r="P2404" s="126" t="s">
        <v>1331</v>
      </c>
    </row>
    <row r="2405" spans="1:16" ht="51">
      <c r="A2405" s="126" t="s">
        <v>620</v>
      </c>
      <c r="B2405" s="126"/>
      <c r="C2405" s="127" t="s">
        <v>714</v>
      </c>
      <c r="D2405" s="121">
        <v>42949</v>
      </c>
      <c r="E2405" s="122" t="s">
        <v>6397</v>
      </c>
      <c r="F2405" s="122" t="s">
        <v>3</v>
      </c>
      <c r="G2405" s="122">
        <v>1525002</v>
      </c>
      <c r="H2405" s="126"/>
      <c r="I2405" s="130" t="s">
        <v>5749</v>
      </c>
      <c r="J2405" s="126"/>
      <c r="K2405" s="126"/>
      <c r="L2405" s="126"/>
      <c r="M2405" s="126"/>
      <c r="N2405" s="223">
        <v>0</v>
      </c>
      <c r="O2405" s="223">
        <v>4748.6000000000004</v>
      </c>
      <c r="P2405" s="126" t="s">
        <v>1331</v>
      </c>
    </row>
    <row r="2406" spans="1:16" ht="51">
      <c r="A2406" s="126" t="s">
        <v>620</v>
      </c>
      <c r="B2406" s="126"/>
      <c r="C2406" s="127" t="s">
        <v>714</v>
      </c>
      <c r="D2406" s="121">
        <v>42949</v>
      </c>
      <c r="E2406" s="122" t="s">
        <v>6398</v>
      </c>
      <c r="F2406" s="122" t="s">
        <v>3</v>
      </c>
      <c r="G2406" s="122">
        <v>1525011</v>
      </c>
      <c r="H2406" s="126"/>
      <c r="I2406" s="130" t="s">
        <v>6399</v>
      </c>
      <c r="J2406" s="126"/>
      <c r="K2406" s="126"/>
      <c r="L2406" s="126"/>
      <c r="M2406" s="126"/>
      <c r="N2406" s="223">
        <v>0</v>
      </c>
      <c r="O2406" s="223">
        <v>3658.1</v>
      </c>
      <c r="P2406" s="126" t="s">
        <v>1331</v>
      </c>
    </row>
    <row r="2407" spans="1:16" ht="51">
      <c r="A2407" s="126" t="s">
        <v>620</v>
      </c>
      <c r="B2407" s="126"/>
      <c r="C2407" s="127" t="s">
        <v>714</v>
      </c>
      <c r="D2407" s="121">
        <v>42949</v>
      </c>
      <c r="E2407" s="122" t="s">
        <v>6400</v>
      </c>
      <c r="F2407" s="122" t="s">
        <v>3</v>
      </c>
      <c r="G2407" s="122">
        <v>1525012</v>
      </c>
      <c r="H2407" s="126"/>
      <c r="I2407" s="130" t="s">
        <v>6401</v>
      </c>
      <c r="J2407" s="126"/>
      <c r="K2407" s="126"/>
      <c r="L2407" s="126"/>
      <c r="M2407" s="126"/>
      <c r="N2407" s="223">
        <v>0</v>
      </c>
      <c r="O2407" s="223">
        <v>3658.1</v>
      </c>
      <c r="P2407" s="126" t="s">
        <v>1331</v>
      </c>
    </row>
    <row r="2408" spans="1:16" ht="51">
      <c r="A2408" s="126" t="s">
        <v>620</v>
      </c>
      <c r="B2408" s="126"/>
      <c r="C2408" s="127" t="s">
        <v>714</v>
      </c>
      <c r="D2408" s="121">
        <v>42949</v>
      </c>
      <c r="E2408" s="122" t="s">
        <v>6402</v>
      </c>
      <c r="F2408" s="122" t="s">
        <v>3</v>
      </c>
      <c r="G2408" s="122">
        <v>1525013</v>
      </c>
      <c r="H2408" s="126"/>
      <c r="I2408" s="130" t="s">
        <v>6403</v>
      </c>
      <c r="J2408" s="126"/>
      <c r="K2408" s="126"/>
      <c r="L2408" s="126"/>
      <c r="M2408" s="126"/>
      <c r="N2408" s="223">
        <v>0</v>
      </c>
      <c r="O2408" s="223">
        <v>3658.1</v>
      </c>
      <c r="P2408" s="126" t="s">
        <v>1331</v>
      </c>
    </row>
    <row r="2409" spans="1:16" ht="51">
      <c r="A2409" s="126" t="s">
        <v>620</v>
      </c>
      <c r="B2409" s="126"/>
      <c r="C2409" s="127" t="s">
        <v>714</v>
      </c>
      <c r="D2409" s="121">
        <v>42949</v>
      </c>
      <c r="E2409" s="122" t="s">
        <v>6404</v>
      </c>
      <c r="F2409" s="122" t="s">
        <v>3</v>
      </c>
      <c r="G2409" s="122">
        <v>1525015</v>
      </c>
      <c r="H2409" s="126"/>
      <c r="I2409" s="130" t="s">
        <v>6405</v>
      </c>
      <c r="J2409" s="126"/>
      <c r="K2409" s="126"/>
      <c r="L2409" s="126"/>
      <c r="M2409" s="126"/>
      <c r="N2409" s="223">
        <v>0</v>
      </c>
      <c r="O2409" s="223">
        <v>3658.1</v>
      </c>
      <c r="P2409" s="126" t="s">
        <v>1331</v>
      </c>
    </row>
    <row r="2410" spans="1:16" ht="51">
      <c r="A2410" s="126" t="s">
        <v>620</v>
      </c>
      <c r="B2410" s="126"/>
      <c r="C2410" s="127" t="s">
        <v>714</v>
      </c>
      <c r="D2410" s="121">
        <v>42949</v>
      </c>
      <c r="E2410" s="122" t="s">
        <v>6406</v>
      </c>
      <c r="F2410" s="122" t="s">
        <v>3</v>
      </c>
      <c r="G2410" s="122">
        <v>1525016</v>
      </c>
      <c r="H2410" s="126"/>
      <c r="I2410" s="130" t="s">
        <v>6407</v>
      </c>
      <c r="J2410" s="126"/>
      <c r="K2410" s="126"/>
      <c r="L2410" s="126"/>
      <c r="M2410" s="126"/>
      <c r="N2410" s="223">
        <v>0</v>
      </c>
      <c r="O2410" s="223">
        <v>3658.1</v>
      </c>
      <c r="P2410" s="126" t="s">
        <v>1331</v>
      </c>
    </row>
    <row r="2411" spans="1:16" ht="63.75">
      <c r="A2411" s="126" t="s">
        <v>620</v>
      </c>
      <c r="B2411" s="126"/>
      <c r="C2411" s="127" t="s">
        <v>714</v>
      </c>
      <c r="D2411" s="121">
        <v>42950</v>
      </c>
      <c r="E2411" s="122" t="s">
        <v>6408</v>
      </c>
      <c r="F2411" s="122" t="s">
        <v>3</v>
      </c>
      <c r="G2411" s="122">
        <v>1525162</v>
      </c>
      <c r="H2411" s="126"/>
      <c r="I2411" s="130" t="s">
        <v>6409</v>
      </c>
      <c r="J2411" s="126"/>
      <c r="K2411" s="126"/>
      <c r="L2411" s="126"/>
      <c r="M2411" s="126"/>
      <c r="N2411" s="223">
        <v>0</v>
      </c>
      <c r="O2411" s="223">
        <v>11810.9</v>
      </c>
      <c r="P2411" s="126" t="s">
        <v>1331</v>
      </c>
    </row>
    <row r="2412" spans="1:16" ht="63.75">
      <c r="A2412" s="126">
        <v>680</v>
      </c>
      <c r="B2412" s="126"/>
      <c r="C2412" s="127" t="s">
        <v>867</v>
      </c>
      <c r="D2412" s="121">
        <v>42950</v>
      </c>
      <c r="E2412" s="122" t="s">
        <v>6410</v>
      </c>
      <c r="F2412" s="122" t="s">
        <v>3</v>
      </c>
      <c r="G2412" s="122">
        <v>1525185</v>
      </c>
      <c r="H2412" s="126"/>
      <c r="I2412" s="130" t="s">
        <v>6411</v>
      </c>
      <c r="J2412" s="126"/>
      <c r="K2412" s="126"/>
      <c r="L2412" s="126"/>
      <c r="M2412" s="126"/>
      <c r="N2412" s="223">
        <v>0</v>
      </c>
      <c r="O2412" s="223">
        <v>2639.83</v>
      </c>
      <c r="P2412" s="126" t="s">
        <v>1331</v>
      </c>
    </row>
    <row r="2413" spans="1:16" ht="63.75">
      <c r="A2413" s="126">
        <v>680</v>
      </c>
      <c r="B2413" s="126"/>
      <c r="C2413" s="127" t="s">
        <v>867</v>
      </c>
      <c r="D2413" s="121">
        <v>42950</v>
      </c>
      <c r="E2413" s="122" t="s">
        <v>6412</v>
      </c>
      <c r="F2413" s="122" t="s">
        <v>3</v>
      </c>
      <c r="G2413" s="122">
        <v>1525188</v>
      </c>
      <c r="H2413" s="126"/>
      <c r="I2413" s="130" t="s">
        <v>6413</v>
      </c>
      <c r="J2413" s="126"/>
      <c r="K2413" s="126"/>
      <c r="L2413" s="126"/>
      <c r="M2413" s="126"/>
      <c r="N2413" s="223">
        <v>0</v>
      </c>
      <c r="O2413" s="223">
        <v>167.01</v>
      </c>
      <c r="P2413" s="126" t="s">
        <v>1331</v>
      </c>
    </row>
    <row r="2414" spans="1:16" ht="63.75">
      <c r="A2414" s="126">
        <v>16</v>
      </c>
      <c r="B2414" s="126"/>
      <c r="C2414" s="127" t="s">
        <v>693</v>
      </c>
      <c r="D2414" s="121">
        <v>42950</v>
      </c>
      <c r="E2414" s="122" t="s">
        <v>6414</v>
      </c>
      <c r="F2414" s="122" t="s">
        <v>3</v>
      </c>
      <c r="G2414" s="122">
        <v>1525196</v>
      </c>
      <c r="H2414" s="126"/>
      <c r="I2414" s="130" t="s">
        <v>6415</v>
      </c>
      <c r="J2414" s="126"/>
      <c r="K2414" s="126"/>
      <c r="L2414" s="126"/>
      <c r="M2414" s="126"/>
      <c r="N2414" s="223">
        <v>0</v>
      </c>
      <c r="O2414" s="223">
        <v>865</v>
      </c>
      <c r="P2414" s="126" t="s">
        <v>1331</v>
      </c>
    </row>
    <row r="2415" spans="1:16" ht="63.75">
      <c r="A2415" s="126">
        <v>35</v>
      </c>
      <c r="B2415" s="126"/>
      <c r="C2415" s="127" t="s">
        <v>697</v>
      </c>
      <c r="D2415" s="121">
        <v>42950</v>
      </c>
      <c r="E2415" s="122" t="s">
        <v>6416</v>
      </c>
      <c r="F2415" s="122" t="s">
        <v>3</v>
      </c>
      <c r="G2415" s="122">
        <v>1525212</v>
      </c>
      <c r="H2415" s="126"/>
      <c r="I2415" s="130" t="s">
        <v>6417</v>
      </c>
      <c r="J2415" s="126"/>
      <c r="K2415" s="126"/>
      <c r="L2415" s="126"/>
      <c r="M2415" s="126"/>
      <c r="N2415" s="223">
        <v>0</v>
      </c>
      <c r="O2415" s="223">
        <v>64</v>
      </c>
      <c r="P2415" s="126" t="s">
        <v>1331</v>
      </c>
    </row>
    <row r="2416" spans="1:16" ht="63.75">
      <c r="A2416" s="126" t="s">
        <v>627</v>
      </c>
      <c r="B2416" s="126"/>
      <c r="C2416" s="127" t="s">
        <v>1235</v>
      </c>
      <c r="D2416" s="121">
        <v>42950</v>
      </c>
      <c r="E2416" s="122" t="s">
        <v>6418</v>
      </c>
      <c r="F2416" s="122" t="s">
        <v>3</v>
      </c>
      <c r="G2416" s="122">
        <v>1525255</v>
      </c>
      <c r="H2416" s="126"/>
      <c r="I2416" s="130" t="s">
        <v>6419</v>
      </c>
      <c r="J2416" s="126"/>
      <c r="K2416" s="126"/>
      <c r="L2416" s="126"/>
      <c r="M2416" s="126"/>
      <c r="N2416" s="223">
        <v>0</v>
      </c>
      <c r="O2416" s="223">
        <v>20242.73</v>
      </c>
      <c r="P2416" s="126" t="s">
        <v>1331</v>
      </c>
    </row>
    <row r="2417" spans="1:16" ht="51">
      <c r="A2417" s="126" t="s">
        <v>620</v>
      </c>
      <c r="B2417" s="126"/>
      <c r="C2417" s="127" t="s">
        <v>714</v>
      </c>
      <c r="D2417" s="121">
        <v>42950</v>
      </c>
      <c r="E2417" s="122" t="s">
        <v>6420</v>
      </c>
      <c r="F2417" s="122" t="s">
        <v>3</v>
      </c>
      <c r="G2417" s="122">
        <v>1525141</v>
      </c>
      <c r="H2417" s="126"/>
      <c r="I2417" s="130" t="s">
        <v>4969</v>
      </c>
      <c r="J2417" s="126"/>
      <c r="K2417" s="126"/>
      <c r="L2417" s="126"/>
      <c r="M2417" s="126"/>
      <c r="N2417" s="223">
        <v>0</v>
      </c>
      <c r="O2417" s="223">
        <v>609.73</v>
      </c>
      <c r="P2417" s="126" t="s">
        <v>1331</v>
      </c>
    </row>
    <row r="2418" spans="1:16" ht="51">
      <c r="A2418" s="126" t="s">
        <v>620</v>
      </c>
      <c r="B2418" s="126"/>
      <c r="C2418" s="127" t="s">
        <v>714</v>
      </c>
      <c r="D2418" s="121">
        <v>42950</v>
      </c>
      <c r="E2418" s="122" t="s">
        <v>6421</v>
      </c>
      <c r="F2418" s="122" t="s">
        <v>3</v>
      </c>
      <c r="G2418" s="122">
        <v>1525153</v>
      </c>
      <c r="H2418" s="126"/>
      <c r="I2418" s="130" t="s">
        <v>6422</v>
      </c>
      <c r="J2418" s="126"/>
      <c r="K2418" s="126"/>
      <c r="L2418" s="126"/>
      <c r="M2418" s="126"/>
      <c r="N2418" s="223">
        <v>0</v>
      </c>
      <c r="O2418" s="223">
        <v>150</v>
      </c>
      <c r="P2418" s="126" t="s">
        <v>1331</v>
      </c>
    </row>
    <row r="2419" spans="1:16" ht="51">
      <c r="A2419" s="126" t="s">
        <v>620</v>
      </c>
      <c r="B2419" s="126"/>
      <c r="C2419" s="127" t="s">
        <v>714</v>
      </c>
      <c r="D2419" s="121">
        <v>42950</v>
      </c>
      <c r="E2419" s="122" t="s">
        <v>6423</v>
      </c>
      <c r="F2419" s="122" t="s">
        <v>3</v>
      </c>
      <c r="G2419" s="122">
        <v>1525157</v>
      </c>
      <c r="H2419" s="126"/>
      <c r="I2419" s="130" t="s">
        <v>6424</v>
      </c>
      <c r="J2419" s="126"/>
      <c r="K2419" s="126"/>
      <c r="L2419" s="126"/>
      <c r="M2419" s="126"/>
      <c r="N2419" s="223">
        <v>0</v>
      </c>
      <c r="O2419" s="223">
        <v>1083.18</v>
      </c>
      <c r="P2419" s="126" t="s">
        <v>1331</v>
      </c>
    </row>
    <row r="2420" spans="1:16" ht="51">
      <c r="A2420" s="126" t="s">
        <v>620</v>
      </c>
      <c r="B2420" s="126"/>
      <c r="C2420" s="127" t="s">
        <v>714</v>
      </c>
      <c r="D2420" s="121">
        <v>42950</v>
      </c>
      <c r="E2420" s="122" t="s">
        <v>6425</v>
      </c>
      <c r="F2420" s="122" t="s">
        <v>3</v>
      </c>
      <c r="G2420" s="122">
        <v>1525198</v>
      </c>
      <c r="H2420" s="126"/>
      <c r="I2420" s="130" t="s">
        <v>3718</v>
      </c>
      <c r="J2420" s="126"/>
      <c r="K2420" s="126"/>
      <c r="L2420" s="126"/>
      <c r="M2420" s="126"/>
      <c r="N2420" s="223">
        <v>0</v>
      </c>
      <c r="O2420" s="223">
        <v>1278</v>
      </c>
      <c r="P2420" s="126" t="s">
        <v>1331</v>
      </c>
    </row>
    <row r="2421" spans="1:16" ht="51">
      <c r="A2421" s="126" t="s">
        <v>620</v>
      </c>
      <c r="B2421" s="126"/>
      <c r="C2421" s="127" t="s">
        <v>714</v>
      </c>
      <c r="D2421" s="121">
        <v>42950</v>
      </c>
      <c r="E2421" s="122" t="s">
        <v>6426</v>
      </c>
      <c r="F2421" s="122" t="s">
        <v>3</v>
      </c>
      <c r="G2421" s="122">
        <v>1525199</v>
      </c>
      <c r="H2421" s="126"/>
      <c r="I2421" s="130" t="s">
        <v>6427</v>
      </c>
      <c r="J2421" s="126"/>
      <c r="K2421" s="126"/>
      <c r="L2421" s="126"/>
      <c r="M2421" s="126"/>
      <c r="N2421" s="223">
        <v>0</v>
      </c>
      <c r="O2421" s="223">
        <v>800</v>
      </c>
      <c r="P2421" s="126" t="s">
        <v>1331</v>
      </c>
    </row>
    <row r="2422" spans="1:16" ht="51">
      <c r="A2422" s="126" t="s">
        <v>620</v>
      </c>
      <c r="B2422" s="126"/>
      <c r="C2422" s="127" t="s">
        <v>714</v>
      </c>
      <c r="D2422" s="121">
        <v>42950</v>
      </c>
      <c r="E2422" s="122" t="s">
        <v>6428</v>
      </c>
      <c r="F2422" s="122" t="s">
        <v>3</v>
      </c>
      <c r="G2422" s="122">
        <v>1525230</v>
      </c>
      <c r="H2422" s="126"/>
      <c r="I2422" s="130" t="s">
        <v>6429</v>
      </c>
      <c r="J2422" s="126"/>
      <c r="K2422" s="126"/>
      <c r="L2422" s="126"/>
      <c r="M2422" s="126"/>
      <c r="N2422" s="223">
        <v>0</v>
      </c>
      <c r="O2422" s="223">
        <v>1721.46</v>
      </c>
      <c r="P2422" s="126" t="s">
        <v>1331</v>
      </c>
    </row>
    <row r="2423" spans="1:16" ht="38.25">
      <c r="A2423" s="126">
        <v>130</v>
      </c>
      <c r="B2423" s="126"/>
      <c r="C2423" s="127" t="s">
        <v>728</v>
      </c>
      <c r="D2423" s="121">
        <v>42950</v>
      </c>
      <c r="E2423" s="122" t="s">
        <v>6430</v>
      </c>
      <c r="F2423" s="122" t="s">
        <v>3</v>
      </c>
      <c r="G2423" s="122">
        <v>1525256</v>
      </c>
      <c r="H2423" s="126"/>
      <c r="I2423" s="130" t="s">
        <v>6431</v>
      </c>
      <c r="J2423" s="126"/>
      <c r="K2423" s="126"/>
      <c r="L2423" s="126"/>
      <c r="M2423" s="126"/>
      <c r="N2423" s="223">
        <v>0</v>
      </c>
      <c r="O2423" s="223">
        <v>34</v>
      </c>
      <c r="P2423" s="126" t="s">
        <v>1331</v>
      </c>
    </row>
    <row r="2424" spans="1:16" ht="51">
      <c r="A2424" s="126" t="s">
        <v>620</v>
      </c>
      <c r="B2424" s="126"/>
      <c r="C2424" s="127" t="s">
        <v>714</v>
      </c>
      <c r="D2424" s="121">
        <v>42950</v>
      </c>
      <c r="E2424" s="122" t="s">
        <v>6432</v>
      </c>
      <c r="F2424" s="122" t="s">
        <v>3</v>
      </c>
      <c r="G2424" s="122">
        <v>1525265</v>
      </c>
      <c r="H2424" s="126"/>
      <c r="I2424" s="130" t="s">
        <v>6433</v>
      </c>
      <c r="J2424" s="126"/>
      <c r="K2424" s="126"/>
      <c r="L2424" s="126"/>
      <c r="M2424" s="126"/>
      <c r="N2424" s="223">
        <v>0</v>
      </c>
      <c r="O2424" s="223">
        <v>310</v>
      </c>
      <c r="P2424" s="126" t="s">
        <v>1331</v>
      </c>
    </row>
    <row r="2425" spans="1:16" ht="38.25">
      <c r="A2425" s="126">
        <v>130</v>
      </c>
      <c r="B2425" s="126"/>
      <c r="C2425" s="127" t="s">
        <v>728</v>
      </c>
      <c r="D2425" s="121">
        <v>42950</v>
      </c>
      <c r="E2425" s="122" t="s">
        <v>6434</v>
      </c>
      <c r="F2425" s="122" t="s">
        <v>3</v>
      </c>
      <c r="G2425" s="122">
        <v>1525274</v>
      </c>
      <c r="H2425" s="126"/>
      <c r="I2425" s="130" t="s">
        <v>6435</v>
      </c>
      <c r="J2425" s="126"/>
      <c r="K2425" s="126"/>
      <c r="L2425" s="126"/>
      <c r="M2425" s="126"/>
      <c r="N2425" s="223">
        <v>0</v>
      </c>
      <c r="O2425" s="223">
        <v>742</v>
      </c>
      <c r="P2425" s="126" t="s">
        <v>1331</v>
      </c>
    </row>
    <row r="2426" spans="1:16" ht="38.25">
      <c r="A2426" s="126">
        <v>130</v>
      </c>
      <c r="B2426" s="126"/>
      <c r="C2426" s="127" t="s">
        <v>728</v>
      </c>
      <c r="D2426" s="121">
        <v>42950</v>
      </c>
      <c r="E2426" s="122" t="s">
        <v>6436</v>
      </c>
      <c r="F2426" s="122" t="s">
        <v>3</v>
      </c>
      <c r="G2426" s="122">
        <v>1525275</v>
      </c>
      <c r="H2426" s="126"/>
      <c r="I2426" s="130" t="s">
        <v>6437</v>
      </c>
      <c r="J2426" s="126"/>
      <c r="K2426" s="126"/>
      <c r="L2426" s="126"/>
      <c r="M2426" s="126"/>
      <c r="N2426" s="223">
        <v>0</v>
      </c>
      <c r="O2426" s="223">
        <v>200</v>
      </c>
      <c r="P2426" s="126" t="s">
        <v>1331</v>
      </c>
    </row>
    <row r="2427" spans="1:16" ht="38.25">
      <c r="A2427" s="126">
        <v>130</v>
      </c>
      <c r="B2427" s="126"/>
      <c r="C2427" s="127" t="s">
        <v>728</v>
      </c>
      <c r="D2427" s="121">
        <v>42950</v>
      </c>
      <c r="E2427" s="122" t="s">
        <v>6438</v>
      </c>
      <c r="F2427" s="122" t="s">
        <v>3</v>
      </c>
      <c r="G2427" s="122">
        <v>1525276</v>
      </c>
      <c r="H2427" s="126"/>
      <c r="I2427" s="130" t="s">
        <v>6026</v>
      </c>
      <c r="J2427" s="126"/>
      <c r="K2427" s="126"/>
      <c r="L2427" s="126"/>
      <c r="M2427" s="126"/>
      <c r="N2427" s="223">
        <v>0</v>
      </c>
      <c r="O2427" s="223">
        <v>16</v>
      </c>
      <c r="P2427" s="126" t="s">
        <v>1331</v>
      </c>
    </row>
    <row r="2428" spans="1:16" ht="51">
      <c r="A2428" s="126" t="s">
        <v>620</v>
      </c>
      <c r="B2428" s="126"/>
      <c r="C2428" s="127" t="s">
        <v>714</v>
      </c>
      <c r="D2428" s="121">
        <v>42950</v>
      </c>
      <c r="E2428" s="122" t="s">
        <v>6439</v>
      </c>
      <c r="F2428" s="122" t="s">
        <v>3</v>
      </c>
      <c r="G2428" s="122">
        <v>1525319</v>
      </c>
      <c r="H2428" s="126"/>
      <c r="I2428" s="130" t="s">
        <v>2892</v>
      </c>
      <c r="J2428" s="126"/>
      <c r="K2428" s="126"/>
      <c r="L2428" s="126"/>
      <c r="M2428" s="126"/>
      <c r="N2428" s="223">
        <v>0</v>
      </c>
      <c r="O2428" s="223">
        <v>500</v>
      </c>
      <c r="P2428" s="126" t="s">
        <v>1331</v>
      </c>
    </row>
    <row r="2429" spans="1:16" ht="51">
      <c r="A2429" s="126" t="s">
        <v>620</v>
      </c>
      <c r="B2429" s="126"/>
      <c r="C2429" s="127" t="s">
        <v>714</v>
      </c>
      <c r="D2429" s="121">
        <v>42950</v>
      </c>
      <c r="E2429" s="122" t="s">
        <v>6440</v>
      </c>
      <c r="F2429" s="122" t="s">
        <v>3</v>
      </c>
      <c r="G2429" s="122">
        <v>1525337</v>
      </c>
      <c r="H2429" s="126"/>
      <c r="I2429" s="130" t="s">
        <v>6441</v>
      </c>
      <c r="J2429" s="126"/>
      <c r="K2429" s="126"/>
      <c r="L2429" s="126"/>
      <c r="M2429" s="126"/>
      <c r="N2429" s="223">
        <v>0</v>
      </c>
      <c r="O2429" s="223">
        <v>16.03</v>
      </c>
      <c r="P2429" s="126" t="s">
        <v>1331</v>
      </c>
    </row>
    <row r="2430" spans="1:16" ht="51">
      <c r="A2430" s="126" t="s">
        <v>620</v>
      </c>
      <c r="B2430" s="126"/>
      <c r="C2430" s="127" t="s">
        <v>714</v>
      </c>
      <c r="D2430" s="121">
        <v>42950</v>
      </c>
      <c r="E2430" s="122" t="s">
        <v>6442</v>
      </c>
      <c r="F2430" s="122" t="s">
        <v>3</v>
      </c>
      <c r="G2430" s="122">
        <v>1525338</v>
      </c>
      <c r="H2430" s="126"/>
      <c r="I2430" s="130" t="s">
        <v>6443</v>
      </c>
      <c r="J2430" s="126"/>
      <c r="K2430" s="126"/>
      <c r="L2430" s="126"/>
      <c r="M2430" s="126"/>
      <c r="N2430" s="223">
        <v>0</v>
      </c>
      <c r="O2430" s="223">
        <v>20.150000000000002</v>
      </c>
      <c r="P2430" s="126" t="s">
        <v>1331</v>
      </c>
    </row>
    <row r="2431" spans="1:16" ht="51">
      <c r="A2431" s="126" t="s">
        <v>620</v>
      </c>
      <c r="B2431" s="126"/>
      <c r="C2431" s="127" t="s">
        <v>714</v>
      </c>
      <c r="D2431" s="121">
        <v>42950</v>
      </c>
      <c r="E2431" s="122" t="s">
        <v>6444</v>
      </c>
      <c r="F2431" s="122" t="s">
        <v>3</v>
      </c>
      <c r="G2431" s="122">
        <v>1525339</v>
      </c>
      <c r="H2431" s="126"/>
      <c r="I2431" s="130" t="s">
        <v>6445</v>
      </c>
      <c r="J2431" s="126"/>
      <c r="K2431" s="126"/>
      <c r="L2431" s="126"/>
      <c r="M2431" s="126"/>
      <c r="N2431" s="223">
        <v>0</v>
      </c>
      <c r="O2431" s="223">
        <v>38.07</v>
      </c>
      <c r="P2431" s="126" t="s">
        <v>1331</v>
      </c>
    </row>
    <row r="2432" spans="1:16" ht="51">
      <c r="A2432" s="126" t="s">
        <v>620</v>
      </c>
      <c r="B2432" s="126"/>
      <c r="C2432" s="127" t="s">
        <v>714</v>
      </c>
      <c r="D2432" s="121">
        <v>42950</v>
      </c>
      <c r="E2432" s="122" t="s">
        <v>6446</v>
      </c>
      <c r="F2432" s="122" t="s">
        <v>3</v>
      </c>
      <c r="G2432" s="122">
        <v>1525340</v>
      </c>
      <c r="H2432" s="126"/>
      <c r="I2432" s="130" t="s">
        <v>6447</v>
      </c>
      <c r="J2432" s="126"/>
      <c r="K2432" s="126"/>
      <c r="L2432" s="126"/>
      <c r="M2432" s="126"/>
      <c r="N2432" s="223">
        <v>0</v>
      </c>
      <c r="O2432" s="223">
        <v>17.38</v>
      </c>
      <c r="P2432" s="126" t="s">
        <v>1331</v>
      </c>
    </row>
    <row r="2433" spans="1:16" ht="51">
      <c r="A2433" s="126" t="s">
        <v>620</v>
      </c>
      <c r="B2433" s="126"/>
      <c r="C2433" s="127" t="s">
        <v>714</v>
      </c>
      <c r="D2433" s="121">
        <v>42950</v>
      </c>
      <c r="E2433" s="122" t="s">
        <v>6448</v>
      </c>
      <c r="F2433" s="122" t="s">
        <v>3</v>
      </c>
      <c r="G2433" s="122">
        <v>1525342</v>
      </c>
      <c r="H2433" s="126"/>
      <c r="I2433" s="130" t="s">
        <v>6449</v>
      </c>
      <c r="J2433" s="126"/>
      <c r="K2433" s="126"/>
      <c r="L2433" s="126"/>
      <c r="M2433" s="126"/>
      <c r="N2433" s="223">
        <v>0</v>
      </c>
      <c r="O2433" s="223">
        <v>39.950000000000003</v>
      </c>
      <c r="P2433" s="126" t="s">
        <v>1331</v>
      </c>
    </row>
    <row r="2434" spans="1:16" ht="51">
      <c r="A2434" s="126" t="s">
        <v>620</v>
      </c>
      <c r="B2434" s="126"/>
      <c r="C2434" s="127" t="s">
        <v>714</v>
      </c>
      <c r="D2434" s="121">
        <v>42950</v>
      </c>
      <c r="E2434" s="122" t="s">
        <v>6450</v>
      </c>
      <c r="F2434" s="122" t="s">
        <v>3</v>
      </c>
      <c r="G2434" s="122">
        <v>1525343</v>
      </c>
      <c r="H2434" s="126"/>
      <c r="I2434" s="130" t="s">
        <v>6451</v>
      </c>
      <c r="J2434" s="126"/>
      <c r="K2434" s="126"/>
      <c r="L2434" s="126"/>
      <c r="M2434" s="126"/>
      <c r="N2434" s="223">
        <v>0</v>
      </c>
      <c r="O2434" s="223">
        <v>11.99</v>
      </c>
      <c r="P2434" s="126" t="s">
        <v>1331</v>
      </c>
    </row>
    <row r="2435" spans="1:16" ht="51">
      <c r="A2435" s="126" t="s">
        <v>620</v>
      </c>
      <c r="B2435" s="126"/>
      <c r="C2435" s="127" t="s">
        <v>714</v>
      </c>
      <c r="D2435" s="121">
        <v>42950</v>
      </c>
      <c r="E2435" s="122" t="s">
        <v>6452</v>
      </c>
      <c r="F2435" s="122" t="s">
        <v>3</v>
      </c>
      <c r="G2435" s="122">
        <v>1525344</v>
      </c>
      <c r="H2435" s="126"/>
      <c r="I2435" s="130" t="s">
        <v>6453</v>
      </c>
      <c r="J2435" s="126"/>
      <c r="K2435" s="126"/>
      <c r="L2435" s="126"/>
      <c r="M2435" s="126"/>
      <c r="N2435" s="223">
        <v>0</v>
      </c>
      <c r="O2435" s="223">
        <v>32.980000000000004</v>
      </c>
      <c r="P2435" s="126" t="s">
        <v>1331</v>
      </c>
    </row>
    <row r="2436" spans="1:16" ht="63.75">
      <c r="A2436" s="126">
        <v>35</v>
      </c>
      <c r="B2436" s="126"/>
      <c r="C2436" s="127" t="s">
        <v>697</v>
      </c>
      <c r="D2436" s="121">
        <v>42951</v>
      </c>
      <c r="E2436" s="122" t="s">
        <v>6454</v>
      </c>
      <c r="F2436" s="122" t="s">
        <v>3</v>
      </c>
      <c r="G2436" s="122">
        <v>1525639</v>
      </c>
      <c r="H2436" s="126"/>
      <c r="I2436" s="130" t="s">
        <v>6455</v>
      </c>
      <c r="J2436" s="126"/>
      <c r="K2436" s="126"/>
      <c r="L2436" s="126"/>
      <c r="M2436" s="126"/>
      <c r="N2436" s="223">
        <v>0</v>
      </c>
      <c r="O2436" s="223">
        <v>456.8</v>
      </c>
      <c r="P2436" s="126" t="s">
        <v>12606</v>
      </c>
    </row>
    <row r="2437" spans="1:16" ht="63.75">
      <c r="A2437" s="126" t="s">
        <v>620</v>
      </c>
      <c r="B2437" s="126"/>
      <c r="C2437" s="127" t="s">
        <v>714</v>
      </c>
      <c r="D2437" s="121">
        <v>42951</v>
      </c>
      <c r="E2437" s="122" t="s">
        <v>6456</v>
      </c>
      <c r="F2437" s="122" t="s">
        <v>3</v>
      </c>
      <c r="G2437" s="122">
        <v>1525717</v>
      </c>
      <c r="H2437" s="126"/>
      <c r="I2437" s="130" t="s">
        <v>6457</v>
      </c>
      <c r="J2437" s="126"/>
      <c r="K2437" s="126"/>
      <c r="L2437" s="126"/>
      <c r="M2437" s="126"/>
      <c r="N2437" s="223">
        <v>0</v>
      </c>
      <c r="O2437" s="223">
        <v>1342.75</v>
      </c>
      <c r="P2437" s="126" t="s">
        <v>1331</v>
      </c>
    </row>
    <row r="2438" spans="1:16" ht="51">
      <c r="A2438" s="126" t="s">
        <v>620</v>
      </c>
      <c r="B2438" s="126"/>
      <c r="C2438" s="127" t="s">
        <v>714</v>
      </c>
      <c r="D2438" s="121">
        <v>42951</v>
      </c>
      <c r="E2438" s="122" t="s">
        <v>6458</v>
      </c>
      <c r="F2438" s="122" t="s">
        <v>3</v>
      </c>
      <c r="G2438" s="122">
        <v>1525589</v>
      </c>
      <c r="H2438" s="126"/>
      <c r="I2438" s="130" t="s">
        <v>6459</v>
      </c>
      <c r="J2438" s="126"/>
      <c r="K2438" s="126"/>
      <c r="L2438" s="126"/>
      <c r="M2438" s="126"/>
      <c r="N2438" s="223">
        <v>0</v>
      </c>
      <c r="O2438" s="223">
        <v>377</v>
      </c>
      <c r="P2438" s="126" t="s">
        <v>1331</v>
      </c>
    </row>
    <row r="2439" spans="1:16" ht="51">
      <c r="A2439" s="126" t="s">
        <v>620</v>
      </c>
      <c r="B2439" s="126"/>
      <c r="C2439" s="127" t="s">
        <v>714</v>
      </c>
      <c r="D2439" s="121">
        <v>42951</v>
      </c>
      <c r="E2439" s="122" t="s">
        <v>6460</v>
      </c>
      <c r="F2439" s="122" t="s">
        <v>3</v>
      </c>
      <c r="G2439" s="122">
        <v>1525601</v>
      </c>
      <c r="H2439" s="126"/>
      <c r="I2439" s="130" t="s">
        <v>6461</v>
      </c>
      <c r="J2439" s="126"/>
      <c r="K2439" s="126"/>
      <c r="L2439" s="126"/>
      <c r="M2439" s="126"/>
      <c r="N2439" s="223">
        <v>0</v>
      </c>
      <c r="O2439" s="223">
        <v>1506</v>
      </c>
      <c r="P2439" s="126" t="s">
        <v>1331</v>
      </c>
    </row>
    <row r="2440" spans="1:16" ht="51">
      <c r="A2440" s="126" t="s">
        <v>620</v>
      </c>
      <c r="B2440" s="126"/>
      <c r="C2440" s="127" t="s">
        <v>714</v>
      </c>
      <c r="D2440" s="121">
        <v>42951</v>
      </c>
      <c r="E2440" s="122" t="s">
        <v>6462</v>
      </c>
      <c r="F2440" s="122" t="s">
        <v>3</v>
      </c>
      <c r="G2440" s="122">
        <v>1525641</v>
      </c>
      <c r="H2440" s="126"/>
      <c r="I2440" s="130" t="s">
        <v>6463</v>
      </c>
      <c r="J2440" s="126"/>
      <c r="K2440" s="126"/>
      <c r="L2440" s="126"/>
      <c r="M2440" s="126"/>
      <c r="N2440" s="223">
        <v>0</v>
      </c>
      <c r="O2440" s="223">
        <v>771.66</v>
      </c>
      <c r="P2440" s="126" t="s">
        <v>1331</v>
      </c>
    </row>
    <row r="2441" spans="1:16" ht="51">
      <c r="A2441" s="126" t="s">
        <v>620</v>
      </c>
      <c r="B2441" s="126"/>
      <c r="C2441" s="127" t="s">
        <v>714</v>
      </c>
      <c r="D2441" s="121">
        <v>42951</v>
      </c>
      <c r="E2441" s="122" t="s">
        <v>6464</v>
      </c>
      <c r="F2441" s="122" t="s">
        <v>3</v>
      </c>
      <c r="G2441" s="122">
        <v>1525675</v>
      </c>
      <c r="H2441" s="126"/>
      <c r="I2441" s="130" t="s">
        <v>6465</v>
      </c>
      <c r="J2441" s="126"/>
      <c r="K2441" s="126"/>
      <c r="L2441" s="126"/>
      <c r="M2441" s="126"/>
      <c r="N2441" s="223">
        <v>0</v>
      </c>
      <c r="O2441" s="223">
        <v>24</v>
      </c>
      <c r="P2441" s="126" t="s">
        <v>1331</v>
      </c>
    </row>
    <row r="2442" spans="1:16" ht="51">
      <c r="A2442" s="126" t="s">
        <v>620</v>
      </c>
      <c r="B2442" s="126"/>
      <c r="C2442" s="127" t="s">
        <v>714</v>
      </c>
      <c r="D2442" s="121">
        <v>42951</v>
      </c>
      <c r="E2442" s="122" t="s">
        <v>6466</v>
      </c>
      <c r="F2442" s="122" t="s">
        <v>3</v>
      </c>
      <c r="G2442" s="122">
        <v>1525724</v>
      </c>
      <c r="H2442" s="126"/>
      <c r="I2442" s="130" t="s">
        <v>2968</v>
      </c>
      <c r="J2442" s="126"/>
      <c r="K2442" s="126"/>
      <c r="L2442" s="126"/>
      <c r="M2442" s="126"/>
      <c r="N2442" s="223">
        <v>0</v>
      </c>
      <c r="O2442" s="223">
        <v>1713</v>
      </c>
      <c r="P2442" s="126" t="s">
        <v>1331</v>
      </c>
    </row>
    <row r="2443" spans="1:16" ht="51">
      <c r="A2443" s="126" t="s">
        <v>620</v>
      </c>
      <c r="B2443" s="126"/>
      <c r="C2443" s="127" t="s">
        <v>714</v>
      </c>
      <c r="D2443" s="121">
        <v>42951</v>
      </c>
      <c r="E2443" s="122" t="s">
        <v>6467</v>
      </c>
      <c r="F2443" s="122" t="s">
        <v>3</v>
      </c>
      <c r="G2443" s="122">
        <v>1525731</v>
      </c>
      <c r="H2443" s="126"/>
      <c r="I2443" s="130" t="s">
        <v>4929</v>
      </c>
      <c r="J2443" s="126"/>
      <c r="K2443" s="126"/>
      <c r="L2443" s="126"/>
      <c r="M2443" s="126"/>
      <c r="N2443" s="223">
        <v>0</v>
      </c>
      <c r="O2443" s="223">
        <v>1277</v>
      </c>
      <c r="P2443" s="126" t="s">
        <v>1331</v>
      </c>
    </row>
    <row r="2444" spans="1:16" ht="51">
      <c r="A2444" s="126" t="s">
        <v>620</v>
      </c>
      <c r="B2444" s="126"/>
      <c r="C2444" s="127" t="s">
        <v>714</v>
      </c>
      <c r="D2444" s="121">
        <v>42951</v>
      </c>
      <c r="E2444" s="122" t="s">
        <v>6468</v>
      </c>
      <c r="F2444" s="122" t="s">
        <v>3</v>
      </c>
      <c r="G2444" s="122">
        <v>1525732</v>
      </c>
      <c r="H2444" s="126"/>
      <c r="I2444" s="130" t="s">
        <v>6469</v>
      </c>
      <c r="J2444" s="126"/>
      <c r="K2444" s="126"/>
      <c r="L2444" s="126"/>
      <c r="M2444" s="126"/>
      <c r="N2444" s="223">
        <v>0</v>
      </c>
      <c r="O2444" s="223">
        <v>5669.4800000000005</v>
      </c>
      <c r="P2444" s="126" t="s">
        <v>1331</v>
      </c>
    </row>
    <row r="2445" spans="1:16" ht="51">
      <c r="A2445" s="126" t="s">
        <v>620</v>
      </c>
      <c r="B2445" s="126"/>
      <c r="C2445" s="127" t="s">
        <v>714</v>
      </c>
      <c r="D2445" s="121">
        <v>42951</v>
      </c>
      <c r="E2445" s="122" t="s">
        <v>6470</v>
      </c>
      <c r="F2445" s="122" t="s">
        <v>3</v>
      </c>
      <c r="G2445" s="122">
        <v>1525740</v>
      </c>
      <c r="H2445" s="126"/>
      <c r="I2445" s="130" t="s">
        <v>2372</v>
      </c>
      <c r="J2445" s="126"/>
      <c r="K2445" s="126"/>
      <c r="L2445" s="126"/>
      <c r="M2445" s="126"/>
      <c r="N2445" s="223">
        <v>0</v>
      </c>
      <c r="O2445" s="223">
        <v>711.18000000000006</v>
      </c>
      <c r="P2445" s="126" t="s">
        <v>1331</v>
      </c>
    </row>
    <row r="2446" spans="1:16" ht="51">
      <c r="A2446" s="126" t="s">
        <v>620</v>
      </c>
      <c r="B2446" s="126"/>
      <c r="C2446" s="127" t="s">
        <v>714</v>
      </c>
      <c r="D2446" s="121">
        <v>42951</v>
      </c>
      <c r="E2446" s="122" t="s">
        <v>6471</v>
      </c>
      <c r="F2446" s="122" t="s">
        <v>3</v>
      </c>
      <c r="G2446" s="122">
        <v>1525742</v>
      </c>
      <c r="H2446" s="126"/>
      <c r="I2446" s="130" t="s">
        <v>3964</v>
      </c>
      <c r="J2446" s="126"/>
      <c r="K2446" s="126"/>
      <c r="L2446" s="126"/>
      <c r="M2446" s="126"/>
      <c r="N2446" s="223">
        <v>0</v>
      </c>
      <c r="O2446" s="223">
        <v>545</v>
      </c>
      <c r="P2446" s="126" t="s">
        <v>1331</v>
      </c>
    </row>
    <row r="2447" spans="1:16" ht="51">
      <c r="A2447" s="126" t="s">
        <v>620</v>
      </c>
      <c r="B2447" s="126"/>
      <c r="C2447" s="127" t="s">
        <v>714</v>
      </c>
      <c r="D2447" s="121">
        <v>42951</v>
      </c>
      <c r="E2447" s="122" t="s">
        <v>6473</v>
      </c>
      <c r="F2447" s="122" t="s">
        <v>3</v>
      </c>
      <c r="G2447" s="122">
        <v>1525979</v>
      </c>
      <c r="H2447" s="126"/>
      <c r="I2447" s="130" t="s">
        <v>6474</v>
      </c>
      <c r="J2447" s="126"/>
      <c r="K2447" s="126"/>
      <c r="L2447" s="126"/>
      <c r="M2447" s="126"/>
      <c r="N2447" s="223">
        <v>0</v>
      </c>
      <c r="O2447" s="223">
        <v>11507.48</v>
      </c>
      <c r="P2447" s="126" t="s">
        <v>1331</v>
      </c>
    </row>
    <row r="2448" spans="1:16" ht="63.75">
      <c r="A2448" s="126">
        <v>16</v>
      </c>
      <c r="B2448" s="126"/>
      <c r="C2448" s="127" t="s">
        <v>693</v>
      </c>
      <c r="D2448" s="121">
        <v>42951</v>
      </c>
      <c r="E2448" s="122" t="s">
        <v>6475</v>
      </c>
      <c r="F2448" s="122" t="s">
        <v>3</v>
      </c>
      <c r="G2448" s="122">
        <v>1526027</v>
      </c>
      <c r="H2448" s="126"/>
      <c r="I2448" s="130" t="s">
        <v>6476</v>
      </c>
      <c r="J2448" s="126"/>
      <c r="K2448" s="126"/>
      <c r="L2448" s="126"/>
      <c r="M2448" s="126"/>
      <c r="N2448" s="223">
        <v>0</v>
      </c>
      <c r="O2448" s="223">
        <v>6060.62</v>
      </c>
      <c r="P2448" s="126" t="s">
        <v>1331</v>
      </c>
    </row>
    <row r="2449" spans="1:16" ht="51">
      <c r="A2449" s="126" t="s">
        <v>620</v>
      </c>
      <c r="B2449" s="126"/>
      <c r="C2449" s="127" t="s">
        <v>714</v>
      </c>
      <c r="D2449" s="121">
        <v>42955</v>
      </c>
      <c r="E2449" s="122" t="s">
        <v>6477</v>
      </c>
      <c r="F2449" s="122" t="s">
        <v>3</v>
      </c>
      <c r="G2449" s="122">
        <v>1526266</v>
      </c>
      <c r="H2449" s="126"/>
      <c r="I2449" s="130" t="s">
        <v>6478</v>
      </c>
      <c r="J2449" s="126"/>
      <c r="K2449" s="126"/>
      <c r="L2449" s="126"/>
      <c r="M2449" s="126"/>
      <c r="N2449" s="223">
        <v>0</v>
      </c>
      <c r="O2449" s="223">
        <v>410</v>
      </c>
      <c r="P2449" s="126" t="s">
        <v>1331</v>
      </c>
    </row>
    <row r="2450" spans="1:16" ht="51">
      <c r="A2450" s="126" t="s">
        <v>620</v>
      </c>
      <c r="B2450" s="126"/>
      <c r="C2450" s="127" t="s">
        <v>714</v>
      </c>
      <c r="D2450" s="121">
        <v>42955</v>
      </c>
      <c r="E2450" s="122" t="s">
        <v>6479</v>
      </c>
      <c r="F2450" s="122" t="s">
        <v>3</v>
      </c>
      <c r="G2450" s="122">
        <v>1526278</v>
      </c>
      <c r="H2450" s="126"/>
      <c r="I2450" s="130" t="s">
        <v>6480</v>
      </c>
      <c r="J2450" s="126"/>
      <c r="K2450" s="126"/>
      <c r="L2450" s="126"/>
      <c r="M2450" s="126"/>
      <c r="N2450" s="223">
        <v>0</v>
      </c>
      <c r="O2450" s="223">
        <v>7941.43</v>
      </c>
      <c r="P2450" s="126" t="s">
        <v>1331</v>
      </c>
    </row>
    <row r="2451" spans="1:16" ht="51">
      <c r="A2451" s="126" t="s">
        <v>620</v>
      </c>
      <c r="B2451" s="126"/>
      <c r="C2451" s="127" t="s">
        <v>714</v>
      </c>
      <c r="D2451" s="121">
        <v>42955</v>
      </c>
      <c r="E2451" s="122" t="s">
        <v>6481</v>
      </c>
      <c r="F2451" s="122" t="s">
        <v>3</v>
      </c>
      <c r="G2451" s="122">
        <v>1526291</v>
      </c>
      <c r="H2451" s="126"/>
      <c r="I2451" s="130" t="s">
        <v>6482</v>
      </c>
      <c r="J2451" s="126"/>
      <c r="K2451" s="126"/>
      <c r="L2451" s="126"/>
      <c r="M2451" s="126"/>
      <c r="N2451" s="223">
        <v>0</v>
      </c>
      <c r="O2451" s="223">
        <v>1694.2</v>
      </c>
      <c r="P2451" s="126" t="s">
        <v>1331</v>
      </c>
    </row>
    <row r="2452" spans="1:16" ht="51">
      <c r="A2452" s="126">
        <v>35</v>
      </c>
      <c r="B2452" s="126"/>
      <c r="C2452" s="127" t="s">
        <v>697</v>
      </c>
      <c r="D2452" s="121">
        <v>42955</v>
      </c>
      <c r="E2452" s="122" t="s">
        <v>6483</v>
      </c>
      <c r="F2452" s="122" t="s">
        <v>3</v>
      </c>
      <c r="G2452" s="122">
        <v>1526303</v>
      </c>
      <c r="H2452" s="126"/>
      <c r="I2452" s="130" t="s">
        <v>6484</v>
      </c>
      <c r="J2452" s="126"/>
      <c r="K2452" s="126"/>
      <c r="L2452" s="126"/>
      <c r="M2452" s="126"/>
      <c r="N2452" s="223">
        <v>0</v>
      </c>
      <c r="O2452" s="223">
        <v>1500</v>
      </c>
      <c r="P2452" s="126" t="s">
        <v>1331</v>
      </c>
    </row>
    <row r="2453" spans="1:16" ht="51">
      <c r="A2453" s="126" t="s">
        <v>620</v>
      </c>
      <c r="B2453" s="126"/>
      <c r="C2453" s="127" t="s">
        <v>714</v>
      </c>
      <c r="D2453" s="121">
        <v>42955</v>
      </c>
      <c r="E2453" s="122" t="s">
        <v>6485</v>
      </c>
      <c r="F2453" s="122" t="s">
        <v>3</v>
      </c>
      <c r="G2453" s="122">
        <v>1526313</v>
      </c>
      <c r="H2453" s="126"/>
      <c r="I2453" s="130" t="s">
        <v>6486</v>
      </c>
      <c r="J2453" s="126"/>
      <c r="K2453" s="126"/>
      <c r="L2453" s="126"/>
      <c r="M2453" s="126"/>
      <c r="N2453" s="223">
        <v>0</v>
      </c>
      <c r="O2453" s="223">
        <v>10166</v>
      </c>
      <c r="P2453" s="126" t="s">
        <v>1331</v>
      </c>
    </row>
    <row r="2454" spans="1:16" ht="51">
      <c r="A2454" s="126" t="s">
        <v>620</v>
      </c>
      <c r="B2454" s="126"/>
      <c r="C2454" s="127" t="s">
        <v>714</v>
      </c>
      <c r="D2454" s="121">
        <v>42955</v>
      </c>
      <c r="E2454" s="122" t="s">
        <v>6487</v>
      </c>
      <c r="F2454" s="122" t="s">
        <v>3</v>
      </c>
      <c r="G2454" s="122">
        <v>1526361</v>
      </c>
      <c r="H2454" s="126"/>
      <c r="I2454" s="130" t="s">
        <v>6488</v>
      </c>
      <c r="J2454" s="126"/>
      <c r="K2454" s="126"/>
      <c r="L2454" s="126"/>
      <c r="M2454" s="126"/>
      <c r="N2454" s="223">
        <v>0</v>
      </c>
      <c r="O2454" s="223">
        <v>3561.05</v>
      </c>
      <c r="P2454" s="126" t="s">
        <v>1331</v>
      </c>
    </row>
    <row r="2455" spans="1:16" ht="51">
      <c r="A2455" s="126" t="s">
        <v>620</v>
      </c>
      <c r="B2455" s="126"/>
      <c r="C2455" s="127" t="s">
        <v>714</v>
      </c>
      <c r="D2455" s="121">
        <v>42955</v>
      </c>
      <c r="E2455" s="122" t="s">
        <v>6489</v>
      </c>
      <c r="F2455" s="122" t="s">
        <v>3</v>
      </c>
      <c r="G2455" s="122">
        <v>1526367</v>
      </c>
      <c r="H2455" s="126"/>
      <c r="I2455" s="130" t="s">
        <v>6490</v>
      </c>
      <c r="J2455" s="126"/>
      <c r="K2455" s="126"/>
      <c r="L2455" s="126"/>
      <c r="M2455" s="126"/>
      <c r="N2455" s="223">
        <v>0</v>
      </c>
      <c r="O2455" s="223">
        <v>33383.89</v>
      </c>
      <c r="P2455" s="126" t="s">
        <v>1331</v>
      </c>
    </row>
    <row r="2456" spans="1:16" ht="51">
      <c r="A2456" s="126" t="s">
        <v>620</v>
      </c>
      <c r="B2456" s="126"/>
      <c r="C2456" s="127" t="s">
        <v>714</v>
      </c>
      <c r="D2456" s="121">
        <v>42955</v>
      </c>
      <c r="E2456" s="122" t="s">
        <v>6491</v>
      </c>
      <c r="F2456" s="122" t="s">
        <v>3</v>
      </c>
      <c r="G2456" s="122">
        <v>1526370</v>
      </c>
      <c r="H2456" s="126"/>
      <c r="I2456" s="130" t="s">
        <v>6492</v>
      </c>
      <c r="J2456" s="126"/>
      <c r="K2456" s="126"/>
      <c r="L2456" s="126"/>
      <c r="M2456" s="126"/>
      <c r="N2456" s="223">
        <v>0</v>
      </c>
      <c r="O2456" s="223">
        <v>1800</v>
      </c>
      <c r="P2456" s="126" t="s">
        <v>1331</v>
      </c>
    </row>
    <row r="2457" spans="1:16" ht="51">
      <c r="A2457" s="126" t="s">
        <v>620</v>
      </c>
      <c r="B2457" s="126"/>
      <c r="C2457" s="127" t="s">
        <v>714</v>
      </c>
      <c r="D2457" s="121">
        <v>42955</v>
      </c>
      <c r="E2457" s="122" t="s">
        <v>6493</v>
      </c>
      <c r="F2457" s="122" t="s">
        <v>3</v>
      </c>
      <c r="G2457" s="122">
        <v>1526371</v>
      </c>
      <c r="H2457" s="126"/>
      <c r="I2457" s="130" t="s">
        <v>6494</v>
      </c>
      <c r="J2457" s="126"/>
      <c r="K2457" s="126"/>
      <c r="L2457" s="126"/>
      <c r="M2457" s="126"/>
      <c r="N2457" s="223">
        <v>0</v>
      </c>
      <c r="O2457" s="223">
        <v>5544.59</v>
      </c>
      <c r="P2457" s="126" t="s">
        <v>1331</v>
      </c>
    </row>
    <row r="2458" spans="1:16" ht="51">
      <c r="A2458" s="126" t="s">
        <v>620</v>
      </c>
      <c r="B2458" s="126"/>
      <c r="C2458" s="127" t="s">
        <v>714</v>
      </c>
      <c r="D2458" s="121">
        <v>42955</v>
      </c>
      <c r="E2458" s="122" t="s">
        <v>6495</v>
      </c>
      <c r="F2458" s="122" t="s">
        <v>3</v>
      </c>
      <c r="G2458" s="122">
        <v>1526373</v>
      </c>
      <c r="H2458" s="126"/>
      <c r="I2458" s="130" t="s">
        <v>6496</v>
      </c>
      <c r="J2458" s="126"/>
      <c r="K2458" s="126"/>
      <c r="L2458" s="126"/>
      <c r="M2458" s="126"/>
      <c r="N2458" s="223">
        <v>0</v>
      </c>
      <c r="O2458" s="223">
        <v>144</v>
      </c>
      <c r="P2458" s="126" t="s">
        <v>1331</v>
      </c>
    </row>
    <row r="2459" spans="1:16" ht="51">
      <c r="A2459" s="126" t="s">
        <v>620</v>
      </c>
      <c r="B2459" s="126"/>
      <c r="C2459" s="127" t="s">
        <v>714</v>
      </c>
      <c r="D2459" s="121">
        <v>42955</v>
      </c>
      <c r="E2459" s="122" t="s">
        <v>6497</v>
      </c>
      <c r="F2459" s="122" t="s">
        <v>3</v>
      </c>
      <c r="G2459" s="122">
        <v>1526375</v>
      </c>
      <c r="H2459" s="126"/>
      <c r="I2459" s="130" t="s">
        <v>6498</v>
      </c>
      <c r="J2459" s="126"/>
      <c r="K2459" s="126"/>
      <c r="L2459" s="126"/>
      <c r="M2459" s="126"/>
      <c r="N2459" s="223">
        <v>0</v>
      </c>
      <c r="O2459" s="223">
        <v>1697</v>
      </c>
      <c r="P2459" s="126" t="s">
        <v>1331</v>
      </c>
    </row>
    <row r="2460" spans="1:16" ht="51">
      <c r="A2460" s="126" t="s">
        <v>620</v>
      </c>
      <c r="B2460" s="126"/>
      <c r="C2460" s="127" t="s">
        <v>714</v>
      </c>
      <c r="D2460" s="121">
        <v>42955</v>
      </c>
      <c r="E2460" s="122" t="s">
        <v>6499</v>
      </c>
      <c r="F2460" s="122" t="s">
        <v>3</v>
      </c>
      <c r="G2460" s="122">
        <v>1526379</v>
      </c>
      <c r="H2460" s="126"/>
      <c r="I2460" s="130" t="s">
        <v>4927</v>
      </c>
      <c r="J2460" s="126"/>
      <c r="K2460" s="126"/>
      <c r="L2460" s="126"/>
      <c r="M2460" s="126"/>
      <c r="N2460" s="223">
        <v>0</v>
      </c>
      <c r="O2460" s="223">
        <v>1412</v>
      </c>
      <c r="P2460" s="126" t="s">
        <v>1331</v>
      </c>
    </row>
    <row r="2461" spans="1:16" ht="51">
      <c r="A2461" s="126">
        <v>15</v>
      </c>
      <c r="B2461" s="126"/>
      <c r="C2461" s="127" t="s">
        <v>692</v>
      </c>
      <c r="D2461" s="121">
        <v>42955</v>
      </c>
      <c r="E2461" s="122" t="s">
        <v>6500</v>
      </c>
      <c r="F2461" s="122" t="s">
        <v>3</v>
      </c>
      <c r="G2461" s="122">
        <v>1526388</v>
      </c>
      <c r="H2461" s="126"/>
      <c r="I2461" s="130" t="s">
        <v>6501</v>
      </c>
      <c r="J2461" s="126"/>
      <c r="K2461" s="126"/>
      <c r="L2461" s="126"/>
      <c r="M2461" s="126"/>
      <c r="N2461" s="223">
        <v>0</v>
      </c>
      <c r="O2461" s="223">
        <v>11.120000000000001</v>
      </c>
      <c r="P2461" s="126" t="s">
        <v>1331</v>
      </c>
    </row>
    <row r="2462" spans="1:16" ht="51">
      <c r="A2462" s="126" t="s">
        <v>620</v>
      </c>
      <c r="B2462" s="126"/>
      <c r="C2462" s="127" t="s">
        <v>714</v>
      </c>
      <c r="D2462" s="121">
        <v>42955</v>
      </c>
      <c r="E2462" s="122" t="s">
        <v>6502</v>
      </c>
      <c r="F2462" s="122" t="s">
        <v>3</v>
      </c>
      <c r="G2462" s="122">
        <v>1526423</v>
      </c>
      <c r="H2462" s="126"/>
      <c r="I2462" s="130" t="s">
        <v>6503</v>
      </c>
      <c r="J2462" s="126"/>
      <c r="K2462" s="126"/>
      <c r="L2462" s="126"/>
      <c r="M2462" s="126"/>
      <c r="N2462" s="223">
        <v>0</v>
      </c>
      <c r="O2462" s="223">
        <v>860.16</v>
      </c>
      <c r="P2462" s="126" t="s">
        <v>1331</v>
      </c>
    </row>
    <row r="2463" spans="1:16" ht="51">
      <c r="A2463" s="126" t="s">
        <v>620</v>
      </c>
      <c r="B2463" s="126"/>
      <c r="C2463" s="127" t="s">
        <v>714</v>
      </c>
      <c r="D2463" s="121">
        <v>42955</v>
      </c>
      <c r="E2463" s="122" t="s">
        <v>6504</v>
      </c>
      <c r="F2463" s="122" t="s">
        <v>3</v>
      </c>
      <c r="G2463" s="122">
        <v>1526447</v>
      </c>
      <c r="H2463" s="126"/>
      <c r="I2463" s="130" t="s">
        <v>6505</v>
      </c>
      <c r="J2463" s="126"/>
      <c r="K2463" s="126"/>
      <c r="L2463" s="126"/>
      <c r="M2463" s="126"/>
      <c r="N2463" s="223">
        <v>0</v>
      </c>
      <c r="O2463" s="223">
        <v>1726</v>
      </c>
      <c r="P2463" s="126" t="s">
        <v>1331</v>
      </c>
    </row>
    <row r="2464" spans="1:16" ht="51">
      <c r="A2464" s="126" t="s">
        <v>620</v>
      </c>
      <c r="B2464" s="126"/>
      <c r="C2464" s="127" t="s">
        <v>714</v>
      </c>
      <c r="D2464" s="121">
        <v>42955</v>
      </c>
      <c r="E2464" s="122" t="s">
        <v>6506</v>
      </c>
      <c r="F2464" s="122" t="s">
        <v>3</v>
      </c>
      <c r="G2464" s="122">
        <v>1526455</v>
      </c>
      <c r="H2464" s="126"/>
      <c r="I2464" s="130" t="s">
        <v>6507</v>
      </c>
      <c r="J2464" s="126"/>
      <c r="K2464" s="126"/>
      <c r="L2464" s="126"/>
      <c r="M2464" s="126"/>
      <c r="N2464" s="223">
        <v>0</v>
      </c>
      <c r="O2464" s="223">
        <v>2501.04</v>
      </c>
      <c r="P2464" s="126" t="s">
        <v>1331</v>
      </c>
    </row>
    <row r="2465" spans="1:16" ht="51">
      <c r="A2465" s="126" t="s">
        <v>620</v>
      </c>
      <c r="B2465" s="126"/>
      <c r="C2465" s="127" t="s">
        <v>714</v>
      </c>
      <c r="D2465" s="121">
        <v>42955</v>
      </c>
      <c r="E2465" s="122" t="s">
        <v>6508</v>
      </c>
      <c r="F2465" s="122" t="s">
        <v>3</v>
      </c>
      <c r="G2465" s="122">
        <v>1526461</v>
      </c>
      <c r="H2465" s="126"/>
      <c r="I2465" s="130" t="s">
        <v>6509</v>
      </c>
      <c r="J2465" s="126"/>
      <c r="K2465" s="126"/>
      <c r="L2465" s="126"/>
      <c r="M2465" s="126"/>
      <c r="N2465" s="223">
        <v>0</v>
      </c>
      <c r="O2465" s="223">
        <v>1018</v>
      </c>
      <c r="P2465" s="126" t="s">
        <v>1331</v>
      </c>
    </row>
    <row r="2466" spans="1:16" ht="51">
      <c r="A2466" s="126" t="s">
        <v>620</v>
      </c>
      <c r="B2466" s="126"/>
      <c r="C2466" s="127" t="s">
        <v>714</v>
      </c>
      <c r="D2466" s="121">
        <v>42955</v>
      </c>
      <c r="E2466" s="122" t="s">
        <v>6510</v>
      </c>
      <c r="F2466" s="122" t="s">
        <v>3</v>
      </c>
      <c r="G2466" s="122">
        <v>1526544</v>
      </c>
      <c r="H2466" s="126"/>
      <c r="I2466" s="130" t="s">
        <v>6511</v>
      </c>
      <c r="J2466" s="126"/>
      <c r="K2466" s="126"/>
      <c r="L2466" s="126"/>
      <c r="M2466" s="126"/>
      <c r="N2466" s="223">
        <v>0</v>
      </c>
      <c r="O2466" s="223">
        <v>14631.43</v>
      </c>
      <c r="P2466" s="126" t="s">
        <v>1331</v>
      </c>
    </row>
    <row r="2467" spans="1:16" ht="51">
      <c r="A2467" s="126" t="s">
        <v>620</v>
      </c>
      <c r="B2467" s="126"/>
      <c r="C2467" s="127" t="s">
        <v>714</v>
      </c>
      <c r="D2467" s="121">
        <v>42955</v>
      </c>
      <c r="E2467" s="122" t="s">
        <v>6512</v>
      </c>
      <c r="F2467" s="122" t="s">
        <v>3</v>
      </c>
      <c r="G2467" s="122">
        <v>1526547</v>
      </c>
      <c r="H2467" s="126"/>
      <c r="I2467" s="130" t="s">
        <v>6513</v>
      </c>
      <c r="J2467" s="126"/>
      <c r="K2467" s="126"/>
      <c r="L2467" s="126"/>
      <c r="M2467" s="126"/>
      <c r="N2467" s="223">
        <v>0</v>
      </c>
      <c r="O2467" s="223">
        <v>105</v>
      </c>
      <c r="P2467" s="126" t="s">
        <v>1331</v>
      </c>
    </row>
    <row r="2468" spans="1:16" ht="63.75">
      <c r="A2468" s="126" t="s">
        <v>620</v>
      </c>
      <c r="B2468" s="126"/>
      <c r="C2468" s="127" t="s">
        <v>714</v>
      </c>
      <c r="D2468" s="121">
        <v>42955</v>
      </c>
      <c r="E2468" s="122" t="s">
        <v>6514</v>
      </c>
      <c r="F2468" s="122" t="s">
        <v>3</v>
      </c>
      <c r="G2468" s="122">
        <v>1526639</v>
      </c>
      <c r="H2468" s="126"/>
      <c r="I2468" s="130" t="s">
        <v>6515</v>
      </c>
      <c r="J2468" s="126"/>
      <c r="K2468" s="126"/>
      <c r="L2468" s="126"/>
      <c r="M2468" s="126"/>
      <c r="N2468" s="223">
        <v>0</v>
      </c>
      <c r="O2468" s="223">
        <v>29846.27</v>
      </c>
      <c r="P2468" s="126" t="s">
        <v>1331</v>
      </c>
    </row>
    <row r="2469" spans="1:16" ht="63.75">
      <c r="A2469" s="126">
        <v>20</v>
      </c>
      <c r="B2469" s="126"/>
      <c r="C2469" s="127" t="s">
        <v>694</v>
      </c>
      <c r="D2469" s="121">
        <v>42956</v>
      </c>
      <c r="E2469" s="122" t="s">
        <v>6516</v>
      </c>
      <c r="F2469" s="122" t="s">
        <v>3</v>
      </c>
      <c r="G2469" s="122">
        <v>1527015</v>
      </c>
      <c r="H2469" s="126"/>
      <c r="I2469" s="130" t="s">
        <v>6517</v>
      </c>
      <c r="J2469" s="126"/>
      <c r="K2469" s="126"/>
      <c r="L2469" s="126"/>
      <c r="M2469" s="126"/>
      <c r="N2469" s="223">
        <v>0</v>
      </c>
      <c r="O2469" s="223">
        <v>80</v>
      </c>
      <c r="P2469" s="126" t="s">
        <v>12606</v>
      </c>
    </row>
    <row r="2470" spans="1:16" ht="51">
      <c r="A2470" s="126">
        <v>46</v>
      </c>
      <c r="B2470" s="126"/>
      <c r="C2470" s="127" t="s">
        <v>699</v>
      </c>
      <c r="D2470" s="121">
        <v>42956</v>
      </c>
      <c r="E2470" s="122" t="s">
        <v>6518</v>
      </c>
      <c r="F2470" s="122" t="s">
        <v>3</v>
      </c>
      <c r="G2470" s="122">
        <v>1527040</v>
      </c>
      <c r="H2470" s="126"/>
      <c r="I2470" s="130" t="s">
        <v>6519</v>
      </c>
      <c r="J2470" s="126"/>
      <c r="K2470" s="126"/>
      <c r="L2470" s="126"/>
      <c r="M2470" s="126"/>
      <c r="N2470" s="223">
        <v>0</v>
      </c>
      <c r="O2470" s="223">
        <v>50000</v>
      </c>
      <c r="P2470" s="126" t="s">
        <v>1331</v>
      </c>
    </row>
    <row r="2471" spans="1:16" ht="51">
      <c r="A2471" s="126" t="s">
        <v>620</v>
      </c>
      <c r="B2471" s="126"/>
      <c r="C2471" s="127" t="s">
        <v>714</v>
      </c>
      <c r="D2471" s="121">
        <v>42956</v>
      </c>
      <c r="E2471" s="122" t="s">
        <v>6520</v>
      </c>
      <c r="F2471" s="122" t="s">
        <v>3</v>
      </c>
      <c r="G2471" s="122">
        <v>1526951</v>
      </c>
      <c r="H2471" s="126"/>
      <c r="I2471" s="130" t="s">
        <v>6521</v>
      </c>
      <c r="J2471" s="126"/>
      <c r="K2471" s="126"/>
      <c r="L2471" s="126"/>
      <c r="M2471" s="126"/>
      <c r="N2471" s="223">
        <v>0</v>
      </c>
      <c r="O2471" s="223">
        <v>384</v>
      </c>
      <c r="P2471" s="126" t="s">
        <v>1331</v>
      </c>
    </row>
    <row r="2472" spans="1:16" ht="51">
      <c r="A2472" s="126">
        <v>20</v>
      </c>
      <c r="B2472" s="126"/>
      <c r="C2472" s="127" t="s">
        <v>694</v>
      </c>
      <c r="D2472" s="121">
        <v>42956</v>
      </c>
      <c r="E2472" s="122" t="s">
        <v>6522</v>
      </c>
      <c r="F2472" s="122" t="s">
        <v>3</v>
      </c>
      <c r="G2472" s="122">
        <v>1526974</v>
      </c>
      <c r="H2472" s="126"/>
      <c r="I2472" s="130" t="s">
        <v>6523</v>
      </c>
      <c r="J2472" s="126"/>
      <c r="K2472" s="126"/>
      <c r="L2472" s="126"/>
      <c r="M2472" s="126"/>
      <c r="N2472" s="223">
        <v>0</v>
      </c>
      <c r="O2472" s="223">
        <v>373</v>
      </c>
      <c r="P2472" s="126" t="s">
        <v>1331</v>
      </c>
    </row>
    <row r="2473" spans="1:16" ht="51">
      <c r="A2473" s="126">
        <v>586</v>
      </c>
      <c r="B2473" s="126"/>
      <c r="C2473" s="127" t="s">
        <v>223</v>
      </c>
      <c r="D2473" s="121">
        <v>42956</v>
      </c>
      <c r="E2473" s="122" t="s">
        <v>6524</v>
      </c>
      <c r="F2473" s="122" t="s">
        <v>3</v>
      </c>
      <c r="G2473" s="122">
        <v>1526976</v>
      </c>
      <c r="H2473" s="126"/>
      <c r="I2473" s="130" t="s">
        <v>6525</v>
      </c>
      <c r="J2473" s="126"/>
      <c r="K2473" s="126"/>
      <c r="L2473" s="126"/>
      <c r="M2473" s="126"/>
      <c r="N2473" s="223">
        <v>0</v>
      </c>
      <c r="O2473" s="223">
        <v>143</v>
      </c>
      <c r="P2473" s="126" t="s">
        <v>1331</v>
      </c>
    </row>
    <row r="2474" spans="1:16" ht="51">
      <c r="A2474" s="126">
        <v>586</v>
      </c>
      <c r="B2474" s="126"/>
      <c r="C2474" s="127" t="s">
        <v>223</v>
      </c>
      <c r="D2474" s="121">
        <v>42956</v>
      </c>
      <c r="E2474" s="122" t="s">
        <v>6526</v>
      </c>
      <c r="F2474" s="122" t="s">
        <v>3</v>
      </c>
      <c r="G2474" s="122">
        <v>1526980</v>
      </c>
      <c r="H2474" s="126"/>
      <c r="I2474" s="130" t="s">
        <v>6527</v>
      </c>
      <c r="J2474" s="126"/>
      <c r="K2474" s="126"/>
      <c r="L2474" s="126"/>
      <c r="M2474" s="126"/>
      <c r="N2474" s="223">
        <v>0</v>
      </c>
      <c r="O2474" s="223">
        <v>221</v>
      </c>
      <c r="P2474" s="126" t="s">
        <v>1331</v>
      </c>
    </row>
    <row r="2475" spans="1:16" ht="51">
      <c r="A2475" s="126">
        <v>586</v>
      </c>
      <c r="B2475" s="126"/>
      <c r="C2475" s="127" t="s">
        <v>223</v>
      </c>
      <c r="D2475" s="121">
        <v>42956</v>
      </c>
      <c r="E2475" s="122" t="s">
        <v>6528</v>
      </c>
      <c r="F2475" s="122" t="s">
        <v>3</v>
      </c>
      <c r="G2475" s="122">
        <v>1526982</v>
      </c>
      <c r="H2475" s="126"/>
      <c r="I2475" s="130" t="s">
        <v>6529</v>
      </c>
      <c r="J2475" s="126"/>
      <c r="K2475" s="126"/>
      <c r="L2475" s="126"/>
      <c r="M2475" s="126"/>
      <c r="N2475" s="223">
        <v>0</v>
      </c>
      <c r="O2475" s="223">
        <v>234</v>
      </c>
      <c r="P2475" s="126" t="s">
        <v>1331</v>
      </c>
    </row>
    <row r="2476" spans="1:16" ht="51">
      <c r="A2476" s="126">
        <v>586</v>
      </c>
      <c r="B2476" s="126"/>
      <c r="C2476" s="127" t="s">
        <v>223</v>
      </c>
      <c r="D2476" s="121">
        <v>42956</v>
      </c>
      <c r="E2476" s="122" t="s">
        <v>6530</v>
      </c>
      <c r="F2476" s="122" t="s">
        <v>3</v>
      </c>
      <c r="G2476" s="122">
        <v>1526984</v>
      </c>
      <c r="H2476" s="126"/>
      <c r="I2476" s="130" t="s">
        <v>6531</v>
      </c>
      <c r="J2476" s="126"/>
      <c r="K2476" s="126"/>
      <c r="L2476" s="126"/>
      <c r="M2476" s="126"/>
      <c r="N2476" s="223">
        <v>0</v>
      </c>
      <c r="O2476" s="223">
        <v>143</v>
      </c>
      <c r="P2476" s="126" t="s">
        <v>1331</v>
      </c>
    </row>
    <row r="2477" spans="1:16" ht="51">
      <c r="A2477" s="126" t="s">
        <v>620</v>
      </c>
      <c r="B2477" s="126"/>
      <c r="C2477" s="127" t="s">
        <v>714</v>
      </c>
      <c r="D2477" s="121">
        <v>42956</v>
      </c>
      <c r="E2477" s="122" t="s">
        <v>6532</v>
      </c>
      <c r="F2477" s="122" t="s">
        <v>3</v>
      </c>
      <c r="G2477" s="122">
        <v>1526994</v>
      </c>
      <c r="H2477" s="126"/>
      <c r="I2477" s="130" t="s">
        <v>6533</v>
      </c>
      <c r="J2477" s="126"/>
      <c r="K2477" s="126"/>
      <c r="L2477" s="126"/>
      <c r="M2477" s="126"/>
      <c r="N2477" s="223">
        <v>0</v>
      </c>
      <c r="O2477" s="223">
        <v>30</v>
      </c>
      <c r="P2477" s="126" t="s">
        <v>1331</v>
      </c>
    </row>
    <row r="2478" spans="1:16" ht="51">
      <c r="A2478" s="126">
        <v>86</v>
      </c>
      <c r="B2478" s="126"/>
      <c r="C2478" s="127" t="s">
        <v>711</v>
      </c>
      <c r="D2478" s="121">
        <v>42956</v>
      </c>
      <c r="E2478" s="122" t="s">
        <v>6534</v>
      </c>
      <c r="F2478" s="122" t="s">
        <v>3</v>
      </c>
      <c r="G2478" s="122">
        <v>1527029</v>
      </c>
      <c r="H2478" s="126"/>
      <c r="I2478" s="130" t="s">
        <v>6535</v>
      </c>
      <c r="J2478" s="126"/>
      <c r="K2478" s="126"/>
      <c r="L2478" s="126"/>
      <c r="M2478" s="126"/>
      <c r="N2478" s="223">
        <v>0</v>
      </c>
      <c r="O2478" s="223">
        <v>358</v>
      </c>
      <c r="P2478" s="126" t="s">
        <v>1331</v>
      </c>
    </row>
    <row r="2479" spans="1:16" ht="51">
      <c r="A2479" s="126">
        <v>20</v>
      </c>
      <c r="B2479" s="126"/>
      <c r="C2479" s="127" t="s">
        <v>694</v>
      </c>
      <c r="D2479" s="121">
        <v>42956</v>
      </c>
      <c r="E2479" s="122" t="s">
        <v>6536</v>
      </c>
      <c r="F2479" s="122" t="s">
        <v>3</v>
      </c>
      <c r="G2479" s="122">
        <v>1527055</v>
      </c>
      <c r="H2479" s="126"/>
      <c r="I2479" s="130" t="s">
        <v>6537</v>
      </c>
      <c r="J2479" s="126"/>
      <c r="K2479" s="126"/>
      <c r="L2479" s="126"/>
      <c r="M2479" s="126"/>
      <c r="N2479" s="223">
        <v>0</v>
      </c>
      <c r="O2479" s="223">
        <v>391</v>
      </c>
      <c r="P2479" s="126" t="s">
        <v>1331</v>
      </c>
    </row>
    <row r="2480" spans="1:16" ht="51">
      <c r="A2480" s="126" t="s">
        <v>620</v>
      </c>
      <c r="B2480" s="126"/>
      <c r="C2480" s="127" t="s">
        <v>714</v>
      </c>
      <c r="D2480" s="121">
        <v>42956</v>
      </c>
      <c r="E2480" s="122" t="s">
        <v>6538</v>
      </c>
      <c r="F2480" s="122" t="s">
        <v>3</v>
      </c>
      <c r="G2480" s="122">
        <v>1527070</v>
      </c>
      <c r="H2480" s="126"/>
      <c r="I2480" s="130" t="s">
        <v>6539</v>
      </c>
      <c r="J2480" s="126"/>
      <c r="K2480" s="126"/>
      <c r="L2480" s="126"/>
      <c r="M2480" s="126"/>
      <c r="N2480" s="223">
        <v>0</v>
      </c>
      <c r="O2480" s="223">
        <v>460</v>
      </c>
      <c r="P2480" s="126" t="s">
        <v>1331</v>
      </c>
    </row>
    <row r="2481" spans="1:16" ht="51">
      <c r="A2481" s="126" t="s">
        <v>620</v>
      </c>
      <c r="B2481" s="126"/>
      <c r="C2481" s="127" t="s">
        <v>714</v>
      </c>
      <c r="D2481" s="121">
        <v>42956</v>
      </c>
      <c r="E2481" s="122" t="s">
        <v>6540</v>
      </c>
      <c r="F2481" s="122" t="s">
        <v>3</v>
      </c>
      <c r="G2481" s="122">
        <v>1527086</v>
      </c>
      <c r="H2481" s="126"/>
      <c r="I2481" s="130" t="s">
        <v>6541</v>
      </c>
      <c r="J2481" s="126"/>
      <c r="K2481" s="126"/>
      <c r="L2481" s="126"/>
      <c r="M2481" s="126"/>
      <c r="N2481" s="223">
        <v>0</v>
      </c>
      <c r="O2481" s="223">
        <v>3048.76</v>
      </c>
      <c r="P2481" s="126" t="s">
        <v>1331</v>
      </c>
    </row>
    <row r="2482" spans="1:16" ht="51">
      <c r="A2482" s="126" t="s">
        <v>620</v>
      </c>
      <c r="B2482" s="126"/>
      <c r="C2482" s="127" t="s">
        <v>714</v>
      </c>
      <c r="D2482" s="121">
        <v>42956</v>
      </c>
      <c r="E2482" s="122" t="s">
        <v>6542</v>
      </c>
      <c r="F2482" s="122" t="s">
        <v>3</v>
      </c>
      <c r="G2482" s="122">
        <v>1527098</v>
      </c>
      <c r="H2482" s="126"/>
      <c r="I2482" s="130" t="s">
        <v>6543</v>
      </c>
      <c r="J2482" s="126"/>
      <c r="K2482" s="126"/>
      <c r="L2482" s="126"/>
      <c r="M2482" s="126"/>
      <c r="N2482" s="223">
        <v>0</v>
      </c>
      <c r="O2482" s="223">
        <v>5399.74</v>
      </c>
      <c r="P2482" s="126" t="s">
        <v>1331</v>
      </c>
    </row>
    <row r="2483" spans="1:16" ht="51">
      <c r="A2483" s="126" t="s">
        <v>620</v>
      </c>
      <c r="B2483" s="126"/>
      <c r="C2483" s="127" t="s">
        <v>714</v>
      </c>
      <c r="D2483" s="121">
        <v>42957</v>
      </c>
      <c r="E2483" s="122" t="s">
        <v>6544</v>
      </c>
      <c r="F2483" s="122" t="s">
        <v>3</v>
      </c>
      <c r="G2483" s="122">
        <v>1527395</v>
      </c>
      <c r="H2483" s="126"/>
      <c r="I2483" s="130" t="s">
        <v>6545</v>
      </c>
      <c r="J2483" s="126"/>
      <c r="K2483" s="126"/>
      <c r="L2483" s="126"/>
      <c r="M2483" s="126"/>
      <c r="N2483" s="223">
        <v>0</v>
      </c>
      <c r="O2483" s="223">
        <v>19278.25</v>
      </c>
      <c r="P2483" s="126" t="s">
        <v>1331</v>
      </c>
    </row>
    <row r="2484" spans="1:16" ht="51">
      <c r="A2484" s="126">
        <v>513</v>
      </c>
      <c r="B2484" s="126"/>
      <c r="C2484" s="127" t="s">
        <v>201</v>
      </c>
      <c r="D2484" s="121">
        <v>42957</v>
      </c>
      <c r="E2484" s="122" t="s">
        <v>6546</v>
      </c>
      <c r="F2484" s="122" t="s">
        <v>3</v>
      </c>
      <c r="G2484" s="122">
        <v>1527441</v>
      </c>
      <c r="H2484" s="126"/>
      <c r="I2484" s="130" t="s">
        <v>6547</v>
      </c>
      <c r="J2484" s="126"/>
      <c r="K2484" s="126"/>
      <c r="L2484" s="126"/>
      <c r="M2484" s="126"/>
      <c r="N2484" s="223">
        <v>0</v>
      </c>
      <c r="O2484" s="223">
        <v>3496.8</v>
      </c>
      <c r="P2484" s="126" t="s">
        <v>1331</v>
      </c>
    </row>
    <row r="2485" spans="1:16" ht="63.75">
      <c r="A2485" s="126">
        <v>580</v>
      </c>
      <c r="B2485" s="126"/>
      <c r="C2485" s="127" t="s">
        <v>218</v>
      </c>
      <c r="D2485" s="121">
        <v>42957</v>
      </c>
      <c r="E2485" s="122" t="s">
        <v>6548</v>
      </c>
      <c r="F2485" s="122" t="s">
        <v>3</v>
      </c>
      <c r="G2485" s="122">
        <v>1527446</v>
      </c>
      <c r="H2485" s="126"/>
      <c r="I2485" s="130" t="s">
        <v>6549</v>
      </c>
      <c r="J2485" s="126"/>
      <c r="K2485" s="126"/>
      <c r="L2485" s="126"/>
      <c r="M2485" s="126"/>
      <c r="N2485" s="223">
        <v>0</v>
      </c>
      <c r="O2485" s="223">
        <v>39</v>
      </c>
      <c r="P2485" s="126" t="s">
        <v>1331</v>
      </c>
    </row>
    <row r="2486" spans="1:16" ht="63.75">
      <c r="A2486" s="126">
        <v>580</v>
      </c>
      <c r="B2486" s="126"/>
      <c r="C2486" s="127" t="s">
        <v>218</v>
      </c>
      <c r="D2486" s="121">
        <v>42957</v>
      </c>
      <c r="E2486" s="122" t="s">
        <v>6550</v>
      </c>
      <c r="F2486" s="122" t="s">
        <v>3</v>
      </c>
      <c r="G2486" s="122">
        <v>1527447</v>
      </c>
      <c r="H2486" s="126"/>
      <c r="I2486" s="130" t="s">
        <v>6551</v>
      </c>
      <c r="J2486" s="126"/>
      <c r="K2486" s="126"/>
      <c r="L2486" s="126"/>
      <c r="M2486" s="126"/>
      <c r="N2486" s="223">
        <v>0</v>
      </c>
      <c r="O2486" s="223">
        <v>1431.64</v>
      </c>
      <c r="P2486" s="126" t="s">
        <v>1331</v>
      </c>
    </row>
    <row r="2487" spans="1:16" ht="51">
      <c r="A2487" s="126">
        <v>580</v>
      </c>
      <c r="B2487" s="126"/>
      <c r="C2487" s="127" t="s">
        <v>218</v>
      </c>
      <c r="D2487" s="121">
        <v>42957</v>
      </c>
      <c r="E2487" s="122" t="s">
        <v>6552</v>
      </c>
      <c r="F2487" s="122" t="s">
        <v>3</v>
      </c>
      <c r="G2487" s="122">
        <v>1527450</v>
      </c>
      <c r="H2487" s="126"/>
      <c r="I2487" s="130" t="s">
        <v>6553</v>
      </c>
      <c r="J2487" s="126"/>
      <c r="K2487" s="126"/>
      <c r="L2487" s="126"/>
      <c r="M2487" s="126"/>
      <c r="N2487" s="223">
        <v>0</v>
      </c>
      <c r="O2487" s="223">
        <v>1418.25</v>
      </c>
      <c r="P2487" s="126" t="s">
        <v>1331</v>
      </c>
    </row>
    <row r="2488" spans="1:16" ht="51">
      <c r="A2488" s="126">
        <v>580</v>
      </c>
      <c r="B2488" s="126"/>
      <c r="C2488" s="127" t="s">
        <v>218</v>
      </c>
      <c r="D2488" s="121">
        <v>42957</v>
      </c>
      <c r="E2488" s="122" t="s">
        <v>6554</v>
      </c>
      <c r="F2488" s="122" t="s">
        <v>3</v>
      </c>
      <c r="G2488" s="122">
        <v>1527453</v>
      </c>
      <c r="H2488" s="126"/>
      <c r="I2488" s="130" t="s">
        <v>6555</v>
      </c>
      <c r="J2488" s="126"/>
      <c r="K2488" s="126"/>
      <c r="L2488" s="126"/>
      <c r="M2488" s="126"/>
      <c r="N2488" s="223">
        <v>0</v>
      </c>
      <c r="O2488" s="223">
        <v>8152</v>
      </c>
      <c r="P2488" s="126" t="s">
        <v>1331</v>
      </c>
    </row>
    <row r="2489" spans="1:16" ht="63.75">
      <c r="A2489" s="126" t="s">
        <v>627</v>
      </c>
      <c r="B2489" s="126"/>
      <c r="C2489" s="127" t="s">
        <v>1235</v>
      </c>
      <c r="D2489" s="121">
        <v>42957</v>
      </c>
      <c r="E2489" s="122" t="s">
        <v>6556</v>
      </c>
      <c r="F2489" s="122" t="s">
        <v>3</v>
      </c>
      <c r="G2489" s="122">
        <v>1527462</v>
      </c>
      <c r="H2489" s="126"/>
      <c r="I2489" s="130" t="s">
        <v>6557</v>
      </c>
      <c r="J2489" s="126"/>
      <c r="K2489" s="126"/>
      <c r="L2489" s="126"/>
      <c r="M2489" s="126"/>
      <c r="N2489" s="223">
        <v>0</v>
      </c>
      <c r="O2489" s="223">
        <v>3389.9300000000003</v>
      </c>
      <c r="P2489" s="126" t="s">
        <v>1331</v>
      </c>
    </row>
    <row r="2490" spans="1:16" ht="51">
      <c r="A2490" s="126" t="s">
        <v>620</v>
      </c>
      <c r="B2490" s="126"/>
      <c r="C2490" s="127" t="s">
        <v>714</v>
      </c>
      <c r="D2490" s="121">
        <v>42957</v>
      </c>
      <c r="E2490" s="122" t="s">
        <v>6558</v>
      </c>
      <c r="F2490" s="122" t="s">
        <v>3</v>
      </c>
      <c r="G2490" s="122">
        <v>1527392</v>
      </c>
      <c r="H2490" s="126"/>
      <c r="I2490" s="130" t="s">
        <v>6559</v>
      </c>
      <c r="J2490" s="126"/>
      <c r="K2490" s="126"/>
      <c r="L2490" s="126"/>
      <c r="M2490" s="126"/>
      <c r="N2490" s="223">
        <v>0</v>
      </c>
      <c r="O2490" s="223">
        <v>242</v>
      </c>
      <c r="P2490" s="126" t="s">
        <v>1331</v>
      </c>
    </row>
    <row r="2491" spans="1:16" ht="51">
      <c r="A2491" s="126">
        <v>234</v>
      </c>
      <c r="B2491" s="126"/>
      <c r="C2491" s="127" t="s">
        <v>124</v>
      </c>
      <c r="D2491" s="121">
        <v>42957</v>
      </c>
      <c r="E2491" s="122" t="s">
        <v>6560</v>
      </c>
      <c r="F2491" s="122" t="s">
        <v>3</v>
      </c>
      <c r="G2491" s="122">
        <v>1527514</v>
      </c>
      <c r="H2491" s="126"/>
      <c r="I2491" s="130" t="s">
        <v>6561</v>
      </c>
      <c r="J2491" s="126"/>
      <c r="K2491" s="126"/>
      <c r="L2491" s="126"/>
      <c r="M2491" s="126"/>
      <c r="N2491" s="223">
        <v>0</v>
      </c>
      <c r="O2491" s="223">
        <v>2868.9</v>
      </c>
      <c r="P2491" s="126" t="s">
        <v>1331</v>
      </c>
    </row>
    <row r="2492" spans="1:16" ht="51">
      <c r="A2492" s="126">
        <v>20</v>
      </c>
      <c r="B2492" s="126"/>
      <c r="C2492" s="127" t="s">
        <v>694</v>
      </c>
      <c r="D2492" s="121">
        <v>42957</v>
      </c>
      <c r="E2492" s="122" t="s">
        <v>6562</v>
      </c>
      <c r="F2492" s="122" t="s">
        <v>3</v>
      </c>
      <c r="G2492" s="122">
        <v>1527532</v>
      </c>
      <c r="H2492" s="126"/>
      <c r="I2492" s="130" t="s">
        <v>6563</v>
      </c>
      <c r="J2492" s="126"/>
      <c r="K2492" s="126"/>
      <c r="L2492" s="126"/>
      <c r="M2492" s="126"/>
      <c r="N2492" s="223">
        <v>0</v>
      </c>
      <c r="O2492" s="223">
        <v>217</v>
      </c>
      <c r="P2492" s="126" t="s">
        <v>1331</v>
      </c>
    </row>
    <row r="2493" spans="1:16" ht="51">
      <c r="A2493" s="126">
        <v>41</v>
      </c>
      <c r="B2493" s="126"/>
      <c r="C2493" s="127" t="s">
        <v>698</v>
      </c>
      <c r="D2493" s="121">
        <v>42957</v>
      </c>
      <c r="E2493" s="122" t="s">
        <v>6564</v>
      </c>
      <c r="F2493" s="122" t="s">
        <v>3</v>
      </c>
      <c r="G2493" s="122">
        <v>1527543</v>
      </c>
      <c r="H2493" s="126"/>
      <c r="I2493" s="130" t="s">
        <v>6565</v>
      </c>
      <c r="J2493" s="126"/>
      <c r="K2493" s="126"/>
      <c r="L2493" s="126"/>
      <c r="M2493" s="126"/>
      <c r="N2493" s="223">
        <v>0</v>
      </c>
      <c r="O2493" s="223">
        <v>1738</v>
      </c>
      <c r="P2493" s="126" t="s">
        <v>1331</v>
      </c>
    </row>
    <row r="2494" spans="1:16" ht="51">
      <c r="A2494" s="126">
        <v>586</v>
      </c>
      <c r="B2494" s="126"/>
      <c r="C2494" s="127" t="s">
        <v>223</v>
      </c>
      <c r="D2494" s="121">
        <v>42957</v>
      </c>
      <c r="E2494" s="122" t="s">
        <v>6566</v>
      </c>
      <c r="F2494" s="122" t="s">
        <v>3</v>
      </c>
      <c r="G2494" s="122">
        <v>1527547</v>
      </c>
      <c r="H2494" s="126"/>
      <c r="I2494" s="130" t="s">
        <v>6567</v>
      </c>
      <c r="J2494" s="126"/>
      <c r="K2494" s="126"/>
      <c r="L2494" s="126"/>
      <c r="M2494" s="126"/>
      <c r="N2494" s="223">
        <v>0</v>
      </c>
      <c r="O2494" s="223">
        <v>10241.969999999999</v>
      </c>
      <c r="P2494" s="126" t="s">
        <v>1331</v>
      </c>
    </row>
    <row r="2495" spans="1:16" ht="51">
      <c r="A2495" s="126" t="s">
        <v>620</v>
      </c>
      <c r="B2495" s="126"/>
      <c r="C2495" s="127" t="s">
        <v>714</v>
      </c>
      <c r="D2495" s="121">
        <v>42957</v>
      </c>
      <c r="E2495" s="122" t="s">
        <v>6568</v>
      </c>
      <c r="F2495" s="122" t="s">
        <v>3</v>
      </c>
      <c r="G2495" s="122">
        <v>1527548</v>
      </c>
      <c r="H2495" s="126"/>
      <c r="I2495" s="130" t="s">
        <v>6569</v>
      </c>
      <c r="J2495" s="126"/>
      <c r="K2495" s="126"/>
      <c r="L2495" s="126"/>
      <c r="M2495" s="126"/>
      <c r="N2495" s="223">
        <v>0</v>
      </c>
      <c r="O2495" s="223">
        <v>36</v>
      </c>
      <c r="P2495" s="126" t="s">
        <v>1331</v>
      </c>
    </row>
    <row r="2496" spans="1:16" ht="38.25">
      <c r="A2496" s="126" t="s">
        <v>621</v>
      </c>
      <c r="B2496" s="126"/>
      <c r="C2496" s="127" t="s">
        <v>715</v>
      </c>
      <c r="D2496" s="121">
        <v>42957</v>
      </c>
      <c r="E2496" s="122" t="s">
        <v>6570</v>
      </c>
      <c r="F2496" s="122" t="s">
        <v>3</v>
      </c>
      <c r="G2496" s="122">
        <v>1527549</v>
      </c>
      <c r="H2496" s="126"/>
      <c r="I2496" s="130" t="s">
        <v>6571</v>
      </c>
      <c r="J2496" s="126"/>
      <c r="K2496" s="126"/>
      <c r="L2496" s="126"/>
      <c r="M2496" s="126"/>
      <c r="N2496" s="223">
        <v>0</v>
      </c>
      <c r="O2496" s="223">
        <v>3.87</v>
      </c>
      <c r="P2496" s="126" t="s">
        <v>1331</v>
      </c>
    </row>
    <row r="2497" spans="1:16" ht="38.25">
      <c r="A2497" s="126" t="s">
        <v>627</v>
      </c>
      <c r="B2497" s="126"/>
      <c r="C2497" s="127" t="s">
        <v>1235</v>
      </c>
      <c r="D2497" s="121">
        <v>42957</v>
      </c>
      <c r="E2497" s="122" t="s">
        <v>6572</v>
      </c>
      <c r="F2497" s="122" t="s">
        <v>3</v>
      </c>
      <c r="G2497" s="122">
        <v>1527550</v>
      </c>
      <c r="H2497" s="126"/>
      <c r="I2497" s="130" t="s">
        <v>6573</v>
      </c>
      <c r="J2497" s="126"/>
      <c r="K2497" s="126"/>
      <c r="L2497" s="126"/>
      <c r="M2497" s="126"/>
      <c r="N2497" s="223">
        <v>0</v>
      </c>
      <c r="O2497" s="223">
        <v>5.8100000000000005</v>
      </c>
      <c r="P2497" s="126" t="s">
        <v>1331</v>
      </c>
    </row>
    <row r="2498" spans="1:16" ht="51">
      <c r="A2498" s="126" t="s">
        <v>620</v>
      </c>
      <c r="B2498" s="126"/>
      <c r="C2498" s="127" t="s">
        <v>714</v>
      </c>
      <c r="D2498" s="121">
        <v>42957</v>
      </c>
      <c r="E2498" s="122" t="s">
        <v>6574</v>
      </c>
      <c r="F2498" s="122" t="s">
        <v>3</v>
      </c>
      <c r="G2498" s="122">
        <v>1527552</v>
      </c>
      <c r="H2498" s="126"/>
      <c r="I2498" s="130" t="s">
        <v>6575</v>
      </c>
      <c r="J2498" s="126"/>
      <c r="K2498" s="126"/>
      <c r="L2498" s="126"/>
      <c r="M2498" s="126"/>
      <c r="N2498" s="223">
        <v>0</v>
      </c>
      <c r="O2498" s="223">
        <v>3.87</v>
      </c>
      <c r="P2498" s="126" t="s">
        <v>1331</v>
      </c>
    </row>
    <row r="2499" spans="1:16" ht="51">
      <c r="A2499" s="126" t="s">
        <v>620</v>
      </c>
      <c r="B2499" s="126"/>
      <c r="C2499" s="127" t="s">
        <v>714</v>
      </c>
      <c r="D2499" s="121">
        <v>42957</v>
      </c>
      <c r="E2499" s="122" t="s">
        <v>6576</v>
      </c>
      <c r="F2499" s="122" t="s">
        <v>3</v>
      </c>
      <c r="G2499" s="122">
        <v>1527554</v>
      </c>
      <c r="H2499" s="126"/>
      <c r="I2499" s="130" t="s">
        <v>6577</v>
      </c>
      <c r="J2499" s="126"/>
      <c r="K2499" s="126"/>
      <c r="L2499" s="126"/>
      <c r="M2499" s="126"/>
      <c r="N2499" s="223">
        <v>0</v>
      </c>
      <c r="O2499" s="223">
        <v>193.93</v>
      </c>
      <c r="P2499" s="126" t="s">
        <v>1331</v>
      </c>
    </row>
    <row r="2500" spans="1:16" ht="51">
      <c r="A2500" s="126" t="s">
        <v>620</v>
      </c>
      <c r="B2500" s="126"/>
      <c r="C2500" s="127" t="s">
        <v>714</v>
      </c>
      <c r="D2500" s="121">
        <v>42957</v>
      </c>
      <c r="E2500" s="122" t="s">
        <v>6578</v>
      </c>
      <c r="F2500" s="122" t="s">
        <v>3</v>
      </c>
      <c r="G2500" s="122">
        <v>1527559</v>
      </c>
      <c r="H2500" s="126"/>
      <c r="I2500" s="130" t="s">
        <v>6579</v>
      </c>
      <c r="J2500" s="126"/>
      <c r="K2500" s="126"/>
      <c r="L2500" s="126"/>
      <c r="M2500" s="126"/>
      <c r="N2500" s="223">
        <v>0</v>
      </c>
      <c r="O2500" s="223">
        <v>19.39</v>
      </c>
      <c r="P2500" s="126" t="s">
        <v>1331</v>
      </c>
    </row>
    <row r="2501" spans="1:16" ht="51">
      <c r="A2501" s="126" t="s">
        <v>620</v>
      </c>
      <c r="B2501" s="126"/>
      <c r="C2501" s="127" t="s">
        <v>714</v>
      </c>
      <c r="D2501" s="121">
        <v>42957</v>
      </c>
      <c r="E2501" s="122" t="s">
        <v>6580</v>
      </c>
      <c r="F2501" s="122" t="s">
        <v>3</v>
      </c>
      <c r="G2501" s="122">
        <v>1527561</v>
      </c>
      <c r="H2501" s="126"/>
      <c r="I2501" s="130" t="s">
        <v>6575</v>
      </c>
      <c r="J2501" s="126"/>
      <c r="K2501" s="126"/>
      <c r="L2501" s="126"/>
      <c r="M2501" s="126"/>
      <c r="N2501" s="223">
        <v>0</v>
      </c>
      <c r="O2501" s="223">
        <v>3.31</v>
      </c>
      <c r="P2501" s="126" t="s">
        <v>1331</v>
      </c>
    </row>
    <row r="2502" spans="1:16" ht="51">
      <c r="A2502" s="126" t="s">
        <v>620</v>
      </c>
      <c r="B2502" s="126"/>
      <c r="C2502" s="127" t="s">
        <v>714</v>
      </c>
      <c r="D2502" s="121">
        <v>42958</v>
      </c>
      <c r="E2502" s="122" t="s">
        <v>6581</v>
      </c>
      <c r="F2502" s="122" t="s">
        <v>3</v>
      </c>
      <c r="G2502" s="122">
        <v>1527820</v>
      </c>
      <c r="H2502" s="126"/>
      <c r="I2502" s="130" t="s">
        <v>6582</v>
      </c>
      <c r="J2502" s="126"/>
      <c r="K2502" s="126"/>
      <c r="L2502" s="126"/>
      <c r="M2502" s="126"/>
      <c r="N2502" s="223">
        <v>0</v>
      </c>
      <c r="O2502" s="223">
        <v>1137.77</v>
      </c>
      <c r="P2502" s="126" t="s">
        <v>1331</v>
      </c>
    </row>
    <row r="2503" spans="1:16" ht="51">
      <c r="A2503" s="126" t="s">
        <v>627</v>
      </c>
      <c r="B2503" s="126"/>
      <c r="C2503" s="127" t="s">
        <v>1235</v>
      </c>
      <c r="D2503" s="121">
        <v>42958</v>
      </c>
      <c r="E2503" s="122" t="s">
        <v>6583</v>
      </c>
      <c r="F2503" s="122" t="s">
        <v>3</v>
      </c>
      <c r="G2503" s="122">
        <v>1527964</v>
      </c>
      <c r="H2503" s="126"/>
      <c r="I2503" s="130" t="s">
        <v>6584</v>
      </c>
      <c r="J2503" s="126"/>
      <c r="K2503" s="126"/>
      <c r="L2503" s="126"/>
      <c r="M2503" s="126"/>
      <c r="N2503" s="223">
        <v>0</v>
      </c>
      <c r="O2503" s="223">
        <v>3220.83</v>
      </c>
      <c r="P2503" s="126" t="s">
        <v>1331</v>
      </c>
    </row>
    <row r="2504" spans="1:16" ht="51">
      <c r="A2504" s="126" t="s">
        <v>627</v>
      </c>
      <c r="B2504" s="126"/>
      <c r="C2504" s="127" t="s">
        <v>1235</v>
      </c>
      <c r="D2504" s="121">
        <v>42958</v>
      </c>
      <c r="E2504" s="122" t="s">
        <v>6585</v>
      </c>
      <c r="F2504" s="122" t="s">
        <v>3</v>
      </c>
      <c r="G2504" s="122">
        <v>1527967</v>
      </c>
      <c r="H2504" s="126"/>
      <c r="I2504" s="130" t="s">
        <v>6586</v>
      </c>
      <c r="J2504" s="126"/>
      <c r="K2504" s="126"/>
      <c r="L2504" s="126"/>
      <c r="M2504" s="126"/>
      <c r="N2504" s="223">
        <v>0</v>
      </c>
      <c r="O2504" s="223">
        <v>205010.79</v>
      </c>
      <c r="P2504" s="126" t="s">
        <v>1331</v>
      </c>
    </row>
    <row r="2505" spans="1:16" ht="51">
      <c r="A2505" s="126" t="s">
        <v>620</v>
      </c>
      <c r="B2505" s="126"/>
      <c r="C2505" s="127" t="s">
        <v>714</v>
      </c>
      <c r="D2505" s="121">
        <v>42958</v>
      </c>
      <c r="E2505" s="122" t="s">
        <v>6587</v>
      </c>
      <c r="F2505" s="122" t="s">
        <v>3</v>
      </c>
      <c r="G2505" s="122">
        <v>1527763</v>
      </c>
      <c r="H2505" s="126"/>
      <c r="I2505" s="130" t="s">
        <v>6588</v>
      </c>
      <c r="J2505" s="126"/>
      <c r="K2505" s="126"/>
      <c r="L2505" s="126"/>
      <c r="M2505" s="126"/>
      <c r="N2505" s="223">
        <v>0</v>
      </c>
      <c r="O2505" s="223">
        <v>4220</v>
      </c>
      <c r="P2505" s="126" t="s">
        <v>1331</v>
      </c>
    </row>
    <row r="2506" spans="1:16" ht="51">
      <c r="A2506" s="126">
        <v>16</v>
      </c>
      <c r="B2506" s="126"/>
      <c r="C2506" s="127" t="s">
        <v>693</v>
      </c>
      <c r="D2506" s="121">
        <v>42958</v>
      </c>
      <c r="E2506" s="122" t="s">
        <v>6589</v>
      </c>
      <c r="F2506" s="122" t="s">
        <v>3</v>
      </c>
      <c r="G2506" s="122">
        <v>1527780</v>
      </c>
      <c r="H2506" s="126"/>
      <c r="I2506" s="130" t="s">
        <v>6590</v>
      </c>
      <c r="J2506" s="126"/>
      <c r="K2506" s="126"/>
      <c r="L2506" s="126"/>
      <c r="M2506" s="126"/>
      <c r="N2506" s="223">
        <v>0</v>
      </c>
      <c r="O2506" s="223">
        <v>350</v>
      </c>
      <c r="P2506" s="126" t="s">
        <v>1331</v>
      </c>
    </row>
    <row r="2507" spans="1:16" ht="51">
      <c r="A2507" s="126" t="s">
        <v>620</v>
      </c>
      <c r="B2507" s="126"/>
      <c r="C2507" s="127" t="s">
        <v>714</v>
      </c>
      <c r="D2507" s="121">
        <v>42958</v>
      </c>
      <c r="E2507" s="122" t="s">
        <v>6591</v>
      </c>
      <c r="F2507" s="122" t="s">
        <v>3</v>
      </c>
      <c r="G2507" s="122">
        <v>1527977</v>
      </c>
      <c r="H2507" s="126"/>
      <c r="I2507" s="130" t="s">
        <v>6592</v>
      </c>
      <c r="J2507" s="126"/>
      <c r="K2507" s="126"/>
      <c r="L2507" s="126"/>
      <c r="M2507" s="126"/>
      <c r="N2507" s="223">
        <v>0</v>
      </c>
      <c r="O2507" s="223">
        <v>2521.7200000000003</v>
      </c>
      <c r="P2507" s="126" t="s">
        <v>1331</v>
      </c>
    </row>
    <row r="2508" spans="1:16" ht="51">
      <c r="A2508" s="126" t="s">
        <v>620</v>
      </c>
      <c r="B2508" s="126"/>
      <c r="C2508" s="127" t="s">
        <v>714</v>
      </c>
      <c r="D2508" s="121">
        <v>42958</v>
      </c>
      <c r="E2508" s="122" t="s">
        <v>6593</v>
      </c>
      <c r="F2508" s="122" t="s">
        <v>3</v>
      </c>
      <c r="G2508" s="122">
        <v>1528103</v>
      </c>
      <c r="H2508" s="126"/>
      <c r="I2508" s="130" t="s">
        <v>6594</v>
      </c>
      <c r="J2508" s="126"/>
      <c r="K2508" s="126"/>
      <c r="L2508" s="126"/>
      <c r="M2508" s="126"/>
      <c r="N2508" s="223">
        <v>0</v>
      </c>
      <c r="O2508" s="223">
        <v>0.4</v>
      </c>
      <c r="P2508" s="126" t="s">
        <v>12606</v>
      </c>
    </row>
    <row r="2509" spans="1:16" ht="38.25">
      <c r="A2509" s="126">
        <v>52</v>
      </c>
      <c r="B2509" s="126"/>
      <c r="C2509" s="127" t="s">
        <v>704</v>
      </c>
      <c r="D2509" s="121">
        <v>42958</v>
      </c>
      <c r="E2509" s="122" t="s">
        <v>6595</v>
      </c>
      <c r="F2509" s="122" t="s">
        <v>3</v>
      </c>
      <c r="G2509" s="122">
        <v>1528166</v>
      </c>
      <c r="H2509" s="126"/>
      <c r="I2509" s="130" t="s">
        <v>6596</v>
      </c>
      <c r="J2509" s="126"/>
      <c r="K2509" s="126"/>
      <c r="L2509" s="126"/>
      <c r="M2509" s="126"/>
      <c r="N2509" s="223">
        <v>0</v>
      </c>
      <c r="O2509" s="223">
        <v>1115</v>
      </c>
      <c r="P2509" s="126" t="s">
        <v>1331</v>
      </c>
    </row>
    <row r="2510" spans="1:16" ht="63.75">
      <c r="A2510" s="126" t="s">
        <v>620</v>
      </c>
      <c r="B2510" s="126"/>
      <c r="C2510" s="127" t="s">
        <v>714</v>
      </c>
      <c r="D2510" s="121">
        <v>42961</v>
      </c>
      <c r="E2510" s="122" t="s">
        <v>6597</v>
      </c>
      <c r="F2510" s="122" t="s">
        <v>3</v>
      </c>
      <c r="G2510" s="122">
        <v>1528476</v>
      </c>
      <c r="H2510" s="126"/>
      <c r="I2510" s="130" t="s">
        <v>6598</v>
      </c>
      <c r="J2510" s="126"/>
      <c r="K2510" s="126"/>
      <c r="L2510" s="126"/>
      <c r="M2510" s="126"/>
      <c r="N2510" s="223">
        <v>0</v>
      </c>
      <c r="O2510" s="223">
        <v>9003.32</v>
      </c>
      <c r="P2510" s="126" t="s">
        <v>1331</v>
      </c>
    </row>
    <row r="2511" spans="1:16" ht="63.75">
      <c r="A2511" s="126" t="s">
        <v>620</v>
      </c>
      <c r="B2511" s="126"/>
      <c r="C2511" s="127" t="s">
        <v>714</v>
      </c>
      <c r="D2511" s="121">
        <v>42961</v>
      </c>
      <c r="E2511" s="122" t="s">
        <v>6599</v>
      </c>
      <c r="F2511" s="122" t="s">
        <v>3</v>
      </c>
      <c r="G2511" s="122">
        <v>1528478</v>
      </c>
      <c r="H2511" s="126"/>
      <c r="I2511" s="130" t="s">
        <v>6600</v>
      </c>
      <c r="J2511" s="126"/>
      <c r="K2511" s="126"/>
      <c r="L2511" s="126"/>
      <c r="M2511" s="126"/>
      <c r="N2511" s="223">
        <v>0</v>
      </c>
      <c r="O2511" s="223">
        <v>630.58000000000004</v>
      </c>
      <c r="P2511" s="126" t="s">
        <v>1331</v>
      </c>
    </row>
    <row r="2512" spans="1:16" ht="63.75">
      <c r="A2512" s="126" t="s">
        <v>620</v>
      </c>
      <c r="B2512" s="126"/>
      <c r="C2512" s="127" t="s">
        <v>714</v>
      </c>
      <c r="D2512" s="121">
        <v>42961</v>
      </c>
      <c r="E2512" s="122" t="s">
        <v>6601</v>
      </c>
      <c r="F2512" s="122" t="s">
        <v>3</v>
      </c>
      <c r="G2512" s="122">
        <v>1528481</v>
      </c>
      <c r="H2512" s="126"/>
      <c r="I2512" s="130" t="s">
        <v>6602</v>
      </c>
      <c r="J2512" s="126"/>
      <c r="K2512" s="126"/>
      <c r="L2512" s="126"/>
      <c r="M2512" s="126"/>
      <c r="N2512" s="223">
        <v>0</v>
      </c>
      <c r="O2512" s="223">
        <v>920.53</v>
      </c>
      <c r="P2512" s="126" t="s">
        <v>1331</v>
      </c>
    </row>
    <row r="2513" spans="1:16" ht="51">
      <c r="A2513" s="126" t="s">
        <v>620</v>
      </c>
      <c r="B2513" s="126"/>
      <c r="C2513" s="127" t="s">
        <v>714</v>
      </c>
      <c r="D2513" s="121">
        <v>42961</v>
      </c>
      <c r="E2513" s="122" t="s">
        <v>6603</v>
      </c>
      <c r="F2513" s="122" t="s">
        <v>3</v>
      </c>
      <c r="G2513" s="122">
        <v>1528436</v>
      </c>
      <c r="H2513" s="126"/>
      <c r="I2513" s="130" t="s">
        <v>2364</v>
      </c>
      <c r="J2513" s="126"/>
      <c r="K2513" s="126"/>
      <c r="L2513" s="126"/>
      <c r="M2513" s="126"/>
      <c r="N2513" s="223">
        <v>0</v>
      </c>
      <c r="O2513" s="223">
        <v>1016</v>
      </c>
      <c r="P2513" s="126" t="s">
        <v>1331</v>
      </c>
    </row>
    <row r="2514" spans="1:16" ht="51">
      <c r="A2514" s="126" t="s">
        <v>620</v>
      </c>
      <c r="B2514" s="126"/>
      <c r="C2514" s="127" t="s">
        <v>714</v>
      </c>
      <c r="D2514" s="121">
        <v>42961</v>
      </c>
      <c r="E2514" s="122" t="s">
        <v>6604</v>
      </c>
      <c r="F2514" s="122" t="s">
        <v>3</v>
      </c>
      <c r="G2514" s="122">
        <v>1528510</v>
      </c>
      <c r="H2514" s="126"/>
      <c r="I2514" s="130" t="s">
        <v>6605</v>
      </c>
      <c r="J2514" s="126"/>
      <c r="K2514" s="126"/>
      <c r="L2514" s="126"/>
      <c r="M2514" s="126"/>
      <c r="N2514" s="223">
        <v>0</v>
      </c>
      <c r="O2514" s="223">
        <v>5000</v>
      </c>
      <c r="P2514" s="126" t="s">
        <v>1331</v>
      </c>
    </row>
    <row r="2515" spans="1:16" ht="51">
      <c r="A2515" s="126" t="s">
        <v>620</v>
      </c>
      <c r="B2515" s="126"/>
      <c r="C2515" s="127" t="s">
        <v>714</v>
      </c>
      <c r="D2515" s="121">
        <v>42961</v>
      </c>
      <c r="E2515" s="122" t="s">
        <v>6606</v>
      </c>
      <c r="F2515" s="122" t="s">
        <v>3</v>
      </c>
      <c r="G2515" s="122">
        <v>1528697</v>
      </c>
      <c r="H2515" s="126"/>
      <c r="I2515" s="130" t="s">
        <v>6607</v>
      </c>
      <c r="J2515" s="126"/>
      <c r="K2515" s="126"/>
      <c r="L2515" s="126"/>
      <c r="M2515" s="126"/>
      <c r="N2515" s="223">
        <v>0</v>
      </c>
      <c r="O2515" s="223">
        <v>313</v>
      </c>
      <c r="P2515" s="126" t="s">
        <v>1331</v>
      </c>
    </row>
    <row r="2516" spans="1:16" ht="51">
      <c r="A2516" s="126" t="s">
        <v>620</v>
      </c>
      <c r="B2516" s="126"/>
      <c r="C2516" s="127" t="s">
        <v>714</v>
      </c>
      <c r="D2516" s="121">
        <v>42961</v>
      </c>
      <c r="E2516" s="122" t="s">
        <v>6608</v>
      </c>
      <c r="F2516" s="122" t="s">
        <v>3</v>
      </c>
      <c r="G2516" s="122">
        <v>1528760</v>
      </c>
      <c r="H2516" s="126"/>
      <c r="I2516" s="130" t="s">
        <v>6609</v>
      </c>
      <c r="J2516" s="126"/>
      <c r="K2516" s="126"/>
      <c r="L2516" s="126"/>
      <c r="M2516" s="126"/>
      <c r="N2516" s="223">
        <v>0</v>
      </c>
      <c r="O2516" s="223">
        <v>2044.52</v>
      </c>
      <c r="P2516" s="126" t="s">
        <v>1331</v>
      </c>
    </row>
    <row r="2517" spans="1:16" ht="51">
      <c r="A2517" s="126" t="s">
        <v>620</v>
      </c>
      <c r="B2517" s="126"/>
      <c r="C2517" s="127" t="s">
        <v>714</v>
      </c>
      <c r="D2517" s="121">
        <v>42961</v>
      </c>
      <c r="E2517" s="122" t="s">
        <v>6610</v>
      </c>
      <c r="F2517" s="122" t="s">
        <v>3</v>
      </c>
      <c r="G2517" s="122">
        <v>1528796</v>
      </c>
      <c r="H2517" s="126"/>
      <c r="I2517" s="130" t="s">
        <v>6611</v>
      </c>
      <c r="J2517" s="126"/>
      <c r="K2517" s="126"/>
      <c r="L2517" s="126"/>
      <c r="M2517" s="126"/>
      <c r="N2517" s="223">
        <v>0</v>
      </c>
      <c r="O2517" s="223">
        <v>153.15</v>
      </c>
      <c r="P2517" s="126" t="s">
        <v>1331</v>
      </c>
    </row>
    <row r="2518" spans="1:16" ht="51">
      <c r="A2518" s="126">
        <v>155</v>
      </c>
      <c r="B2518" s="126"/>
      <c r="C2518" s="127" t="s">
        <v>745</v>
      </c>
      <c r="D2518" s="121">
        <v>42962</v>
      </c>
      <c r="E2518" s="122" t="s">
        <v>6612</v>
      </c>
      <c r="F2518" s="122" t="s">
        <v>3</v>
      </c>
      <c r="G2518" s="122">
        <v>1529034</v>
      </c>
      <c r="H2518" s="126"/>
      <c r="I2518" s="130" t="s">
        <v>6613</v>
      </c>
      <c r="J2518" s="126"/>
      <c r="K2518" s="126"/>
      <c r="L2518" s="126"/>
      <c r="M2518" s="126"/>
      <c r="N2518" s="223">
        <v>0</v>
      </c>
      <c r="O2518" s="223">
        <v>14060</v>
      </c>
      <c r="P2518" s="126" t="s">
        <v>1331</v>
      </c>
    </row>
    <row r="2519" spans="1:16" ht="51">
      <c r="A2519" s="126" t="s">
        <v>620</v>
      </c>
      <c r="B2519" s="126"/>
      <c r="C2519" s="127" t="s">
        <v>714</v>
      </c>
      <c r="D2519" s="121">
        <v>42962</v>
      </c>
      <c r="E2519" s="122" t="s">
        <v>6614</v>
      </c>
      <c r="F2519" s="122" t="s">
        <v>3</v>
      </c>
      <c r="G2519" s="122">
        <v>1529042</v>
      </c>
      <c r="H2519" s="126"/>
      <c r="I2519" s="130" t="s">
        <v>6615</v>
      </c>
      <c r="J2519" s="126"/>
      <c r="K2519" s="126"/>
      <c r="L2519" s="126"/>
      <c r="M2519" s="126"/>
      <c r="N2519" s="223">
        <v>0</v>
      </c>
      <c r="O2519" s="223">
        <v>3595.4</v>
      </c>
      <c r="P2519" s="126" t="s">
        <v>1331</v>
      </c>
    </row>
    <row r="2520" spans="1:16" ht="63.75">
      <c r="A2520" s="126" t="s">
        <v>620</v>
      </c>
      <c r="B2520" s="126"/>
      <c r="C2520" s="127" t="s">
        <v>714</v>
      </c>
      <c r="D2520" s="121">
        <v>42962</v>
      </c>
      <c r="E2520" s="122" t="s">
        <v>6616</v>
      </c>
      <c r="F2520" s="122" t="s">
        <v>3</v>
      </c>
      <c r="G2520" s="122">
        <v>1529064</v>
      </c>
      <c r="H2520" s="126"/>
      <c r="I2520" s="130" t="s">
        <v>6617</v>
      </c>
      <c r="J2520" s="126"/>
      <c r="K2520" s="126"/>
      <c r="L2520" s="126"/>
      <c r="M2520" s="126"/>
      <c r="N2520" s="223">
        <v>0</v>
      </c>
      <c r="O2520" s="223">
        <v>25394.28</v>
      </c>
      <c r="P2520" s="126" t="s">
        <v>1331</v>
      </c>
    </row>
    <row r="2521" spans="1:16" ht="63.75">
      <c r="A2521" s="126" t="s">
        <v>620</v>
      </c>
      <c r="B2521" s="126"/>
      <c r="C2521" s="127" t="s">
        <v>714</v>
      </c>
      <c r="D2521" s="121">
        <v>42962</v>
      </c>
      <c r="E2521" s="122" t="s">
        <v>6618</v>
      </c>
      <c r="F2521" s="122" t="s">
        <v>3</v>
      </c>
      <c r="G2521" s="122">
        <v>1529067</v>
      </c>
      <c r="H2521" s="126"/>
      <c r="I2521" s="130" t="s">
        <v>6619</v>
      </c>
      <c r="J2521" s="126"/>
      <c r="K2521" s="126"/>
      <c r="L2521" s="126"/>
      <c r="M2521" s="126"/>
      <c r="N2521" s="223">
        <v>0</v>
      </c>
      <c r="O2521" s="223">
        <v>253259.2</v>
      </c>
      <c r="P2521" s="126" t="s">
        <v>1331</v>
      </c>
    </row>
    <row r="2522" spans="1:16" ht="63.75">
      <c r="A2522" s="126" t="s">
        <v>620</v>
      </c>
      <c r="B2522" s="126"/>
      <c r="C2522" s="127" t="s">
        <v>714</v>
      </c>
      <c r="D2522" s="121">
        <v>42962</v>
      </c>
      <c r="E2522" s="122" t="s">
        <v>6620</v>
      </c>
      <c r="F2522" s="122" t="s">
        <v>3</v>
      </c>
      <c r="G2522" s="122">
        <v>1529068</v>
      </c>
      <c r="H2522" s="126"/>
      <c r="I2522" s="130" t="s">
        <v>6621</v>
      </c>
      <c r="J2522" s="126"/>
      <c r="K2522" s="126"/>
      <c r="L2522" s="126"/>
      <c r="M2522" s="126"/>
      <c r="N2522" s="223">
        <v>0</v>
      </c>
      <c r="O2522" s="223">
        <v>127188.44</v>
      </c>
      <c r="P2522" s="126" t="s">
        <v>12606</v>
      </c>
    </row>
    <row r="2523" spans="1:16" ht="63.75">
      <c r="A2523" s="126" t="s">
        <v>620</v>
      </c>
      <c r="B2523" s="126"/>
      <c r="C2523" s="127" t="s">
        <v>714</v>
      </c>
      <c r="D2523" s="121">
        <v>42962</v>
      </c>
      <c r="E2523" s="122" t="s">
        <v>6622</v>
      </c>
      <c r="F2523" s="122" t="s">
        <v>3</v>
      </c>
      <c r="G2523" s="122">
        <v>1529069</v>
      </c>
      <c r="H2523" s="126"/>
      <c r="I2523" s="130" t="s">
        <v>6623</v>
      </c>
      <c r="J2523" s="126"/>
      <c r="K2523" s="126"/>
      <c r="L2523" s="126"/>
      <c r="M2523" s="126"/>
      <c r="N2523" s="223">
        <v>0</v>
      </c>
      <c r="O2523" s="223">
        <v>645060.19000000006</v>
      </c>
      <c r="P2523" s="126" t="s">
        <v>12606</v>
      </c>
    </row>
    <row r="2524" spans="1:16" ht="63.75">
      <c r="A2524" s="126" t="s">
        <v>620</v>
      </c>
      <c r="B2524" s="126"/>
      <c r="C2524" s="127" t="s">
        <v>714</v>
      </c>
      <c r="D2524" s="121">
        <v>42962</v>
      </c>
      <c r="E2524" s="122" t="s">
        <v>6624</v>
      </c>
      <c r="F2524" s="122" t="s">
        <v>3</v>
      </c>
      <c r="G2524" s="122">
        <v>1529072</v>
      </c>
      <c r="H2524" s="126"/>
      <c r="I2524" s="130" t="s">
        <v>6625</v>
      </c>
      <c r="J2524" s="126"/>
      <c r="K2524" s="126"/>
      <c r="L2524" s="126"/>
      <c r="M2524" s="126"/>
      <c r="N2524" s="223">
        <v>0</v>
      </c>
      <c r="O2524" s="223">
        <v>12722.85</v>
      </c>
      <c r="P2524" s="126" t="s">
        <v>1331</v>
      </c>
    </row>
    <row r="2525" spans="1:16" ht="63.75">
      <c r="A2525" s="126" t="s">
        <v>620</v>
      </c>
      <c r="B2525" s="126"/>
      <c r="C2525" s="127" t="s">
        <v>714</v>
      </c>
      <c r="D2525" s="121">
        <v>42962</v>
      </c>
      <c r="E2525" s="122" t="s">
        <v>6626</v>
      </c>
      <c r="F2525" s="122" t="s">
        <v>3</v>
      </c>
      <c r="G2525" s="122">
        <v>1529073</v>
      </c>
      <c r="H2525" s="126"/>
      <c r="I2525" s="130" t="s">
        <v>6627</v>
      </c>
      <c r="J2525" s="126"/>
      <c r="K2525" s="126"/>
      <c r="L2525" s="126"/>
      <c r="M2525" s="126"/>
      <c r="N2525" s="223">
        <v>0</v>
      </c>
      <c r="O2525" s="223">
        <v>205060.34</v>
      </c>
      <c r="P2525" s="126" t="s">
        <v>12606</v>
      </c>
    </row>
    <row r="2526" spans="1:16" ht="63.75">
      <c r="A2526" s="126">
        <v>15</v>
      </c>
      <c r="B2526" s="126"/>
      <c r="C2526" s="127" t="s">
        <v>692</v>
      </c>
      <c r="D2526" s="121">
        <v>42962</v>
      </c>
      <c r="E2526" s="122" t="s">
        <v>6628</v>
      </c>
      <c r="F2526" s="122" t="s">
        <v>3</v>
      </c>
      <c r="G2526" s="122">
        <v>1529077</v>
      </c>
      <c r="H2526" s="126"/>
      <c r="I2526" s="130" t="s">
        <v>6629</v>
      </c>
      <c r="J2526" s="126"/>
      <c r="K2526" s="126"/>
      <c r="L2526" s="126"/>
      <c r="M2526" s="126"/>
      <c r="N2526" s="223">
        <v>0</v>
      </c>
      <c r="O2526" s="223">
        <v>316.18</v>
      </c>
      <c r="P2526" s="126" t="s">
        <v>1331</v>
      </c>
    </row>
    <row r="2527" spans="1:16" ht="63.75">
      <c r="A2527" s="126">
        <v>16</v>
      </c>
      <c r="B2527" s="126"/>
      <c r="C2527" s="127" t="s">
        <v>693</v>
      </c>
      <c r="D2527" s="121">
        <v>42962</v>
      </c>
      <c r="E2527" s="122" t="s">
        <v>6630</v>
      </c>
      <c r="F2527" s="122" t="s">
        <v>3</v>
      </c>
      <c r="G2527" s="122">
        <v>1529080</v>
      </c>
      <c r="H2527" s="126"/>
      <c r="I2527" s="130" t="s">
        <v>6631</v>
      </c>
      <c r="J2527" s="126"/>
      <c r="K2527" s="126"/>
      <c r="L2527" s="126"/>
      <c r="M2527" s="126"/>
      <c r="N2527" s="223">
        <v>0</v>
      </c>
      <c r="O2527" s="223">
        <v>310183.88</v>
      </c>
      <c r="P2527" s="126" t="s">
        <v>1331</v>
      </c>
    </row>
    <row r="2528" spans="1:16" ht="63.75">
      <c r="A2528" s="126">
        <v>47</v>
      </c>
      <c r="B2528" s="126"/>
      <c r="C2528" s="127" t="s">
        <v>700</v>
      </c>
      <c r="D2528" s="121">
        <v>42962</v>
      </c>
      <c r="E2528" s="122" t="s">
        <v>6630</v>
      </c>
      <c r="F2528" s="122" t="s">
        <v>3</v>
      </c>
      <c r="G2528" s="122">
        <v>1529080</v>
      </c>
      <c r="H2528" s="126"/>
      <c r="I2528" s="130" t="s">
        <v>6631</v>
      </c>
      <c r="J2528" s="126"/>
      <c r="K2528" s="126"/>
      <c r="L2528" s="126"/>
      <c r="M2528" s="126"/>
      <c r="N2528" s="223">
        <v>0</v>
      </c>
      <c r="O2528" s="223">
        <v>7684.2</v>
      </c>
      <c r="P2528" s="126" t="s">
        <v>1331</v>
      </c>
    </row>
    <row r="2529" spans="1:16" ht="63.75">
      <c r="A2529" s="126">
        <v>660</v>
      </c>
      <c r="B2529" s="126"/>
      <c r="C2529" s="127" t="s">
        <v>234</v>
      </c>
      <c r="D2529" s="121">
        <v>42962</v>
      </c>
      <c r="E2529" s="122" t="s">
        <v>6630</v>
      </c>
      <c r="F2529" s="122" t="s">
        <v>3</v>
      </c>
      <c r="G2529" s="122">
        <v>1529080</v>
      </c>
      <c r="H2529" s="126"/>
      <c r="I2529" s="130" t="s">
        <v>6631</v>
      </c>
      <c r="J2529" s="126"/>
      <c r="K2529" s="126"/>
      <c r="L2529" s="126"/>
      <c r="M2529" s="126"/>
      <c r="N2529" s="223">
        <v>0</v>
      </c>
      <c r="O2529" s="223">
        <v>20159.68</v>
      </c>
      <c r="P2529" s="126" t="s">
        <v>1331</v>
      </c>
    </row>
    <row r="2530" spans="1:16" ht="63.75">
      <c r="A2530" s="126" t="s">
        <v>620</v>
      </c>
      <c r="B2530" s="126"/>
      <c r="C2530" s="127" t="s">
        <v>714</v>
      </c>
      <c r="D2530" s="121">
        <v>42962</v>
      </c>
      <c r="E2530" s="122" t="s">
        <v>6630</v>
      </c>
      <c r="F2530" s="122" t="s">
        <v>3</v>
      </c>
      <c r="G2530" s="122">
        <v>1529080</v>
      </c>
      <c r="H2530" s="126"/>
      <c r="I2530" s="130" t="s">
        <v>6631</v>
      </c>
      <c r="J2530" s="126"/>
      <c r="K2530" s="126"/>
      <c r="L2530" s="126"/>
      <c r="M2530" s="126"/>
      <c r="N2530" s="223">
        <v>0</v>
      </c>
      <c r="O2530" s="223">
        <v>113641.34000000001</v>
      </c>
      <c r="P2530" s="126" t="s">
        <v>1331</v>
      </c>
    </row>
    <row r="2531" spans="1:16" ht="63.75">
      <c r="A2531" s="126">
        <v>15</v>
      </c>
      <c r="B2531" s="126"/>
      <c r="C2531" s="127" t="s">
        <v>692</v>
      </c>
      <c r="D2531" s="121">
        <v>42962</v>
      </c>
      <c r="E2531" s="122" t="s">
        <v>6632</v>
      </c>
      <c r="F2531" s="122" t="s">
        <v>3</v>
      </c>
      <c r="G2531" s="122">
        <v>1529082</v>
      </c>
      <c r="H2531" s="126"/>
      <c r="I2531" s="130" t="s">
        <v>6633</v>
      </c>
      <c r="J2531" s="126"/>
      <c r="K2531" s="126"/>
      <c r="L2531" s="126"/>
      <c r="M2531" s="126"/>
      <c r="N2531" s="223">
        <v>0</v>
      </c>
      <c r="O2531" s="223">
        <v>8325.7000000000007</v>
      </c>
      <c r="P2531" s="126" t="s">
        <v>1331</v>
      </c>
    </row>
    <row r="2532" spans="1:16" ht="63.75">
      <c r="A2532" s="126">
        <v>47</v>
      </c>
      <c r="B2532" s="126"/>
      <c r="C2532" s="127" t="s">
        <v>700</v>
      </c>
      <c r="D2532" s="121">
        <v>42962</v>
      </c>
      <c r="E2532" s="122" t="s">
        <v>6632</v>
      </c>
      <c r="F2532" s="122" t="s">
        <v>3</v>
      </c>
      <c r="G2532" s="122">
        <v>1529082</v>
      </c>
      <c r="H2532" s="126"/>
      <c r="I2532" s="130" t="s">
        <v>6633</v>
      </c>
      <c r="J2532" s="126"/>
      <c r="K2532" s="126"/>
      <c r="L2532" s="126"/>
      <c r="M2532" s="126"/>
      <c r="N2532" s="223">
        <v>0</v>
      </c>
      <c r="O2532" s="223">
        <v>782.65</v>
      </c>
      <c r="P2532" s="126" t="s">
        <v>1331</v>
      </c>
    </row>
    <row r="2533" spans="1:16" ht="63.75">
      <c r="A2533" s="126">
        <v>660</v>
      </c>
      <c r="B2533" s="126"/>
      <c r="C2533" s="127" t="s">
        <v>234</v>
      </c>
      <c r="D2533" s="121">
        <v>42962</v>
      </c>
      <c r="E2533" s="122" t="s">
        <v>6632</v>
      </c>
      <c r="F2533" s="122" t="s">
        <v>3</v>
      </c>
      <c r="G2533" s="122">
        <v>1529082</v>
      </c>
      <c r="H2533" s="126"/>
      <c r="I2533" s="130" t="s">
        <v>6633</v>
      </c>
      <c r="J2533" s="126"/>
      <c r="K2533" s="126"/>
      <c r="L2533" s="126"/>
      <c r="M2533" s="126"/>
      <c r="N2533" s="223">
        <v>0</v>
      </c>
      <c r="O2533" s="223">
        <v>3645</v>
      </c>
      <c r="P2533" s="126" t="s">
        <v>1331</v>
      </c>
    </row>
    <row r="2534" spans="1:16" ht="63.75">
      <c r="A2534" s="126">
        <v>16</v>
      </c>
      <c r="B2534" s="126"/>
      <c r="C2534" s="127" t="s">
        <v>693</v>
      </c>
      <c r="D2534" s="121">
        <v>42962</v>
      </c>
      <c r="E2534" s="122" t="s">
        <v>6632</v>
      </c>
      <c r="F2534" s="122" t="s">
        <v>3</v>
      </c>
      <c r="G2534" s="122">
        <v>1529082</v>
      </c>
      <c r="H2534" s="126"/>
      <c r="I2534" s="130" t="s">
        <v>6633</v>
      </c>
      <c r="J2534" s="126"/>
      <c r="K2534" s="126"/>
      <c r="L2534" s="126"/>
      <c r="M2534" s="126"/>
      <c r="N2534" s="223">
        <v>0</v>
      </c>
      <c r="O2534" s="223">
        <v>405.6</v>
      </c>
      <c r="P2534" s="126" t="s">
        <v>1331</v>
      </c>
    </row>
    <row r="2535" spans="1:16" ht="63.75">
      <c r="A2535" s="126" t="s">
        <v>620</v>
      </c>
      <c r="B2535" s="126"/>
      <c r="C2535" s="127" t="s">
        <v>714</v>
      </c>
      <c r="D2535" s="121">
        <v>42962</v>
      </c>
      <c r="E2535" s="122" t="s">
        <v>6632</v>
      </c>
      <c r="F2535" s="122" t="s">
        <v>3</v>
      </c>
      <c r="G2535" s="122">
        <v>1529082</v>
      </c>
      <c r="H2535" s="126"/>
      <c r="I2535" s="130" t="s">
        <v>6633</v>
      </c>
      <c r="J2535" s="126"/>
      <c r="K2535" s="126"/>
      <c r="L2535" s="126"/>
      <c r="M2535" s="126"/>
      <c r="N2535" s="223">
        <v>0</v>
      </c>
      <c r="O2535" s="223">
        <v>173.28</v>
      </c>
      <c r="P2535" s="126" t="s">
        <v>1331</v>
      </c>
    </row>
    <row r="2536" spans="1:16" ht="51">
      <c r="A2536" s="126">
        <v>86</v>
      </c>
      <c r="B2536" s="126"/>
      <c r="C2536" s="127" t="s">
        <v>711</v>
      </c>
      <c r="D2536" s="121">
        <v>42962</v>
      </c>
      <c r="E2536" s="122" t="s">
        <v>6634</v>
      </c>
      <c r="F2536" s="122" t="s">
        <v>3</v>
      </c>
      <c r="G2536" s="122">
        <v>1529093</v>
      </c>
      <c r="H2536" s="126"/>
      <c r="I2536" s="130" t="s">
        <v>6635</v>
      </c>
      <c r="J2536" s="126"/>
      <c r="K2536" s="126"/>
      <c r="L2536" s="126"/>
      <c r="M2536" s="126"/>
      <c r="N2536" s="223">
        <v>0</v>
      </c>
      <c r="O2536" s="223">
        <v>704</v>
      </c>
      <c r="P2536" s="126" t="s">
        <v>1331</v>
      </c>
    </row>
    <row r="2537" spans="1:16" ht="63.75">
      <c r="A2537" s="126">
        <v>340</v>
      </c>
      <c r="B2537" s="126"/>
      <c r="C2537" s="127" t="s">
        <v>815</v>
      </c>
      <c r="D2537" s="121">
        <v>42962</v>
      </c>
      <c r="E2537" s="122" t="s">
        <v>6636</v>
      </c>
      <c r="F2537" s="122" t="s">
        <v>3</v>
      </c>
      <c r="G2537" s="122">
        <v>1529103</v>
      </c>
      <c r="H2537" s="126"/>
      <c r="I2537" s="130" t="s">
        <v>6637</v>
      </c>
      <c r="J2537" s="126"/>
      <c r="K2537" s="126"/>
      <c r="L2537" s="126"/>
      <c r="M2537" s="126"/>
      <c r="N2537" s="223">
        <v>0</v>
      </c>
      <c r="O2537" s="223">
        <v>315</v>
      </c>
      <c r="P2537" s="126" t="s">
        <v>1331</v>
      </c>
    </row>
    <row r="2538" spans="1:16" ht="51">
      <c r="A2538" s="126">
        <v>592</v>
      </c>
      <c r="B2538" s="126"/>
      <c r="C2538" s="127" t="s">
        <v>863</v>
      </c>
      <c r="D2538" s="121">
        <v>42962</v>
      </c>
      <c r="E2538" s="122" t="s">
        <v>6638</v>
      </c>
      <c r="F2538" s="122" t="s">
        <v>3</v>
      </c>
      <c r="G2538" s="122">
        <v>1529125</v>
      </c>
      <c r="H2538" s="126"/>
      <c r="I2538" s="130" t="s">
        <v>6639</v>
      </c>
      <c r="J2538" s="126"/>
      <c r="K2538" s="126"/>
      <c r="L2538" s="126"/>
      <c r="M2538" s="126"/>
      <c r="N2538" s="223">
        <v>0</v>
      </c>
      <c r="O2538" s="223">
        <v>39457.79</v>
      </c>
      <c r="P2538" s="126" t="s">
        <v>1331</v>
      </c>
    </row>
    <row r="2539" spans="1:16" ht="63.75">
      <c r="A2539" s="126">
        <v>15</v>
      </c>
      <c r="B2539" s="126"/>
      <c r="C2539" s="127" t="s">
        <v>692</v>
      </c>
      <c r="D2539" s="121">
        <v>42962</v>
      </c>
      <c r="E2539" s="122" t="s">
        <v>6640</v>
      </c>
      <c r="F2539" s="122" t="s">
        <v>3</v>
      </c>
      <c r="G2539" s="122">
        <v>1529146</v>
      </c>
      <c r="H2539" s="126"/>
      <c r="I2539" s="130" t="s">
        <v>6641</v>
      </c>
      <c r="J2539" s="126"/>
      <c r="K2539" s="126"/>
      <c r="L2539" s="126"/>
      <c r="M2539" s="126"/>
      <c r="N2539" s="223">
        <v>0</v>
      </c>
      <c r="O2539" s="223">
        <v>98.31</v>
      </c>
      <c r="P2539" s="126" t="s">
        <v>1331</v>
      </c>
    </row>
    <row r="2540" spans="1:16" ht="51">
      <c r="A2540" s="126">
        <v>25</v>
      </c>
      <c r="B2540" s="126"/>
      <c r="C2540" s="127" t="s">
        <v>695</v>
      </c>
      <c r="D2540" s="121">
        <v>42962</v>
      </c>
      <c r="E2540" s="122" t="s">
        <v>6642</v>
      </c>
      <c r="F2540" s="122" t="s">
        <v>3</v>
      </c>
      <c r="G2540" s="122">
        <v>1529171</v>
      </c>
      <c r="H2540" s="126"/>
      <c r="I2540" s="130" t="s">
        <v>6643</v>
      </c>
      <c r="J2540" s="126"/>
      <c r="K2540" s="126"/>
      <c r="L2540" s="126"/>
      <c r="M2540" s="126"/>
      <c r="N2540" s="223">
        <v>0</v>
      </c>
      <c r="O2540" s="223">
        <v>28.86</v>
      </c>
      <c r="P2540" s="126" t="s">
        <v>12606</v>
      </c>
    </row>
    <row r="2541" spans="1:16" ht="51">
      <c r="A2541" s="126" t="s">
        <v>620</v>
      </c>
      <c r="B2541" s="126"/>
      <c r="C2541" s="127" t="s">
        <v>714</v>
      </c>
      <c r="D2541" s="121">
        <v>42962</v>
      </c>
      <c r="E2541" s="122" t="s">
        <v>6644</v>
      </c>
      <c r="F2541" s="122" t="s">
        <v>3</v>
      </c>
      <c r="G2541" s="122">
        <v>1529195</v>
      </c>
      <c r="H2541" s="126"/>
      <c r="I2541" s="130" t="s">
        <v>6645</v>
      </c>
      <c r="J2541" s="126"/>
      <c r="K2541" s="126"/>
      <c r="L2541" s="126"/>
      <c r="M2541" s="126"/>
      <c r="N2541" s="223">
        <v>0</v>
      </c>
      <c r="O2541" s="223">
        <v>11400</v>
      </c>
      <c r="P2541" s="126" t="s">
        <v>1331</v>
      </c>
    </row>
    <row r="2542" spans="1:16" ht="51">
      <c r="A2542" s="126" t="s">
        <v>620</v>
      </c>
      <c r="B2542" s="126"/>
      <c r="C2542" s="127" t="s">
        <v>714</v>
      </c>
      <c r="D2542" s="121">
        <v>42962</v>
      </c>
      <c r="E2542" s="122" t="s">
        <v>6646</v>
      </c>
      <c r="F2542" s="122" t="s">
        <v>3</v>
      </c>
      <c r="G2542" s="122">
        <v>1529200</v>
      </c>
      <c r="H2542" s="126"/>
      <c r="I2542" s="130" t="s">
        <v>6647</v>
      </c>
      <c r="J2542" s="126"/>
      <c r="K2542" s="126"/>
      <c r="L2542" s="126"/>
      <c r="M2542" s="126"/>
      <c r="N2542" s="223">
        <v>0</v>
      </c>
      <c r="O2542" s="223">
        <v>676</v>
      </c>
      <c r="P2542" s="126" t="s">
        <v>1331</v>
      </c>
    </row>
    <row r="2543" spans="1:16" ht="51">
      <c r="A2543" s="126" t="s">
        <v>620</v>
      </c>
      <c r="B2543" s="126"/>
      <c r="C2543" s="127" t="s">
        <v>714</v>
      </c>
      <c r="D2543" s="121">
        <v>42962</v>
      </c>
      <c r="E2543" s="122" t="s">
        <v>6648</v>
      </c>
      <c r="F2543" s="122" t="s">
        <v>3</v>
      </c>
      <c r="G2543" s="122">
        <v>1529242</v>
      </c>
      <c r="H2543" s="126"/>
      <c r="I2543" s="130" t="s">
        <v>4421</v>
      </c>
      <c r="J2543" s="126"/>
      <c r="K2543" s="126"/>
      <c r="L2543" s="126"/>
      <c r="M2543" s="126"/>
      <c r="N2543" s="223">
        <v>0</v>
      </c>
      <c r="O2543" s="223">
        <v>1200</v>
      </c>
      <c r="P2543" s="126" t="s">
        <v>1331</v>
      </c>
    </row>
    <row r="2544" spans="1:16" ht="51">
      <c r="A2544" s="126" t="s">
        <v>620</v>
      </c>
      <c r="B2544" s="126"/>
      <c r="C2544" s="127" t="s">
        <v>714</v>
      </c>
      <c r="D2544" s="121">
        <v>42962</v>
      </c>
      <c r="E2544" s="122" t="s">
        <v>6649</v>
      </c>
      <c r="F2544" s="122" t="s">
        <v>3</v>
      </c>
      <c r="G2544" s="122">
        <v>1529281</v>
      </c>
      <c r="H2544" s="126"/>
      <c r="I2544" s="130" t="s">
        <v>6650</v>
      </c>
      <c r="J2544" s="126"/>
      <c r="K2544" s="126"/>
      <c r="L2544" s="126"/>
      <c r="M2544" s="126"/>
      <c r="N2544" s="223">
        <v>0</v>
      </c>
      <c r="O2544" s="223">
        <v>20</v>
      </c>
      <c r="P2544" s="126" t="s">
        <v>1331</v>
      </c>
    </row>
    <row r="2545" spans="1:16" ht="51">
      <c r="A2545" s="126" t="s">
        <v>620</v>
      </c>
      <c r="B2545" s="126"/>
      <c r="C2545" s="127" t="s">
        <v>714</v>
      </c>
      <c r="D2545" s="121">
        <v>42962</v>
      </c>
      <c r="E2545" s="122" t="s">
        <v>6651</v>
      </c>
      <c r="F2545" s="122" t="s">
        <v>3</v>
      </c>
      <c r="G2545" s="122">
        <v>1529292</v>
      </c>
      <c r="H2545" s="126"/>
      <c r="I2545" s="130" t="s">
        <v>6652</v>
      </c>
      <c r="J2545" s="126"/>
      <c r="K2545" s="126"/>
      <c r="L2545" s="126"/>
      <c r="M2545" s="126"/>
      <c r="N2545" s="223">
        <v>0</v>
      </c>
      <c r="O2545" s="223">
        <v>672.87</v>
      </c>
      <c r="P2545" s="126" t="s">
        <v>1331</v>
      </c>
    </row>
    <row r="2546" spans="1:16" ht="51">
      <c r="A2546" s="126" t="s">
        <v>620</v>
      </c>
      <c r="B2546" s="126"/>
      <c r="C2546" s="127" t="s">
        <v>714</v>
      </c>
      <c r="D2546" s="121">
        <v>42962</v>
      </c>
      <c r="E2546" s="122" t="s">
        <v>6653</v>
      </c>
      <c r="F2546" s="122" t="s">
        <v>3</v>
      </c>
      <c r="G2546" s="122">
        <v>1529316</v>
      </c>
      <c r="H2546" s="126"/>
      <c r="I2546" s="130" t="s">
        <v>6654</v>
      </c>
      <c r="J2546" s="126"/>
      <c r="K2546" s="126"/>
      <c r="L2546" s="126"/>
      <c r="M2546" s="126"/>
      <c r="N2546" s="223">
        <v>0</v>
      </c>
      <c r="O2546" s="223">
        <v>17834.8</v>
      </c>
      <c r="P2546" s="126" t="s">
        <v>1331</v>
      </c>
    </row>
    <row r="2547" spans="1:16" ht="63.75">
      <c r="A2547" s="126">
        <v>287</v>
      </c>
      <c r="B2547" s="126"/>
      <c r="C2547" s="127" t="s">
        <v>791</v>
      </c>
      <c r="D2547" s="121">
        <v>42963</v>
      </c>
      <c r="E2547" s="122" t="s">
        <v>6655</v>
      </c>
      <c r="F2547" s="122" t="s">
        <v>3</v>
      </c>
      <c r="G2547" s="122">
        <v>1529505</v>
      </c>
      <c r="H2547" s="126"/>
      <c r="I2547" s="130" t="s">
        <v>6656</v>
      </c>
      <c r="J2547" s="126"/>
      <c r="K2547" s="126"/>
      <c r="L2547" s="126"/>
      <c r="M2547" s="126"/>
      <c r="N2547" s="223">
        <v>0</v>
      </c>
      <c r="O2547" s="223">
        <v>19218.810000000001</v>
      </c>
      <c r="P2547" s="126" t="s">
        <v>1331</v>
      </c>
    </row>
    <row r="2548" spans="1:16" ht="51">
      <c r="A2548" s="126" t="s">
        <v>620</v>
      </c>
      <c r="B2548" s="126"/>
      <c r="C2548" s="127" t="s">
        <v>714</v>
      </c>
      <c r="D2548" s="121">
        <v>42963</v>
      </c>
      <c r="E2548" s="122" t="s">
        <v>6657</v>
      </c>
      <c r="F2548" s="122" t="s">
        <v>3</v>
      </c>
      <c r="G2548" s="122">
        <v>1529508</v>
      </c>
      <c r="H2548" s="126"/>
      <c r="I2548" s="130" t="s">
        <v>6658</v>
      </c>
      <c r="J2548" s="126"/>
      <c r="K2548" s="126"/>
      <c r="L2548" s="126"/>
      <c r="M2548" s="126"/>
      <c r="N2548" s="223">
        <v>0</v>
      </c>
      <c r="O2548" s="223">
        <v>62.93</v>
      </c>
      <c r="P2548" s="126" t="s">
        <v>1331</v>
      </c>
    </row>
    <row r="2549" spans="1:16" ht="38.25">
      <c r="A2549" s="126">
        <v>133</v>
      </c>
      <c r="B2549" s="126"/>
      <c r="C2549" s="127" t="s">
        <v>730</v>
      </c>
      <c r="D2549" s="121">
        <v>42963</v>
      </c>
      <c r="E2549" s="122" t="s">
        <v>6659</v>
      </c>
      <c r="F2549" s="122" t="s">
        <v>3</v>
      </c>
      <c r="G2549" s="122">
        <v>1529531</v>
      </c>
      <c r="H2549" s="126"/>
      <c r="I2549" s="130" t="s">
        <v>6660</v>
      </c>
      <c r="J2549" s="126"/>
      <c r="K2549" s="126"/>
      <c r="L2549" s="126"/>
      <c r="M2549" s="126"/>
      <c r="N2549" s="223">
        <v>0</v>
      </c>
      <c r="O2549" s="223">
        <v>4000</v>
      </c>
      <c r="P2549" s="126" t="s">
        <v>1331</v>
      </c>
    </row>
    <row r="2550" spans="1:16" ht="38.25">
      <c r="A2550" s="126">
        <v>133</v>
      </c>
      <c r="B2550" s="126"/>
      <c r="C2550" s="127" t="s">
        <v>730</v>
      </c>
      <c r="D2550" s="121">
        <v>42963</v>
      </c>
      <c r="E2550" s="122" t="s">
        <v>6661</v>
      </c>
      <c r="F2550" s="122" t="s">
        <v>3</v>
      </c>
      <c r="G2550" s="122">
        <v>1529546</v>
      </c>
      <c r="H2550" s="126"/>
      <c r="I2550" s="130" t="s">
        <v>6662</v>
      </c>
      <c r="J2550" s="126"/>
      <c r="K2550" s="126"/>
      <c r="L2550" s="126"/>
      <c r="M2550" s="126"/>
      <c r="N2550" s="223">
        <v>0</v>
      </c>
      <c r="O2550" s="223">
        <v>1000</v>
      </c>
      <c r="P2550" s="126" t="s">
        <v>1331</v>
      </c>
    </row>
    <row r="2551" spans="1:16" ht="63.75">
      <c r="A2551" s="126" t="s">
        <v>620</v>
      </c>
      <c r="B2551" s="126"/>
      <c r="C2551" s="127" t="s">
        <v>714</v>
      </c>
      <c r="D2551" s="121">
        <v>42963</v>
      </c>
      <c r="E2551" s="122" t="s">
        <v>6663</v>
      </c>
      <c r="F2551" s="122" t="s">
        <v>3</v>
      </c>
      <c r="G2551" s="122">
        <v>1529674</v>
      </c>
      <c r="H2551" s="126"/>
      <c r="I2551" s="130" t="s">
        <v>6664</v>
      </c>
      <c r="J2551" s="126"/>
      <c r="K2551" s="126"/>
      <c r="L2551" s="126"/>
      <c r="M2551" s="126"/>
      <c r="N2551" s="223">
        <v>0</v>
      </c>
      <c r="O2551" s="223">
        <v>3774.4500000000003</v>
      </c>
      <c r="P2551" s="126" t="s">
        <v>1331</v>
      </c>
    </row>
    <row r="2552" spans="1:16" ht="51">
      <c r="A2552" s="126" t="s">
        <v>620</v>
      </c>
      <c r="B2552" s="126"/>
      <c r="C2552" s="127" t="s">
        <v>714</v>
      </c>
      <c r="D2552" s="121">
        <v>42963</v>
      </c>
      <c r="E2552" s="122" t="s">
        <v>6665</v>
      </c>
      <c r="F2552" s="122" t="s">
        <v>3</v>
      </c>
      <c r="G2552" s="122">
        <v>1529683</v>
      </c>
      <c r="H2552" s="126"/>
      <c r="I2552" s="130" t="s">
        <v>6666</v>
      </c>
      <c r="J2552" s="126"/>
      <c r="K2552" s="126"/>
      <c r="L2552" s="126"/>
      <c r="M2552" s="126"/>
      <c r="N2552" s="223">
        <v>0</v>
      </c>
      <c r="O2552" s="223">
        <v>6262</v>
      </c>
      <c r="P2552" s="126" t="s">
        <v>1331</v>
      </c>
    </row>
    <row r="2553" spans="1:16" ht="51">
      <c r="A2553" s="126">
        <v>592</v>
      </c>
      <c r="B2553" s="126"/>
      <c r="C2553" s="127" t="s">
        <v>863</v>
      </c>
      <c r="D2553" s="121">
        <v>42963</v>
      </c>
      <c r="E2553" s="122" t="s">
        <v>6667</v>
      </c>
      <c r="F2553" s="122" t="s">
        <v>3</v>
      </c>
      <c r="G2553" s="122">
        <v>1529700</v>
      </c>
      <c r="H2553" s="126"/>
      <c r="I2553" s="130" t="s">
        <v>6668</v>
      </c>
      <c r="J2553" s="126"/>
      <c r="K2553" s="126"/>
      <c r="L2553" s="126"/>
      <c r="M2553" s="126"/>
      <c r="N2553" s="223">
        <v>0</v>
      </c>
      <c r="O2553" s="223">
        <v>516</v>
      </c>
      <c r="P2553" s="126" t="s">
        <v>1331</v>
      </c>
    </row>
    <row r="2554" spans="1:16" ht="51">
      <c r="A2554" s="126" t="s">
        <v>620</v>
      </c>
      <c r="B2554" s="126"/>
      <c r="C2554" s="127" t="s">
        <v>714</v>
      </c>
      <c r="D2554" s="121">
        <v>42963</v>
      </c>
      <c r="E2554" s="122" t="s">
        <v>6669</v>
      </c>
      <c r="F2554" s="122" t="s">
        <v>3</v>
      </c>
      <c r="G2554" s="122">
        <v>1529766</v>
      </c>
      <c r="H2554" s="126"/>
      <c r="I2554" s="130" t="s">
        <v>6670</v>
      </c>
      <c r="J2554" s="126"/>
      <c r="K2554" s="126"/>
      <c r="L2554" s="126"/>
      <c r="M2554" s="126"/>
      <c r="N2554" s="223">
        <v>0</v>
      </c>
      <c r="O2554" s="223">
        <v>5</v>
      </c>
      <c r="P2554" s="126" t="s">
        <v>1331</v>
      </c>
    </row>
    <row r="2555" spans="1:16" ht="51">
      <c r="A2555" s="126" t="s">
        <v>620</v>
      </c>
      <c r="B2555" s="126"/>
      <c r="C2555" s="127" t="s">
        <v>714</v>
      </c>
      <c r="D2555" s="121">
        <v>42963</v>
      </c>
      <c r="E2555" s="122" t="s">
        <v>6671</v>
      </c>
      <c r="F2555" s="122" t="s">
        <v>3</v>
      </c>
      <c r="G2555" s="122">
        <v>1529769</v>
      </c>
      <c r="H2555" s="126"/>
      <c r="I2555" s="130" t="s">
        <v>6672</v>
      </c>
      <c r="J2555" s="126"/>
      <c r="K2555" s="126"/>
      <c r="L2555" s="126"/>
      <c r="M2555" s="126"/>
      <c r="N2555" s="223">
        <v>0</v>
      </c>
      <c r="O2555" s="223">
        <v>5</v>
      </c>
      <c r="P2555" s="126" t="s">
        <v>1331</v>
      </c>
    </row>
    <row r="2556" spans="1:16" ht="51">
      <c r="A2556" s="126">
        <v>46</v>
      </c>
      <c r="B2556" s="126"/>
      <c r="C2556" s="127" t="s">
        <v>699</v>
      </c>
      <c r="D2556" s="121">
        <v>42964</v>
      </c>
      <c r="E2556" s="122" t="s">
        <v>6673</v>
      </c>
      <c r="F2556" s="122" t="s">
        <v>3</v>
      </c>
      <c r="G2556" s="122">
        <v>1529999</v>
      </c>
      <c r="H2556" s="126"/>
      <c r="I2556" s="130" t="s">
        <v>6674</v>
      </c>
      <c r="J2556" s="126"/>
      <c r="K2556" s="126"/>
      <c r="L2556" s="126"/>
      <c r="M2556" s="126"/>
      <c r="N2556" s="223">
        <v>0</v>
      </c>
      <c r="O2556" s="223">
        <v>100000</v>
      </c>
      <c r="P2556" s="126" t="s">
        <v>1331</v>
      </c>
    </row>
    <row r="2557" spans="1:16" ht="51">
      <c r="A2557" s="126" t="s">
        <v>627</v>
      </c>
      <c r="B2557" s="126"/>
      <c r="C2557" s="127" t="s">
        <v>1235</v>
      </c>
      <c r="D2557" s="121">
        <v>42964</v>
      </c>
      <c r="E2557" s="122" t="s">
        <v>6675</v>
      </c>
      <c r="F2557" s="122" t="s">
        <v>3</v>
      </c>
      <c r="G2557" s="122">
        <v>1530049</v>
      </c>
      <c r="H2557" s="126"/>
      <c r="I2557" s="130" t="s">
        <v>6676</v>
      </c>
      <c r="J2557" s="126"/>
      <c r="K2557" s="126"/>
      <c r="L2557" s="126"/>
      <c r="M2557" s="126"/>
      <c r="N2557" s="223">
        <v>0</v>
      </c>
      <c r="O2557" s="223">
        <v>866.83</v>
      </c>
      <c r="P2557" s="126" t="s">
        <v>1331</v>
      </c>
    </row>
    <row r="2558" spans="1:16" ht="51">
      <c r="A2558" s="126" t="s">
        <v>627</v>
      </c>
      <c r="B2558" s="126"/>
      <c r="C2558" s="127" t="s">
        <v>1235</v>
      </c>
      <c r="D2558" s="121">
        <v>42964</v>
      </c>
      <c r="E2558" s="122" t="s">
        <v>6677</v>
      </c>
      <c r="F2558" s="122" t="s">
        <v>3</v>
      </c>
      <c r="G2558" s="122">
        <v>1530050</v>
      </c>
      <c r="H2558" s="126"/>
      <c r="I2558" s="130" t="s">
        <v>6678</v>
      </c>
      <c r="J2558" s="126"/>
      <c r="K2558" s="126"/>
      <c r="L2558" s="126"/>
      <c r="M2558" s="126"/>
      <c r="N2558" s="223">
        <v>0</v>
      </c>
      <c r="O2558" s="223">
        <v>731.79</v>
      </c>
      <c r="P2558" s="126" t="s">
        <v>1331</v>
      </c>
    </row>
    <row r="2559" spans="1:16" ht="51">
      <c r="A2559" s="126" t="s">
        <v>627</v>
      </c>
      <c r="B2559" s="126"/>
      <c r="C2559" s="127" t="s">
        <v>1235</v>
      </c>
      <c r="D2559" s="121">
        <v>42964</v>
      </c>
      <c r="E2559" s="122" t="s">
        <v>6679</v>
      </c>
      <c r="F2559" s="122" t="s">
        <v>3</v>
      </c>
      <c r="G2559" s="122">
        <v>1530054</v>
      </c>
      <c r="H2559" s="126"/>
      <c r="I2559" s="130" t="s">
        <v>6680</v>
      </c>
      <c r="J2559" s="126"/>
      <c r="K2559" s="126"/>
      <c r="L2559" s="126"/>
      <c r="M2559" s="126"/>
      <c r="N2559" s="223">
        <v>0</v>
      </c>
      <c r="O2559" s="223">
        <v>40955.660000000003</v>
      </c>
      <c r="P2559" s="126" t="s">
        <v>1331</v>
      </c>
    </row>
    <row r="2560" spans="1:16" ht="51">
      <c r="A2560" s="126" t="s">
        <v>627</v>
      </c>
      <c r="B2560" s="126"/>
      <c r="C2560" s="127" t="s">
        <v>1235</v>
      </c>
      <c r="D2560" s="121">
        <v>42964</v>
      </c>
      <c r="E2560" s="122" t="s">
        <v>6681</v>
      </c>
      <c r="F2560" s="122" t="s">
        <v>3</v>
      </c>
      <c r="G2560" s="122">
        <v>1530056</v>
      </c>
      <c r="H2560" s="126"/>
      <c r="I2560" s="130" t="s">
        <v>6682</v>
      </c>
      <c r="J2560" s="126"/>
      <c r="K2560" s="126"/>
      <c r="L2560" s="126"/>
      <c r="M2560" s="126"/>
      <c r="N2560" s="223">
        <v>0</v>
      </c>
      <c r="O2560" s="223">
        <v>44821.01</v>
      </c>
      <c r="P2560" s="126" t="s">
        <v>1331</v>
      </c>
    </row>
    <row r="2561" spans="1:16" ht="51">
      <c r="A2561" s="126" t="s">
        <v>627</v>
      </c>
      <c r="B2561" s="126"/>
      <c r="C2561" s="127" t="s">
        <v>1235</v>
      </c>
      <c r="D2561" s="121">
        <v>42964</v>
      </c>
      <c r="E2561" s="122" t="s">
        <v>6683</v>
      </c>
      <c r="F2561" s="122" t="s">
        <v>3</v>
      </c>
      <c r="G2561" s="122">
        <v>1530057</v>
      </c>
      <c r="H2561" s="126"/>
      <c r="I2561" s="130" t="s">
        <v>6684</v>
      </c>
      <c r="J2561" s="126"/>
      <c r="K2561" s="126"/>
      <c r="L2561" s="126"/>
      <c r="M2561" s="126"/>
      <c r="N2561" s="223">
        <v>0</v>
      </c>
      <c r="O2561" s="223">
        <v>4102.79</v>
      </c>
      <c r="P2561" s="126" t="s">
        <v>1331</v>
      </c>
    </row>
    <row r="2562" spans="1:16" ht="51">
      <c r="A2562" s="126" t="s">
        <v>627</v>
      </c>
      <c r="B2562" s="126"/>
      <c r="C2562" s="127" t="s">
        <v>1235</v>
      </c>
      <c r="D2562" s="121">
        <v>42964</v>
      </c>
      <c r="E2562" s="122" t="s">
        <v>6685</v>
      </c>
      <c r="F2562" s="122" t="s">
        <v>3</v>
      </c>
      <c r="G2562" s="122">
        <v>1530061</v>
      </c>
      <c r="H2562" s="126"/>
      <c r="I2562" s="130" t="s">
        <v>6686</v>
      </c>
      <c r="J2562" s="126"/>
      <c r="K2562" s="126"/>
      <c r="L2562" s="126"/>
      <c r="M2562" s="126"/>
      <c r="N2562" s="223">
        <v>0</v>
      </c>
      <c r="O2562" s="223">
        <v>28271</v>
      </c>
      <c r="P2562" s="126" t="s">
        <v>1331</v>
      </c>
    </row>
    <row r="2563" spans="1:16" ht="51">
      <c r="A2563" s="126" t="s">
        <v>627</v>
      </c>
      <c r="B2563" s="126"/>
      <c r="C2563" s="127" t="s">
        <v>1235</v>
      </c>
      <c r="D2563" s="121">
        <v>42964</v>
      </c>
      <c r="E2563" s="122" t="s">
        <v>6687</v>
      </c>
      <c r="F2563" s="122" t="s">
        <v>3</v>
      </c>
      <c r="G2563" s="122">
        <v>1530064</v>
      </c>
      <c r="H2563" s="126"/>
      <c r="I2563" s="130" t="s">
        <v>6688</v>
      </c>
      <c r="J2563" s="126"/>
      <c r="K2563" s="126"/>
      <c r="L2563" s="126"/>
      <c r="M2563" s="126"/>
      <c r="N2563" s="223">
        <v>0</v>
      </c>
      <c r="O2563" s="223">
        <v>4730.26</v>
      </c>
      <c r="P2563" s="126" t="s">
        <v>1331</v>
      </c>
    </row>
    <row r="2564" spans="1:16" ht="51">
      <c r="A2564" s="126" t="s">
        <v>627</v>
      </c>
      <c r="B2564" s="126"/>
      <c r="C2564" s="127" t="s">
        <v>1235</v>
      </c>
      <c r="D2564" s="121">
        <v>42964</v>
      </c>
      <c r="E2564" s="122" t="s">
        <v>6689</v>
      </c>
      <c r="F2564" s="122" t="s">
        <v>3</v>
      </c>
      <c r="G2564" s="122">
        <v>1530066</v>
      </c>
      <c r="H2564" s="126"/>
      <c r="I2564" s="130" t="s">
        <v>6690</v>
      </c>
      <c r="J2564" s="126"/>
      <c r="K2564" s="126"/>
      <c r="L2564" s="126"/>
      <c r="M2564" s="126"/>
      <c r="N2564" s="223">
        <v>0</v>
      </c>
      <c r="O2564" s="223">
        <v>40642.22</v>
      </c>
      <c r="P2564" s="126" t="s">
        <v>1331</v>
      </c>
    </row>
    <row r="2565" spans="1:16" ht="51">
      <c r="A2565" s="126">
        <v>86</v>
      </c>
      <c r="B2565" s="126"/>
      <c r="C2565" s="127" t="s">
        <v>711</v>
      </c>
      <c r="D2565" s="121">
        <v>42964</v>
      </c>
      <c r="E2565" s="122" t="s">
        <v>6691</v>
      </c>
      <c r="F2565" s="122" t="s">
        <v>3</v>
      </c>
      <c r="G2565" s="122">
        <v>1530071</v>
      </c>
      <c r="H2565" s="126"/>
      <c r="I2565" s="130" t="s">
        <v>6692</v>
      </c>
      <c r="J2565" s="126"/>
      <c r="K2565" s="126"/>
      <c r="L2565" s="126"/>
      <c r="M2565" s="126"/>
      <c r="N2565" s="223">
        <v>0</v>
      </c>
      <c r="O2565" s="223">
        <v>396</v>
      </c>
      <c r="P2565" s="126" t="s">
        <v>1331</v>
      </c>
    </row>
    <row r="2566" spans="1:16" ht="51">
      <c r="A2566" s="126">
        <v>86</v>
      </c>
      <c r="B2566" s="126"/>
      <c r="C2566" s="127" t="s">
        <v>711</v>
      </c>
      <c r="D2566" s="121">
        <v>42964</v>
      </c>
      <c r="E2566" s="122" t="s">
        <v>6693</v>
      </c>
      <c r="F2566" s="122" t="s">
        <v>3</v>
      </c>
      <c r="G2566" s="122">
        <v>1530074</v>
      </c>
      <c r="H2566" s="126"/>
      <c r="I2566" s="130" t="s">
        <v>6694</v>
      </c>
      <c r="J2566" s="126"/>
      <c r="K2566" s="126"/>
      <c r="L2566" s="126"/>
      <c r="M2566" s="126"/>
      <c r="N2566" s="223">
        <v>0</v>
      </c>
      <c r="O2566" s="223">
        <v>22500</v>
      </c>
      <c r="P2566" s="126" t="s">
        <v>1331</v>
      </c>
    </row>
    <row r="2567" spans="1:16" ht="51">
      <c r="A2567" s="126">
        <v>86</v>
      </c>
      <c r="B2567" s="126"/>
      <c r="C2567" s="127" t="s">
        <v>711</v>
      </c>
      <c r="D2567" s="121">
        <v>42964</v>
      </c>
      <c r="E2567" s="122" t="s">
        <v>6695</v>
      </c>
      <c r="F2567" s="122" t="s">
        <v>3</v>
      </c>
      <c r="G2567" s="122">
        <v>1530077</v>
      </c>
      <c r="H2567" s="126"/>
      <c r="I2567" s="130" t="s">
        <v>6696</v>
      </c>
      <c r="J2567" s="126"/>
      <c r="K2567" s="126"/>
      <c r="L2567" s="126"/>
      <c r="M2567" s="126"/>
      <c r="N2567" s="223">
        <v>0</v>
      </c>
      <c r="O2567" s="223">
        <v>1200</v>
      </c>
      <c r="P2567" s="126" t="s">
        <v>1331</v>
      </c>
    </row>
    <row r="2568" spans="1:16" ht="51">
      <c r="A2568" s="126">
        <v>86</v>
      </c>
      <c r="B2568" s="126"/>
      <c r="C2568" s="127" t="s">
        <v>711</v>
      </c>
      <c r="D2568" s="121">
        <v>42964</v>
      </c>
      <c r="E2568" s="122" t="s">
        <v>6697</v>
      </c>
      <c r="F2568" s="122" t="s">
        <v>3</v>
      </c>
      <c r="G2568" s="122">
        <v>1530078</v>
      </c>
      <c r="H2568" s="126"/>
      <c r="I2568" s="130" t="s">
        <v>6698</v>
      </c>
      <c r="J2568" s="126"/>
      <c r="K2568" s="126"/>
      <c r="L2568" s="126"/>
      <c r="M2568" s="126"/>
      <c r="N2568" s="223">
        <v>0</v>
      </c>
      <c r="O2568" s="223">
        <v>5000</v>
      </c>
      <c r="P2568" s="126" t="s">
        <v>1331</v>
      </c>
    </row>
    <row r="2569" spans="1:16" ht="51">
      <c r="A2569" s="126">
        <v>86</v>
      </c>
      <c r="B2569" s="126"/>
      <c r="C2569" s="127" t="s">
        <v>711</v>
      </c>
      <c r="D2569" s="121">
        <v>42964</v>
      </c>
      <c r="E2569" s="122" t="s">
        <v>6699</v>
      </c>
      <c r="F2569" s="122" t="s">
        <v>3</v>
      </c>
      <c r="G2569" s="122">
        <v>1530079</v>
      </c>
      <c r="H2569" s="126"/>
      <c r="I2569" s="130" t="s">
        <v>6700</v>
      </c>
      <c r="J2569" s="126"/>
      <c r="K2569" s="126"/>
      <c r="L2569" s="126"/>
      <c r="M2569" s="126"/>
      <c r="N2569" s="223">
        <v>0</v>
      </c>
      <c r="O2569" s="223">
        <v>1500</v>
      </c>
      <c r="P2569" s="126" t="s">
        <v>1331</v>
      </c>
    </row>
    <row r="2570" spans="1:16" ht="51">
      <c r="A2570" s="126" t="s">
        <v>620</v>
      </c>
      <c r="B2570" s="126"/>
      <c r="C2570" s="127" t="s">
        <v>714</v>
      </c>
      <c r="D2570" s="121">
        <v>42964</v>
      </c>
      <c r="E2570" s="122" t="s">
        <v>6701</v>
      </c>
      <c r="F2570" s="122" t="s">
        <v>3</v>
      </c>
      <c r="G2570" s="122">
        <v>1529984</v>
      </c>
      <c r="H2570" s="126"/>
      <c r="I2570" s="130" t="s">
        <v>6702</v>
      </c>
      <c r="J2570" s="126"/>
      <c r="K2570" s="126"/>
      <c r="L2570" s="126"/>
      <c r="M2570" s="126"/>
      <c r="N2570" s="223">
        <v>0</v>
      </c>
      <c r="O2570" s="223">
        <v>3116.54</v>
      </c>
      <c r="P2570" s="126" t="s">
        <v>1331</v>
      </c>
    </row>
    <row r="2571" spans="1:16" ht="51">
      <c r="A2571" s="126">
        <v>15</v>
      </c>
      <c r="B2571" s="126"/>
      <c r="C2571" s="127" t="s">
        <v>692</v>
      </c>
      <c r="D2571" s="121">
        <v>42964</v>
      </c>
      <c r="E2571" s="122" t="s">
        <v>6703</v>
      </c>
      <c r="F2571" s="122" t="s">
        <v>3</v>
      </c>
      <c r="G2571" s="122">
        <v>1530018</v>
      </c>
      <c r="H2571" s="126"/>
      <c r="I2571" s="130" t="s">
        <v>6704</v>
      </c>
      <c r="J2571" s="126"/>
      <c r="K2571" s="126"/>
      <c r="L2571" s="126"/>
      <c r="M2571" s="126"/>
      <c r="N2571" s="223">
        <v>0</v>
      </c>
      <c r="O2571" s="223">
        <v>0.09</v>
      </c>
      <c r="P2571" s="126" t="s">
        <v>1331</v>
      </c>
    </row>
    <row r="2572" spans="1:16" ht="51">
      <c r="A2572" s="126" t="s">
        <v>620</v>
      </c>
      <c r="B2572" s="126"/>
      <c r="C2572" s="127" t="s">
        <v>714</v>
      </c>
      <c r="D2572" s="121">
        <v>42964</v>
      </c>
      <c r="E2572" s="122" t="s">
        <v>6705</v>
      </c>
      <c r="F2572" s="122" t="s">
        <v>3</v>
      </c>
      <c r="G2572" s="122">
        <v>1530022</v>
      </c>
      <c r="H2572" s="126"/>
      <c r="I2572" s="130" t="s">
        <v>6706</v>
      </c>
      <c r="J2572" s="126"/>
      <c r="K2572" s="126"/>
      <c r="L2572" s="126"/>
      <c r="M2572" s="126"/>
      <c r="N2572" s="223">
        <v>0</v>
      </c>
      <c r="O2572" s="223">
        <v>230000</v>
      </c>
      <c r="P2572" s="126" t="s">
        <v>1331</v>
      </c>
    </row>
    <row r="2573" spans="1:16" ht="51">
      <c r="A2573" s="126">
        <v>15</v>
      </c>
      <c r="B2573" s="126"/>
      <c r="C2573" s="127" t="s">
        <v>692</v>
      </c>
      <c r="D2573" s="121">
        <v>42964</v>
      </c>
      <c r="E2573" s="122" t="s">
        <v>6707</v>
      </c>
      <c r="F2573" s="122" t="s">
        <v>3</v>
      </c>
      <c r="G2573" s="122">
        <v>1530082</v>
      </c>
      <c r="H2573" s="126"/>
      <c r="I2573" s="130" t="s">
        <v>6708</v>
      </c>
      <c r="J2573" s="126"/>
      <c r="K2573" s="126"/>
      <c r="L2573" s="126"/>
      <c r="M2573" s="126"/>
      <c r="N2573" s="223">
        <v>0</v>
      </c>
      <c r="O2573" s="223">
        <v>17.34</v>
      </c>
      <c r="P2573" s="126" t="s">
        <v>1331</v>
      </c>
    </row>
    <row r="2574" spans="1:16" ht="51">
      <c r="A2574" s="126" t="s">
        <v>620</v>
      </c>
      <c r="B2574" s="126"/>
      <c r="C2574" s="127" t="s">
        <v>714</v>
      </c>
      <c r="D2574" s="121">
        <v>42964</v>
      </c>
      <c r="E2574" s="122" t="s">
        <v>6709</v>
      </c>
      <c r="F2574" s="122" t="s">
        <v>3</v>
      </c>
      <c r="G2574" s="122">
        <v>1530098</v>
      </c>
      <c r="H2574" s="126"/>
      <c r="I2574" s="130" t="s">
        <v>6710</v>
      </c>
      <c r="J2574" s="126"/>
      <c r="K2574" s="126"/>
      <c r="L2574" s="126"/>
      <c r="M2574" s="126"/>
      <c r="N2574" s="223">
        <v>0</v>
      </c>
      <c r="O2574" s="223">
        <v>151.46</v>
      </c>
      <c r="P2574" s="126" t="s">
        <v>12606</v>
      </c>
    </row>
    <row r="2575" spans="1:16" ht="51">
      <c r="A2575" s="126">
        <v>86</v>
      </c>
      <c r="B2575" s="126"/>
      <c r="C2575" s="127" t="s">
        <v>711</v>
      </c>
      <c r="D2575" s="121">
        <v>42964</v>
      </c>
      <c r="E2575" s="122" t="s">
        <v>6711</v>
      </c>
      <c r="F2575" s="122" t="s">
        <v>3</v>
      </c>
      <c r="G2575" s="122">
        <v>1530142</v>
      </c>
      <c r="H2575" s="126"/>
      <c r="I2575" s="130" t="s">
        <v>6712</v>
      </c>
      <c r="J2575" s="126"/>
      <c r="K2575" s="126"/>
      <c r="L2575" s="126"/>
      <c r="M2575" s="126"/>
      <c r="N2575" s="223">
        <v>0</v>
      </c>
      <c r="O2575" s="223">
        <v>2122</v>
      </c>
      <c r="P2575" s="126" t="s">
        <v>1331</v>
      </c>
    </row>
    <row r="2576" spans="1:16" ht="51">
      <c r="A2576" s="126">
        <v>15</v>
      </c>
      <c r="B2576" s="126"/>
      <c r="C2576" s="127" t="s">
        <v>692</v>
      </c>
      <c r="D2576" s="121">
        <v>42964</v>
      </c>
      <c r="E2576" s="122" t="s">
        <v>6713</v>
      </c>
      <c r="F2576" s="122" t="s">
        <v>3</v>
      </c>
      <c r="G2576" s="122">
        <v>1530177</v>
      </c>
      <c r="H2576" s="126"/>
      <c r="I2576" s="130" t="s">
        <v>6714</v>
      </c>
      <c r="J2576" s="126"/>
      <c r="K2576" s="126"/>
      <c r="L2576" s="126"/>
      <c r="M2576" s="126"/>
      <c r="N2576" s="223">
        <v>0</v>
      </c>
      <c r="O2576" s="223">
        <v>0.25</v>
      </c>
      <c r="P2576" s="126" t="s">
        <v>1331</v>
      </c>
    </row>
    <row r="2577" spans="1:16" ht="51">
      <c r="A2577" s="126">
        <v>291</v>
      </c>
      <c r="B2577" s="126"/>
      <c r="C2577" s="127" t="s">
        <v>795</v>
      </c>
      <c r="D2577" s="121">
        <v>42964</v>
      </c>
      <c r="E2577" s="122" t="s">
        <v>6715</v>
      </c>
      <c r="F2577" s="122" t="s">
        <v>3</v>
      </c>
      <c r="G2577" s="122">
        <v>1530216</v>
      </c>
      <c r="H2577" s="126"/>
      <c r="I2577" s="130" t="s">
        <v>6716</v>
      </c>
      <c r="J2577" s="126"/>
      <c r="K2577" s="126"/>
      <c r="L2577" s="126"/>
      <c r="M2577" s="126"/>
      <c r="N2577" s="223">
        <v>0</v>
      </c>
      <c r="O2577" s="223">
        <v>3609.1</v>
      </c>
      <c r="P2577" s="126" t="s">
        <v>1331</v>
      </c>
    </row>
    <row r="2578" spans="1:16" ht="51">
      <c r="A2578" s="126" t="s">
        <v>620</v>
      </c>
      <c r="B2578" s="126"/>
      <c r="C2578" s="127" t="s">
        <v>714</v>
      </c>
      <c r="D2578" s="121">
        <v>42965</v>
      </c>
      <c r="E2578" s="122" t="s">
        <v>6718</v>
      </c>
      <c r="F2578" s="122" t="s">
        <v>3</v>
      </c>
      <c r="G2578" s="122">
        <v>1530526</v>
      </c>
      <c r="H2578" s="126"/>
      <c r="I2578" s="130" t="s">
        <v>6719</v>
      </c>
      <c r="J2578" s="126"/>
      <c r="K2578" s="126"/>
      <c r="L2578" s="126"/>
      <c r="M2578" s="126"/>
      <c r="N2578" s="223">
        <v>0</v>
      </c>
      <c r="O2578" s="223">
        <v>6218</v>
      </c>
      <c r="P2578" s="126" t="s">
        <v>1331</v>
      </c>
    </row>
    <row r="2579" spans="1:16" ht="63.75">
      <c r="A2579" s="126" t="s">
        <v>620</v>
      </c>
      <c r="B2579" s="126"/>
      <c r="C2579" s="127" t="s">
        <v>714</v>
      </c>
      <c r="D2579" s="121">
        <v>42965</v>
      </c>
      <c r="E2579" s="122" t="s">
        <v>6720</v>
      </c>
      <c r="F2579" s="122" t="s">
        <v>3</v>
      </c>
      <c r="G2579" s="122">
        <v>1530529</v>
      </c>
      <c r="H2579" s="126"/>
      <c r="I2579" s="130" t="s">
        <v>6721</v>
      </c>
      <c r="J2579" s="126"/>
      <c r="K2579" s="126"/>
      <c r="L2579" s="126"/>
      <c r="M2579" s="126"/>
      <c r="N2579" s="223">
        <v>0</v>
      </c>
      <c r="O2579" s="223">
        <v>8409.09</v>
      </c>
      <c r="P2579" s="126" t="s">
        <v>1331</v>
      </c>
    </row>
    <row r="2580" spans="1:16" ht="51">
      <c r="A2580" s="126">
        <v>15</v>
      </c>
      <c r="B2580" s="126"/>
      <c r="C2580" s="127" t="s">
        <v>692</v>
      </c>
      <c r="D2580" s="121">
        <v>42965</v>
      </c>
      <c r="E2580" s="122" t="s">
        <v>6722</v>
      </c>
      <c r="F2580" s="122" t="s">
        <v>3</v>
      </c>
      <c r="G2580" s="122">
        <v>1530654</v>
      </c>
      <c r="H2580" s="126"/>
      <c r="I2580" s="130" t="s">
        <v>6723</v>
      </c>
      <c r="J2580" s="126"/>
      <c r="K2580" s="126"/>
      <c r="L2580" s="126"/>
      <c r="M2580" s="126"/>
      <c r="N2580" s="223">
        <v>0</v>
      </c>
      <c r="O2580" s="223">
        <v>2.36</v>
      </c>
      <c r="P2580" s="126" t="s">
        <v>1331</v>
      </c>
    </row>
    <row r="2581" spans="1:16" ht="51">
      <c r="A2581" s="126" t="s">
        <v>620</v>
      </c>
      <c r="B2581" s="126"/>
      <c r="C2581" s="127" t="s">
        <v>714</v>
      </c>
      <c r="D2581" s="121">
        <v>42965</v>
      </c>
      <c r="E2581" s="122" t="s">
        <v>6724</v>
      </c>
      <c r="F2581" s="122" t="s">
        <v>3</v>
      </c>
      <c r="G2581" s="122">
        <v>1530721</v>
      </c>
      <c r="H2581" s="126"/>
      <c r="I2581" s="130" t="s">
        <v>6725</v>
      </c>
      <c r="J2581" s="126"/>
      <c r="K2581" s="126"/>
      <c r="L2581" s="126"/>
      <c r="M2581" s="126"/>
      <c r="N2581" s="223">
        <v>0</v>
      </c>
      <c r="O2581" s="223">
        <v>7123.1900000000005</v>
      </c>
      <c r="P2581" s="126" t="s">
        <v>1331</v>
      </c>
    </row>
    <row r="2582" spans="1:16" ht="51">
      <c r="A2582" s="126" t="s">
        <v>620</v>
      </c>
      <c r="B2582" s="126"/>
      <c r="C2582" s="127" t="s">
        <v>714</v>
      </c>
      <c r="D2582" s="121">
        <v>42965</v>
      </c>
      <c r="E2582" s="122" t="s">
        <v>6726</v>
      </c>
      <c r="F2582" s="122" t="s">
        <v>3</v>
      </c>
      <c r="G2582" s="122">
        <v>1530767</v>
      </c>
      <c r="H2582" s="126"/>
      <c r="I2582" s="130" t="s">
        <v>6727</v>
      </c>
      <c r="J2582" s="126"/>
      <c r="K2582" s="126"/>
      <c r="L2582" s="126"/>
      <c r="M2582" s="126"/>
      <c r="N2582" s="223">
        <v>0</v>
      </c>
      <c r="O2582" s="223">
        <v>30</v>
      </c>
      <c r="P2582" s="126" t="s">
        <v>1331</v>
      </c>
    </row>
    <row r="2583" spans="1:16" ht="63.75">
      <c r="A2583" s="126" t="s">
        <v>620</v>
      </c>
      <c r="B2583" s="126"/>
      <c r="C2583" s="127" t="s">
        <v>714</v>
      </c>
      <c r="D2583" s="121">
        <v>42968</v>
      </c>
      <c r="E2583" s="122" t="s">
        <v>6728</v>
      </c>
      <c r="F2583" s="122" t="s">
        <v>3</v>
      </c>
      <c r="G2583" s="122">
        <v>1531127</v>
      </c>
      <c r="H2583" s="126"/>
      <c r="I2583" s="130" t="s">
        <v>6729</v>
      </c>
      <c r="J2583" s="126"/>
      <c r="K2583" s="126"/>
      <c r="L2583" s="126"/>
      <c r="M2583" s="126"/>
      <c r="N2583" s="223">
        <v>0</v>
      </c>
      <c r="O2583" s="223">
        <v>439014.5</v>
      </c>
      <c r="P2583" s="126" t="s">
        <v>1331</v>
      </c>
    </row>
    <row r="2584" spans="1:16" ht="51">
      <c r="A2584" s="126" t="s">
        <v>620</v>
      </c>
      <c r="B2584" s="126"/>
      <c r="C2584" s="127" t="s">
        <v>714</v>
      </c>
      <c r="D2584" s="121">
        <v>42968</v>
      </c>
      <c r="E2584" s="122" t="s">
        <v>6730</v>
      </c>
      <c r="F2584" s="122" t="s">
        <v>3</v>
      </c>
      <c r="G2584" s="122">
        <v>1531161</v>
      </c>
      <c r="H2584" s="126"/>
      <c r="I2584" s="130" t="s">
        <v>6731</v>
      </c>
      <c r="J2584" s="126"/>
      <c r="K2584" s="126"/>
      <c r="L2584" s="126"/>
      <c r="M2584" s="126"/>
      <c r="N2584" s="223">
        <v>0</v>
      </c>
      <c r="O2584" s="223">
        <v>4158.8599999999997</v>
      </c>
      <c r="P2584" s="126" t="s">
        <v>1331</v>
      </c>
    </row>
    <row r="2585" spans="1:16" ht="51">
      <c r="A2585" s="126" t="s">
        <v>620</v>
      </c>
      <c r="B2585" s="126"/>
      <c r="C2585" s="127" t="s">
        <v>714</v>
      </c>
      <c r="D2585" s="121">
        <v>42968</v>
      </c>
      <c r="E2585" s="122" t="s">
        <v>6732</v>
      </c>
      <c r="F2585" s="122" t="s">
        <v>3</v>
      </c>
      <c r="G2585" s="122">
        <v>1531164</v>
      </c>
      <c r="H2585" s="126"/>
      <c r="I2585" s="130" t="s">
        <v>6733</v>
      </c>
      <c r="J2585" s="126"/>
      <c r="K2585" s="126"/>
      <c r="L2585" s="126"/>
      <c r="M2585" s="126"/>
      <c r="N2585" s="223">
        <v>0</v>
      </c>
      <c r="O2585" s="223">
        <v>3917.63</v>
      </c>
      <c r="P2585" s="126" t="s">
        <v>1331</v>
      </c>
    </row>
    <row r="2586" spans="1:16" ht="51">
      <c r="A2586" s="126" t="s">
        <v>620</v>
      </c>
      <c r="B2586" s="126"/>
      <c r="C2586" s="127" t="s">
        <v>714</v>
      </c>
      <c r="D2586" s="121">
        <v>42968</v>
      </c>
      <c r="E2586" s="122" t="s">
        <v>6734</v>
      </c>
      <c r="F2586" s="122" t="s">
        <v>3</v>
      </c>
      <c r="G2586" s="122">
        <v>1531166</v>
      </c>
      <c r="H2586" s="126"/>
      <c r="I2586" s="130" t="s">
        <v>6735</v>
      </c>
      <c r="J2586" s="126"/>
      <c r="K2586" s="126"/>
      <c r="L2586" s="126"/>
      <c r="M2586" s="126"/>
      <c r="N2586" s="223">
        <v>0</v>
      </c>
      <c r="O2586" s="223">
        <v>1529.9</v>
      </c>
      <c r="P2586" s="126" t="s">
        <v>1331</v>
      </c>
    </row>
    <row r="2587" spans="1:16" ht="51">
      <c r="A2587" s="126">
        <v>234</v>
      </c>
      <c r="B2587" s="126"/>
      <c r="C2587" s="127" t="s">
        <v>124</v>
      </c>
      <c r="D2587" s="121">
        <v>42968</v>
      </c>
      <c r="E2587" s="122" t="s">
        <v>6736</v>
      </c>
      <c r="F2587" s="122" t="s">
        <v>3</v>
      </c>
      <c r="G2587" s="122">
        <v>1531172</v>
      </c>
      <c r="H2587" s="126"/>
      <c r="I2587" s="130" t="s">
        <v>6737</v>
      </c>
      <c r="J2587" s="126"/>
      <c r="K2587" s="126"/>
      <c r="L2587" s="126"/>
      <c r="M2587" s="126"/>
      <c r="N2587" s="223">
        <v>0</v>
      </c>
      <c r="O2587" s="223">
        <v>6</v>
      </c>
      <c r="P2587" s="126" t="s">
        <v>1331</v>
      </c>
    </row>
    <row r="2588" spans="1:16" ht="63.75">
      <c r="A2588" s="126">
        <v>130</v>
      </c>
      <c r="B2588" s="126"/>
      <c r="C2588" s="127" t="s">
        <v>728</v>
      </c>
      <c r="D2588" s="121">
        <v>42968</v>
      </c>
      <c r="E2588" s="122" t="s">
        <v>6738</v>
      </c>
      <c r="F2588" s="122" t="s">
        <v>3</v>
      </c>
      <c r="G2588" s="122">
        <v>1531199</v>
      </c>
      <c r="H2588" s="126"/>
      <c r="I2588" s="130" t="s">
        <v>6739</v>
      </c>
      <c r="J2588" s="126"/>
      <c r="K2588" s="126"/>
      <c r="L2588" s="126"/>
      <c r="M2588" s="126"/>
      <c r="N2588" s="223">
        <v>0</v>
      </c>
      <c r="O2588" s="223">
        <v>5670</v>
      </c>
      <c r="P2588" s="126" t="s">
        <v>1331</v>
      </c>
    </row>
    <row r="2589" spans="1:16" ht="63.75">
      <c r="A2589" s="126">
        <v>130</v>
      </c>
      <c r="B2589" s="126"/>
      <c r="C2589" s="127" t="s">
        <v>728</v>
      </c>
      <c r="D2589" s="121">
        <v>42968</v>
      </c>
      <c r="E2589" s="122" t="s">
        <v>6740</v>
      </c>
      <c r="F2589" s="122" t="s">
        <v>3</v>
      </c>
      <c r="G2589" s="122">
        <v>1531200</v>
      </c>
      <c r="H2589" s="126"/>
      <c r="I2589" s="130" t="s">
        <v>6741</v>
      </c>
      <c r="J2589" s="126"/>
      <c r="K2589" s="126"/>
      <c r="L2589" s="126"/>
      <c r="M2589" s="126"/>
      <c r="N2589" s="223">
        <v>0</v>
      </c>
      <c r="O2589" s="223">
        <v>6845</v>
      </c>
      <c r="P2589" s="126" t="s">
        <v>1331</v>
      </c>
    </row>
    <row r="2590" spans="1:16" ht="51">
      <c r="A2590" s="126" t="s">
        <v>620</v>
      </c>
      <c r="B2590" s="126"/>
      <c r="C2590" s="127" t="s">
        <v>714</v>
      </c>
      <c r="D2590" s="121">
        <v>42968</v>
      </c>
      <c r="E2590" s="122" t="s">
        <v>6742</v>
      </c>
      <c r="F2590" s="122" t="s">
        <v>3</v>
      </c>
      <c r="G2590" s="122">
        <v>1531098</v>
      </c>
      <c r="H2590" s="126"/>
      <c r="I2590" s="130" t="s">
        <v>4148</v>
      </c>
      <c r="J2590" s="126"/>
      <c r="K2590" s="126"/>
      <c r="L2590" s="126"/>
      <c r="M2590" s="126"/>
      <c r="N2590" s="223">
        <v>0</v>
      </c>
      <c r="O2590" s="223">
        <v>3400</v>
      </c>
      <c r="P2590" s="126" t="s">
        <v>1331</v>
      </c>
    </row>
    <row r="2591" spans="1:16" ht="63.75">
      <c r="A2591" s="126">
        <v>512</v>
      </c>
      <c r="B2591" s="126"/>
      <c r="C2591" s="127" t="s">
        <v>841</v>
      </c>
      <c r="D2591" s="121">
        <v>42968</v>
      </c>
      <c r="E2591" s="122" t="s">
        <v>6743</v>
      </c>
      <c r="F2591" s="122" t="s">
        <v>3</v>
      </c>
      <c r="G2591" s="122">
        <v>1531134</v>
      </c>
      <c r="H2591" s="126"/>
      <c r="I2591" s="130" t="s">
        <v>6744</v>
      </c>
      <c r="J2591" s="126"/>
      <c r="K2591" s="126"/>
      <c r="L2591" s="126"/>
      <c r="M2591" s="126"/>
      <c r="N2591" s="223">
        <v>0</v>
      </c>
      <c r="O2591" s="223">
        <v>320</v>
      </c>
      <c r="P2591" s="126" t="s">
        <v>1331</v>
      </c>
    </row>
    <row r="2592" spans="1:16" ht="51">
      <c r="A2592" s="126" t="s">
        <v>620</v>
      </c>
      <c r="B2592" s="126"/>
      <c r="C2592" s="127" t="s">
        <v>714</v>
      </c>
      <c r="D2592" s="121">
        <v>42968</v>
      </c>
      <c r="E2592" s="122" t="s">
        <v>6745</v>
      </c>
      <c r="F2592" s="122" t="s">
        <v>3</v>
      </c>
      <c r="G2592" s="122">
        <v>1531159</v>
      </c>
      <c r="H2592" s="126"/>
      <c r="I2592" s="130" t="s">
        <v>6746</v>
      </c>
      <c r="J2592" s="126"/>
      <c r="K2592" s="126"/>
      <c r="L2592" s="126"/>
      <c r="M2592" s="126"/>
      <c r="N2592" s="223">
        <v>0</v>
      </c>
      <c r="O2592" s="223">
        <v>3471</v>
      </c>
      <c r="P2592" s="126" t="s">
        <v>1331</v>
      </c>
    </row>
    <row r="2593" spans="1:16" ht="51">
      <c r="A2593" s="126" t="s">
        <v>620</v>
      </c>
      <c r="B2593" s="126"/>
      <c r="C2593" s="127" t="s">
        <v>714</v>
      </c>
      <c r="D2593" s="121">
        <v>42968</v>
      </c>
      <c r="E2593" s="122" t="s">
        <v>6747</v>
      </c>
      <c r="F2593" s="122" t="s">
        <v>3</v>
      </c>
      <c r="G2593" s="122">
        <v>1531180</v>
      </c>
      <c r="H2593" s="126"/>
      <c r="I2593" s="130" t="s">
        <v>6748</v>
      </c>
      <c r="J2593" s="126"/>
      <c r="K2593" s="126"/>
      <c r="L2593" s="126"/>
      <c r="M2593" s="126"/>
      <c r="N2593" s="223">
        <v>0</v>
      </c>
      <c r="O2593" s="223">
        <v>960.36</v>
      </c>
      <c r="P2593" s="126" t="s">
        <v>1331</v>
      </c>
    </row>
    <row r="2594" spans="1:16" ht="51">
      <c r="A2594" s="126" t="s">
        <v>620</v>
      </c>
      <c r="B2594" s="126"/>
      <c r="C2594" s="127" t="s">
        <v>714</v>
      </c>
      <c r="D2594" s="121">
        <v>42968</v>
      </c>
      <c r="E2594" s="122" t="s">
        <v>6749</v>
      </c>
      <c r="F2594" s="122" t="s">
        <v>3</v>
      </c>
      <c r="G2594" s="122">
        <v>1531231</v>
      </c>
      <c r="H2594" s="126"/>
      <c r="I2594" s="130" t="s">
        <v>6750</v>
      </c>
      <c r="J2594" s="126"/>
      <c r="K2594" s="126"/>
      <c r="L2594" s="126"/>
      <c r="M2594" s="126"/>
      <c r="N2594" s="223">
        <v>0</v>
      </c>
      <c r="O2594" s="223">
        <v>800</v>
      </c>
      <c r="P2594" s="126" t="s">
        <v>1331</v>
      </c>
    </row>
    <row r="2595" spans="1:16" ht="51">
      <c r="A2595" s="126">
        <v>15</v>
      </c>
      <c r="B2595" s="126"/>
      <c r="C2595" s="127" t="s">
        <v>692</v>
      </c>
      <c r="D2595" s="121">
        <v>42968</v>
      </c>
      <c r="E2595" s="122" t="s">
        <v>6751</v>
      </c>
      <c r="F2595" s="122" t="s">
        <v>3</v>
      </c>
      <c r="G2595" s="122">
        <v>1531233</v>
      </c>
      <c r="H2595" s="126"/>
      <c r="I2595" s="130" t="s">
        <v>6752</v>
      </c>
      <c r="J2595" s="126"/>
      <c r="K2595" s="126"/>
      <c r="L2595" s="126"/>
      <c r="M2595" s="126"/>
      <c r="N2595" s="223">
        <v>0</v>
      </c>
      <c r="O2595" s="223">
        <v>51.78</v>
      </c>
      <c r="P2595" s="126" t="s">
        <v>1331</v>
      </c>
    </row>
    <row r="2596" spans="1:16" ht="63.75">
      <c r="A2596" s="126" t="s">
        <v>620</v>
      </c>
      <c r="B2596" s="126"/>
      <c r="C2596" s="127" t="s">
        <v>714</v>
      </c>
      <c r="D2596" s="121">
        <v>42968</v>
      </c>
      <c r="E2596" s="122" t="s">
        <v>6753</v>
      </c>
      <c r="F2596" s="122" t="s">
        <v>3</v>
      </c>
      <c r="G2596" s="122">
        <v>1531307</v>
      </c>
      <c r="H2596" s="126"/>
      <c r="I2596" s="130" t="s">
        <v>6754</v>
      </c>
      <c r="J2596" s="126"/>
      <c r="K2596" s="126"/>
      <c r="L2596" s="126"/>
      <c r="M2596" s="126"/>
      <c r="N2596" s="223">
        <v>0</v>
      </c>
      <c r="O2596" s="223">
        <v>810</v>
      </c>
      <c r="P2596" s="126" t="s">
        <v>1331</v>
      </c>
    </row>
    <row r="2597" spans="1:16" ht="51">
      <c r="A2597" s="126" t="s">
        <v>620</v>
      </c>
      <c r="B2597" s="126"/>
      <c r="C2597" s="127" t="s">
        <v>714</v>
      </c>
      <c r="D2597" s="121">
        <v>42968</v>
      </c>
      <c r="E2597" s="122" t="s">
        <v>6756</v>
      </c>
      <c r="F2597" s="122" t="s">
        <v>3</v>
      </c>
      <c r="G2597" s="122">
        <v>1531399</v>
      </c>
      <c r="H2597" s="126"/>
      <c r="I2597" s="130" t="s">
        <v>6757</v>
      </c>
      <c r="J2597" s="126"/>
      <c r="K2597" s="126"/>
      <c r="L2597" s="126"/>
      <c r="M2597" s="126"/>
      <c r="N2597" s="223">
        <v>0</v>
      </c>
      <c r="O2597" s="223">
        <v>25.09</v>
      </c>
      <c r="P2597" s="126" t="s">
        <v>1331</v>
      </c>
    </row>
    <row r="2598" spans="1:16" ht="51">
      <c r="A2598" s="126">
        <v>15</v>
      </c>
      <c r="B2598" s="126"/>
      <c r="C2598" s="127" t="s">
        <v>692</v>
      </c>
      <c r="D2598" s="121">
        <v>42968</v>
      </c>
      <c r="E2598" s="122" t="s">
        <v>6758</v>
      </c>
      <c r="F2598" s="122" t="s">
        <v>3</v>
      </c>
      <c r="G2598" s="122">
        <v>1531401</v>
      </c>
      <c r="H2598" s="126"/>
      <c r="I2598" s="130" t="s">
        <v>6759</v>
      </c>
      <c r="J2598" s="126"/>
      <c r="K2598" s="126"/>
      <c r="L2598" s="126"/>
      <c r="M2598" s="126"/>
      <c r="N2598" s="223">
        <v>0</v>
      </c>
      <c r="O2598" s="223">
        <v>0.6</v>
      </c>
      <c r="P2598" s="126" t="s">
        <v>1331</v>
      </c>
    </row>
    <row r="2599" spans="1:16" ht="63.75">
      <c r="A2599" s="126" t="s">
        <v>620</v>
      </c>
      <c r="B2599" s="126"/>
      <c r="C2599" s="127" t="s">
        <v>714</v>
      </c>
      <c r="D2599" s="121">
        <v>42969</v>
      </c>
      <c r="E2599" s="122" t="s">
        <v>6760</v>
      </c>
      <c r="F2599" s="122" t="s">
        <v>3</v>
      </c>
      <c r="G2599" s="122">
        <v>1531632</v>
      </c>
      <c r="H2599" s="126"/>
      <c r="I2599" s="130" t="s">
        <v>6761</v>
      </c>
      <c r="J2599" s="126"/>
      <c r="K2599" s="126"/>
      <c r="L2599" s="126"/>
      <c r="M2599" s="126"/>
      <c r="N2599" s="223">
        <v>0</v>
      </c>
      <c r="O2599" s="223">
        <v>372217.93</v>
      </c>
      <c r="P2599" s="126" t="s">
        <v>1331</v>
      </c>
    </row>
    <row r="2600" spans="1:16" ht="63.75">
      <c r="A2600" s="126" t="s">
        <v>620</v>
      </c>
      <c r="B2600" s="126"/>
      <c r="C2600" s="127" t="s">
        <v>714</v>
      </c>
      <c r="D2600" s="121">
        <v>42969</v>
      </c>
      <c r="E2600" s="122" t="s">
        <v>6762</v>
      </c>
      <c r="F2600" s="122" t="s">
        <v>3</v>
      </c>
      <c r="G2600" s="122">
        <v>1531635</v>
      </c>
      <c r="H2600" s="126"/>
      <c r="I2600" s="130" t="s">
        <v>6763</v>
      </c>
      <c r="J2600" s="126"/>
      <c r="K2600" s="126"/>
      <c r="L2600" s="126"/>
      <c r="M2600" s="126"/>
      <c r="N2600" s="223">
        <v>0</v>
      </c>
      <c r="O2600" s="223">
        <v>80830.650000000009</v>
      </c>
      <c r="P2600" s="126" t="s">
        <v>1331</v>
      </c>
    </row>
    <row r="2601" spans="1:16" ht="63.75">
      <c r="A2601" s="126" t="s">
        <v>620</v>
      </c>
      <c r="B2601" s="126"/>
      <c r="C2601" s="127" t="s">
        <v>714</v>
      </c>
      <c r="D2601" s="121">
        <v>42969</v>
      </c>
      <c r="E2601" s="122" t="s">
        <v>6764</v>
      </c>
      <c r="F2601" s="122" t="s">
        <v>3</v>
      </c>
      <c r="G2601" s="122">
        <v>1531636</v>
      </c>
      <c r="H2601" s="126"/>
      <c r="I2601" s="130" t="s">
        <v>6765</v>
      </c>
      <c r="J2601" s="126"/>
      <c r="K2601" s="126"/>
      <c r="L2601" s="126"/>
      <c r="M2601" s="126"/>
      <c r="N2601" s="223">
        <v>0</v>
      </c>
      <c r="O2601" s="223">
        <v>218736.61000000002</v>
      </c>
      <c r="P2601" s="126" t="s">
        <v>1331</v>
      </c>
    </row>
    <row r="2602" spans="1:16" ht="63.75">
      <c r="A2602" s="126" t="s">
        <v>620</v>
      </c>
      <c r="B2602" s="126"/>
      <c r="C2602" s="127" t="s">
        <v>714</v>
      </c>
      <c r="D2602" s="121">
        <v>42969</v>
      </c>
      <c r="E2602" s="122" t="s">
        <v>6766</v>
      </c>
      <c r="F2602" s="122" t="s">
        <v>3</v>
      </c>
      <c r="G2602" s="122">
        <v>1531639</v>
      </c>
      <c r="H2602" s="126"/>
      <c r="I2602" s="130" t="s">
        <v>6767</v>
      </c>
      <c r="J2602" s="126"/>
      <c r="K2602" s="126"/>
      <c r="L2602" s="126"/>
      <c r="M2602" s="126"/>
      <c r="N2602" s="223">
        <v>0</v>
      </c>
      <c r="O2602" s="223">
        <v>138459.14000000001</v>
      </c>
      <c r="P2602" s="126" t="s">
        <v>1331</v>
      </c>
    </row>
    <row r="2603" spans="1:16" ht="63.75">
      <c r="A2603" s="126" t="s">
        <v>620</v>
      </c>
      <c r="B2603" s="126"/>
      <c r="C2603" s="127" t="s">
        <v>714</v>
      </c>
      <c r="D2603" s="121">
        <v>42969</v>
      </c>
      <c r="E2603" s="122" t="s">
        <v>6768</v>
      </c>
      <c r="F2603" s="122" t="s">
        <v>3</v>
      </c>
      <c r="G2603" s="122">
        <v>1531640</v>
      </c>
      <c r="H2603" s="126"/>
      <c r="I2603" s="130" t="s">
        <v>6769</v>
      </c>
      <c r="J2603" s="126"/>
      <c r="K2603" s="126"/>
      <c r="L2603" s="126"/>
      <c r="M2603" s="126"/>
      <c r="N2603" s="223">
        <v>0</v>
      </c>
      <c r="O2603" s="223">
        <v>34724.25</v>
      </c>
      <c r="P2603" s="126" t="s">
        <v>1331</v>
      </c>
    </row>
    <row r="2604" spans="1:16" ht="63.75">
      <c r="A2604" s="126" t="s">
        <v>620</v>
      </c>
      <c r="B2604" s="126"/>
      <c r="C2604" s="127" t="s">
        <v>714</v>
      </c>
      <c r="D2604" s="121">
        <v>42969</v>
      </c>
      <c r="E2604" s="122" t="s">
        <v>6770</v>
      </c>
      <c r="F2604" s="122" t="s">
        <v>3</v>
      </c>
      <c r="G2604" s="122">
        <v>1531647</v>
      </c>
      <c r="H2604" s="126"/>
      <c r="I2604" s="130" t="s">
        <v>6771</v>
      </c>
      <c r="J2604" s="126"/>
      <c r="K2604" s="126"/>
      <c r="L2604" s="126"/>
      <c r="M2604" s="126"/>
      <c r="N2604" s="223">
        <v>0</v>
      </c>
      <c r="O2604" s="223">
        <v>38850.43</v>
      </c>
      <c r="P2604" s="126" t="s">
        <v>1331</v>
      </c>
    </row>
    <row r="2605" spans="1:16" ht="51">
      <c r="A2605" s="126" t="s">
        <v>620</v>
      </c>
      <c r="B2605" s="126"/>
      <c r="C2605" s="127" t="s">
        <v>714</v>
      </c>
      <c r="D2605" s="121">
        <v>42969</v>
      </c>
      <c r="E2605" s="122" t="s">
        <v>6772</v>
      </c>
      <c r="F2605" s="122" t="s">
        <v>3</v>
      </c>
      <c r="G2605" s="122">
        <v>1531651</v>
      </c>
      <c r="H2605" s="126"/>
      <c r="I2605" s="130" t="s">
        <v>6773</v>
      </c>
      <c r="J2605" s="126"/>
      <c r="K2605" s="126"/>
      <c r="L2605" s="126"/>
      <c r="M2605" s="126"/>
      <c r="N2605" s="223">
        <v>0</v>
      </c>
      <c r="O2605" s="223">
        <v>5099.8500000000004</v>
      </c>
      <c r="P2605" s="126" t="s">
        <v>1331</v>
      </c>
    </row>
    <row r="2606" spans="1:16" ht="51">
      <c r="A2606" s="126">
        <v>70</v>
      </c>
      <c r="B2606" s="126"/>
      <c r="C2606" s="127" t="s">
        <v>706</v>
      </c>
      <c r="D2606" s="121">
        <v>42969</v>
      </c>
      <c r="E2606" s="122" t="s">
        <v>6774</v>
      </c>
      <c r="F2606" s="122" t="s">
        <v>3</v>
      </c>
      <c r="G2606" s="122">
        <v>1531745</v>
      </c>
      <c r="H2606" s="126"/>
      <c r="I2606" s="130" t="s">
        <v>6775</v>
      </c>
      <c r="J2606" s="126"/>
      <c r="K2606" s="126"/>
      <c r="L2606" s="126"/>
      <c r="M2606" s="126"/>
      <c r="N2606" s="223">
        <v>0</v>
      </c>
      <c r="O2606" s="223">
        <v>100</v>
      </c>
      <c r="P2606" s="126" t="s">
        <v>1331</v>
      </c>
    </row>
    <row r="2607" spans="1:16" ht="51">
      <c r="A2607" s="126">
        <v>70</v>
      </c>
      <c r="B2607" s="126"/>
      <c r="C2607" s="127" t="s">
        <v>706</v>
      </c>
      <c r="D2607" s="121">
        <v>42969</v>
      </c>
      <c r="E2607" s="122" t="s">
        <v>6776</v>
      </c>
      <c r="F2607" s="122" t="s">
        <v>3</v>
      </c>
      <c r="G2607" s="122">
        <v>1531748</v>
      </c>
      <c r="H2607" s="126"/>
      <c r="I2607" s="130" t="s">
        <v>6777</v>
      </c>
      <c r="J2607" s="126"/>
      <c r="K2607" s="126"/>
      <c r="L2607" s="126"/>
      <c r="M2607" s="126"/>
      <c r="N2607" s="223">
        <v>0</v>
      </c>
      <c r="O2607" s="223">
        <v>4.37</v>
      </c>
      <c r="P2607" s="126" t="s">
        <v>1331</v>
      </c>
    </row>
    <row r="2608" spans="1:16" ht="51">
      <c r="A2608" s="126" t="s">
        <v>620</v>
      </c>
      <c r="B2608" s="126"/>
      <c r="C2608" s="127" t="s">
        <v>714</v>
      </c>
      <c r="D2608" s="121">
        <v>42969</v>
      </c>
      <c r="E2608" s="122" t="s">
        <v>6778</v>
      </c>
      <c r="F2608" s="122" t="s">
        <v>3</v>
      </c>
      <c r="G2608" s="122">
        <v>1531590</v>
      </c>
      <c r="H2608" s="126"/>
      <c r="I2608" s="130" t="s">
        <v>6779</v>
      </c>
      <c r="J2608" s="126"/>
      <c r="K2608" s="126"/>
      <c r="L2608" s="126"/>
      <c r="M2608" s="126"/>
      <c r="N2608" s="223">
        <v>0</v>
      </c>
      <c r="O2608" s="223">
        <v>1</v>
      </c>
      <c r="P2608" s="126" t="s">
        <v>1331</v>
      </c>
    </row>
    <row r="2609" spans="1:16" ht="51">
      <c r="A2609" s="126">
        <v>41</v>
      </c>
      <c r="B2609" s="126"/>
      <c r="C2609" s="127" t="s">
        <v>698</v>
      </c>
      <c r="D2609" s="121">
        <v>42969</v>
      </c>
      <c r="E2609" s="122" t="s">
        <v>6780</v>
      </c>
      <c r="F2609" s="122" t="s">
        <v>3</v>
      </c>
      <c r="G2609" s="122">
        <v>1531634</v>
      </c>
      <c r="H2609" s="126"/>
      <c r="I2609" s="130" t="s">
        <v>6781</v>
      </c>
      <c r="J2609" s="126"/>
      <c r="K2609" s="126"/>
      <c r="L2609" s="126"/>
      <c r="M2609" s="126"/>
      <c r="N2609" s="223">
        <v>0</v>
      </c>
      <c r="O2609" s="223">
        <v>0.77</v>
      </c>
      <c r="P2609" s="126" t="s">
        <v>1331</v>
      </c>
    </row>
    <row r="2610" spans="1:16" ht="51">
      <c r="A2610" s="126">
        <v>86</v>
      </c>
      <c r="B2610" s="126"/>
      <c r="C2610" s="127" t="s">
        <v>711</v>
      </c>
      <c r="D2610" s="121">
        <v>42969</v>
      </c>
      <c r="E2610" s="122" t="s">
        <v>6782</v>
      </c>
      <c r="F2610" s="122" t="s">
        <v>3</v>
      </c>
      <c r="G2610" s="122">
        <v>1531667</v>
      </c>
      <c r="H2610" s="126"/>
      <c r="I2610" s="130" t="s">
        <v>6783</v>
      </c>
      <c r="J2610" s="126"/>
      <c r="K2610" s="126"/>
      <c r="L2610" s="126"/>
      <c r="M2610" s="126"/>
      <c r="N2610" s="223">
        <v>0</v>
      </c>
      <c r="O2610" s="223">
        <v>476</v>
      </c>
      <c r="P2610" s="126" t="s">
        <v>1331</v>
      </c>
    </row>
    <row r="2611" spans="1:16" ht="51">
      <c r="A2611" s="126">
        <v>86</v>
      </c>
      <c r="B2611" s="126"/>
      <c r="C2611" s="127" t="s">
        <v>711</v>
      </c>
      <c r="D2611" s="121">
        <v>42969</v>
      </c>
      <c r="E2611" s="122" t="s">
        <v>6784</v>
      </c>
      <c r="F2611" s="122" t="s">
        <v>3</v>
      </c>
      <c r="G2611" s="122">
        <v>1531668</v>
      </c>
      <c r="H2611" s="126"/>
      <c r="I2611" s="130" t="s">
        <v>6785</v>
      </c>
      <c r="J2611" s="126"/>
      <c r="K2611" s="126"/>
      <c r="L2611" s="126"/>
      <c r="M2611" s="126"/>
      <c r="N2611" s="223">
        <v>0</v>
      </c>
      <c r="O2611" s="223">
        <v>396</v>
      </c>
      <c r="P2611" s="126" t="s">
        <v>1331</v>
      </c>
    </row>
    <row r="2612" spans="1:16" ht="63.75">
      <c r="A2612" s="126">
        <v>582</v>
      </c>
      <c r="B2612" s="126"/>
      <c r="C2612" s="127" t="s">
        <v>857</v>
      </c>
      <c r="D2612" s="121">
        <v>42969</v>
      </c>
      <c r="E2612" s="122" t="s">
        <v>6786</v>
      </c>
      <c r="F2612" s="122" t="s">
        <v>3</v>
      </c>
      <c r="G2612" s="122">
        <v>1531674</v>
      </c>
      <c r="H2612" s="126"/>
      <c r="I2612" s="130" t="s">
        <v>6787</v>
      </c>
      <c r="J2612" s="126"/>
      <c r="K2612" s="126"/>
      <c r="L2612" s="126"/>
      <c r="M2612" s="126"/>
      <c r="N2612" s="223">
        <v>0</v>
      </c>
      <c r="O2612" s="223">
        <v>90</v>
      </c>
      <c r="P2612" s="126" t="s">
        <v>1331</v>
      </c>
    </row>
    <row r="2613" spans="1:16" ht="51">
      <c r="A2613" s="126" t="s">
        <v>620</v>
      </c>
      <c r="B2613" s="126"/>
      <c r="C2613" s="127" t="s">
        <v>714</v>
      </c>
      <c r="D2613" s="121">
        <v>42969</v>
      </c>
      <c r="E2613" s="122" t="s">
        <v>6788</v>
      </c>
      <c r="F2613" s="122" t="s">
        <v>3</v>
      </c>
      <c r="G2613" s="122">
        <v>1531679</v>
      </c>
      <c r="H2613" s="126"/>
      <c r="I2613" s="130" t="s">
        <v>6789</v>
      </c>
      <c r="J2613" s="126"/>
      <c r="K2613" s="126"/>
      <c r="L2613" s="126"/>
      <c r="M2613" s="126"/>
      <c r="N2613" s="223">
        <v>0</v>
      </c>
      <c r="O2613" s="223">
        <v>20</v>
      </c>
      <c r="P2613" s="126" t="s">
        <v>1331</v>
      </c>
    </row>
    <row r="2614" spans="1:16" ht="51">
      <c r="A2614" s="126" t="s">
        <v>620</v>
      </c>
      <c r="B2614" s="126"/>
      <c r="C2614" s="127" t="s">
        <v>714</v>
      </c>
      <c r="D2614" s="121">
        <v>42969</v>
      </c>
      <c r="E2614" s="122" t="s">
        <v>6790</v>
      </c>
      <c r="F2614" s="122" t="s">
        <v>3</v>
      </c>
      <c r="G2614" s="122">
        <v>1531696</v>
      </c>
      <c r="H2614" s="126"/>
      <c r="I2614" s="130" t="s">
        <v>6791</v>
      </c>
      <c r="J2614" s="126"/>
      <c r="K2614" s="126"/>
      <c r="L2614" s="126"/>
      <c r="M2614" s="126"/>
      <c r="N2614" s="223">
        <v>0</v>
      </c>
      <c r="O2614" s="223">
        <v>363.48</v>
      </c>
      <c r="P2614" s="126" t="s">
        <v>1331</v>
      </c>
    </row>
    <row r="2615" spans="1:16" ht="51">
      <c r="A2615" s="126" t="s">
        <v>620</v>
      </c>
      <c r="B2615" s="126"/>
      <c r="C2615" s="127" t="s">
        <v>714</v>
      </c>
      <c r="D2615" s="121">
        <v>42969</v>
      </c>
      <c r="E2615" s="122" t="s">
        <v>6792</v>
      </c>
      <c r="F2615" s="122" t="s">
        <v>3</v>
      </c>
      <c r="G2615" s="122">
        <v>1531716</v>
      </c>
      <c r="H2615" s="126"/>
      <c r="I2615" s="130" t="s">
        <v>6793</v>
      </c>
      <c r="J2615" s="126"/>
      <c r="K2615" s="126"/>
      <c r="L2615" s="126"/>
      <c r="M2615" s="126"/>
      <c r="N2615" s="223">
        <v>0</v>
      </c>
      <c r="O2615" s="223">
        <v>261</v>
      </c>
      <c r="P2615" s="126" t="s">
        <v>1331</v>
      </c>
    </row>
    <row r="2616" spans="1:16" ht="51">
      <c r="A2616" s="126" t="s">
        <v>620</v>
      </c>
      <c r="B2616" s="126"/>
      <c r="C2616" s="127" t="s">
        <v>714</v>
      </c>
      <c r="D2616" s="121">
        <v>42969</v>
      </c>
      <c r="E2616" s="122" t="s">
        <v>6794</v>
      </c>
      <c r="F2616" s="122" t="s">
        <v>3</v>
      </c>
      <c r="G2616" s="122">
        <v>1531719</v>
      </c>
      <c r="H2616" s="126"/>
      <c r="I2616" s="130" t="s">
        <v>6795</v>
      </c>
      <c r="J2616" s="126"/>
      <c r="K2616" s="126"/>
      <c r="L2616" s="126"/>
      <c r="M2616" s="126"/>
      <c r="N2616" s="223">
        <v>0</v>
      </c>
      <c r="O2616" s="223">
        <v>200</v>
      </c>
      <c r="P2616" s="126" t="s">
        <v>1331</v>
      </c>
    </row>
    <row r="2617" spans="1:16" ht="51">
      <c r="A2617" s="126" t="s">
        <v>620</v>
      </c>
      <c r="B2617" s="126"/>
      <c r="C2617" s="127" t="s">
        <v>714</v>
      </c>
      <c r="D2617" s="121">
        <v>42969</v>
      </c>
      <c r="E2617" s="122" t="s">
        <v>6796</v>
      </c>
      <c r="F2617" s="122" t="s">
        <v>3</v>
      </c>
      <c r="G2617" s="122">
        <v>1531720</v>
      </c>
      <c r="H2617" s="126"/>
      <c r="I2617" s="130" t="s">
        <v>6797</v>
      </c>
      <c r="J2617" s="126"/>
      <c r="K2617" s="126"/>
      <c r="L2617" s="126"/>
      <c r="M2617" s="126"/>
      <c r="N2617" s="223">
        <v>0</v>
      </c>
      <c r="O2617" s="223">
        <v>522</v>
      </c>
      <c r="P2617" s="126" t="s">
        <v>1331</v>
      </c>
    </row>
    <row r="2618" spans="1:16" ht="51">
      <c r="A2618" s="126" t="s">
        <v>620</v>
      </c>
      <c r="B2618" s="126"/>
      <c r="C2618" s="127" t="s">
        <v>714</v>
      </c>
      <c r="D2618" s="121">
        <v>42969</v>
      </c>
      <c r="E2618" s="122" t="s">
        <v>6798</v>
      </c>
      <c r="F2618" s="122" t="s">
        <v>3</v>
      </c>
      <c r="G2618" s="122">
        <v>1531779</v>
      </c>
      <c r="H2618" s="126"/>
      <c r="I2618" s="130" t="s">
        <v>6799</v>
      </c>
      <c r="J2618" s="126"/>
      <c r="K2618" s="126"/>
      <c r="L2618" s="126"/>
      <c r="M2618" s="126"/>
      <c r="N2618" s="223">
        <v>0</v>
      </c>
      <c r="O2618" s="223">
        <v>371</v>
      </c>
      <c r="P2618" s="126" t="s">
        <v>1331</v>
      </c>
    </row>
    <row r="2619" spans="1:16" ht="51">
      <c r="A2619" s="126" t="s">
        <v>620</v>
      </c>
      <c r="B2619" s="126"/>
      <c r="C2619" s="127" t="s">
        <v>714</v>
      </c>
      <c r="D2619" s="121">
        <v>42969</v>
      </c>
      <c r="E2619" s="122" t="s">
        <v>6800</v>
      </c>
      <c r="F2619" s="122" t="s">
        <v>3</v>
      </c>
      <c r="G2619" s="122">
        <v>1531830</v>
      </c>
      <c r="H2619" s="126"/>
      <c r="I2619" s="130" t="s">
        <v>6801</v>
      </c>
      <c r="J2619" s="126"/>
      <c r="K2619" s="126"/>
      <c r="L2619" s="126"/>
      <c r="M2619" s="126"/>
      <c r="N2619" s="223">
        <v>0</v>
      </c>
      <c r="O2619" s="223">
        <v>1305.4000000000001</v>
      </c>
      <c r="P2619" s="126" t="s">
        <v>1331</v>
      </c>
    </row>
    <row r="2620" spans="1:16" ht="51">
      <c r="A2620" s="126" t="s">
        <v>620</v>
      </c>
      <c r="B2620" s="126"/>
      <c r="C2620" s="127" t="s">
        <v>714</v>
      </c>
      <c r="D2620" s="121">
        <v>42969</v>
      </c>
      <c r="E2620" s="122" t="s">
        <v>6802</v>
      </c>
      <c r="F2620" s="122" t="s">
        <v>3</v>
      </c>
      <c r="G2620" s="122">
        <v>1531849</v>
      </c>
      <c r="H2620" s="126"/>
      <c r="I2620" s="130" t="s">
        <v>6803</v>
      </c>
      <c r="J2620" s="126"/>
      <c r="K2620" s="126"/>
      <c r="L2620" s="126"/>
      <c r="M2620" s="126"/>
      <c r="N2620" s="223">
        <v>0</v>
      </c>
      <c r="O2620" s="223">
        <v>1151.6400000000001</v>
      </c>
      <c r="P2620" s="126" t="s">
        <v>1331</v>
      </c>
    </row>
    <row r="2621" spans="1:16" ht="51">
      <c r="A2621" s="126">
        <v>292</v>
      </c>
      <c r="B2621" s="126"/>
      <c r="C2621" s="127" t="s">
        <v>152</v>
      </c>
      <c r="D2621" s="121">
        <v>42970</v>
      </c>
      <c r="E2621" s="122" t="s">
        <v>6804</v>
      </c>
      <c r="F2621" s="122" t="s">
        <v>3</v>
      </c>
      <c r="G2621" s="122">
        <v>1532036</v>
      </c>
      <c r="H2621" s="126"/>
      <c r="I2621" s="130" t="s">
        <v>6805</v>
      </c>
      <c r="J2621" s="126"/>
      <c r="K2621" s="126"/>
      <c r="L2621" s="126"/>
      <c r="M2621" s="126"/>
      <c r="N2621" s="223">
        <v>0</v>
      </c>
      <c r="O2621" s="223">
        <v>1656</v>
      </c>
      <c r="P2621" s="126" t="s">
        <v>1331</v>
      </c>
    </row>
    <row r="2622" spans="1:16" ht="63.75">
      <c r="A2622" s="126">
        <v>52</v>
      </c>
      <c r="B2622" s="126"/>
      <c r="C2622" s="127" t="s">
        <v>704</v>
      </c>
      <c r="D2622" s="121">
        <v>42970</v>
      </c>
      <c r="E2622" s="122" t="s">
        <v>6806</v>
      </c>
      <c r="F2622" s="122" t="s">
        <v>3</v>
      </c>
      <c r="G2622" s="122">
        <v>1532037</v>
      </c>
      <c r="H2622" s="126"/>
      <c r="I2622" s="130" t="s">
        <v>6807</v>
      </c>
      <c r="J2622" s="126"/>
      <c r="K2622" s="126"/>
      <c r="L2622" s="126"/>
      <c r="M2622" s="126"/>
      <c r="N2622" s="223">
        <v>0</v>
      </c>
      <c r="O2622" s="223">
        <v>41031</v>
      </c>
      <c r="P2622" s="126" t="s">
        <v>1331</v>
      </c>
    </row>
    <row r="2623" spans="1:16" ht="63.75">
      <c r="A2623" s="126">
        <v>41</v>
      </c>
      <c r="B2623" s="126"/>
      <c r="C2623" s="127" t="s">
        <v>698</v>
      </c>
      <c r="D2623" s="121">
        <v>42970</v>
      </c>
      <c r="E2623" s="122" t="s">
        <v>6808</v>
      </c>
      <c r="F2623" s="122" t="s">
        <v>3</v>
      </c>
      <c r="G2623" s="122">
        <v>1532140</v>
      </c>
      <c r="H2623" s="126"/>
      <c r="I2623" s="130" t="s">
        <v>6809</v>
      </c>
      <c r="J2623" s="126"/>
      <c r="K2623" s="126"/>
      <c r="L2623" s="126"/>
      <c r="M2623" s="126"/>
      <c r="N2623" s="223">
        <v>0</v>
      </c>
      <c r="O2623" s="223">
        <v>504722.37</v>
      </c>
      <c r="P2623" s="126" t="s">
        <v>1331</v>
      </c>
    </row>
    <row r="2624" spans="1:16" ht="63.75">
      <c r="A2624" s="126">
        <v>41</v>
      </c>
      <c r="B2624" s="126"/>
      <c r="C2624" s="127" t="s">
        <v>698</v>
      </c>
      <c r="D2624" s="121">
        <v>42970</v>
      </c>
      <c r="E2624" s="122" t="s">
        <v>6810</v>
      </c>
      <c r="F2624" s="122" t="s">
        <v>3</v>
      </c>
      <c r="G2624" s="122">
        <v>1532142</v>
      </c>
      <c r="H2624" s="126"/>
      <c r="I2624" s="130" t="s">
        <v>6811</v>
      </c>
      <c r="J2624" s="126"/>
      <c r="K2624" s="126"/>
      <c r="L2624" s="126"/>
      <c r="M2624" s="126"/>
      <c r="N2624" s="223">
        <v>0</v>
      </c>
      <c r="O2624" s="223">
        <v>115009.34</v>
      </c>
      <c r="P2624" s="126" t="s">
        <v>1331</v>
      </c>
    </row>
    <row r="2625" spans="1:16" ht="51">
      <c r="A2625" s="126">
        <v>291</v>
      </c>
      <c r="B2625" s="126"/>
      <c r="C2625" s="127" t="s">
        <v>795</v>
      </c>
      <c r="D2625" s="121">
        <v>42970</v>
      </c>
      <c r="E2625" s="122" t="s">
        <v>6812</v>
      </c>
      <c r="F2625" s="122" t="s">
        <v>3</v>
      </c>
      <c r="G2625" s="122">
        <v>1532163</v>
      </c>
      <c r="H2625" s="126"/>
      <c r="I2625" s="130" t="s">
        <v>6813</v>
      </c>
      <c r="J2625" s="126"/>
      <c r="K2625" s="126"/>
      <c r="L2625" s="126"/>
      <c r="M2625" s="126"/>
      <c r="N2625" s="223">
        <v>0</v>
      </c>
      <c r="O2625" s="223">
        <v>4794.38</v>
      </c>
      <c r="P2625" s="126" t="s">
        <v>1331</v>
      </c>
    </row>
    <row r="2626" spans="1:16" ht="51">
      <c r="A2626" s="126">
        <v>16</v>
      </c>
      <c r="B2626" s="126"/>
      <c r="C2626" s="127" t="s">
        <v>693</v>
      </c>
      <c r="D2626" s="121">
        <v>42970</v>
      </c>
      <c r="E2626" s="122" t="s">
        <v>6814</v>
      </c>
      <c r="F2626" s="122" t="s">
        <v>3</v>
      </c>
      <c r="G2626" s="122">
        <v>1532171</v>
      </c>
      <c r="H2626" s="126"/>
      <c r="I2626" s="130" t="s">
        <v>6815</v>
      </c>
      <c r="J2626" s="126"/>
      <c r="K2626" s="126"/>
      <c r="L2626" s="126"/>
      <c r="M2626" s="126"/>
      <c r="N2626" s="223">
        <v>0</v>
      </c>
      <c r="O2626" s="223">
        <v>244336.4</v>
      </c>
      <c r="P2626" s="126" t="s">
        <v>1331</v>
      </c>
    </row>
    <row r="2627" spans="1:16" ht="38.25">
      <c r="A2627" s="126">
        <v>15</v>
      </c>
      <c r="B2627" s="126"/>
      <c r="C2627" s="127" t="s">
        <v>692</v>
      </c>
      <c r="D2627" s="121">
        <v>42970</v>
      </c>
      <c r="E2627" s="122" t="s">
        <v>6816</v>
      </c>
      <c r="F2627" s="122" t="s">
        <v>3</v>
      </c>
      <c r="G2627" s="122">
        <v>1532050</v>
      </c>
      <c r="H2627" s="126"/>
      <c r="I2627" s="130" t="s">
        <v>6817</v>
      </c>
      <c r="J2627" s="126"/>
      <c r="K2627" s="126"/>
      <c r="L2627" s="126"/>
      <c r="M2627" s="126"/>
      <c r="N2627" s="223">
        <v>0</v>
      </c>
      <c r="O2627" s="223">
        <v>19.59</v>
      </c>
      <c r="P2627" s="126" t="s">
        <v>1331</v>
      </c>
    </row>
    <row r="2628" spans="1:16" ht="51">
      <c r="A2628" s="126" t="s">
        <v>620</v>
      </c>
      <c r="B2628" s="126"/>
      <c r="C2628" s="127" t="s">
        <v>714</v>
      </c>
      <c r="D2628" s="121">
        <v>42970</v>
      </c>
      <c r="E2628" s="122" t="s">
        <v>6818</v>
      </c>
      <c r="F2628" s="122" t="s">
        <v>3</v>
      </c>
      <c r="G2628" s="122">
        <v>1532053</v>
      </c>
      <c r="H2628" s="126"/>
      <c r="I2628" s="130" t="s">
        <v>6819</v>
      </c>
      <c r="J2628" s="126"/>
      <c r="K2628" s="126"/>
      <c r="L2628" s="126"/>
      <c r="M2628" s="126"/>
      <c r="N2628" s="223">
        <v>0</v>
      </c>
      <c r="O2628" s="223">
        <v>3309.94</v>
      </c>
      <c r="P2628" s="126" t="s">
        <v>1331</v>
      </c>
    </row>
    <row r="2629" spans="1:16" ht="51">
      <c r="A2629" s="126" t="s">
        <v>620</v>
      </c>
      <c r="B2629" s="126"/>
      <c r="C2629" s="127" t="s">
        <v>714</v>
      </c>
      <c r="D2629" s="121">
        <v>42970</v>
      </c>
      <c r="E2629" s="122" t="s">
        <v>6820</v>
      </c>
      <c r="F2629" s="122" t="s">
        <v>3</v>
      </c>
      <c r="G2629" s="122">
        <v>1532070</v>
      </c>
      <c r="H2629" s="126"/>
      <c r="I2629" s="130" t="s">
        <v>6821</v>
      </c>
      <c r="J2629" s="126"/>
      <c r="K2629" s="126"/>
      <c r="L2629" s="126"/>
      <c r="M2629" s="126"/>
      <c r="N2629" s="223">
        <v>0</v>
      </c>
      <c r="O2629" s="223">
        <v>437.79</v>
      </c>
      <c r="P2629" s="126" t="s">
        <v>12606</v>
      </c>
    </row>
    <row r="2630" spans="1:16" ht="51">
      <c r="A2630" s="126" t="s">
        <v>620</v>
      </c>
      <c r="B2630" s="126"/>
      <c r="C2630" s="127" t="s">
        <v>714</v>
      </c>
      <c r="D2630" s="121">
        <v>42970</v>
      </c>
      <c r="E2630" s="122" t="s">
        <v>6822</v>
      </c>
      <c r="F2630" s="122" t="s">
        <v>3</v>
      </c>
      <c r="G2630" s="122">
        <v>1532173</v>
      </c>
      <c r="H2630" s="126"/>
      <c r="I2630" s="130" t="s">
        <v>6823</v>
      </c>
      <c r="J2630" s="126"/>
      <c r="K2630" s="126"/>
      <c r="L2630" s="126"/>
      <c r="M2630" s="126"/>
      <c r="N2630" s="223">
        <v>0</v>
      </c>
      <c r="O2630" s="223">
        <v>6251.6100000000006</v>
      </c>
      <c r="P2630" s="126" t="s">
        <v>1331</v>
      </c>
    </row>
    <row r="2631" spans="1:16" ht="63.75">
      <c r="A2631" s="126">
        <v>15</v>
      </c>
      <c r="B2631" s="126"/>
      <c r="C2631" s="127" t="s">
        <v>692</v>
      </c>
      <c r="D2631" s="121">
        <v>42970</v>
      </c>
      <c r="E2631" s="122" t="s">
        <v>6824</v>
      </c>
      <c r="F2631" s="122" t="s">
        <v>3</v>
      </c>
      <c r="G2631" s="122">
        <v>1532177</v>
      </c>
      <c r="H2631" s="126"/>
      <c r="I2631" s="130" t="s">
        <v>6825</v>
      </c>
      <c r="J2631" s="126"/>
      <c r="K2631" s="126"/>
      <c r="L2631" s="126"/>
      <c r="M2631" s="126"/>
      <c r="N2631" s="223">
        <v>0</v>
      </c>
      <c r="O2631" s="223">
        <v>1.48</v>
      </c>
      <c r="P2631" s="126" t="s">
        <v>1331</v>
      </c>
    </row>
    <row r="2632" spans="1:16" ht="51">
      <c r="A2632" s="126">
        <v>20</v>
      </c>
      <c r="B2632" s="126"/>
      <c r="C2632" s="127" t="s">
        <v>694</v>
      </c>
      <c r="D2632" s="121">
        <v>42970</v>
      </c>
      <c r="E2632" s="122" t="s">
        <v>6826</v>
      </c>
      <c r="F2632" s="122" t="s">
        <v>3</v>
      </c>
      <c r="G2632" s="122">
        <v>1532231</v>
      </c>
      <c r="H2632" s="126"/>
      <c r="I2632" s="130" t="s">
        <v>6827</v>
      </c>
      <c r="J2632" s="126"/>
      <c r="K2632" s="126"/>
      <c r="L2632" s="126"/>
      <c r="M2632" s="126"/>
      <c r="N2632" s="223">
        <v>0</v>
      </c>
      <c r="O2632" s="223">
        <v>63.24</v>
      </c>
      <c r="P2632" s="126" t="s">
        <v>1331</v>
      </c>
    </row>
    <row r="2633" spans="1:16" ht="51">
      <c r="A2633" s="126">
        <v>15</v>
      </c>
      <c r="B2633" s="126"/>
      <c r="C2633" s="127" t="s">
        <v>692</v>
      </c>
      <c r="D2633" s="121">
        <v>42970</v>
      </c>
      <c r="E2633" s="122" t="s">
        <v>6828</v>
      </c>
      <c r="F2633" s="122" t="s">
        <v>3</v>
      </c>
      <c r="G2633" s="122">
        <v>1532260</v>
      </c>
      <c r="H2633" s="126"/>
      <c r="I2633" s="130" t="s">
        <v>6829</v>
      </c>
      <c r="J2633" s="126"/>
      <c r="K2633" s="126"/>
      <c r="L2633" s="126"/>
      <c r="M2633" s="126"/>
      <c r="N2633" s="223">
        <v>0</v>
      </c>
      <c r="O2633" s="223">
        <v>38.22</v>
      </c>
      <c r="P2633" s="126" t="s">
        <v>1331</v>
      </c>
    </row>
    <row r="2634" spans="1:16" ht="51">
      <c r="A2634" s="126" t="s">
        <v>620</v>
      </c>
      <c r="B2634" s="126"/>
      <c r="C2634" s="127" t="s">
        <v>714</v>
      </c>
      <c r="D2634" s="121">
        <v>42970</v>
      </c>
      <c r="E2634" s="122" t="s">
        <v>6830</v>
      </c>
      <c r="F2634" s="122" t="s">
        <v>3</v>
      </c>
      <c r="G2634" s="122">
        <v>1532276</v>
      </c>
      <c r="H2634" s="126"/>
      <c r="I2634" s="130" t="s">
        <v>6831</v>
      </c>
      <c r="J2634" s="126"/>
      <c r="K2634" s="126"/>
      <c r="L2634" s="126"/>
      <c r="M2634" s="126"/>
      <c r="N2634" s="223">
        <v>0</v>
      </c>
      <c r="O2634" s="223">
        <v>5</v>
      </c>
      <c r="P2634" s="126" t="s">
        <v>1331</v>
      </c>
    </row>
    <row r="2635" spans="1:16" ht="38.25">
      <c r="A2635" s="126">
        <v>15</v>
      </c>
      <c r="B2635" s="126"/>
      <c r="C2635" s="127" t="s">
        <v>692</v>
      </c>
      <c r="D2635" s="121">
        <v>42970</v>
      </c>
      <c r="E2635" s="122" t="s">
        <v>6832</v>
      </c>
      <c r="F2635" s="122" t="s">
        <v>3</v>
      </c>
      <c r="G2635" s="122">
        <v>1532280</v>
      </c>
      <c r="H2635" s="126"/>
      <c r="I2635" s="130" t="s">
        <v>6833</v>
      </c>
      <c r="J2635" s="126"/>
      <c r="K2635" s="126"/>
      <c r="L2635" s="126"/>
      <c r="M2635" s="126"/>
      <c r="N2635" s="223">
        <v>0</v>
      </c>
      <c r="O2635" s="223">
        <v>0.04</v>
      </c>
      <c r="P2635" s="126" t="s">
        <v>1331</v>
      </c>
    </row>
    <row r="2636" spans="1:16" ht="63.75">
      <c r="A2636" s="126" t="s">
        <v>620</v>
      </c>
      <c r="B2636" s="126"/>
      <c r="C2636" s="127" t="s">
        <v>714</v>
      </c>
      <c r="D2636" s="121">
        <v>42971</v>
      </c>
      <c r="E2636" s="122" t="s">
        <v>6834</v>
      </c>
      <c r="F2636" s="122" t="s">
        <v>3</v>
      </c>
      <c r="G2636" s="122">
        <v>1532549</v>
      </c>
      <c r="H2636" s="126"/>
      <c r="I2636" s="130" t="s">
        <v>6835</v>
      </c>
      <c r="J2636" s="126"/>
      <c r="K2636" s="126"/>
      <c r="L2636" s="126"/>
      <c r="M2636" s="126"/>
      <c r="N2636" s="223">
        <v>0</v>
      </c>
      <c r="O2636" s="223">
        <v>33224.559999999998</v>
      </c>
      <c r="P2636" s="126" t="s">
        <v>1331</v>
      </c>
    </row>
    <row r="2637" spans="1:16" ht="63.75">
      <c r="A2637" s="126" t="s">
        <v>620</v>
      </c>
      <c r="B2637" s="126"/>
      <c r="C2637" s="127" t="s">
        <v>714</v>
      </c>
      <c r="D2637" s="121">
        <v>42971</v>
      </c>
      <c r="E2637" s="122" t="s">
        <v>6836</v>
      </c>
      <c r="F2637" s="122" t="s">
        <v>3</v>
      </c>
      <c r="G2637" s="122">
        <v>1532552</v>
      </c>
      <c r="H2637" s="126"/>
      <c r="I2637" s="130" t="s">
        <v>6837</v>
      </c>
      <c r="J2637" s="126"/>
      <c r="K2637" s="126"/>
      <c r="L2637" s="126"/>
      <c r="M2637" s="126"/>
      <c r="N2637" s="223">
        <v>0</v>
      </c>
      <c r="O2637" s="223">
        <v>158694.15</v>
      </c>
      <c r="P2637" s="126" t="s">
        <v>1331</v>
      </c>
    </row>
    <row r="2638" spans="1:16" ht="63.75">
      <c r="A2638" s="126" t="s">
        <v>620</v>
      </c>
      <c r="B2638" s="126"/>
      <c r="C2638" s="127" t="s">
        <v>714</v>
      </c>
      <c r="D2638" s="121">
        <v>42971</v>
      </c>
      <c r="E2638" s="122" t="s">
        <v>6838</v>
      </c>
      <c r="F2638" s="122" t="s">
        <v>3</v>
      </c>
      <c r="G2638" s="122">
        <v>1532557</v>
      </c>
      <c r="H2638" s="126"/>
      <c r="I2638" s="130" t="s">
        <v>6839</v>
      </c>
      <c r="J2638" s="126"/>
      <c r="K2638" s="126"/>
      <c r="L2638" s="126"/>
      <c r="M2638" s="126"/>
      <c r="N2638" s="223">
        <v>0</v>
      </c>
      <c r="O2638" s="223">
        <v>457897.56</v>
      </c>
      <c r="P2638" s="126" t="s">
        <v>1331</v>
      </c>
    </row>
    <row r="2639" spans="1:16" ht="63.75">
      <c r="A2639" s="126" t="s">
        <v>620</v>
      </c>
      <c r="B2639" s="126"/>
      <c r="C2639" s="127" t="s">
        <v>714</v>
      </c>
      <c r="D2639" s="121">
        <v>42971</v>
      </c>
      <c r="E2639" s="122" t="s">
        <v>6840</v>
      </c>
      <c r="F2639" s="122" t="s">
        <v>3</v>
      </c>
      <c r="G2639" s="122">
        <v>1532562</v>
      </c>
      <c r="H2639" s="126"/>
      <c r="I2639" s="130" t="s">
        <v>6841</v>
      </c>
      <c r="J2639" s="126"/>
      <c r="K2639" s="126"/>
      <c r="L2639" s="126"/>
      <c r="M2639" s="126"/>
      <c r="N2639" s="223">
        <v>0</v>
      </c>
      <c r="O2639" s="223">
        <v>216650.82</v>
      </c>
      <c r="P2639" s="126" t="s">
        <v>1331</v>
      </c>
    </row>
    <row r="2640" spans="1:16" ht="63.75">
      <c r="A2640" s="126" t="s">
        <v>620</v>
      </c>
      <c r="B2640" s="126"/>
      <c r="C2640" s="127" t="s">
        <v>714</v>
      </c>
      <c r="D2640" s="121">
        <v>42971</v>
      </c>
      <c r="E2640" s="122" t="s">
        <v>6842</v>
      </c>
      <c r="F2640" s="122" t="s">
        <v>3</v>
      </c>
      <c r="G2640" s="122">
        <v>1532567</v>
      </c>
      <c r="H2640" s="126"/>
      <c r="I2640" s="130" t="s">
        <v>6843</v>
      </c>
      <c r="J2640" s="126"/>
      <c r="K2640" s="126"/>
      <c r="L2640" s="126"/>
      <c r="M2640" s="126"/>
      <c r="N2640" s="223">
        <v>0</v>
      </c>
      <c r="O2640" s="223">
        <v>29453.920000000002</v>
      </c>
      <c r="P2640" s="126" t="s">
        <v>1331</v>
      </c>
    </row>
    <row r="2641" spans="1:16" ht="63.75">
      <c r="A2641" s="126" t="s">
        <v>620</v>
      </c>
      <c r="B2641" s="126"/>
      <c r="C2641" s="127" t="s">
        <v>714</v>
      </c>
      <c r="D2641" s="121">
        <v>42971</v>
      </c>
      <c r="E2641" s="122" t="s">
        <v>6844</v>
      </c>
      <c r="F2641" s="122" t="s">
        <v>3</v>
      </c>
      <c r="G2641" s="122">
        <v>1532571</v>
      </c>
      <c r="H2641" s="126"/>
      <c r="I2641" s="130" t="s">
        <v>6845</v>
      </c>
      <c r="J2641" s="126"/>
      <c r="K2641" s="126"/>
      <c r="L2641" s="126"/>
      <c r="M2641" s="126"/>
      <c r="N2641" s="223">
        <v>0</v>
      </c>
      <c r="O2641" s="223">
        <v>985079.77</v>
      </c>
      <c r="P2641" s="126" t="s">
        <v>1331</v>
      </c>
    </row>
    <row r="2642" spans="1:16" ht="63.75">
      <c r="A2642" s="126" t="s">
        <v>620</v>
      </c>
      <c r="B2642" s="126"/>
      <c r="C2642" s="127" t="s">
        <v>714</v>
      </c>
      <c r="D2642" s="121">
        <v>42971</v>
      </c>
      <c r="E2642" s="122" t="s">
        <v>6846</v>
      </c>
      <c r="F2642" s="122" t="s">
        <v>3</v>
      </c>
      <c r="G2642" s="122">
        <v>1532575</v>
      </c>
      <c r="H2642" s="126"/>
      <c r="I2642" s="130" t="s">
        <v>6847</v>
      </c>
      <c r="J2642" s="126"/>
      <c r="K2642" s="126"/>
      <c r="L2642" s="126"/>
      <c r="M2642" s="126"/>
      <c r="N2642" s="223">
        <v>0</v>
      </c>
      <c r="O2642" s="223">
        <v>81231.42</v>
      </c>
      <c r="P2642" s="126" t="s">
        <v>1331</v>
      </c>
    </row>
    <row r="2643" spans="1:16" ht="63.75">
      <c r="A2643" s="126" t="s">
        <v>620</v>
      </c>
      <c r="B2643" s="126"/>
      <c r="C2643" s="127" t="s">
        <v>714</v>
      </c>
      <c r="D2643" s="121">
        <v>42971</v>
      </c>
      <c r="E2643" s="122" t="s">
        <v>6848</v>
      </c>
      <c r="F2643" s="122" t="s">
        <v>3</v>
      </c>
      <c r="G2643" s="122">
        <v>1532580</v>
      </c>
      <c r="H2643" s="126"/>
      <c r="I2643" s="130" t="s">
        <v>6849</v>
      </c>
      <c r="J2643" s="126"/>
      <c r="K2643" s="126"/>
      <c r="L2643" s="126"/>
      <c r="M2643" s="126"/>
      <c r="N2643" s="223">
        <v>0</v>
      </c>
      <c r="O2643" s="223">
        <v>314611.28000000003</v>
      </c>
      <c r="P2643" s="126" t="s">
        <v>1331</v>
      </c>
    </row>
    <row r="2644" spans="1:16" ht="51">
      <c r="A2644" s="126">
        <v>46</v>
      </c>
      <c r="B2644" s="126"/>
      <c r="C2644" s="127" t="s">
        <v>699</v>
      </c>
      <c r="D2644" s="121">
        <v>42971</v>
      </c>
      <c r="E2644" s="122" t="s">
        <v>6850</v>
      </c>
      <c r="F2644" s="122" t="s">
        <v>3</v>
      </c>
      <c r="G2644" s="122">
        <v>1532592</v>
      </c>
      <c r="H2644" s="126"/>
      <c r="I2644" s="130" t="s">
        <v>6851</v>
      </c>
      <c r="J2644" s="126"/>
      <c r="K2644" s="126"/>
      <c r="L2644" s="126"/>
      <c r="M2644" s="126"/>
      <c r="N2644" s="223">
        <v>0</v>
      </c>
      <c r="O2644" s="223">
        <v>55000</v>
      </c>
      <c r="P2644" s="126" t="s">
        <v>1331</v>
      </c>
    </row>
    <row r="2645" spans="1:16" ht="51">
      <c r="A2645" s="126" t="s">
        <v>620</v>
      </c>
      <c r="B2645" s="126"/>
      <c r="C2645" s="127" t="s">
        <v>714</v>
      </c>
      <c r="D2645" s="121">
        <v>42971</v>
      </c>
      <c r="E2645" s="122" t="s">
        <v>6852</v>
      </c>
      <c r="F2645" s="122" t="s">
        <v>3</v>
      </c>
      <c r="G2645" s="122">
        <v>1532510</v>
      </c>
      <c r="H2645" s="126"/>
      <c r="I2645" s="130" t="s">
        <v>6853</v>
      </c>
      <c r="J2645" s="126"/>
      <c r="K2645" s="126"/>
      <c r="L2645" s="126"/>
      <c r="M2645" s="126"/>
      <c r="N2645" s="223">
        <v>0</v>
      </c>
      <c r="O2645" s="223">
        <v>1</v>
      </c>
      <c r="P2645" s="126" t="s">
        <v>1331</v>
      </c>
    </row>
    <row r="2646" spans="1:16" ht="51">
      <c r="A2646" s="126" t="s">
        <v>620</v>
      </c>
      <c r="B2646" s="126"/>
      <c r="C2646" s="127" t="s">
        <v>714</v>
      </c>
      <c r="D2646" s="121">
        <v>42971</v>
      </c>
      <c r="E2646" s="122" t="s">
        <v>6854</v>
      </c>
      <c r="F2646" s="122" t="s">
        <v>3</v>
      </c>
      <c r="G2646" s="122">
        <v>1532525</v>
      </c>
      <c r="H2646" s="126"/>
      <c r="I2646" s="130" t="s">
        <v>6855</v>
      </c>
      <c r="J2646" s="126"/>
      <c r="K2646" s="126"/>
      <c r="L2646" s="126"/>
      <c r="M2646" s="126"/>
      <c r="N2646" s="223">
        <v>0</v>
      </c>
      <c r="O2646" s="223">
        <v>8718.3700000000008</v>
      </c>
      <c r="P2646" s="126" t="s">
        <v>1331</v>
      </c>
    </row>
    <row r="2647" spans="1:16" ht="51">
      <c r="A2647" s="126" t="s">
        <v>620</v>
      </c>
      <c r="B2647" s="126"/>
      <c r="C2647" s="127" t="s">
        <v>714</v>
      </c>
      <c r="D2647" s="121">
        <v>42971</v>
      </c>
      <c r="E2647" s="122" t="s">
        <v>6856</v>
      </c>
      <c r="F2647" s="122" t="s">
        <v>3</v>
      </c>
      <c r="G2647" s="122">
        <v>1532559</v>
      </c>
      <c r="H2647" s="126"/>
      <c r="I2647" s="130" t="s">
        <v>6857</v>
      </c>
      <c r="J2647" s="126"/>
      <c r="K2647" s="126"/>
      <c r="L2647" s="126"/>
      <c r="M2647" s="126"/>
      <c r="N2647" s="223">
        <v>0</v>
      </c>
      <c r="O2647" s="223">
        <v>569.81000000000006</v>
      </c>
      <c r="P2647" s="126" t="s">
        <v>1331</v>
      </c>
    </row>
    <row r="2648" spans="1:16" ht="51">
      <c r="A2648" s="126" t="s">
        <v>620</v>
      </c>
      <c r="B2648" s="126"/>
      <c r="C2648" s="127" t="s">
        <v>714</v>
      </c>
      <c r="D2648" s="121">
        <v>42971</v>
      </c>
      <c r="E2648" s="122" t="s">
        <v>6858</v>
      </c>
      <c r="F2648" s="122" t="s">
        <v>3</v>
      </c>
      <c r="G2648" s="122">
        <v>1532633</v>
      </c>
      <c r="H2648" s="126"/>
      <c r="I2648" s="130" t="s">
        <v>6859</v>
      </c>
      <c r="J2648" s="126"/>
      <c r="K2648" s="126"/>
      <c r="L2648" s="126"/>
      <c r="M2648" s="126"/>
      <c r="N2648" s="223">
        <v>0</v>
      </c>
      <c r="O2648" s="223">
        <v>4780.24</v>
      </c>
      <c r="P2648" s="126" t="s">
        <v>1331</v>
      </c>
    </row>
    <row r="2649" spans="1:16" ht="51">
      <c r="A2649" s="126" t="s">
        <v>620</v>
      </c>
      <c r="B2649" s="126"/>
      <c r="C2649" s="127" t="s">
        <v>714</v>
      </c>
      <c r="D2649" s="121">
        <v>42971</v>
      </c>
      <c r="E2649" s="122" t="s">
        <v>6860</v>
      </c>
      <c r="F2649" s="122" t="s">
        <v>3</v>
      </c>
      <c r="G2649" s="122">
        <v>1532749</v>
      </c>
      <c r="H2649" s="126"/>
      <c r="I2649" s="130" t="s">
        <v>6861</v>
      </c>
      <c r="J2649" s="126"/>
      <c r="K2649" s="126"/>
      <c r="L2649" s="126"/>
      <c r="M2649" s="126"/>
      <c r="N2649" s="223">
        <v>0</v>
      </c>
      <c r="O2649" s="223">
        <v>162</v>
      </c>
      <c r="P2649" s="126" t="s">
        <v>1331</v>
      </c>
    </row>
    <row r="2650" spans="1:16" ht="51">
      <c r="A2650" s="126" t="s">
        <v>620</v>
      </c>
      <c r="B2650" s="126"/>
      <c r="C2650" s="127" t="s">
        <v>714</v>
      </c>
      <c r="D2650" s="121">
        <v>42972</v>
      </c>
      <c r="E2650" s="122" t="s">
        <v>6862</v>
      </c>
      <c r="F2650" s="122" t="s">
        <v>3</v>
      </c>
      <c r="G2650" s="122">
        <v>1533016</v>
      </c>
      <c r="H2650" s="126"/>
      <c r="I2650" s="130" t="s">
        <v>6863</v>
      </c>
      <c r="J2650" s="126"/>
      <c r="K2650" s="126"/>
      <c r="L2650" s="126"/>
      <c r="M2650" s="126"/>
      <c r="N2650" s="223">
        <v>0</v>
      </c>
      <c r="O2650" s="223">
        <v>604.76</v>
      </c>
      <c r="P2650" s="126" t="s">
        <v>1331</v>
      </c>
    </row>
    <row r="2651" spans="1:16" ht="51">
      <c r="A2651" s="126" t="s">
        <v>620</v>
      </c>
      <c r="B2651" s="126"/>
      <c r="C2651" s="127" t="s">
        <v>714</v>
      </c>
      <c r="D2651" s="121">
        <v>42972</v>
      </c>
      <c r="E2651" s="122" t="s">
        <v>6864</v>
      </c>
      <c r="F2651" s="122" t="s">
        <v>3</v>
      </c>
      <c r="G2651" s="122">
        <v>1533139</v>
      </c>
      <c r="H2651" s="126"/>
      <c r="I2651" s="130" t="s">
        <v>6865</v>
      </c>
      <c r="J2651" s="126"/>
      <c r="K2651" s="126"/>
      <c r="L2651" s="126"/>
      <c r="M2651" s="126"/>
      <c r="N2651" s="223">
        <v>0</v>
      </c>
      <c r="O2651" s="223">
        <v>7882.4400000000005</v>
      </c>
      <c r="P2651" s="126" t="s">
        <v>1331</v>
      </c>
    </row>
    <row r="2652" spans="1:16" ht="51">
      <c r="A2652" s="126" t="s">
        <v>620</v>
      </c>
      <c r="B2652" s="126"/>
      <c r="C2652" s="127" t="s">
        <v>714</v>
      </c>
      <c r="D2652" s="121">
        <v>42972</v>
      </c>
      <c r="E2652" s="122" t="s">
        <v>6866</v>
      </c>
      <c r="F2652" s="122" t="s">
        <v>3</v>
      </c>
      <c r="G2652" s="122">
        <v>1533151</v>
      </c>
      <c r="H2652" s="126"/>
      <c r="I2652" s="130" t="s">
        <v>6867</v>
      </c>
      <c r="J2652" s="126"/>
      <c r="K2652" s="126"/>
      <c r="L2652" s="126"/>
      <c r="M2652" s="126"/>
      <c r="N2652" s="223">
        <v>0</v>
      </c>
      <c r="O2652" s="223">
        <v>5590</v>
      </c>
      <c r="P2652" s="126" t="s">
        <v>1331</v>
      </c>
    </row>
    <row r="2653" spans="1:16" ht="51">
      <c r="A2653" s="126">
        <v>586</v>
      </c>
      <c r="B2653" s="126"/>
      <c r="C2653" s="127" t="s">
        <v>223</v>
      </c>
      <c r="D2653" s="121">
        <v>42972</v>
      </c>
      <c r="E2653" s="122" t="s">
        <v>6868</v>
      </c>
      <c r="F2653" s="122" t="s">
        <v>3</v>
      </c>
      <c r="G2653" s="122">
        <v>1533312</v>
      </c>
      <c r="H2653" s="126"/>
      <c r="I2653" s="130" t="s">
        <v>6869</v>
      </c>
      <c r="J2653" s="126"/>
      <c r="K2653" s="126"/>
      <c r="L2653" s="126"/>
      <c r="M2653" s="126"/>
      <c r="N2653" s="223">
        <v>0</v>
      </c>
      <c r="O2653" s="223">
        <v>3110</v>
      </c>
      <c r="P2653" s="126" t="s">
        <v>1331</v>
      </c>
    </row>
    <row r="2654" spans="1:16" ht="51">
      <c r="A2654" s="126">
        <v>586</v>
      </c>
      <c r="B2654" s="126"/>
      <c r="C2654" s="127" t="s">
        <v>223</v>
      </c>
      <c r="D2654" s="121">
        <v>42972</v>
      </c>
      <c r="E2654" s="122" t="s">
        <v>6870</v>
      </c>
      <c r="F2654" s="122" t="s">
        <v>3</v>
      </c>
      <c r="G2654" s="122">
        <v>1533317</v>
      </c>
      <c r="H2654" s="126"/>
      <c r="I2654" s="130" t="s">
        <v>6871</v>
      </c>
      <c r="J2654" s="126"/>
      <c r="K2654" s="126"/>
      <c r="L2654" s="126"/>
      <c r="M2654" s="126"/>
      <c r="N2654" s="223">
        <v>0</v>
      </c>
      <c r="O2654" s="223">
        <v>324.40000000000003</v>
      </c>
      <c r="P2654" s="126" t="s">
        <v>1331</v>
      </c>
    </row>
    <row r="2655" spans="1:16" ht="51">
      <c r="A2655" s="126" t="s">
        <v>620</v>
      </c>
      <c r="B2655" s="126"/>
      <c r="C2655" s="127" t="s">
        <v>714</v>
      </c>
      <c r="D2655" s="121">
        <v>42972</v>
      </c>
      <c r="E2655" s="122" t="s">
        <v>6872</v>
      </c>
      <c r="F2655" s="122" t="s">
        <v>3</v>
      </c>
      <c r="G2655" s="122">
        <v>1533346</v>
      </c>
      <c r="H2655" s="126"/>
      <c r="I2655" s="130" t="s">
        <v>6873</v>
      </c>
      <c r="J2655" s="126"/>
      <c r="K2655" s="126"/>
      <c r="L2655" s="126"/>
      <c r="M2655" s="126"/>
      <c r="N2655" s="223">
        <v>0</v>
      </c>
      <c r="O2655" s="223">
        <v>14000</v>
      </c>
      <c r="P2655" s="126" t="s">
        <v>1331</v>
      </c>
    </row>
    <row r="2656" spans="1:16" ht="51">
      <c r="A2656" s="126">
        <v>86</v>
      </c>
      <c r="B2656" s="126"/>
      <c r="C2656" s="127" t="s">
        <v>711</v>
      </c>
      <c r="D2656" s="121">
        <v>42975</v>
      </c>
      <c r="E2656" s="122" t="s">
        <v>6874</v>
      </c>
      <c r="F2656" s="122" t="s">
        <v>3</v>
      </c>
      <c r="G2656" s="122">
        <v>1533611</v>
      </c>
      <c r="H2656" s="126"/>
      <c r="I2656" s="130" t="s">
        <v>6875</v>
      </c>
      <c r="J2656" s="126"/>
      <c r="K2656" s="126"/>
      <c r="L2656" s="126"/>
      <c r="M2656" s="126"/>
      <c r="N2656" s="225">
        <v>0</v>
      </c>
      <c r="O2656" s="223">
        <v>119758.55</v>
      </c>
      <c r="P2656" s="126" t="s">
        <v>1331</v>
      </c>
    </row>
    <row r="2657" spans="1:16" ht="51">
      <c r="A2657" s="126">
        <v>86</v>
      </c>
      <c r="B2657" s="126"/>
      <c r="C2657" s="127" t="s">
        <v>711</v>
      </c>
      <c r="D2657" s="121">
        <v>42975</v>
      </c>
      <c r="E2657" s="122" t="s">
        <v>6876</v>
      </c>
      <c r="F2657" s="122" t="s">
        <v>3</v>
      </c>
      <c r="G2657" s="122">
        <v>1533612</v>
      </c>
      <c r="H2657" s="126"/>
      <c r="I2657" s="130" t="s">
        <v>6877</v>
      </c>
      <c r="J2657" s="126"/>
      <c r="K2657" s="126"/>
      <c r="L2657" s="126"/>
      <c r="M2657" s="126"/>
      <c r="N2657" s="226">
        <v>0</v>
      </c>
      <c r="O2657" s="226">
        <v>1335750</v>
      </c>
      <c r="P2657" s="126" t="s">
        <v>1331</v>
      </c>
    </row>
    <row r="2658" spans="1:16" ht="51">
      <c r="A2658" s="126">
        <v>86</v>
      </c>
      <c r="B2658" s="126"/>
      <c r="C2658" s="127" t="s">
        <v>711</v>
      </c>
      <c r="D2658" s="121">
        <v>42975</v>
      </c>
      <c r="E2658" s="122" t="s">
        <v>6878</v>
      </c>
      <c r="F2658" s="122" t="s">
        <v>3</v>
      </c>
      <c r="G2658" s="122">
        <v>1533613</v>
      </c>
      <c r="H2658" s="126"/>
      <c r="I2658" s="130" t="s">
        <v>6879</v>
      </c>
      <c r="J2658" s="126"/>
      <c r="K2658" s="126"/>
      <c r="L2658" s="126"/>
      <c r="M2658" s="126"/>
      <c r="N2658" s="226">
        <v>0</v>
      </c>
      <c r="O2658" s="226">
        <v>191457.5</v>
      </c>
      <c r="P2658" s="126" t="s">
        <v>1331</v>
      </c>
    </row>
    <row r="2659" spans="1:16" ht="51">
      <c r="A2659" s="126">
        <v>680</v>
      </c>
      <c r="B2659" s="126"/>
      <c r="C2659" s="127" t="s">
        <v>867</v>
      </c>
      <c r="D2659" s="121">
        <v>42975</v>
      </c>
      <c r="E2659" s="122" t="s">
        <v>6880</v>
      </c>
      <c r="F2659" s="122" t="s">
        <v>3</v>
      </c>
      <c r="G2659" s="122">
        <v>1533620</v>
      </c>
      <c r="H2659" s="126"/>
      <c r="I2659" s="130" t="s">
        <v>6881</v>
      </c>
      <c r="J2659" s="126"/>
      <c r="K2659" s="126"/>
      <c r="L2659" s="126"/>
      <c r="M2659" s="126"/>
      <c r="N2659" s="226">
        <v>0</v>
      </c>
      <c r="O2659" s="226">
        <v>3120.8</v>
      </c>
      <c r="P2659" s="126" t="s">
        <v>1331</v>
      </c>
    </row>
    <row r="2660" spans="1:16" ht="51">
      <c r="A2660" s="126" t="s">
        <v>620</v>
      </c>
      <c r="B2660" s="126"/>
      <c r="C2660" s="127" t="s">
        <v>714</v>
      </c>
      <c r="D2660" s="121">
        <v>42975</v>
      </c>
      <c r="E2660" s="122" t="s">
        <v>6882</v>
      </c>
      <c r="F2660" s="122" t="s">
        <v>3</v>
      </c>
      <c r="G2660" s="122">
        <v>1533574</v>
      </c>
      <c r="H2660" s="126"/>
      <c r="I2660" s="130" t="s">
        <v>6883</v>
      </c>
      <c r="J2660" s="126"/>
      <c r="K2660" s="126"/>
      <c r="L2660" s="126"/>
      <c r="M2660" s="126"/>
      <c r="N2660" s="226">
        <v>0</v>
      </c>
      <c r="O2660" s="226">
        <v>5</v>
      </c>
      <c r="P2660" s="126" t="s">
        <v>1331</v>
      </c>
    </row>
    <row r="2661" spans="1:16" ht="51">
      <c r="A2661" s="126" t="s">
        <v>620</v>
      </c>
      <c r="B2661" s="126"/>
      <c r="C2661" s="127" t="s">
        <v>714</v>
      </c>
      <c r="D2661" s="121">
        <v>42975</v>
      </c>
      <c r="E2661" s="122" t="s">
        <v>6884</v>
      </c>
      <c r="F2661" s="122" t="s">
        <v>3</v>
      </c>
      <c r="G2661" s="122">
        <v>1533617</v>
      </c>
      <c r="H2661" s="126"/>
      <c r="I2661" s="130" t="s">
        <v>6885</v>
      </c>
      <c r="J2661" s="126"/>
      <c r="K2661" s="126"/>
      <c r="L2661" s="126"/>
      <c r="M2661" s="126"/>
      <c r="N2661" s="226">
        <v>0</v>
      </c>
      <c r="O2661" s="226">
        <v>5000</v>
      </c>
      <c r="P2661" s="126" t="s">
        <v>1331</v>
      </c>
    </row>
    <row r="2662" spans="1:16" ht="51">
      <c r="A2662" s="126" t="s">
        <v>620</v>
      </c>
      <c r="B2662" s="126"/>
      <c r="C2662" s="127" t="s">
        <v>714</v>
      </c>
      <c r="D2662" s="121">
        <v>42975</v>
      </c>
      <c r="E2662" s="122" t="s">
        <v>6886</v>
      </c>
      <c r="F2662" s="122" t="s">
        <v>3</v>
      </c>
      <c r="G2662" s="122">
        <v>1533621</v>
      </c>
      <c r="H2662" s="126"/>
      <c r="I2662" s="130" t="s">
        <v>6887</v>
      </c>
      <c r="J2662" s="126"/>
      <c r="K2662" s="126"/>
      <c r="L2662" s="126"/>
      <c r="M2662" s="126"/>
      <c r="N2662" s="226">
        <v>0</v>
      </c>
      <c r="O2662" s="226">
        <v>10000</v>
      </c>
      <c r="P2662" s="126" t="s">
        <v>1331</v>
      </c>
    </row>
    <row r="2663" spans="1:16" ht="51">
      <c r="A2663" s="126" t="s">
        <v>620</v>
      </c>
      <c r="B2663" s="126"/>
      <c r="C2663" s="127" t="s">
        <v>714</v>
      </c>
      <c r="D2663" s="121">
        <v>42975</v>
      </c>
      <c r="E2663" s="122" t="s">
        <v>6888</v>
      </c>
      <c r="F2663" s="122" t="s">
        <v>3</v>
      </c>
      <c r="G2663" s="122">
        <v>1533708</v>
      </c>
      <c r="H2663" s="126"/>
      <c r="I2663" s="130" t="s">
        <v>6889</v>
      </c>
      <c r="J2663" s="126"/>
      <c r="K2663" s="126"/>
      <c r="L2663" s="126"/>
      <c r="M2663" s="126"/>
      <c r="N2663" s="226">
        <v>0</v>
      </c>
      <c r="O2663" s="226">
        <v>300</v>
      </c>
      <c r="P2663" s="126" t="s">
        <v>1331</v>
      </c>
    </row>
    <row r="2664" spans="1:16" ht="51">
      <c r="A2664" s="126" t="s">
        <v>620</v>
      </c>
      <c r="B2664" s="126"/>
      <c r="C2664" s="127" t="s">
        <v>714</v>
      </c>
      <c r="D2664" s="121">
        <v>42975</v>
      </c>
      <c r="E2664" s="122" t="s">
        <v>6890</v>
      </c>
      <c r="F2664" s="122" t="s">
        <v>3</v>
      </c>
      <c r="G2664" s="122">
        <v>1533868</v>
      </c>
      <c r="H2664" s="126"/>
      <c r="I2664" s="130" t="s">
        <v>6891</v>
      </c>
      <c r="J2664" s="126"/>
      <c r="K2664" s="126"/>
      <c r="L2664" s="126"/>
      <c r="M2664" s="126"/>
      <c r="N2664" s="226">
        <v>0</v>
      </c>
      <c r="O2664" s="226">
        <v>147</v>
      </c>
      <c r="P2664" s="126" t="s">
        <v>1331</v>
      </c>
    </row>
    <row r="2665" spans="1:16" ht="63.75">
      <c r="A2665" s="126" t="s">
        <v>620</v>
      </c>
      <c r="B2665" s="126"/>
      <c r="C2665" s="127" t="s">
        <v>714</v>
      </c>
      <c r="D2665" s="121">
        <v>42975</v>
      </c>
      <c r="E2665" s="122" t="s">
        <v>6892</v>
      </c>
      <c r="F2665" s="122" t="s">
        <v>3</v>
      </c>
      <c r="G2665" s="122">
        <v>1533901</v>
      </c>
      <c r="H2665" s="126"/>
      <c r="I2665" s="130" t="s">
        <v>6893</v>
      </c>
      <c r="J2665" s="126"/>
      <c r="K2665" s="126"/>
      <c r="L2665" s="126"/>
      <c r="M2665" s="126"/>
      <c r="N2665" s="226">
        <v>0</v>
      </c>
      <c r="O2665" s="226">
        <v>1636</v>
      </c>
      <c r="P2665" s="126" t="s">
        <v>1331</v>
      </c>
    </row>
    <row r="2666" spans="1:16" ht="51">
      <c r="A2666" s="126">
        <v>346</v>
      </c>
      <c r="B2666" s="126"/>
      <c r="C2666" s="127" t="s">
        <v>821</v>
      </c>
      <c r="D2666" s="121">
        <v>42976</v>
      </c>
      <c r="E2666" s="122" t="s">
        <v>6894</v>
      </c>
      <c r="F2666" s="122" t="s">
        <v>3</v>
      </c>
      <c r="G2666" s="122">
        <v>1534070</v>
      </c>
      <c r="H2666" s="126"/>
      <c r="I2666" s="130" t="s">
        <v>6895</v>
      </c>
      <c r="J2666" s="126"/>
      <c r="K2666" s="126"/>
      <c r="L2666" s="126"/>
      <c r="M2666" s="126"/>
      <c r="N2666" s="226">
        <v>0</v>
      </c>
      <c r="O2666" s="226">
        <v>19576.98</v>
      </c>
      <c r="P2666" s="126" t="s">
        <v>1331</v>
      </c>
    </row>
    <row r="2667" spans="1:16" ht="63.75">
      <c r="A2667" s="126">
        <v>340</v>
      </c>
      <c r="B2667" s="126"/>
      <c r="C2667" s="127" t="s">
        <v>815</v>
      </c>
      <c r="D2667" s="121">
        <v>42976</v>
      </c>
      <c r="E2667" s="122" t="s">
        <v>6896</v>
      </c>
      <c r="F2667" s="122" t="s">
        <v>3</v>
      </c>
      <c r="G2667" s="122">
        <v>1534126</v>
      </c>
      <c r="H2667" s="126"/>
      <c r="I2667" s="130" t="s">
        <v>6897</v>
      </c>
      <c r="J2667" s="126"/>
      <c r="K2667" s="126"/>
      <c r="L2667" s="126"/>
      <c r="M2667" s="126"/>
      <c r="N2667" s="226">
        <v>0</v>
      </c>
      <c r="O2667" s="226">
        <v>270.72000000000003</v>
      </c>
      <c r="P2667" s="126" t="s">
        <v>1331</v>
      </c>
    </row>
    <row r="2668" spans="1:16" ht="51">
      <c r="A2668" s="126" t="s">
        <v>620</v>
      </c>
      <c r="B2668" s="126"/>
      <c r="C2668" s="127" t="s">
        <v>714</v>
      </c>
      <c r="D2668" s="121">
        <v>42976</v>
      </c>
      <c r="E2668" s="122" t="s">
        <v>6898</v>
      </c>
      <c r="F2668" s="122" t="s">
        <v>3</v>
      </c>
      <c r="G2668" s="122">
        <v>1534182</v>
      </c>
      <c r="H2668" s="126"/>
      <c r="I2668" s="130" t="s">
        <v>6899</v>
      </c>
      <c r="J2668" s="126"/>
      <c r="K2668" s="126"/>
      <c r="L2668" s="126"/>
      <c r="M2668" s="126"/>
      <c r="N2668" s="226">
        <v>0</v>
      </c>
      <c r="O2668" s="226">
        <v>3743.26</v>
      </c>
      <c r="P2668" s="126" t="s">
        <v>1331</v>
      </c>
    </row>
    <row r="2669" spans="1:16" ht="51">
      <c r="A2669" s="126" t="s">
        <v>620</v>
      </c>
      <c r="B2669" s="126"/>
      <c r="C2669" s="127" t="s">
        <v>714</v>
      </c>
      <c r="D2669" s="121">
        <v>42976</v>
      </c>
      <c r="E2669" s="122" t="s">
        <v>6900</v>
      </c>
      <c r="F2669" s="122" t="s">
        <v>3</v>
      </c>
      <c r="G2669" s="122">
        <v>1534184</v>
      </c>
      <c r="H2669" s="126"/>
      <c r="I2669" s="130" t="s">
        <v>6901</v>
      </c>
      <c r="J2669" s="126"/>
      <c r="K2669" s="126"/>
      <c r="L2669" s="126"/>
      <c r="M2669" s="126"/>
      <c r="N2669" s="226">
        <v>0</v>
      </c>
      <c r="O2669" s="226">
        <v>2262.17</v>
      </c>
      <c r="P2669" s="126" t="s">
        <v>1331</v>
      </c>
    </row>
    <row r="2670" spans="1:16" ht="51">
      <c r="A2670" s="126">
        <v>680</v>
      </c>
      <c r="B2670" s="126"/>
      <c r="C2670" s="127" t="s">
        <v>867</v>
      </c>
      <c r="D2670" s="121">
        <v>42976</v>
      </c>
      <c r="E2670" s="122" t="s">
        <v>6902</v>
      </c>
      <c r="F2670" s="122" t="s">
        <v>3</v>
      </c>
      <c r="G2670" s="122">
        <v>1534229</v>
      </c>
      <c r="H2670" s="126"/>
      <c r="I2670" s="130" t="s">
        <v>6903</v>
      </c>
      <c r="J2670" s="126"/>
      <c r="K2670" s="126"/>
      <c r="L2670" s="126"/>
      <c r="M2670" s="126"/>
      <c r="N2670" s="226">
        <v>0</v>
      </c>
      <c r="O2670" s="226">
        <v>5798.9800000000005</v>
      </c>
      <c r="P2670" s="126" t="s">
        <v>1331</v>
      </c>
    </row>
    <row r="2671" spans="1:16" ht="51">
      <c r="A2671" s="126" t="s">
        <v>620</v>
      </c>
      <c r="B2671" s="126"/>
      <c r="C2671" s="127" t="s">
        <v>714</v>
      </c>
      <c r="D2671" s="121">
        <v>42976</v>
      </c>
      <c r="E2671" s="122" t="s">
        <v>6904</v>
      </c>
      <c r="F2671" s="122" t="s">
        <v>3</v>
      </c>
      <c r="G2671" s="122">
        <v>1534127</v>
      </c>
      <c r="H2671" s="126"/>
      <c r="I2671" s="130" t="s">
        <v>6905</v>
      </c>
      <c r="J2671" s="126"/>
      <c r="K2671" s="126"/>
      <c r="L2671" s="126"/>
      <c r="M2671" s="126"/>
      <c r="N2671" s="226">
        <v>0</v>
      </c>
      <c r="O2671" s="226">
        <v>87</v>
      </c>
      <c r="P2671" s="126" t="s">
        <v>1331</v>
      </c>
    </row>
    <row r="2672" spans="1:16" ht="51">
      <c r="A2672" s="126" t="s">
        <v>620</v>
      </c>
      <c r="B2672" s="126"/>
      <c r="C2672" s="127" t="s">
        <v>714</v>
      </c>
      <c r="D2672" s="121">
        <v>42976</v>
      </c>
      <c r="E2672" s="122" t="s">
        <v>6906</v>
      </c>
      <c r="F2672" s="122" t="s">
        <v>3</v>
      </c>
      <c r="G2672" s="122">
        <v>1534171</v>
      </c>
      <c r="H2672" s="126"/>
      <c r="I2672" s="130" t="s">
        <v>6907</v>
      </c>
      <c r="J2672" s="126"/>
      <c r="K2672" s="126"/>
      <c r="L2672" s="126"/>
      <c r="M2672" s="126"/>
      <c r="N2672" s="226">
        <v>0</v>
      </c>
      <c r="O2672" s="226">
        <v>5327.59</v>
      </c>
      <c r="P2672" s="126" t="s">
        <v>1331</v>
      </c>
    </row>
    <row r="2673" spans="1:16" ht="63.75">
      <c r="A2673" s="126" t="s">
        <v>620</v>
      </c>
      <c r="B2673" s="126"/>
      <c r="C2673" s="127" t="s">
        <v>714</v>
      </c>
      <c r="D2673" s="121">
        <v>42976</v>
      </c>
      <c r="E2673" s="122" t="s">
        <v>6908</v>
      </c>
      <c r="F2673" s="122" t="s">
        <v>3</v>
      </c>
      <c r="G2673" s="122">
        <v>1534213</v>
      </c>
      <c r="H2673" s="126"/>
      <c r="I2673" s="130" t="s">
        <v>6909</v>
      </c>
      <c r="J2673" s="126"/>
      <c r="K2673" s="126"/>
      <c r="L2673" s="126"/>
      <c r="M2673" s="126"/>
      <c r="N2673" s="226">
        <v>0</v>
      </c>
      <c r="O2673" s="226">
        <v>1129.05</v>
      </c>
      <c r="P2673" s="126" t="s">
        <v>1331</v>
      </c>
    </row>
    <row r="2674" spans="1:16" ht="51">
      <c r="A2674" s="126" t="s">
        <v>620</v>
      </c>
      <c r="B2674" s="126"/>
      <c r="C2674" s="127" t="s">
        <v>714</v>
      </c>
      <c r="D2674" s="121">
        <v>42976</v>
      </c>
      <c r="E2674" s="122" t="s">
        <v>6910</v>
      </c>
      <c r="F2674" s="122" t="s">
        <v>3</v>
      </c>
      <c r="G2674" s="122">
        <v>1534225</v>
      </c>
      <c r="H2674" s="126"/>
      <c r="I2674" s="130" t="s">
        <v>6911</v>
      </c>
      <c r="J2674" s="126"/>
      <c r="K2674" s="126"/>
      <c r="L2674" s="126"/>
      <c r="M2674" s="126"/>
      <c r="N2674" s="226">
        <v>0</v>
      </c>
      <c r="O2674" s="226">
        <v>7737.26</v>
      </c>
      <c r="P2674" s="126" t="s">
        <v>1331</v>
      </c>
    </row>
    <row r="2675" spans="1:16" ht="51">
      <c r="A2675" s="126">
        <v>41</v>
      </c>
      <c r="B2675" s="126"/>
      <c r="C2675" s="127" t="s">
        <v>698</v>
      </c>
      <c r="D2675" s="121">
        <v>42976</v>
      </c>
      <c r="E2675" s="122" t="s">
        <v>6912</v>
      </c>
      <c r="F2675" s="122" t="s">
        <v>3</v>
      </c>
      <c r="G2675" s="122">
        <v>1534242</v>
      </c>
      <c r="H2675" s="126"/>
      <c r="I2675" s="130" t="s">
        <v>6913</v>
      </c>
      <c r="J2675" s="126"/>
      <c r="K2675" s="126"/>
      <c r="L2675" s="126"/>
      <c r="M2675" s="126"/>
      <c r="N2675" s="226">
        <v>0</v>
      </c>
      <c r="O2675" s="226">
        <v>8335</v>
      </c>
      <c r="P2675" s="126" t="s">
        <v>1331</v>
      </c>
    </row>
    <row r="2676" spans="1:16" ht="51">
      <c r="A2676" s="126">
        <v>41</v>
      </c>
      <c r="B2676" s="126"/>
      <c r="C2676" s="127" t="s">
        <v>698</v>
      </c>
      <c r="D2676" s="121">
        <v>42976</v>
      </c>
      <c r="E2676" s="122" t="s">
        <v>6914</v>
      </c>
      <c r="F2676" s="122" t="s">
        <v>3</v>
      </c>
      <c r="G2676" s="122">
        <v>1534244</v>
      </c>
      <c r="H2676" s="126"/>
      <c r="I2676" s="130" t="s">
        <v>6913</v>
      </c>
      <c r="J2676" s="126"/>
      <c r="K2676" s="126"/>
      <c r="L2676" s="126"/>
      <c r="M2676" s="126"/>
      <c r="N2676" s="226">
        <v>0</v>
      </c>
      <c r="O2676" s="226">
        <v>228</v>
      </c>
      <c r="P2676" s="126" t="s">
        <v>1331</v>
      </c>
    </row>
    <row r="2677" spans="1:16" ht="51">
      <c r="A2677" s="126">
        <v>41</v>
      </c>
      <c r="B2677" s="126"/>
      <c r="C2677" s="127" t="s">
        <v>698</v>
      </c>
      <c r="D2677" s="121">
        <v>42976</v>
      </c>
      <c r="E2677" s="122" t="s">
        <v>6915</v>
      </c>
      <c r="F2677" s="122" t="s">
        <v>3</v>
      </c>
      <c r="G2677" s="122">
        <v>1534247</v>
      </c>
      <c r="H2677" s="126"/>
      <c r="I2677" s="130" t="s">
        <v>6913</v>
      </c>
      <c r="J2677" s="126"/>
      <c r="K2677" s="126"/>
      <c r="L2677" s="126"/>
      <c r="M2677" s="126"/>
      <c r="N2677" s="226">
        <v>0</v>
      </c>
      <c r="O2677" s="226">
        <v>17146</v>
      </c>
      <c r="P2677" s="126" t="s">
        <v>1331</v>
      </c>
    </row>
    <row r="2678" spans="1:16" ht="51">
      <c r="A2678" s="126" t="s">
        <v>620</v>
      </c>
      <c r="B2678" s="126"/>
      <c r="C2678" s="127" t="s">
        <v>714</v>
      </c>
      <c r="D2678" s="121">
        <v>42976</v>
      </c>
      <c r="E2678" s="122" t="s">
        <v>6916</v>
      </c>
      <c r="F2678" s="122" t="s">
        <v>3</v>
      </c>
      <c r="G2678" s="122">
        <v>1534281</v>
      </c>
      <c r="H2678" s="126"/>
      <c r="I2678" s="130" t="s">
        <v>6917</v>
      </c>
      <c r="J2678" s="126"/>
      <c r="K2678" s="126"/>
      <c r="L2678" s="126"/>
      <c r="M2678" s="126"/>
      <c r="N2678" s="226">
        <v>0</v>
      </c>
      <c r="O2678" s="226">
        <v>4814.28</v>
      </c>
      <c r="P2678" s="126" t="s">
        <v>1331</v>
      </c>
    </row>
    <row r="2679" spans="1:16" ht="51">
      <c r="A2679" s="126">
        <v>234</v>
      </c>
      <c r="B2679" s="126"/>
      <c r="C2679" s="127" t="s">
        <v>124</v>
      </c>
      <c r="D2679" s="121">
        <v>42976</v>
      </c>
      <c r="E2679" s="122" t="s">
        <v>6918</v>
      </c>
      <c r="F2679" s="122" t="s">
        <v>3</v>
      </c>
      <c r="G2679" s="122">
        <v>1534303</v>
      </c>
      <c r="H2679" s="126"/>
      <c r="I2679" s="130" t="s">
        <v>6919</v>
      </c>
      <c r="J2679" s="126"/>
      <c r="K2679" s="126"/>
      <c r="L2679" s="126"/>
      <c r="M2679" s="126"/>
      <c r="N2679" s="226">
        <v>0</v>
      </c>
      <c r="O2679" s="226">
        <v>396</v>
      </c>
      <c r="P2679" s="126" t="s">
        <v>1331</v>
      </c>
    </row>
    <row r="2680" spans="1:16" ht="51">
      <c r="A2680" s="126">
        <v>592</v>
      </c>
      <c r="B2680" s="126"/>
      <c r="C2680" s="127" t="s">
        <v>863</v>
      </c>
      <c r="D2680" s="121">
        <v>42977</v>
      </c>
      <c r="E2680" s="122" t="s">
        <v>6920</v>
      </c>
      <c r="F2680" s="122" t="s">
        <v>3</v>
      </c>
      <c r="G2680" s="122">
        <v>1534610</v>
      </c>
      <c r="H2680" s="126"/>
      <c r="I2680" s="130" t="s">
        <v>6921</v>
      </c>
      <c r="J2680" s="126"/>
      <c r="K2680" s="126"/>
      <c r="L2680" s="126"/>
      <c r="M2680" s="126"/>
      <c r="N2680" s="226">
        <v>0</v>
      </c>
      <c r="O2680" s="226">
        <v>89018.5</v>
      </c>
      <c r="P2680" s="126" t="s">
        <v>1331</v>
      </c>
    </row>
    <row r="2681" spans="1:16" ht="63.75">
      <c r="A2681" s="126">
        <v>290</v>
      </c>
      <c r="B2681" s="126"/>
      <c r="C2681" s="127" t="s">
        <v>794</v>
      </c>
      <c r="D2681" s="121">
        <v>42977</v>
      </c>
      <c r="E2681" s="122" t="s">
        <v>6922</v>
      </c>
      <c r="F2681" s="122" t="s">
        <v>3</v>
      </c>
      <c r="G2681" s="122">
        <v>1534709</v>
      </c>
      <c r="H2681" s="126"/>
      <c r="I2681" s="130" t="s">
        <v>6923</v>
      </c>
      <c r="J2681" s="126"/>
      <c r="K2681" s="126"/>
      <c r="L2681" s="126"/>
      <c r="M2681" s="126"/>
      <c r="N2681" s="226">
        <v>0</v>
      </c>
      <c r="O2681" s="226">
        <v>138934.34</v>
      </c>
      <c r="P2681" s="126" t="s">
        <v>1331</v>
      </c>
    </row>
    <row r="2682" spans="1:16" ht="63.75">
      <c r="A2682" s="126">
        <v>86</v>
      </c>
      <c r="B2682" s="126"/>
      <c r="C2682" s="127" t="s">
        <v>711</v>
      </c>
      <c r="D2682" s="121">
        <v>42977</v>
      </c>
      <c r="E2682" s="122" t="s">
        <v>6924</v>
      </c>
      <c r="F2682" s="122" t="s">
        <v>3</v>
      </c>
      <c r="G2682" s="122">
        <v>1534735</v>
      </c>
      <c r="H2682" s="126"/>
      <c r="I2682" s="130" t="s">
        <v>6925</v>
      </c>
      <c r="J2682" s="126"/>
      <c r="K2682" s="126"/>
      <c r="L2682" s="126"/>
      <c r="M2682" s="126"/>
      <c r="N2682" s="226">
        <v>0</v>
      </c>
      <c r="O2682" s="226">
        <v>20880</v>
      </c>
      <c r="P2682" s="126" t="s">
        <v>1331</v>
      </c>
    </row>
    <row r="2683" spans="1:16" ht="51">
      <c r="A2683" s="126" t="s">
        <v>620</v>
      </c>
      <c r="B2683" s="126"/>
      <c r="C2683" s="127" t="s">
        <v>714</v>
      </c>
      <c r="D2683" s="121">
        <v>42977</v>
      </c>
      <c r="E2683" s="122" t="s">
        <v>6926</v>
      </c>
      <c r="F2683" s="122" t="s">
        <v>3</v>
      </c>
      <c r="G2683" s="122">
        <v>1534777</v>
      </c>
      <c r="H2683" s="126"/>
      <c r="I2683" s="130" t="s">
        <v>6927</v>
      </c>
      <c r="J2683" s="126"/>
      <c r="K2683" s="126"/>
      <c r="L2683" s="126"/>
      <c r="M2683" s="126"/>
      <c r="N2683" s="226">
        <v>0</v>
      </c>
      <c r="O2683" s="226">
        <v>1</v>
      </c>
      <c r="P2683" s="126" t="s">
        <v>12606</v>
      </c>
    </row>
    <row r="2684" spans="1:16" ht="51">
      <c r="A2684" s="126" t="s">
        <v>620</v>
      </c>
      <c r="B2684" s="126"/>
      <c r="C2684" s="127" t="s">
        <v>714</v>
      </c>
      <c r="D2684" s="121">
        <v>42977</v>
      </c>
      <c r="E2684" s="122" t="s">
        <v>6928</v>
      </c>
      <c r="F2684" s="122" t="s">
        <v>3</v>
      </c>
      <c r="G2684" s="122">
        <v>1534655</v>
      </c>
      <c r="H2684" s="126"/>
      <c r="I2684" s="130" t="s">
        <v>6929</v>
      </c>
      <c r="J2684" s="126"/>
      <c r="K2684" s="126"/>
      <c r="L2684" s="126"/>
      <c r="M2684" s="126"/>
      <c r="N2684" s="226">
        <v>0</v>
      </c>
      <c r="O2684" s="226">
        <v>73.5</v>
      </c>
      <c r="P2684" s="126" t="s">
        <v>1331</v>
      </c>
    </row>
    <row r="2685" spans="1:16" ht="51">
      <c r="A2685" s="126" t="s">
        <v>620</v>
      </c>
      <c r="B2685" s="126"/>
      <c r="C2685" s="127" t="s">
        <v>714</v>
      </c>
      <c r="D2685" s="121">
        <v>42977</v>
      </c>
      <c r="E2685" s="122" t="s">
        <v>6930</v>
      </c>
      <c r="F2685" s="122" t="s">
        <v>3</v>
      </c>
      <c r="G2685" s="122">
        <v>1534657</v>
      </c>
      <c r="H2685" s="126"/>
      <c r="I2685" s="130" t="s">
        <v>6931</v>
      </c>
      <c r="J2685" s="126"/>
      <c r="K2685" s="126"/>
      <c r="L2685" s="126"/>
      <c r="M2685" s="126"/>
      <c r="N2685" s="226">
        <v>0</v>
      </c>
      <c r="O2685" s="226">
        <v>73.5</v>
      </c>
      <c r="P2685" s="126" t="s">
        <v>1331</v>
      </c>
    </row>
    <row r="2686" spans="1:16" ht="51">
      <c r="A2686" s="126" t="s">
        <v>620</v>
      </c>
      <c r="B2686" s="126"/>
      <c r="C2686" s="127" t="s">
        <v>714</v>
      </c>
      <c r="D2686" s="121">
        <v>42977</v>
      </c>
      <c r="E2686" s="122" t="s">
        <v>6932</v>
      </c>
      <c r="F2686" s="122" t="s">
        <v>3</v>
      </c>
      <c r="G2686" s="122">
        <v>1534683</v>
      </c>
      <c r="H2686" s="126"/>
      <c r="I2686" s="130" t="s">
        <v>6933</v>
      </c>
      <c r="J2686" s="126"/>
      <c r="K2686" s="126"/>
      <c r="L2686" s="126"/>
      <c r="M2686" s="126"/>
      <c r="N2686" s="226">
        <v>0</v>
      </c>
      <c r="O2686" s="226">
        <v>224</v>
      </c>
      <c r="P2686" s="126" t="s">
        <v>1331</v>
      </c>
    </row>
    <row r="2687" spans="1:16" ht="51">
      <c r="A2687" s="126" t="s">
        <v>620</v>
      </c>
      <c r="B2687" s="126"/>
      <c r="C2687" s="127" t="s">
        <v>714</v>
      </c>
      <c r="D2687" s="121">
        <v>42977</v>
      </c>
      <c r="E2687" s="122" t="s">
        <v>6934</v>
      </c>
      <c r="F2687" s="122" t="s">
        <v>3</v>
      </c>
      <c r="G2687" s="122">
        <v>1534685</v>
      </c>
      <c r="H2687" s="126"/>
      <c r="I2687" s="130" t="s">
        <v>6935</v>
      </c>
      <c r="J2687" s="126"/>
      <c r="K2687" s="126"/>
      <c r="L2687" s="126"/>
      <c r="M2687" s="126"/>
      <c r="N2687" s="226">
        <v>0</v>
      </c>
      <c r="O2687" s="226">
        <v>224</v>
      </c>
      <c r="P2687" s="126" t="s">
        <v>1331</v>
      </c>
    </row>
    <row r="2688" spans="1:16" ht="51">
      <c r="A2688" s="126" t="s">
        <v>620</v>
      </c>
      <c r="B2688" s="126"/>
      <c r="C2688" s="127" t="s">
        <v>714</v>
      </c>
      <c r="D2688" s="121">
        <v>42977</v>
      </c>
      <c r="E2688" s="122" t="s">
        <v>6936</v>
      </c>
      <c r="F2688" s="122" t="s">
        <v>3</v>
      </c>
      <c r="G2688" s="122">
        <v>1534686</v>
      </c>
      <c r="H2688" s="126"/>
      <c r="I2688" s="130" t="s">
        <v>6937</v>
      </c>
      <c r="J2688" s="126"/>
      <c r="K2688" s="126"/>
      <c r="L2688" s="126"/>
      <c r="M2688" s="126"/>
      <c r="N2688" s="226">
        <v>0</v>
      </c>
      <c r="O2688" s="226">
        <v>224</v>
      </c>
      <c r="P2688" s="126" t="s">
        <v>1331</v>
      </c>
    </row>
    <row r="2689" spans="1:16" ht="51">
      <c r="A2689" s="126" t="s">
        <v>620</v>
      </c>
      <c r="B2689" s="126"/>
      <c r="C2689" s="127" t="s">
        <v>714</v>
      </c>
      <c r="D2689" s="121">
        <v>42977</v>
      </c>
      <c r="E2689" s="122" t="s">
        <v>6938</v>
      </c>
      <c r="F2689" s="122" t="s">
        <v>3</v>
      </c>
      <c r="G2689" s="122">
        <v>1534687</v>
      </c>
      <c r="H2689" s="126"/>
      <c r="I2689" s="130" t="s">
        <v>6939</v>
      </c>
      <c r="J2689" s="126"/>
      <c r="K2689" s="126"/>
      <c r="L2689" s="126"/>
      <c r="M2689" s="126"/>
      <c r="N2689" s="226">
        <v>0</v>
      </c>
      <c r="O2689" s="226">
        <v>224</v>
      </c>
      <c r="P2689" s="126" t="s">
        <v>1331</v>
      </c>
    </row>
    <row r="2690" spans="1:16" ht="51">
      <c r="A2690" s="126" t="s">
        <v>620</v>
      </c>
      <c r="B2690" s="126"/>
      <c r="C2690" s="127" t="s">
        <v>714</v>
      </c>
      <c r="D2690" s="121">
        <v>42977</v>
      </c>
      <c r="E2690" s="122" t="s">
        <v>6940</v>
      </c>
      <c r="F2690" s="122" t="s">
        <v>3</v>
      </c>
      <c r="G2690" s="122">
        <v>1534689</v>
      </c>
      <c r="H2690" s="126"/>
      <c r="I2690" s="130" t="s">
        <v>6941</v>
      </c>
      <c r="J2690" s="126"/>
      <c r="K2690" s="126"/>
      <c r="L2690" s="126"/>
      <c r="M2690" s="126"/>
      <c r="N2690" s="226">
        <v>0</v>
      </c>
      <c r="O2690" s="226">
        <v>224</v>
      </c>
      <c r="P2690" s="126" t="s">
        <v>1331</v>
      </c>
    </row>
    <row r="2691" spans="1:16" ht="51">
      <c r="A2691" s="126" t="s">
        <v>620</v>
      </c>
      <c r="B2691" s="126"/>
      <c r="C2691" s="127" t="s">
        <v>714</v>
      </c>
      <c r="D2691" s="121">
        <v>42977</v>
      </c>
      <c r="E2691" s="122" t="s">
        <v>6942</v>
      </c>
      <c r="F2691" s="122" t="s">
        <v>3</v>
      </c>
      <c r="G2691" s="122">
        <v>1534701</v>
      </c>
      <c r="H2691" s="126"/>
      <c r="I2691" s="130" t="s">
        <v>6943</v>
      </c>
      <c r="J2691" s="126"/>
      <c r="K2691" s="126"/>
      <c r="L2691" s="126"/>
      <c r="M2691" s="126"/>
      <c r="N2691" s="226">
        <v>0</v>
      </c>
      <c r="O2691" s="226">
        <v>4000</v>
      </c>
      <c r="P2691" s="126" t="s">
        <v>1331</v>
      </c>
    </row>
    <row r="2692" spans="1:16" ht="38.25">
      <c r="A2692" s="126">
        <v>15</v>
      </c>
      <c r="B2692" s="126"/>
      <c r="C2692" s="127" t="s">
        <v>692</v>
      </c>
      <c r="D2692" s="121">
        <v>42977</v>
      </c>
      <c r="E2692" s="122" t="s">
        <v>6944</v>
      </c>
      <c r="F2692" s="122" t="s">
        <v>3</v>
      </c>
      <c r="G2692" s="122">
        <v>1534715</v>
      </c>
      <c r="H2692" s="126"/>
      <c r="I2692" s="130" t="s">
        <v>2857</v>
      </c>
      <c r="J2692" s="126"/>
      <c r="K2692" s="126"/>
      <c r="L2692" s="126"/>
      <c r="M2692" s="126"/>
      <c r="N2692" s="226">
        <v>0</v>
      </c>
      <c r="O2692" s="226">
        <v>52.300000000000004</v>
      </c>
      <c r="P2692" s="126" t="s">
        <v>1331</v>
      </c>
    </row>
    <row r="2693" spans="1:16" ht="51">
      <c r="A2693" s="126" t="s">
        <v>620</v>
      </c>
      <c r="B2693" s="126"/>
      <c r="C2693" s="127" t="s">
        <v>714</v>
      </c>
      <c r="D2693" s="121">
        <v>42977</v>
      </c>
      <c r="E2693" s="122" t="s">
        <v>6945</v>
      </c>
      <c r="F2693" s="122" t="s">
        <v>3</v>
      </c>
      <c r="G2693" s="122">
        <v>1534726</v>
      </c>
      <c r="H2693" s="126"/>
      <c r="I2693" s="130" t="s">
        <v>6946</v>
      </c>
      <c r="J2693" s="126"/>
      <c r="K2693" s="126"/>
      <c r="L2693" s="126"/>
      <c r="M2693" s="126"/>
      <c r="N2693" s="226">
        <v>0</v>
      </c>
      <c r="O2693" s="226">
        <v>8509.130000000001</v>
      </c>
      <c r="P2693" s="126" t="s">
        <v>1331</v>
      </c>
    </row>
    <row r="2694" spans="1:16" ht="51">
      <c r="A2694" s="126">
        <v>15</v>
      </c>
      <c r="B2694" s="126"/>
      <c r="C2694" s="127" t="s">
        <v>692</v>
      </c>
      <c r="D2694" s="121">
        <v>42977</v>
      </c>
      <c r="E2694" s="122" t="s">
        <v>6947</v>
      </c>
      <c r="F2694" s="122" t="s">
        <v>3</v>
      </c>
      <c r="G2694" s="122">
        <v>1534732</v>
      </c>
      <c r="H2694" s="126"/>
      <c r="I2694" s="130" t="s">
        <v>6948</v>
      </c>
      <c r="J2694" s="126"/>
      <c r="K2694" s="126"/>
      <c r="L2694" s="126"/>
      <c r="M2694" s="126"/>
      <c r="N2694" s="226">
        <v>0</v>
      </c>
      <c r="O2694" s="226">
        <v>3447.17</v>
      </c>
      <c r="P2694" s="126" t="s">
        <v>1331</v>
      </c>
    </row>
    <row r="2695" spans="1:16" ht="51">
      <c r="A2695" s="126" t="s">
        <v>620</v>
      </c>
      <c r="B2695" s="126"/>
      <c r="C2695" s="127" t="s">
        <v>714</v>
      </c>
      <c r="D2695" s="121">
        <v>42977</v>
      </c>
      <c r="E2695" s="122" t="s">
        <v>6949</v>
      </c>
      <c r="F2695" s="122" t="s">
        <v>3</v>
      </c>
      <c r="G2695" s="122">
        <v>1534737</v>
      </c>
      <c r="H2695" s="126"/>
      <c r="I2695" s="130" t="s">
        <v>6950</v>
      </c>
      <c r="J2695" s="126"/>
      <c r="K2695" s="126"/>
      <c r="L2695" s="126"/>
      <c r="M2695" s="126"/>
      <c r="N2695" s="226">
        <v>0</v>
      </c>
      <c r="O2695" s="226">
        <v>0.33</v>
      </c>
      <c r="P2695" s="126" t="s">
        <v>12606</v>
      </c>
    </row>
    <row r="2696" spans="1:16" ht="63.75">
      <c r="A2696" s="126" t="s">
        <v>620</v>
      </c>
      <c r="B2696" s="126"/>
      <c r="C2696" s="127" t="s">
        <v>714</v>
      </c>
      <c r="D2696" s="121">
        <v>42977</v>
      </c>
      <c r="E2696" s="122" t="s">
        <v>6951</v>
      </c>
      <c r="F2696" s="122" t="s">
        <v>3</v>
      </c>
      <c r="G2696" s="122">
        <v>1534812</v>
      </c>
      <c r="H2696" s="126"/>
      <c r="I2696" s="130" t="s">
        <v>6952</v>
      </c>
      <c r="J2696" s="126"/>
      <c r="K2696" s="126"/>
      <c r="L2696" s="126"/>
      <c r="M2696" s="126"/>
      <c r="N2696" s="226">
        <v>0</v>
      </c>
      <c r="O2696" s="226">
        <v>1138</v>
      </c>
      <c r="P2696" s="126" t="s">
        <v>1331</v>
      </c>
    </row>
    <row r="2697" spans="1:16" ht="51">
      <c r="A2697" s="126" t="s">
        <v>620</v>
      </c>
      <c r="B2697" s="126"/>
      <c r="C2697" s="127" t="s">
        <v>714</v>
      </c>
      <c r="D2697" s="121">
        <v>42977</v>
      </c>
      <c r="E2697" s="122" t="s">
        <v>6953</v>
      </c>
      <c r="F2697" s="122" t="s">
        <v>3</v>
      </c>
      <c r="G2697" s="122">
        <v>1534869</v>
      </c>
      <c r="H2697" s="126"/>
      <c r="I2697" s="130" t="s">
        <v>6954</v>
      </c>
      <c r="J2697" s="126"/>
      <c r="K2697" s="126"/>
      <c r="L2697" s="126"/>
      <c r="M2697" s="126"/>
      <c r="N2697" s="226">
        <v>0</v>
      </c>
      <c r="O2697" s="226">
        <v>0.9</v>
      </c>
      <c r="P2697" s="126" t="s">
        <v>1331</v>
      </c>
    </row>
    <row r="2698" spans="1:16" ht="51">
      <c r="A2698" s="126" t="s">
        <v>620</v>
      </c>
      <c r="B2698" s="126"/>
      <c r="C2698" s="127" t="s">
        <v>714</v>
      </c>
      <c r="D2698" s="121">
        <v>42977</v>
      </c>
      <c r="E2698" s="122" t="s">
        <v>6955</v>
      </c>
      <c r="F2698" s="122" t="s">
        <v>3</v>
      </c>
      <c r="G2698" s="122">
        <v>1534870</v>
      </c>
      <c r="H2698" s="126"/>
      <c r="I2698" s="130" t="s">
        <v>6954</v>
      </c>
      <c r="J2698" s="126"/>
      <c r="K2698" s="126"/>
      <c r="L2698" s="126"/>
      <c r="M2698" s="126"/>
      <c r="N2698" s="226">
        <v>0</v>
      </c>
      <c r="O2698" s="226">
        <v>0.6</v>
      </c>
      <c r="P2698" s="126" t="s">
        <v>1331</v>
      </c>
    </row>
    <row r="2699" spans="1:16" ht="51">
      <c r="A2699" s="126" t="s">
        <v>620</v>
      </c>
      <c r="B2699" s="126"/>
      <c r="C2699" s="127" t="s">
        <v>714</v>
      </c>
      <c r="D2699" s="121">
        <v>42977</v>
      </c>
      <c r="E2699" s="122" t="s">
        <v>6956</v>
      </c>
      <c r="F2699" s="122" t="s">
        <v>3</v>
      </c>
      <c r="G2699" s="122">
        <v>1534871</v>
      </c>
      <c r="H2699" s="126"/>
      <c r="I2699" s="130" t="s">
        <v>6954</v>
      </c>
      <c r="J2699" s="126"/>
      <c r="K2699" s="126"/>
      <c r="L2699" s="126"/>
      <c r="M2699" s="126"/>
      <c r="N2699" s="226">
        <v>0</v>
      </c>
      <c r="O2699" s="226">
        <v>0.6</v>
      </c>
      <c r="P2699" s="126" t="s">
        <v>1331</v>
      </c>
    </row>
    <row r="2700" spans="1:16" ht="51">
      <c r="A2700" s="126" t="s">
        <v>620</v>
      </c>
      <c r="B2700" s="126"/>
      <c r="C2700" s="127" t="s">
        <v>714</v>
      </c>
      <c r="D2700" s="121">
        <v>42977</v>
      </c>
      <c r="E2700" s="122" t="s">
        <v>6957</v>
      </c>
      <c r="F2700" s="122" t="s">
        <v>3</v>
      </c>
      <c r="G2700" s="122">
        <v>1534899</v>
      </c>
      <c r="H2700" s="126"/>
      <c r="I2700" s="130" t="s">
        <v>6958</v>
      </c>
      <c r="J2700" s="126"/>
      <c r="K2700" s="126"/>
      <c r="L2700" s="126"/>
      <c r="M2700" s="126"/>
      <c r="N2700" s="226">
        <v>0</v>
      </c>
      <c r="O2700" s="226">
        <v>1500</v>
      </c>
      <c r="P2700" s="126" t="s">
        <v>1331</v>
      </c>
    </row>
    <row r="2701" spans="1:16" ht="63.75">
      <c r="A2701" s="126">
        <v>16</v>
      </c>
      <c r="B2701" s="126"/>
      <c r="C2701" s="127" t="s">
        <v>693</v>
      </c>
      <c r="D2701" s="121">
        <v>42978</v>
      </c>
      <c r="E2701" s="122" t="s">
        <v>6959</v>
      </c>
      <c r="F2701" s="122" t="s">
        <v>3</v>
      </c>
      <c r="G2701" s="122">
        <v>1535212</v>
      </c>
      <c r="H2701" s="126"/>
      <c r="I2701" s="130" t="s">
        <v>6960</v>
      </c>
      <c r="J2701" s="126"/>
      <c r="K2701" s="126"/>
      <c r="L2701" s="126"/>
      <c r="M2701" s="126"/>
      <c r="N2701" s="226">
        <v>0</v>
      </c>
      <c r="O2701" s="226">
        <v>38942</v>
      </c>
      <c r="P2701" s="126" t="s">
        <v>1331</v>
      </c>
    </row>
    <row r="2702" spans="1:16" ht="51">
      <c r="A2702" s="126" t="s">
        <v>620</v>
      </c>
      <c r="B2702" s="126"/>
      <c r="C2702" s="127" t="s">
        <v>714</v>
      </c>
      <c r="D2702" s="121">
        <v>42978</v>
      </c>
      <c r="E2702" s="122" t="s">
        <v>6961</v>
      </c>
      <c r="F2702" s="122" t="s">
        <v>3</v>
      </c>
      <c r="G2702" s="122">
        <v>1535128</v>
      </c>
      <c r="H2702" s="126"/>
      <c r="I2702" s="130" t="s">
        <v>6962</v>
      </c>
      <c r="J2702" s="126"/>
      <c r="K2702" s="126"/>
      <c r="L2702" s="126"/>
      <c r="M2702" s="126"/>
      <c r="N2702" s="226">
        <v>0</v>
      </c>
      <c r="O2702" s="226">
        <v>32622.04</v>
      </c>
      <c r="P2702" s="126" t="s">
        <v>1331</v>
      </c>
    </row>
    <row r="2703" spans="1:16" ht="51">
      <c r="A2703" s="126" t="s">
        <v>620</v>
      </c>
      <c r="B2703" s="126"/>
      <c r="C2703" s="127" t="s">
        <v>714</v>
      </c>
      <c r="D2703" s="121">
        <v>42978</v>
      </c>
      <c r="E2703" s="122" t="s">
        <v>6963</v>
      </c>
      <c r="F2703" s="122" t="s">
        <v>3</v>
      </c>
      <c r="G2703" s="122">
        <v>1535130</v>
      </c>
      <c r="H2703" s="126"/>
      <c r="I2703" s="130" t="s">
        <v>6964</v>
      </c>
      <c r="J2703" s="126"/>
      <c r="K2703" s="126"/>
      <c r="L2703" s="126"/>
      <c r="M2703" s="126"/>
      <c r="N2703" s="226">
        <v>0</v>
      </c>
      <c r="O2703" s="226">
        <v>5451.14</v>
      </c>
      <c r="P2703" s="126" t="s">
        <v>1331</v>
      </c>
    </row>
    <row r="2704" spans="1:16" ht="51">
      <c r="A2704" s="126" t="s">
        <v>620</v>
      </c>
      <c r="B2704" s="126"/>
      <c r="C2704" s="127" t="s">
        <v>714</v>
      </c>
      <c r="D2704" s="121">
        <v>42978</v>
      </c>
      <c r="E2704" s="122" t="s">
        <v>6965</v>
      </c>
      <c r="F2704" s="122" t="s">
        <v>3</v>
      </c>
      <c r="G2704" s="122">
        <v>1535139</v>
      </c>
      <c r="H2704" s="126"/>
      <c r="I2704" s="130" t="s">
        <v>6966</v>
      </c>
      <c r="J2704" s="126"/>
      <c r="K2704" s="126"/>
      <c r="L2704" s="126"/>
      <c r="M2704" s="126"/>
      <c r="N2704" s="226">
        <v>0</v>
      </c>
      <c r="O2704" s="226">
        <v>235.52</v>
      </c>
      <c r="P2704" s="126" t="s">
        <v>1331</v>
      </c>
    </row>
    <row r="2705" spans="1:16" ht="51">
      <c r="A2705" s="126">
        <v>16</v>
      </c>
      <c r="B2705" s="126"/>
      <c r="C2705" s="127" t="s">
        <v>693</v>
      </c>
      <c r="D2705" s="121">
        <v>42978</v>
      </c>
      <c r="E2705" s="122" t="s">
        <v>6967</v>
      </c>
      <c r="F2705" s="122" t="s">
        <v>3</v>
      </c>
      <c r="G2705" s="122">
        <v>1535171</v>
      </c>
      <c r="H2705" s="126"/>
      <c r="I2705" s="130" t="s">
        <v>6968</v>
      </c>
      <c r="J2705" s="126"/>
      <c r="K2705" s="126"/>
      <c r="L2705" s="126"/>
      <c r="M2705" s="126"/>
      <c r="N2705" s="226">
        <v>0</v>
      </c>
      <c r="O2705" s="226">
        <v>5217.79</v>
      </c>
      <c r="P2705" s="126" t="s">
        <v>1331</v>
      </c>
    </row>
    <row r="2706" spans="1:16" ht="51">
      <c r="A2706" s="126" t="s">
        <v>620</v>
      </c>
      <c r="B2706" s="126"/>
      <c r="C2706" s="127" t="s">
        <v>714</v>
      </c>
      <c r="D2706" s="121">
        <v>42978</v>
      </c>
      <c r="E2706" s="122" t="s">
        <v>6969</v>
      </c>
      <c r="F2706" s="122" t="s">
        <v>3</v>
      </c>
      <c r="G2706" s="122">
        <v>1535249</v>
      </c>
      <c r="H2706" s="126"/>
      <c r="I2706" s="130" t="s">
        <v>6970</v>
      </c>
      <c r="J2706" s="126"/>
      <c r="K2706" s="126"/>
      <c r="L2706" s="126"/>
      <c r="M2706" s="126"/>
      <c r="N2706" s="226">
        <v>0</v>
      </c>
      <c r="O2706" s="226">
        <v>1278</v>
      </c>
      <c r="P2706" s="126" t="s">
        <v>1331</v>
      </c>
    </row>
    <row r="2707" spans="1:16" ht="51">
      <c r="A2707" s="126" t="s">
        <v>620</v>
      </c>
      <c r="B2707" s="126"/>
      <c r="C2707" s="127" t="s">
        <v>714</v>
      </c>
      <c r="D2707" s="121">
        <v>42978</v>
      </c>
      <c r="E2707" s="122" t="s">
        <v>6971</v>
      </c>
      <c r="F2707" s="122" t="s">
        <v>3</v>
      </c>
      <c r="G2707" s="122">
        <v>1535254</v>
      </c>
      <c r="H2707" s="126"/>
      <c r="I2707" s="130" t="s">
        <v>6972</v>
      </c>
      <c r="J2707" s="126"/>
      <c r="K2707" s="126"/>
      <c r="L2707" s="126"/>
      <c r="M2707" s="126"/>
      <c r="N2707" s="226">
        <v>0</v>
      </c>
      <c r="O2707" s="226">
        <v>4542.18</v>
      </c>
      <c r="P2707" s="126" t="s">
        <v>1331</v>
      </c>
    </row>
    <row r="2708" spans="1:16" ht="51">
      <c r="A2708" s="126" t="s">
        <v>620</v>
      </c>
      <c r="B2708" s="126"/>
      <c r="C2708" s="127" t="s">
        <v>714</v>
      </c>
      <c r="D2708" s="121">
        <v>42978</v>
      </c>
      <c r="E2708" s="122" t="s">
        <v>6973</v>
      </c>
      <c r="F2708" s="122" t="s">
        <v>3</v>
      </c>
      <c r="G2708" s="122">
        <v>1535293</v>
      </c>
      <c r="H2708" s="126"/>
      <c r="I2708" s="130" t="s">
        <v>6974</v>
      </c>
      <c r="J2708" s="126"/>
      <c r="K2708" s="126"/>
      <c r="L2708" s="126"/>
      <c r="M2708" s="126"/>
      <c r="N2708" s="226">
        <v>0</v>
      </c>
      <c r="O2708" s="226">
        <v>55609.66</v>
      </c>
      <c r="P2708" s="126" t="s">
        <v>1331</v>
      </c>
    </row>
    <row r="2709" spans="1:16" ht="51">
      <c r="A2709" s="126" t="s">
        <v>620</v>
      </c>
      <c r="B2709" s="126"/>
      <c r="C2709" s="127" t="s">
        <v>714</v>
      </c>
      <c r="D2709" s="121">
        <v>42978</v>
      </c>
      <c r="E2709" s="122" t="s">
        <v>6975</v>
      </c>
      <c r="F2709" s="122" t="s">
        <v>3</v>
      </c>
      <c r="G2709" s="122">
        <v>1535296</v>
      </c>
      <c r="H2709" s="126"/>
      <c r="I2709" s="130" t="s">
        <v>6976</v>
      </c>
      <c r="J2709" s="126"/>
      <c r="K2709" s="126"/>
      <c r="L2709" s="126"/>
      <c r="M2709" s="126"/>
      <c r="N2709" s="226">
        <v>0</v>
      </c>
      <c r="O2709" s="226">
        <v>7000</v>
      </c>
      <c r="P2709" s="126" t="s">
        <v>1331</v>
      </c>
    </row>
    <row r="2710" spans="1:16" ht="63.75">
      <c r="A2710" s="126">
        <v>41</v>
      </c>
      <c r="B2710" s="126"/>
      <c r="C2710" s="127" t="s">
        <v>698</v>
      </c>
      <c r="D2710" s="121">
        <v>42978</v>
      </c>
      <c r="E2710" s="122" t="s">
        <v>6977</v>
      </c>
      <c r="F2710" s="122" t="s">
        <v>3</v>
      </c>
      <c r="G2710" s="122">
        <v>1535318</v>
      </c>
      <c r="H2710" s="126"/>
      <c r="I2710" s="130" t="s">
        <v>6978</v>
      </c>
      <c r="J2710" s="126"/>
      <c r="K2710" s="126"/>
      <c r="L2710" s="126"/>
      <c r="M2710" s="126"/>
      <c r="N2710" s="226">
        <v>0</v>
      </c>
      <c r="O2710" s="226">
        <v>480</v>
      </c>
      <c r="P2710" s="126" t="s">
        <v>1331</v>
      </c>
    </row>
    <row r="2711" spans="1:16" ht="51">
      <c r="A2711" s="126" t="s">
        <v>620</v>
      </c>
      <c r="B2711" s="126"/>
      <c r="C2711" s="127" t="s">
        <v>714</v>
      </c>
      <c r="D2711" s="121">
        <v>42978</v>
      </c>
      <c r="E2711" s="122" t="s">
        <v>6979</v>
      </c>
      <c r="F2711" s="122" t="s">
        <v>3</v>
      </c>
      <c r="G2711" s="122">
        <v>1535377</v>
      </c>
      <c r="H2711" s="126"/>
      <c r="I2711" s="130" t="s">
        <v>6980</v>
      </c>
      <c r="J2711" s="126"/>
      <c r="K2711" s="126"/>
      <c r="L2711" s="126"/>
      <c r="M2711" s="126"/>
      <c r="N2711" s="226">
        <v>0</v>
      </c>
      <c r="O2711" s="226">
        <v>3417.04</v>
      </c>
      <c r="P2711" s="126" t="s">
        <v>1331</v>
      </c>
    </row>
    <row r="2712" spans="1:16" ht="63.75">
      <c r="A2712" s="126">
        <v>513</v>
      </c>
      <c r="B2712" s="126"/>
      <c r="C2712" s="127" t="s">
        <v>201</v>
      </c>
      <c r="D2712" s="121">
        <v>42979</v>
      </c>
      <c r="E2712" s="122" t="s">
        <v>6981</v>
      </c>
      <c r="F2712" s="122" t="s">
        <v>11</v>
      </c>
      <c r="G2712" s="122">
        <v>897167</v>
      </c>
      <c r="H2712" s="126"/>
      <c r="I2712" s="130" t="s">
        <v>6982</v>
      </c>
      <c r="J2712" s="126"/>
      <c r="K2712" s="126"/>
      <c r="L2712" s="126"/>
      <c r="M2712" s="126"/>
      <c r="N2712" s="226">
        <v>0</v>
      </c>
      <c r="O2712" s="226">
        <v>37652.83</v>
      </c>
      <c r="P2712" s="126" t="s">
        <v>1331</v>
      </c>
    </row>
    <row r="2713" spans="1:16" ht="38.25">
      <c r="A2713" s="126">
        <v>35</v>
      </c>
      <c r="B2713" s="126"/>
      <c r="C2713" s="127" t="s">
        <v>697</v>
      </c>
      <c r="D2713" s="121">
        <v>42979</v>
      </c>
      <c r="E2713" s="122" t="s">
        <v>6983</v>
      </c>
      <c r="F2713" s="122" t="s">
        <v>6</v>
      </c>
      <c r="G2713" s="122">
        <v>897181</v>
      </c>
      <c r="H2713" s="126"/>
      <c r="I2713" s="130" t="s">
        <v>6984</v>
      </c>
      <c r="J2713" s="126"/>
      <c r="K2713" s="126"/>
      <c r="L2713" s="126"/>
      <c r="M2713" s="126"/>
      <c r="N2713" s="226">
        <v>0</v>
      </c>
      <c r="O2713" s="226">
        <v>328016.23</v>
      </c>
      <c r="P2713" s="126" t="s">
        <v>1331</v>
      </c>
    </row>
    <row r="2714" spans="1:16" ht="51">
      <c r="A2714" s="126">
        <v>513</v>
      </c>
      <c r="B2714" s="126"/>
      <c r="C2714" s="127" t="s">
        <v>201</v>
      </c>
      <c r="D2714" s="121">
        <v>42979</v>
      </c>
      <c r="E2714" s="122" t="s">
        <v>6985</v>
      </c>
      <c r="F2714" s="122" t="s">
        <v>11</v>
      </c>
      <c r="G2714" s="122">
        <v>897170</v>
      </c>
      <c r="H2714" s="126"/>
      <c r="I2714" s="130" t="s">
        <v>6986</v>
      </c>
      <c r="J2714" s="126"/>
      <c r="K2714" s="126"/>
      <c r="L2714" s="126"/>
      <c r="M2714" s="126"/>
      <c r="N2714" s="226">
        <v>50</v>
      </c>
      <c r="O2714" s="226">
        <v>0</v>
      </c>
      <c r="P2714" s="126" t="s">
        <v>1331</v>
      </c>
    </row>
    <row r="2715" spans="1:16" ht="89.25">
      <c r="A2715" s="126">
        <v>513</v>
      </c>
      <c r="B2715" s="126"/>
      <c r="C2715" s="127" t="s">
        <v>201</v>
      </c>
      <c r="D2715" s="121">
        <v>42979</v>
      </c>
      <c r="E2715" s="122" t="s">
        <v>6987</v>
      </c>
      <c r="F2715" s="122" t="s">
        <v>15</v>
      </c>
      <c r="G2715" s="122">
        <v>3026</v>
      </c>
      <c r="H2715" s="126"/>
      <c r="I2715" s="130" t="s">
        <v>6988</v>
      </c>
      <c r="J2715" s="126"/>
      <c r="K2715" s="126"/>
      <c r="L2715" s="126"/>
      <c r="M2715" s="126"/>
      <c r="N2715" s="226">
        <v>346.97</v>
      </c>
      <c r="O2715" s="226">
        <v>0</v>
      </c>
      <c r="P2715" s="126" t="s">
        <v>1331</v>
      </c>
    </row>
    <row r="2716" spans="1:16" ht="89.25">
      <c r="A2716" s="126">
        <v>513</v>
      </c>
      <c r="B2716" s="126"/>
      <c r="C2716" s="127" t="s">
        <v>201</v>
      </c>
      <c r="D2716" s="121">
        <v>42979</v>
      </c>
      <c r="E2716" s="122" t="s">
        <v>6989</v>
      </c>
      <c r="F2716" s="122" t="s">
        <v>15</v>
      </c>
      <c r="G2716" s="122">
        <v>3027</v>
      </c>
      <c r="H2716" s="126"/>
      <c r="I2716" s="130" t="s">
        <v>6990</v>
      </c>
      <c r="J2716" s="126"/>
      <c r="K2716" s="126"/>
      <c r="L2716" s="126"/>
      <c r="M2716" s="126"/>
      <c r="N2716" s="226">
        <v>115966.58</v>
      </c>
      <c r="O2716" s="226">
        <v>0</v>
      </c>
      <c r="P2716" s="126" t="s">
        <v>1331</v>
      </c>
    </row>
    <row r="2717" spans="1:16" ht="76.5">
      <c r="A2717" s="126" t="s">
        <v>621</v>
      </c>
      <c r="B2717" s="126"/>
      <c r="C2717" s="127" t="s">
        <v>715</v>
      </c>
      <c r="D2717" s="121">
        <v>42982</v>
      </c>
      <c r="E2717" s="122" t="s">
        <v>6991</v>
      </c>
      <c r="F2717" s="122" t="s">
        <v>6</v>
      </c>
      <c r="G2717" s="122">
        <v>880854</v>
      </c>
      <c r="H2717" s="126"/>
      <c r="I2717" s="130" t="s">
        <v>6992</v>
      </c>
      <c r="J2717" s="126"/>
      <c r="K2717" s="126"/>
      <c r="L2717" s="126"/>
      <c r="M2717" s="126"/>
      <c r="N2717" s="226">
        <v>0</v>
      </c>
      <c r="O2717" s="226">
        <v>15000</v>
      </c>
      <c r="P2717" s="126" t="s">
        <v>1331</v>
      </c>
    </row>
    <row r="2718" spans="1:16" ht="76.5">
      <c r="A2718" s="126" t="s">
        <v>621</v>
      </c>
      <c r="B2718" s="126"/>
      <c r="C2718" s="127" t="s">
        <v>715</v>
      </c>
      <c r="D2718" s="121">
        <v>42983</v>
      </c>
      <c r="E2718" s="122" t="s">
        <v>6993</v>
      </c>
      <c r="F2718" s="122" t="s">
        <v>6</v>
      </c>
      <c r="G2718" s="122">
        <v>881298</v>
      </c>
      <c r="H2718" s="126"/>
      <c r="I2718" s="130" t="s">
        <v>6994</v>
      </c>
      <c r="J2718" s="126"/>
      <c r="K2718" s="126"/>
      <c r="L2718" s="126"/>
      <c r="M2718" s="126"/>
      <c r="N2718" s="226">
        <v>0</v>
      </c>
      <c r="O2718" s="226">
        <v>109000</v>
      </c>
      <c r="P2718" s="126" t="s">
        <v>1331</v>
      </c>
    </row>
    <row r="2719" spans="1:16" ht="89.25">
      <c r="A2719" s="126">
        <v>25</v>
      </c>
      <c r="B2719" s="126"/>
      <c r="C2719" s="127" t="s">
        <v>695</v>
      </c>
      <c r="D2719" s="121">
        <v>42983</v>
      </c>
      <c r="E2719" s="122" t="s">
        <v>6995</v>
      </c>
      <c r="F2719" s="122" t="s">
        <v>15</v>
      </c>
      <c r="G2719" s="122">
        <v>3040</v>
      </c>
      <c r="H2719" s="126"/>
      <c r="I2719" s="130" t="s">
        <v>6996</v>
      </c>
      <c r="J2719" s="126"/>
      <c r="K2719" s="126"/>
      <c r="L2719" s="126"/>
      <c r="M2719" s="126"/>
      <c r="N2719" s="226">
        <v>1621.42</v>
      </c>
      <c r="O2719" s="226">
        <v>0</v>
      </c>
      <c r="P2719" s="126" t="s">
        <v>1331</v>
      </c>
    </row>
    <row r="2720" spans="1:16" ht="76.5">
      <c r="A2720" s="126">
        <v>25</v>
      </c>
      <c r="B2720" s="126"/>
      <c r="C2720" s="127" t="s">
        <v>695</v>
      </c>
      <c r="D2720" s="121">
        <v>42983</v>
      </c>
      <c r="E2720" s="122" t="s">
        <v>6997</v>
      </c>
      <c r="F2720" s="122" t="s">
        <v>1368</v>
      </c>
      <c r="G2720" s="122">
        <v>14711520</v>
      </c>
      <c r="H2720" s="126"/>
      <c r="I2720" s="130" t="s">
        <v>6998</v>
      </c>
      <c r="J2720" s="126"/>
      <c r="K2720" s="126"/>
      <c r="L2720" s="126"/>
      <c r="M2720" s="126"/>
      <c r="N2720" s="226">
        <v>300510.27</v>
      </c>
      <c r="O2720" s="226">
        <v>0</v>
      </c>
      <c r="P2720" s="126" t="s">
        <v>1331</v>
      </c>
    </row>
    <row r="2721" spans="1:16" ht="89.25">
      <c r="A2721" s="126">
        <v>513</v>
      </c>
      <c r="B2721" s="126"/>
      <c r="C2721" s="127" t="s">
        <v>201</v>
      </c>
      <c r="D2721" s="121">
        <v>42984</v>
      </c>
      <c r="E2721" s="122" t="s">
        <v>6999</v>
      </c>
      <c r="F2721" s="122" t="s">
        <v>15</v>
      </c>
      <c r="G2721" s="122">
        <v>3046</v>
      </c>
      <c r="H2721" s="126"/>
      <c r="I2721" s="130" t="s">
        <v>7000</v>
      </c>
      <c r="J2721" s="126"/>
      <c r="K2721" s="126"/>
      <c r="L2721" s="126"/>
      <c r="M2721" s="126"/>
      <c r="N2721" s="226">
        <v>631.38</v>
      </c>
      <c r="O2721" s="226">
        <v>0</v>
      </c>
      <c r="P2721" s="126" t="s">
        <v>1331</v>
      </c>
    </row>
    <row r="2722" spans="1:16" ht="51">
      <c r="A2722" s="126">
        <v>10</v>
      </c>
      <c r="B2722" s="126"/>
      <c r="C2722" s="127" t="s">
        <v>691</v>
      </c>
      <c r="D2722" s="121">
        <v>42985</v>
      </c>
      <c r="E2722" s="122" t="s">
        <v>7001</v>
      </c>
      <c r="F2722" s="122" t="s">
        <v>6</v>
      </c>
      <c r="G2722" s="122">
        <v>538869</v>
      </c>
      <c r="H2722" s="126"/>
      <c r="I2722" s="130" t="s">
        <v>7002</v>
      </c>
      <c r="J2722" s="126"/>
      <c r="K2722" s="126"/>
      <c r="L2722" s="126"/>
      <c r="M2722" s="126"/>
      <c r="N2722" s="226">
        <v>0</v>
      </c>
      <c r="O2722" s="226">
        <v>1334</v>
      </c>
      <c r="P2722" s="126" t="s">
        <v>1331</v>
      </c>
    </row>
    <row r="2723" spans="1:16" ht="63.75">
      <c r="A2723" s="126">
        <v>10</v>
      </c>
      <c r="B2723" s="126"/>
      <c r="C2723" s="127" t="s">
        <v>691</v>
      </c>
      <c r="D2723" s="121">
        <v>42985</v>
      </c>
      <c r="E2723" s="122" t="s">
        <v>7003</v>
      </c>
      <c r="F2723" s="122" t="s">
        <v>6</v>
      </c>
      <c r="G2723" s="122">
        <v>538872</v>
      </c>
      <c r="H2723" s="126"/>
      <c r="I2723" s="130" t="s">
        <v>7004</v>
      </c>
      <c r="J2723" s="126"/>
      <c r="K2723" s="126"/>
      <c r="L2723" s="126"/>
      <c r="M2723" s="126"/>
      <c r="N2723" s="226">
        <v>0</v>
      </c>
      <c r="O2723" s="226">
        <v>5569.98</v>
      </c>
      <c r="P2723" s="126" t="s">
        <v>1331</v>
      </c>
    </row>
    <row r="2724" spans="1:16" ht="51">
      <c r="A2724" s="126">
        <v>10</v>
      </c>
      <c r="B2724" s="126"/>
      <c r="C2724" s="127" t="s">
        <v>691</v>
      </c>
      <c r="D2724" s="121">
        <v>42985</v>
      </c>
      <c r="E2724" s="122" t="s">
        <v>7005</v>
      </c>
      <c r="F2724" s="122" t="s">
        <v>6</v>
      </c>
      <c r="G2724" s="122">
        <v>538874</v>
      </c>
      <c r="H2724" s="126"/>
      <c r="I2724" s="130" t="s">
        <v>7006</v>
      </c>
      <c r="J2724" s="126"/>
      <c r="K2724" s="126"/>
      <c r="L2724" s="126"/>
      <c r="M2724" s="126"/>
      <c r="N2724" s="226">
        <v>0</v>
      </c>
      <c r="O2724" s="226">
        <v>9024.6</v>
      </c>
      <c r="P2724" s="126" t="s">
        <v>1331</v>
      </c>
    </row>
    <row r="2725" spans="1:16" ht="76.5">
      <c r="A2725" s="126">
        <v>25</v>
      </c>
      <c r="B2725" s="126"/>
      <c r="C2725" s="127" t="s">
        <v>695</v>
      </c>
      <c r="D2725" s="121">
        <v>42985</v>
      </c>
      <c r="E2725" s="122" t="s">
        <v>7007</v>
      </c>
      <c r="F2725" s="122" t="s">
        <v>1260</v>
      </c>
      <c r="G2725" s="122">
        <v>14577222</v>
      </c>
      <c r="H2725" s="126"/>
      <c r="I2725" s="130" t="s">
        <v>7008</v>
      </c>
      <c r="J2725" s="126"/>
      <c r="K2725" s="126"/>
      <c r="L2725" s="126"/>
      <c r="M2725" s="126"/>
      <c r="N2725" s="226">
        <v>0</v>
      </c>
      <c r="O2725" s="226">
        <v>5316872.47</v>
      </c>
      <c r="P2725" s="126" t="s">
        <v>1331</v>
      </c>
    </row>
    <row r="2726" spans="1:16" ht="76.5">
      <c r="A2726" s="126" t="s">
        <v>621</v>
      </c>
      <c r="B2726" s="126"/>
      <c r="C2726" s="127" t="s">
        <v>715</v>
      </c>
      <c r="D2726" s="121">
        <v>42985</v>
      </c>
      <c r="E2726" s="122" t="s">
        <v>7009</v>
      </c>
      <c r="F2726" s="122" t="s">
        <v>6</v>
      </c>
      <c r="G2726" s="122">
        <v>882360</v>
      </c>
      <c r="H2726" s="126"/>
      <c r="I2726" s="130" t="s">
        <v>7010</v>
      </c>
      <c r="J2726" s="126"/>
      <c r="K2726" s="126"/>
      <c r="L2726" s="126"/>
      <c r="M2726" s="126"/>
      <c r="N2726" s="226">
        <v>0</v>
      </c>
      <c r="O2726" s="226">
        <v>200000</v>
      </c>
      <c r="P2726" s="126" t="s">
        <v>1331</v>
      </c>
    </row>
    <row r="2727" spans="1:16" ht="51">
      <c r="A2727" s="126" t="s">
        <v>623</v>
      </c>
      <c r="B2727" s="126"/>
      <c r="C2727" s="127" t="s">
        <v>716</v>
      </c>
      <c r="D2727" s="121">
        <v>42985</v>
      </c>
      <c r="E2727" s="122" t="s">
        <v>7011</v>
      </c>
      <c r="F2727" s="122" t="s">
        <v>6</v>
      </c>
      <c r="G2727" s="122">
        <v>882396</v>
      </c>
      <c r="H2727" s="126"/>
      <c r="I2727" s="130" t="s">
        <v>4725</v>
      </c>
      <c r="J2727" s="126"/>
      <c r="K2727" s="126"/>
      <c r="L2727" s="126"/>
      <c r="M2727" s="126"/>
      <c r="N2727" s="226">
        <v>0</v>
      </c>
      <c r="O2727" s="226">
        <v>840.18</v>
      </c>
      <c r="P2727" s="126" t="s">
        <v>1331</v>
      </c>
    </row>
    <row r="2728" spans="1:16" ht="89.25">
      <c r="A2728" s="126" t="s">
        <v>620</v>
      </c>
      <c r="B2728" s="126"/>
      <c r="C2728" s="127" t="s">
        <v>714</v>
      </c>
      <c r="D2728" s="121">
        <v>42985</v>
      </c>
      <c r="E2728" s="122" t="s">
        <v>7012</v>
      </c>
      <c r="F2728" s="122" t="s">
        <v>6</v>
      </c>
      <c r="G2728" s="122">
        <v>897445</v>
      </c>
      <c r="H2728" s="126"/>
      <c r="I2728" s="130" t="s">
        <v>7013</v>
      </c>
      <c r="J2728" s="126"/>
      <c r="K2728" s="126"/>
      <c r="L2728" s="126"/>
      <c r="M2728" s="126"/>
      <c r="N2728" s="226">
        <v>0</v>
      </c>
      <c r="O2728" s="226">
        <v>10047.65</v>
      </c>
      <c r="P2728" s="126" t="s">
        <v>1331</v>
      </c>
    </row>
    <row r="2729" spans="1:16" ht="63.75">
      <c r="A2729" s="126">
        <v>513</v>
      </c>
      <c r="B2729" s="126"/>
      <c r="C2729" s="127" t="s">
        <v>201</v>
      </c>
      <c r="D2729" s="121">
        <v>42985</v>
      </c>
      <c r="E2729" s="122" t="s">
        <v>7014</v>
      </c>
      <c r="F2729" s="122" t="s">
        <v>11</v>
      </c>
      <c r="G2729" s="122">
        <v>897448</v>
      </c>
      <c r="H2729" s="126"/>
      <c r="I2729" s="130" t="s">
        <v>7015</v>
      </c>
      <c r="J2729" s="126"/>
      <c r="K2729" s="126"/>
      <c r="L2729" s="126"/>
      <c r="M2729" s="126"/>
      <c r="N2729" s="226">
        <v>0</v>
      </c>
      <c r="O2729" s="226">
        <v>88813.47</v>
      </c>
      <c r="P2729" s="126" t="s">
        <v>1331</v>
      </c>
    </row>
    <row r="2730" spans="1:16" ht="51">
      <c r="A2730" s="126">
        <v>513</v>
      </c>
      <c r="B2730" s="126"/>
      <c r="C2730" s="127" t="s">
        <v>201</v>
      </c>
      <c r="D2730" s="121">
        <v>42985</v>
      </c>
      <c r="E2730" s="122" t="s">
        <v>7016</v>
      </c>
      <c r="F2730" s="122" t="s">
        <v>11</v>
      </c>
      <c r="G2730" s="122">
        <v>897449</v>
      </c>
      <c r="H2730" s="126"/>
      <c r="I2730" s="130" t="s">
        <v>7017</v>
      </c>
      <c r="J2730" s="126"/>
      <c r="K2730" s="126"/>
      <c r="L2730" s="126"/>
      <c r="M2730" s="126"/>
      <c r="N2730" s="226">
        <v>50</v>
      </c>
      <c r="O2730" s="226">
        <v>0</v>
      </c>
      <c r="P2730" s="126" t="s">
        <v>1331</v>
      </c>
    </row>
    <row r="2731" spans="1:16" ht="89.25">
      <c r="A2731" s="126" t="s">
        <v>621</v>
      </c>
      <c r="B2731" s="126"/>
      <c r="C2731" s="127" t="s">
        <v>715</v>
      </c>
      <c r="D2731" s="121">
        <v>42985</v>
      </c>
      <c r="E2731" s="122" t="s">
        <v>7018</v>
      </c>
      <c r="F2731" s="122" t="s">
        <v>11</v>
      </c>
      <c r="G2731" s="122">
        <v>897491</v>
      </c>
      <c r="H2731" s="126"/>
      <c r="I2731" s="130" t="s">
        <v>7019</v>
      </c>
      <c r="J2731" s="126"/>
      <c r="K2731" s="126"/>
      <c r="L2731" s="126"/>
      <c r="M2731" s="126"/>
      <c r="N2731" s="226">
        <v>50</v>
      </c>
      <c r="O2731" s="226">
        <v>0</v>
      </c>
      <c r="P2731" s="126" t="s">
        <v>1331</v>
      </c>
    </row>
    <row r="2732" spans="1:16" ht="51">
      <c r="A2732" s="126">
        <v>513</v>
      </c>
      <c r="B2732" s="126"/>
      <c r="C2732" s="127" t="s">
        <v>201</v>
      </c>
      <c r="D2732" s="121">
        <v>42986</v>
      </c>
      <c r="E2732" s="122" t="s">
        <v>7020</v>
      </c>
      <c r="F2732" s="122" t="s">
        <v>11</v>
      </c>
      <c r="G2732" s="122">
        <v>4274</v>
      </c>
      <c r="H2732" s="126"/>
      <c r="I2732" s="130" t="s">
        <v>7021</v>
      </c>
      <c r="J2732" s="126"/>
      <c r="K2732" s="126"/>
      <c r="L2732" s="126"/>
      <c r="M2732" s="126"/>
      <c r="N2732" s="226">
        <v>0</v>
      </c>
      <c r="O2732" s="226">
        <v>50</v>
      </c>
      <c r="P2732" s="126" t="s">
        <v>1331</v>
      </c>
    </row>
    <row r="2733" spans="1:16" ht="76.5">
      <c r="A2733" s="126" t="s">
        <v>621</v>
      </c>
      <c r="B2733" s="126"/>
      <c r="C2733" s="127" t="s">
        <v>715</v>
      </c>
      <c r="D2733" s="121">
        <v>42986</v>
      </c>
      <c r="E2733" s="122" t="s">
        <v>7022</v>
      </c>
      <c r="F2733" s="122" t="s">
        <v>6</v>
      </c>
      <c r="G2733" s="122">
        <v>882899</v>
      </c>
      <c r="H2733" s="126"/>
      <c r="I2733" s="130" t="s">
        <v>7023</v>
      </c>
      <c r="J2733" s="126"/>
      <c r="K2733" s="126"/>
      <c r="L2733" s="126"/>
      <c r="M2733" s="126"/>
      <c r="N2733" s="226">
        <v>0</v>
      </c>
      <c r="O2733" s="226">
        <v>110000</v>
      </c>
      <c r="P2733" s="126" t="s">
        <v>1331</v>
      </c>
    </row>
    <row r="2734" spans="1:16" ht="51">
      <c r="A2734" s="126">
        <v>513</v>
      </c>
      <c r="B2734" s="126"/>
      <c r="C2734" s="127" t="s">
        <v>201</v>
      </c>
      <c r="D2734" s="121">
        <v>42986</v>
      </c>
      <c r="E2734" s="122" t="s">
        <v>7024</v>
      </c>
      <c r="F2734" s="122" t="s">
        <v>15</v>
      </c>
      <c r="G2734" s="122">
        <v>539559</v>
      </c>
      <c r="H2734" s="126"/>
      <c r="I2734" s="130" t="s">
        <v>7025</v>
      </c>
      <c r="J2734" s="126"/>
      <c r="K2734" s="126"/>
      <c r="L2734" s="126"/>
      <c r="M2734" s="126"/>
      <c r="N2734" s="226">
        <v>50</v>
      </c>
      <c r="O2734" s="226">
        <v>0</v>
      </c>
      <c r="P2734" s="126" t="s">
        <v>1331</v>
      </c>
    </row>
    <row r="2735" spans="1:16" ht="89.25">
      <c r="A2735" s="126">
        <v>513</v>
      </c>
      <c r="B2735" s="126"/>
      <c r="C2735" s="127" t="s">
        <v>201</v>
      </c>
      <c r="D2735" s="121">
        <v>42986</v>
      </c>
      <c r="E2735" s="122" t="s">
        <v>7026</v>
      </c>
      <c r="F2735" s="122" t="s">
        <v>15</v>
      </c>
      <c r="G2735" s="122">
        <v>3069</v>
      </c>
      <c r="H2735" s="126"/>
      <c r="I2735" s="130" t="s">
        <v>7027</v>
      </c>
      <c r="J2735" s="126"/>
      <c r="K2735" s="126"/>
      <c r="L2735" s="126"/>
      <c r="M2735" s="126"/>
      <c r="N2735" s="226">
        <v>104150.98</v>
      </c>
      <c r="O2735" s="226">
        <v>0</v>
      </c>
      <c r="P2735" s="126" t="s">
        <v>1331</v>
      </c>
    </row>
    <row r="2736" spans="1:16" ht="89.25">
      <c r="A2736" s="126">
        <v>513</v>
      </c>
      <c r="B2736" s="126"/>
      <c r="C2736" s="127" t="s">
        <v>201</v>
      </c>
      <c r="D2736" s="121">
        <v>42986</v>
      </c>
      <c r="E2736" s="122" t="s">
        <v>7028</v>
      </c>
      <c r="F2736" s="122" t="s">
        <v>15</v>
      </c>
      <c r="G2736" s="122">
        <v>3070</v>
      </c>
      <c r="H2736" s="126"/>
      <c r="I2736" s="130" t="s">
        <v>7029</v>
      </c>
      <c r="J2736" s="126"/>
      <c r="K2736" s="126"/>
      <c r="L2736" s="126"/>
      <c r="M2736" s="126"/>
      <c r="N2736" s="226">
        <v>109743.11</v>
      </c>
      <c r="O2736" s="226">
        <v>0</v>
      </c>
      <c r="P2736" s="126" t="s">
        <v>1331</v>
      </c>
    </row>
    <row r="2737" spans="1:16" ht="89.25">
      <c r="A2737" s="126">
        <v>25</v>
      </c>
      <c r="B2737" s="126"/>
      <c r="C2737" s="127" t="s">
        <v>695</v>
      </c>
      <c r="D2737" s="121">
        <v>42986</v>
      </c>
      <c r="E2737" s="122" t="s">
        <v>7030</v>
      </c>
      <c r="F2737" s="122" t="s">
        <v>15</v>
      </c>
      <c r="G2737" s="122">
        <v>3062</v>
      </c>
      <c r="H2737" s="126"/>
      <c r="I2737" s="130" t="s">
        <v>7031</v>
      </c>
      <c r="J2737" s="126"/>
      <c r="K2737" s="126"/>
      <c r="L2737" s="126"/>
      <c r="M2737" s="126"/>
      <c r="N2737" s="226">
        <v>272.68</v>
      </c>
      <c r="O2737" s="226">
        <v>0</v>
      </c>
      <c r="P2737" s="126" t="s">
        <v>1331</v>
      </c>
    </row>
    <row r="2738" spans="1:16" ht="76.5">
      <c r="A2738" s="126" t="s">
        <v>621</v>
      </c>
      <c r="B2738" s="126"/>
      <c r="C2738" s="127" t="s">
        <v>715</v>
      </c>
      <c r="D2738" s="121">
        <v>42989</v>
      </c>
      <c r="E2738" s="122" t="s">
        <v>7032</v>
      </c>
      <c r="F2738" s="122" t="s">
        <v>6</v>
      </c>
      <c r="G2738" s="122">
        <v>883441</v>
      </c>
      <c r="H2738" s="126"/>
      <c r="I2738" s="130" t="s">
        <v>7033</v>
      </c>
      <c r="J2738" s="126"/>
      <c r="K2738" s="126"/>
      <c r="L2738" s="126"/>
      <c r="M2738" s="126"/>
      <c r="N2738" s="226">
        <v>0</v>
      </c>
      <c r="O2738" s="226">
        <v>149000</v>
      </c>
      <c r="P2738" s="126" t="s">
        <v>1331</v>
      </c>
    </row>
    <row r="2739" spans="1:16" ht="51">
      <c r="A2739" s="126" t="s">
        <v>620</v>
      </c>
      <c r="B2739" s="126"/>
      <c r="C2739" s="127" t="s">
        <v>714</v>
      </c>
      <c r="D2739" s="121">
        <v>42989</v>
      </c>
      <c r="E2739" s="122" t="s">
        <v>7034</v>
      </c>
      <c r="F2739" s="122" t="s">
        <v>6</v>
      </c>
      <c r="G2739" s="122">
        <v>883444</v>
      </c>
      <c r="H2739" s="126"/>
      <c r="I2739" s="130" t="s">
        <v>7035</v>
      </c>
      <c r="J2739" s="126"/>
      <c r="K2739" s="126"/>
      <c r="L2739" s="126"/>
      <c r="M2739" s="126"/>
      <c r="N2739" s="226">
        <v>0</v>
      </c>
      <c r="O2739" s="226">
        <v>1815.09</v>
      </c>
      <c r="P2739" s="126" t="s">
        <v>1331</v>
      </c>
    </row>
    <row r="2740" spans="1:16" ht="63.75">
      <c r="A2740" s="126" t="s">
        <v>621</v>
      </c>
      <c r="B2740" s="126"/>
      <c r="C2740" s="127" t="s">
        <v>715</v>
      </c>
      <c r="D2740" s="121">
        <v>42989</v>
      </c>
      <c r="E2740" s="122" t="s">
        <v>7036</v>
      </c>
      <c r="F2740" s="122" t="s">
        <v>11</v>
      </c>
      <c r="G2740" s="122">
        <v>9775</v>
      </c>
      <c r="H2740" s="126"/>
      <c r="I2740" s="130" t="s">
        <v>7037</v>
      </c>
      <c r="J2740" s="126"/>
      <c r="K2740" s="126"/>
      <c r="L2740" s="126"/>
      <c r="M2740" s="126"/>
      <c r="N2740" s="226">
        <v>406.17</v>
      </c>
      <c r="O2740" s="226">
        <v>0</v>
      </c>
      <c r="P2740" s="126" t="s">
        <v>1331</v>
      </c>
    </row>
    <row r="2741" spans="1:16" ht="51">
      <c r="A2741" s="126" t="s">
        <v>621</v>
      </c>
      <c r="B2741" s="126"/>
      <c r="C2741" s="127" t="s">
        <v>715</v>
      </c>
      <c r="D2741" s="121">
        <v>42989</v>
      </c>
      <c r="E2741" s="122" t="s">
        <v>7038</v>
      </c>
      <c r="F2741" s="122" t="s">
        <v>11</v>
      </c>
      <c r="G2741" s="122">
        <v>540792</v>
      </c>
      <c r="H2741" s="126"/>
      <c r="I2741" s="130" t="s">
        <v>7039</v>
      </c>
      <c r="J2741" s="126"/>
      <c r="K2741" s="126"/>
      <c r="L2741" s="126"/>
      <c r="M2741" s="126"/>
      <c r="N2741" s="226">
        <v>476.08</v>
      </c>
      <c r="O2741" s="226">
        <v>0</v>
      </c>
      <c r="P2741" s="126" t="s">
        <v>1331</v>
      </c>
    </row>
    <row r="2742" spans="1:16" ht="51">
      <c r="A2742" s="126">
        <v>41</v>
      </c>
      <c r="B2742" s="126"/>
      <c r="C2742" s="127" t="s">
        <v>698</v>
      </c>
      <c r="D2742" s="121">
        <v>42990</v>
      </c>
      <c r="E2742" s="122" t="s">
        <v>7040</v>
      </c>
      <c r="F2742" s="122" t="s">
        <v>6</v>
      </c>
      <c r="G2742" s="122">
        <v>883660</v>
      </c>
      <c r="H2742" s="126"/>
      <c r="I2742" s="130" t="s">
        <v>7041</v>
      </c>
      <c r="J2742" s="126"/>
      <c r="K2742" s="126"/>
      <c r="L2742" s="126"/>
      <c r="M2742" s="126"/>
      <c r="N2742" s="226">
        <v>0</v>
      </c>
      <c r="O2742" s="226">
        <v>4368.93</v>
      </c>
      <c r="P2742" s="126" t="s">
        <v>1331</v>
      </c>
    </row>
    <row r="2743" spans="1:16" ht="63.75">
      <c r="A2743" s="126">
        <v>10</v>
      </c>
      <c r="B2743" s="126"/>
      <c r="C2743" s="127" t="s">
        <v>691</v>
      </c>
      <c r="D2743" s="121">
        <v>42990</v>
      </c>
      <c r="E2743" s="122" t="s">
        <v>7042</v>
      </c>
      <c r="F2743" s="122" t="s">
        <v>6</v>
      </c>
      <c r="G2743" s="122">
        <v>883665</v>
      </c>
      <c r="H2743" s="126"/>
      <c r="I2743" s="130" t="s">
        <v>7043</v>
      </c>
      <c r="J2743" s="126"/>
      <c r="K2743" s="126"/>
      <c r="L2743" s="126"/>
      <c r="M2743" s="126"/>
      <c r="N2743" s="226">
        <v>0</v>
      </c>
      <c r="O2743" s="226">
        <v>0.01</v>
      </c>
      <c r="P2743" s="126" t="s">
        <v>1331</v>
      </c>
    </row>
    <row r="2744" spans="1:16" ht="63.75">
      <c r="A2744" s="126">
        <v>10</v>
      </c>
      <c r="B2744" s="126"/>
      <c r="C2744" s="127" t="s">
        <v>691</v>
      </c>
      <c r="D2744" s="121">
        <v>42990</v>
      </c>
      <c r="E2744" s="122" t="s">
        <v>7044</v>
      </c>
      <c r="F2744" s="122" t="s">
        <v>6</v>
      </c>
      <c r="G2744" s="122">
        <v>883668</v>
      </c>
      <c r="H2744" s="126"/>
      <c r="I2744" s="130" t="s">
        <v>7045</v>
      </c>
      <c r="J2744" s="126"/>
      <c r="K2744" s="126"/>
      <c r="L2744" s="126"/>
      <c r="M2744" s="126"/>
      <c r="N2744" s="226">
        <v>0</v>
      </c>
      <c r="O2744" s="226">
        <v>0.01</v>
      </c>
      <c r="P2744" s="126" t="s">
        <v>1331</v>
      </c>
    </row>
    <row r="2745" spans="1:16" ht="51">
      <c r="A2745" s="126" t="s">
        <v>620</v>
      </c>
      <c r="B2745" s="126"/>
      <c r="C2745" s="127" t="s">
        <v>714</v>
      </c>
      <c r="D2745" s="121">
        <v>42990</v>
      </c>
      <c r="E2745" s="122" t="s">
        <v>7046</v>
      </c>
      <c r="F2745" s="122" t="s">
        <v>6</v>
      </c>
      <c r="G2745" s="122">
        <v>883932</v>
      </c>
      <c r="H2745" s="126"/>
      <c r="I2745" s="130" t="s">
        <v>7047</v>
      </c>
      <c r="J2745" s="126"/>
      <c r="K2745" s="126"/>
      <c r="L2745" s="126"/>
      <c r="M2745" s="126"/>
      <c r="N2745" s="226">
        <v>0</v>
      </c>
      <c r="O2745" s="226">
        <v>12383.43</v>
      </c>
      <c r="P2745" s="126" t="s">
        <v>1331</v>
      </c>
    </row>
    <row r="2746" spans="1:16" ht="76.5">
      <c r="A2746" s="126" t="s">
        <v>621</v>
      </c>
      <c r="B2746" s="126"/>
      <c r="C2746" s="127" t="s">
        <v>715</v>
      </c>
      <c r="D2746" s="121">
        <v>42990</v>
      </c>
      <c r="E2746" s="122" t="s">
        <v>7048</v>
      </c>
      <c r="F2746" s="122" t="s">
        <v>6</v>
      </c>
      <c r="G2746" s="122">
        <v>883936</v>
      </c>
      <c r="H2746" s="126"/>
      <c r="I2746" s="130" t="s">
        <v>7049</v>
      </c>
      <c r="J2746" s="126"/>
      <c r="K2746" s="126"/>
      <c r="L2746" s="126"/>
      <c r="M2746" s="126"/>
      <c r="N2746" s="226">
        <v>0</v>
      </c>
      <c r="O2746" s="226">
        <v>180000</v>
      </c>
      <c r="P2746" s="126" t="s">
        <v>1331</v>
      </c>
    </row>
    <row r="2747" spans="1:16" ht="51">
      <c r="A2747" s="126" t="s">
        <v>620</v>
      </c>
      <c r="B2747" s="126"/>
      <c r="C2747" s="127" t="s">
        <v>714</v>
      </c>
      <c r="D2747" s="121">
        <v>42990</v>
      </c>
      <c r="E2747" s="122" t="s">
        <v>7050</v>
      </c>
      <c r="F2747" s="122" t="s">
        <v>6</v>
      </c>
      <c r="G2747" s="122">
        <v>883947</v>
      </c>
      <c r="H2747" s="126"/>
      <c r="I2747" s="130" t="s">
        <v>7051</v>
      </c>
      <c r="J2747" s="126"/>
      <c r="K2747" s="126"/>
      <c r="L2747" s="126"/>
      <c r="M2747" s="126"/>
      <c r="N2747" s="226">
        <v>0</v>
      </c>
      <c r="O2747" s="226">
        <v>603.17999999999995</v>
      </c>
      <c r="P2747" s="126" t="s">
        <v>1331</v>
      </c>
    </row>
    <row r="2748" spans="1:16" ht="51">
      <c r="A2748" s="126" t="s">
        <v>620</v>
      </c>
      <c r="B2748" s="126"/>
      <c r="C2748" s="127" t="s">
        <v>714</v>
      </c>
      <c r="D2748" s="121">
        <v>42990</v>
      </c>
      <c r="E2748" s="122" t="s">
        <v>7052</v>
      </c>
      <c r="F2748" s="122" t="s">
        <v>6</v>
      </c>
      <c r="G2748" s="122">
        <v>883948</v>
      </c>
      <c r="H2748" s="126"/>
      <c r="I2748" s="130" t="s">
        <v>7053</v>
      </c>
      <c r="J2748" s="126"/>
      <c r="K2748" s="126"/>
      <c r="L2748" s="126"/>
      <c r="M2748" s="126"/>
      <c r="N2748" s="226">
        <v>0</v>
      </c>
      <c r="O2748" s="226">
        <v>9412.0300000000007</v>
      </c>
      <c r="P2748" s="126" t="s">
        <v>1331</v>
      </c>
    </row>
    <row r="2749" spans="1:16" ht="51">
      <c r="A2749" s="126" t="s">
        <v>620</v>
      </c>
      <c r="B2749" s="126"/>
      <c r="C2749" s="127" t="s">
        <v>714</v>
      </c>
      <c r="D2749" s="121">
        <v>42990</v>
      </c>
      <c r="E2749" s="122" t="s">
        <v>7054</v>
      </c>
      <c r="F2749" s="122" t="s">
        <v>6</v>
      </c>
      <c r="G2749" s="122">
        <v>883949</v>
      </c>
      <c r="H2749" s="126"/>
      <c r="I2749" s="130" t="s">
        <v>7055</v>
      </c>
      <c r="J2749" s="126"/>
      <c r="K2749" s="126"/>
      <c r="L2749" s="126"/>
      <c r="M2749" s="126"/>
      <c r="N2749" s="226">
        <v>0</v>
      </c>
      <c r="O2749" s="226">
        <v>799.33</v>
      </c>
      <c r="P2749" s="126" t="s">
        <v>1331</v>
      </c>
    </row>
    <row r="2750" spans="1:16" ht="51">
      <c r="A2750" s="126">
        <v>20</v>
      </c>
      <c r="B2750" s="126"/>
      <c r="C2750" s="127" t="s">
        <v>694</v>
      </c>
      <c r="D2750" s="121">
        <v>42990</v>
      </c>
      <c r="E2750" s="122" t="s">
        <v>7056</v>
      </c>
      <c r="F2750" s="122" t="s">
        <v>1368</v>
      </c>
      <c r="G2750" s="122">
        <v>14716216</v>
      </c>
      <c r="H2750" s="126"/>
      <c r="I2750" s="130" t="s">
        <v>7057</v>
      </c>
      <c r="J2750" s="126"/>
      <c r="K2750" s="126"/>
      <c r="L2750" s="126"/>
      <c r="M2750" s="126"/>
      <c r="N2750" s="226">
        <v>740000</v>
      </c>
      <c r="O2750" s="226">
        <v>0</v>
      </c>
      <c r="P2750" s="126" t="s">
        <v>1331</v>
      </c>
    </row>
    <row r="2751" spans="1:16" ht="63.75">
      <c r="A2751" s="126">
        <v>15</v>
      </c>
      <c r="B2751" s="126"/>
      <c r="C2751" s="127" t="s">
        <v>692</v>
      </c>
      <c r="D2751" s="121">
        <v>42991</v>
      </c>
      <c r="E2751" s="122" t="s">
        <v>7058</v>
      </c>
      <c r="F2751" s="122" t="s">
        <v>6</v>
      </c>
      <c r="G2751" s="122">
        <v>884130</v>
      </c>
      <c r="H2751" s="126"/>
      <c r="I2751" s="130" t="s">
        <v>7059</v>
      </c>
      <c r="J2751" s="126"/>
      <c r="K2751" s="126"/>
      <c r="L2751" s="126"/>
      <c r="M2751" s="126"/>
      <c r="N2751" s="226">
        <v>0</v>
      </c>
      <c r="O2751" s="226">
        <v>2565.46</v>
      </c>
      <c r="P2751" s="126" t="s">
        <v>1331</v>
      </c>
    </row>
    <row r="2752" spans="1:16" ht="51">
      <c r="A2752" s="126">
        <v>342</v>
      </c>
      <c r="B2752" s="126"/>
      <c r="C2752" s="127" t="s">
        <v>817</v>
      </c>
      <c r="D2752" s="121">
        <v>42991</v>
      </c>
      <c r="E2752" s="122" t="s">
        <v>7060</v>
      </c>
      <c r="F2752" s="122" t="s">
        <v>6</v>
      </c>
      <c r="G2752" s="122">
        <v>884156</v>
      </c>
      <c r="H2752" s="126"/>
      <c r="I2752" s="130" t="s">
        <v>7061</v>
      </c>
      <c r="J2752" s="126"/>
      <c r="K2752" s="126"/>
      <c r="L2752" s="126"/>
      <c r="M2752" s="126"/>
      <c r="N2752" s="226">
        <v>0</v>
      </c>
      <c r="O2752" s="226">
        <v>4014998.61</v>
      </c>
      <c r="P2752" s="126" t="s">
        <v>1331</v>
      </c>
    </row>
    <row r="2753" spans="1:16" ht="63.75">
      <c r="A2753" s="126">
        <v>513</v>
      </c>
      <c r="B2753" s="126"/>
      <c r="C2753" s="127" t="s">
        <v>201</v>
      </c>
      <c r="D2753" s="121">
        <v>42991</v>
      </c>
      <c r="E2753" s="122" t="s">
        <v>7062</v>
      </c>
      <c r="F2753" s="122" t="s">
        <v>6</v>
      </c>
      <c r="G2753" s="122">
        <v>897976</v>
      </c>
      <c r="H2753" s="126"/>
      <c r="I2753" s="130" t="s">
        <v>7063</v>
      </c>
      <c r="J2753" s="126"/>
      <c r="K2753" s="126"/>
      <c r="L2753" s="126"/>
      <c r="M2753" s="126"/>
      <c r="N2753" s="226">
        <v>0</v>
      </c>
      <c r="O2753" s="226">
        <v>166948.46</v>
      </c>
      <c r="P2753" s="126" t="s">
        <v>1331</v>
      </c>
    </row>
    <row r="2754" spans="1:16" ht="51">
      <c r="A2754" s="126">
        <v>513</v>
      </c>
      <c r="B2754" s="126"/>
      <c r="C2754" s="127" t="s">
        <v>201</v>
      </c>
      <c r="D2754" s="121">
        <v>42991</v>
      </c>
      <c r="E2754" s="122" t="s">
        <v>7064</v>
      </c>
      <c r="F2754" s="122" t="s">
        <v>11</v>
      </c>
      <c r="G2754" s="122">
        <v>897992</v>
      </c>
      <c r="H2754" s="126"/>
      <c r="I2754" s="130" t="s">
        <v>7065</v>
      </c>
      <c r="J2754" s="126"/>
      <c r="K2754" s="126"/>
      <c r="L2754" s="126"/>
      <c r="M2754" s="126"/>
      <c r="N2754" s="226">
        <v>50</v>
      </c>
      <c r="O2754" s="226">
        <v>0</v>
      </c>
      <c r="P2754" s="126" t="s">
        <v>1331</v>
      </c>
    </row>
    <row r="2755" spans="1:16" ht="63.75">
      <c r="A2755" s="126" t="s">
        <v>621</v>
      </c>
      <c r="B2755" s="126"/>
      <c r="C2755" s="127" t="s">
        <v>715</v>
      </c>
      <c r="D2755" s="121">
        <v>42991</v>
      </c>
      <c r="E2755" s="122" t="s">
        <v>7066</v>
      </c>
      <c r="F2755" s="122" t="s">
        <v>13</v>
      </c>
      <c r="G2755" s="122">
        <v>898018</v>
      </c>
      <c r="H2755" s="126"/>
      <c r="I2755" s="130" t="s">
        <v>7067</v>
      </c>
      <c r="J2755" s="126"/>
      <c r="K2755" s="126"/>
      <c r="L2755" s="126"/>
      <c r="M2755" s="126"/>
      <c r="N2755" s="226">
        <v>166.55</v>
      </c>
      <c r="O2755" s="226">
        <v>0</v>
      </c>
      <c r="P2755" s="126" t="s">
        <v>1331</v>
      </c>
    </row>
    <row r="2756" spans="1:16" ht="76.5">
      <c r="A2756" s="126" t="s">
        <v>621</v>
      </c>
      <c r="B2756" s="126"/>
      <c r="C2756" s="127" t="s">
        <v>715</v>
      </c>
      <c r="D2756" s="121">
        <v>42991</v>
      </c>
      <c r="E2756" s="122" t="s">
        <v>7068</v>
      </c>
      <c r="F2756" s="122" t="s">
        <v>11</v>
      </c>
      <c r="G2756" s="122">
        <v>898018</v>
      </c>
      <c r="H2756" s="126"/>
      <c r="I2756" s="130" t="s">
        <v>7069</v>
      </c>
      <c r="J2756" s="126"/>
      <c r="K2756" s="126"/>
      <c r="L2756" s="126"/>
      <c r="M2756" s="126"/>
      <c r="N2756" s="226">
        <v>50</v>
      </c>
      <c r="O2756" s="226">
        <v>0</v>
      </c>
      <c r="P2756" s="126" t="s">
        <v>1331</v>
      </c>
    </row>
    <row r="2757" spans="1:16" ht="76.5">
      <c r="A2757" s="126">
        <v>513</v>
      </c>
      <c r="B2757" s="126"/>
      <c r="C2757" s="127" t="s">
        <v>201</v>
      </c>
      <c r="D2757" s="121">
        <v>42991</v>
      </c>
      <c r="E2757" s="122" t="s">
        <v>7070</v>
      </c>
      <c r="F2757" s="122" t="s">
        <v>11</v>
      </c>
      <c r="G2757" s="122">
        <v>898024</v>
      </c>
      <c r="H2757" s="126"/>
      <c r="I2757" s="130" t="s">
        <v>7071</v>
      </c>
      <c r="J2757" s="126"/>
      <c r="K2757" s="126"/>
      <c r="L2757" s="126"/>
      <c r="M2757" s="126"/>
      <c r="N2757" s="226">
        <v>5264.08</v>
      </c>
      <c r="O2757" s="226">
        <v>0</v>
      </c>
      <c r="P2757" s="126" t="s">
        <v>1331</v>
      </c>
    </row>
    <row r="2758" spans="1:16" ht="89.25">
      <c r="A2758" s="126">
        <v>25</v>
      </c>
      <c r="B2758" s="126"/>
      <c r="C2758" s="127" t="s">
        <v>695</v>
      </c>
      <c r="D2758" s="121">
        <v>42991</v>
      </c>
      <c r="E2758" s="122" t="s">
        <v>7073</v>
      </c>
      <c r="F2758" s="122" t="s">
        <v>15</v>
      </c>
      <c r="G2758" s="122">
        <v>3085</v>
      </c>
      <c r="H2758" s="126"/>
      <c r="I2758" s="130" t="s">
        <v>7074</v>
      </c>
      <c r="J2758" s="126"/>
      <c r="K2758" s="126"/>
      <c r="L2758" s="126"/>
      <c r="M2758" s="126"/>
      <c r="N2758" s="226">
        <v>50</v>
      </c>
      <c r="O2758" s="226">
        <v>0</v>
      </c>
      <c r="P2758" s="126" t="s">
        <v>1331</v>
      </c>
    </row>
    <row r="2759" spans="1:16" ht="89.25">
      <c r="A2759" s="126">
        <v>25</v>
      </c>
      <c r="B2759" s="126"/>
      <c r="C2759" s="127" t="s">
        <v>695</v>
      </c>
      <c r="D2759" s="121">
        <v>42991</v>
      </c>
      <c r="E2759" s="122" t="s">
        <v>7075</v>
      </c>
      <c r="F2759" s="122" t="s">
        <v>15</v>
      </c>
      <c r="G2759" s="122">
        <v>3091</v>
      </c>
      <c r="H2759" s="126"/>
      <c r="I2759" s="130" t="s">
        <v>7076</v>
      </c>
      <c r="J2759" s="126"/>
      <c r="K2759" s="126"/>
      <c r="L2759" s="126"/>
      <c r="M2759" s="126"/>
      <c r="N2759" s="226">
        <v>383.46</v>
      </c>
      <c r="O2759" s="226">
        <v>0</v>
      </c>
      <c r="P2759" s="126" t="s">
        <v>1331</v>
      </c>
    </row>
    <row r="2760" spans="1:16" ht="63.75">
      <c r="A2760" s="126">
        <v>291</v>
      </c>
      <c r="B2760" s="126"/>
      <c r="C2760" s="127" t="s">
        <v>795</v>
      </c>
      <c r="D2760" s="121">
        <v>42991</v>
      </c>
      <c r="E2760" s="122" t="s">
        <v>7077</v>
      </c>
      <c r="F2760" s="122" t="s">
        <v>11</v>
      </c>
      <c r="G2760" s="122">
        <v>543753</v>
      </c>
      <c r="H2760" s="126"/>
      <c r="I2760" s="130" t="s">
        <v>7078</v>
      </c>
      <c r="J2760" s="126"/>
      <c r="K2760" s="126"/>
      <c r="L2760" s="126"/>
      <c r="M2760" s="126"/>
      <c r="N2760" s="226">
        <v>50</v>
      </c>
      <c r="O2760" s="226">
        <v>0</v>
      </c>
      <c r="P2760" s="126" t="s">
        <v>1331</v>
      </c>
    </row>
    <row r="2761" spans="1:16" ht="76.5">
      <c r="A2761" s="126" t="s">
        <v>621</v>
      </c>
      <c r="B2761" s="126"/>
      <c r="C2761" s="127" t="s">
        <v>715</v>
      </c>
      <c r="D2761" s="121">
        <v>42992</v>
      </c>
      <c r="E2761" s="122" t="s">
        <v>7079</v>
      </c>
      <c r="F2761" s="122" t="s">
        <v>6</v>
      </c>
      <c r="G2761" s="122">
        <v>884842</v>
      </c>
      <c r="H2761" s="126"/>
      <c r="I2761" s="130" t="s">
        <v>7080</v>
      </c>
      <c r="J2761" s="126"/>
      <c r="K2761" s="126"/>
      <c r="L2761" s="126"/>
      <c r="M2761" s="126"/>
      <c r="N2761" s="226">
        <v>0</v>
      </c>
      <c r="O2761" s="226">
        <v>203000</v>
      </c>
      <c r="P2761" s="126" t="s">
        <v>1331</v>
      </c>
    </row>
    <row r="2762" spans="1:16" ht="89.25">
      <c r="A2762" s="126">
        <v>25</v>
      </c>
      <c r="B2762" s="126"/>
      <c r="C2762" s="127" t="s">
        <v>695</v>
      </c>
      <c r="D2762" s="121">
        <v>42992</v>
      </c>
      <c r="E2762" s="122" t="s">
        <v>7081</v>
      </c>
      <c r="F2762" s="122" t="s">
        <v>15</v>
      </c>
      <c r="G2762" s="122">
        <v>3094</v>
      </c>
      <c r="H2762" s="126"/>
      <c r="I2762" s="130" t="s">
        <v>7082</v>
      </c>
      <c r="J2762" s="126"/>
      <c r="K2762" s="126"/>
      <c r="L2762" s="126"/>
      <c r="M2762" s="126"/>
      <c r="N2762" s="226">
        <v>285.77999999999997</v>
      </c>
      <c r="O2762" s="226">
        <v>0</v>
      </c>
      <c r="P2762" s="126" t="s">
        <v>1331</v>
      </c>
    </row>
    <row r="2763" spans="1:16" ht="76.5">
      <c r="A2763" s="126" t="s">
        <v>621</v>
      </c>
      <c r="B2763" s="126"/>
      <c r="C2763" s="127" t="s">
        <v>715</v>
      </c>
      <c r="D2763" s="121">
        <v>42993</v>
      </c>
      <c r="E2763" s="122" t="s">
        <v>7083</v>
      </c>
      <c r="F2763" s="122" t="s">
        <v>6</v>
      </c>
      <c r="G2763" s="122">
        <v>885380</v>
      </c>
      <c r="H2763" s="126"/>
      <c r="I2763" s="130" t="s">
        <v>7084</v>
      </c>
      <c r="J2763" s="126"/>
      <c r="K2763" s="126"/>
      <c r="L2763" s="126"/>
      <c r="M2763" s="126"/>
      <c r="N2763" s="226">
        <v>0</v>
      </c>
      <c r="O2763" s="226">
        <v>145000</v>
      </c>
      <c r="P2763" s="126" t="s">
        <v>1331</v>
      </c>
    </row>
    <row r="2764" spans="1:16" ht="51">
      <c r="A2764" s="126" t="s">
        <v>623</v>
      </c>
      <c r="B2764" s="126"/>
      <c r="C2764" s="127" t="s">
        <v>716</v>
      </c>
      <c r="D2764" s="121">
        <v>42993</v>
      </c>
      <c r="E2764" s="122" t="s">
        <v>7085</v>
      </c>
      <c r="F2764" s="122" t="s">
        <v>6</v>
      </c>
      <c r="G2764" s="122">
        <v>885413</v>
      </c>
      <c r="H2764" s="126"/>
      <c r="I2764" s="130" t="s">
        <v>7086</v>
      </c>
      <c r="J2764" s="126"/>
      <c r="K2764" s="126"/>
      <c r="L2764" s="126"/>
      <c r="M2764" s="126"/>
      <c r="N2764" s="226">
        <v>0</v>
      </c>
      <c r="O2764" s="226">
        <v>3297.96</v>
      </c>
      <c r="P2764" s="126" t="s">
        <v>1331</v>
      </c>
    </row>
    <row r="2765" spans="1:16" ht="89.25">
      <c r="A2765" s="126">
        <v>41</v>
      </c>
      <c r="B2765" s="126"/>
      <c r="C2765" s="127" t="s">
        <v>698</v>
      </c>
      <c r="D2765" s="121">
        <v>42993</v>
      </c>
      <c r="E2765" s="122" t="s">
        <v>7087</v>
      </c>
      <c r="F2765" s="122" t="s">
        <v>13</v>
      </c>
      <c r="G2765" s="122">
        <v>898189</v>
      </c>
      <c r="H2765" s="126"/>
      <c r="I2765" s="130" t="s">
        <v>7088</v>
      </c>
      <c r="J2765" s="126"/>
      <c r="K2765" s="126"/>
      <c r="L2765" s="126"/>
      <c r="M2765" s="126"/>
      <c r="N2765" s="226">
        <v>414.47</v>
      </c>
      <c r="O2765" s="226">
        <v>0</v>
      </c>
      <c r="P2765" s="126" t="s">
        <v>1331</v>
      </c>
    </row>
    <row r="2766" spans="1:16" ht="76.5">
      <c r="A2766" s="126">
        <v>41</v>
      </c>
      <c r="B2766" s="126"/>
      <c r="C2766" s="127" t="s">
        <v>698</v>
      </c>
      <c r="D2766" s="121">
        <v>42993</v>
      </c>
      <c r="E2766" s="122" t="s">
        <v>7089</v>
      </c>
      <c r="F2766" s="122" t="s">
        <v>11</v>
      </c>
      <c r="G2766" s="122">
        <v>898189</v>
      </c>
      <c r="H2766" s="126"/>
      <c r="I2766" s="130" t="s">
        <v>7090</v>
      </c>
      <c r="J2766" s="126"/>
      <c r="K2766" s="126"/>
      <c r="L2766" s="126"/>
      <c r="M2766" s="126"/>
      <c r="N2766" s="226">
        <v>50</v>
      </c>
      <c r="O2766" s="226">
        <v>0</v>
      </c>
      <c r="P2766" s="126" t="s">
        <v>1331</v>
      </c>
    </row>
    <row r="2767" spans="1:16" ht="89.25">
      <c r="A2767" s="126">
        <v>25</v>
      </c>
      <c r="B2767" s="126"/>
      <c r="C2767" s="127" t="s">
        <v>695</v>
      </c>
      <c r="D2767" s="121">
        <v>42993</v>
      </c>
      <c r="E2767" s="122" t="s">
        <v>7091</v>
      </c>
      <c r="F2767" s="122" t="s">
        <v>15</v>
      </c>
      <c r="G2767" s="122">
        <v>3099</v>
      </c>
      <c r="H2767" s="126"/>
      <c r="I2767" s="130" t="s">
        <v>7092</v>
      </c>
      <c r="J2767" s="126"/>
      <c r="K2767" s="126"/>
      <c r="L2767" s="126"/>
      <c r="M2767" s="126"/>
      <c r="N2767" s="226">
        <v>278.37</v>
      </c>
      <c r="O2767" s="226">
        <v>0</v>
      </c>
      <c r="P2767" s="126" t="s">
        <v>1331</v>
      </c>
    </row>
    <row r="2768" spans="1:16" ht="89.25">
      <c r="A2768" s="126">
        <v>25</v>
      </c>
      <c r="B2768" s="126"/>
      <c r="C2768" s="127" t="s">
        <v>695</v>
      </c>
      <c r="D2768" s="121">
        <v>42993</v>
      </c>
      <c r="E2768" s="122" t="s">
        <v>7093</v>
      </c>
      <c r="F2768" s="122" t="s">
        <v>15</v>
      </c>
      <c r="G2768" s="122">
        <v>3101</v>
      </c>
      <c r="H2768" s="126"/>
      <c r="I2768" s="130" t="s">
        <v>7094</v>
      </c>
      <c r="J2768" s="126"/>
      <c r="K2768" s="126"/>
      <c r="L2768" s="126"/>
      <c r="M2768" s="126"/>
      <c r="N2768" s="226">
        <v>287.77</v>
      </c>
      <c r="O2768" s="226">
        <v>0</v>
      </c>
      <c r="P2768" s="126" t="s">
        <v>1331</v>
      </c>
    </row>
    <row r="2769" spans="1:16" ht="76.5">
      <c r="A2769" s="126">
        <v>287</v>
      </c>
      <c r="B2769" s="126"/>
      <c r="C2769" s="127" t="s">
        <v>791</v>
      </c>
      <c r="D2769" s="121">
        <v>42993</v>
      </c>
      <c r="E2769" s="122" t="s">
        <v>7095</v>
      </c>
      <c r="F2769" s="122" t="s">
        <v>11</v>
      </c>
      <c r="G2769" s="122">
        <v>545850</v>
      </c>
      <c r="H2769" s="126"/>
      <c r="I2769" s="130" t="s">
        <v>7096</v>
      </c>
      <c r="J2769" s="126"/>
      <c r="K2769" s="126"/>
      <c r="L2769" s="126"/>
      <c r="M2769" s="126"/>
      <c r="N2769" s="226">
        <v>50</v>
      </c>
      <c r="O2769" s="226">
        <v>0</v>
      </c>
      <c r="P2769" s="126" t="s">
        <v>1331</v>
      </c>
    </row>
    <row r="2770" spans="1:16" ht="89.25">
      <c r="A2770" s="126">
        <v>25</v>
      </c>
      <c r="B2770" s="126"/>
      <c r="C2770" s="127" t="s">
        <v>695</v>
      </c>
      <c r="D2770" s="121">
        <v>42993</v>
      </c>
      <c r="E2770" s="122" t="s">
        <v>7097</v>
      </c>
      <c r="F2770" s="122" t="s">
        <v>15</v>
      </c>
      <c r="G2770" s="122">
        <v>3102</v>
      </c>
      <c r="H2770" s="126"/>
      <c r="I2770" s="130" t="s">
        <v>7098</v>
      </c>
      <c r="J2770" s="126"/>
      <c r="K2770" s="126"/>
      <c r="L2770" s="126"/>
      <c r="M2770" s="126"/>
      <c r="N2770" s="226">
        <v>1998.24</v>
      </c>
      <c r="O2770" s="226">
        <v>0</v>
      </c>
      <c r="P2770" s="126" t="s">
        <v>1331</v>
      </c>
    </row>
    <row r="2771" spans="1:16" ht="89.25">
      <c r="A2771" s="126">
        <v>25</v>
      </c>
      <c r="B2771" s="126"/>
      <c r="C2771" s="127" t="s">
        <v>695</v>
      </c>
      <c r="D2771" s="121">
        <v>42993</v>
      </c>
      <c r="E2771" s="122" t="s">
        <v>7099</v>
      </c>
      <c r="F2771" s="122" t="s">
        <v>15</v>
      </c>
      <c r="G2771" s="122">
        <v>3100</v>
      </c>
      <c r="H2771" s="126"/>
      <c r="I2771" s="130" t="s">
        <v>7100</v>
      </c>
      <c r="J2771" s="126"/>
      <c r="K2771" s="126"/>
      <c r="L2771" s="126"/>
      <c r="M2771" s="126"/>
      <c r="N2771" s="226">
        <v>542.34</v>
      </c>
      <c r="O2771" s="226">
        <v>0</v>
      </c>
      <c r="P2771" s="126" t="s">
        <v>1331</v>
      </c>
    </row>
    <row r="2772" spans="1:16" ht="76.5">
      <c r="A2772" s="126" t="s">
        <v>621</v>
      </c>
      <c r="B2772" s="126"/>
      <c r="C2772" s="127" t="s">
        <v>715</v>
      </c>
      <c r="D2772" s="121">
        <v>42993</v>
      </c>
      <c r="E2772" s="122" t="s">
        <v>7101</v>
      </c>
      <c r="F2772" s="122" t="s">
        <v>15</v>
      </c>
      <c r="G2772" s="122">
        <v>3107</v>
      </c>
      <c r="H2772" s="126"/>
      <c r="I2772" s="130" t="s">
        <v>7102</v>
      </c>
      <c r="J2772" s="126"/>
      <c r="K2772" s="126"/>
      <c r="L2772" s="126"/>
      <c r="M2772" s="126"/>
      <c r="N2772" s="226">
        <v>137558.01</v>
      </c>
      <c r="O2772" s="226">
        <v>0</v>
      </c>
      <c r="P2772" s="126" t="s">
        <v>1331</v>
      </c>
    </row>
    <row r="2773" spans="1:16" ht="89.25">
      <c r="A2773" s="126" t="s">
        <v>621</v>
      </c>
      <c r="B2773" s="126"/>
      <c r="C2773" s="127" t="s">
        <v>715</v>
      </c>
      <c r="D2773" s="121">
        <v>42993</v>
      </c>
      <c r="E2773" s="122" t="s">
        <v>7103</v>
      </c>
      <c r="F2773" s="122" t="s">
        <v>15</v>
      </c>
      <c r="G2773" s="122">
        <v>3106</v>
      </c>
      <c r="H2773" s="126"/>
      <c r="I2773" s="130" t="s">
        <v>7104</v>
      </c>
      <c r="J2773" s="126"/>
      <c r="K2773" s="126"/>
      <c r="L2773" s="126"/>
      <c r="M2773" s="126"/>
      <c r="N2773" s="226">
        <v>118181.88</v>
      </c>
      <c r="O2773" s="226">
        <v>0</v>
      </c>
      <c r="P2773" s="126" t="s">
        <v>1331</v>
      </c>
    </row>
    <row r="2774" spans="1:16" ht="76.5">
      <c r="A2774" s="126">
        <v>70</v>
      </c>
      <c r="B2774" s="126"/>
      <c r="C2774" s="127" t="s">
        <v>706</v>
      </c>
      <c r="D2774" s="121">
        <v>42993</v>
      </c>
      <c r="E2774" s="122" t="s">
        <v>7106</v>
      </c>
      <c r="F2774" s="122" t="s">
        <v>1368</v>
      </c>
      <c r="G2774" s="122">
        <v>14840560</v>
      </c>
      <c r="H2774" s="126"/>
      <c r="I2774" s="130" t="s">
        <v>7105</v>
      </c>
      <c r="J2774" s="126"/>
      <c r="K2774" s="126"/>
      <c r="L2774" s="126"/>
      <c r="M2774" s="126"/>
      <c r="N2774" s="226">
        <v>5115</v>
      </c>
      <c r="O2774" s="226">
        <v>0</v>
      </c>
      <c r="P2774" s="126" t="s">
        <v>1331</v>
      </c>
    </row>
    <row r="2775" spans="1:16" ht="76.5">
      <c r="A2775" s="126" t="s">
        <v>620</v>
      </c>
      <c r="B2775" s="126"/>
      <c r="C2775" s="127" t="s">
        <v>714</v>
      </c>
      <c r="D2775" s="121">
        <v>42996</v>
      </c>
      <c r="E2775" s="122" t="s">
        <v>7107</v>
      </c>
      <c r="F2775" s="122" t="s">
        <v>1368</v>
      </c>
      <c r="G2775" s="122">
        <v>14858677</v>
      </c>
      <c r="H2775" s="126"/>
      <c r="I2775" s="130" t="s">
        <v>7108</v>
      </c>
      <c r="J2775" s="126"/>
      <c r="K2775" s="126"/>
      <c r="L2775" s="126"/>
      <c r="M2775" s="126"/>
      <c r="N2775" s="226">
        <v>0</v>
      </c>
      <c r="O2775" s="226">
        <v>936938</v>
      </c>
      <c r="P2775" s="126" t="s">
        <v>1331</v>
      </c>
    </row>
    <row r="2776" spans="1:16" ht="76.5">
      <c r="A2776" s="126" t="s">
        <v>621</v>
      </c>
      <c r="B2776" s="126"/>
      <c r="C2776" s="127" t="s">
        <v>715</v>
      </c>
      <c r="D2776" s="121">
        <v>42996</v>
      </c>
      <c r="E2776" s="122" t="s">
        <v>7109</v>
      </c>
      <c r="F2776" s="122" t="s">
        <v>6</v>
      </c>
      <c r="G2776" s="122">
        <v>886072</v>
      </c>
      <c r="H2776" s="126"/>
      <c r="I2776" s="130" t="s">
        <v>7110</v>
      </c>
      <c r="J2776" s="126"/>
      <c r="K2776" s="126"/>
      <c r="L2776" s="126"/>
      <c r="M2776" s="126"/>
      <c r="N2776" s="226">
        <v>0</v>
      </c>
      <c r="O2776" s="226">
        <v>213000</v>
      </c>
      <c r="P2776" s="126" t="s">
        <v>1331</v>
      </c>
    </row>
    <row r="2777" spans="1:16" ht="63.75">
      <c r="A2777" s="126">
        <v>378</v>
      </c>
      <c r="B2777" s="126"/>
      <c r="C2777" s="127" t="s">
        <v>1278</v>
      </c>
      <c r="D2777" s="121">
        <v>42996</v>
      </c>
      <c r="E2777" s="122" t="s">
        <v>7111</v>
      </c>
      <c r="F2777" s="122" t="s">
        <v>11</v>
      </c>
      <c r="G2777" s="122">
        <v>898262</v>
      </c>
      <c r="H2777" s="126"/>
      <c r="I2777" s="130" t="s">
        <v>7112</v>
      </c>
      <c r="J2777" s="126"/>
      <c r="K2777" s="126"/>
      <c r="L2777" s="126"/>
      <c r="M2777" s="126"/>
      <c r="N2777" s="226">
        <v>50</v>
      </c>
      <c r="O2777" s="226">
        <v>0</v>
      </c>
      <c r="P2777" s="126" t="s">
        <v>1331</v>
      </c>
    </row>
    <row r="2778" spans="1:16" ht="76.5">
      <c r="A2778" s="126">
        <v>513</v>
      </c>
      <c r="B2778" s="126"/>
      <c r="C2778" s="127" t="s">
        <v>201</v>
      </c>
      <c r="D2778" s="121">
        <v>42996</v>
      </c>
      <c r="E2778" s="122" t="s">
        <v>7114</v>
      </c>
      <c r="F2778" s="122" t="s">
        <v>15</v>
      </c>
      <c r="G2778" s="122">
        <v>547066</v>
      </c>
      <c r="H2778" s="126"/>
      <c r="I2778" s="130" t="s">
        <v>7115</v>
      </c>
      <c r="J2778" s="126"/>
      <c r="K2778" s="126"/>
      <c r="L2778" s="126"/>
      <c r="M2778" s="126"/>
      <c r="N2778" s="226">
        <v>957.92</v>
      </c>
      <c r="O2778" s="226">
        <v>0</v>
      </c>
      <c r="P2778" s="126" t="s">
        <v>1331</v>
      </c>
    </row>
    <row r="2779" spans="1:16" ht="76.5">
      <c r="A2779" s="126">
        <v>291</v>
      </c>
      <c r="B2779" s="126"/>
      <c r="C2779" s="127" t="s">
        <v>795</v>
      </c>
      <c r="D2779" s="121">
        <v>42996</v>
      </c>
      <c r="E2779" s="122" t="s">
        <v>7116</v>
      </c>
      <c r="F2779" s="122" t="s">
        <v>11</v>
      </c>
      <c r="G2779" s="122">
        <v>547441</v>
      </c>
      <c r="H2779" s="126"/>
      <c r="I2779" s="130" t="s">
        <v>7117</v>
      </c>
      <c r="J2779" s="126"/>
      <c r="K2779" s="126"/>
      <c r="L2779" s="126"/>
      <c r="M2779" s="126"/>
      <c r="N2779" s="226">
        <v>50</v>
      </c>
      <c r="O2779" s="226">
        <v>0</v>
      </c>
      <c r="P2779" s="126" t="s">
        <v>1331</v>
      </c>
    </row>
    <row r="2780" spans="1:16" ht="76.5">
      <c r="A2780" s="126">
        <v>291</v>
      </c>
      <c r="B2780" s="126"/>
      <c r="C2780" s="127" t="s">
        <v>795</v>
      </c>
      <c r="D2780" s="121">
        <v>42996</v>
      </c>
      <c r="E2780" s="122" t="s">
        <v>7118</v>
      </c>
      <c r="F2780" s="122" t="s">
        <v>11</v>
      </c>
      <c r="G2780" s="122">
        <v>547442</v>
      </c>
      <c r="H2780" s="126"/>
      <c r="I2780" s="130" t="s">
        <v>7119</v>
      </c>
      <c r="J2780" s="126"/>
      <c r="K2780" s="126"/>
      <c r="L2780" s="126"/>
      <c r="M2780" s="126"/>
      <c r="N2780" s="226">
        <v>50</v>
      </c>
      <c r="O2780" s="226">
        <v>0</v>
      </c>
      <c r="P2780" s="126" t="s">
        <v>1331</v>
      </c>
    </row>
    <row r="2781" spans="1:16" ht="76.5">
      <c r="A2781" s="126" t="s">
        <v>621</v>
      </c>
      <c r="B2781" s="126"/>
      <c r="C2781" s="127" t="s">
        <v>715</v>
      </c>
      <c r="D2781" s="121">
        <v>42997</v>
      </c>
      <c r="E2781" s="122" t="s">
        <v>7120</v>
      </c>
      <c r="F2781" s="122" t="s">
        <v>6</v>
      </c>
      <c r="G2781" s="122">
        <v>886554</v>
      </c>
      <c r="H2781" s="126"/>
      <c r="I2781" s="130" t="s">
        <v>7121</v>
      </c>
      <c r="J2781" s="126"/>
      <c r="K2781" s="126"/>
      <c r="L2781" s="126"/>
      <c r="M2781" s="126"/>
      <c r="N2781" s="226">
        <v>0</v>
      </c>
      <c r="O2781" s="226">
        <v>165000</v>
      </c>
      <c r="P2781" s="126" t="s">
        <v>1331</v>
      </c>
    </row>
    <row r="2782" spans="1:16" ht="102">
      <c r="A2782" s="126">
        <v>513</v>
      </c>
      <c r="B2782" s="126"/>
      <c r="C2782" s="127" t="s">
        <v>201</v>
      </c>
      <c r="D2782" s="121">
        <v>42997</v>
      </c>
      <c r="E2782" s="122" t="s">
        <v>7122</v>
      </c>
      <c r="F2782" s="122" t="s">
        <v>15</v>
      </c>
      <c r="G2782" s="122">
        <v>3115</v>
      </c>
      <c r="H2782" s="126"/>
      <c r="I2782" s="130" t="s">
        <v>7123</v>
      </c>
      <c r="J2782" s="126"/>
      <c r="K2782" s="126"/>
      <c r="L2782" s="126"/>
      <c r="M2782" s="126"/>
      <c r="N2782" s="226">
        <v>452.89</v>
      </c>
      <c r="O2782" s="226">
        <v>0</v>
      </c>
      <c r="P2782" s="126" t="s">
        <v>1331</v>
      </c>
    </row>
    <row r="2783" spans="1:16" ht="89.25">
      <c r="A2783" s="126">
        <v>376</v>
      </c>
      <c r="B2783" s="126"/>
      <c r="C2783" s="127" t="s">
        <v>1276</v>
      </c>
      <c r="D2783" s="121">
        <v>42997</v>
      </c>
      <c r="E2783" s="122" t="s">
        <v>7124</v>
      </c>
      <c r="F2783" s="122" t="s">
        <v>15</v>
      </c>
      <c r="G2783" s="122">
        <v>3118</v>
      </c>
      <c r="H2783" s="126"/>
      <c r="I2783" s="130" t="s">
        <v>7125</v>
      </c>
      <c r="J2783" s="126"/>
      <c r="K2783" s="126"/>
      <c r="L2783" s="126"/>
      <c r="M2783" s="126"/>
      <c r="N2783" s="226">
        <v>1510.15</v>
      </c>
      <c r="O2783" s="226">
        <v>0</v>
      </c>
      <c r="P2783" s="126" t="s">
        <v>1331</v>
      </c>
    </row>
    <row r="2784" spans="1:16" ht="63.75">
      <c r="A2784" s="126">
        <v>287</v>
      </c>
      <c r="B2784" s="126"/>
      <c r="C2784" s="127" t="s">
        <v>791</v>
      </c>
      <c r="D2784" s="121">
        <v>42997</v>
      </c>
      <c r="E2784" s="122" t="s">
        <v>7126</v>
      </c>
      <c r="F2784" s="122" t="s">
        <v>11</v>
      </c>
      <c r="G2784" s="122">
        <v>548035</v>
      </c>
      <c r="H2784" s="126"/>
      <c r="I2784" s="130" t="s">
        <v>7127</v>
      </c>
      <c r="J2784" s="126"/>
      <c r="K2784" s="126"/>
      <c r="L2784" s="126"/>
      <c r="M2784" s="126"/>
      <c r="N2784" s="226">
        <v>50</v>
      </c>
      <c r="O2784" s="226">
        <v>0</v>
      </c>
      <c r="P2784" s="126" t="s">
        <v>1331</v>
      </c>
    </row>
    <row r="2785" spans="1:16" ht="63.75">
      <c r="A2785" s="126">
        <v>287</v>
      </c>
      <c r="B2785" s="126"/>
      <c r="C2785" s="127" t="s">
        <v>791</v>
      </c>
      <c r="D2785" s="121">
        <v>42997</v>
      </c>
      <c r="E2785" s="122" t="s">
        <v>7128</v>
      </c>
      <c r="F2785" s="122" t="s">
        <v>11</v>
      </c>
      <c r="G2785" s="122">
        <v>548036</v>
      </c>
      <c r="H2785" s="126"/>
      <c r="I2785" s="130" t="s">
        <v>7129</v>
      </c>
      <c r="J2785" s="126"/>
      <c r="K2785" s="126"/>
      <c r="L2785" s="126"/>
      <c r="M2785" s="126"/>
      <c r="N2785" s="226">
        <v>50</v>
      </c>
      <c r="O2785" s="226">
        <v>0</v>
      </c>
      <c r="P2785" s="126" t="s">
        <v>1331</v>
      </c>
    </row>
    <row r="2786" spans="1:16" ht="63.75">
      <c r="A2786" s="126">
        <v>513</v>
      </c>
      <c r="B2786" s="126"/>
      <c r="C2786" s="127" t="s">
        <v>201</v>
      </c>
      <c r="D2786" s="121">
        <v>42997</v>
      </c>
      <c r="E2786" s="122" t="s">
        <v>7130</v>
      </c>
      <c r="F2786" s="122" t="s">
        <v>1368</v>
      </c>
      <c r="G2786" s="122">
        <v>14826599</v>
      </c>
      <c r="H2786" s="126"/>
      <c r="I2786" s="130" t="s">
        <v>7131</v>
      </c>
      <c r="J2786" s="126"/>
      <c r="K2786" s="126"/>
      <c r="L2786" s="126"/>
      <c r="M2786" s="126"/>
      <c r="N2786" s="226">
        <v>7179.78</v>
      </c>
      <c r="O2786" s="226">
        <v>0</v>
      </c>
      <c r="P2786" s="126" t="s">
        <v>1331</v>
      </c>
    </row>
    <row r="2787" spans="1:16" ht="76.5">
      <c r="A2787" s="126" t="s">
        <v>621</v>
      </c>
      <c r="B2787" s="126"/>
      <c r="C2787" s="127" t="s">
        <v>715</v>
      </c>
      <c r="D2787" s="121">
        <v>42998</v>
      </c>
      <c r="E2787" s="122" t="s">
        <v>7132</v>
      </c>
      <c r="F2787" s="122" t="s">
        <v>6</v>
      </c>
      <c r="G2787" s="122">
        <v>887010</v>
      </c>
      <c r="H2787" s="126"/>
      <c r="I2787" s="130" t="s">
        <v>7133</v>
      </c>
      <c r="J2787" s="126"/>
      <c r="K2787" s="126"/>
      <c r="L2787" s="126"/>
      <c r="M2787" s="126"/>
      <c r="N2787" s="226">
        <v>0</v>
      </c>
      <c r="O2787" s="226">
        <v>192000</v>
      </c>
      <c r="P2787" s="126" t="s">
        <v>1331</v>
      </c>
    </row>
    <row r="2788" spans="1:16" ht="114.75">
      <c r="A2788" s="126">
        <v>222</v>
      </c>
      <c r="B2788" s="126"/>
      <c r="C2788" s="127" t="s">
        <v>765</v>
      </c>
      <c r="D2788" s="121">
        <v>42998</v>
      </c>
      <c r="E2788" s="122" t="s">
        <v>7134</v>
      </c>
      <c r="F2788" s="122" t="s">
        <v>1261</v>
      </c>
      <c r="G2788" s="122">
        <v>3117</v>
      </c>
      <c r="H2788" s="126"/>
      <c r="I2788" s="130" t="s">
        <v>7135</v>
      </c>
      <c r="J2788" s="126"/>
      <c r="K2788" s="126"/>
      <c r="L2788" s="126"/>
      <c r="M2788" s="126"/>
      <c r="N2788" s="226">
        <v>846.49</v>
      </c>
      <c r="O2788" s="226">
        <v>0</v>
      </c>
      <c r="P2788" s="126" t="s">
        <v>1331</v>
      </c>
    </row>
    <row r="2789" spans="1:16" ht="102">
      <c r="A2789" s="126">
        <v>222</v>
      </c>
      <c r="B2789" s="126"/>
      <c r="C2789" s="127" t="s">
        <v>765</v>
      </c>
      <c r="D2789" s="121">
        <v>42998</v>
      </c>
      <c r="E2789" s="122" t="s">
        <v>7136</v>
      </c>
      <c r="F2789" s="122" t="s">
        <v>15</v>
      </c>
      <c r="G2789" s="122">
        <v>3117</v>
      </c>
      <c r="H2789" s="126"/>
      <c r="I2789" s="130" t="s">
        <v>7137</v>
      </c>
      <c r="J2789" s="126"/>
      <c r="K2789" s="126"/>
      <c r="L2789" s="126"/>
      <c r="M2789" s="126"/>
      <c r="N2789" s="226">
        <v>294.63</v>
      </c>
      <c r="O2789" s="226">
        <v>0</v>
      </c>
      <c r="P2789" s="126" t="s">
        <v>1331</v>
      </c>
    </row>
    <row r="2790" spans="1:16" ht="102">
      <c r="A2790" s="126">
        <v>310</v>
      </c>
      <c r="B2790" s="126"/>
      <c r="C2790" s="127" t="s">
        <v>808</v>
      </c>
      <c r="D2790" s="121">
        <v>42998</v>
      </c>
      <c r="E2790" s="122" t="s">
        <v>7138</v>
      </c>
      <c r="F2790" s="122" t="s">
        <v>1261</v>
      </c>
      <c r="G2790" s="122">
        <v>3098</v>
      </c>
      <c r="H2790" s="126"/>
      <c r="I2790" s="130" t="s">
        <v>7139</v>
      </c>
      <c r="J2790" s="126"/>
      <c r="K2790" s="126"/>
      <c r="L2790" s="126"/>
      <c r="M2790" s="126"/>
      <c r="N2790" s="226">
        <v>11106.83</v>
      </c>
      <c r="O2790" s="226">
        <v>0</v>
      </c>
      <c r="P2790" s="126" t="s">
        <v>1331</v>
      </c>
    </row>
    <row r="2791" spans="1:16" ht="89.25">
      <c r="A2791" s="126">
        <v>310</v>
      </c>
      <c r="B2791" s="126"/>
      <c r="C2791" s="127" t="s">
        <v>808</v>
      </c>
      <c r="D2791" s="121">
        <v>42998</v>
      </c>
      <c r="E2791" s="122" t="s">
        <v>7140</v>
      </c>
      <c r="F2791" s="122" t="s">
        <v>15</v>
      </c>
      <c r="G2791" s="122">
        <v>3098</v>
      </c>
      <c r="H2791" s="126"/>
      <c r="I2791" s="130" t="s">
        <v>7141</v>
      </c>
      <c r="J2791" s="126"/>
      <c r="K2791" s="126"/>
      <c r="L2791" s="126"/>
      <c r="M2791" s="126"/>
      <c r="N2791" s="226">
        <v>573.83000000000004</v>
      </c>
      <c r="O2791" s="226">
        <v>0</v>
      </c>
      <c r="P2791" s="126" t="s">
        <v>1331</v>
      </c>
    </row>
    <row r="2792" spans="1:16" ht="51">
      <c r="A2792" s="126">
        <v>342</v>
      </c>
      <c r="B2792" s="126"/>
      <c r="C2792" s="127" t="s">
        <v>817</v>
      </c>
      <c r="D2792" s="121">
        <v>42999</v>
      </c>
      <c r="E2792" s="122" t="s">
        <v>7142</v>
      </c>
      <c r="F2792" s="122" t="s">
        <v>6</v>
      </c>
      <c r="G2792" s="122">
        <v>887268</v>
      </c>
      <c r="H2792" s="126"/>
      <c r="I2792" s="130" t="s">
        <v>7061</v>
      </c>
      <c r="J2792" s="126"/>
      <c r="K2792" s="126"/>
      <c r="L2792" s="126"/>
      <c r="M2792" s="126"/>
      <c r="N2792" s="226">
        <v>0</v>
      </c>
      <c r="O2792" s="226">
        <v>315314.15000000002</v>
      </c>
      <c r="P2792" s="126" t="s">
        <v>1331</v>
      </c>
    </row>
    <row r="2793" spans="1:16" ht="76.5">
      <c r="A2793" s="126" t="s">
        <v>621</v>
      </c>
      <c r="B2793" s="126"/>
      <c r="C2793" s="127" t="s">
        <v>715</v>
      </c>
      <c r="D2793" s="121">
        <v>42999</v>
      </c>
      <c r="E2793" s="122" t="s">
        <v>7143</v>
      </c>
      <c r="F2793" s="122" t="s">
        <v>6</v>
      </c>
      <c r="G2793" s="122">
        <v>887402</v>
      </c>
      <c r="H2793" s="126"/>
      <c r="I2793" s="130" t="s">
        <v>7144</v>
      </c>
      <c r="J2793" s="126"/>
      <c r="K2793" s="126"/>
      <c r="L2793" s="126"/>
      <c r="M2793" s="126"/>
      <c r="N2793" s="226">
        <v>0</v>
      </c>
      <c r="O2793" s="226">
        <v>192000</v>
      </c>
      <c r="P2793" s="126" t="s">
        <v>1331</v>
      </c>
    </row>
    <row r="2794" spans="1:16" ht="63.75">
      <c r="A2794" s="126" t="s">
        <v>620</v>
      </c>
      <c r="B2794" s="126"/>
      <c r="C2794" s="127" t="s">
        <v>714</v>
      </c>
      <c r="D2794" s="121">
        <v>42999</v>
      </c>
      <c r="E2794" s="122" t="s">
        <v>7145</v>
      </c>
      <c r="F2794" s="122" t="s">
        <v>6</v>
      </c>
      <c r="G2794" s="122">
        <v>887453</v>
      </c>
      <c r="H2794" s="126"/>
      <c r="I2794" s="130" t="s">
        <v>7146</v>
      </c>
      <c r="J2794" s="126"/>
      <c r="K2794" s="126"/>
      <c r="L2794" s="126"/>
      <c r="M2794" s="126"/>
      <c r="N2794" s="226">
        <v>0</v>
      </c>
      <c r="O2794" s="226">
        <v>392333.23</v>
      </c>
      <c r="P2794" s="126" t="s">
        <v>1331</v>
      </c>
    </row>
    <row r="2795" spans="1:16" ht="76.5">
      <c r="A2795" s="126">
        <v>46</v>
      </c>
      <c r="B2795" s="126"/>
      <c r="C2795" s="127" t="s">
        <v>699</v>
      </c>
      <c r="D2795" s="121">
        <v>42999</v>
      </c>
      <c r="E2795" s="122" t="s">
        <v>7147</v>
      </c>
      <c r="F2795" s="122" t="s">
        <v>6</v>
      </c>
      <c r="G2795" s="122">
        <v>898540</v>
      </c>
      <c r="H2795" s="126"/>
      <c r="I2795" s="130" t="s">
        <v>7148</v>
      </c>
      <c r="J2795" s="126"/>
      <c r="K2795" s="126"/>
      <c r="L2795" s="126"/>
      <c r="M2795" s="126"/>
      <c r="N2795" s="226">
        <v>0</v>
      </c>
      <c r="O2795" s="226">
        <v>80</v>
      </c>
      <c r="P2795" s="126" t="s">
        <v>1331</v>
      </c>
    </row>
    <row r="2796" spans="1:16" ht="63.75">
      <c r="A2796" s="126">
        <v>513</v>
      </c>
      <c r="B2796" s="126"/>
      <c r="C2796" s="127" t="s">
        <v>201</v>
      </c>
      <c r="D2796" s="121">
        <v>42999</v>
      </c>
      <c r="E2796" s="122" t="s">
        <v>7149</v>
      </c>
      <c r="F2796" s="122" t="s">
        <v>13</v>
      </c>
      <c r="G2796" s="122">
        <v>898597</v>
      </c>
      <c r="H2796" s="126"/>
      <c r="I2796" s="130" t="s">
        <v>7150</v>
      </c>
      <c r="J2796" s="126"/>
      <c r="K2796" s="126"/>
      <c r="L2796" s="126"/>
      <c r="M2796" s="126"/>
      <c r="N2796" s="226">
        <v>69.599999999999994</v>
      </c>
      <c r="O2796" s="226">
        <v>0</v>
      </c>
      <c r="P2796" s="126" t="s">
        <v>1331</v>
      </c>
    </row>
    <row r="2797" spans="1:16" ht="76.5">
      <c r="A2797" s="126">
        <v>513</v>
      </c>
      <c r="B2797" s="126"/>
      <c r="C2797" s="127" t="s">
        <v>201</v>
      </c>
      <c r="D2797" s="121">
        <v>42999</v>
      </c>
      <c r="E2797" s="122" t="s">
        <v>7151</v>
      </c>
      <c r="F2797" s="122" t="s">
        <v>11</v>
      </c>
      <c r="G2797" s="122">
        <v>898597</v>
      </c>
      <c r="H2797" s="126"/>
      <c r="I2797" s="130" t="s">
        <v>7152</v>
      </c>
      <c r="J2797" s="126"/>
      <c r="K2797" s="126"/>
      <c r="L2797" s="126"/>
      <c r="M2797" s="126"/>
      <c r="N2797" s="226">
        <v>50</v>
      </c>
      <c r="O2797" s="226">
        <v>0</v>
      </c>
      <c r="P2797" s="126" t="s">
        <v>1331</v>
      </c>
    </row>
    <row r="2798" spans="1:16" ht="63.75">
      <c r="A2798" s="126">
        <v>513</v>
      </c>
      <c r="B2798" s="126"/>
      <c r="C2798" s="127" t="s">
        <v>201</v>
      </c>
      <c r="D2798" s="121">
        <v>42999</v>
      </c>
      <c r="E2798" s="122" t="s">
        <v>7153</v>
      </c>
      <c r="F2798" s="122" t="s">
        <v>13</v>
      </c>
      <c r="G2798" s="122">
        <v>898603</v>
      </c>
      <c r="H2798" s="126"/>
      <c r="I2798" s="130" t="s">
        <v>7154</v>
      </c>
      <c r="J2798" s="126"/>
      <c r="K2798" s="126"/>
      <c r="L2798" s="126"/>
      <c r="M2798" s="126"/>
      <c r="N2798" s="226">
        <v>69.599999999999994</v>
      </c>
      <c r="O2798" s="226">
        <v>0</v>
      </c>
      <c r="P2798" s="126" t="s">
        <v>1331</v>
      </c>
    </row>
    <row r="2799" spans="1:16" ht="76.5">
      <c r="A2799" s="126">
        <v>513</v>
      </c>
      <c r="B2799" s="126"/>
      <c r="C2799" s="127" t="s">
        <v>201</v>
      </c>
      <c r="D2799" s="121">
        <v>42999</v>
      </c>
      <c r="E2799" s="122" t="s">
        <v>7155</v>
      </c>
      <c r="F2799" s="122" t="s">
        <v>11</v>
      </c>
      <c r="G2799" s="122">
        <v>898603</v>
      </c>
      <c r="H2799" s="126"/>
      <c r="I2799" s="130" t="s">
        <v>7156</v>
      </c>
      <c r="J2799" s="126"/>
      <c r="K2799" s="126"/>
      <c r="L2799" s="126"/>
      <c r="M2799" s="126"/>
      <c r="N2799" s="226">
        <v>50</v>
      </c>
      <c r="O2799" s="226">
        <v>0</v>
      </c>
      <c r="P2799" s="126" t="s">
        <v>1331</v>
      </c>
    </row>
    <row r="2800" spans="1:16" ht="63.75">
      <c r="A2800" s="126">
        <v>513</v>
      </c>
      <c r="B2800" s="126"/>
      <c r="C2800" s="127" t="s">
        <v>201</v>
      </c>
      <c r="D2800" s="121">
        <v>42999</v>
      </c>
      <c r="E2800" s="122" t="s">
        <v>7157</v>
      </c>
      <c r="F2800" s="122" t="s">
        <v>13</v>
      </c>
      <c r="G2800" s="122">
        <v>9831</v>
      </c>
      <c r="H2800" s="126"/>
      <c r="I2800" s="130" t="s">
        <v>7158</v>
      </c>
      <c r="J2800" s="126"/>
      <c r="K2800" s="126"/>
      <c r="L2800" s="126"/>
      <c r="M2800" s="126"/>
      <c r="N2800" s="226">
        <v>8244404.7999999998</v>
      </c>
      <c r="O2800" s="226">
        <v>0</v>
      </c>
      <c r="P2800" s="126" t="s">
        <v>1331</v>
      </c>
    </row>
    <row r="2801" spans="1:16" ht="76.5">
      <c r="A2801" s="126">
        <v>513</v>
      </c>
      <c r="B2801" s="126"/>
      <c r="C2801" s="127" t="s">
        <v>201</v>
      </c>
      <c r="D2801" s="121">
        <v>42999</v>
      </c>
      <c r="E2801" s="122" t="s">
        <v>7159</v>
      </c>
      <c r="F2801" s="122" t="s">
        <v>11</v>
      </c>
      <c r="G2801" s="122">
        <v>9831</v>
      </c>
      <c r="H2801" s="126"/>
      <c r="I2801" s="130" t="s">
        <v>7160</v>
      </c>
      <c r="J2801" s="126"/>
      <c r="K2801" s="126"/>
      <c r="L2801" s="126"/>
      <c r="M2801" s="126"/>
      <c r="N2801" s="226">
        <v>5958.17</v>
      </c>
      <c r="O2801" s="226">
        <v>0</v>
      </c>
      <c r="P2801" s="126" t="s">
        <v>1331</v>
      </c>
    </row>
    <row r="2802" spans="1:16" ht="63.75">
      <c r="A2802" s="126">
        <v>513</v>
      </c>
      <c r="B2802" s="126"/>
      <c r="C2802" s="127" t="s">
        <v>201</v>
      </c>
      <c r="D2802" s="121">
        <v>42999</v>
      </c>
      <c r="E2802" s="122" t="s">
        <v>7161</v>
      </c>
      <c r="F2802" s="122" t="s">
        <v>13</v>
      </c>
      <c r="G2802" s="122">
        <v>9836</v>
      </c>
      <c r="H2802" s="126"/>
      <c r="I2802" s="130" t="s">
        <v>7162</v>
      </c>
      <c r="J2802" s="126"/>
      <c r="K2802" s="126"/>
      <c r="L2802" s="126"/>
      <c r="M2802" s="126"/>
      <c r="N2802" s="226">
        <v>17254882.68</v>
      </c>
      <c r="O2802" s="226">
        <v>0</v>
      </c>
      <c r="P2802" s="126" t="s">
        <v>1331</v>
      </c>
    </row>
    <row r="2803" spans="1:16" ht="63.75">
      <c r="A2803" s="126">
        <v>513</v>
      </c>
      <c r="B2803" s="126"/>
      <c r="C2803" s="127" t="s">
        <v>201</v>
      </c>
      <c r="D2803" s="121">
        <v>42999</v>
      </c>
      <c r="E2803" s="122" t="s">
        <v>7163</v>
      </c>
      <c r="F2803" s="122" t="s">
        <v>11</v>
      </c>
      <c r="G2803" s="122">
        <v>9836</v>
      </c>
      <c r="H2803" s="126"/>
      <c r="I2803" s="130" t="s">
        <v>7164</v>
      </c>
      <c r="J2803" s="126"/>
      <c r="K2803" s="126"/>
      <c r="L2803" s="126"/>
      <c r="M2803" s="126"/>
      <c r="N2803" s="226">
        <v>12174.84</v>
      </c>
      <c r="O2803" s="226">
        <v>0</v>
      </c>
      <c r="P2803" s="126" t="s">
        <v>1331</v>
      </c>
    </row>
    <row r="2804" spans="1:16" ht="63.75">
      <c r="A2804" s="126">
        <v>287</v>
      </c>
      <c r="B2804" s="126"/>
      <c r="C2804" s="127" t="s">
        <v>791</v>
      </c>
      <c r="D2804" s="121">
        <v>42999</v>
      </c>
      <c r="E2804" s="122" t="s">
        <v>7165</v>
      </c>
      <c r="F2804" s="122" t="s">
        <v>11</v>
      </c>
      <c r="G2804" s="122">
        <v>550237</v>
      </c>
      <c r="H2804" s="126"/>
      <c r="I2804" s="130" t="s">
        <v>7166</v>
      </c>
      <c r="J2804" s="126"/>
      <c r="K2804" s="126"/>
      <c r="L2804" s="126"/>
      <c r="M2804" s="126"/>
      <c r="N2804" s="226">
        <v>50</v>
      </c>
      <c r="O2804" s="226">
        <v>0</v>
      </c>
      <c r="P2804" s="126" t="s">
        <v>1331</v>
      </c>
    </row>
    <row r="2805" spans="1:16" ht="63.75">
      <c r="A2805" s="126">
        <v>287</v>
      </c>
      <c r="B2805" s="126"/>
      <c r="C2805" s="127" t="s">
        <v>791</v>
      </c>
      <c r="D2805" s="121">
        <v>42999</v>
      </c>
      <c r="E2805" s="122" t="s">
        <v>7167</v>
      </c>
      <c r="F2805" s="122" t="s">
        <v>11</v>
      </c>
      <c r="G2805" s="122">
        <v>550238</v>
      </c>
      <c r="H2805" s="126"/>
      <c r="I2805" s="130" t="s">
        <v>7168</v>
      </c>
      <c r="J2805" s="126"/>
      <c r="K2805" s="126"/>
      <c r="L2805" s="126"/>
      <c r="M2805" s="126"/>
      <c r="N2805" s="226">
        <v>50</v>
      </c>
      <c r="O2805" s="226">
        <v>0</v>
      </c>
      <c r="P2805" s="126" t="s">
        <v>1331</v>
      </c>
    </row>
    <row r="2806" spans="1:16" ht="89.25">
      <c r="A2806" s="126" t="s">
        <v>621</v>
      </c>
      <c r="B2806" s="126"/>
      <c r="C2806" s="127" t="s">
        <v>715</v>
      </c>
      <c r="D2806" s="121">
        <v>42999</v>
      </c>
      <c r="E2806" s="122" t="s">
        <v>7169</v>
      </c>
      <c r="F2806" s="122" t="s">
        <v>11</v>
      </c>
      <c r="G2806" s="122">
        <v>9833</v>
      </c>
      <c r="H2806" s="126"/>
      <c r="I2806" s="130" t="s">
        <v>7170</v>
      </c>
      <c r="J2806" s="126"/>
      <c r="K2806" s="126"/>
      <c r="L2806" s="126"/>
      <c r="M2806" s="126"/>
      <c r="N2806" s="226">
        <v>11180.01</v>
      </c>
      <c r="O2806" s="226">
        <v>0</v>
      </c>
      <c r="P2806" s="126" t="s">
        <v>1331</v>
      </c>
    </row>
    <row r="2807" spans="1:16" ht="25.5">
      <c r="A2807" s="126" t="s">
        <v>621</v>
      </c>
      <c r="B2807" s="126"/>
      <c r="C2807" s="127" t="s">
        <v>715</v>
      </c>
      <c r="D2807" s="121">
        <v>42999</v>
      </c>
      <c r="E2807" s="122" t="s">
        <v>7171</v>
      </c>
      <c r="F2807" s="122" t="s">
        <v>13</v>
      </c>
      <c r="G2807" s="122">
        <v>46222</v>
      </c>
      <c r="H2807" s="126"/>
      <c r="I2807" s="130" t="s">
        <v>2296</v>
      </c>
      <c r="J2807" s="126"/>
      <c r="K2807" s="126"/>
      <c r="L2807" s="126"/>
      <c r="M2807" s="126"/>
      <c r="N2807" s="226">
        <v>826.87</v>
      </c>
      <c r="O2807" s="226">
        <v>0</v>
      </c>
      <c r="P2807" s="126" t="s">
        <v>1331</v>
      </c>
    </row>
    <row r="2808" spans="1:16" ht="25.5">
      <c r="A2808" s="126" t="s">
        <v>621</v>
      </c>
      <c r="B2808" s="126"/>
      <c r="C2808" s="127" t="s">
        <v>715</v>
      </c>
      <c r="D2808" s="121">
        <v>42999</v>
      </c>
      <c r="E2808" s="122" t="s">
        <v>7172</v>
      </c>
      <c r="F2808" s="122" t="s">
        <v>13</v>
      </c>
      <c r="G2808" s="122">
        <v>46225</v>
      </c>
      <c r="H2808" s="126"/>
      <c r="I2808" s="130" t="s">
        <v>2296</v>
      </c>
      <c r="J2808" s="126"/>
      <c r="K2808" s="126"/>
      <c r="L2808" s="126"/>
      <c r="M2808" s="126"/>
      <c r="N2808" s="226">
        <v>36.799999999999997</v>
      </c>
      <c r="O2808" s="226">
        <v>0</v>
      </c>
      <c r="P2808" s="126" t="s">
        <v>1331</v>
      </c>
    </row>
    <row r="2809" spans="1:16" ht="51">
      <c r="A2809" s="126" t="s">
        <v>620</v>
      </c>
      <c r="B2809" s="126"/>
      <c r="C2809" s="127" t="s">
        <v>714</v>
      </c>
      <c r="D2809" s="121">
        <v>42999</v>
      </c>
      <c r="E2809" s="122" t="s">
        <v>7173</v>
      </c>
      <c r="F2809" s="122" t="s">
        <v>13</v>
      </c>
      <c r="G2809" s="122">
        <v>46226</v>
      </c>
      <c r="H2809" s="126"/>
      <c r="I2809" s="130" t="s">
        <v>2299</v>
      </c>
      <c r="J2809" s="126"/>
      <c r="K2809" s="126"/>
      <c r="L2809" s="126"/>
      <c r="M2809" s="126"/>
      <c r="N2809" s="226">
        <v>50</v>
      </c>
      <c r="O2809" s="226">
        <v>0</v>
      </c>
      <c r="P2809" s="126" t="s">
        <v>1331</v>
      </c>
    </row>
    <row r="2810" spans="1:16" ht="102">
      <c r="A2810" s="126">
        <v>513</v>
      </c>
      <c r="B2810" s="126"/>
      <c r="C2810" s="127" t="s">
        <v>201</v>
      </c>
      <c r="D2810" s="121">
        <v>42999</v>
      </c>
      <c r="E2810" s="122" t="s">
        <v>7174</v>
      </c>
      <c r="F2810" s="122" t="s">
        <v>15</v>
      </c>
      <c r="G2810" s="122">
        <v>3148</v>
      </c>
      <c r="H2810" s="126"/>
      <c r="I2810" s="130" t="s">
        <v>7175</v>
      </c>
      <c r="J2810" s="126"/>
      <c r="K2810" s="126"/>
      <c r="L2810" s="126"/>
      <c r="M2810" s="126"/>
      <c r="N2810" s="226">
        <v>293.94</v>
      </c>
      <c r="O2810" s="226">
        <v>0</v>
      </c>
      <c r="P2810" s="126" t="s">
        <v>1331</v>
      </c>
    </row>
    <row r="2811" spans="1:16" ht="102">
      <c r="A2811" s="126">
        <v>513</v>
      </c>
      <c r="B2811" s="126"/>
      <c r="C2811" s="127" t="s">
        <v>201</v>
      </c>
      <c r="D2811" s="121">
        <v>42999</v>
      </c>
      <c r="E2811" s="122" t="s">
        <v>7176</v>
      </c>
      <c r="F2811" s="122" t="s">
        <v>15</v>
      </c>
      <c r="G2811" s="122">
        <v>3145</v>
      </c>
      <c r="H2811" s="126"/>
      <c r="I2811" s="130" t="s">
        <v>7177</v>
      </c>
      <c r="J2811" s="126"/>
      <c r="K2811" s="126"/>
      <c r="L2811" s="126"/>
      <c r="M2811" s="126"/>
      <c r="N2811" s="226">
        <v>17465.55</v>
      </c>
      <c r="O2811" s="226">
        <v>0</v>
      </c>
      <c r="P2811" s="126" t="s">
        <v>1331</v>
      </c>
    </row>
    <row r="2812" spans="1:16" ht="102">
      <c r="A2812" s="126">
        <v>513</v>
      </c>
      <c r="B2812" s="126"/>
      <c r="C2812" s="127" t="s">
        <v>201</v>
      </c>
      <c r="D2812" s="121">
        <v>42999</v>
      </c>
      <c r="E2812" s="122" t="s">
        <v>7178</v>
      </c>
      <c r="F2812" s="122" t="s">
        <v>15</v>
      </c>
      <c r="G2812" s="122">
        <v>3141</v>
      </c>
      <c r="H2812" s="126"/>
      <c r="I2812" s="130" t="s">
        <v>7179</v>
      </c>
      <c r="J2812" s="126"/>
      <c r="K2812" s="126"/>
      <c r="L2812" s="126"/>
      <c r="M2812" s="126"/>
      <c r="N2812" s="226">
        <v>36367.32</v>
      </c>
      <c r="O2812" s="226">
        <v>0</v>
      </c>
      <c r="P2812" s="126" t="s">
        <v>1331</v>
      </c>
    </row>
    <row r="2813" spans="1:16" ht="89.25">
      <c r="A2813" s="126">
        <v>513</v>
      </c>
      <c r="B2813" s="126"/>
      <c r="C2813" s="127" t="s">
        <v>201</v>
      </c>
      <c r="D2813" s="121">
        <v>42999</v>
      </c>
      <c r="E2813" s="122" t="s">
        <v>7180</v>
      </c>
      <c r="F2813" s="122" t="s">
        <v>15</v>
      </c>
      <c r="G2813" s="122">
        <v>3139</v>
      </c>
      <c r="H2813" s="126"/>
      <c r="I2813" s="130" t="s">
        <v>7181</v>
      </c>
      <c r="J2813" s="126"/>
      <c r="K2813" s="126"/>
      <c r="L2813" s="126"/>
      <c r="M2813" s="126"/>
      <c r="N2813" s="226">
        <v>103109.15</v>
      </c>
      <c r="O2813" s="226">
        <v>0</v>
      </c>
      <c r="P2813" s="126" t="s">
        <v>1331</v>
      </c>
    </row>
    <row r="2814" spans="1:16" ht="89.25">
      <c r="A2814" s="126">
        <v>513</v>
      </c>
      <c r="B2814" s="126"/>
      <c r="C2814" s="127" t="s">
        <v>201</v>
      </c>
      <c r="D2814" s="121">
        <v>42999</v>
      </c>
      <c r="E2814" s="122" t="s">
        <v>7182</v>
      </c>
      <c r="F2814" s="122" t="s">
        <v>15</v>
      </c>
      <c r="G2814" s="122">
        <v>3147</v>
      </c>
      <c r="H2814" s="126"/>
      <c r="I2814" s="130" t="s">
        <v>7183</v>
      </c>
      <c r="J2814" s="126"/>
      <c r="K2814" s="126"/>
      <c r="L2814" s="126"/>
      <c r="M2814" s="126"/>
      <c r="N2814" s="226">
        <v>50</v>
      </c>
      <c r="O2814" s="226">
        <v>0</v>
      </c>
      <c r="P2814" s="126" t="s">
        <v>1331</v>
      </c>
    </row>
    <row r="2815" spans="1:16" ht="51">
      <c r="A2815" s="126" t="s">
        <v>623</v>
      </c>
      <c r="B2815" s="126"/>
      <c r="C2815" s="127" t="s">
        <v>716</v>
      </c>
      <c r="D2815" s="121">
        <v>43000</v>
      </c>
      <c r="E2815" s="122" t="s">
        <v>7184</v>
      </c>
      <c r="F2815" s="122" t="s">
        <v>6</v>
      </c>
      <c r="G2815" s="122">
        <v>887847</v>
      </c>
      <c r="H2815" s="126"/>
      <c r="I2815" s="130" t="s">
        <v>7185</v>
      </c>
      <c r="J2815" s="126"/>
      <c r="K2815" s="126"/>
      <c r="L2815" s="126"/>
      <c r="M2815" s="126"/>
      <c r="N2815" s="226">
        <v>0</v>
      </c>
      <c r="O2815" s="226">
        <v>1557.85</v>
      </c>
      <c r="P2815" s="126" t="s">
        <v>1331</v>
      </c>
    </row>
    <row r="2816" spans="1:16" ht="63.75">
      <c r="A2816" s="126">
        <v>271</v>
      </c>
      <c r="B2816" s="126"/>
      <c r="C2816" s="127" t="s">
        <v>787</v>
      </c>
      <c r="D2816" s="121">
        <v>43000</v>
      </c>
      <c r="E2816" s="122" t="s">
        <v>7186</v>
      </c>
      <c r="F2816" s="122" t="s">
        <v>6</v>
      </c>
      <c r="G2816" s="122">
        <v>887860</v>
      </c>
      <c r="H2816" s="126"/>
      <c r="I2816" s="130" t="s">
        <v>7187</v>
      </c>
      <c r="J2816" s="126"/>
      <c r="K2816" s="126"/>
      <c r="L2816" s="126"/>
      <c r="M2816" s="126"/>
      <c r="N2816" s="226">
        <v>0</v>
      </c>
      <c r="O2816" s="226">
        <v>5044.4399999999996</v>
      </c>
      <c r="P2816" s="126" t="s">
        <v>1331</v>
      </c>
    </row>
    <row r="2817" spans="1:16" ht="76.5">
      <c r="A2817" s="126" t="s">
        <v>621</v>
      </c>
      <c r="B2817" s="126"/>
      <c r="C2817" s="127" t="s">
        <v>715</v>
      </c>
      <c r="D2817" s="121">
        <v>43000</v>
      </c>
      <c r="E2817" s="122" t="s">
        <v>7188</v>
      </c>
      <c r="F2817" s="122" t="s">
        <v>6</v>
      </c>
      <c r="G2817" s="122">
        <v>887888</v>
      </c>
      <c r="H2817" s="126"/>
      <c r="I2817" s="130" t="s">
        <v>7189</v>
      </c>
      <c r="J2817" s="126"/>
      <c r="K2817" s="126"/>
      <c r="L2817" s="126"/>
      <c r="M2817" s="126"/>
      <c r="N2817" s="226">
        <v>0</v>
      </c>
      <c r="O2817" s="226">
        <v>280000</v>
      </c>
      <c r="P2817" s="126" t="s">
        <v>1331</v>
      </c>
    </row>
    <row r="2818" spans="1:16" ht="76.5">
      <c r="A2818" s="126" t="s">
        <v>621</v>
      </c>
      <c r="B2818" s="126"/>
      <c r="C2818" s="127" t="s">
        <v>715</v>
      </c>
      <c r="D2818" s="121">
        <v>43000</v>
      </c>
      <c r="E2818" s="122" t="s">
        <v>7190</v>
      </c>
      <c r="F2818" s="122" t="s">
        <v>6</v>
      </c>
      <c r="G2818" s="122">
        <v>887899</v>
      </c>
      <c r="H2818" s="126"/>
      <c r="I2818" s="130" t="s">
        <v>7191</v>
      </c>
      <c r="J2818" s="126"/>
      <c r="K2818" s="126"/>
      <c r="L2818" s="126"/>
      <c r="M2818" s="126"/>
      <c r="N2818" s="226">
        <v>0</v>
      </c>
      <c r="O2818" s="226">
        <v>18000</v>
      </c>
      <c r="P2818" s="126" t="s">
        <v>1331</v>
      </c>
    </row>
    <row r="2819" spans="1:16" ht="76.5">
      <c r="A2819" s="126">
        <v>25</v>
      </c>
      <c r="B2819" s="126"/>
      <c r="C2819" s="127" t="s">
        <v>695</v>
      </c>
      <c r="D2819" s="121">
        <v>43000</v>
      </c>
      <c r="E2819" s="122" t="s">
        <v>7192</v>
      </c>
      <c r="F2819" s="122" t="s">
        <v>6</v>
      </c>
      <c r="G2819" s="122">
        <v>898667</v>
      </c>
      <c r="H2819" s="126"/>
      <c r="I2819" s="130" t="s">
        <v>7193</v>
      </c>
      <c r="J2819" s="126"/>
      <c r="K2819" s="126"/>
      <c r="L2819" s="126"/>
      <c r="M2819" s="126"/>
      <c r="N2819" s="226">
        <v>0</v>
      </c>
      <c r="O2819" s="226">
        <v>10</v>
      </c>
      <c r="P2819" s="126" t="s">
        <v>1331</v>
      </c>
    </row>
    <row r="2820" spans="1:16" ht="63.75">
      <c r="A2820" s="126">
        <v>35</v>
      </c>
      <c r="B2820" s="126"/>
      <c r="C2820" s="127" t="s">
        <v>697</v>
      </c>
      <c r="D2820" s="121">
        <v>43000</v>
      </c>
      <c r="E2820" s="122" t="s">
        <v>7194</v>
      </c>
      <c r="F2820" s="122" t="s">
        <v>15</v>
      </c>
      <c r="G2820" s="122">
        <v>3179</v>
      </c>
      <c r="H2820" s="126"/>
      <c r="I2820" s="130" t="s">
        <v>7195</v>
      </c>
      <c r="J2820" s="126"/>
      <c r="K2820" s="126"/>
      <c r="L2820" s="126"/>
      <c r="M2820" s="126"/>
      <c r="N2820" s="226">
        <v>280.56</v>
      </c>
      <c r="O2820" s="226">
        <v>0</v>
      </c>
      <c r="P2820" s="126" t="s">
        <v>1331</v>
      </c>
    </row>
    <row r="2821" spans="1:16" ht="76.5">
      <c r="A2821" s="126">
        <v>35</v>
      </c>
      <c r="B2821" s="126"/>
      <c r="C2821" s="127" t="s">
        <v>697</v>
      </c>
      <c r="D2821" s="121">
        <v>43000</v>
      </c>
      <c r="E2821" s="122" t="s">
        <v>7196</v>
      </c>
      <c r="F2821" s="122" t="s">
        <v>15</v>
      </c>
      <c r="G2821" s="122">
        <v>3181</v>
      </c>
      <c r="H2821" s="126"/>
      <c r="I2821" s="130" t="s">
        <v>7197</v>
      </c>
      <c r="J2821" s="126"/>
      <c r="K2821" s="126"/>
      <c r="L2821" s="126"/>
      <c r="M2821" s="126"/>
      <c r="N2821" s="226">
        <v>2426.7800000000002</v>
      </c>
      <c r="O2821" s="226">
        <v>0</v>
      </c>
      <c r="P2821" s="126" t="s">
        <v>1331</v>
      </c>
    </row>
    <row r="2822" spans="1:16" ht="76.5">
      <c r="A2822" s="126">
        <v>35</v>
      </c>
      <c r="B2822" s="126"/>
      <c r="C2822" s="127" t="s">
        <v>697</v>
      </c>
      <c r="D2822" s="121">
        <v>43000</v>
      </c>
      <c r="E2822" s="122" t="s">
        <v>7198</v>
      </c>
      <c r="F2822" s="122" t="s">
        <v>15</v>
      </c>
      <c r="G2822" s="122">
        <v>3180</v>
      </c>
      <c r="H2822" s="126"/>
      <c r="I2822" s="130" t="s">
        <v>7199</v>
      </c>
      <c r="J2822" s="126"/>
      <c r="K2822" s="126"/>
      <c r="L2822" s="126"/>
      <c r="M2822" s="126"/>
      <c r="N2822" s="226">
        <v>711.72</v>
      </c>
      <c r="O2822" s="226">
        <v>0</v>
      </c>
      <c r="P2822" s="126" t="s">
        <v>1331</v>
      </c>
    </row>
    <row r="2823" spans="1:16" ht="76.5">
      <c r="A2823" s="126">
        <v>513</v>
      </c>
      <c r="B2823" s="126"/>
      <c r="C2823" s="127" t="s">
        <v>201</v>
      </c>
      <c r="D2823" s="121">
        <v>43000</v>
      </c>
      <c r="E2823" s="122" t="s">
        <v>7200</v>
      </c>
      <c r="F2823" s="122" t="s">
        <v>1368</v>
      </c>
      <c r="G2823" s="122">
        <v>14826607</v>
      </c>
      <c r="H2823" s="126"/>
      <c r="I2823" s="130" t="s">
        <v>7201</v>
      </c>
      <c r="J2823" s="126"/>
      <c r="K2823" s="126"/>
      <c r="L2823" s="126"/>
      <c r="M2823" s="126"/>
      <c r="N2823" s="226">
        <v>46155.35</v>
      </c>
      <c r="O2823" s="226">
        <v>0</v>
      </c>
      <c r="P2823" s="126" t="s">
        <v>1331</v>
      </c>
    </row>
    <row r="2824" spans="1:16" ht="76.5">
      <c r="A2824" s="126">
        <v>513</v>
      </c>
      <c r="B2824" s="126"/>
      <c r="C2824" s="127" t="s">
        <v>201</v>
      </c>
      <c r="D2824" s="121">
        <v>43000</v>
      </c>
      <c r="E2824" s="122" t="s">
        <v>7202</v>
      </c>
      <c r="F2824" s="122" t="s">
        <v>1368</v>
      </c>
      <c r="G2824" s="122">
        <v>14826612</v>
      </c>
      <c r="H2824" s="126"/>
      <c r="I2824" s="130" t="s">
        <v>7203</v>
      </c>
      <c r="J2824" s="126"/>
      <c r="K2824" s="126"/>
      <c r="L2824" s="126"/>
      <c r="M2824" s="126"/>
      <c r="N2824" s="226">
        <v>51953.88</v>
      </c>
      <c r="O2824" s="226">
        <v>0</v>
      </c>
      <c r="P2824" s="126" t="s">
        <v>1331</v>
      </c>
    </row>
    <row r="2825" spans="1:16" ht="76.5">
      <c r="A2825" s="126">
        <v>513</v>
      </c>
      <c r="B2825" s="126"/>
      <c r="C2825" s="127" t="s">
        <v>201</v>
      </c>
      <c r="D2825" s="121">
        <v>43000</v>
      </c>
      <c r="E2825" s="122" t="s">
        <v>7204</v>
      </c>
      <c r="F2825" s="122" t="s">
        <v>1368</v>
      </c>
      <c r="G2825" s="122">
        <v>14826626</v>
      </c>
      <c r="H2825" s="126"/>
      <c r="I2825" s="130" t="s">
        <v>7203</v>
      </c>
      <c r="J2825" s="126"/>
      <c r="K2825" s="126"/>
      <c r="L2825" s="126"/>
      <c r="M2825" s="126"/>
      <c r="N2825" s="226">
        <v>30365.06</v>
      </c>
      <c r="O2825" s="226">
        <v>0</v>
      </c>
      <c r="P2825" s="126" t="s">
        <v>1331</v>
      </c>
    </row>
    <row r="2826" spans="1:16" ht="51">
      <c r="A2826" s="126" t="s">
        <v>621</v>
      </c>
      <c r="B2826" s="126"/>
      <c r="C2826" s="127" t="s">
        <v>715</v>
      </c>
      <c r="D2826" s="121">
        <v>43000</v>
      </c>
      <c r="E2826" s="122" t="s">
        <v>7205</v>
      </c>
      <c r="F2826" s="122" t="s">
        <v>13</v>
      </c>
      <c r="G2826" s="122">
        <v>898680</v>
      </c>
      <c r="H2826" s="126"/>
      <c r="I2826" s="130" t="s">
        <v>7206</v>
      </c>
      <c r="J2826" s="126"/>
      <c r="K2826" s="126"/>
      <c r="L2826" s="126"/>
      <c r="M2826" s="126"/>
      <c r="N2826" s="226">
        <v>692.52</v>
      </c>
      <c r="O2826" s="226">
        <v>0</v>
      </c>
      <c r="P2826" s="126" t="s">
        <v>1331</v>
      </c>
    </row>
    <row r="2827" spans="1:16" ht="63.75">
      <c r="A2827" s="126" t="s">
        <v>621</v>
      </c>
      <c r="B2827" s="126"/>
      <c r="C2827" s="127" t="s">
        <v>715</v>
      </c>
      <c r="D2827" s="121">
        <v>43000</v>
      </c>
      <c r="E2827" s="122" t="s">
        <v>7207</v>
      </c>
      <c r="F2827" s="122" t="s">
        <v>11</v>
      </c>
      <c r="G2827" s="122">
        <v>898680</v>
      </c>
      <c r="H2827" s="126"/>
      <c r="I2827" s="130" t="s">
        <v>7208</v>
      </c>
      <c r="J2827" s="126"/>
      <c r="K2827" s="126"/>
      <c r="L2827" s="126"/>
      <c r="M2827" s="126"/>
      <c r="N2827" s="226">
        <v>270.62</v>
      </c>
      <c r="O2827" s="226">
        <v>0</v>
      </c>
      <c r="P2827" s="126" t="s">
        <v>1331</v>
      </c>
    </row>
    <row r="2828" spans="1:16" ht="51">
      <c r="A2828" s="126" t="s">
        <v>621</v>
      </c>
      <c r="B2828" s="126"/>
      <c r="C2828" s="127" t="s">
        <v>715</v>
      </c>
      <c r="D2828" s="121">
        <v>43003</v>
      </c>
      <c r="E2828" s="122" t="s">
        <v>7209</v>
      </c>
      <c r="F2828" s="122" t="s">
        <v>6</v>
      </c>
      <c r="G2828" s="122">
        <v>552575</v>
      </c>
      <c r="H2828" s="126"/>
      <c r="I2828" s="130" t="s">
        <v>7210</v>
      </c>
      <c r="J2828" s="126"/>
      <c r="K2828" s="126"/>
      <c r="L2828" s="126"/>
      <c r="M2828" s="126"/>
      <c r="N2828" s="226">
        <v>0</v>
      </c>
      <c r="O2828" s="226">
        <v>79904.84</v>
      </c>
      <c r="P2828" s="126" t="s">
        <v>1331</v>
      </c>
    </row>
    <row r="2829" spans="1:16" ht="76.5">
      <c r="A2829" s="126" t="s">
        <v>621</v>
      </c>
      <c r="B2829" s="126"/>
      <c r="C2829" s="127" t="s">
        <v>715</v>
      </c>
      <c r="D2829" s="121">
        <v>43003</v>
      </c>
      <c r="E2829" s="122" t="s">
        <v>7211</v>
      </c>
      <c r="F2829" s="122" t="s">
        <v>6</v>
      </c>
      <c r="G2829" s="122">
        <v>888319</v>
      </c>
      <c r="H2829" s="126"/>
      <c r="I2829" s="130" t="s">
        <v>7212</v>
      </c>
      <c r="J2829" s="126"/>
      <c r="K2829" s="126"/>
      <c r="L2829" s="126"/>
      <c r="M2829" s="126"/>
      <c r="N2829" s="226">
        <v>0</v>
      </c>
      <c r="O2829" s="226">
        <v>59000</v>
      </c>
      <c r="P2829" s="126" t="s">
        <v>1331</v>
      </c>
    </row>
    <row r="2830" spans="1:16" ht="38.25">
      <c r="A2830" s="126">
        <v>35</v>
      </c>
      <c r="B2830" s="126"/>
      <c r="C2830" s="127" t="s">
        <v>697</v>
      </c>
      <c r="D2830" s="121">
        <v>43003</v>
      </c>
      <c r="E2830" s="122" t="s">
        <v>7213</v>
      </c>
      <c r="F2830" s="122" t="s">
        <v>6</v>
      </c>
      <c r="G2830" s="122">
        <v>898845</v>
      </c>
      <c r="H2830" s="126"/>
      <c r="I2830" s="130" t="s">
        <v>7214</v>
      </c>
      <c r="J2830" s="126"/>
      <c r="K2830" s="126"/>
      <c r="L2830" s="126"/>
      <c r="M2830" s="126"/>
      <c r="N2830" s="226">
        <v>0</v>
      </c>
      <c r="O2830" s="226">
        <v>398.7</v>
      </c>
      <c r="P2830" s="126" t="s">
        <v>1331</v>
      </c>
    </row>
    <row r="2831" spans="1:16" ht="38.25">
      <c r="A2831" s="126">
        <v>35</v>
      </c>
      <c r="B2831" s="126"/>
      <c r="C2831" s="127" t="s">
        <v>697</v>
      </c>
      <c r="D2831" s="121">
        <v>43003</v>
      </c>
      <c r="E2831" s="122" t="s">
        <v>7215</v>
      </c>
      <c r="F2831" s="122" t="s">
        <v>6</v>
      </c>
      <c r="G2831" s="122">
        <v>898845</v>
      </c>
      <c r="H2831" s="126"/>
      <c r="I2831" s="130" t="s">
        <v>7214</v>
      </c>
      <c r="J2831" s="126"/>
      <c r="K2831" s="126"/>
      <c r="L2831" s="126"/>
      <c r="M2831" s="126"/>
      <c r="N2831" s="226">
        <v>0</v>
      </c>
      <c r="O2831" s="226">
        <v>0.7</v>
      </c>
      <c r="P2831" s="126" t="s">
        <v>1331</v>
      </c>
    </row>
    <row r="2832" spans="1:16" ht="38.25">
      <c r="A2832" s="126">
        <v>35</v>
      </c>
      <c r="B2832" s="126"/>
      <c r="C2832" s="127" t="s">
        <v>697</v>
      </c>
      <c r="D2832" s="121">
        <v>43003</v>
      </c>
      <c r="E2832" s="122" t="s">
        <v>7216</v>
      </c>
      <c r="F2832" s="122" t="s">
        <v>11</v>
      </c>
      <c r="G2832" s="122">
        <v>898845</v>
      </c>
      <c r="H2832" s="126"/>
      <c r="I2832" s="130" t="s">
        <v>7214</v>
      </c>
      <c r="J2832" s="126"/>
      <c r="K2832" s="126"/>
      <c r="L2832" s="126"/>
      <c r="M2832" s="126"/>
      <c r="N2832" s="226">
        <v>0</v>
      </c>
      <c r="O2832" s="226">
        <v>550</v>
      </c>
      <c r="P2832" s="126" t="s">
        <v>1331</v>
      </c>
    </row>
    <row r="2833" spans="1:16" ht="38.25">
      <c r="A2833" s="126">
        <v>35</v>
      </c>
      <c r="B2833" s="126"/>
      <c r="C2833" s="127" t="s">
        <v>697</v>
      </c>
      <c r="D2833" s="121">
        <v>43003</v>
      </c>
      <c r="E2833" s="122" t="s">
        <v>7217</v>
      </c>
      <c r="F2833" s="122" t="s">
        <v>6</v>
      </c>
      <c r="G2833" s="122">
        <v>898845</v>
      </c>
      <c r="H2833" s="126"/>
      <c r="I2833" s="130" t="s">
        <v>7214</v>
      </c>
      <c r="J2833" s="126"/>
      <c r="K2833" s="126"/>
      <c r="L2833" s="126"/>
      <c r="M2833" s="126"/>
      <c r="N2833" s="226">
        <v>0</v>
      </c>
      <c r="O2833" s="226">
        <v>2855.25</v>
      </c>
      <c r="P2833" s="126" t="s">
        <v>1331</v>
      </c>
    </row>
    <row r="2834" spans="1:16" ht="63.75">
      <c r="A2834" s="126" t="s">
        <v>621</v>
      </c>
      <c r="B2834" s="126"/>
      <c r="C2834" s="127" t="s">
        <v>715</v>
      </c>
      <c r="D2834" s="121">
        <v>43003</v>
      </c>
      <c r="E2834" s="122" t="s">
        <v>7218</v>
      </c>
      <c r="F2834" s="122" t="s">
        <v>11</v>
      </c>
      <c r="G2834" s="122">
        <v>9766</v>
      </c>
      <c r="H2834" s="126"/>
      <c r="I2834" s="130" t="s">
        <v>7219</v>
      </c>
      <c r="J2834" s="126"/>
      <c r="K2834" s="126"/>
      <c r="L2834" s="126"/>
      <c r="M2834" s="126"/>
      <c r="N2834" s="226">
        <v>388.68</v>
      </c>
      <c r="O2834" s="226">
        <v>0</v>
      </c>
      <c r="P2834" s="126" t="s">
        <v>1331</v>
      </c>
    </row>
    <row r="2835" spans="1:16" ht="63.75">
      <c r="A2835" s="126" t="s">
        <v>621</v>
      </c>
      <c r="B2835" s="126"/>
      <c r="C2835" s="127" t="s">
        <v>715</v>
      </c>
      <c r="D2835" s="121">
        <v>43003</v>
      </c>
      <c r="E2835" s="122" t="s">
        <v>7220</v>
      </c>
      <c r="F2835" s="122" t="s">
        <v>11</v>
      </c>
      <c r="G2835" s="122">
        <v>9821</v>
      </c>
      <c r="H2835" s="126"/>
      <c r="I2835" s="130" t="s">
        <v>7221</v>
      </c>
      <c r="J2835" s="126"/>
      <c r="K2835" s="126"/>
      <c r="L2835" s="126"/>
      <c r="M2835" s="126"/>
      <c r="N2835" s="226">
        <v>577.74</v>
      </c>
      <c r="O2835" s="226">
        <v>0</v>
      </c>
      <c r="P2835" s="126" t="s">
        <v>1331</v>
      </c>
    </row>
    <row r="2836" spans="1:16" ht="89.25">
      <c r="A2836" s="126">
        <v>25</v>
      </c>
      <c r="B2836" s="126"/>
      <c r="C2836" s="127" t="s">
        <v>695</v>
      </c>
      <c r="D2836" s="121">
        <v>43003</v>
      </c>
      <c r="E2836" s="122" t="s">
        <v>7222</v>
      </c>
      <c r="F2836" s="122" t="s">
        <v>15</v>
      </c>
      <c r="G2836" s="122">
        <v>3191</v>
      </c>
      <c r="H2836" s="126"/>
      <c r="I2836" s="130" t="s">
        <v>7223</v>
      </c>
      <c r="J2836" s="126"/>
      <c r="K2836" s="126"/>
      <c r="L2836" s="126"/>
      <c r="M2836" s="126"/>
      <c r="N2836" s="226">
        <v>1985</v>
      </c>
      <c r="O2836" s="226">
        <v>0</v>
      </c>
      <c r="P2836" s="126" t="s">
        <v>1331</v>
      </c>
    </row>
    <row r="2837" spans="1:16" ht="89.25">
      <c r="A2837" s="126">
        <v>513</v>
      </c>
      <c r="B2837" s="126"/>
      <c r="C2837" s="127" t="s">
        <v>201</v>
      </c>
      <c r="D2837" s="121">
        <v>43003</v>
      </c>
      <c r="E2837" s="122" t="s">
        <v>7224</v>
      </c>
      <c r="F2837" s="122" t="s">
        <v>15</v>
      </c>
      <c r="G2837" s="122">
        <v>3188</v>
      </c>
      <c r="H2837" s="126"/>
      <c r="I2837" s="130" t="s">
        <v>7225</v>
      </c>
      <c r="J2837" s="126"/>
      <c r="K2837" s="126"/>
      <c r="L2837" s="126"/>
      <c r="M2837" s="126"/>
      <c r="N2837" s="226">
        <v>13795.45</v>
      </c>
      <c r="O2837" s="226">
        <v>0</v>
      </c>
      <c r="P2837" s="126" t="s">
        <v>1331</v>
      </c>
    </row>
    <row r="2838" spans="1:16" ht="89.25">
      <c r="A2838" s="126">
        <v>47</v>
      </c>
      <c r="B2838" s="126"/>
      <c r="C2838" s="127" t="s">
        <v>700</v>
      </c>
      <c r="D2838" s="121">
        <v>43003</v>
      </c>
      <c r="E2838" s="122" t="s">
        <v>7226</v>
      </c>
      <c r="F2838" s="122" t="s">
        <v>11</v>
      </c>
      <c r="G2838" s="122">
        <v>898803</v>
      </c>
      <c r="H2838" s="126"/>
      <c r="I2838" s="130" t="s">
        <v>7227</v>
      </c>
      <c r="J2838" s="126"/>
      <c r="K2838" s="126"/>
      <c r="L2838" s="126"/>
      <c r="M2838" s="126"/>
      <c r="N2838" s="226">
        <v>7290.25</v>
      </c>
      <c r="O2838" s="226">
        <v>0</v>
      </c>
      <c r="P2838" s="126" t="s">
        <v>1331</v>
      </c>
    </row>
    <row r="2839" spans="1:16" ht="63.75">
      <c r="A2839" s="126" t="s">
        <v>621</v>
      </c>
      <c r="B2839" s="126"/>
      <c r="C2839" s="127" t="s">
        <v>715</v>
      </c>
      <c r="D2839" s="121">
        <v>43003</v>
      </c>
      <c r="E2839" s="122" t="s">
        <v>7228</v>
      </c>
      <c r="F2839" s="122" t="s">
        <v>11</v>
      </c>
      <c r="G2839" s="122">
        <v>898819</v>
      </c>
      <c r="H2839" s="126"/>
      <c r="I2839" s="130" t="s">
        <v>7229</v>
      </c>
      <c r="J2839" s="126"/>
      <c r="K2839" s="126"/>
      <c r="L2839" s="126"/>
      <c r="M2839" s="126"/>
      <c r="N2839" s="226">
        <v>220</v>
      </c>
      <c r="O2839" s="226">
        <v>0</v>
      </c>
      <c r="P2839" s="126" t="s">
        <v>1331</v>
      </c>
    </row>
    <row r="2840" spans="1:16" ht="89.25">
      <c r="A2840" s="126">
        <v>25</v>
      </c>
      <c r="B2840" s="126"/>
      <c r="C2840" s="127" t="s">
        <v>695</v>
      </c>
      <c r="D2840" s="121">
        <v>43004</v>
      </c>
      <c r="E2840" s="122" t="s">
        <v>7230</v>
      </c>
      <c r="F2840" s="122" t="s">
        <v>15</v>
      </c>
      <c r="G2840" s="122">
        <v>3201</v>
      </c>
      <c r="H2840" s="126"/>
      <c r="I2840" s="130" t="s">
        <v>7231</v>
      </c>
      <c r="J2840" s="126"/>
      <c r="K2840" s="126"/>
      <c r="L2840" s="126"/>
      <c r="M2840" s="126"/>
      <c r="N2840" s="226">
        <v>406.93</v>
      </c>
      <c r="O2840" s="226">
        <v>0</v>
      </c>
      <c r="P2840" s="126" t="s">
        <v>1331</v>
      </c>
    </row>
    <row r="2841" spans="1:16" ht="76.5">
      <c r="A2841" s="126">
        <v>10</v>
      </c>
      <c r="B2841" s="126"/>
      <c r="C2841" s="127" t="s">
        <v>691</v>
      </c>
      <c r="D2841" s="121">
        <v>43005</v>
      </c>
      <c r="E2841" s="122" t="s">
        <v>7232</v>
      </c>
      <c r="F2841" s="122" t="s">
        <v>6</v>
      </c>
      <c r="G2841" s="122">
        <v>554158</v>
      </c>
      <c r="H2841" s="126"/>
      <c r="I2841" s="130" t="s">
        <v>7233</v>
      </c>
      <c r="J2841" s="126"/>
      <c r="K2841" s="126"/>
      <c r="L2841" s="126"/>
      <c r="M2841" s="126"/>
      <c r="N2841" s="226">
        <v>0</v>
      </c>
      <c r="O2841" s="226">
        <v>23046.51</v>
      </c>
      <c r="P2841" s="126" t="s">
        <v>1331</v>
      </c>
    </row>
    <row r="2842" spans="1:16" ht="63.75">
      <c r="A2842" s="126" t="s">
        <v>620</v>
      </c>
      <c r="B2842" s="126"/>
      <c r="C2842" s="127" t="s">
        <v>714</v>
      </c>
      <c r="D2842" s="121">
        <v>43005</v>
      </c>
      <c r="E2842" s="122" t="s">
        <v>7234</v>
      </c>
      <c r="F2842" s="122" t="s">
        <v>6</v>
      </c>
      <c r="G2842" s="122">
        <v>889143</v>
      </c>
      <c r="H2842" s="126"/>
      <c r="I2842" s="130" t="s">
        <v>7235</v>
      </c>
      <c r="J2842" s="126"/>
      <c r="K2842" s="126"/>
      <c r="L2842" s="126"/>
      <c r="M2842" s="126"/>
      <c r="N2842" s="226">
        <v>0</v>
      </c>
      <c r="O2842" s="223">
        <v>6570</v>
      </c>
      <c r="P2842" s="126" t="s">
        <v>1331</v>
      </c>
    </row>
    <row r="2843" spans="1:16" ht="38.25">
      <c r="A2843" s="126">
        <v>650</v>
      </c>
      <c r="B2843" s="126"/>
      <c r="C2843" s="127" t="s">
        <v>233</v>
      </c>
      <c r="D2843" s="121">
        <v>43005</v>
      </c>
      <c r="E2843" s="122" t="s">
        <v>7236</v>
      </c>
      <c r="F2843" s="122" t="s">
        <v>6</v>
      </c>
      <c r="G2843" s="122">
        <v>889293</v>
      </c>
      <c r="H2843" s="126"/>
      <c r="I2843" s="130" t="s">
        <v>7237</v>
      </c>
      <c r="J2843" s="126"/>
      <c r="K2843" s="126"/>
      <c r="L2843" s="126"/>
      <c r="M2843" s="126"/>
      <c r="N2843" s="226">
        <v>0</v>
      </c>
      <c r="O2843" s="223">
        <v>27699</v>
      </c>
      <c r="P2843" s="126" t="s">
        <v>1331</v>
      </c>
    </row>
    <row r="2844" spans="1:16" ht="63.75">
      <c r="A2844" s="126" t="s">
        <v>620</v>
      </c>
      <c r="B2844" s="126"/>
      <c r="C2844" s="127" t="s">
        <v>714</v>
      </c>
      <c r="D2844" s="121">
        <v>43005</v>
      </c>
      <c r="E2844" s="122" t="s">
        <v>7238</v>
      </c>
      <c r="F2844" s="122" t="s">
        <v>6</v>
      </c>
      <c r="G2844" s="122">
        <v>889435</v>
      </c>
      <c r="H2844" s="126"/>
      <c r="I2844" s="130" t="s">
        <v>7239</v>
      </c>
      <c r="J2844" s="126"/>
      <c r="K2844" s="126"/>
      <c r="L2844" s="126"/>
      <c r="M2844" s="126"/>
      <c r="N2844" s="226">
        <v>0</v>
      </c>
      <c r="O2844" s="223">
        <v>257978.09</v>
      </c>
      <c r="P2844" s="126" t="s">
        <v>1331</v>
      </c>
    </row>
    <row r="2845" spans="1:16" ht="63.75">
      <c r="A2845" s="126">
        <v>513</v>
      </c>
      <c r="B2845" s="126"/>
      <c r="C2845" s="127" t="s">
        <v>201</v>
      </c>
      <c r="D2845" s="121">
        <v>43005</v>
      </c>
      <c r="E2845" s="122" t="s">
        <v>7240</v>
      </c>
      <c r="F2845" s="122" t="s">
        <v>15</v>
      </c>
      <c r="G2845" s="122">
        <v>554148</v>
      </c>
      <c r="H2845" s="126"/>
      <c r="I2845" s="130" t="s">
        <v>7241</v>
      </c>
      <c r="J2845" s="126"/>
      <c r="K2845" s="126"/>
      <c r="L2845" s="126"/>
      <c r="M2845" s="126"/>
      <c r="N2845" s="226">
        <v>50</v>
      </c>
      <c r="O2845" s="223">
        <v>0</v>
      </c>
      <c r="P2845" s="126" t="s">
        <v>1331</v>
      </c>
    </row>
    <row r="2846" spans="1:16" ht="102">
      <c r="A2846" s="126">
        <v>513</v>
      </c>
      <c r="B2846" s="126"/>
      <c r="C2846" s="127" t="s">
        <v>201</v>
      </c>
      <c r="D2846" s="121">
        <v>43005</v>
      </c>
      <c r="E2846" s="122" t="s">
        <v>7242</v>
      </c>
      <c r="F2846" s="122" t="s">
        <v>15</v>
      </c>
      <c r="G2846" s="122">
        <v>3210</v>
      </c>
      <c r="H2846" s="126"/>
      <c r="I2846" s="130" t="s">
        <v>7243</v>
      </c>
      <c r="J2846" s="126"/>
      <c r="K2846" s="126"/>
      <c r="L2846" s="126"/>
      <c r="M2846" s="126"/>
      <c r="N2846" s="226">
        <v>36861.24</v>
      </c>
      <c r="O2846" s="223">
        <v>0</v>
      </c>
      <c r="P2846" s="126" t="s">
        <v>1331</v>
      </c>
    </row>
    <row r="2847" spans="1:16" ht="76.5">
      <c r="A2847" s="126">
        <v>291</v>
      </c>
      <c r="B2847" s="126"/>
      <c r="C2847" s="127" t="s">
        <v>795</v>
      </c>
      <c r="D2847" s="121">
        <v>43005</v>
      </c>
      <c r="E2847" s="122" t="s">
        <v>7244</v>
      </c>
      <c r="F2847" s="122" t="s">
        <v>11</v>
      </c>
      <c r="G2847" s="122">
        <v>554606</v>
      </c>
      <c r="H2847" s="126"/>
      <c r="I2847" s="130" t="s">
        <v>7245</v>
      </c>
      <c r="J2847" s="126"/>
      <c r="K2847" s="126"/>
      <c r="L2847" s="126"/>
      <c r="M2847" s="126"/>
      <c r="N2847" s="226">
        <v>50</v>
      </c>
      <c r="O2847" s="223">
        <v>0</v>
      </c>
      <c r="P2847" s="126" t="s">
        <v>1331</v>
      </c>
    </row>
    <row r="2848" spans="1:16" ht="102">
      <c r="A2848" s="126">
        <v>513</v>
      </c>
      <c r="B2848" s="126"/>
      <c r="C2848" s="127" t="s">
        <v>201</v>
      </c>
      <c r="D2848" s="121">
        <v>43005</v>
      </c>
      <c r="E2848" s="122" t="s">
        <v>7246</v>
      </c>
      <c r="F2848" s="122" t="s">
        <v>15</v>
      </c>
      <c r="G2848" s="122">
        <v>3211</v>
      </c>
      <c r="H2848" s="126"/>
      <c r="I2848" s="130" t="s">
        <v>7247</v>
      </c>
      <c r="J2848" s="126"/>
      <c r="K2848" s="126"/>
      <c r="L2848" s="126"/>
      <c r="M2848" s="126"/>
      <c r="N2848" s="226">
        <v>19659.93</v>
      </c>
      <c r="O2848" s="223">
        <v>0</v>
      </c>
      <c r="P2848" s="126" t="s">
        <v>1331</v>
      </c>
    </row>
    <row r="2849" spans="1:16" ht="89.25">
      <c r="A2849" s="126">
        <v>513</v>
      </c>
      <c r="B2849" s="126"/>
      <c r="C2849" s="127" t="s">
        <v>201</v>
      </c>
      <c r="D2849" s="121">
        <v>43005</v>
      </c>
      <c r="E2849" s="122" t="s">
        <v>7248</v>
      </c>
      <c r="F2849" s="122" t="s">
        <v>15</v>
      </c>
      <c r="G2849" s="122">
        <v>3212</v>
      </c>
      <c r="H2849" s="126"/>
      <c r="I2849" s="130" t="s">
        <v>7249</v>
      </c>
      <c r="J2849" s="126"/>
      <c r="K2849" s="126"/>
      <c r="L2849" s="126"/>
      <c r="M2849" s="126"/>
      <c r="N2849" s="226">
        <v>11789.93</v>
      </c>
      <c r="O2849" s="223">
        <v>0</v>
      </c>
      <c r="P2849" s="126" t="s">
        <v>1331</v>
      </c>
    </row>
    <row r="2850" spans="1:16" ht="63.75">
      <c r="A2850" s="126" t="s">
        <v>620</v>
      </c>
      <c r="B2850" s="126"/>
      <c r="C2850" s="127" t="s">
        <v>714</v>
      </c>
      <c r="D2850" s="121">
        <v>43006</v>
      </c>
      <c r="E2850" s="122" t="s">
        <v>7250</v>
      </c>
      <c r="F2850" s="122" t="s">
        <v>1368</v>
      </c>
      <c r="G2850" s="122">
        <v>15007469</v>
      </c>
      <c r="H2850" s="126"/>
      <c r="I2850" s="130" t="s">
        <v>7251</v>
      </c>
      <c r="J2850" s="126"/>
      <c r="K2850" s="126"/>
      <c r="L2850" s="126"/>
      <c r="M2850" s="126"/>
      <c r="N2850" s="226">
        <v>0</v>
      </c>
      <c r="O2850" s="223">
        <v>40455.75</v>
      </c>
      <c r="P2850" s="126" t="s">
        <v>1331</v>
      </c>
    </row>
    <row r="2851" spans="1:16" ht="51">
      <c r="A2851" s="126" t="s">
        <v>620</v>
      </c>
      <c r="B2851" s="126"/>
      <c r="C2851" s="127" t="s">
        <v>714</v>
      </c>
      <c r="D2851" s="121">
        <v>43006</v>
      </c>
      <c r="E2851" s="122" t="s">
        <v>7252</v>
      </c>
      <c r="F2851" s="122" t="s">
        <v>1368</v>
      </c>
      <c r="G2851" s="122">
        <v>15007468</v>
      </c>
      <c r="H2851" s="126"/>
      <c r="I2851" s="130" t="s">
        <v>7253</v>
      </c>
      <c r="J2851" s="126"/>
      <c r="K2851" s="126"/>
      <c r="L2851" s="126"/>
      <c r="M2851" s="126"/>
      <c r="N2851" s="226">
        <v>0</v>
      </c>
      <c r="O2851" s="223">
        <v>287376.52</v>
      </c>
      <c r="P2851" s="126" t="s">
        <v>1331</v>
      </c>
    </row>
    <row r="2852" spans="1:16" ht="63.75">
      <c r="A2852" s="126" t="s">
        <v>620</v>
      </c>
      <c r="B2852" s="126"/>
      <c r="C2852" s="127" t="s">
        <v>714</v>
      </c>
      <c r="D2852" s="121">
        <v>43006</v>
      </c>
      <c r="E2852" s="122" t="s">
        <v>7254</v>
      </c>
      <c r="F2852" s="122" t="s">
        <v>1368</v>
      </c>
      <c r="G2852" s="122">
        <v>15007467</v>
      </c>
      <c r="H2852" s="126"/>
      <c r="I2852" s="130" t="s">
        <v>7255</v>
      </c>
      <c r="J2852" s="126"/>
      <c r="K2852" s="126"/>
      <c r="L2852" s="126"/>
      <c r="M2852" s="126"/>
      <c r="N2852" s="226">
        <v>0</v>
      </c>
      <c r="O2852" s="223">
        <v>146988.63</v>
      </c>
      <c r="P2852" s="126" t="s">
        <v>1331</v>
      </c>
    </row>
    <row r="2853" spans="1:16" ht="76.5">
      <c r="A2853" s="126" t="s">
        <v>620</v>
      </c>
      <c r="B2853" s="126"/>
      <c r="C2853" s="127" t="s">
        <v>714</v>
      </c>
      <c r="D2853" s="121">
        <v>43006</v>
      </c>
      <c r="E2853" s="122" t="s">
        <v>7256</v>
      </c>
      <c r="F2853" s="122" t="s">
        <v>1368</v>
      </c>
      <c r="G2853" s="122">
        <v>15007466</v>
      </c>
      <c r="H2853" s="126"/>
      <c r="I2853" s="130" t="s">
        <v>7257</v>
      </c>
      <c r="J2853" s="126"/>
      <c r="K2853" s="126"/>
      <c r="L2853" s="126"/>
      <c r="M2853" s="126"/>
      <c r="N2853" s="226">
        <v>0</v>
      </c>
      <c r="O2853" s="223">
        <v>97940.6</v>
      </c>
      <c r="P2853" s="126" t="s">
        <v>1331</v>
      </c>
    </row>
    <row r="2854" spans="1:16" ht="76.5">
      <c r="A2854" s="126" t="s">
        <v>620</v>
      </c>
      <c r="B2854" s="126"/>
      <c r="C2854" s="127" t="s">
        <v>714</v>
      </c>
      <c r="D2854" s="121">
        <v>43006</v>
      </c>
      <c r="E2854" s="122" t="s">
        <v>7258</v>
      </c>
      <c r="F2854" s="122" t="s">
        <v>1368</v>
      </c>
      <c r="G2854" s="122">
        <v>15007416</v>
      </c>
      <c r="H2854" s="126"/>
      <c r="I2854" s="130" t="s">
        <v>7259</v>
      </c>
      <c r="J2854" s="126"/>
      <c r="K2854" s="126"/>
      <c r="L2854" s="126"/>
      <c r="M2854" s="126"/>
      <c r="N2854" s="226">
        <v>0</v>
      </c>
      <c r="O2854" s="223">
        <v>11946.74</v>
      </c>
      <c r="P2854" s="126" t="s">
        <v>1331</v>
      </c>
    </row>
    <row r="2855" spans="1:16" ht="76.5">
      <c r="A2855" s="126" t="s">
        <v>620</v>
      </c>
      <c r="B2855" s="126"/>
      <c r="C2855" s="127" t="s">
        <v>714</v>
      </c>
      <c r="D2855" s="121">
        <v>43006</v>
      </c>
      <c r="E2855" s="122" t="s">
        <v>7260</v>
      </c>
      <c r="F2855" s="122" t="s">
        <v>1368</v>
      </c>
      <c r="G2855" s="122">
        <v>15007410</v>
      </c>
      <c r="H2855" s="126"/>
      <c r="I2855" s="130" t="s">
        <v>7261</v>
      </c>
      <c r="J2855" s="126"/>
      <c r="K2855" s="126"/>
      <c r="L2855" s="126"/>
      <c r="M2855" s="126"/>
      <c r="N2855" s="226">
        <v>0</v>
      </c>
      <c r="O2855" s="223">
        <v>5185.2299999999996</v>
      </c>
      <c r="P2855" s="126" t="s">
        <v>1331</v>
      </c>
    </row>
    <row r="2856" spans="1:16" ht="76.5">
      <c r="A2856" s="126" t="s">
        <v>621</v>
      </c>
      <c r="B2856" s="126"/>
      <c r="C2856" s="127" t="s">
        <v>715</v>
      </c>
      <c r="D2856" s="121">
        <v>43006</v>
      </c>
      <c r="E2856" s="122" t="s">
        <v>7262</v>
      </c>
      <c r="F2856" s="122" t="s">
        <v>6</v>
      </c>
      <c r="G2856" s="122">
        <v>890080</v>
      </c>
      <c r="H2856" s="126"/>
      <c r="I2856" s="130" t="s">
        <v>7263</v>
      </c>
      <c r="J2856" s="126"/>
      <c r="K2856" s="126"/>
      <c r="L2856" s="126"/>
      <c r="M2856" s="126"/>
      <c r="N2856" s="226">
        <v>0</v>
      </c>
      <c r="O2856" s="223">
        <v>76000</v>
      </c>
      <c r="P2856" s="126" t="s">
        <v>1331</v>
      </c>
    </row>
    <row r="2857" spans="1:16" ht="63.75">
      <c r="A2857" s="126" t="s">
        <v>620</v>
      </c>
      <c r="B2857" s="126"/>
      <c r="C2857" s="127" t="s">
        <v>714</v>
      </c>
      <c r="D2857" s="121">
        <v>43006</v>
      </c>
      <c r="E2857" s="122" t="s">
        <v>7264</v>
      </c>
      <c r="F2857" s="122" t="s">
        <v>11</v>
      </c>
      <c r="G2857" s="122">
        <v>899512</v>
      </c>
      <c r="H2857" s="126"/>
      <c r="I2857" s="130" t="s">
        <v>1883</v>
      </c>
      <c r="J2857" s="126"/>
      <c r="K2857" s="126"/>
      <c r="L2857" s="126"/>
      <c r="M2857" s="126"/>
      <c r="N2857" s="226">
        <v>50</v>
      </c>
      <c r="O2857" s="223">
        <v>0</v>
      </c>
      <c r="P2857" s="126" t="s">
        <v>1331</v>
      </c>
    </row>
    <row r="2858" spans="1:16" ht="76.5">
      <c r="A2858" s="126">
        <v>513</v>
      </c>
      <c r="B2858" s="126"/>
      <c r="C2858" s="127" t="s">
        <v>201</v>
      </c>
      <c r="D2858" s="121">
        <v>43006</v>
      </c>
      <c r="E2858" s="122" t="s">
        <v>7265</v>
      </c>
      <c r="F2858" s="122" t="s">
        <v>1368</v>
      </c>
      <c r="G2858" s="122">
        <v>14989281</v>
      </c>
      <c r="H2858" s="126"/>
      <c r="I2858" s="130" t="s">
        <v>7266</v>
      </c>
      <c r="J2858" s="126"/>
      <c r="K2858" s="126"/>
      <c r="L2858" s="126"/>
      <c r="M2858" s="126"/>
      <c r="N2858" s="226">
        <v>133912.6</v>
      </c>
      <c r="O2858" s="223">
        <v>0</v>
      </c>
      <c r="P2858" s="126" t="s">
        <v>1331</v>
      </c>
    </row>
    <row r="2859" spans="1:16" ht="76.5">
      <c r="A2859" s="126">
        <v>25</v>
      </c>
      <c r="B2859" s="126"/>
      <c r="C2859" s="127" t="s">
        <v>695</v>
      </c>
      <c r="D2859" s="121">
        <v>43006</v>
      </c>
      <c r="E2859" s="122" t="s">
        <v>7267</v>
      </c>
      <c r="F2859" s="122" t="s">
        <v>1368</v>
      </c>
      <c r="G2859" s="122">
        <v>14989860</v>
      </c>
      <c r="H2859" s="126"/>
      <c r="I2859" s="130" t="s">
        <v>7268</v>
      </c>
      <c r="J2859" s="126"/>
      <c r="K2859" s="126"/>
      <c r="L2859" s="126"/>
      <c r="M2859" s="126"/>
      <c r="N2859" s="226">
        <v>85799.71</v>
      </c>
      <c r="O2859" s="223">
        <v>0</v>
      </c>
      <c r="P2859" s="126" t="s">
        <v>1331</v>
      </c>
    </row>
    <row r="2860" spans="1:16" ht="76.5">
      <c r="A2860" s="126">
        <v>513</v>
      </c>
      <c r="B2860" s="126"/>
      <c r="C2860" s="127" t="s">
        <v>201</v>
      </c>
      <c r="D2860" s="121">
        <v>43006</v>
      </c>
      <c r="E2860" s="122" t="s">
        <v>7269</v>
      </c>
      <c r="F2860" s="122" t="s">
        <v>11</v>
      </c>
      <c r="G2860" s="122">
        <v>899402</v>
      </c>
      <c r="H2860" s="126"/>
      <c r="I2860" s="130" t="s">
        <v>7270</v>
      </c>
      <c r="J2860" s="126"/>
      <c r="K2860" s="126"/>
      <c r="L2860" s="126"/>
      <c r="M2860" s="126"/>
      <c r="N2860" s="226">
        <v>1686.25</v>
      </c>
      <c r="O2860" s="223">
        <v>0</v>
      </c>
      <c r="P2860" s="126" t="s">
        <v>1331</v>
      </c>
    </row>
    <row r="2861" spans="1:16" ht="25.5">
      <c r="A2861" s="126" t="s">
        <v>621</v>
      </c>
      <c r="B2861" s="126"/>
      <c r="C2861" s="127" t="s">
        <v>715</v>
      </c>
      <c r="D2861" s="121">
        <v>43006</v>
      </c>
      <c r="E2861" s="122" t="s">
        <v>7271</v>
      </c>
      <c r="F2861" s="122" t="s">
        <v>13</v>
      </c>
      <c r="G2861" s="122">
        <v>46262</v>
      </c>
      <c r="H2861" s="126"/>
      <c r="I2861" s="130" t="s">
        <v>2296</v>
      </c>
      <c r="J2861" s="126"/>
      <c r="K2861" s="126"/>
      <c r="L2861" s="126"/>
      <c r="M2861" s="126"/>
      <c r="N2861" s="226">
        <v>330.75</v>
      </c>
      <c r="O2861" s="223">
        <v>0</v>
      </c>
      <c r="P2861" s="126" t="s">
        <v>1331</v>
      </c>
    </row>
    <row r="2862" spans="1:16" ht="25.5">
      <c r="A2862" s="126" t="s">
        <v>621</v>
      </c>
      <c r="B2862" s="126"/>
      <c r="C2862" s="127" t="s">
        <v>715</v>
      </c>
      <c r="D2862" s="121">
        <v>43006</v>
      </c>
      <c r="E2862" s="122" t="s">
        <v>7272</v>
      </c>
      <c r="F2862" s="122" t="s">
        <v>13</v>
      </c>
      <c r="G2862" s="122">
        <v>46265</v>
      </c>
      <c r="H2862" s="126"/>
      <c r="I2862" s="130" t="s">
        <v>2296</v>
      </c>
      <c r="J2862" s="126"/>
      <c r="K2862" s="126"/>
      <c r="L2862" s="126"/>
      <c r="M2862" s="126"/>
      <c r="N2862" s="226">
        <v>14.72</v>
      </c>
      <c r="O2862" s="223">
        <v>0</v>
      </c>
      <c r="P2862" s="126" t="s">
        <v>1331</v>
      </c>
    </row>
    <row r="2863" spans="1:16" ht="25.5">
      <c r="A2863" s="126" t="s">
        <v>621</v>
      </c>
      <c r="B2863" s="126"/>
      <c r="C2863" s="127" t="s">
        <v>715</v>
      </c>
      <c r="D2863" s="121">
        <v>43006</v>
      </c>
      <c r="E2863" s="122" t="s">
        <v>7273</v>
      </c>
      <c r="F2863" s="122" t="s">
        <v>13</v>
      </c>
      <c r="G2863" s="122">
        <v>46268</v>
      </c>
      <c r="H2863" s="126"/>
      <c r="I2863" s="130" t="s">
        <v>2296</v>
      </c>
      <c r="J2863" s="126"/>
      <c r="K2863" s="126"/>
      <c r="L2863" s="126"/>
      <c r="M2863" s="126"/>
      <c r="N2863" s="226">
        <v>330.75</v>
      </c>
      <c r="O2863" s="223">
        <v>0</v>
      </c>
      <c r="P2863" s="126" t="s">
        <v>1331</v>
      </c>
    </row>
    <row r="2864" spans="1:16" ht="25.5">
      <c r="A2864" s="126" t="s">
        <v>621</v>
      </c>
      <c r="B2864" s="126"/>
      <c r="C2864" s="127" t="s">
        <v>715</v>
      </c>
      <c r="D2864" s="121">
        <v>43006</v>
      </c>
      <c r="E2864" s="122" t="s">
        <v>7274</v>
      </c>
      <c r="F2864" s="122" t="s">
        <v>13</v>
      </c>
      <c r="G2864" s="122">
        <v>46271</v>
      </c>
      <c r="H2864" s="126"/>
      <c r="I2864" s="130" t="s">
        <v>2296</v>
      </c>
      <c r="J2864" s="126"/>
      <c r="K2864" s="126"/>
      <c r="L2864" s="126"/>
      <c r="M2864" s="126"/>
      <c r="N2864" s="226">
        <v>14.72</v>
      </c>
      <c r="O2864" s="223">
        <v>0</v>
      </c>
      <c r="P2864" s="126" t="s">
        <v>1331</v>
      </c>
    </row>
    <row r="2865" spans="1:16" ht="51">
      <c r="A2865" s="126" t="s">
        <v>620</v>
      </c>
      <c r="B2865" s="126"/>
      <c r="C2865" s="127" t="s">
        <v>714</v>
      </c>
      <c r="D2865" s="121">
        <v>43006</v>
      </c>
      <c r="E2865" s="122" t="s">
        <v>7275</v>
      </c>
      <c r="F2865" s="122" t="s">
        <v>13</v>
      </c>
      <c r="G2865" s="122">
        <v>46272</v>
      </c>
      <c r="H2865" s="126"/>
      <c r="I2865" s="130" t="s">
        <v>2299</v>
      </c>
      <c r="J2865" s="126"/>
      <c r="K2865" s="126"/>
      <c r="L2865" s="126"/>
      <c r="M2865" s="126"/>
      <c r="N2865" s="226">
        <v>50</v>
      </c>
      <c r="O2865" s="223">
        <v>0</v>
      </c>
      <c r="P2865" s="126" t="s">
        <v>1331</v>
      </c>
    </row>
    <row r="2866" spans="1:16" ht="89.25">
      <c r="A2866" s="126">
        <v>513</v>
      </c>
      <c r="B2866" s="126"/>
      <c r="C2866" s="127" t="s">
        <v>201</v>
      </c>
      <c r="D2866" s="121">
        <v>43006</v>
      </c>
      <c r="E2866" s="122" t="s">
        <v>7276</v>
      </c>
      <c r="F2866" s="122" t="s">
        <v>15</v>
      </c>
      <c r="G2866" s="122">
        <v>3217</v>
      </c>
      <c r="H2866" s="126"/>
      <c r="I2866" s="130" t="s">
        <v>7277</v>
      </c>
      <c r="J2866" s="126"/>
      <c r="K2866" s="126"/>
      <c r="L2866" s="126"/>
      <c r="M2866" s="126"/>
      <c r="N2866" s="226">
        <v>50</v>
      </c>
      <c r="O2866" s="223">
        <v>0</v>
      </c>
      <c r="P2866" s="126" t="s">
        <v>1331</v>
      </c>
    </row>
    <row r="2867" spans="1:16" ht="89.25">
      <c r="A2867" s="126">
        <v>513</v>
      </c>
      <c r="B2867" s="126"/>
      <c r="C2867" s="127" t="s">
        <v>201</v>
      </c>
      <c r="D2867" s="121">
        <v>43006</v>
      </c>
      <c r="E2867" s="122" t="s">
        <v>7278</v>
      </c>
      <c r="F2867" s="122" t="s">
        <v>15</v>
      </c>
      <c r="G2867" s="122">
        <v>3228</v>
      </c>
      <c r="H2867" s="126"/>
      <c r="I2867" s="130" t="s">
        <v>7279</v>
      </c>
      <c r="J2867" s="126"/>
      <c r="K2867" s="126"/>
      <c r="L2867" s="126"/>
      <c r="M2867" s="126"/>
      <c r="N2867" s="226">
        <v>542.54999999999995</v>
      </c>
      <c r="O2867" s="223">
        <v>0</v>
      </c>
      <c r="P2867" s="126" t="s">
        <v>1331</v>
      </c>
    </row>
    <row r="2868" spans="1:16" ht="76.5">
      <c r="A2868" s="126" t="s">
        <v>621</v>
      </c>
      <c r="B2868" s="126"/>
      <c r="C2868" s="127" t="s">
        <v>715</v>
      </c>
      <c r="D2868" s="121">
        <v>43007</v>
      </c>
      <c r="E2868" s="122" t="s">
        <v>7280</v>
      </c>
      <c r="F2868" s="122" t="s">
        <v>6</v>
      </c>
      <c r="G2868" s="122">
        <v>890680</v>
      </c>
      <c r="H2868" s="126"/>
      <c r="I2868" s="130" t="s">
        <v>7281</v>
      </c>
      <c r="J2868" s="126"/>
      <c r="K2868" s="126"/>
      <c r="L2868" s="126"/>
      <c r="M2868" s="126"/>
      <c r="N2868" s="226">
        <v>0</v>
      </c>
      <c r="O2868" s="223">
        <v>75000</v>
      </c>
      <c r="P2868" s="126" t="s">
        <v>1331</v>
      </c>
    </row>
    <row r="2869" spans="1:16" ht="51">
      <c r="A2869" s="126">
        <v>342</v>
      </c>
      <c r="B2869" s="126"/>
      <c r="C2869" s="127" t="s">
        <v>817</v>
      </c>
      <c r="D2869" s="121">
        <v>43007</v>
      </c>
      <c r="E2869" s="122" t="s">
        <v>7282</v>
      </c>
      <c r="F2869" s="122" t="s">
        <v>6</v>
      </c>
      <c r="G2869" s="122">
        <v>890744</v>
      </c>
      <c r="H2869" s="126"/>
      <c r="I2869" s="130" t="s">
        <v>7061</v>
      </c>
      <c r="J2869" s="126"/>
      <c r="K2869" s="126"/>
      <c r="L2869" s="126"/>
      <c r="M2869" s="126"/>
      <c r="N2869" s="226">
        <v>0</v>
      </c>
      <c r="O2869" s="223">
        <v>610300.68999999994</v>
      </c>
      <c r="P2869" s="126" t="s">
        <v>1331</v>
      </c>
    </row>
    <row r="2870" spans="1:16" ht="38.25">
      <c r="A2870" s="126">
        <v>340</v>
      </c>
      <c r="B2870" s="126"/>
      <c r="C2870" s="127" t="s">
        <v>815</v>
      </c>
      <c r="D2870" s="121">
        <v>43007</v>
      </c>
      <c r="E2870" s="122" t="s">
        <v>7283</v>
      </c>
      <c r="F2870" s="122" t="s">
        <v>6</v>
      </c>
      <c r="G2870" s="122">
        <v>890770</v>
      </c>
      <c r="H2870" s="126"/>
      <c r="I2870" s="130" t="s">
        <v>7284</v>
      </c>
      <c r="J2870" s="126"/>
      <c r="K2870" s="126"/>
      <c r="L2870" s="126"/>
      <c r="M2870" s="126"/>
      <c r="N2870" s="226">
        <v>0</v>
      </c>
      <c r="O2870" s="223">
        <v>5826.05</v>
      </c>
      <c r="P2870" s="126" t="s">
        <v>1331</v>
      </c>
    </row>
    <row r="2871" spans="1:16" ht="63.75">
      <c r="A2871" s="126">
        <v>513</v>
      </c>
      <c r="B2871" s="126"/>
      <c r="C2871" s="127" t="s">
        <v>201</v>
      </c>
      <c r="D2871" s="121">
        <v>43007</v>
      </c>
      <c r="E2871" s="122" t="s">
        <v>7285</v>
      </c>
      <c r="F2871" s="122" t="s">
        <v>15</v>
      </c>
      <c r="G2871" s="122">
        <v>556794</v>
      </c>
      <c r="H2871" s="126"/>
      <c r="I2871" s="130" t="s">
        <v>7286</v>
      </c>
      <c r="J2871" s="126"/>
      <c r="K2871" s="126"/>
      <c r="L2871" s="126"/>
      <c r="M2871" s="126"/>
      <c r="N2871" s="226">
        <v>50</v>
      </c>
      <c r="O2871" s="223">
        <v>0</v>
      </c>
      <c r="P2871" s="126" t="s">
        <v>1331</v>
      </c>
    </row>
    <row r="2872" spans="1:16" ht="51">
      <c r="A2872" s="126">
        <v>513</v>
      </c>
      <c r="B2872" s="126"/>
      <c r="C2872" s="127" t="s">
        <v>201</v>
      </c>
      <c r="D2872" s="121">
        <v>43007</v>
      </c>
      <c r="E2872" s="122" t="s">
        <v>7287</v>
      </c>
      <c r="F2872" s="122" t="s">
        <v>15</v>
      </c>
      <c r="G2872" s="122">
        <v>556796</v>
      </c>
      <c r="H2872" s="126"/>
      <c r="I2872" s="130" t="s">
        <v>7288</v>
      </c>
      <c r="J2872" s="126"/>
      <c r="K2872" s="126"/>
      <c r="L2872" s="126"/>
      <c r="M2872" s="126"/>
      <c r="N2872" s="226">
        <v>50</v>
      </c>
      <c r="O2872" s="223">
        <v>0</v>
      </c>
      <c r="P2872" s="126" t="s">
        <v>1331</v>
      </c>
    </row>
    <row r="2873" spans="1:16" ht="89.25">
      <c r="A2873" s="126">
        <v>25</v>
      </c>
      <c r="B2873" s="126"/>
      <c r="C2873" s="127" t="s">
        <v>695</v>
      </c>
      <c r="D2873" s="121">
        <v>43007</v>
      </c>
      <c r="E2873" s="122" t="s">
        <v>7289</v>
      </c>
      <c r="F2873" s="122" t="s">
        <v>15</v>
      </c>
      <c r="G2873" s="122">
        <v>3230</v>
      </c>
      <c r="H2873" s="126"/>
      <c r="I2873" s="130" t="s">
        <v>7290</v>
      </c>
      <c r="J2873" s="126"/>
      <c r="K2873" s="126"/>
      <c r="L2873" s="126"/>
      <c r="M2873" s="126"/>
      <c r="N2873" s="226">
        <v>416.74</v>
      </c>
      <c r="O2873" s="223">
        <v>0</v>
      </c>
      <c r="P2873" s="126" t="s">
        <v>1331</v>
      </c>
    </row>
    <row r="2874" spans="1:16" ht="76.5">
      <c r="A2874" s="126">
        <v>376</v>
      </c>
      <c r="B2874" s="126"/>
      <c r="C2874" s="127" t="s">
        <v>1276</v>
      </c>
      <c r="D2874" s="121">
        <v>43007</v>
      </c>
      <c r="E2874" s="122" t="s">
        <v>7291</v>
      </c>
      <c r="F2874" s="122" t="s">
        <v>15</v>
      </c>
      <c r="G2874" s="122">
        <v>3238</v>
      </c>
      <c r="H2874" s="126"/>
      <c r="I2874" s="130" t="s">
        <v>7292</v>
      </c>
      <c r="J2874" s="126"/>
      <c r="K2874" s="126"/>
      <c r="L2874" s="126"/>
      <c r="M2874" s="126"/>
      <c r="N2874" s="226">
        <v>4029.76</v>
      </c>
      <c r="O2874" s="223">
        <v>0</v>
      </c>
      <c r="P2874" s="126" t="s">
        <v>1331</v>
      </c>
    </row>
    <row r="2875" spans="1:16" ht="89.25">
      <c r="A2875" s="126">
        <v>25</v>
      </c>
      <c r="B2875" s="126"/>
      <c r="C2875" s="127" t="s">
        <v>695</v>
      </c>
      <c r="D2875" s="121">
        <v>43007</v>
      </c>
      <c r="E2875" s="122" t="s">
        <v>7293</v>
      </c>
      <c r="F2875" s="122" t="s">
        <v>15</v>
      </c>
      <c r="G2875" s="122">
        <v>3233</v>
      </c>
      <c r="H2875" s="126"/>
      <c r="I2875" s="130" t="s">
        <v>7294</v>
      </c>
      <c r="J2875" s="126"/>
      <c r="K2875" s="126"/>
      <c r="L2875" s="126"/>
      <c r="M2875" s="126"/>
      <c r="N2875" s="226">
        <v>549</v>
      </c>
      <c r="O2875" s="223">
        <v>0</v>
      </c>
      <c r="P2875" s="126" t="s">
        <v>1331</v>
      </c>
    </row>
    <row r="2876" spans="1:16" ht="89.25">
      <c r="A2876" s="126">
        <v>25</v>
      </c>
      <c r="B2876" s="126"/>
      <c r="C2876" s="127" t="s">
        <v>695</v>
      </c>
      <c r="D2876" s="121">
        <v>43007</v>
      </c>
      <c r="E2876" s="122" t="s">
        <v>7295</v>
      </c>
      <c r="F2876" s="122" t="s">
        <v>15</v>
      </c>
      <c r="G2876" s="122">
        <v>3236</v>
      </c>
      <c r="H2876" s="126"/>
      <c r="I2876" s="130" t="s">
        <v>7296</v>
      </c>
      <c r="J2876" s="126"/>
      <c r="K2876" s="126"/>
      <c r="L2876" s="126"/>
      <c r="M2876" s="126"/>
      <c r="N2876" s="226">
        <v>574.04</v>
      </c>
      <c r="O2876" s="223">
        <v>0</v>
      </c>
      <c r="P2876" s="126" t="s">
        <v>1331</v>
      </c>
    </row>
    <row r="2877" spans="1:16" ht="51">
      <c r="A2877" s="126">
        <v>513</v>
      </c>
      <c r="B2877" s="126"/>
      <c r="C2877" s="127" t="s">
        <v>201</v>
      </c>
      <c r="D2877" s="121">
        <v>43007</v>
      </c>
      <c r="E2877" s="122" t="s">
        <v>7297</v>
      </c>
      <c r="F2877" s="122" t="s">
        <v>15</v>
      </c>
      <c r="G2877" s="122">
        <v>557346</v>
      </c>
      <c r="H2877" s="126"/>
      <c r="I2877" s="130" t="s">
        <v>7298</v>
      </c>
      <c r="J2877" s="126"/>
      <c r="K2877" s="126"/>
      <c r="L2877" s="126"/>
      <c r="M2877" s="126"/>
      <c r="N2877" s="226">
        <v>50</v>
      </c>
      <c r="O2877" s="223">
        <v>0</v>
      </c>
      <c r="P2877" s="126" t="s">
        <v>1331</v>
      </c>
    </row>
    <row r="2878" spans="1:16" ht="51">
      <c r="A2878" s="126">
        <v>513</v>
      </c>
      <c r="B2878" s="126"/>
      <c r="C2878" s="127" t="s">
        <v>201</v>
      </c>
      <c r="D2878" s="121">
        <v>43007</v>
      </c>
      <c r="E2878" s="122" t="s">
        <v>7299</v>
      </c>
      <c r="F2878" s="122" t="s">
        <v>15</v>
      </c>
      <c r="G2878" s="122">
        <v>557348</v>
      </c>
      <c r="H2878" s="126"/>
      <c r="I2878" s="130" t="s">
        <v>7300</v>
      </c>
      <c r="J2878" s="126"/>
      <c r="K2878" s="126"/>
      <c r="L2878" s="126"/>
      <c r="M2878" s="126"/>
      <c r="N2878" s="226">
        <v>50</v>
      </c>
      <c r="O2878" s="223">
        <v>0</v>
      </c>
      <c r="P2878" s="126" t="s">
        <v>1331</v>
      </c>
    </row>
    <row r="2879" spans="1:16" ht="51">
      <c r="A2879" s="126" t="s">
        <v>620</v>
      </c>
      <c r="B2879" s="126"/>
      <c r="C2879" s="127" t="s">
        <v>714</v>
      </c>
      <c r="D2879" s="121">
        <v>42979</v>
      </c>
      <c r="E2879" s="122" t="s">
        <v>7301</v>
      </c>
      <c r="F2879" s="122" t="s">
        <v>3</v>
      </c>
      <c r="G2879" s="122">
        <v>1535773</v>
      </c>
      <c r="H2879" s="126"/>
      <c r="I2879" s="130" t="s">
        <v>6943</v>
      </c>
      <c r="J2879" s="126"/>
      <c r="K2879" s="126"/>
      <c r="L2879" s="126"/>
      <c r="M2879" s="126"/>
      <c r="N2879" s="226">
        <v>0</v>
      </c>
      <c r="O2879" s="223">
        <v>4488.88</v>
      </c>
      <c r="P2879" s="126" t="s">
        <v>1331</v>
      </c>
    </row>
    <row r="2880" spans="1:16" ht="51">
      <c r="A2880" s="126" t="s">
        <v>620</v>
      </c>
      <c r="B2880" s="126"/>
      <c r="C2880" s="127" t="s">
        <v>714</v>
      </c>
      <c r="D2880" s="121">
        <v>42979</v>
      </c>
      <c r="E2880" s="122" t="s">
        <v>7302</v>
      </c>
      <c r="F2880" s="122" t="s">
        <v>3</v>
      </c>
      <c r="G2880" s="122">
        <v>1535930</v>
      </c>
      <c r="H2880" s="126"/>
      <c r="I2880" s="130" t="s">
        <v>2879</v>
      </c>
      <c r="J2880" s="126"/>
      <c r="K2880" s="126"/>
      <c r="L2880" s="126"/>
      <c r="M2880" s="126"/>
      <c r="N2880" s="226">
        <v>0</v>
      </c>
      <c r="O2880" s="223">
        <v>1000</v>
      </c>
      <c r="P2880" s="126" t="s">
        <v>1331</v>
      </c>
    </row>
    <row r="2881" spans="1:16" ht="51">
      <c r="A2881" s="126">
        <v>580</v>
      </c>
      <c r="B2881" s="126"/>
      <c r="C2881" s="127" t="s">
        <v>218</v>
      </c>
      <c r="D2881" s="121">
        <v>42979</v>
      </c>
      <c r="E2881" s="122" t="s">
        <v>7303</v>
      </c>
      <c r="F2881" s="122" t="s">
        <v>3</v>
      </c>
      <c r="G2881" s="122">
        <v>1535951</v>
      </c>
      <c r="H2881" s="126"/>
      <c r="I2881" s="130" t="s">
        <v>7304</v>
      </c>
      <c r="J2881" s="126"/>
      <c r="K2881" s="126"/>
      <c r="L2881" s="126"/>
      <c r="M2881" s="126"/>
      <c r="N2881" s="226">
        <v>0</v>
      </c>
      <c r="O2881" s="223">
        <v>60</v>
      </c>
      <c r="P2881" s="126" t="s">
        <v>1331</v>
      </c>
    </row>
    <row r="2882" spans="1:16" ht="51">
      <c r="A2882" s="126" t="s">
        <v>620</v>
      </c>
      <c r="B2882" s="126"/>
      <c r="C2882" s="127" t="s">
        <v>714</v>
      </c>
      <c r="D2882" s="121">
        <v>42979</v>
      </c>
      <c r="E2882" s="122" t="s">
        <v>7305</v>
      </c>
      <c r="F2882" s="122" t="s">
        <v>3</v>
      </c>
      <c r="G2882" s="122">
        <v>1535963</v>
      </c>
      <c r="H2882" s="126"/>
      <c r="I2882" s="130" t="s">
        <v>7306</v>
      </c>
      <c r="J2882" s="126"/>
      <c r="K2882" s="126"/>
      <c r="L2882" s="126"/>
      <c r="M2882" s="126"/>
      <c r="N2882" s="226">
        <v>0</v>
      </c>
      <c r="O2882" s="223">
        <v>594.80000000000007</v>
      </c>
      <c r="P2882" s="126" t="s">
        <v>1331</v>
      </c>
    </row>
    <row r="2883" spans="1:16" ht="51">
      <c r="A2883" s="126" t="s">
        <v>620</v>
      </c>
      <c r="B2883" s="126"/>
      <c r="C2883" s="127" t="s">
        <v>714</v>
      </c>
      <c r="D2883" s="121">
        <v>42979</v>
      </c>
      <c r="E2883" s="122" t="s">
        <v>7307</v>
      </c>
      <c r="F2883" s="122" t="s">
        <v>3</v>
      </c>
      <c r="G2883" s="122">
        <v>1535679</v>
      </c>
      <c r="H2883" s="126"/>
      <c r="I2883" s="130" t="s">
        <v>7308</v>
      </c>
      <c r="J2883" s="126"/>
      <c r="K2883" s="126"/>
      <c r="L2883" s="126"/>
      <c r="M2883" s="126"/>
      <c r="N2883" s="226">
        <v>0</v>
      </c>
      <c r="O2883" s="223">
        <v>1542.3400000000001</v>
      </c>
      <c r="P2883" s="126" t="s">
        <v>1331</v>
      </c>
    </row>
    <row r="2884" spans="1:16" ht="51">
      <c r="A2884" s="126" t="s">
        <v>620</v>
      </c>
      <c r="B2884" s="126"/>
      <c r="C2884" s="127" t="s">
        <v>714</v>
      </c>
      <c r="D2884" s="121">
        <v>42979</v>
      </c>
      <c r="E2884" s="122" t="s">
        <v>7309</v>
      </c>
      <c r="F2884" s="122" t="s">
        <v>3</v>
      </c>
      <c r="G2884" s="122">
        <v>1535681</v>
      </c>
      <c r="H2884" s="126"/>
      <c r="I2884" s="130" t="s">
        <v>7310</v>
      </c>
      <c r="J2884" s="126"/>
      <c r="K2884" s="126"/>
      <c r="L2884" s="126"/>
      <c r="M2884" s="126"/>
      <c r="N2884" s="226">
        <v>0</v>
      </c>
      <c r="O2884" s="223">
        <v>99.89</v>
      </c>
      <c r="P2884" s="126" t="s">
        <v>1331</v>
      </c>
    </row>
    <row r="2885" spans="1:16" ht="63.75">
      <c r="A2885" s="126">
        <v>253</v>
      </c>
      <c r="B2885" s="126"/>
      <c r="C2885" s="127" t="s">
        <v>779</v>
      </c>
      <c r="D2885" s="121">
        <v>42979</v>
      </c>
      <c r="E2885" s="122" t="s">
        <v>7311</v>
      </c>
      <c r="F2885" s="122" t="s">
        <v>3</v>
      </c>
      <c r="G2885" s="122">
        <v>1535781</v>
      </c>
      <c r="H2885" s="126"/>
      <c r="I2885" s="130" t="s">
        <v>7312</v>
      </c>
      <c r="J2885" s="126"/>
      <c r="K2885" s="126"/>
      <c r="L2885" s="126"/>
      <c r="M2885" s="126"/>
      <c r="N2885" s="226">
        <v>0</v>
      </c>
      <c r="O2885" s="223">
        <v>140784</v>
      </c>
      <c r="P2885" s="126" t="s">
        <v>1331</v>
      </c>
    </row>
    <row r="2886" spans="1:16" ht="51">
      <c r="A2886" s="126">
        <v>16</v>
      </c>
      <c r="B2886" s="126"/>
      <c r="C2886" s="127" t="s">
        <v>693</v>
      </c>
      <c r="D2886" s="121">
        <v>42979</v>
      </c>
      <c r="E2886" s="122" t="s">
        <v>7313</v>
      </c>
      <c r="F2886" s="122" t="s">
        <v>3</v>
      </c>
      <c r="G2886" s="122">
        <v>1535784</v>
      </c>
      <c r="H2886" s="126"/>
      <c r="I2886" s="130" t="s">
        <v>7314</v>
      </c>
      <c r="J2886" s="126"/>
      <c r="K2886" s="126"/>
      <c r="L2886" s="126"/>
      <c r="M2886" s="126"/>
      <c r="N2886" s="226">
        <v>0</v>
      </c>
      <c r="O2886" s="223">
        <v>22121</v>
      </c>
      <c r="P2886" s="126" t="s">
        <v>1331</v>
      </c>
    </row>
    <row r="2887" spans="1:16" ht="51">
      <c r="A2887" s="126" t="s">
        <v>620</v>
      </c>
      <c r="B2887" s="126"/>
      <c r="C2887" s="127" t="s">
        <v>714</v>
      </c>
      <c r="D2887" s="121">
        <v>42982</v>
      </c>
      <c r="E2887" s="122" t="s">
        <v>7315</v>
      </c>
      <c r="F2887" s="122" t="s">
        <v>3</v>
      </c>
      <c r="G2887" s="122">
        <v>1536443</v>
      </c>
      <c r="H2887" s="126"/>
      <c r="I2887" s="130" t="s">
        <v>3331</v>
      </c>
      <c r="J2887" s="126"/>
      <c r="K2887" s="126"/>
      <c r="L2887" s="126"/>
      <c r="M2887" s="126"/>
      <c r="N2887" s="226">
        <v>0</v>
      </c>
      <c r="O2887" s="223">
        <v>460</v>
      </c>
      <c r="P2887" s="126" t="s">
        <v>1331</v>
      </c>
    </row>
    <row r="2888" spans="1:16" ht="51">
      <c r="A2888" s="126" t="s">
        <v>620</v>
      </c>
      <c r="B2888" s="126"/>
      <c r="C2888" s="127" t="s">
        <v>714</v>
      </c>
      <c r="D2888" s="121">
        <v>42982</v>
      </c>
      <c r="E2888" s="122" t="s">
        <v>7316</v>
      </c>
      <c r="F2888" s="122" t="s">
        <v>3</v>
      </c>
      <c r="G2888" s="122">
        <v>1536472</v>
      </c>
      <c r="H2888" s="126"/>
      <c r="I2888" s="130" t="s">
        <v>7317</v>
      </c>
      <c r="J2888" s="126"/>
      <c r="K2888" s="126"/>
      <c r="L2888" s="126"/>
      <c r="M2888" s="126"/>
      <c r="N2888" s="226">
        <v>0</v>
      </c>
      <c r="O2888" s="223">
        <v>39.99</v>
      </c>
      <c r="P2888" s="126" t="s">
        <v>1331</v>
      </c>
    </row>
    <row r="2889" spans="1:16" ht="51">
      <c r="A2889" s="126" t="s">
        <v>620</v>
      </c>
      <c r="B2889" s="126"/>
      <c r="C2889" s="127" t="s">
        <v>714</v>
      </c>
      <c r="D2889" s="121">
        <v>42982</v>
      </c>
      <c r="E2889" s="122" t="s">
        <v>7318</v>
      </c>
      <c r="F2889" s="122" t="s">
        <v>3</v>
      </c>
      <c r="G2889" s="122">
        <v>1536355</v>
      </c>
      <c r="H2889" s="126"/>
      <c r="I2889" s="130" t="s">
        <v>7319</v>
      </c>
      <c r="J2889" s="126"/>
      <c r="K2889" s="126"/>
      <c r="L2889" s="126"/>
      <c r="M2889" s="126"/>
      <c r="N2889" s="226">
        <v>0</v>
      </c>
      <c r="O2889" s="223">
        <v>25.6</v>
      </c>
      <c r="P2889" s="126" t="s">
        <v>1331</v>
      </c>
    </row>
    <row r="2890" spans="1:16" ht="51">
      <c r="A2890" s="126" t="s">
        <v>620</v>
      </c>
      <c r="B2890" s="126"/>
      <c r="C2890" s="127" t="s">
        <v>714</v>
      </c>
      <c r="D2890" s="121">
        <v>42982</v>
      </c>
      <c r="E2890" s="122" t="s">
        <v>7320</v>
      </c>
      <c r="F2890" s="122" t="s">
        <v>3</v>
      </c>
      <c r="G2890" s="122">
        <v>1536329</v>
      </c>
      <c r="H2890" s="126"/>
      <c r="I2890" s="130" t="s">
        <v>7321</v>
      </c>
      <c r="J2890" s="126"/>
      <c r="K2890" s="126"/>
      <c r="L2890" s="126"/>
      <c r="M2890" s="126"/>
      <c r="N2890" s="226">
        <v>0</v>
      </c>
      <c r="O2890" s="223">
        <v>859.55000000000007</v>
      </c>
      <c r="P2890" s="126" t="s">
        <v>1331</v>
      </c>
    </row>
    <row r="2891" spans="1:16" ht="51">
      <c r="A2891" s="126" t="s">
        <v>620</v>
      </c>
      <c r="B2891" s="126"/>
      <c r="C2891" s="127" t="s">
        <v>714</v>
      </c>
      <c r="D2891" s="121">
        <v>42982</v>
      </c>
      <c r="E2891" s="122" t="s">
        <v>7322</v>
      </c>
      <c r="F2891" s="122" t="s">
        <v>3</v>
      </c>
      <c r="G2891" s="122">
        <v>1536303</v>
      </c>
      <c r="H2891" s="126"/>
      <c r="I2891" s="130" t="s">
        <v>7323</v>
      </c>
      <c r="J2891" s="126"/>
      <c r="K2891" s="126"/>
      <c r="L2891" s="126"/>
      <c r="M2891" s="126"/>
      <c r="N2891" s="226">
        <v>0</v>
      </c>
      <c r="O2891" s="223">
        <v>78.05</v>
      </c>
      <c r="P2891" s="126" t="s">
        <v>1331</v>
      </c>
    </row>
    <row r="2892" spans="1:16" ht="63.75">
      <c r="A2892" s="126">
        <v>41</v>
      </c>
      <c r="B2892" s="126"/>
      <c r="C2892" s="127" t="s">
        <v>698</v>
      </c>
      <c r="D2892" s="121">
        <v>42982</v>
      </c>
      <c r="E2892" s="122" t="s">
        <v>7324</v>
      </c>
      <c r="F2892" s="122" t="s">
        <v>3</v>
      </c>
      <c r="G2892" s="122">
        <v>1536589</v>
      </c>
      <c r="H2892" s="126"/>
      <c r="I2892" s="130" t="s">
        <v>7325</v>
      </c>
      <c r="J2892" s="126"/>
      <c r="K2892" s="126"/>
      <c r="L2892" s="126"/>
      <c r="M2892" s="126"/>
      <c r="N2892" s="226">
        <v>0</v>
      </c>
      <c r="O2892" s="223">
        <v>5.5</v>
      </c>
      <c r="P2892" s="126" t="s">
        <v>1331</v>
      </c>
    </row>
    <row r="2893" spans="1:16" ht="51">
      <c r="A2893" s="126" t="s">
        <v>620</v>
      </c>
      <c r="B2893" s="126"/>
      <c r="C2893" s="127" t="s">
        <v>714</v>
      </c>
      <c r="D2893" s="121">
        <v>42982</v>
      </c>
      <c r="E2893" s="122" t="s">
        <v>7326</v>
      </c>
      <c r="F2893" s="122" t="s">
        <v>3</v>
      </c>
      <c r="G2893" s="122">
        <v>1536585</v>
      </c>
      <c r="H2893" s="126"/>
      <c r="I2893" s="130" t="s">
        <v>4193</v>
      </c>
      <c r="J2893" s="126"/>
      <c r="K2893" s="126"/>
      <c r="L2893" s="126"/>
      <c r="M2893" s="126"/>
      <c r="N2893" s="226">
        <v>0</v>
      </c>
      <c r="O2893" s="223">
        <v>1000</v>
      </c>
      <c r="P2893" s="126" t="s">
        <v>1331</v>
      </c>
    </row>
    <row r="2894" spans="1:16" ht="63.75">
      <c r="A2894" s="126">
        <v>580</v>
      </c>
      <c r="B2894" s="126"/>
      <c r="C2894" s="127" t="s">
        <v>218</v>
      </c>
      <c r="D2894" s="121">
        <v>42982</v>
      </c>
      <c r="E2894" s="122" t="s">
        <v>7327</v>
      </c>
      <c r="F2894" s="122" t="s">
        <v>3</v>
      </c>
      <c r="G2894" s="122">
        <v>1536296</v>
      </c>
      <c r="H2894" s="126"/>
      <c r="I2894" s="130" t="s">
        <v>7328</v>
      </c>
      <c r="J2894" s="126"/>
      <c r="K2894" s="126"/>
      <c r="L2894" s="126"/>
      <c r="M2894" s="126"/>
      <c r="N2894" s="226">
        <v>0</v>
      </c>
      <c r="O2894" s="223">
        <v>950</v>
      </c>
      <c r="P2894" s="126" t="s">
        <v>1331</v>
      </c>
    </row>
    <row r="2895" spans="1:16" ht="51">
      <c r="A2895" s="126">
        <v>580</v>
      </c>
      <c r="B2895" s="126"/>
      <c r="C2895" s="127" t="s">
        <v>218</v>
      </c>
      <c r="D2895" s="121">
        <v>42982</v>
      </c>
      <c r="E2895" s="122" t="s">
        <v>7329</v>
      </c>
      <c r="F2895" s="122" t="s">
        <v>3</v>
      </c>
      <c r="G2895" s="122">
        <v>1536292</v>
      </c>
      <c r="H2895" s="126"/>
      <c r="I2895" s="130" t="s">
        <v>7330</v>
      </c>
      <c r="J2895" s="126"/>
      <c r="K2895" s="126"/>
      <c r="L2895" s="126"/>
      <c r="M2895" s="126"/>
      <c r="N2895" s="226">
        <v>0</v>
      </c>
      <c r="O2895" s="223">
        <v>1050</v>
      </c>
      <c r="P2895" s="126" t="s">
        <v>1331</v>
      </c>
    </row>
    <row r="2896" spans="1:16" ht="51">
      <c r="A2896" s="126">
        <v>580</v>
      </c>
      <c r="B2896" s="126"/>
      <c r="C2896" s="127" t="s">
        <v>218</v>
      </c>
      <c r="D2896" s="121">
        <v>42982</v>
      </c>
      <c r="E2896" s="122" t="s">
        <v>7331</v>
      </c>
      <c r="F2896" s="122" t="s">
        <v>3</v>
      </c>
      <c r="G2896" s="122">
        <v>1536290</v>
      </c>
      <c r="H2896" s="126"/>
      <c r="I2896" s="130" t="s">
        <v>7332</v>
      </c>
      <c r="J2896" s="126"/>
      <c r="K2896" s="126"/>
      <c r="L2896" s="126"/>
      <c r="M2896" s="126"/>
      <c r="N2896" s="226">
        <v>0</v>
      </c>
      <c r="O2896" s="223">
        <v>18350</v>
      </c>
      <c r="P2896" s="126" t="s">
        <v>1331</v>
      </c>
    </row>
    <row r="2897" spans="1:16" ht="63.75">
      <c r="A2897" s="126">
        <v>87</v>
      </c>
      <c r="B2897" s="126"/>
      <c r="C2897" s="127" t="s">
        <v>712</v>
      </c>
      <c r="D2897" s="121">
        <v>42982</v>
      </c>
      <c r="E2897" s="122" t="s">
        <v>7333</v>
      </c>
      <c r="F2897" s="122" t="s">
        <v>3</v>
      </c>
      <c r="G2897" s="122">
        <v>1536279</v>
      </c>
      <c r="H2897" s="126"/>
      <c r="I2897" s="130" t="s">
        <v>7334</v>
      </c>
      <c r="J2897" s="126"/>
      <c r="K2897" s="126"/>
      <c r="L2897" s="126"/>
      <c r="M2897" s="126"/>
      <c r="N2897" s="226">
        <v>0</v>
      </c>
      <c r="O2897" s="223">
        <v>7262.9000000000005</v>
      </c>
      <c r="P2897" s="126" t="s">
        <v>1331</v>
      </c>
    </row>
    <row r="2898" spans="1:16" ht="51">
      <c r="A2898" s="126" t="s">
        <v>620</v>
      </c>
      <c r="B2898" s="126"/>
      <c r="C2898" s="127" t="s">
        <v>714</v>
      </c>
      <c r="D2898" s="121">
        <v>42982</v>
      </c>
      <c r="E2898" s="122" t="s">
        <v>7335</v>
      </c>
      <c r="F2898" s="122" t="s">
        <v>3</v>
      </c>
      <c r="G2898" s="122">
        <v>1536277</v>
      </c>
      <c r="H2898" s="126"/>
      <c r="I2898" s="130" t="s">
        <v>2944</v>
      </c>
      <c r="J2898" s="126"/>
      <c r="K2898" s="126"/>
      <c r="L2898" s="126"/>
      <c r="M2898" s="126"/>
      <c r="N2898" s="226">
        <v>0</v>
      </c>
      <c r="O2898" s="223">
        <v>711.18000000000006</v>
      </c>
      <c r="P2898" s="126" t="s">
        <v>1331</v>
      </c>
    </row>
    <row r="2899" spans="1:16" ht="51">
      <c r="A2899" s="126" t="s">
        <v>620</v>
      </c>
      <c r="B2899" s="126"/>
      <c r="C2899" s="127" t="s">
        <v>714</v>
      </c>
      <c r="D2899" s="121">
        <v>42982</v>
      </c>
      <c r="E2899" s="122" t="s">
        <v>7336</v>
      </c>
      <c r="F2899" s="122" t="s">
        <v>3</v>
      </c>
      <c r="G2899" s="122">
        <v>1536272</v>
      </c>
      <c r="H2899" s="126"/>
      <c r="I2899" s="130" t="s">
        <v>2370</v>
      </c>
      <c r="J2899" s="126"/>
      <c r="K2899" s="126"/>
      <c r="L2899" s="126"/>
      <c r="M2899" s="126"/>
      <c r="N2899" s="226">
        <v>0</v>
      </c>
      <c r="O2899" s="223">
        <v>545</v>
      </c>
      <c r="P2899" s="126" t="s">
        <v>1331</v>
      </c>
    </row>
    <row r="2900" spans="1:16" ht="51">
      <c r="A2900" s="126" t="s">
        <v>620</v>
      </c>
      <c r="B2900" s="126"/>
      <c r="C2900" s="127" t="s">
        <v>714</v>
      </c>
      <c r="D2900" s="121">
        <v>42982</v>
      </c>
      <c r="E2900" s="122" t="s">
        <v>7337</v>
      </c>
      <c r="F2900" s="122" t="s">
        <v>3</v>
      </c>
      <c r="G2900" s="122">
        <v>1536271</v>
      </c>
      <c r="H2900" s="126"/>
      <c r="I2900" s="130" t="s">
        <v>3341</v>
      </c>
      <c r="J2900" s="126"/>
      <c r="K2900" s="126"/>
      <c r="L2900" s="126"/>
      <c r="M2900" s="126"/>
      <c r="N2900" s="226">
        <v>0</v>
      </c>
      <c r="O2900" s="223">
        <v>1506</v>
      </c>
      <c r="P2900" s="126" t="s">
        <v>1331</v>
      </c>
    </row>
    <row r="2901" spans="1:16" ht="51">
      <c r="A2901" s="126" t="s">
        <v>620</v>
      </c>
      <c r="B2901" s="126"/>
      <c r="C2901" s="127" t="s">
        <v>714</v>
      </c>
      <c r="D2901" s="121">
        <v>42982</v>
      </c>
      <c r="E2901" s="122" t="s">
        <v>7338</v>
      </c>
      <c r="F2901" s="122" t="s">
        <v>3</v>
      </c>
      <c r="G2901" s="122">
        <v>1536208</v>
      </c>
      <c r="H2901" s="126"/>
      <c r="I2901" s="130" t="s">
        <v>7339</v>
      </c>
      <c r="J2901" s="126"/>
      <c r="K2901" s="126"/>
      <c r="L2901" s="126"/>
      <c r="M2901" s="126"/>
      <c r="N2901" s="226">
        <v>0</v>
      </c>
      <c r="O2901" s="223">
        <v>8114.3600000000006</v>
      </c>
      <c r="P2901" s="126" t="s">
        <v>1331</v>
      </c>
    </row>
    <row r="2902" spans="1:16" ht="51">
      <c r="A2902" s="126" t="s">
        <v>620</v>
      </c>
      <c r="B2902" s="126"/>
      <c r="C2902" s="127" t="s">
        <v>714</v>
      </c>
      <c r="D2902" s="121">
        <v>42983</v>
      </c>
      <c r="E2902" s="122" t="s">
        <v>7340</v>
      </c>
      <c r="F2902" s="122" t="s">
        <v>3</v>
      </c>
      <c r="G2902" s="122">
        <v>1536807</v>
      </c>
      <c r="H2902" s="126"/>
      <c r="I2902" s="130" t="s">
        <v>7341</v>
      </c>
      <c r="J2902" s="126"/>
      <c r="K2902" s="126"/>
      <c r="L2902" s="126"/>
      <c r="M2902" s="126"/>
      <c r="N2902" s="226">
        <v>0</v>
      </c>
      <c r="O2902" s="223">
        <v>1719.77</v>
      </c>
      <c r="P2902" s="126" t="s">
        <v>1331</v>
      </c>
    </row>
    <row r="2903" spans="1:16" ht="38.25">
      <c r="A2903" s="126">
        <v>15</v>
      </c>
      <c r="B2903" s="126"/>
      <c r="C2903" s="127" t="s">
        <v>692</v>
      </c>
      <c r="D2903" s="121">
        <v>42983</v>
      </c>
      <c r="E2903" s="122" t="s">
        <v>7342</v>
      </c>
      <c r="F2903" s="122" t="s">
        <v>3</v>
      </c>
      <c r="G2903" s="122">
        <v>1536823</v>
      </c>
      <c r="H2903" s="126"/>
      <c r="I2903" s="130" t="s">
        <v>7343</v>
      </c>
      <c r="J2903" s="126"/>
      <c r="K2903" s="126"/>
      <c r="L2903" s="126"/>
      <c r="M2903" s="126"/>
      <c r="N2903" s="226">
        <v>0</v>
      </c>
      <c r="O2903" s="223">
        <v>3760.28</v>
      </c>
      <c r="P2903" s="126" t="s">
        <v>1331</v>
      </c>
    </row>
    <row r="2904" spans="1:16" ht="51">
      <c r="A2904" s="126">
        <v>132</v>
      </c>
      <c r="B2904" s="126"/>
      <c r="C2904" s="127" t="s">
        <v>729</v>
      </c>
      <c r="D2904" s="121">
        <v>42983</v>
      </c>
      <c r="E2904" s="122" t="s">
        <v>7344</v>
      </c>
      <c r="F2904" s="122" t="s">
        <v>3</v>
      </c>
      <c r="G2904" s="122">
        <v>1536827</v>
      </c>
      <c r="H2904" s="126"/>
      <c r="I2904" s="130" t="s">
        <v>7345</v>
      </c>
      <c r="J2904" s="126"/>
      <c r="K2904" s="126"/>
      <c r="L2904" s="126"/>
      <c r="M2904" s="126"/>
      <c r="N2904" s="226">
        <v>0</v>
      </c>
      <c r="O2904" s="223">
        <v>2042.7</v>
      </c>
      <c r="P2904" s="126" t="s">
        <v>1331</v>
      </c>
    </row>
    <row r="2905" spans="1:16" ht="51">
      <c r="A2905" s="126" t="s">
        <v>620</v>
      </c>
      <c r="B2905" s="126"/>
      <c r="C2905" s="127" t="s">
        <v>714</v>
      </c>
      <c r="D2905" s="121">
        <v>42983</v>
      </c>
      <c r="E2905" s="122" t="s">
        <v>7346</v>
      </c>
      <c r="F2905" s="122" t="s">
        <v>3</v>
      </c>
      <c r="G2905" s="122">
        <v>1536852</v>
      </c>
      <c r="H2905" s="126"/>
      <c r="I2905" s="130" t="s">
        <v>7347</v>
      </c>
      <c r="J2905" s="126"/>
      <c r="K2905" s="126"/>
      <c r="L2905" s="126"/>
      <c r="M2905" s="126"/>
      <c r="N2905" s="226">
        <v>0</v>
      </c>
      <c r="O2905" s="223">
        <v>800</v>
      </c>
      <c r="P2905" s="126" t="s">
        <v>1331</v>
      </c>
    </row>
    <row r="2906" spans="1:16" ht="51">
      <c r="A2906" s="126">
        <v>35</v>
      </c>
      <c r="B2906" s="126"/>
      <c r="C2906" s="127" t="s">
        <v>697</v>
      </c>
      <c r="D2906" s="121">
        <v>42983</v>
      </c>
      <c r="E2906" s="122" t="s">
        <v>7348</v>
      </c>
      <c r="F2906" s="122" t="s">
        <v>3</v>
      </c>
      <c r="G2906" s="122">
        <v>1536694</v>
      </c>
      <c r="H2906" s="126"/>
      <c r="I2906" s="130" t="s">
        <v>7349</v>
      </c>
      <c r="J2906" s="126"/>
      <c r="K2906" s="126"/>
      <c r="L2906" s="126"/>
      <c r="M2906" s="126"/>
      <c r="N2906" s="226">
        <v>0</v>
      </c>
      <c r="O2906" s="223">
        <v>1500</v>
      </c>
      <c r="P2906" s="126" t="s">
        <v>1331</v>
      </c>
    </row>
    <row r="2907" spans="1:16" ht="51">
      <c r="A2907" s="126">
        <v>292</v>
      </c>
      <c r="B2907" s="126"/>
      <c r="C2907" s="127" t="s">
        <v>152</v>
      </c>
      <c r="D2907" s="121">
        <v>42983</v>
      </c>
      <c r="E2907" s="122" t="s">
        <v>7350</v>
      </c>
      <c r="F2907" s="122" t="s">
        <v>3</v>
      </c>
      <c r="G2907" s="122">
        <v>1536697</v>
      </c>
      <c r="H2907" s="126"/>
      <c r="I2907" s="130" t="s">
        <v>6717</v>
      </c>
      <c r="J2907" s="126"/>
      <c r="K2907" s="126"/>
      <c r="L2907" s="126"/>
      <c r="M2907" s="126"/>
      <c r="N2907" s="226">
        <v>0</v>
      </c>
      <c r="O2907" s="223">
        <v>128</v>
      </c>
      <c r="P2907" s="126" t="s">
        <v>1331</v>
      </c>
    </row>
    <row r="2908" spans="1:16" ht="51">
      <c r="A2908" s="126" t="s">
        <v>620</v>
      </c>
      <c r="B2908" s="126"/>
      <c r="C2908" s="127" t="s">
        <v>714</v>
      </c>
      <c r="D2908" s="121">
        <v>42983</v>
      </c>
      <c r="E2908" s="122" t="s">
        <v>7351</v>
      </c>
      <c r="F2908" s="122" t="s">
        <v>3</v>
      </c>
      <c r="G2908" s="122">
        <v>1536737</v>
      </c>
      <c r="H2908" s="126"/>
      <c r="I2908" s="130" t="s">
        <v>5749</v>
      </c>
      <c r="J2908" s="126"/>
      <c r="K2908" s="126"/>
      <c r="L2908" s="126"/>
      <c r="M2908" s="126"/>
      <c r="N2908" s="226">
        <v>0</v>
      </c>
      <c r="O2908" s="223">
        <v>4748.6000000000004</v>
      </c>
      <c r="P2908" s="126" t="s">
        <v>1331</v>
      </c>
    </row>
    <row r="2909" spans="1:16" ht="51">
      <c r="A2909" s="126">
        <v>582</v>
      </c>
      <c r="B2909" s="126"/>
      <c r="C2909" s="127" t="s">
        <v>857</v>
      </c>
      <c r="D2909" s="121">
        <v>42983</v>
      </c>
      <c r="E2909" s="122" t="s">
        <v>7352</v>
      </c>
      <c r="F2909" s="122" t="s">
        <v>3</v>
      </c>
      <c r="G2909" s="122">
        <v>1536742</v>
      </c>
      <c r="H2909" s="126"/>
      <c r="I2909" s="130" t="s">
        <v>7353</v>
      </c>
      <c r="J2909" s="126"/>
      <c r="K2909" s="126"/>
      <c r="L2909" s="126"/>
      <c r="M2909" s="126"/>
      <c r="N2909" s="226">
        <v>0</v>
      </c>
      <c r="O2909" s="223">
        <v>461</v>
      </c>
      <c r="P2909" s="126" t="s">
        <v>1331</v>
      </c>
    </row>
    <row r="2910" spans="1:16" ht="51">
      <c r="A2910" s="126" t="s">
        <v>620</v>
      </c>
      <c r="B2910" s="126"/>
      <c r="C2910" s="127" t="s">
        <v>714</v>
      </c>
      <c r="D2910" s="121">
        <v>42983</v>
      </c>
      <c r="E2910" s="122" t="s">
        <v>7354</v>
      </c>
      <c r="F2910" s="122" t="s">
        <v>3</v>
      </c>
      <c r="G2910" s="122">
        <v>1536747</v>
      </c>
      <c r="H2910" s="126"/>
      <c r="I2910" s="130" t="s">
        <v>5739</v>
      </c>
      <c r="J2910" s="126"/>
      <c r="K2910" s="126"/>
      <c r="L2910" s="126"/>
      <c r="M2910" s="126"/>
      <c r="N2910" s="226">
        <v>0</v>
      </c>
      <c r="O2910" s="223">
        <v>150</v>
      </c>
      <c r="P2910" s="126" t="s">
        <v>1331</v>
      </c>
    </row>
    <row r="2911" spans="1:16" ht="38.25">
      <c r="A2911" s="126">
        <v>590</v>
      </c>
      <c r="B2911" s="126"/>
      <c r="C2911" s="127" t="s">
        <v>861</v>
      </c>
      <c r="D2911" s="121">
        <v>42983</v>
      </c>
      <c r="E2911" s="122" t="s">
        <v>7355</v>
      </c>
      <c r="F2911" s="122" t="s">
        <v>3</v>
      </c>
      <c r="G2911" s="122">
        <v>1536988</v>
      </c>
      <c r="H2911" s="126"/>
      <c r="I2911" s="130" t="s">
        <v>7356</v>
      </c>
      <c r="J2911" s="126"/>
      <c r="K2911" s="126"/>
      <c r="L2911" s="126"/>
      <c r="M2911" s="126"/>
      <c r="N2911" s="226">
        <v>0</v>
      </c>
      <c r="O2911" s="223">
        <v>27.52</v>
      </c>
      <c r="P2911" s="126" t="s">
        <v>12606</v>
      </c>
    </row>
    <row r="2912" spans="1:16" ht="51">
      <c r="A2912" s="126" t="s">
        <v>620</v>
      </c>
      <c r="B2912" s="126"/>
      <c r="C2912" s="127" t="s">
        <v>714</v>
      </c>
      <c r="D2912" s="121">
        <v>42983</v>
      </c>
      <c r="E2912" s="122" t="s">
        <v>7357</v>
      </c>
      <c r="F2912" s="122" t="s">
        <v>3</v>
      </c>
      <c r="G2912" s="122">
        <v>1536863</v>
      </c>
      <c r="H2912" s="126"/>
      <c r="I2912" s="130" t="s">
        <v>7358</v>
      </c>
      <c r="J2912" s="126"/>
      <c r="K2912" s="126"/>
      <c r="L2912" s="126"/>
      <c r="M2912" s="126"/>
      <c r="N2912" s="226">
        <v>0</v>
      </c>
      <c r="O2912" s="223">
        <v>401.26</v>
      </c>
      <c r="P2912" s="126" t="s">
        <v>1331</v>
      </c>
    </row>
    <row r="2913" spans="1:16" ht="51">
      <c r="A2913" s="126" t="s">
        <v>620</v>
      </c>
      <c r="B2913" s="126"/>
      <c r="C2913" s="127" t="s">
        <v>714</v>
      </c>
      <c r="D2913" s="121">
        <v>42983</v>
      </c>
      <c r="E2913" s="122" t="s">
        <v>7359</v>
      </c>
      <c r="F2913" s="122" t="s">
        <v>3</v>
      </c>
      <c r="G2913" s="122">
        <v>1536881</v>
      </c>
      <c r="H2913" s="126"/>
      <c r="I2913" s="130" t="s">
        <v>7360</v>
      </c>
      <c r="J2913" s="126"/>
      <c r="K2913" s="126"/>
      <c r="L2913" s="126"/>
      <c r="M2913" s="126"/>
      <c r="N2913" s="226">
        <v>0</v>
      </c>
      <c r="O2913" s="223">
        <v>1141</v>
      </c>
      <c r="P2913" s="126" t="s">
        <v>1331</v>
      </c>
    </row>
    <row r="2914" spans="1:16" ht="51">
      <c r="A2914" s="126">
        <v>15</v>
      </c>
      <c r="B2914" s="126"/>
      <c r="C2914" s="127" t="s">
        <v>692</v>
      </c>
      <c r="D2914" s="121">
        <v>42983</v>
      </c>
      <c r="E2914" s="122" t="s">
        <v>7361</v>
      </c>
      <c r="F2914" s="122" t="s">
        <v>3</v>
      </c>
      <c r="G2914" s="122">
        <v>1536883</v>
      </c>
      <c r="H2914" s="126"/>
      <c r="I2914" s="130" t="s">
        <v>7362</v>
      </c>
      <c r="J2914" s="126"/>
      <c r="K2914" s="126"/>
      <c r="L2914" s="126"/>
      <c r="M2914" s="126"/>
      <c r="N2914" s="226">
        <v>0</v>
      </c>
      <c r="O2914" s="223">
        <v>10.6</v>
      </c>
      <c r="P2914" s="126" t="s">
        <v>1331</v>
      </c>
    </row>
    <row r="2915" spans="1:16" ht="51">
      <c r="A2915" s="126">
        <v>582</v>
      </c>
      <c r="B2915" s="126"/>
      <c r="C2915" s="127" t="s">
        <v>857</v>
      </c>
      <c r="D2915" s="121">
        <v>42983</v>
      </c>
      <c r="E2915" s="122" t="s">
        <v>7363</v>
      </c>
      <c r="F2915" s="122" t="s">
        <v>3</v>
      </c>
      <c r="G2915" s="122">
        <v>1536889</v>
      </c>
      <c r="H2915" s="126"/>
      <c r="I2915" s="130" t="s">
        <v>7364</v>
      </c>
      <c r="J2915" s="126"/>
      <c r="K2915" s="126"/>
      <c r="L2915" s="126"/>
      <c r="M2915" s="126"/>
      <c r="N2915" s="226">
        <v>0</v>
      </c>
      <c r="O2915" s="223">
        <v>2786.4</v>
      </c>
      <c r="P2915" s="126" t="s">
        <v>1331</v>
      </c>
    </row>
    <row r="2916" spans="1:16" ht="51">
      <c r="A2916" s="126" t="s">
        <v>620</v>
      </c>
      <c r="B2916" s="126"/>
      <c r="C2916" s="127" t="s">
        <v>714</v>
      </c>
      <c r="D2916" s="121">
        <v>42983</v>
      </c>
      <c r="E2916" s="122" t="s">
        <v>7365</v>
      </c>
      <c r="F2916" s="122" t="s">
        <v>3</v>
      </c>
      <c r="G2916" s="122">
        <v>1536901</v>
      </c>
      <c r="H2916" s="126"/>
      <c r="I2916" s="130" t="s">
        <v>7366</v>
      </c>
      <c r="J2916" s="126"/>
      <c r="K2916" s="126"/>
      <c r="L2916" s="126"/>
      <c r="M2916" s="126"/>
      <c r="N2916" s="226">
        <v>0</v>
      </c>
      <c r="O2916" s="223">
        <v>5</v>
      </c>
      <c r="P2916" s="126" t="s">
        <v>1331</v>
      </c>
    </row>
    <row r="2917" spans="1:16" ht="51">
      <c r="A2917" s="126" t="s">
        <v>620</v>
      </c>
      <c r="B2917" s="126"/>
      <c r="C2917" s="127" t="s">
        <v>714</v>
      </c>
      <c r="D2917" s="121">
        <v>42983</v>
      </c>
      <c r="E2917" s="122" t="s">
        <v>7367</v>
      </c>
      <c r="F2917" s="122" t="s">
        <v>3</v>
      </c>
      <c r="G2917" s="122">
        <v>1536916</v>
      </c>
      <c r="H2917" s="126"/>
      <c r="I2917" s="130" t="s">
        <v>7368</v>
      </c>
      <c r="J2917" s="126"/>
      <c r="K2917" s="126"/>
      <c r="L2917" s="126"/>
      <c r="M2917" s="126"/>
      <c r="N2917" s="226">
        <v>0</v>
      </c>
      <c r="O2917" s="223">
        <v>672.87</v>
      </c>
      <c r="P2917" s="126" t="s">
        <v>1331</v>
      </c>
    </row>
    <row r="2918" spans="1:16" ht="63.75">
      <c r="A2918" s="126" t="s">
        <v>627</v>
      </c>
      <c r="B2918" s="126"/>
      <c r="C2918" s="127" t="s">
        <v>1235</v>
      </c>
      <c r="D2918" s="121">
        <v>42983</v>
      </c>
      <c r="E2918" s="122" t="s">
        <v>7369</v>
      </c>
      <c r="F2918" s="122" t="s">
        <v>3</v>
      </c>
      <c r="G2918" s="122">
        <v>1536861</v>
      </c>
      <c r="H2918" s="126"/>
      <c r="I2918" s="130" t="s">
        <v>7370</v>
      </c>
      <c r="J2918" s="126"/>
      <c r="K2918" s="126"/>
      <c r="L2918" s="126"/>
      <c r="M2918" s="126"/>
      <c r="N2918" s="226">
        <v>0</v>
      </c>
      <c r="O2918" s="223">
        <v>4742.55</v>
      </c>
      <c r="P2918" s="126" t="s">
        <v>1331</v>
      </c>
    </row>
    <row r="2919" spans="1:16" ht="51">
      <c r="A2919" s="126">
        <v>592</v>
      </c>
      <c r="B2919" s="126"/>
      <c r="C2919" s="127" t="s">
        <v>863</v>
      </c>
      <c r="D2919" s="121">
        <v>42983</v>
      </c>
      <c r="E2919" s="122" t="s">
        <v>7371</v>
      </c>
      <c r="F2919" s="122" t="s">
        <v>3</v>
      </c>
      <c r="G2919" s="122">
        <v>1536770</v>
      </c>
      <c r="H2919" s="126"/>
      <c r="I2919" s="130" t="s">
        <v>7372</v>
      </c>
      <c r="J2919" s="126"/>
      <c r="K2919" s="126"/>
      <c r="L2919" s="126"/>
      <c r="M2919" s="126"/>
      <c r="N2919" s="226">
        <v>0</v>
      </c>
      <c r="O2919" s="223">
        <v>20154</v>
      </c>
      <c r="P2919" s="126" t="s">
        <v>1331</v>
      </c>
    </row>
    <row r="2920" spans="1:16" ht="51">
      <c r="A2920" s="126">
        <v>592</v>
      </c>
      <c r="B2920" s="126"/>
      <c r="C2920" s="127" t="s">
        <v>863</v>
      </c>
      <c r="D2920" s="121">
        <v>42983</v>
      </c>
      <c r="E2920" s="122" t="s">
        <v>7373</v>
      </c>
      <c r="F2920" s="122" t="s">
        <v>3</v>
      </c>
      <c r="G2920" s="122">
        <v>1536771</v>
      </c>
      <c r="H2920" s="126"/>
      <c r="I2920" s="130" t="s">
        <v>7374</v>
      </c>
      <c r="J2920" s="126"/>
      <c r="K2920" s="126"/>
      <c r="L2920" s="126"/>
      <c r="M2920" s="126"/>
      <c r="N2920" s="226">
        <v>0</v>
      </c>
      <c r="O2920" s="223">
        <v>31219</v>
      </c>
      <c r="P2920" s="126" t="s">
        <v>1331</v>
      </c>
    </row>
    <row r="2921" spans="1:16" ht="51">
      <c r="A2921" s="126" t="s">
        <v>620</v>
      </c>
      <c r="B2921" s="126"/>
      <c r="C2921" s="127" t="s">
        <v>714</v>
      </c>
      <c r="D2921" s="121">
        <v>42984</v>
      </c>
      <c r="E2921" s="122" t="s">
        <v>7375</v>
      </c>
      <c r="F2921" s="122" t="s">
        <v>3</v>
      </c>
      <c r="G2921" s="122">
        <v>1537284</v>
      </c>
      <c r="H2921" s="126"/>
      <c r="I2921" s="130" t="s">
        <v>7376</v>
      </c>
      <c r="J2921" s="126"/>
      <c r="K2921" s="126"/>
      <c r="L2921" s="126"/>
      <c r="M2921" s="126"/>
      <c r="N2921" s="226">
        <v>0</v>
      </c>
      <c r="O2921" s="223">
        <v>79</v>
      </c>
      <c r="P2921" s="126" t="s">
        <v>1331</v>
      </c>
    </row>
    <row r="2922" spans="1:16" ht="51">
      <c r="A2922" s="126" t="s">
        <v>620</v>
      </c>
      <c r="B2922" s="126"/>
      <c r="C2922" s="127" t="s">
        <v>714</v>
      </c>
      <c r="D2922" s="121">
        <v>42984</v>
      </c>
      <c r="E2922" s="122" t="s">
        <v>7377</v>
      </c>
      <c r="F2922" s="122" t="s">
        <v>3</v>
      </c>
      <c r="G2922" s="122">
        <v>1537283</v>
      </c>
      <c r="H2922" s="126"/>
      <c r="I2922" s="130" t="s">
        <v>7378</v>
      </c>
      <c r="J2922" s="126"/>
      <c r="K2922" s="126"/>
      <c r="L2922" s="126"/>
      <c r="M2922" s="126"/>
      <c r="N2922" s="226">
        <v>0</v>
      </c>
      <c r="O2922" s="223">
        <v>79</v>
      </c>
      <c r="P2922" s="126" t="s">
        <v>1331</v>
      </c>
    </row>
    <row r="2923" spans="1:16" ht="51">
      <c r="A2923" s="126" t="s">
        <v>620</v>
      </c>
      <c r="B2923" s="126"/>
      <c r="C2923" s="127" t="s">
        <v>714</v>
      </c>
      <c r="D2923" s="121">
        <v>42984</v>
      </c>
      <c r="E2923" s="122" t="s">
        <v>7379</v>
      </c>
      <c r="F2923" s="122" t="s">
        <v>3</v>
      </c>
      <c r="G2923" s="122">
        <v>1537282</v>
      </c>
      <c r="H2923" s="126"/>
      <c r="I2923" s="130" t="s">
        <v>6605</v>
      </c>
      <c r="J2923" s="126"/>
      <c r="K2923" s="126"/>
      <c r="L2923" s="126"/>
      <c r="M2923" s="126"/>
      <c r="N2923" s="226">
        <v>0</v>
      </c>
      <c r="O2923" s="223">
        <v>2000</v>
      </c>
      <c r="P2923" s="126" t="s">
        <v>1331</v>
      </c>
    </row>
    <row r="2924" spans="1:16" ht="51">
      <c r="A2924" s="126" t="s">
        <v>620</v>
      </c>
      <c r="B2924" s="126"/>
      <c r="C2924" s="127" t="s">
        <v>714</v>
      </c>
      <c r="D2924" s="121">
        <v>42984</v>
      </c>
      <c r="E2924" s="122" t="s">
        <v>7380</v>
      </c>
      <c r="F2924" s="122" t="s">
        <v>3</v>
      </c>
      <c r="G2924" s="122">
        <v>1537281</v>
      </c>
      <c r="H2924" s="126"/>
      <c r="I2924" s="130" t="s">
        <v>7381</v>
      </c>
      <c r="J2924" s="126"/>
      <c r="K2924" s="126"/>
      <c r="L2924" s="126"/>
      <c r="M2924" s="126"/>
      <c r="N2924" s="226">
        <v>0</v>
      </c>
      <c r="O2924" s="223">
        <v>149</v>
      </c>
      <c r="P2924" s="126" t="s">
        <v>1331</v>
      </c>
    </row>
    <row r="2925" spans="1:16" ht="51">
      <c r="A2925" s="126" t="s">
        <v>620</v>
      </c>
      <c r="B2925" s="126"/>
      <c r="C2925" s="127" t="s">
        <v>714</v>
      </c>
      <c r="D2925" s="121">
        <v>42984</v>
      </c>
      <c r="E2925" s="122" t="s">
        <v>7382</v>
      </c>
      <c r="F2925" s="122" t="s">
        <v>3</v>
      </c>
      <c r="G2925" s="122">
        <v>1537276</v>
      </c>
      <c r="H2925" s="126"/>
      <c r="I2925" s="130" t="s">
        <v>6482</v>
      </c>
      <c r="J2925" s="126"/>
      <c r="K2925" s="126"/>
      <c r="L2925" s="126"/>
      <c r="M2925" s="126"/>
      <c r="N2925" s="226">
        <v>0</v>
      </c>
      <c r="O2925" s="223">
        <v>1669</v>
      </c>
      <c r="P2925" s="126" t="s">
        <v>1331</v>
      </c>
    </row>
    <row r="2926" spans="1:16" ht="51">
      <c r="A2926" s="126" t="s">
        <v>620</v>
      </c>
      <c r="B2926" s="126"/>
      <c r="C2926" s="127" t="s">
        <v>714</v>
      </c>
      <c r="D2926" s="121">
        <v>42984</v>
      </c>
      <c r="E2926" s="122" t="s">
        <v>7383</v>
      </c>
      <c r="F2926" s="122" t="s">
        <v>3</v>
      </c>
      <c r="G2926" s="122">
        <v>1537275</v>
      </c>
      <c r="H2926" s="126"/>
      <c r="I2926" s="130" t="s">
        <v>7384</v>
      </c>
      <c r="J2926" s="126"/>
      <c r="K2926" s="126"/>
      <c r="L2926" s="126"/>
      <c r="M2926" s="126"/>
      <c r="N2926" s="226">
        <v>0</v>
      </c>
      <c r="O2926" s="223">
        <v>1726</v>
      </c>
      <c r="P2926" s="126" t="s">
        <v>1331</v>
      </c>
    </row>
    <row r="2927" spans="1:16" ht="51">
      <c r="A2927" s="126" t="s">
        <v>620</v>
      </c>
      <c r="B2927" s="126"/>
      <c r="C2927" s="127" t="s">
        <v>714</v>
      </c>
      <c r="D2927" s="121">
        <v>42984</v>
      </c>
      <c r="E2927" s="122" t="s">
        <v>7385</v>
      </c>
      <c r="F2927" s="122" t="s">
        <v>3</v>
      </c>
      <c r="G2927" s="122">
        <v>1537348</v>
      </c>
      <c r="H2927" s="126"/>
      <c r="I2927" s="130" t="s">
        <v>7386</v>
      </c>
      <c r="J2927" s="126"/>
      <c r="K2927" s="126"/>
      <c r="L2927" s="126"/>
      <c r="M2927" s="126"/>
      <c r="N2927" s="226">
        <v>0</v>
      </c>
      <c r="O2927" s="223">
        <v>1113</v>
      </c>
      <c r="P2927" s="126" t="s">
        <v>1331</v>
      </c>
    </row>
    <row r="2928" spans="1:16" ht="51">
      <c r="A2928" s="126" t="s">
        <v>620</v>
      </c>
      <c r="B2928" s="126"/>
      <c r="C2928" s="127" t="s">
        <v>714</v>
      </c>
      <c r="D2928" s="121">
        <v>42984</v>
      </c>
      <c r="E2928" s="122" t="s">
        <v>7387</v>
      </c>
      <c r="F2928" s="122" t="s">
        <v>3</v>
      </c>
      <c r="G2928" s="122">
        <v>1537349</v>
      </c>
      <c r="H2928" s="126"/>
      <c r="I2928" s="130" t="s">
        <v>7388</v>
      </c>
      <c r="J2928" s="126"/>
      <c r="K2928" s="126"/>
      <c r="L2928" s="126"/>
      <c r="M2928" s="126"/>
      <c r="N2928" s="226">
        <v>0</v>
      </c>
      <c r="O2928" s="223">
        <v>2045.6100000000001</v>
      </c>
      <c r="P2928" s="126" t="s">
        <v>1331</v>
      </c>
    </row>
    <row r="2929" spans="1:16" ht="51">
      <c r="A2929" s="126" t="s">
        <v>620</v>
      </c>
      <c r="B2929" s="126"/>
      <c r="C2929" s="127" t="s">
        <v>714</v>
      </c>
      <c r="D2929" s="121">
        <v>42984</v>
      </c>
      <c r="E2929" s="122" t="s">
        <v>7389</v>
      </c>
      <c r="F2929" s="122" t="s">
        <v>3</v>
      </c>
      <c r="G2929" s="122">
        <v>1537175</v>
      </c>
      <c r="H2929" s="126"/>
      <c r="I2929" s="130" t="s">
        <v>2892</v>
      </c>
      <c r="J2929" s="126"/>
      <c r="K2929" s="126"/>
      <c r="L2929" s="126"/>
      <c r="M2929" s="126"/>
      <c r="N2929" s="226">
        <v>0</v>
      </c>
      <c r="O2929" s="223">
        <v>500</v>
      </c>
      <c r="P2929" s="126" t="s">
        <v>1331</v>
      </c>
    </row>
    <row r="2930" spans="1:16" ht="63.75">
      <c r="A2930" s="126" t="s">
        <v>620</v>
      </c>
      <c r="B2930" s="126"/>
      <c r="C2930" s="127" t="s">
        <v>714</v>
      </c>
      <c r="D2930" s="121">
        <v>42984</v>
      </c>
      <c r="E2930" s="122" t="s">
        <v>7390</v>
      </c>
      <c r="F2930" s="122" t="s">
        <v>3</v>
      </c>
      <c r="G2930" s="122">
        <v>1537237</v>
      </c>
      <c r="H2930" s="126"/>
      <c r="I2930" s="130" t="s">
        <v>7391</v>
      </c>
      <c r="J2930" s="126"/>
      <c r="K2930" s="126"/>
      <c r="L2930" s="126"/>
      <c r="M2930" s="126"/>
      <c r="N2930" s="226">
        <v>0</v>
      </c>
      <c r="O2930" s="223">
        <v>3863.25</v>
      </c>
      <c r="P2930" s="126" t="s">
        <v>1331</v>
      </c>
    </row>
    <row r="2931" spans="1:16" ht="51">
      <c r="A2931" s="126" t="s">
        <v>620</v>
      </c>
      <c r="B2931" s="126"/>
      <c r="C2931" s="127" t="s">
        <v>714</v>
      </c>
      <c r="D2931" s="121">
        <v>42984</v>
      </c>
      <c r="E2931" s="122" t="s">
        <v>7392</v>
      </c>
      <c r="F2931" s="122" t="s">
        <v>3</v>
      </c>
      <c r="G2931" s="122">
        <v>1537246</v>
      </c>
      <c r="H2931" s="126"/>
      <c r="I2931" s="130" t="s">
        <v>2968</v>
      </c>
      <c r="J2931" s="126"/>
      <c r="K2931" s="126"/>
      <c r="L2931" s="126"/>
      <c r="M2931" s="126"/>
      <c r="N2931" s="226">
        <v>0</v>
      </c>
      <c r="O2931" s="223">
        <v>1713</v>
      </c>
      <c r="P2931" s="126" t="s">
        <v>1331</v>
      </c>
    </row>
    <row r="2932" spans="1:16" ht="51">
      <c r="A2932" s="126" t="s">
        <v>620</v>
      </c>
      <c r="B2932" s="126"/>
      <c r="C2932" s="127" t="s">
        <v>714</v>
      </c>
      <c r="D2932" s="121">
        <v>42984</v>
      </c>
      <c r="E2932" s="122" t="s">
        <v>7393</v>
      </c>
      <c r="F2932" s="122" t="s">
        <v>3</v>
      </c>
      <c r="G2932" s="122">
        <v>1537250</v>
      </c>
      <c r="H2932" s="126"/>
      <c r="I2932" s="130" t="s">
        <v>7394</v>
      </c>
      <c r="J2932" s="126"/>
      <c r="K2932" s="126"/>
      <c r="L2932" s="126"/>
      <c r="M2932" s="126"/>
      <c r="N2932" s="226">
        <v>0</v>
      </c>
      <c r="O2932" s="223">
        <v>0.15</v>
      </c>
      <c r="P2932" s="126" t="s">
        <v>1331</v>
      </c>
    </row>
    <row r="2933" spans="1:16" ht="51">
      <c r="A2933" s="126" t="s">
        <v>620</v>
      </c>
      <c r="B2933" s="126"/>
      <c r="C2933" s="127" t="s">
        <v>714</v>
      </c>
      <c r="D2933" s="121">
        <v>42984</v>
      </c>
      <c r="E2933" s="122" t="s">
        <v>7395</v>
      </c>
      <c r="F2933" s="122" t="s">
        <v>3</v>
      </c>
      <c r="G2933" s="122">
        <v>1537454</v>
      </c>
      <c r="H2933" s="126"/>
      <c r="I2933" s="130" t="s">
        <v>7396</v>
      </c>
      <c r="J2933" s="126"/>
      <c r="K2933" s="126"/>
      <c r="L2933" s="126"/>
      <c r="M2933" s="126"/>
      <c r="N2933" s="226">
        <v>0</v>
      </c>
      <c r="O2933" s="223">
        <v>410</v>
      </c>
      <c r="P2933" s="126" t="s">
        <v>1331</v>
      </c>
    </row>
    <row r="2934" spans="1:16" ht="38.25">
      <c r="A2934" s="126">
        <v>16</v>
      </c>
      <c r="B2934" s="126"/>
      <c r="C2934" s="127" t="s">
        <v>693</v>
      </c>
      <c r="D2934" s="121">
        <v>42984</v>
      </c>
      <c r="E2934" s="122" t="s">
        <v>7397</v>
      </c>
      <c r="F2934" s="122" t="s">
        <v>3</v>
      </c>
      <c r="G2934" s="122">
        <v>1537457</v>
      </c>
      <c r="H2934" s="126"/>
      <c r="I2934" s="130" t="s">
        <v>7398</v>
      </c>
      <c r="J2934" s="126"/>
      <c r="K2934" s="126"/>
      <c r="L2934" s="126"/>
      <c r="M2934" s="126"/>
      <c r="N2934" s="226">
        <v>0</v>
      </c>
      <c r="O2934" s="223">
        <v>38</v>
      </c>
      <c r="P2934" s="126" t="s">
        <v>1331</v>
      </c>
    </row>
    <row r="2935" spans="1:16" ht="51">
      <c r="A2935" s="126" t="s">
        <v>620</v>
      </c>
      <c r="B2935" s="126"/>
      <c r="C2935" s="127" t="s">
        <v>714</v>
      </c>
      <c r="D2935" s="121">
        <v>42984</v>
      </c>
      <c r="E2935" s="122" t="s">
        <v>7399</v>
      </c>
      <c r="F2935" s="122" t="s">
        <v>3</v>
      </c>
      <c r="G2935" s="122">
        <v>1537458</v>
      </c>
      <c r="H2935" s="126"/>
      <c r="I2935" s="130" t="s">
        <v>7400</v>
      </c>
      <c r="J2935" s="126"/>
      <c r="K2935" s="126"/>
      <c r="L2935" s="126"/>
      <c r="M2935" s="126"/>
      <c r="N2935" s="226">
        <v>0</v>
      </c>
      <c r="O2935" s="223">
        <v>1805</v>
      </c>
      <c r="P2935" s="126" t="s">
        <v>1331</v>
      </c>
    </row>
    <row r="2936" spans="1:16" ht="51">
      <c r="A2936" s="126" t="s">
        <v>620</v>
      </c>
      <c r="B2936" s="126"/>
      <c r="C2936" s="127" t="s">
        <v>714</v>
      </c>
      <c r="D2936" s="121">
        <v>42984</v>
      </c>
      <c r="E2936" s="122" t="s">
        <v>7401</v>
      </c>
      <c r="F2936" s="122" t="s">
        <v>3</v>
      </c>
      <c r="G2936" s="122">
        <v>1537420</v>
      </c>
      <c r="H2936" s="126"/>
      <c r="I2936" s="130" t="s">
        <v>7402</v>
      </c>
      <c r="J2936" s="126"/>
      <c r="K2936" s="126"/>
      <c r="L2936" s="126"/>
      <c r="M2936" s="126"/>
      <c r="N2936" s="226">
        <v>0</v>
      </c>
      <c r="O2936" s="223">
        <v>4906.4800000000005</v>
      </c>
      <c r="P2936" s="126" t="s">
        <v>1331</v>
      </c>
    </row>
    <row r="2937" spans="1:16" ht="51">
      <c r="A2937" s="126">
        <v>20</v>
      </c>
      <c r="B2937" s="126"/>
      <c r="C2937" s="127" t="s">
        <v>694</v>
      </c>
      <c r="D2937" s="121">
        <v>42984</v>
      </c>
      <c r="E2937" s="122" t="s">
        <v>7403</v>
      </c>
      <c r="F2937" s="122" t="s">
        <v>3</v>
      </c>
      <c r="G2937" s="122">
        <v>1537295</v>
      </c>
      <c r="H2937" s="126"/>
      <c r="I2937" s="130" t="s">
        <v>7404</v>
      </c>
      <c r="J2937" s="126"/>
      <c r="K2937" s="126"/>
      <c r="L2937" s="126"/>
      <c r="M2937" s="126"/>
      <c r="N2937" s="226">
        <v>0</v>
      </c>
      <c r="O2937" s="223">
        <v>54</v>
      </c>
      <c r="P2937" s="126" t="s">
        <v>12606</v>
      </c>
    </row>
    <row r="2938" spans="1:16" ht="63.75">
      <c r="A2938" s="126">
        <v>20</v>
      </c>
      <c r="B2938" s="126"/>
      <c r="C2938" s="127" t="s">
        <v>694</v>
      </c>
      <c r="D2938" s="121">
        <v>42984</v>
      </c>
      <c r="E2938" s="122" t="s">
        <v>7405</v>
      </c>
      <c r="F2938" s="122" t="s">
        <v>3</v>
      </c>
      <c r="G2938" s="122">
        <v>1537296</v>
      </c>
      <c r="H2938" s="126"/>
      <c r="I2938" s="130" t="s">
        <v>7406</v>
      </c>
      <c r="J2938" s="126"/>
      <c r="K2938" s="126"/>
      <c r="L2938" s="126"/>
      <c r="M2938" s="126"/>
      <c r="N2938" s="226">
        <v>0</v>
      </c>
      <c r="O2938" s="223">
        <v>320</v>
      </c>
      <c r="P2938" s="126" t="s">
        <v>1331</v>
      </c>
    </row>
    <row r="2939" spans="1:16" ht="63.75">
      <c r="A2939" s="126">
        <v>20</v>
      </c>
      <c r="B2939" s="126"/>
      <c r="C2939" s="127" t="s">
        <v>694</v>
      </c>
      <c r="D2939" s="121">
        <v>42984</v>
      </c>
      <c r="E2939" s="122" t="s">
        <v>7407</v>
      </c>
      <c r="F2939" s="122" t="s">
        <v>3</v>
      </c>
      <c r="G2939" s="122">
        <v>1537300</v>
      </c>
      <c r="H2939" s="126"/>
      <c r="I2939" s="130" t="s">
        <v>7408</v>
      </c>
      <c r="J2939" s="126"/>
      <c r="K2939" s="126"/>
      <c r="L2939" s="126"/>
      <c r="M2939" s="126"/>
      <c r="N2939" s="226">
        <v>0</v>
      </c>
      <c r="O2939" s="223">
        <v>838.30000000000007</v>
      </c>
      <c r="P2939" s="126" t="s">
        <v>1331</v>
      </c>
    </row>
    <row r="2940" spans="1:16" ht="63.75">
      <c r="A2940" s="126">
        <v>20</v>
      </c>
      <c r="B2940" s="126"/>
      <c r="C2940" s="127" t="s">
        <v>694</v>
      </c>
      <c r="D2940" s="121">
        <v>42984</v>
      </c>
      <c r="E2940" s="122" t="s">
        <v>7409</v>
      </c>
      <c r="F2940" s="122" t="s">
        <v>3</v>
      </c>
      <c r="G2940" s="122">
        <v>1537310</v>
      </c>
      <c r="H2940" s="126"/>
      <c r="I2940" s="130" t="s">
        <v>7410</v>
      </c>
      <c r="J2940" s="126"/>
      <c r="K2940" s="126"/>
      <c r="L2940" s="126"/>
      <c r="M2940" s="126"/>
      <c r="N2940" s="226">
        <v>0</v>
      </c>
      <c r="O2940" s="223">
        <v>72027.73</v>
      </c>
      <c r="P2940" s="126" t="s">
        <v>1331</v>
      </c>
    </row>
    <row r="2941" spans="1:16" ht="63.75">
      <c r="A2941" s="126">
        <v>20</v>
      </c>
      <c r="B2941" s="126"/>
      <c r="C2941" s="127" t="s">
        <v>694</v>
      </c>
      <c r="D2941" s="121">
        <v>42984</v>
      </c>
      <c r="E2941" s="122" t="s">
        <v>7411</v>
      </c>
      <c r="F2941" s="122" t="s">
        <v>3</v>
      </c>
      <c r="G2941" s="122">
        <v>1537312</v>
      </c>
      <c r="H2941" s="126"/>
      <c r="I2941" s="130" t="s">
        <v>7412</v>
      </c>
      <c r="J2941" s="126"/>
      <c r="K2941" s="126"/>
      <c r="L2941" s="126"/>
      <c r="M2941" s="126"/>
      <c r="N2941" s="226">
        <v>0</v>
      </c>
      <c r="O2941" s="223">
        <v>4484</v>
      </c>
      <c r="P2941" s="126" t="s">
        <v>1331</v>
      </c>
    </row>
    <row r="2942" spans="1:16" ht="63.75">
      <c r="A2942" s="126">
        <v>20</v>
      </c>
      <c r="B2942" s="126"/>
      <c r="C2942" s="127" t="s">
        <v>694</v>
      </c>
      <c r="D2942" s="121">
        <v>42984</v>
      </c>
      <c r="E2942" s="122" t="s">
        <v>7413</v>
      </c>
      <c r="F2942" s="122" t="s">
        <v>3</v>
      </c>
      <c r="G2942" s="122">
        <v>1537317</v>
      </c>
      <c r="H2942" s="126"/>
      <c r="I2942" s="130" t="s">
        <v>7414</v>
      </c>
      <c r="J2942" s="126"/>
      <c r="K2942" s="126"/>
      <c r="L2942" s="126"/>
      <c r="M2942" s="126"/>
      <c r="N2942" s="226">
        <v>0</v>
      </c>
      <c r="O2942" s="223">
        <v>640</v>
      </c>
      <c r="P2942" s="126" t="s">
        <v>12606</v>
      </c>
    </row>
    <row r="2943" spans="1:16" ht="63.75">
      <c r="A2943" s="126">
        <v>20</v>
      </c>
      <c r="B2943" s="126"/>
      <c r="C2943" s="127" t="s">
        <v>694</v>
      </c>
      <c r="D2943" s="121">
        <v>42984</v>
      </c>
      <c r="E2943" s="122" t="s">
        <v>7415</v>
      </c>
      <c r="F2943" s="122" t="s">
        <v>3</v>
      </c>
      <c r="G2943" s="122">
        <v>1537320</v>
      </c>
      <c r="H2943" s="126"/>
      <c r="I2943" s="130" t="s">
        <v>7416</v>
      </c>
      <c r="J2943" s="126"/>
      <c r="K2943" s="126"/>
      <c r="L2943" s="126"/>
      <c r="M2943" s="126"/>
      <c r="N2943" s="226">
        <v>0</v>
      </c>
      <c r="O2943" s="223">
        <v>932</v>
      </c>
      <c r="P2943" s="126" t="s">
        <v>1331</v>
      </c>
    </row>
    <row r="2944" spans="1:16" ht="63.75">
      <c r="A2944" s="126" t="s">
        <v>620</v>
      </c>
      <c r="B2944" s="126"/>
      <c r="C2944" s="127" t="s">
        <v>714</v>
      </c>
      <c r="D2944" s="121">
        <v>42984</v>
      </c>
      <c r="E2944" s="122" t="s">
        <v>7417</v>
      </c>
      <c r="F2944" s="122" t="s">
        <v>3</v>
      </c>
      <c r="G2944" s="122">
        <v>1537143</v>
      </c>
      <c r="H2944" s="126"/>
      <c r="I2944" s="130" t="s">
        <v>7418</v>
      </c>
      <c r="J2944" s="126"/>
      <c r="K2944" s="126"/>
      <c r="L2944" s="126"/>
      <c r="M2944" s="126"/>
      <c r="N2944" s="226">
        <v>0</v>
      </c>
      <c r="O2944" s="223">
        <v>1035.49</v>
      </c>
      <c r="P2944" s="126" t="s">
        <v>1331</v>
      </c>
    </row>
    <row r="2945" spans="1:16" ht="51">
      <c r="A2945" s="126" t="s">
        <v>620</v>
      </c>
      <c r="B2945" s="126"/>
      <c r="C2945" s="127" t="s">
        <v>714</v>
      </c>
      <c r="D2945" s="121">
        <v>42984</v>
      </c>
      <c r="E2945" s="122" t="s">
        <v>7419</v>
      </c>
      <c r="F2945" s="122" t="s">
        <v>3</v>
      </c>
      <c r="G2945" s="122">
        <v>1537144</v>
      </c>
      <c r="H2945" s="126"/>
      <c r="I2945" s="130" t="s">
        <v>7420</v>
      </c>
      <c r="J2945" s="126"/>
      <c r="K2945" s="126"/>
      <c r="L2945" s="126"/>
      <c r="M2945" s="126"/>
      <c r="N2945" s="226">
        <v>0</v>
      </c>
      <c r="O2945" s="223">
        <v>1703.18</v>
      </c>
      <c r="P2945" s="126" t="s">
        <v>1331</v>
      </c>
    </row>
    <row r="2946" spans="1:16" ht="51">
      <c r="A2946" s="126" t="s">
        <v>620</v>
      </c>
      <c r="B2946" s="126"/>
      <c r="C2946" s="127" t="s">
        <v>714</v>
      </c>
      <c r="D2946" s="121">
        <v>42984</v>
      </c>
      <c r="E2946" s="122" t="s">
        <v>7421</v>
      </c>
      <c r="F2946" s="122" t="s">
        <v>3</v>
      </c>
      <c r="G2946" s="122">
        <v>1537145</v>
      </c>
      <c r="H2946" s="126"/>
      <c r="I2946" s="130" t="s">
        <v>7422</v>
      </c>
      <c r="J2946" s="126"/>
      <c r="K2946" s="126"/>
      <c r="L2946" s="126"/>
      <c r="M2946" s="126"/>
      <c r="N2946" s="226">
        <v>0</v>
      </c>
      <c r="O2946" s="223">
        <v>2219.25</v>
      </c>
      <c r="P2946" s="126" t="s">
        <v>1331</v>
      </c>
    </row>
    <row r="2947" spans="1:16" ht="63.75">
      <c r="A2947" s="126" t="s">
        <v>620</v>
      </c>
      <c r="B2947" s="126"/>
      <c r="C2947" s="127" t="s">
        <v>714</v>
      </c>
      <c r="D2947" s="121">
        <v>42984</v>
      </c>
      <c r="E2947" s="122" t="s">
        <v>7423</v>
      </c>
      <c r="F2947" s="122" t="s">
        <v>3</v>
      </c>
      <c r="G2947" s="122">
        <v>1537146</v>
      </c>
      <c r="H2947" s="126"/>
      <c r="I2947" s="130" t="s">
        <v>7424</v>
      </c>
      <c r="J2947" s="126"/>
      <c r="K2947" s="126"/>
      <c r="L2947" s="126"/>
      <c r="M2947" s="126"/>
      <c r="N2947" s="226">
        <v>0</v>
      </c>
      <c r="O2947" s="223">
        <v>181.72</v>
      </c>
      <c r="P2947" s="126" t="s">
        <v>1331</v>
      </c>
    </row>
    <row r="2948" spans="1:16" ht="51">
      <c r="A2948" s="126" t="s">
        <v>620</v>
      </c>
      <c r="B2948" s="126"/>
      <c r="C2948" s="127" t="s">
        <v>714</v>
      </c>
      <c r="D2948" s="121">
        <v>42984</v>
      </c>
      <c r="E2948" s="122" t="s">
        <v>7425</v>
      </c>
      <c r="F2948" s="122" t="s">
        <v>3</v>
      </c>
      <c r="G2948" s="122">
        <v>1537147</v>
      </c>
      <c r="H2948" s="126"/>
      <c r="I2948" s="130" t="s">
        <v>7426</v>
      </c>
      <c r="J2948" s="126"/>
      <c r="K2948" s="126"/>
      <c r="L2948" s="126"/>
      <c r="M2948" s="126"/>
      <c r="N2948" s="226">
        <v>0</v>
      </c>
      <c r="O2948" s="223">
        <v>6950.01</v>
      </c>
      <c r="P2948" s="126" t="s">
        <v>1331</v>
      </c>
    </row>
    <row r="2949" spans="1:16" ht="51">
      <c r="A2949" s="126" t="s">
        <v>620</v>
      </c>
      <c r="B2949" s="126"/>
      <c r="C2949" s="127" t="s">
        <v>714</v>
      </c>
      <c r="D2949" s="121">
        <v>42984</v>
      </c>
      <c r="E2949" s="122" t="s">
        <v>7427</v>
      </c>
      <c r="F2949" s="122" t="s">
        <v>3</v>
      </c>
      <c r="G2949" s="122">
        <v>1537148</v>
      </c>
      <c r="H2949" s="126"/>
      <c r="I2949" s="130" t="s">
        <v>7428</v>
      </c>
      <c r="J2949" s="126"/>
      <c r="K2949" s="126"/>
      <c r="L2949" s="126"/>
      <c r="M2949" s="126"/>
      <c r="N2949" s="226">
        <v>0</v>
      </c>
      <c r="O2949" s="223">
        <v>415.95</v>
      </c>
      <c r="P2949" s="126" t="s">
        <v>1331</v>
      </c>
    </row>
    <row r="2950" spans="1:16" ht="51">
      <c r="A2950" s="126" t="s">
        <v>620</v>
      </c>
      <c r="B2950" s="126"/>
      <c r="C2950" s="127" t="s">
        <v>714</v>
      </c>
      <c r="D2950" s="121">
        <v>42984</v>
      </c>
      <c r="E2950" s="122" t="s">
        <v>7429</v>
      </c>
      <c r="F2950" s="122" t="s">
        <v>3</v>
      </c>
      <c r="G2950" s="122">
        <v>1537149</v>
      </c>
      <c r="H2950" s="126"/>
      <c r="I2950" s="130" t="s">
        <v>7430</v>
      </c>
      <c r="J2950" s="126"/>
      <c r="K2950" s="126"/>
      <c r="L2950" s="126"/>
      <c r="M2950" s="126"/>
      <c r="N2950" s="226">
        <v>0</v>
      </c>
      <c r="O2950" s="223">
        <v>1102.6600000000001</v>
      </c>
      <c r="P2950" s="126" t="s">
        <v>1331</v>
      </c>
    </row>
    <row r="2951" spans="1:16" ht="63.75">
      <c r="A2951" s="126" t="s">
        <v>620</v>
      </c>
      <c r="B2951" s="126"/>
      <c r="C2951" s="127" t="s">
        <v>714</v>
      </c>
      <c r="D2951" s="121">
        <v>42984</v>
      </c>
      <c r="E2951" s="122" t="s">
        <v>7431</v>
      </c>
      <c r="F2951" s="122" t="s">
        <v>3</v>
      </c>
      <c r="G2951" s="122">
        <v>1537151</v>
      </c>
      <c r="H2951" s="126"/>
      <c r="I2951" s="130" t="s">
        <v>7432</v>
      </c>
      <c r="J2951" s="126"/>
      <c r="K2951" s="126"/>
      <c r="L2951" s="126"/>
      <c r="M2951" s="126"/>
      <c r="N2951" s="226">
        <v>0</v>
      </c>
      <c r="O2951" s="223">
        <v>415.81</v>
      </c>
      <c r="P2951" s="126" t="s">
        <v>1331</v>
      </c>
    </row>
    <row r="2952" spans="1:16" ht="51">
      <c r="A2952" s="126" t="s">
        <v>620</v>
      </c>
      <c r="B2952" s="126"/>
      <c r="C2952" s="127" t="s">
        <v>714</v>
      </c>
      <c r="D2952" s="121">
        <v>42985</v>
      </c>
      <c r="E2952" s="122" t="s">
        <v>7433</v>
      </c>
      <c r="F2952" s="122" t="s">
        <v>3</v>
      </c>
      <c r="G2952" s="122">
        <v>1537894</v>
      </c>
      <c r="H2952" s="126"/>
      <c r="I2952" s="130" t="s">
        <v>7434</v>
      </c>
      <c r="J2952" s="126"/>
      <c r="K2952" s="126"/>
      <c r="L2952" s="126"/>
      <c r="M2952" s="126"/>
      <c r="N2952" s="226">
        <v>0</v>
      </c>
      <c r="O2952" s="223">
        <v>1018</v>
      </c>
      <c r="P2952" s="126" t="s">
        <v>1331</v>
      </c>
    </row>
    <row r="2953" spans="1:16" ht="51">
      <c r="A2953" s="126" t="s">
        <v>620</v>
      </c>
      <c r="B2953" s="126"/>
      <c r="C2953" s="127" t="s">
        <v>714</v>
      </c>
      <c r="D2953" s="121">
        <v>42985</v>
      </c>
      <c r="E2953" s="122" t="s">
        <v>7435</v>
      </c>
      <c r="F2953" s="122" t="s">
        <v>3</v>
      </c>
      <c r="G2953" s="122">
        <v>1537685</v>
      </c>
      <c r="H2953" s="126"/>
      <c r="I2953" s="130" t="s">
        <v>7436</v>
      </c>
      <c r="J2953" s="126"/>
      <c r="K2953" s="126"/>
      <c r="L2953" s="126"/>
      <c r="M2953" s="126"/>
      <c r="N2953" s="226">
        <v>0</v>
      </c>
      <c r="O2953" s="223">
        <v>300</v>
      </c>
      <c r="P2953" s="126" t="s">
        <v>1331</v>
      </c>
    </row>
    <row r="2954" spans="1:16" ht="51">
      <c r="A2954" s="126" t="s">
        <v>620</v>
      </c>
      <c r="B2954" s="126"/>
      <c r="C2954" s="127" t="s">
        <v>714</v>
      </c>
      <c r="D2954" s="121">
        <v>42985</v>
      </c>
      <c r="E2954" s="122" t="s">
        <v>7437</v>
      </c>
      <c r="F2954" s="122" t="s">
        <v>3</v>
      </c>
      <c r="G2954" s="122">
        <v>1537691</v>
      </c>
      <c r="H2954" s="126"/>
      <c r="I2954" s="130" t="s">
        <v>7438</v>
      </c>
      <c r="J2954" s="126"/>
      <c r="K2954" s="126"/>
      <c r="L2954" s="126"/>
      <c r="M2954" s="126"/>
      <c r="N2954" s="226">
        <v>0</v>
      </c>
      <c r="O2954" s="223">
        <v>151.22</v>
      </c>
      <c r="P2954" s="126" t="s">
        <v>1331</v>
      </c>
    </row>
    <row r="2955" spans="1:16" ht="51">
      <c r="A2955" s="126" t="s">
        <v>620</v>
      </c>
      <c r="B2955" s="126"/>
      <c r="C2955" s="127" t="s">
        <v>714</v>
      </c>
      <c r="D2955" s="121">
        <v>42985</v>
      </c>
      <c r="E2955" s="122" t="s">
        <v>7439</v>
      </c>
      <c r="F2955" s="122" t="s">
        <v>3</v>
      </c>
      <c r="G2955" s="122">
        <v>1537727</v>
      </c>
      <c r="H2955" s="126"/>
      <c r="I2955" s="130" t="s">
        <v>7440</v>
      </c>
      <c r="J2955" s="126"/>
      <c r="K2955" s="126"/>
      <c r="L2955" s="126"/>
      <c r="M2955" s="126"/>
      <c r="N2955" s="226">
        <v>0</v>
      </c>
      <c r="O2955" s="223">
        <v>1000</v>
      </c>
      <c r="P2955" s="126" t="s">
        <v>1331</v>
      </c>
    </row>
    <row r="2956" spans="1:16" ht="51">
      <c r="A2956" s="126" t="s">
        <v>620</v>
      </c>
      <c r="B2956" s="126"/>
      <c r="C2956" s="127" t="s">
        <v>714</v>
      </c>
      <c r="D2956" s="121">
        <v>42985</v>
      </c>
      <c r="E2956" s="122" t="s">
        <v>7441</v>
      </c>
      <c r="F2956" s="122" t="s">
        <v>3</v>
      </c>
      <c r="G2956" s="122">
        <v>1537744</v>
      </c>
      <c r="H2956" s="126"/>
      <c r="I2956" s="130" t="s">
        <v>7442</v>
      </c>
      <c r="J2956" s="126"/>
      <c r="K2956" s="126"/>
      <c r="L2956" s="126"/>
      <c r="M2956" s="126"/>
      <c r="N2956" s="226">
        <v>0</v>
      </c>
      <c r="O2956" s="223">
        <v>499.97</v>
      </c>
      <c r="P2956" s="126" t="s">
        <v>1331</v>
      </c>
    </row>
    <row r="2957" spans="1:16" ht="51">
      <c r="A2957" s="126">
        <v>48</v>
      </c>
      <c r="B2957" s="126"/>
      <c r="C2957" s="127" t="s">
        <v>701</v>
      </c>
      <c r="D2957" s="121">
        <v>42985</v>
      </c>
      <c r="E2957" s="122" t="s">
        <v>7443</v>
      </c>
      <c r="F2957" s="122" t="s">
        <v>3</v>
      </c>
      <c r="G2957" s="122">
        <v>1537784</v>
      </c>
      <c r="H2957" s="126"/>
      <c r="I2957" s="130" t="s">
        <v>7444</v>
      </c>
      <c r="J2957" s="126"/>
      <c r="K2957" s="126"/>
      <c r="L2957" s="126"/>
      <c r="M2957" s="126"/>
      <c r="N2957" s="226">
        <v>0</v>
      </c>
      <c r="O2957" s="223">
        <v>358.89</v>
      </c>
      <c r="P2957" s="126" t="s">
        <v>12606</v>
      </c>
    </row>
    <row r="2958" spans="1:16" ht="51">
      <c r="A2958" s="126">
        <v>30</v>
      </c>
      <c r="B2958" s="126"/>
      <c r="C2958" s="127" t="s">
        <v>696</v>
      </c>
      <c r="D2958" s="121">
        <v>42985</v>
      </c>
      <c r="E2958" s="122" t="s">
        <v>7445</v>
      </c>
      <c r="F2958" s="122" t="s">
        <v>3</v>
      </c>
      <c r="G2958" s="122">
        <v>1537808</v>
      </c>
      <c r="H2958" s="126"/>
      <c r="I2958" s="130" t="s">
        <v>7446</v>
      </c>
      <c r="J2958" s="126"/>
      <c r="K2958" s="126"/>
      <c r="L2958" s="126"/>
      <c r="M2958" s="126"/>
      <c r="N2958" s="226">
        <v>0</v>
      </c>
      <c r="O2958" s="223">
        <v>360</v>
      </c>
      <c r="P2958" s="126" t="s">
        <v>1331</v>
      </c>
    </row>
    <row r="2959" spans="1:16" ht="51">
      <c r="A2959" s="126" t="s">
        <v>620</v>
      </c>
      <c r="B2959" s="126"/>
      <c r="C2959" s="127" t="s">
        <v>714</v>
      </c>
      <c r="D2959" s="121">
        <v>42985</v>
      </c>
      <c r="E2959" s="122" t="s">
        <v>7447</v>
      </c>
      <c r="F2959" s="122" t="s">
        <v>3</v>
      </c>
      <c r="G2959" s="122">
        <v>1537927</v>
      </c>
      <c r="H2959" s="126"/>
      <c r="I2959" s="130" t="s">
        <v>7448</v>
      </c>
      <c r="J2959" s="126"/>
      <c r="K2959" s="126"/>
      <c r="L2959" s="126"/>
      <c r="M2959" s="126"/>
      <c r="N2959" s="226">
        <v>0</v>
      </c>
      <c r="O2959" s="223">
        <v>2120.6799999999998</v>
      </c>
      <c r="P2959" s="126" t="s">
        <v>1331</v>
      </c>
    </row>
    <row r="2960" spans="1:16" ht="51">
      <c r="A2960" s="126" t="s">
        <v>620</v>
      </c>
      <c r="B2960" s="126"/>
      <c r="C2960" s="127" t="s">
        <v>714</v>
      </c>
      <c r="D2960" s="121">
        <v>42985</v>
      </c>
      <c r="E2960" s="122" t="s">
        <v>7449</v>
      </c>
      <c r="F2960" s="122" t="s">
        <v>3</v>
      </c>
      <c r="G2960" s="122">
        <v>1537944</v>
      </c>
      <c r="H2960" s="126"/>
      <c r="I2960" s="130" t="s">
        <v>7450</v>
      </c>
      <c r="J2960" s="126"/>
      <c r="K2960" s="126"/>
      <c r="L2960" s="126"/>
      <c r="M2960" s="126"/>
      <c r="N2960" s="226">
        <v>0</v>
      </c>
      <c r="O2960" s="223">
        <v>197.16</v>
      </c>
      <c r="P2960" s="126" t="s">
        <v>1331</v>
      </c>
    </row>
    <row r="2961" spans="1:16" ht="76.5">
      <c r="A2961" s="126">
        <v>374</v>
      </c>
      <c r="B2961" s="126"/>
      <c r="C2961" s="127" t="s">
        <v>1274</v>
      </c>
      <c r="D2961" s="121">
        <v>42985</v>
      </c>
      <c r="E2961" s="122" t="s">
        <v>7451</v>
      </c>
      <c r="F2961" s="122" t="s">
        <v>3</v>
      </c>
      <c r="G2961" s="122">
        <v>1537798</v>
      </c>
      <c r="H2961" s="126"/>
      <c r="I2961" s="130" t="s">
        <v>7452</v>
      </c>
      <c r="J2961" s="126"/>
      <c r="K2961" s="126"/>
      <c r="L2961" s="126"/>
      <c r="M2961" s="126"/>
      <c r="N2961" s="226">
        <v>0</v>
      </c>
      <c r="O2961" s="223">
        <v>11523.6</v>
      </c>
      <c r="P2961" s="126" t="s">
        <v>1331</v>
      </c>
    </row>
    <row r="2962" spans="1:16" ht="63.75">
      <c r="A2962" s="126">
        <v>87</v>
      </c>
      <c r="B2962" s="126"/>
      <c r="C2962" s="127" t="s">
        <v>712</v>
      </c>
      <c r="D2962" s="121">
        <v>42985</v>
      </c>
      <c r="E2962" s="122" t="s">
        <v>7453</v>
      </c>
      <c r="F2962" s="122" t="s">
        <v>3</v>
      </c>
      <c r="G2962" s="122">
        <v>1537799</v>
      </c>
      <c r="H2962" s="126"/>
      <c r="I2962" s="130" t="s">
        <v>7454</v>
      </c>
      <c r="J2962" s="126"/>
      <c r="K2962" s="126"/>
      <c r="L2962" s="126"/>
      <c r="M2962" s="126"/>
      <c r="N2962" s="226">
        <v>0</v>
      </c>
      <c r="O2962" s="223">
        <v>4081.4900000000002</v>
      </c>
      <c r="P2962" s="126" t="s">
        <v>12606</v>
      </c>
    </row>
    <row r="2963" spans="1:16" ht="63.75">
      <c r="A2963" s="126" t="s">
        <v>620</v>
      </c>
      <c r="B2963" s="126"/>
      <c r="C2963" s="127" t="s">
        <v>714</v>
      </c>
      <c r="D2963" s="121">
        <v>42985</v>
      </c>
      <c r="E2963" s="122" t="s">
        <v>7455</v>
      </c>
      <c r="F2963" s="122" t="s">
        <v>3</v>
      </c>
      <c r="G2963" s="122">
        <v>1537805</v>
      </c>
      <c r="H2963" s="126"/>
      <c r="I2963" s="130" t="s">
        <v>7456</v>
      </c>
      <c r="J2963" s="126"/>
      <c r="K2963" s="126"/>
      <c r="L2963" s="126"/>
      <c r="M2963" s="126"/>
      <c r="N2963" s="226">
        <v>0</v>
      </c>
      <c r="O2963" s="223">
        <v>1480.04</v>
      </c>
      <c r="P2963" s="126" t="s">
        <v>1331</v>
      </c>
    </row>
    <row r="2964" spans="1:16" ht="51">
      <c r="A2964" s="126">
        <v>650</v>
      </c>
      <c r="B2964" s="126"/>
      <c r="C2964" s="127" t="s">
        <v>233</v>
      </c>
      <c r="D2964" s="121">
        <v>42985</v>
      </c>
      <c r="E2964" s="122" t="s">
        <v>7457</v>
      </c>
      <c r="F2964" s="122" t="s">
        <v>3</v>
      </c>
      <c r="G2964" s="122">
        <v>1537809</v>
      </c>
      <c r="H2964" s="126"/>
      <c r="I2964" s="130" t="s">
        <v>7458</v>
      </c>
      <c r="J2964" s="126"/>
      <c r="K2964" s="126"/>
      <c r="L2964" s="126"/>
      <c r="M2964" s="126"/>
      <c r="N2964" s="226">
        <v>0</v>
      </c>
      <c r="O2964" s="223">
        <v>27550.57</v>
      </c>
      <c r="P2964" s="126" t="s">
        <v>1331</v>
      </c>
    </row>
    <row r="2965" spans="1:16" ht="51">
      <c r="A2965" s="126" t="s">
        <v>620</v>
      </c>
      <c r="B2965" s="126"/>
      <c r="C2965" s="127" t="s">
        <v>714</v>
      </c>
      <c r="D2965" s="121">
        <v>42985</v>
      </c>
      <c r="E2965" s="122" t="s">
        <v>7459</v>
      </c>
      <c r="F2965" s="122" t="s">
        <v>3</v>
      </c>
      <c r="G2965" s="122">
        <v>1537716</v>
      </c>
      <c r="H2965" s="126"/>
      <c r="I2965" s="130" t="s">
        <v>7460</v>
      </c>
      <c r="J2965" s="126"/>
      <c r="K2965" s="126"/>
      <c r="L2965" s="126"/>
      <c r="M2965" s="126"/>
      <c r="N2965" s="226">
        <v>0</v>
      </c>
      <c r="O2965" s="223">
        <v>2508.85</v>
      </c>
      <c r="P2965" s="126" t="s">
        <v>1331</v>
      </c>
    </row>
    <row r="2966" spans="1:16" ht="51">
      <c r="A2966" s="126" t="s">
        <v>620</v>
      </c>
      <c r="B2966" s="126"/>
      <c r="C2966" s="127" t="s">
        <v>714</v>
      </c>
      <c r="D2966" s="121">
        <v>42986</v>
      </c>
      <c r="E2966" s="122" t="s">
        <v>7461</v>
      </c>
      <c r="F2966" s="122" t="s">
        <v>3</v>
      </c>
      <c r="G2966" s="122">
        <v>1538317</v>
      </c>
      <c r="H2966" s="126"/>
      <c r="I2966" s="130" t="s">
        <v>7462</v>
      </c>
      <c r="J2966" s="126"/>
      <c r="K2966" s="126"/>
      <c r="L2966" s="126"/>
      <c r="M2966" s="126"/>
      <c r="N2966" s="226">
        <v>0</v>
      </c>
      <c r="O2966" s="223">
        <v>1153</v>
      </c>
      <c r="P2966" s="126" t="s">
        <v>1331</v>
      </c>
    </row>
    <row r="2967" spans="1:16" ht="51">
      <c r="A2967" s="126" t="s">
        <v>620</v>
      </c>
      <c r="B2967" s="126"/>
      <c r="C2967" s="127" t="s">
        <v>714</v>
      </c>
      <c r="D2967" s="121">
        <v>42986</v>
      </c>
      <c r="E2967" s="122" t="s">
        <v>7463</v>
      </c>
      <c r="F2967" s="122" t="s">
        <v>3</v>
      </c>
      <c r="G2967" s="122">
        <v>1538318</v>
      </c>
      <c r="H2967" s="126"/>
      <c r="I2967" s="130" t="s">
        <v>7464</v>
      </c>
      <c r="J2967" s="126"/>
      <c r="K2967" s="126"/>
      <c r="L2967" s="126"/>
      <c r="M2967" s="126"/>
      <c r="N2967" s="226">
        <v>0</v>
      </c>
      <c r="O2967" s="223">
        <v>1152</v>
      </c>
      <c r="P2967" s="126" t="s">
        <v>1331</v>
      </c>
    </row>
    <row r="2968" spans="1:16" ht="51">
      <c r="A2968" s="126">
        <v>287</v>
      </c>
      <c r="B2968" s="126"/>
      <c r="C2968" s="127" t="s">
        <v>791</v>
      </c>
      <c r="D2968" s="121">
        <v>42986</v>
      </c>
      <c r="E2968" s="122" t="s">
        <v>7465</v>
      </c>
      <c r="F2968" s="122" t="s">
        <v>3</v>
      </c>
      <c r="G2968" s="122">
        <v>1538373</v>
      </c>
      <c r="H2968" s="126"/>
      <c r="I2968" s="130" t="s">
        <v>7466</v>
      </c>
      <c r="J2968" s="126"/>
      <c r="K2968" s="126"/>
      <c r="L2968" s="126"/>
      <c r="M2968" s="126"/>
      <c r="N2968" s="226">
        <v>0</v>
      </c>
      <c r="O2968" s="223">
        <v>5000</v>
      </c>
      <c r="P2968" s="126" t="s">
        <v>1331</v>
      </c>
    </row>
    <row r="2969" spans="1:16" ht="51">
      <c r="A2969" s="126" t="s">
        <v>620</v>
      </c>
      <c r="B2969" s="126"/>
      <c r="C2969" s="127" t="s">
        <v>714</v>
      </c>
      <c r="D2969" s="121">
        <v>42986</v>
      </c>
      <c r="E2969" s="122" t="s">
        <v>7467</v>
      </c>
      <c r="F2969" s="122" t="s">
        <v>3</v>
      </c>
      <c r="G2969" s="122">
        <v>1538259</v>
      </c>
      <c r="H2969" s="126"/>
      <c r="I2969" s="130" t="s">
        <v>7468</v>
      </c>
      <c r="J2969" s="126"/>
      <c r="K2969" s="126"/>
      <c r="L2969" s="126"/>
      <c r="M2969" s="126"/>
      <c r="N2969" s="226">
        <v>0</v>
      </c>
      <c r="O2969" s="223">
        <v>314.70999999999998</v>
      </c>
      <c r="P2969" s="126" t="s">
        <v>1331</v>
      </c>
    </row>
    <row r="2970" spans="1:16" ht="51">
      <c r="A2970" s="126" t="s">
        <v>620</v>
      </c>
      <c r="B2970" s="126"/>
      <c r="C2970" s="127" t="s">
        <v>714</v>
      </c>
      <c r="D2970" s="121">
        <v>42986</v>
      </c>
      <c r="E2970" s="122" t="s">
        <v>7469</v>
      </c>
      <c r="F2970" s="122" t="s">
        <v>3</v>
      </c>
      <c r="G2970" s="122">
        <v>1538258</v>
      </c>
      <c r="H2970" s="126"/>
      <c r="I2970" s="130" t="s">
        <v>7470</v>
      </c>
      <c r="J2970" s="126"/>
      <c r="K2970" s="126"/>
      <c r="L2970" s="126"/>
      <c r="M2970" s="126"/>
      <c r="N2970" s="226">
        <v>0</v>
      </c>
      <c r="O2970" s="223">
        <v>314.70999999999998</v>
      </c>
      <c r="P2970" s="126" t="s">
        <v>1331</v>
      </c>
    </row>
    <row r="2971" spans="1:16" ht="51">
      <c r="A2971" s="126">
        <v>10</v>
      </c>
      <c r="B2971" s="126"/>
      <c r="C2971" s="127" t="s">
        <v>691</v>
      </c>
      <c r="D2971" s="121">
        <v>42986</v>
      </c>
      <c r="E2971" s="122" t="s">
        <v>7471</v>
      </c>
      <c r="F2971" s="122" t="s">
        <v>3</v>
      </c>
      <c r="G2971" s="122">
        <v>1538237</v>
      </c>
      <c r="H2971" s="126"/>
      <c r="I2971" s="130" t="s">
        <v>7472</v>
      </c>
      <c r="J2971" s="126"/>
      <c r="K2971" s="126"/>
      <c r="L2971" s="126"/>
      <c r="M2971" s="126"/>
      <c r="N2971" s="226">
        <v>0</v>
      </c>
      <c r="O2971" s="223">
        <v>5000</v>
      </c>
      <c r="P2971" s="126" t="s">
        <v>1331</v>
      </c>
    </row>
    <row r="2972" spans="1:16" ht="51">
      <c r="A2972" s="126" t="s">
        <v>620</v>
      </c>
      <c r="B2972" s="126"/>
      <c r="C2972" s="127" t="s">
        <v>714</v>
      </c>
      <c r="D2972" s="121">
        <v>42986</v>
      </c>
      <c r="E2972" s="122" t="s">
        <v>7473</v>
      </c>
      <c r="F2972" s="122" t="s">
        <v>3</v>
      </c>
      <c r="G2972" s="122">
        <v>1538158</v>
      </c>
      <c r="H2972" s="126"/>
      <c r="I2972" s="130" t="s">
        <v>7474</v>
      </c>
      <c r="J2972" s="126"/>
      <c r="K2972" s="126"/>
      <c r="L2972" s="126"/>
      <c r="M2972" s="126"/>
      <c r="N2972" s="226">
        <v>0</v>
      </c>
      <c r="O2972" s="223">
        <v>3500</v>
      </c>
      <c r="P2972" s="126" t="s">
        <v>1331</v>
      </c>
    </row>
    <row r="2973" spans="1:16" ht="38.25">
      <c r="A2973" s="126">
        <v>580</v>
      </c>
      <c r="B2973" s="126"/>
      <c r="C2973" s="127" t="s">
        <v>218</v>
      </c>
      <c r="D2973" s="121">
        <v>42986</v>
      </c>
      <c r="E2973" s="122" t="s">
        <v>7475</v>
      </c>
      <c r="F2973" s="122" t="s">
        <v>3</v>
      </c>
      <c r="G2973" s="122">
        <v>1538138</v>
      </c>
      <c r="H2973" s="126"/>
      <c r="I2973" s="130" t="s">
        <v>7476</v>
      </c>
      <c r="J2973" s="126"/>
      <c r="K2973" s="126"/>
      <c r="L2973" s="126"/>
      <c r="M2973" s="126"/>
      <c r="N2973" s="226">
        <v>0</v>
      </c>
      <c r="O2973" s="223">
        <v>371</v>
      </c>
      <c r="P2973" s="126" t="s">
        <v>1331</v>
      </c>
    </row>
    <row r="2974" spans="1:16" ht="38.25">
      <c r="A2974" s="126">
        <v>20</v>
      </c>
      <c r="B2974" s="126"/>
      <c r="C2974" s="127" t="s">
        <v>694</v>
      </c>
      <c r="D2974" s="121">
        <v>42986</v>
      </c>
      <c r="E2974" s="122" t="s">
        <v>7478</v>
      </c>
      <c r="F2974" s="122" t="s">
        <v>3</v>
      </c>
      <c r="G2974" s="122">
        <v>1538505</v>
      </c>
      <c r="H2974" s="126"/>
      <c r="I2974" s="130" t="s">
        <v>7477</v>
      </c>
      <c r="J2974" s="126"/>
      <c r="K2974" s="126"/>
      <c r="L2974" s="126"/>
      <c r="M2974" s="126"/>
      <c r="N2974" s="226">
        <v>0</v>
      </c>
      <c r="O2974" s="223">
        <v>89</v>
      </c>
      <c r="P2974" s="126" t="s">
        <v>1331</v>
      </c>
    </row>
    <row r="2975" spans="1:16" ht="38.25">
      <c r="A2975" s="126">
        <v>20</v>
      </c>
      <c r="B2975" s="126"/>
      <c r="C2975" s="127" t="s">
        <v>694</v>
      </c>
      <c r="D2975" s="121">
        <v>42986</v>
      </c>
      <c r="E2975" s="122" t="s">
        <v>7479</v>
      </c>
      <c r="F2975" s="122" t="s">
        <v>3</v>
      </c>
      <c r="G2975" s="122">
        <v>1538499</v>
      </c>
      <c r="H2975" s="126"/>
      <c r="I2975" s="130" t="s">
        <v>7480</v>
      </c>
      <c r="J2975" s="126"/>
      <c r="K2975" s="126"/>
      <c r="L2975" s="126"/>
      <c r="M2975" s="126"/>
      <c r="N2975" s="226">
        <v>0</v>
      </c>
      <c r="O2975" s="223">
        <v>1392</v>
      </c>
      <c r="P2975" s="126" t="s">
        <v>1331</v>
      </c>
    </row>
    <row r="2976" spans="1:16" ht="63.75">
      <c r="A2976" s="126">
        <v>292</v>
      </c>
      <c r="B2976" s="126"/>
      <c r="C2976" s="127" t="s">
        <v>152</v>
      </c>
      <c r="D2976" s="121">
        <v>42986</v>
      </c>
      <c r="E2976" s="122" t="s">
        <v>7481</v>
      </c>
      <c r="F2976" s="122" t="s">
        <v>3</v>
      </c>
      <c r="G2976" s="122">
        <v>1538271</v>
      </c>
      <c r="H2976" s="126"/>
      <c r="I2976" s="130" t="s">
        <v>7482</v>
      </c>
      <c r="J2976" s="126"/>
      <c r="K2976" s="126"/>
      <c r="L2976" s="126"/>
      <c r="M2976" s="126"/>
      <c r="N2976" s="226">
        <v>0</v>
      </c>
      <c r="O2976" s="223">
        <v>157.5</v>
      </c>
      <c r="P2976" s="126" t="s">
        <v>1331</v>
      </c>
    </row>
    <row r="2977" spans="1:16" ht="51">
      <c r="A2977" s="126">
        <v>576</v>
      </c>
      <c r="B2977" s="126"/>
      <c r="C2977" s="127" t="s">
        <v>853</v>
      </c>
      <c r="D2977" s="121">
        <v>42986</v>
      </c>
      <c r="E2977" s="122" t="s">
        <v>7483</v>
      </c>
      <c r="F2977" s="122" t="s">
        <v>3</v>
      </c>
      <c r="G2977" s="122">
        <v>1538268</v>
      </c>
      <c r="H2977" s="126"/>
      <c r="I2977" s="130" t="s">
        <v>7484</v>
      </c>
      <c r="J2977" s="126"/>
      <c r="K2977" s="126"/>
      <c r="L2977" s="126"/>
      <c r="M2977" s="126"/>
      <c r="N2977" s="226">
        <v>0</v>
      </c>
      <c r="O2977" s="223">
        <v>72589.100000000006</v>
      </c>
      <c r="P2977" s="126" t="s">
        <v>1331</v>
      </c>
    </row>
    <row r="2978" spans="1:16" ht="63.75">
      <c r="A2978" s="126" t="s">
        <v>620</v>
      </c>
      <c r="B2978" s="126"/>
      <c r="C2978" s="127" t="s">
        <v>714</v>
      </c>
      <c r="D2978" s="121">
        <v>42986</v>
      </c>
      <c r="E2978" s="122" t="s">
        <v>7485</v>
      </c>
      <c r="F2978" s="122" t="s">
        <v>3</v>
      </c>
      <c r="G2978" s="122">
        <v>1538265</v>
      </c>
      <c r="H2978" s="126"/>
      <c r="I2978" s="130" t="s">
        <v>7486</v>
      </c>
      <c r="J2978" s="126"/>
      <c r="K2978" s="126"/>
      <c r="L2978" s="126"/>
      <c r="M2978" s="126"/>
      <c r="N2978" s="226">
        <v>0</v>
      </c>
      <c r="O2978" s="223">
        <v>12781.210000000001</v>
      </c>
      <c r="P2978" s="126" t="s">
        <v>1331</v>
      </c>
    </row>
    <row r="2979" spans="1:16" ht="63.75">
      <c r="A2979" s="126">
        <v>512</v>
      </c>
      <c r="B2979" s="126"/>
      <c r="C2979" s="127" t="s">
        <v>841</v>
      </c>
      <c r="D2979" s="121">
        <v>42989</v>
      </c>
      <c r="E2979" s="122" t="s">
        <v>7487</v>
      </c>
      <c r="F2979" s="122" t="s">
        <v>3</v>
      </c>
      <c r="G2979" s="122">
        <v>1538918</v>
      </c>
      <c r="H2979" s="126"/>
      <c r="I2979" s="130" t="s">
        <v>7488</v>
      </c>
      <c r="J2979" s="126"/>
      <c r="K2979" s="126"/>
      <c r="L2979" s="126"/>
      <c r="M2979" s="126"/>
      <c r="N2979" s="226">
        <v>0</v>
      </c>
      <c r="O2979" s="223">
        <v>180</v>
      </c>
      <c r="P2979" s="126" t="s">
        <v>1331</v>
      </c>
    </row>
    <row r="2980" spans="1:16" ht="51">
      <c r="A2980" s="126" t="s">
        <v>627</v>
      </c>
      <c r="B2980" s="126"/>
      <c r="C2980" s="127" t="s">
        <v>1235</v>
      </c>
      <c r="D2980" s="121">
        <v>42989</v>
      </c>
      <c r="E2980" s="122" t="s">
        <v>7489</v>
      </c>
      <c r="F2980" s="122" t="s">
        <v>3</v>
      </c>
      <c r="G2980" s="122">
        <v>1538874</v>
      </c>
      <c r="H2980" s="126"/>
      <c r="I2980" s="130" t="s">
        <v>7490</v>
      </c>
      <c r="J2980" s="126"/>
      <c r="K2980" s="126"/>
      <c r="L2980" s="126"/>
      <c r="M2980" s="126"/>
      <c r="N2980" s="226">
        <v>0</v>
      </c>
      <c r="O2980" s="223">
        <v>218115.58000000002</v>
      </c>
      <c r="P2980" s="126" t="s">
        <v>1331</v>
      </c>
    </row>
    <row r="2981" spans="1:16" ht="51">
      <c r="A2981" s="126" t="s">
        <v>627</v>
      </c>
      <c r="B2981" s="126"/>
      <c r="C2981" s="127" t="s">
        <v>1235</v>
      </c>
      <c r="D2981" s="121">
        <v>42989</v>
      </c>
      <c r="E2981" s="122" t="s">
        <v>7491</v>
      </c>
      <c r="F2981" s="122" t="s">
        <v>3</v>
      </c>
      <c r="G2981" s="122">
        <v>1538876</v>
      </c>
      <c r="H2981" s="126"/>
      <c r="I2981" s="130" t="s">
        <v>7492</v>
      </c>
      <c r="J2981" s="126"/>
      <c r="K2981" s="126"/>
      <c r="L2981" s="126"/>
      <c r="M2981" s="126"/>
      <c r="N2981" s="226">
        <v>0</v>
      </c>
      <c r="O2981" s="223">
        <v>786.12</v>
      </c>
      <c r="P2981" s="126" t="s">
        <v>1331</v>
      </c>
    </row>
    <row r="2982" spans="1:16" ht="51">
      <c r="A2982" s="126">
        <v>203</v>
      </c>
      <c r="B2982" s="126"/>
      <c r="C2982" s="127" t="s">
        <v>758</v>
      </c>
      <c r="D2982" s="121">
        <v>42989</v>
      </c>
      <c r="E2982" s="122" t="s">
        <v>7493</v>
      </c>
      <c r="F2982" s="122" t="s">
        <v>3</v>
      </c>
      <c r="G2982" s="122">
        <v>1538884</v>
      </c>
      <c r="H2982" s="126"/>
      <c r="I2982" s="130" t="s">
        <v>7494</v>
      </c>
      <c r="J2982" s="126"/>
      <c r="K2982" s="126"/>
      <c r="L2982" s="126"/>
      <c r="M2982" s="126"/>
      <c r="N2982" s="226">
        <v>0</v>
      </c>
      <c r="O2982" s="223">
        <v>269974.64</v>
      </c>
      <c r="P2982" s="126" t="s">
        <v>1331</v>
      </c>
    </row>
    <row r="2983" spans="1:16" ht="63.75">
      <c r="A2983" s="126">
        <v>41</v>
      </c>
      <c r="B2983" s="126"/>
      <c r="C2983" s="127" t="s">
        <v>698</v>
      </c>
      <c r="D2983" s="121">
        <v>42989</v>
      </c>
      <c r="E2983" s="122" t="s">
        <v>7495</v>
      </c>
      <c r="F2983" s="122" t="s">
        <v>3</v>
      </c>
      <c r="G2983" s="122">
        <v>1538904</v>
      </c>
      <c r="H2983" s="126"/>
      <c r="I2983" s="130" t="s">
        <v>7496</v>
      </c>
      <c r="J2983" s="126"/>
      <c r="K2983" s="126"/>
      <c r="L2983" s="126"/>
      <c r="M2983" s="126"/>
      <c r="N2983" s="226">
        <v>0</v>
      </c>
      <c r="O2983" s="223">
        <v>98105.42</v>
      </c>
      <c r="P2983" s="126" t="s">
        <v>1331</v>
      </c>
    </row>
    <row r="2984" spans="1:16" ht="51">
      <c r="A2984" s="126" t="s">
        <v>620</v>
      </c>
      <c r="B2984" s="126"/>
      <c r="C2984" s="127" t="s">
        <v>714</v>
      </c>
      <c r="D2984" s="121">
        <v>42989</v>
      </c>
      <c r="E2984" s="122" t="s">
        <v>7497</v>
      </c>
      <c r="F2984" s="122" t="s">
        <v>3</v>
      </c>
      <c r="G2984" s="122">
        <v>1538756</v>
      </c>
      <c r="H2984" s="126"/>
      <c r="I2984" s="130" t="s">
        <v>2364</v>
      </c>
      <c r="J2984" s="126"/>
      <c r="K2984" s="126"/>
      <c r="L2984" s="126"/>
      <c r="M2984" s="126"/>
      <c r="N2984" s="226">
        <v>0</v>
      </c>
      <c r="O2984" s="223">
        <v>1016</v>
      </c>
      <c r="P2984" s="126" t="s">
        <v>1331</v>
      </c>
    </row>
    <row r="2985" spans="1:16" ht="51">
      <c r="A2985" s="126" t="s">
        <v>620</v>
      </c>
      <c r="B2985" s="126"/>
      <c r="C2985" s="127" t="s">
        <v>714</v>
      </c>
      <c r="D2985" s="121">
        <v>42989</v>
      </c>
      <c r="E2985" s="122" t="s">
        <v>7498</v>
      </c>
      <c r="F2985" s="122" t="s">
        <v>3</v>
      </c>
      <c r="G2985" s="122">
        <v>1538761</v>
      </c>
      <c r="H2985" s="126"/>
      <c r="I2985" s="130" t="s">
        <v>7499</v>
      </c>
      <c r="J2985" s="126"/>
      <c r="K2985" s="126"/>
      <c r="L2985" s="126"/>
      <c r="M2985" s="126"/>
      <c r="N2985" s="226">
        <v>0</v>
      </c>
      <c r="O2985" s="223">
        <v>805.67000000000007</v>
      </c>
      <c r="P2985" s="126" t="s">
        <v>1331</v>
      </c>
    </row>
    <row r="2986" spans="1:16" ht="63.75">
      <c r="A2986" s="126">
        <v>52</v>
      </c>
      <c r="B2986" s="126"/>
      <c r="C2986" s="127" t="s">
        <v>704</v>
      </c>
      <c r="D2986" s="121">
        <v>42989</v>
      </c>
      <c r="E2986" s="122" t="s">
        <v>7500</v>
      </c>
      <c r="F2986" s="122" t="s">
        <v>3</v>
      </c>
      <c r="G2986" s="122">
        <v>1538898</v>
      </c>
      <c r="H2986" s="126"/>
      <c r="I2986" s="130" t="s">
        <v>7501</v>
      </c>
      <c r="J2986" s="126"/>
      <c r="K2986" s="126"/>
      <c r="L2986" s="126"/>
      <c r="M2986" s="126"/>
      <c r="N2986" s="226">
        <v>0</v>
      </c>
      <c r="O2986" s="223">
        <v>204</v>
      </c>
      <c r="P2986" s="126" t="s">
        <v>1331</v>
      </c>
    </row>
    <row r="2987" spans="1:16" ht="51">
      <c r="A2987" s="126" t="s">
        <v>620</v>
      </c>
      <c r="B2987" s="126"/>
      <c r="C2987" s="127" t="s">
        <v>714</v>
      </c>
      <c r="D2987" s="121">
        <v>42990</v>
      </c>
      <c r="E2987" s="122" t="s">
        <v>7502</v>
      </c>
      <c r="F2987" s="122" t="s">
        <v>3</v>
      </c>
      <c r="G2987" s="122">
        <v>1539564</v>
      </c>
      <c r="H2987" s="126"/>
      <c r="I2987" s="130" t="s">
        <v>7503</v>
      </c>
      <c r="J2987" s="126"/>
      <c r="K2987" s="126"/>
      <c r="L2987" s="126"/>
      <c r="M2987" s="126"/>
      <c r="N2987" s="226">
        <v>0</v>
      </c>
      <c r="O2987" s="223">
        <v>1888</v>
      </c>
      <c r="P2987" s="126" t="s">
        <v>1331</v>
      </c>
    </row>
    <row r="2988" spans="1:16" ht="51">
      <c r="A2988" s="126">
        <v>574</v>
      </c>
      <c r="B2988" s="126"/>
      <c r="C2988" s="127" t="s">
        <v>851</v>
      </c>
      <c r="D2988" s="121">
        <v>42990</v>
      </c>
      <c r="E2988" s="122" t="s">
        <v>7504</v>
      </c>
      <c r="F2988" s="122" t="s">
        <v>3</v>
      </c>
      <c r="G2988" s="122">
        <v>1539574</v>
      </c>
      <c r="H2988" s="126"/>
      <c r="I2988" s="130" t="s">
        <v>7505</v>
      </c>
      <c r="J2988" s="126"/>
      <c r="K2988" s="126"/>
      <c r="L2988" s="126"/>
      <c r="M2988" s="126"/>
      <c r="N2988" s="226">
        <v>0</v>
      </c>
      <c r="O2988" s="223">
        <v>5</v>
      </c>
      <c r="P2988" s="126" t="s">
        <v>1331</v>
      </c>
    </row>
    <row r="2989" spans="1:16" ht="38.25">
      <c r="A2989" s="126">
        <v>378</v>
      </c>
      <c r="B2989" s="126"/>
      <c r="C2989" s="127" t="s">
        <v>1278</v>
      </c>
      <c r="D2989" s="121">
        <v>42990</v>
      </c>
      <c r="E2989" s="122" t="s">
        <v>7506</v>
      </c>
      <c r="F2989" s="122" t="s">
        <v>3</v>
      </c>
      <c r="G2989" s="122">
        <v>1539585</v>
      </c>
      <c r="H2989" s="126"/>
      <c r="I2989" s="130" t="s">
        <v>7507</v>
      </c>
      <c r="J2989" s="126"/>
      <c r="K2989" s="126"/>
      <c r="L2989" s="126"/>
      <c r="M2989" s="126"/>
      <c r="N2989" s="226">
        <v>0</v>
      </c>
      <c r="O2989" s="223">
        <v>43.22</v>
      </c>
      <c r="P2989" s="126" t="s">
        <v>1331</v>
      </c>
    </row>
    <row r="2990" spans="1:16" ht="63.75">
      <c r="A2990" s="126">
        <v>41</v>
      </c>
      <c r="B2990" s="126"/>
      <c r="C2990" s="127" t="s">
        <v>698</v>
      </c>
      <c r="D2990" s="121">
        <v>42990</v>
      </c>
      <c r="E2990" s="122" t="s">
        <v>7508</v>
      </c>
      <c r="F2990" s="122" t="s">
        <v>3</v>
      </c>
      <c r="G2990" s="122">
        <v>1539372</v>
      </c>
      <c r="H2990" s="126"/>
      <c r="I2990" s="130" t="s">
        <v>7509</v>
      </c>
      <c r="J2990" s="126"/>
      <c r="K2990" s="126"/>
      <c r="L2990" s="126"/>
      <c r="M2990" s="126"/>
      <c r="N2990" s="226">
        <v>0</v>
      </c>
      <c r="O2990" s="223">
        <v>6200</v>
      </c>
      <c r="P2990" s="126" t="s">
        <v>1331</v>
      </c>
    </row>
    <row r="2991" spans="1:16" ht="51">
      <c r="A2991" s="126" t="s">
        <v>620</v>
      </c>
      <c r="B2991" s="126"/>
      <c r="C2991" s="127" t="s">
        <v>714</v>
      </c>
      <c r="D2991" s="121">
        <v>42990</v>
      </c>
      <c r="E2991" s="122" t="s">
        <v>7510</v>
      </c>
      <c r="F2991" s="122" t="s">
        <v>3</v>
      </c>
      <c r="G2991" s="122">
        <v>1539305</v>
      </c>
      <c r="H2991" s="126"/>
      <c r="I2991" s="130" t="s">
        <v>7511</v>
      </c>
      <c r="J2991" s="126"/>
      <c r="K2991" s="126"/>
      <c r="L2991" s="126"/>
      <c r="M2991" s="126"/>
      <c r="N2991" s="226">
        <v>0</v>
      </c>
      <c r="O2991" s="223">
        <v>136.32</v>
      </c>
      <c r="P2991" s="126" t="s">
        <v>1331</v>
      </c>
    </row>
    <row r="2992" spans="1:16" ht="51">
      <c r="A2992" s="126">
        <v>10</v>
      </c>
      <c r="B2992" s="126"/>
      <c r="C2992" s="127" t="s">
        <v>691</v>
      </c>
      <c r="D2992" s="121">
        <v>42990</v>
      </c>
      <c r="E2992" s="122" t="s">
        <v>7512</v>
      </c>
      <c r="F2992" s="122" t="s">
        <v>3</v>
      </c>
      <c r="G2992" s="122">
        <v>1539324</v>
      </c>
      <c r="H2992" s="126"/>
      <c r="I2992" s="130" t="s">
        <v>7513</v>
      </c>
      <c r="J2992" s="126"/>
      <c r="K2992" s="126"/>
      <c r="L2992" s="126"/>
      <c r="M2992" s="126"/>
      <c r="N2992" s="226">
        <v>0</v>
      </c>
      <c r="O2992" s="223">
        <v>25995.100000000002</v>
      </c>
      <c r="P2992" s="126" t="s">
        <v>1331</v>
      </c>
    </row>
    <row r="2993" spans="1:16" ht="51">
      <c r="A2993" s="126">
        <v>20</v>
      </c>
      <c r="B2993" s="126"/>
      <c r="C2993" s="127" t="s">
        <v>694</v>
      </c>
      <c r="D2993" s="121">
        <v>42990</v>
      </c>
      <c r="E2993" s="122" t="s">
        <v>7514</v>
      </c>
      <c r="F2993" s="122" t="s">
        <v>3</v>
      </c>
      <c r="G2993" s="122">
        <v>1539308</v>
      </c>
      <c r="H2993" s="126"/>
      <c r="I2993" s="130" t="s">
        <v>7515</v>
      </c>
      <c r="J2993" s="126"/>
      <c r="K2993" s="126"/>
      <c r="L2993" s="126"/>
      <c r="M2993" s="126"/>
      <c r="N2993" s="226">
        <v>0</v>
      </c>
      <c r="O2993" s="223">
        <v>20</v>
      </c>
      <c r="P2993" s="126" t="s">
        <v>1331</v>
      </c>
    </row>
    <row r="2994" spans="1:16" ht="51">
      <c r="A2994" s="126" t="s">
        <v>620</v>
      </c>
      <c r="B2994" s="126"/>
      <c r="C2994" s="127" t="s">
        <v>714</v>
      </c>
      <c r="D2994" s="121">
        <v>42991</v>
      </c>
      <c r="E2994" s="122" t="s">
        <v>7516</v>
      </c>
      <c r="F2994" s="122" t="s">
        <v>3</v>
      </c>
      <c r="G2994" s="122">
        <v>1539957</v>
      </c>
      <c r="H2994" s="126"/>
      <c r="I2994" s="130" t="s">
        <v>7517</v>
      </c>
      <c r="J2994" s="126"/>
      <c r="K2994" s="126"/>
      <c r="L2994" s="126"/>
      <c r="M2994" s="126"/>
      <c r="N2994" s="226">
        <v>0</v>
      </c>
      <c r="O2994" s="223">
        <v>4917.33</v>
      </c>
      <c r="P2994" s="126" t="s">
        <v>1331</v>
      </c>
    </row>
    <row r="2995" spans="1:16" ht="63.75">
      <c r="A2995" s="126" t="s">
        <v>620</v>
      </c>
      <c r="B2995" s="126"/>
      <c r="C2995" s="127" t="s">
        <v>714</v>
      </c>
      <c r="D2995" s="121">
        <v>42991</v>
      </c>
      <c r="E2995" s="122" t="s">
        <v>7519</v>
      </c>
      <c r="F2995" s="122" t="s">
        <v>3</v>
      </c>
      <c r="G2995" s="122">
        <v>1539829</v>
      </c>
      <c r="H2995" s="126"/>
      <c r="I2995" s="130" t="s">
        <v>7520</v>
      </c>
      <c r="J2995" s="126"/>
      <c r="K2995" s="126"/>
      <c r="L2995" s="126"/>
      <c r="M2995" s="126"/>
      <c r="N2995" s="226">
        <v>0</v>
      </c>
      <c r="O2995" s="223">
        <v>1413.6200000000001</v>
      </c>
      <c r="P2995" s="126" t="s">
        <v>1331</v>
      </c>
    </row>
    <row r="2996" spans="1:16" ht="63.75">
      <c r="A2996" s="126">
        <v>512</v>
      </c>
      <c r="B2996" s="126"/>
      <c r="C2996" s="127" t="s">
        <v>841</v>
      </c>
      <c r="D2996" s="121">
        <v>42991</v>
      </c>
      <c r="E2996" s="122" t="s">
        <v>7521</v>
      </c>
      <c r="F2996" s="122" t="s">
        <v>3</v>
      </c>
      <c r="G2996" s="122">
        <v>1539874</v>
      </c>
      <c r="H2996" s="126"/>
      <c r="I2996" s="130" t="s">
        <v>7522</v>
      </c>
      <c r="J2996" s="126"/>
      <c r="K2996" s="126"/>
      <c r="L2996" s="126"/>
      <c r="M2996" s="126"/>
      <c r="N2996" s="226">
        <v>0</v>
      </c>
      <c r="O2996" s="223">
        <v>240</v>
      </c>
      <c r="P2996" s="126" t="s">
        <v>1331</v>
      </c>
    </row>
    <row r="2997" spans="1:16" ht="51">
      <c r="A2997" s="126">
        <v>70</v>
      </c>
      <c r="B2997" s="126"/>
      <c r="C2997" s="127" t="s">
        <v>706</v>
      </c>
      <c r="D2997" s="121">
        <v>42991</v>
      </c>
      <c r="E2997" s="122" t="s">
        <v>7523</v>
      </c>
      <c r="F2997" s="122" t="s">
        <v>3</v>
      </c>
      <c r="G2997" s="122">
        <v>1539847</v>
      </c>
      <c r="H2997" s="126"/>
      <c r="I2997" s="130" t="s">
        <v>7524</v>
      </c>
      <c r="J2997" s="126"/>
      <c r="K2997" s="126"/>
      <c r="L2997" s="126"/>
      <c r="M2997" s="126"/>
      <c r="N2997" s="226">
        <v>0</v>
      </c>
      <c r="O2997" s="223">
        <v>36.700000000000003</v>
      </c>
      <c r="P2997" s="126" t="s">
        <v>1331</v>
      </c>
    </row>
    <row r="2998" spans="1:16" ht="63.75">
      <c r="A2998" s="126">
        <v>310</v>
      </c>
      <c r="B2998" s="126"/>
      <c r="C2998" s="127" t="s">
        <v>808</v>
      </c>
      <c r="D2998" s="121">
        <v>42991</v>
      </c>
      <c r="E2998" s="122" t="s">
        <v>7525</v>
      </c>
      <c r="F2998" s="122" t="s">
        <v>3</v>
      </c>
      <c r="G2998" s="122">
        <v>1539798</v>
      </c>
      <c r="H2998" s="126"/>
      <c r="I2998" s="130" t="s">
        <v>7526</v>
      </c>
      <c r="J2998" s="126"/>
      <c r="K2998" s="126"/>
      <c r="L2998" s="126"/>
      <c r="M2998" s="126"/>
      <c r="N2998" s="226">
        <v>0</v>
      </c>
      <c r="O2998" s="223">
        <v>40</v>
      </c>
      <c r="P2998" s="126" t="s">
        <v>1331</v>
      </c>
    </row>
    <row r="2999" spans="1:16" ht="63.75">
      <c r="A2999" s="126">
        <v>340</v>
      </c>
      <c r="B2999" s="126"/>
      <c r="C2999" s="127" t="s">
        <v>815</v>
      </c>
      <c r="D2999" s="121">
        <v>42992</v>
      </c>
      <c r="E2999" s="122" t="s">
        <v>7527</v>
      </c>
      <c r="F2999" s="122" t="s">
        <v>3</v>
      </c>
      <c r="G2999" s="122">
        <v>1540414</v>
      </c>
      <c r="H2999" s="126"/>
      <c r="I2999" s="130" t="s">
        <v>7528</v>
      </c>
      <c r="J2999" s="126"/>
      <c r="K2999" s="126"/>
      <c r="L2999" s="126"/>
      <c r="M2999" s="126"/>
      <c r="N2999" s="226">
        <v>0</v>
      </c>
      <c r="O2999" s="223">
        <v>153.32</v>
      </c>
      <c r="P2999" s="126" t="s">
        <v>1331</v>
      </c>
    </row>
    <row r="3000" spans="1:16" ht="51">
      <c r="A3000" s="126" t="s">
        <v>620</v>
      </c>
      <c r="B3000" s="126"/>
      <c r="C3000" s="127" t="s">
        <v>714</v>
      </c>
      <c r="D3000" s="121">
        <v>42992</v>
      </c>
      <c r="E3000" s="122" t="s">
        <v>7529</v>
      </c>
      <c r="F3000" s="122" t="s">
        <v>3</v>
      </c>
      <c r="G3000" s="122">
        <v>1540416</v>
      </c>
      <c r="H3000" s="126"/>
      <c r="I3000" s="130" t="s">
        <v>6116</v>
      </c>
      <c r="J3000" s="126"/>
      <c r="K3000" s="126"/>
      <c r="L3000" s="126"/>
      <c r="M3000" s="126"/>
      <c r="N3000" s="226">
        <v>0</v>
      </c>
      <c r="O3000" s="223">
        <v>7348.43</v>
      </c>
      <c r="P3000" s="126" t="s">
        <v>1331</v>
      </c>
    </row>
    <row r="3001" spans="1:16" ht="63.75">
      <c r="A3001" s="126">
        <v>340</v>
      </c>
      <c r="B3001" s="126"/>
      <c r="C3001" s="127" t="s">
        <v>815</v>
      </c>
      <c r="D3001" s="121">
        <v>42992</v>
      </c>
      <c r="E3001" s="122" t="s">
        <v>7530</v>
      </c>
      <c r="F3001" s="122" t="s">
        <v>3</v>
      </c>
      <c r="G3001" s="122">
        <v>1540417</v>
      </c>
      <c r="H3001" s="126"/>
      <c r="I3001" s="130" t="s">
        <v>7531</v>
      </c>
      <c r="J3001" s="126"/>
      <c r="K3001" s="126"/>
      <c r="L3001" s="126"/>
      <c r="M3001" s="126"/>
      <c r="N3001" s="226">
        <v>0</v>
      </c>
      <c r="O3001" s="223">
        <v>308.26</v>
      </c>
      <c r="P3001" s="126" t="s">
        <v>1331</v>
      </c>
    </row>
    <row r="3002" spans="1:16" ht="63.75">
      <c r="A3002" s="126">
        <v>340</v>
      </c>
      <c r="B3002" s="126"/>
      <c r="C3002" s="127" t="s">
        <v>815</v>
      </c>
      <c r="D3002" s="121">
        <v>42992</v>
      </c>
      <c r="E3002" s="122" t="s">
        <v>7532</v>
      </c>
      <c r="F3002" s="122" t="s">
        <v>3</v>
      </c>
      <c r="G3002" s="122">
        <v>1540418</v>
      </c>
      <c r="H3002" s="126"/>
      <c r="I3002" s="130" t="s">
        <v>7533</v>
      </c>
      <c r="J3002" s="126"/>
      <c r="K3002" s="126"/>
      <c r="L3002" s="126"/>
      <c r="M3002" s="126"/>
      <c r="N3002" s="226">
        <v>0</v>
      </c>
      <c r="O3002" s="223">
        <v>302.52</v>
      </c>
      <c r="P3002" s="126" t="s">
        <v>1331</v>
      </c>
    </row>
    <row r="3003" spans="1:16" ht="51">
      <c r="A3003" s="126" t="s">
        <v>620</v>
      </c>
      <c r="B3003" s="126"/>
      <c r="C3003" s="127" t="s">
        <v>714</v>
      </c>
      <c r="D3003" s="121">
        <v>42992</v>
      </c>
      <c r="E3003" s="122" t="s">
        <v>7534</v>
      </c>
      <c r="F3003" s="122" t="s">
        <v>3</v>
      </c>
      <c r="G3003" s="122">
        <v>1540287</v>
      </c>
      <c r="H3003" s="126"/>
      <c r="I3003" s="130" t="s">
        <v>7535</v>
      </c>
      <c r="J3003" s="126"/>
      <c r="K3003" s="126"/>
      <c r="L3003" s="126"/>
      <c r="M3003" s="126"/>
      <c r="N3003" s="226">
        <v>0</v>
      </c>
      <c r="O3003" s="223">
        <v>50</v>
      </c>
      <c r="P3003" s="126" t="s">
        <v>1331</v>
      </c>
    </row>
    <row r="3004" spans="1:16" ht="51">
      <c r="A3004" s="126">
        <v>292</v>
      </c>
      <c r="B3004" s="126"/>
      <c r="C3004" s="127" t="s">
        <v>152</v>
      </c>
      <c r="D3004" s="121">
        <v>42992</v>
      </c>
      <c r="E3004" s="122" t="s">
        <v>7536</v>
      </c>
      <c r="F3004" s="122" t="s">
        <v>3</v>
      </c>
      <c r="G3004" s="122">
        <v>1540521</v>
      </c>
      <c r="H3004" s="126"/>
      <c r="I3004" s="130" t="s">
        <v>7537</v>
      </c>
      <c r="J3004" s="126"/>
      <c r="K3004" s="126"/>
      <c r="L3004" s="126"/>
      <c r="M3004" s="126"/>
      <c r="N3004" s="226">
        <v>0</v>
      </c>
      <c r="O3004" s="223">
        <v>592</v>
      </c>
      <c r="P3004" s="126" t="s">
        <v>1331</v>
      </c>
    </row>
    <row r="3005" spans="1:16" ht="63.75">
      <c r="A3005" s="126">
        <v>512</v>
      </c>
      <c r="B3005" s="126"/>
      <c r="C3005" s="127" t="s">
        <v>841</v>
      </c>
      <c r="D3005" s="121">
        <v>42992</v>
      </c>
      <c r="E3005" s="122" t="s">
        <v>7538</v>
      </c>
      <c r="F3005" s="122" t="s">
        <v>3</v>
      </c>
      <c r="G3005" s="122">
        <v>1540513</v>
      </c>
      <c r="H3005" s="126"/>
      <c r="I3005" s="130" t="s">
        <v>7539</v>
      </c>
      <c r="J3005" s="126"/>
      <c r="K3005" s="126"/>
      <c r="L3005" s="126"/>
      <c r="M3005" s="126"/>
      <c r="N3005" s="226">
        <v>0</v>
      </c>
      <c r="O3005" s="223">
        <v>180</v>
      </c>
      <c r="P3005" s="126" t="s">
        <v>1331</v>
      </c>
    </row>
    <row r="3006" spans="1:16" ht="51">
      <c r="A3006" s="126" t="s">
        <v>620</v>
      </c>
      <c r="B3006" s="126"/>
      <c r="C3006" s="127" t="s">
        <v>714</v>
      </c>
      <c r="D3006" s="121">
        <v>42992</v>
      </c>
      <c r="E3006" s="122" t="s">
        <v>7540</v>
      </c>
      <c r="F3006" s="122" t="s">
        <v>3</v>
      </c>
      <c r="G3006" s="122">
        <v>1540509</v>
      </c>
      <c r="H3006" s="126"/>
      <c r="I3006" s="130" t="s">
        <v>7541</v>
      </c>
      <c r="J3006" s="126"/>
      <c r="K3006" s="126"/>
      <c r="L3006" s="126"/>
      <c r="M3006" s="126"/>
      <c r="N3006" s="226">
        <v>0</v>
      </c>
      <c r="O3006" s="223">
        <v>1145</v>
      </c>
      <c r="P3006" s="126" t="s">
        <v>1331</v>
      </c>
    </row>
    <row r="3007" spans="1:16" ht="51">
      <c r="A3007" s="126" t="s">
        <v>620</v>
      </c>
      <c r="B3007" s="126"/>
      <c r="C3007" s="127" t="s">
        <v>714</v>
      </c>
      <c r="D3007" s="121">
        <v>42992</v>
      </c>
      <c r="E3007" s="122" t="s">
        <v>7542</v>
      </c>
      <c r="F3007" s="122" t="s">
        <v>3</v>
      </c>
      <c r="G3007" s="122">
        <v>1540506</v>
      </c>
      <c r="H3007" s="126"/>
      <c r="I3007" s="130" t="s">
        <v>7543</v>
      </c>
      <c r="J3007" s="126"/>
      <c r="K3007" s="126"/>
      <c r="L3007" s="126"/>
      <c r="M3007" s="126"/>
      <c r="N3007" s="226">
        <v>0</v>
      </c>
      <c r="O3007" s="223">
        <v>10830</v>
      </c>
      <c r="P3007" s="126" t="s">
        <v>1331</v>
      </c>
    </row>
    <row r="3008" spans="1:16" ht="51">
      <c r="A3008" s="126">
        <v>580</v>
      </c>
      <c r="B3008" s="126"/>
      <c r="C3008" s="127" t="s">
        <v>218</v>
      </c>
      <c r="D3008" s="121">
        <v>42992</v>
      </c>
      <c r="E3008" s="122" t="s">
        <v>7544</v>
      </c>
      <c r="F3008" s="122" t="s">
        <v>3</v>
      </c>
      <c r="G3008" s="122">
        <v>1540339</v>
      </c>
      <c r="H3008" s="126"/>
      <c r="I3008" s="130" t="s">
        <v>7545</v>
      </c>
      <c r="J3008" s="126"/>
      <c r="K3008" s="126"/>
      <c r="L3008" s="126"/>
      <c r="M3008" s="126"/>
      <c r="N3008" s="226">
        <v>0</v>
      </c>
      <c r="O3008" s="223">
        <v>150</v>
      </c>
      <c r="P3008" s="126" t="s">
        <v>1331</v>
      </c>
    </row>
    <row r="3009" spans="1:16" ht="51">
      <c r="A3009" s="126" t="s">
        <v>620</v>
      </c>
      <c r="B3009" s="126"/>
      <c r="C3009" s="127" t="s">
        <v>714</v>
      </c>
      <c r="D3009" s="121">
        <v>42992</v>
      </c>
      <c r="E3009" s="122" t="s">
        <v>7546</v>
      </c>
      <c r="F3009" s="122" t="s">
        <v>3</v>
      </c>
      <c r="G3009" s="122">
        <v>1540290</v>
      </c>
      <c r="H3009" s="126"/>
      <c r="I3009" s="130" t="s">
        <v>7547</v>
      </c>
      <c r="J3009" s="126"/>
      <c r="K3009" s="126"/>
      <c r="L3009" s="126"/>
      <c r="M3009" s="126"/>
      <c r="N3009" s="226">
        <v>0</v>
      </c>
      <c r="O3009" s="223">
        <v>965</v>
      </c>
      <c r="P3009" s="126" t="s">
        <v>1331</v>
      </c>
    </row>
    <row r="3010" spans="1:16" ht="51">
      <c r="A3010" s="126">
        <v>15</v>
      </c>
      <c r="B3010" s="126"/>
      <c r="C3010" s="127" t="s">
        <v>692</v>
      </c>
      <c r="D3010" s="121">
        <v>42992</v>
      </c>
      <c r="E3010" s="122" t="s">
        <v>7548</v>
      </c>
      <c r="F3010" s="122" t="s">
        <v>3</v>
      </c>
      <c r="G3010" s="122">
        <v>1540283</v>
      </c>
      <c r="H3010" s="126"/>
      <c r="I3010" s="130" t="s">
        <v>7549</v>
      </c>
      <c r="J3010" s="126"/>
      <c r="K3010" s="126"/>
      <c r="L3010" s="126"/>
      <c r="M3010" s="126"/>
      <c r="N3010" s="226">
        <v>0</v>
      </c>
      <c r="O3010" s="223">
        <v>13</v>
      </c>
      <c r="P3010" s="126" t="s">
        <v>1331</v>
      </c>
    </row>
    <row r="3011" spans="1:16" ht="63.75">
      <c r="A3011" s="126" t="s">
        <v>620</v>
      </c>
      <c r="B3011" s="126"/>
      <c r="C3011" s="127" t="s">
        <v>714</v>
      </c>
      <c r="D3011" s="121">
        <v>42993</v>
      </c>
      <c r="E3011" s="122" t="s">
        <v>7550</v>
      </c>
      <c r="F3011" s="122" t="s">
        <v>3</v>
      </c>
      <c r="G3011" s="122">
        <v>1540694</v>
      </c>
      <c r="H3011" s="126"/>
      <c r="I3011" s="130" t="s">
        <v>7551</v>
      </c>
      <c r="J3011" s="126"/>
      <c r="K3011" s="126"/>
      <c r="L3011" s="126"/>
      <c r="M3011" s="126"/>
      <c r="N3011" s="226">
        <v>0</v>
      </c>
      <c r="O3011" s="223">
        <v>360.15000000000003</v>
      </c>
      <c r="P3011" s="126" t="s">
        <v>1331</v>
      </c>
    </row>
    <row r="3012" spans="1:16" ht="51">
      <c r="A3012" s="126" t="s">
        <v>620</v>
      </c>
      <c r="B3012" s="126"/>
      <c r="C3012" s="127" t="s">
        <v>714</v>
      </c>
      <c r="D3012" s="121">
        <v>42993</v>
      </c>
      <c r="E3012" s="122" t="s">
        <v>7552</v>
      </c>
      <c r="F3012" s="122" t="s">
        <v>3</v>
      </c>
      <c r="G3012" s="122">
        <v>1540819</v>
      </c>
      <c r="H3012" s="126"/>
      <c r="I3012" s="130" t="s">
        <v>7553</v>
      </c>
      <c r="J3012" s="126"/>
      <c r="K3012" s="126"/>
      <c r="L3012" s="126"/>
      <c r="M3012" s="126"/>
      <c r="N3012" s="226">
        <v>0</v>
      </c>
      <c r="O3012" s="223">
        <v>4155.3500000000004</v>
      </c>
      <c r="P3012" s="126" t="s">
        <v>1331</v>
      </c>
    </row>
    <row r="3013" spans="1:16" ht="51">
      <c r="A3013" s="126" t="s">
        <v>620</v>
      </c>
      <c r="B3013" s="126"/>
      <c r="C3013" s="127" t="s">
        <v>714</v>
      </c>
      <c r="D3013" s="121">
        <v>42993</v>
      </c>
      <c r="E3013" s="122" t="s">
        <v>7554</v>
      </c>
      <c r="F3013" s="122" t="s">
        <v>3</v>
      </c>
      <c r="G3013" s="122">
        <v>1540687</v>
      </c>
      <c r="H3013" s="126"/>
      <c r="I3013" s="130" t="s">
        <v>7555</v>
      </c>
      <c r="J3013" s="126"/>
      <c r="K3013" s="126"/>
      <c r="L3013" s="126"/>
      <c r="M3013" s="126"/>
      <c r="N3013" s="226">
        <v>0</v>
      </c>
      <c r="O3013" s="223">
        <v>371</v>
      </c>
      <c r="P3013" s="126" t="s">
        <v>1331</v>
      </c>
    </row>
    <row r="3014" spans="1:16" ht="51">
      <c r="A3014" s="126" t="s">
        <v>620</v>
      </c>
      <c r="B3014" s="126"/>
      <c r="C3014" s="127" t="s">
        <v>714</v>
      </c>
      <c r="D3014" s="121">
        <v>42993</v>
      </c>
      <c r="E3014" s="122" t="s">
        <v>7556</v>
      </c>
      <c r="F3014" s="122" t="s">
        <v>3</v>
      </c>
      <c r="G3014" s="122">
        <v>1540689</v>
      </c>
      <c r="H3014" s="126"/>
      <c r="I3014" s="130" t="s">
        <v>7557</v>
      </c>
      <c r="J3014" s="126"/>
      <c r="K3014" s="126"/>
      <c r="L3014" s="126"/>
      <c r="M3014" s="126"/>
      <c r="N3014" s="226">
        <v>0</v>
      </c>
      <c r="O3014" s="223">
        <v>927.5</v>
      </c>
      <c r="P3014" s="126" t="s">
        <v>1331</v>
      </c>
    </row>
    <row r="3015" spans="1:16" ht="63.75">
      <c r="A3015" s="126" t="s">
        <v>620</v>
      </c>
      <c r="B3015" s="126"/>
      <c r="C3015" s="127" t="s">
        <v>714</v>
      </c>
      <c r="D3015" s="121">
        <v>42993</v>
      </c>
      <c r="E3015" s="122" t="s">
        <v>7558</v>
      </c>
      <c r="F3015" s="122" t="s">
        <v>3</v>
      </c>
      <c r="G3015" s="122">
        <v>1541044</v>
      </c>
      <c r="H3015" s="126"/>
      <c r="I3015" s="130" t="s">
        <v>7559</v>
      </c>
      <c r="J3015" s="126"/>
      <c r="K3015" s="126"/>
      <c r="L3015" s="126"/>
      <c r="M3015" s="126"/>
      <c r="N3015" s="226">
        <v>0</v>
      </c>
      <c r="O3015" s="223">
        <v>76545.400000000009</v>
      </c>
      <c r="P3015" s="126" t="s">
        <v>1331</v>
      </c>
    </row>
    <row r="3016" spans="1:16" ht="51">
      <c r="A3016" s="126" t="s">
        <v>620</v>
      </c>
      <c r="B3016" s="126"/>
      <c r="C3016" s="127" t="s">
        <v>714</v>
      </c>
      <c r="D3016" s="121">
        <v>42996</v>
      </c>
      <c r="E3016" s="122" t="s">
        <v>7560</v>
      </c>
      <c r="F3016" s="122" t="s">
        <v>3</v>
      </c>
      <c r="G3016" s="122">
        <v>1541630</v>
      </c>
      <c r="H3016" s="126"/>
      <c r="I3016" s="130" t="s">
        <v>7561</v>
      </c>
      <c r="J3016" s="126"/>
      <c r="K3016" s="126"/>
      <c r="L3016" s="126"/>
      <c r="M3016" s="126"/>
      <c r="N3016" s="226">
        <v>0</v>
      </c>
      <c r="O3016" s="223">
        <v>9.2200000000000006</v>
      </c>
      <c r="P3016" s="126" t="s">
        <v>1331</v>
      </c>
    </row>
    <row r="3017" spans="1:16" ht="63.75">
      <c r="A3017" s="126">
        <v>342</v>
      </c>
      <c r="B3017" s="126"/>
      <c r="C3017" s="127" t="s">
        <v>817</v>
      </c>
      <c r="D3017" s="121">
        <v>42996</v>
      </c>
      <c r="E3017" s="122" t="s">
        <v>7562</v>
      </c>
      <c r="F3017" s="122" t="s">
        <v>3</v>
      </c>
      <c r="G3017" s="122">
        <v>1541564</v>
      </c>
      <c r="H3017" s="126"/>
      <c r="I3017" s="130" t="s">
        <v>7563</v>
      </c>
      <c r="J3017" s="126"/>
      <c r="K3017" s="126"/>
      <c r="L3017" s="126"/>
      <c r="M3017" s="126"/>
      <c r="N3017" s="226">
        <v>0</v>
      </c>
      <c r="O3017" s="223">
        <v>2465</v>
      </c>
      <c r="P3017" s="126" t="s">
        <v>1331</v>
      </c>
    </row>
    <row r="3018" spans="1:16" ht="51">
      <c r="A3018" s="126">
        <v>132</v>
      </c>
      <c r="B3018" s="126"/>
      <c r="C3018" s="127" t="s">
        <v>729</v>
      </c>
      <c r="D3018" s="121">
        <v>42997</v>
      </c>
      <c r="E3018" s="122" t="s">
        <v>7564</v>
      </c>
      <c r="F3018" s="122" t="s">
        <v>3</v>
      </c>
      <c r="G3018" s="122">
        <v>1542050</v>
      </c>
      <c r="H3018" s="126"/>
      <c r="I3018" s="130" t="s">
        <v>7565</v>
      </c>
      <c r="J3018" s="126"/>
      <c r="K3018" s="126"/>
      <c r="L3018" s="126"/>
      <c r="M3018" s="126"/>
      <c r="N3018" s="226">
        <v>0</v>
      </c>
      <c r="O3018" s="223">
        <v>90.600000000000009</v>
      </c>
      <c r="P3018" s="126" t="s">
        <v>1331</v>
      </c>
    </row>
    <row r="3019" spans="1:16" ht="51">
      <c r="A3019" s="126" t="s">
        <v>620</v>
      </c>
      <c r="B3019" s="126"/>
      <c r="C3019" s="127" t="s">
        <v>714</v>
      </c>
      <c r="D3019" s="121">
        <v>42997</v>
      </c>
      <c r="E3019" s="122" t="s">
        <v>7566</v>
      </c>
      <c r="F3019" s="122" t="s">
        <v>3</v>
      </c>
      <c r="G3019" s="122">
        <v>1542064</v>
      </c>
      <c r="H3019" s="126"/>
      <c r="I3019" s="130" t="s">
        <v>7567</v>
      </c>
      <c r="J3019" s="126"/>
      <c r="K3019" s="126"/>
      <c r="L3019" s="126"/>
      <c r="M3019" s="126"/>
      <c r="N3019" s="226">
        <v>0</v>
      </c>
      <c r="O3019" s="223">
        <v>96</v>
      </c>
      <c r="P3019" s="126" t="s">
        <v>1331</v>
      </c>
    </row>
    <row r="3020" spans="1:16" ht="51">
      <c r="A3020" s="126" t="s">
        <v>620</v>
      </c>
      <c r="B3020" s="126"/>
      <c r="C3020" s="127" t="s">
        <v>714</v>
      </c>
      <c r="D3020" s="121">
        <v>42997</v>
      </c>
      <c r="E3020" s="122" t="s">
        <v>7568</v>
      </c>
      <c r="F3020" s="122" t="s">
        <v>3</v>
      </c>
      <c r="G3020" s="122">
        <v>1542066</v>
      </c>
      <c r="H3020" s="126"/>
      <c r="I3020" s="130" t="s">
        <v>7569</v>
      </c>
      <c r="J3020" s="126"/>
      <c r="K3020" s="126"/>
      <c r="L3020" s="126"/>
      <c r="M3020" s="126"/>
      <c r="N3020" s="226">
        <v>0</v>
      </c>
      <c r="O3020" s="223">
        <v>60</v>
      </c>
      <c r="P3020" s="126" t="s">
        <v>1331</v>
      </c>
    </row>
    <row r="3021" spans="1:16" ht="51">
      <c r="A3021" s="126" t="s">
        <v>620</v>
      </c>
      <c r="B3021" s="126"/>
      <c r="C3021" s="127" t="s">
        <v>714</v>
      </c>
      <c r="D3021" s="121">
        <v>42997</v>
      </c>
      <c r="E3021" s="122" t="s">
        <v>7570</v>
      </c>
      <c r="F3021" s="122" t="s">
        <v>3</v>
      </c>
      <c r="G3021" s="122">
        <v>1542068</v>
      </c>
      <c r="H3021" s="126"/>
      <c r="I3021" s="130" t="s">
        <v>7571</v>
      </c>
      <c r="J3021" s="126"/>
      <c r="K3021" s="126"/>
      <c r="L3021" s="126"/>
      <c r="M3021" s="126"/>
      <c r="N3021" s="226">
        <v>0</v>
      </c>
      <c r="O3021" s="223">
        <v>72</v>
      </c>
      <c r="P3021" s="126" t="s">
        <v>1331</v>
      </c>
    </row>
    <row r="3022" spans="1:16" ht="51">
      <c r="A3022" s="126">
        <v>15</v>
      </c>
      <c r="B3022" s="126"/>
      <c r="C3022" s="127" t="s">
        <v>692</v>
      </c>
      <c r="D3022" s="121">
        <v>42997</v>
      </c>
      <c r="E3022" s="122" t="s">
        <v>7572</v>
      </c>
      <c r="F3022" s="122" t="s">
        <v>3</v>
      </c>
      <c r="G3022" s="122">
        <v>1542189</v>
      </c>
      <c r="H3022" s="126"/>
      <c r="I3022" s="130" t="s">
        <v>7573</v>
      </c>
      <c r="J3022" s="126"/>
      <c r="K3022" s="126"/>
      <c r="L3022" s="126"/>
      <c r="M3022" s="126"/>
      <c r="N3022" s="226">
        <v>0</v>
      </c>
      <c r="O3022" s="223">
        <v>96.460000000000008</v>
      </c>
      <c r="P3022" s="126" t="s">
        <v>12606</v>
      </c>
    </row>
    <row r="3023" spans="1:16" ht="51">
      <c r="A3023" s="126" t="s">
        <v>620</v>
      </c>
      <c r="B3023" s="126"/>
      <c r="C3023" s="127" t="s">
        <v>714</v>
      </c>
      <c r="D3023" s="121">
        <v>42997</v>
      </c>
      <c r="E3023" s="122" t="s">
        <v>7574</v>
      </c>
      <c r="F3023" s="122" t="s">
        <v>3</v>
      </c>
      <c r="G3023" s="122">
        <v>1542155</v>
      </c>
      <c r="H3023" s="126"/>
      <c r="I3023" s="130" t="s">
        <v>7575</v>
      </c>
      <c r="J3023" s="126"/>
      <c r="K3023" s="126"/>
      <c r="L3023" s="126"/>
      <c r="M3023" s="126"/>
      <c r="N3023" s="226">
        <v>0</v>
      </c>
      <c r="O3023" s="223">
        <v>19.93</v>
      </c>
      <c r="P3023" s="126" t="s">
        <v>1331</v>
      </c>
    </row>
    <row r="3024" spans="1:16" ht="51">
      <c r="A3024" s="126">
        <v>46</v>
      </c>
      <c r="B3024" s="126"/>
      <c r="C3024" s="127" t="s">
        <v>699</v>
      </c>
      <c r="D3024" s="121">
        <v>42997</v>
      </c>
      <c r="E3024" s="122" t="s">
        <v>7576</v>
      </c>
      <c r="F3024" s="122" t="s">
        <v>3</v>
      </c>
      <c r="G3024" s="122">
        <v>1542114</v>
      </c>
      <c r="H3024" s="126"/>
      <c r="I3024" s="130" t="s">
        <v>7577</v>
      </c>
      <c r="J3024" s="126"/>
      <c r="K3024" s="126"/>
      <c r="L3024" s="126"/>
      <c r="M3024" s="126"/>
      <c r="N3024" s="226">
        <v>0</v>
      </c>
      <c r="O3024" s="223">
        <v>2.37</v>
      </c>
      <c r="P3024" s="126" t="s">
        <v>1331</v>
      </c>
    </row>
    <row r="3025" spans="1:16" ht="51">
      <c r="A3025" s="126" t="s">
        <v>620</v>
      </c>
      <c r="B3025" s="126"/>
      <c r="C3025" s="127" t="s">
        <v>714</v>
      </c>
      <c r="D3025" s="121">
        <v>42997</v>
      </c>
      <c r="E3025" s="122" t="s">
        <v>7578</v>
      </c>
      <c r="F3025" s="122" t="s">
        <v>3</v>
      </c>
      <c r="G3025" s="122">
        <v>1542089</v>
      </c>
      <c r="H3025" s="126"/>
      <c r="I3025" s="130" t="s">
        <v>7579</v>
      </c>
      <c r="J3025" s="126"/>
      <c r="K3025" s="126"/>
      <c r="L3025" s="126"/>
      <c r="M3025" s="126"/>
      <c r="N3025" s="226">
        <v>0</v>
      </c>
      <c r="O3025" s="223">
        <v>600</v>
      </c>
      <c r="P3025" s="126" t="s">
        <v>1331</v>
      </c>
    </row>
    <row r="3026" spans="1:16" ht="51">
      <c r="A3026" s="126" t="s">
        <v>620</v>
      </c>
      <c r="B3026" s="126"/>
      <c r="C3026" s="127" t="s">
        <v>714</v>
      </c>
      <c r="D3026" s="121">
        <v>42997</v>
      </c>
      <c r="E3026" s="122" t="s">
        <v>7580</v>
      </c>
      <c r="F3026" s="122" t="s">
        <v>3</v>
      </c>
      <c r="G3026" s="122">
        <v>1542086</v>
      </c>
      <c r="H3026" s="126"/>
      <c r="I3026" s="130" t="s">
        <v>7581</v>
      </c>
      <c r="J3026" s="126"/>
      <c r="K3026" s="126"/>
      <c r="L3026" s="126"/>
      <c r="M3026" s="126"/>
      <c r="N3026" s="226">
        <v>0</v>
      </c>
      <c r="O3026" s="223">
        <v>5912</v>
      </c>
      <c r="P3026" s="126" t="s">
        <v>1331</v>
      </c>
    </row>
    <row r="3027" spans="1:16" ht="63.75">
      <c r="A3027" s="126" t="s">
        <v>620</v>
      </c>
      <c r="B3027" s="126"/>
      <c r="C3027" s="127" t="s">
        <v>714</v>
      </c>
      <c r="D3027" s="121">
        <v>42997</v>
      </c>
      <c r="E3027" s="122" t="s">
        <v>7582</v>
      </c>
      <c r="F3027" s="122" t="s">
        <v>3</v>
      </c>
      <c r="G3027" s="122">
        <v>1541869</v>
      </c>
      <c r="H3027" s="126"/>
      <c r="I3027" s="130" t="s">
        <v>7583</v>
      </c>
      <c r="J3027" s="126"/>
      <c r="K3027" s="126"/>
      <c r="L3027" s="126"/>
      <c r="M3027" s="126"/>
      <c r="N3027" s="226">
        <v>0</v>
      </c>
      <c r="O3027" s="223">
        <v>8777.9</v>
      </c>
      <c r="P3027" s="126" t="s">
        <v>1331</v>
      </c>
    </row>
    <row r="3028" spans="1:16" ht="51">
      <c r="A3028" s="126" t="s">
        <v>620</v>
      </c>
      <c r="B3028" s="126"/>
      <c r="C3028" s="127" t="s">
        <v>714</v>
      </c>
      <c r="D3028" s="121">
        <v>42997</v>
      </c>
      <c r="E3028" s="122" t="s">
        <v>7584</v>
      </c>
      <c r="F3028" s="122" t="s">
        <v>3</v>
      </c>
      <c r="G3028" s="122">
        <v>1541964</v>
      </c>
      <c r="H3028" s="126"/>
      <c r="I3028" s="130" t="s">
        <v>7585</v>
      </c>
      <c r="J3028" s="126"/>
      <c r="K3028" s="126"/>
      <c r="L3028" s="126"/>
      <c r="M3028" s="126"/>
      <c r="N3028" s="226">
        <v>0</v>
      </c>
      <c r="O3028" s="223">
        <v>37.58</v>
      </c>
      <c r="P3028" s="126" t="s">
        <v>1331</v>
      </c>
    </row>
    <row r="3029" spans="1:16" ht="38.25">
      <c r="A3029" s="126">
        <v>35</v>
      </c>
      <c r="B3029" s="126"/>
      <c r="C3029" s="127" t="s">
        <v>697</v>
      </c>
      <c r="D3029" s="121">
        <v>42997</v>
      </c>
      <c r="E3029" s="122" t="s">
        <v>7586</v>
      </c>
      <c r="F3029" s="122" t="s">
        <v>3</v>
      </c>
      <c r="G3029" s="122">
        <v>1541953</v>
      </c>
      <c r="H3029" s="126"/>
      <c r="I3029" s="130" t="s">
        <v>7587</v>
      </c>
      <c r="J3029" s="126"/>
      <c r="K3029" s="126"/>
      <c r="L3029" s="126"/>
      <c r="M3029" s="126"/>
      <c r="N3029" s="226">
        <v>0</v>
      </c>
      <c r="O3029" s="223">
        <v>2476.84</v>
      </c>
      <c r="P3029" s="126" t="s">
        <v>1331</v>
      </c>
    </row>
    <row r="3030" spans="1:16" ht="38.25">
      <c r="A3030" s="126">
        <v>20</v>
      </c>
      <c r="B3030" s="126"/>
      <c r="C3030" s="127" t="s">
        <v>694</v>
      </c>
      <c r="D3030" s="121">
        <v>42997</v>
      </c>
      <c r="E3030" s="122" t="s">
        <v>7588</v>
      </c>
      <c r="F3030" s="122" t="s">
        <v>3</v>
      </c>
      <c r="G3030" s="122">
        <v>1541880</v>
      </c>
      <c r="H3030" s="126"/>
      <c r="I3030" s="130" t="s">
        <v>7589</v>
      </c>
      <c r="J3030" s="126"/>
      <c r="K3030" s="126"/>
      <c r="L3030" s="126"/>
      <c r="M3030" s="126"/>
      <c r="N3030" s="226">
        <v>0</v>
      </c>
      <c r="O3030" s="223">
        <v>1</v>
      </c>
      <c r="P3030" s="126" t="s">
        <v>1331</v>
      </c>
    </row>
    <row r="3031" spans="1:16" ht="51">
      <c r="A3031" s="126" t="s">
        <v>620</v>
      </c>
      <c r="B3031" s="126"/>
      <c r="C3031" s="127" t="s">
        <v>714</v>
      </c>
      <c r="D3031" s="121">
        <v>42997</v>
      </c>
      <c r="E3031" s="122" t="s">
        <v>7590</v>
      </c>
      <c r="F3031" s="122" t="s">
        <v>3</v>
      </c>
      <c r="G3031" s="122">
        <v>1541867</v>
      </c>
      <c r="H3031" s="126"/>
      <c r="I3031" s="130" t="s">
        <v>7591</v>
      </c>
      <c r="J3031" s="126"/>
      <c r="K3031" s="126"/>
      <c r="L3031" s="126"/>
      <c r="M3031" s="126"/>
      <c r="N3031" s="226">
        <v>0</v>
      </c>
      <c r="O3031" s="223">
        <v>4005</v>
      </c>
      <c r="P3031" s="126" t="s">
        <v>1331</v>
      </c>
    </row>
    <row r="3032" spans="1:16" ht="51">
      <c r="A3032" s="126">
        <v>10</v>
      </c>
      <c r="B3032" s="126"/>
      <c r="C3032" s="127" t="s">
        <v>691</v>
      </c>
      <c r="D3032" s="121">
        <v>42998</v>
      </c>
      <c r="E3032" s="122" t="s">
        <v>7592</v>
      </c>
      <c r="F3032" s="122" t="s">
        <v>3</v>
      </c>
      <c r="G3032" s="122">
        <v>1542520</v>
      </c>
      <c r="H3032" s="126"/>
      <c r="I3032" s="130" t="s">
        <v>7593</v>
      </c>
      <c r="J3032" s="126"/>
      <c r="K3032" s="126"/>
      <c r="L3032" s="126"/>
      <c r="M3032" s="126"/>
      <c r="N3032" s="226">
        <v>0</v>
      </c>
      <c r="O3032" s="223">
        <v>452.40000000000003</v>
      </c>
      <c r="P3032" s="126" t="s">
        <v>1331</v>
      </c>
    </row>
    <row r="3033" spans="1:16" ht="51">
      <c r="A3033" s="126">
        <v>48</v>
      </c>
      <c r="B3033" s="126"/>
      <c r="C3033" s="127" t="s">
        <v>701</v>
      </c>
      <c r="D3033" s="121">
        <v>42998</v>
      </c>
      <c r="E3033" s="122" t="s">
        <v>7594</v>
      </c>
      <c r="F3033" s="122" t="s">
        <v>3</v>
      </c>
      <c r="G3033" s="122">
        <v>1542439</v>
      </c>
      <c r="H3033" s="126"/>
      <c r="I3033" s="130" t="s">
        <v>7595</v>
      </c>
      <c r="J3033" s="126"/>
      <c r="K3033" s="126"/>
      <c r="L3033" s="126"/>
      <c r="M3033" s="126"/>
      <c r="N3033" s="226">
        <v>0</v>
      </c>
      <c r="O3033" s="223">
        <v>13629.15</v>
      </c>
      <c r="P3033" s="126" t="s">
        <v>1331</v>
      </c>
    </row>
    <row r="3034" spans="1:16" ht="51">
      <c r="A3034" s="126" t="s">
        <v>620</v>
      </c>
      <c r="B3034" s="126"/>
      <c r="C3034" s="127" t="s">
        <v>714</v>
      </c>
      <c r="D3034" s="121">
        <v>42998</v>
      </c>
      <c r="E3034" s="122" t="s">
        <v>7596</v>
      </c>
      <c r="F3034" s="122" t="s">
        <v>3</v>
      </c>
      <c r="G3034" s="122">
        <v>1542413</v>
      </c>
      <c r="H3034" s="126"/>
      <c r="I3034" s="130" t="s">
        <v>7597</v>
      </c>
      <c r="J3034" s="126"/>
      <c r="K3034" s="126"/>
      <c r="L3034" s="126"/>
      <c r="M3034" s="126"/>
      <c r="N3034" s="226">
        <v>0</v>
      </c>
      <c r="O3034" s="223">
        <v>18719.02</v>
      </c>
      <c r="P3034" s="126" t="s">
        <v>1331</v>
      </c>
    </row>
    <row r="3035" spans="1:16" ht="51">
      <c r="A3035" s="126" t="s">
        <v>620</v>
      </c>
      <c r="B3035" s="126"/>
      <c r="C3035" s="127" t="s">
        <v>714</v>
      </c>
      <c r="D3035" s="121">
        <v>42998</v>
      </c>
      <c r="E3035" s="122" t="s">
        <v>7598</v>
      </c>
      <c r="F3035" s="122" t="s">
        <v>3</v>
      </c>
      <c r="G3035" s="122">
        <v>1542409</v>
      </c>
      <c r="H3035" s="126"/>
      <c r="I3035" s="130" t="s">
        <v>7599</v>
      </c>
      <c r="J3035" s="126"/>
      <c r="K3035" s="126"/>
      <c r="L3035" s="126"/>
      <c r="M3035" s="126"/>
      <c r="N3035" s="226">
        <v>0</v>
      </c>
      <c r="O3035" s="223">
        <v>13092.23</v>
      </c>
      <c r="P3035" s="126" t="s">
        <v>1331</v>
      </c>
    </row>
    <row r="3036" spans="1:16" ht="51">
      <c r="A3036" s="126" t="s">
        <v>620</v>
      </c>
      <c r="B3036" s="126"/>
      <c r="C3036" s="127" t="s">
        <v>714</v>
      </c>
      <c r="D3036" s="121">
        <v>42998</v>
      </c>
      <c r="E3036" s="122" t="s">
        <v>7600</v>
      </c>
      <c r="F3036" s="122" t="s">
        <v>3</v>
      </c>
      <c r="G3036" s="122">
        <v>1542560</v>
      </c>
      <c r="H3036" s="126"/>
      <c r="I3036" s="130" t="s">
        <v>7601</v>
      </c>
      <c r="J3036" s="126"/>
      <c r="K3036" s="126"/>
      <c r="L3036" s="126"/>
      <c r="M3036" s="126"/>
      <c r="N3036" s="226">
        <v>0</v>
      </c>
      <c r="O3036" s="223">
        <v>5218</v>
      </c>
      <c r="P3036" s="126" t="s">
        <v>1331</v>
      </c>
    </row>
    <row r="3037" spans="1:16" ht="51">
      <c r="A3037" s="126">
        <v>586</v>
      </c>
      <c r="B3037" s="126"/>
      <c r="C3037" s="127" t="s">
        <v>223</v>
      </c>
      <c r="D3037" s="121">
        <v>42998</v>
      </c>
      <c r="E3037" s="122" t="s">
        <v>7602</v>
      </c>
      <c r="F3037" s="122" t="s">
        <v>3</v>
      </c>
      <c r="G3037" s="122">
        <v>1542611</v>
      </c>
      <c r="H3037" s="126"/>
      <c r="I3037" s="130" t="s">
        <v>7603</v>
      </c>
      <c r="J3037" s="126"/>
      <c r="K3037" s="126"/>
      <c r="L3037" s="126"/>
      <c r="M3037" s="126"/>
      <c r="N3037" s="226">
        <v>0</v>
      </c>
      <c r="O3037" s="223">
        <v>24000</v>
      </c>
      <c r="P3037" s="126" t="s">
        <v>1331</v>
      </c>
    </row>
    <row r="3038" spans="1:16" ht="51">
      <c r="A3038" s="126">
        <v>586</v>
      </c>
      <c r="B3038" s="126"/>
      <c r="C3038" s="127" t="s">
        <v>223</v>
      </c>
      <c r="D3038" s="121">
        <v>42998</v>
      </c>
      <c r="E3038" s="122" t="s">
        <v>7604</v>
      </c>
      <c r="F3038" s="122" t="s">
        <v>3</v>
      </c>
      <c r="G3038" s="122">
        <v>1542613</v>
      </c>
      <c r="H3038" s="126"/>
      <c r="I3038" s="130" t="s">
        <v>7605</v>
      </c>
      <c r="J3038" s="126"/>
      <c r="K3038" s="126"/>
      <c r="L3038" s="126"/>
      <c r="M3038" s="126"/>
      <c r="N3038" s="226">
        <v>0</v>
      </c>
      <c r="O3038" s="223">
        <v>10083.780000000001</v>
      </c>
      <c r="P3038" s="126" t="s">
        <v>1331</v>
      </c>
    </row>
    <row r="3039" spans="1:16" ht="51">
      <c r="A3039" s="126">
        <v>41</v>
      </c>
      <c r="B3039" s="126"/>
      <c r="C3039" s="127" t="s">
        <v>698</v>
      </c>
      <c r="D3039" s="121">
        <v>42998</v>
      </c>
      <c r="E3039" s="122" t="s">
        <v>7606</v>
      </c>
      <c r="F3039" s="122" t="s">
        <v>3</v>
      </c>
      <c r="G3039" s="122">
        <v>1542378</v>
      </c>
      <c r="H3039" s="126"/>
      <c r="I3039" s="130" t="s">
        <v>7607</v>
      </c>
      <c r="J3039" s="126"/>
      <c r="K3039" s="126"/>
      <c r="L3039" s="126"/>
      <c r="M3039" s="126"/>
      <c r="N3039" s="226">
        <v>0</v>
      </c>
      <c r="O3039" s="223">
        <v>192</v>
      </c>
      <c r="P3039" s="126" t="s">
        <v>1331</v>
      </c>
    </row>
    <row r="3040" spans="1:16" ht="51">
      <c r="A3040" s="126">
        <v>41</v>
      </c>
      <c r="B3040" s="126"/>
      <c r="C3040" s="127" t="s">
        <v>698</v>
      </c>
      <c r="D3040" s="121">
        <v>42998</v>
      </c>
      <c r="E3040" s="122" t="s">
        <v>7608</v>
      </c>
      <c r="F3040" s="122" t="s">
        <v>3</v>
      </c>
      <c r="G3040" s="122">
        <v>1542377</v>
      </c>
      <c r="H3040" s="126"/>
      <c r="I3040" s="130" t="s">
        <v>7607</v>
      </c>
      <c r="J3040" s="126"/>
      <c r="K3040" s="126"/>
      <c r="L3040" s="126"/>
      <c r="M3040" s="126"/>
      <c r="N3040" s="226">
        <v>0</v>
      </c>
      <c r="O3040" s="223">
        <v>256.63</v>
      </c>
      <c r="P3040" s="126" t="s">
        <v>1331</v>
      </c>
    </row>
    <row r="3041" spans="1:16" ht="63.75">
      <c r="A3041" s="126">
        <v>344</v>
      </c>
      <c r="B3041" s="126"/>
      <c r="C3041" s="127" t="s">
        <v>819</v>
      </c>
      <c r="D3041" s="121">
        <v>42999</v>
      </c>
      <c r="E3041" s="122" t="s">
        <v>7609</v>
      </c>
      <c r="F3041" s="122" t="s">
        <v>3</v>
      </c>
      <c r="G3041" s="122">
        <v>1542838</v>
      </c>
      <c r="H3041" s="126"/>
      <c r="I3041" s="130" t="s">
        <v>7610</v>
      </c>
      <c r="J3041" s="126"/>
      <c r="K3041" s="126"/>
      <c r="L3041" s="126"/>
      <c r="M3041" s="126"/>
      <c r="N3041" s="226">
        <v>0</v>
      </c>
      <c r="O3041" s="223">
        <v>10</v>
      </c>
      <c r="P3041" s="126" t="s">
        <v>1331</v>
      </c>
    </row>
    <row r="3042" spans="1:16" ht="51">
      <c r="A3042" s="126" t="s">
        <v>620</v>
      </c>
      <c r="B3042" s="126"/>
      <c r="C3042" s="127" t="s">
        <v>714</v>
      </c>
      <c r="D3042" s="121">
        <v>42999</v>
      </c>
      <c r="E3042" s="122" t="s">
        <v>7611</v>
      </c>
      <c r="F3042" s="122" t="s">
        <v>3</v>
      </c>
      <c r="G3042" s="122">
        <v>1542833</v>
      </c>
      <c r="H3042" s="126"/>
      <c r="I3042" s="130" t="s">
        <v>7612</v>
      </c>
      <c r="J3042" s="126"/>
      <c r="K3042" s="126"/>
      <c r="L3042" s="126"/>
      <c r="M3042" s="126"/>
      <c r="N3042" s="226">
        <v>0</v>
      </c>
      <c r="O3042" s="223">
        <v>942</v>
      </c>
      <c r="P3042" s="126" t="s">
        <v>1331</v>
      </c>
    </row>
    <row r="3043" spans="1:16" ht="51">
      <c r="A3043" s="126" t="s">
        <v>620</v>
      </c>
      <c r="B3043" s="126"/>
      <c r="C3043" s="127" t="s">
        <v>714</v>
      </c>
      <c r="D3043" s="121">
        <v>42999</v>
      </c>
      <c r="E3043" s="122" t="s">
        <v>7613</v>
      </c>
      <c r="F3043" s="122" t="s">
        <v>3</v>
      </c>
      <c r="G3043" s="122">
        <v>1542791</v>
      </c>
      <c r="H3043" s="126"/>
      <c r="I3043" s="130" t="s">
        <v>7614</v>
      </c>
      <c r="J3043" s="126"/>
      <c r="K3043" s="126"/>
      <c r="L3043" s="126"/>
      <c r="M3043" s="126"/>
      <c r="N3043" s="226">
        <v>0</v>
      </c>
      <c r="O3043" s="223">
        <v>769.84</v>
      </c>
      <c r="P3043" s="126" t="s">
        <v>1331</v>
      </c>
    </row>
    <row r="3044" spans="1:16" ht="51">
      <c r="A3044" s="126" t="s">
        <v>620</v>
      </c>
      <c r="B3044" s="126"/>
      <c r="C3044" s="127" t="s">
        <v>714</v>
      </c>
      <c r="D3044" s="121">
        <v>42999</v>
      </c>
      <c r="E3044" s="122" t="s">
        <v>7615</v>
      </c>
      <c r="F3044" s="122" t="s">
        <v>3</v>
      </c>
      <c r="G3044" s="122">
        <v>1542859</v>
      </c>
      <c r="H3044" s="126"/>
      <c r="I3044" s="130" t="s">
        <v>7616</v>
      </c>
      <c r="J3044" s="126"/>
      <c r="K3044" s="126"/>
      <c r="L3044" s="126"/>
      <c r="M3044" s="126"/>
      <c r="N3044" s="226">
        <v>0</v>
      </c>
      <c r="O3044" s="223">
        <v>8022.9000000000005</v>
      </c>
      <c r="P3044" s="126" t="s">
        <v>1331</v>
      </c>
    </row>
    <row r="3045" spans="1:16" ht="51">
      <c r="A3045" s="126" t="s">
        <v>620</v>
      </c>
      <c r="B3045" s="126"/>
      <c r="C3045" s="127" t="s">
        <v>714</v>
      </c>
      <c r="D3045" s="121">
        <v>42999</v>
      </c>
      <c r="E3045" s="122" t="s">
        <v>7617</v>
      </c>
      <c r="F3045" s="122" t="s">
        <v>3</v>
      </c>
      <c r="G3045" s="122">
        <v>1542950</v>
      </c>
      <c r="H3045" s="126"/>
      <c r="I3045" s="130" t="s">
        <v>2697</v>
      </c>
      <c r="J3045" s="126"/>
      <c r="K3045" s="126"/>
      <c r="L3045" s="126"/>
      <c r="M3045" s="126"/>
      <c r="N3045" s="226">
        <v>0</v>
      </c>
      <c r="O3045" s="223">
        <v>1000</v>
      </c>
      <c r="P3045" s="126" t="s">
        <v>1331</v>
      </c>
    </row>
    <row r="3046" spans="1:16" ht="51">
      <c r="A3046" s="126">
        <v>592</v>
      </c>
      <c r="B3046" s="126"/>
      <c r="C3046" s="127" t="s">
        <v>863</v>
      </c>
      <c r="D3046" s="121">
        <v>42999</v>
      </c>
      <c r="E3046" s="122" t="s">
        <v>7618</v>
      </c>
      <c r="F3046" s="122" t="s">
        <v>3</v>
      </c>
      <c r="G3046" s="122">
        <v>1542962</v>
      </c>
      <c r="H3046" s="126"/>
      <c r="I3046" s="130" t="s">
        <v>7619</v>
      </c>
      <c r="J3046" s="126"/>
      <c r="K3046" s="126"/>
      <c r="L3046" s="126"/>
      <c r="M3046" s="126"/>
      <c r="N3046" s="226">
        <v>0</v>
      </c>
      <c r="O3046" s="223">
        <v>1416</v>
      </c>
      <c r="P3046" s="126" t="s">
        <v>1331</v>
      </c>
    </row>
    <row r="3047" spans="1:16" ht="51">
      <c r="A3047" s="126" t="s">
        <v>620</v>
      </c>
      <c r="B3047" s="126"/>
      <c r="C3047" s="127" t="s">
        <v>714</v>
      </c>
      <c r="D3047" s="121">
        <v>42999</v>
      </c>
      <c r="E3047" s="122" t="s">
        <v>7620</v>
      </c>
      <c r="F3047" s="122" t="s">
        <v>3</v>
      </c>
      <c r="G3047" s="122">
        <v>1542969</v>
      </c>
      <c r="H3047" s="126"/>
      <c r="I3047" s="130" t="s">
        <v>7621</v>
      </c>
      <c r="J3047" s="126"/>
      <c r="K3047" s="126"/>
      <c r="L3047" s="126"/>
      <c r="M3047" s="126"/>
      <c r="N3047" s="226">
        <v>0</v>
      </c>
      <c r="O3047" s="223">
        <v>1</v>
      </c>
      <c r="P3047" s="126" t="s">
        <v>1331</v>
      </c>
    </row>
    <row r="3048" spans="1:16" ht="63.75">
      <c r="A3048" s="126">
        <v>253</v>
      </c>
      <c r="B3048" s="126"/>
      <c r="C3048" s="127" t="s">
        <v>779</v>
      </c>
      <c r="D3048" s="121">
        <v>42999</v>
      </c>
      <c r="E3048" s="122" t="s">
        <v>7622</v>
      </c>
      <c r="F3048" s="122" t="s">
        <v>3</v>
      </c>
      <c r="G3048" s="122">
        <v>1542926</v>
      </c>
      <c r="H3048" s="126"/>
      <c r="I3048" s="130" t="s">
        <v>7623</v>
      </c>
      <c r="J3048" s="126"/>
      <c r="K3048" s="126"/>
      <c r="L3048" s="126"/>
      <c r="M3048" s="126"/>
      <c r="N3048" s="226">
        <v>0</v>
      </c>
      <c r="O3048" s="223">
        <v>2195.39</v>
      </c>
      <c r="P3048" s="126" t="s">
        <v>12606</v>
      </c>
    </row>
    <row r="3049" spans="1:16" ht="51">
      <c r="A3049" s="126" t="s">
        <v>620</v>
      </c>
      <c r="B3049" s="126"/>
      <c r="C3049" s="127" t="s">
        <v>714</v>
      </c>
      <c r="D3049" s="121">
        <v>43000</v>
      </c>
      <c r="E3049" s="122" t="s">
        <v>7624</v>
      </c>
      <c r="F3049" s="122" t="s">
        <v>3</v>
      </c>
      <c r="G3049" s="122">
        <v>1543476</v>
      </c>
      <c r="H3049" s="126"/>
      <c r="I3049" s="130" t="s">
        <v>7625</v>
      </c>
      <c r="J3049" s="126"/>
      <c r="K3049" s="126"/>
      <c r="L3049" s="126"/>
      <c r="M3049" s="126"/>
      <c r="N3049" s="226">
        <v>0</v>
      </c>
      <c r="O3049" s="223">
        <v>2331.19</v>
      </c>
      <c r="P3049" s="126" t="s">
        <v>1331</v>
      </c>
    </row>
    <row r="3050" spans="1:16" ht="51">
      <c r="A3050" s="126" t="s">
        <v>620</v>
      </c>
      <c r="B3050" s="126"/>
      <c r="C3050" s="127" t="s">
        <v>714</v>
      </c>
      <c r="D3050" s="121">
        <v>43000</v>
      </c>
      <c r="E3050" s="122" t="s">
        <v>7626</v>
      </c>
      <c r="F3050" s="122" t="s">
        <v>3</v>
      </c>
      <c r="G3050" s="122">
        <v>1543478</v>
      </c>
      <c r="H3050" s="126"/>
      <c r="I3050" s="130" t="s">
        <v>7627</v>
      </c>
      <c r="J3050" s="126"/>
      <c r="K3050" s="126"/>
      <c r="L3050" s="126"/>
      <c r="M3050" s="126"/>
      <c r="N3050" s="226">
        <v>0</v>
      </c>
      <c r="O3050" s="223">
        <v>951.75</v>
      </c>
      <c r="P3050" s="126" t="s">
        <v>1331</v>
      </c>
    </row>
    <row r="3051" spans="1:16" ht="51">
      <c r="A3051" s="126" t="s">
        <v>620</v>
      </c>
      <c r="B3051" s="126"/>
      <c r="C3051" s="127" t="s">
        <v>714</v>
      </c>
      <c r="D3051" s="121">
        <v>43000</v>
      </c>
      <c r="E3051" s="122" t="s">
        <v>7628</v>
      </c>
      <c r="F3051" s="122" t="s">
        <v>3</v>
      </c>
      <c r="G3051" s="122">
        <v>1543481</v>
      </c>
      <c r="H3051" s="126"/>
      <c r="I3051" s="130" t="s">
        <v>7629</v>
      </c>
      <c r="J3051" s="126"/>
      <c r="K3051" s="126"/>
      <c r="L3051" s="126"/>
      <c r="M3051" s="126"/>
      <c r="N3051" s="226">
        <v>0</v>
      </c>
      <c r="O3051" s="223">
        <v>463.03000000000003</v>
      </c>
      <c r="P3051" s="126" t="s">
        <v>1331</v>
      </c>
    </row>
    <row r="3052" spans="1:16" ht="51">
      <c r="A3052" s="126" t="s">
        <v>620</v>
      </c>
      <c r="B3052" s="126"/>
      <c r="C3052" s="127" t="s">
        <v>714</v>
      </c>
      <c r="D3052" s="121">
        <v>43000</v>
      </c>
      <c r="E3052" s="122" t="s">
        <v>7630</v>
      </c>
      <c r="F3052" s="122" t="s">
        <v>3</v>
      </c>
      <c r="G3052" s="122">
        <v>1543483</v>
      </c>
      <c r="H3052" s="126"/>
      <c r="I3052" s="130" t="s">
        <v>7631</v>
      </c>
      <c r="J3052" s="126"/>
      <c r="K3052" s="126"/>
      <c r="L3052" s="126"/>
      <c r="M3052" s="126"/>
      <c r="N3052" s="226">
        <v>0</v>
      </c>
      <c r="O3052" s="223">
        <v>2485.2400000000002</v>
      </c>
      <c r="P3052" s="126" t="s">
        <v>1331</v>
      </c>
    </row>
    <row r="3053" spans="1:16" ht="51">
      <c r="A3053" s="126" t="s">
        <v>620</v>
      </c>
      <c r="B3053" s="126"/>
      <c r="C3053" s="127" t="s">
        <v>714</v>
      </c>
      <c r="D3053" s="121">
        <v>43000</v>
      </c>
      <c r="E3053" s="122" t="s">
        <v>7632</v>
      </c>
      <c r="F3053" s="122" t="s">
        <v>3</v>
      </c>
      <c r="G3053" s="122">
        <v>1543486</v>
      </c>
      <c r="H3053" s="126"/>
      <c r="I3053" s="130" t="s">
        <v>7633</v>
      </c>
      <c r="J3053" s="126"/>
      <c r="K3053" s="126"/>
      <c r="L3053" s="126"/>
      <c r="M3053" s="126"/>
      <c r="N3053" s="226">
        <v>0</v>
      </c>
      <c r="O3053" s="223">
        <v>2485.2400000000002</v>
      </c>
      <c r="P3053" s="126" t="s">
        <v>1331</v>
      </c>
    </row>
    <row r="3054" spans="1:16" ht="51">
      <c r="A3054" s="126" t="s">
        <v>620</v>
      </c>
      <c r="B3054" s="126"/>
      <c r="C3054" s="127" t="s">
        <v>714</v>
      </c>
      <c r="D3054" s="121">
        <v>43000</v>
      </c>
      <c r="E3054" s="122" t="s">
        <v>7634</v>
      </c>
      <c r="F3054" s="122" t="s">
        <v>3</v>
      </c>
      <c r="G3054" s="122">
        <v>1543503</v>
      </c>
      <c r="H3054" s="126"/>
      <c r="I3054" s="130" t="s">
        <v>7635</v>
      </c>
      <c r="J3054" s="126"/>
      <c r="K3054" s="126"/>
      <c r="L3054" s="126"/>
      <c r="M3054" s="126"/>
      <c r="N3054" s="226">
        <v>0</v>
      </c>
      <c r="O3054" s="223">
        <v>180</v>
      </c>
      <c r="P3054" s="126" t="s">
        <v>1331</v>
      </c>
    </row>
    <row r="3055" spans="1:16" ht="51">
      <c r="A3055" s="126" t="s">
        <v>620</v>
      </c>
      <c r="B3055" s="126"/>
      <c r="C3055" s="127" t="s">
        <v>714</v>
      </c>
      <c r="D3055" s="121">
        <v>43000</v>
      </c>
      <c r="E3055" s="122" t="s">
        <v>7636</v>
      </c>
      <c r="F3055" s="122" t="s">
        <v>3</v>
      </c>
      <c r="G3055" s="122">
        <v>1543462</v>
      </c>
      <c r="H3055" s="126"/>
      <c r="I3055" s="130" t="s">
        <v>7637</v>
      </c>
      <c r="J3055" s="126"/>
      <c r="K3055" s="126"/>
      <c r="L3055" s="126"/>
      <c r="M3055" s="126"/>
      <c r="N3055" s="226">
        <v>0</v>
      </c>
      <c r="O3055" s="223">
        <v>16466</v>
      </c>
      <c r="P3055" s="126" t="s">
        <v>1331</v>
      </c>
    </row>
    <row r="3056" spans="1:16" ht="51">
      <c r="A3056" s="126" t="s">
        <v>620</v>
      </c>
      <c r="B3056" s="126"/>
      <c r="C3056" s="127" t="s">
        <v>714</v>
      </c>
      <c r="D3056" s="121">
        <v>43000</v>
      </c>
      <c r="E3056" s="122" t="s">
        <v>7638</v>
      </c>
      <c r="F3056" s="122" t="s">
        <v>3</v>
      </c>
      <c r="G3056" s="122">
        <v>1543422</v>
      </c>
      <c r="H3056" s="126"/>
      <c r="I3056" s="130" t="s">
        <v>4421</v>
      </c>
      <c r="J3056" s="126"/>
      <c r="K3056" s="126"/>
      <c r="L3056" s="126"/>
      <c r="M3056" s="126"/>
      <c r="N3056" s="226">
        <v>0</v>
      </c>
      <c r="O3056" s="223">
        <v>1200</v>
      </c>
      <c r="P3056" s="126" t="s">
        <v>1331</v>
      </c>
    </row>
    <row r="3057" spans="1:16" ht="51">
      <c r="A3057" s="126" t="s">
        <v>620</v>
      </c>
      <c r="B3057" s="126"/>
      <c r="C3057" s="127" t="s">
        <v>714</v>
      </c>
      <c r="D3057" s="121">
        <v>43000</v>
      </c>
      <c r="E3057" s="122" t="s">
        <v>7639</v>
      </c>
      <c r="F3057" s="122" t="s">
        <v>3</v>
      </c>
      <c r="G3057" s="122">
        <v>1543393</v>
      </c>
      <c r="H3057" s="126"/>
      <c r="I3057" s="130" t="s">
        <v>7640</v>
      </c>
      <c r="J3057" s="126"/>
      <c r="K3057" s="126"/>
      <c r="L3057" s="126"/>
      <c r="M3057" s="126"/>
      <c r="N3057" s="226">
        <v>0</v>
      </c>
      <c r="O3057" s="223">
        <v>180</v>
      </c>
      <c r="P3057" s="126" t="s">
        <v>1331</v>
      </c>
    </row>
    <row r="3058" spans="1:16" ht="51">
      <c r="A3058" s="126" t="s">
        <v>620</v>
      </c>
      <c r="B3058" s="126"/>
      <c r="C3058" s="127" t="s">
        <v>714</v>
      </c>
      <c r="D3058" s="121">
        <v>43000</v>
      </c>
      <c r="E3058" s="122" t="s">
        <v>7641</v>
      </c>
      <c r="F3058" s="122" t="s">
        <v>3</v>
      </c>
      <c r="G3058" s="122">
        <v>1543362</v>
      </c>
      <c r="H3058" s="126"/>
      <c r="I3058" s="130" t="s">
        <v>7642</v>
      </c>
      <c r="J3058" s="126"/>
      <c r="K3058" s="126"/>
      <c r="L3058" s="126"/>
      <c r="M3058" s="126"/>
      <c r="N3058" s="226">
        <v>0</v>
      </c>
      <c r="O3058" s="223">
        <v>862.88</v>
      </c>
      <c r="P3058" s="126" t="s">
        <v>1331</v>
      </c>
    </row>
    <row r="3059" spans="1:16" ht="63.75">
      <c r="A3059" s="126">
        <v>48</v>
      </c>
      <c r="B3059" s="126"/>
      <c r="C3059" s="127" t="s">
        <v>701</v>
      </c>
      <c r="D3059" s="121">
        <v>43000</v>
      </c>
      <c r="E3059" s="122" t="s">
        <v>7643</v>
      </c>
      <c r="F3059" s="122" t="s">
        <v>3</v>
      </c>
      <c r="G3059" s="122">
        <v>1543642</v>
      </c>
      <c r="H3059" s="126"/>
      <c r="I3059" s="130" t="s">
        <v>7644</v>
      </c>
      <c r="J3059" s="126"/>
      <c r="K3059" s="126"/>
      <c r="L3059" s="126"/>
      <c r="M3059" s="126"/>
      <c r="N3059" s="226">
        <v>0</v>
      </c>
      <c r="O3059" s="223">
        <v>10</v>
      </c>
      <c r="P3059" s="126" t="s">
        <v>12606</v>
      </c>
    </row>
    <row r="3060" spans="1:16" ht="51">
      <c r="A3060" s="126">
        <v>52</v>
      </c>
      <c r="B3060" s="126"/>
      <c r="C3060" s="127" t="s">
        <v>704</v>
      </c>
      <c r="D3060" s="121">
        <v>43000</v>
      </c>
      <c r="E3060" s="122" t="s">
        <v>7646</v>
      </c>
      <c r="F3060" s="122" t="s">
        <v>3</v>
      </c>
      <c r="G3060" s="122">
        <v>1543274</v>
      </c>
      <c r="H3060" s="126"/>
      <c r="I3060" s="130" t="s">
        <v>7647</v>
      </c>
      <c r="J3060" s="126"/>
      <c r="K3060" s="126"/>
      <c r="L3060" s="126"/>
      <c r="M3060" s="126"/>
      <c r="N3060" s="226">
        <v>0</v>
      </c>
      <c r="O3060" s="223">
        <v>109000</v>
      </c>
      <c r="P3060" s="126" t="s">
        <v>1331</v>
      </c>
    </row>
    <row r="3061" spans="1:16" ht="51">
      <c r="A3061" s="126" t="s">
        <v>620</v>
      </c>
      <c r="B3061" s="126"/>
      <c r="C3061" s="127" t="s">
        <v>714</v>
      </c>
      <c r="D3061" s="121">
        <v>43000</v>
      </c>
      <c r="E3061" s="122" t="s">
        <v>7648</v>
      </c>
      <c r="F3061" s="122" t="s">
        <v>3</v>
      </c>
      <c r="G3061" s="122">
        <v>1543266</v>
      </c>
      <c r="H3061" s="126"/>
      <c r="I3061" s="130" t="s">
        <v>7649</v>
      </c>
      <c r="J3061" s="126"/>
      <c r="K3061" s="126"/>
      <c r="L3061" s="126"/>
      <c r="M3061" s="126"/>
      <c r="N3061" s="226">
        <v>0</v>
      </c>
      <c r="O3061" s="223">
        <v>2826.78</v>
      </c>
      <c r="P3061" s="126" t="s">
        <v>1331</v>
      </c>
    </row>
    <row r="3062" spans="1:16" ht="51">
      <c r="A3062" s="126">
        <v>15</v>
      </c>
      <c r="B3062" s="126"/>
      <c r="C3062" s="127" t="s">
        <v>692</v>
      </c>
      <c r="D3062" s="121">
        <v>43000</v>
      </c>
      <c r="E3062" s="122" t="s">
        <v>7650</v>
      </c>
      <c r="F3062" s="122" t="s">
        <v>3</v>
      </c>
      <c r="G3062" s="122">
        <v>1543252</v>
      </c>
      <c r="H3062" s="126"/>
      <c r="I3062" s="130" t="s">
        <v>7651</v>
      </c>
      <c r="J3062" s="126"/>
      <c r="K3062" s="126"/>
      <c r="L3062" s="126"/>
      <c r="M3062" s="126"/>
      <c r="N3062" s="226">
        <v>0</v>
      </c>
      <c r="O3062" s="223">
        <v>47533.120000000003</v>
      </c>
      <c r="P3062" s="126" t="s">
        <v>1331</v>
      </c>
    </row>
    <row r="3063" spans="1:16" ht="51">
      <c r="A3063" s="126" t="s">
        <v>620</v>
      </c>
      <c r="B3063" s="126"/>
      <c r="C3063" s="127" t="s">
        <v>714</v>
      </c>
      <c r="D3063" s="121">
        <v>43000</v>
      </c>
      <c r="E3063" s="122" t="s">
        <v>7652</v>
      </c>
      <c r="F3063" s="122" t="s">
        <v>3</v>
      </c>
      <c r="G3063" s="122">
        <v>1543352</v>
      </c>
      <c r="H3063" s="126"/>
      <c r="I3063" s="130" t="s">
        <v>7653</v>
      </c>
      <c r="J3063" s="126"/>
      <c r="K3063" s="126"/>
      <c r="L3063" s="126"/>
      <c r="M3063" s="126"/>
      <c r="N3063" s="226">
        <v>0</v>
      </c>
      <c r="O3063" s="223">
        <v>7882.4400000000005</v>
      </c>
      <c r="P3063" s="126" t="s">
        <v>1331</v>
      </c>
    </row>
    <row r="3064" spans="1:16" ht="51">
      <c r="A3064" s="126">
        <v>46</v>
      </c>
      <c r="B3064" s="126"/>
      <c r="C3064" s="127" t="s">
        <v>699</v>
      </c>
      <c r="D3064" s="121">
        <v>43000</v>
      </c>
      <c r="E3064" s="122" t="s">
        <v>7654</v>
      </c>
      <c r="F3064" s="122" t="s">
        <v>3</v>
      </c>
      <c r="G3064" s="122">
        <v>1543332</v>
      </c>
      <c r="H3064" s="126"/>
      <c r="I3064" s="130" t="s">
        <v>7655</v>
      </c>
      <c r="J3064" s="126"/>
      <c r="K3064" s="126"/>
      <c r="L3064" s="126"/>
      <c r="M3064" s="126"/>
      <c r="N3064" s="226">
        <v>0</v>
      </c>
      <c r="O3064" s="223">
        <v>321.05</v>
      </c>
      <c r="P3064" s="126" t="s">
        <v>12606</v>
      </c>
    </row>
    <row r="3065" spans="1:16" ht="51">
      <c r="A3065" s="126" t="s">
        <v>620</v>
      </c>
      <c r="B3065" s="126"/>
      <c r="C3065" s="127" t="s">
        <v>714</v>
      </c>
      <c r="D3065" s="121">
        <v>43000</v>
      </c>
      <c r="E3065" s="122" t="s">
        <v>7656</v>
      </c>
      <c r="F3065" s="122" t="s">
        <v>3</v>
      </c>
      <c r="G3065" s="122">
        <v>1543319</v>
      </c>
      <c r="H3065" s="126"/>
      <c r="I3065" s="130" t="s">
        <v>7657</v>
      </c>
      <c r="J3065" s="126"/>
      <c r="K3065" s="126"/>
      <c r="L3065" s="126"/>
      <c r="M3065" s="126"/>
      <c r="N3065" s="226">
        <v>0</v>
      </c>
      <c r="O3065" s="223">
        <v>1849.48</v>
      </c>
      <c r="P3065" s="126" t="s">
        <v>1331</v>
      </c>
    </row>
    <row r="3066" spans="1:16" ht="51">
      <c r="A3066" s="126" t="s">
        <v>620</v>
      </c>
      <c r="B3066" s="126"/>
      <c r="C3066" s="127" t="s">
        <v>714</v>
      </c>
      <c r="D3066" s="121">
        <v>43000</v>
      </c>
      <c r="E3066" s="122" t="s">
        <v>7658</v>
      </c>
      <c r="F3066" s="122" t="s">
        <v>3</v>
      </c>
      <c r="G3066" s="122">
        <v>1543211</v>
      </c>
      <c r="H3066" s="126"/>
      <c r="I3066" s="130" t="s">
        <v>7659</v>
      </c>
      <c r="J3066" s="126"/>
      <c r="K3066" s="126"/>
      <c r="L3066" s="126"/>
      <c r="M3066" s="126"/>
      <c r="N3066" s="226">
        <v>0</v>
      </c>
      <c r="O3066" s="223">
        <v>1846.88</v>
      </c>
      <c r="P3066" s="126" t="s">
        <v>1331</v>
      </c>
    </row>
    <row r="3067" spans="1:16" ht="51">
      <c r="A3067" s="126">
        <v>16</v>
      </c>
      <c r="B3067" s="126"/>
      <c r="C3067" s="127" t="s">
        <v>693</v>
      </c>
      <c r="D3067" s="121">
        <v>43003</v>
      </c>
      <c r="E3067" s="122" t="s">
        <v>7660</v>
      </c>
      <c r="F3067" s="122" t="s">
        <v>3</v>
      </c>
      <c r="G3067" s="122">
        <v>1543960</v>
      </c>
      <c r="H3067" s="126"/>
      <c r="I3067" s="130" t="s">
        <v>7661</v>
      </c>
      <c r="J3067" s="126"/>
      <c r="K3067" s="126"/>
      <c r="L3067" s="126"/>
      <c r="M3067" s="126"/>
      <c r="N3067" s="226">
        <v>0</v>
      </c>
      <c r="O3067" s="223">
        <v>406.88</v>
      </c>
      <c r="P3067" s="126" t="s">
        <v>1331</v>
      </c>
    </row>
    <row r="3068" spans="1:16" ht="51">
      <c r="A3068" s="126">
        <v>16</v>
      </c>
      <c r="B3068" s="126"/>
      <c r="C3068" s="127" t="s">
        <v>693</v>
      </c>
      <c r="D3068" s="121">
        <v>43003</v>
      </c>
      <c r="E3068" s="122" t="s">
        <v>7662</v>
      </c>
      <c r="F3068" s="122" t="s">
        <v>3</v>
      </c>
      <c r="G3068" s="122">
        <v>1543961</v>
      </c>
      <c r="H3068" s="126"/>
      <c r="I3068" s="130" t="s">
        <v>7663</v>
      </c>
      <c r="J3068" s="126"/>
      <c r="K3068" s="126"/>
      <c r="L3068" s="126"/>
      <c r="M3068" s="126"/>
      <c r="N3068" s="226">
        <v>0</v>
      </c>
      <c r="O3068" s="223">
        <v>450.66</v>
      </c>
      <c r="P3068" s="126" t="s">
        <v>1331</v>
      </c>
    </row>
    <row r="3069" spans="1:16" ht="51">
      <c r="A3069" s="126">
        <v>16</v>
      </c>
      <c r="B3069" s="126"/>
      <c r="C3069" s="127" t="s">
        <v>693</v>
      </c>
      <c r="D3069" s="121">
        <v>43003</v>
      </c>
      <c r="E3069" s="122" t="s">
        <v>7664</v>
      </c>
      <c r="F3069" s="122" t="s">
        <v>3</v>
      </c>
      <c r="G3069" s="122">
        <v>1543962</v>
      </c>
      <c r="H3069" s="126"/>
      <c r="I3069" s="130" t="s">
        <v>7665</v>
      </c>
      <c r="J3069" s="126"/>
      <c r="K3069" s="126"/>
      <c r="L3069" s="126"/>
      <c r="M3069" s="126"/>
      <c r="N3069" s="226">
        <v>0</v>
      </c>
      <c r="O3069" s="223">
        <v>450.66</v>
      </c>
      <c r="P3069" s="126" t="s">
        <v>1331</v>
      </c>
    </row>
    <row r="3070" spans="1:16" ht="51">
      <c r="A3070" s="126" t="s">
        <v>620</v>
      </c>
      <c r="B3070" s="126"/>
      <c r="C3070" s="127" t="s">
        <v>714</v>
      </c>
      <c r="D3070" s="121">
        <v>43003</v>
      </c>
      <c r="E3070" s="122" t="s">
        <v>7666</v>
      </c>
      <c r="F3070" s="122" t="s">
        <v>3</v>
      </c>
      <c r="G3070" s="122">
        <v>1543964</v>
      </c>
      <c r="H3070" s="126"/>
      <c r="I3070" s="130" t="s">
        <v>7667</v>
      </c>
      <c r="J3070" s="126"/>
      <c r="K3070" s="126"/>
      <c r="L3070" s="126"/>
      <c r="M3070" s="126"/>
      <c r="N3070" s="226">
        <v>0</v>
      </c>
      <c r="O3070" s="223">
        <v>3400</v>
      </c>
      <c r="P3070" s="126" t="s">
        <v>1331</v>
      </c>
    </row>
    <row r="3071" spans="1:16" ht="63.75">
      <c r="A3071" s="126">
        <v>35</v>
      </c>
      <c r="B3071" s="126"/>
      <c r="C3071" s="127" t="s">
        <v>697</v>
      </c>
      <c r="D3071" s="121">
        <v>43003</v>
      </c>
      <c r="E3071" s="122" t="s">
        <v>7668</v>
      </c>
      <c r="F3071" s="122" t="s">
        <v>3</v>
      </c>
      <c r="G3071" s="122">
        <v>1543911</v>
      </c>
      <c r="H3071" s="126"/>
      <c r="I3071" s="130" t="s">
        <v>7669</v>
      </c>
      <c r="J3071" s="126"/>
      <c r="K3071" s="126"/>
      <c r="L3071" s="126"/>
      <c r="M3071" s="126"/>
      <c r="N3071" s="226">
        <v>0</v>
      </c>
      <c r="O3071" s="223">
        <v>200.9</v>
      </c>
      <c r="P3071" s="126" t="s">
        <v>1331</v>
      </c>
    </row>
    <row r="3072" spans="1:16" ht="51">
      <c r="A3072" s="126" t="s">
        <v>620</v>
      </c>
      <c r="B3072" s="126"/>
      <c r="C3072" s="127" t="s">
        <v>714</v>
      </c>
      <c r="D3072" s="121">
        <v>43003</v>
      </c>
      <c r="E3072" s="122" t="s">
        <v>7670</v>
      </c>
      <c r="F3072" s="122" t="s">
        <v>3</v>
      </c>
      <c r="G3072" s="122">
        <v>1543903</v>
      </c>
      <c r="H3072" s="126"/>
      <c r="I3072" s="130" t="s">
        <v>7671</v>
      </c>
      <c r="J3072" s="126"/>
      <c r="K3072" s="126"/>
      <c r="L3072" s="126"/>
      <c r="M3072" s="126"/>
      <c r="N3072" s="226">
        <v>0</v>
      </c>
      <c r="O3072" s="223">
        <v>3046</v>
      </c>
      <c r="P3072" s="126" t="s">
        <v>1331</v>
      </c>
    </row>
    <row r="3073" spans="1:16" ht="51">
      <c r="A3073" s="126" t="s">
        <v>620</v>
      </c>
      <c r="B3073" s="126"/>
      <c r="C3073" s="127" t="s">
        <v>714</v>
      </c>
      <c r="D3073" s="121">
        <v>43003</v>
      </c>
      <c r="E3073" s="122" t="s">
        <v>7672</v>
      </c>
      <c r="F3073" s="122" t="s">
        <v>3</v>
      </c>
      <c r="G3073" s="122">
        <v>1543827</v>
      </c>
      <c r="H3073" s="126"/>
      <c r="I3073" s="130" t="s">
        <v>7673</v>
      </c>
      <c r="J3073" s="126"/>
      <c r="K3073" s="126"/>
      <c r="L3073" s="126"/>
      <c r="M3073" s="126"/>
      <c r="N3073" s="226">
        <v>0</v>
      </c>
      <c r="O3073" s="223">
        <v>0.98</v>
      </c>
      <c r="P3073" s="126" t="s">
        <v>12606</v>
      </c>
    </row>
    <row r="3074" spans="1:16" ht="63.75">
      <c r="A3074" s="126">
        <v>46</v>
      </c>
      <c r="B3074" s="126"/>
      <c r="C3074" s="127" t="s">
        <v>699</v>
      </c>
      <c r="D3074" s="121">
        <v>43003</v>
      </c>
      <c r="E3074" s="122" t="s">
        <v>7674</v>
      </c>
      <c r="F3074" s="122" t="s">
        <v>3</v>
      </c>
      <c r="G3074" s="122">
        <v>1543865</v>
      </c>
      <c r="H3074" s="126"/>
      <c r="I3074" s="130" t="s">
        <v>7675</v>
      </c>
      <c r="J3074" s="126"/>
      <c r="K3074" s="126"/>
      <c r="L3074" s="126"/>
      <c r="M3074" s="126"/>
      <c r="N3074" s="226">
        <v>0</v>
      </c>
      <c r="O3074" s="223">
        <v>253023.64</v>
      </c>
      <c r="P3074" s="126" t="s">
        <v>1331</v>
      </c>
    </row>
    <row r="3075" spans="1:16" ht="51">
      <c r="A3075" s="126">
        <v>234</v>
      </c>
      <c r="B3075" s="126"/>
      <c r="C3075" s="127" t="s">
        <v>124</v>
      </c>
      <c r="D3075" s="121">
        <v>43003</v>
      </c>
      <c r="E3075" s="122" t="s">
        <v>7676</v>
      </c>
      <c r="F3075" s="122" t="s">
        <v>3</v>
      </c>
      <c r="G3075" s="122">
        <v>1543741</v>
      </c>
      <c r="H3075" s="126"/>
      <c r="I3075" s="130" t="s">
        <v>7677</v>
      </c>
      <c r="J3075" s="126"/>
      <c r="K3075" s="126"/>
      <c r="L3075" s="126"/>
      <c r="M3075" s="126"/>
      <c r="N3075" s="226">
        <v>0</v>
      </c>
      <c r="O3075" s="223">
        <v>280</v>
      </c>
      <c r="P3075" s="126" t="s">
        <v>1331</v>
      </c>
    </row>
    <row r="3076" spans="1:16" ht="38.25">
      <c r="A3076" s="126">
        <v>20</v>
      </c>
      <c r="B3076" s="126"/>
      <c r="C3076" s="127" t="s">
        <v>694</v>
      </c>
      <c r="D3076" s="121">
        <v>43004</v>
      </c>
      <c r="E3076" s="122" t="s">
        <v>7678</v>
      </c>
      <c r="F3076" s="122" t="s">
        <v>3</v>
      </c>
      <c r="G3076" s="122">
        <v>1544435</v>
      </c>
      <c r="H3076" s="126"/>
      <c r="I3076" s="130" t="s">
        <v>7679</v>
      </c>
      <c r="J3076" s="126"/>
      <c r="K3076" s="126"/>
      <c r="L3076" s="126"/>
      <c r="M3076" s="126"/>
      <c r="N3076" s="226">
        <v>0</v>
      </c>
      <c r="O3076" s="223">
        <v>22.1</v>
      </c>
      <c r="P3076" s="126" t="s">
        <v>1331</v>
      </c>
    </row>
    <row r="3077" spans="1:16" ht="51">
      <c r="A3077" s="126">
        <v>574</v>
      </c>
      <c r="B3077" s="126"/>
      <c r="C3077" s="127" t="s">
        <v>851</v>
      </c>
      <c r="D3077" s="121">
        <v>43004</v>
      </c>
      <c r="E3077" s="122" t="s">
        <v>7681</v>
      </c>
      <c r="F3077" s="122" t="s">
        <v>3</v>
      </c>
      <c r="G3077" s="122">
        <v>1544465</v>
      </c>
      <c r="H3077" s="126"/>
      <c r="I3077" s="130" t="s">
        <v>7680</v>
      </c>
      <c r="J3077" s="126"/>
      <c r="K3077" s="126"/>
      <c r="L3077" s="126"/>
      <c r="M3077" s="126"/>
      <c r="N3077" s="226">
        <v>0</v>
      </c>
      <c r="O3077" s="223">
        <v>633</v>
      </c>
      <c r="P3077" s="126" t="s">
        <v>1331</v>
      </c>
    </row>
    <row r="3078" spans="1:16" ht="51">
      <c r="A3078" s="126" t="s">
        <v>620</v>
      </c>
      <c r="B3078" s="126"/>
      <c r="C3078" s="127" t="s">
        <v>714</v>
      </c>
      <c r="D3078" s="121">
        <v>43004</v>
      </c>
      <c r="E3078" s="122" t="s">
        <v>7682</v>
      </c>
      <c r="F3078" s="122" t="s">
        <v>3</v>
      </c>
      <c r="G3078" s="122">
        <v>1544347</v>
      </c>
      <c r="H3078" s="126"/>
      <c r="I3078" s="130" t="s">
        <v>7683</v>
      </c>
      <c r="J3078" s="126"/>
      <c r="K3078" s="126"/>
      <c r="L3078" s="126"/>
      <c r="M3078" s="126"/>
      <c r="N3078" s="226">
        <v>0</v>
      </c>
      <c r="O3078" s="223">
        <v>8323.7999999999993</v>
      </c>
      <c r="P3078" s="126" t="s">
        <v>1331</v>
      </c>
    </row>
    <row r="3079" spans="1:16" ht="63.75">
      <c r="A3079" s="126">
        <v>86</v>
      </c>
      <c r="B3079" s="126"/>
      <c r="C3079" s="127" t="s">
        <v>711</v>
      </c>
      <c r="D3079" s="121">
        <v>43004</v>
      </c>
      <c r="E3079" s="122" t="s">
        <v>7684</v>
      </c>
      <c r="F3079" s="122" t="s">
        <v>3</v>
      </c>
      <c r="G3079" s="122">
        <v>1544362</v>
      </c>
      <c r="H3079" s="126"/>
      <c r="I3079" s="130" t="s">
        <v>7685</v>
      </c>
      <c r="J3079" s="126"/>
      <c r="K3079" s="126"/>
      <c r="L3079" s="126"/>
      <c r="M3079" s="126"/>
      <c r="N3079" s="226">
        <v>0</v>
      </c>
      <c r="O3079" s="223">
        <v>6694.06</v>
      </c>
      <c r="P3079" s="126" t="s">
        <v>1331</v>
      </c>
    </row>
    <row r="3080" spans="1:16" ht="63.75">
      <c r="A3080" s="126">
        <v>512</v>
      </c>
      <c r="B3080" s="126"/>
      <c r="C3080" s="127" t="s">
        <v>841</v>
      </c>
      <c r="D3080" s="121">
        <v>43004</v>
      </c>
      <c r="E3080" s="122" t="s">
        <v>7686</v>
      </c>
      <c r="F3080" s="122" t="s">
        <v>3</v>
      </c>
      <c r="G3080" s="122">
        <v>1544404</v>
      </c>
      <c r="H3080" s="126"/>
      <c r="I3080" s="130" t="s">
        <v>7687</v>
      </c>
      <c r="J3080" s="126"/>
      <c r="K3080" s="126"/>
      <c r="L3080" s="126"/>
      <c r="M3080" s="126"/>
      <c r="N3080" s="226">
        <v>0</v>
      </c>
      <c r="O3080" s="223">
        <v>180</v>
      </c>
      <c r="P3080" s="126" t="s">
        <v>1331</v>
      </c>
    </row>
    <row r="3081" spans="1:16" ht="51">
      <c r="A3081" s="126" t="s">
        <v>620</v>
      </c>
      <c r="B3081" s="126"/>
      <c r="C3081" s="127" t="s">
        <v>714</v>
      </c>
      <c r="D3081" s="121">
        <v>43004</v>
      </c>
      <c r="E3081" s="122" t="s">
        <v>7688</v>
      </c>
      <c r="F3081" s="122" t="s">
        <v>3</v>
      </c>
      <c r="G3081" s="122">
        <v>1544415</v>
      </c>
      <c r="H3081" s="126"/>
      <c r="I3081" s="130" t="s">
        <v>7689</v>
      </c>
      <c r="J3081" s="126"/>
      <c r="K3081" s="126"/>
      <c r="L3081" s="126"/>
      <c r="M3081" s="126"/>
      <c r="N3081" s="226">
        <v>0</v>
      </c>
      <c r="O3081" s="223">
        <v>508.61</v>
      </c>
      <c r="P3081" s="126" t="s">
        <v>1331</v>
      </c>
    </row>
    <row r="3082" spans="1:16" ht="51">
      <c r="A3082" s="126" t="s">
        <v>620</v>
      </c>
      <c r="B3082" s="126"/>
      <c r="C3082" s="127" t="s">
        <v>714</v>
      </c>
      <c r="D3082" s="121">
        <v>43004</v>
      </c>
      <c r="E3082" s="122" t="s">
        <v>7690</v>
      </c>
      <c r="F3082" s="122" t="s">
        <v>3</v>
      </c>
      <c r="G3082" s="122">
        <v>1544418</v>
      </c>
      <c r="H3082" s="126"/>
      <c r="I3082" s="130" t="s">
        <v>7691</v>
      </c>
      <c r="J3082" s="126"/>
      <c r="K3082" s="126"/>
      <c r="L3082" s="126"/>
      <c r="M3082" s="126"/>
      <c r="N3082" s="226">
        <v>0</v>
      </c>
      <c r="O3082" s="223">
        <v>563.33000000000004</v>
      </c>
      <c r="P3082" s="126" t="s">
        <v>1331</v>
      </c>
    </row>
    <row r="3083" spans="1:16" ht="51">
      <c r="A3083" s="126" t="s">
        <v>620</v>
      </c>
      <c r="B3083" s="126"/>
      <c r="C3083" s="127" t="s">
        <v>714</v>
      </c>
      <c r="D3083" s="121">
        <v>43004</v>
      </c>
      <c r="E3083" s="122" t="s">
        <v>7692</v>
      </c>
      <c r="F3083" s="122" t="s">
        <v>3</v>
      </c>
      <c r="G3083" s="122">
        <v>1544420</v>
      </c>
      <c r="H3083" s="126"/>
      <c r="I3083" s="130" t="s">
        <v>7693</v>
      </c>
      <c r="J3083" s="126"/>
      <c r="K3083" s="126"/>
      <c r="L3083" s="126"/>
      <c r="M3083" s="126"/>
      <c r="N3083" s="226">
        <v>0</v>
      </c>
      <c r="O3083" s="223">
        <v>563.33000000000004</v>
      </c>
      <c r="P3083" s="126" t="s">
        <v>1331</v>
      </c>
    </row>
    <row r="3084" spans="1:16" ht="51">
      <c r="A3084" s="126" t="s">
        <v>620</v>
      </c>
      <c r="B3084" s="126"/>
      <c r="C3084" s="127" t="s">
        <v>714</v>
      </c>
      <c r="D3084" s="121">
        <v>43004</v>
      </c>
      <c r="E3084" s="122" t="s">
        <v>7694</v>
      </c>
      <c r="F3084" s="122" t="s">
        <v>3</v>
      </c>
      <c r="G3084" s="122">
        <v>1544473</v>
      </c>
      <c r="H3084" s="126"/>
      <c r="I3084" s="130" t="s">
        <v>7368</v>
      </c>
      <c r="J3084" s="126"/>
      <c r="K3084" s="126"/>
      <c r="L3084" s="126"/>
      <c r="M3084" s="126"/>
      <c r="N3084" s="226">
        <v>0</v>
      </c>
      <c r="O3084" s="223">
        <v>672.87</v>
      </c>
      <c r="P3084" s="126" t="s">
        <v>1331</v>
      </c>
    </row>
    <row r="3085" spans="1:16" ht="51">
      <c r="A3085" s="126" t="s">
        <v>620</v>
      </c>
      <c r="B3085" s="126"/>
      <c r="C3085" s="127" t="s">
        <v>714</v>
      </c>
      <c r="D3085" s="121">
        <v>43004</v>
      </c>
      <c r="E3085" s="122" t="s">
        <v>7695</v>
      </c>
      <c r="F3085" s="122" t="s">
        <v>3</v>
      </c>
      <c r="G3085" s="122">
        <v>1544482</v>
      </c>
      <c r="H3085" s="126"/>
      <c r="I3085" s="130" t="s">
        <v>7696</v>
      </c>
      <c r="J3085" s="126"/>
      <c r="K3085" s="126"/>
      <c r="L3085" s="126"/>
      <c r="M3085" s="126"/>
      <c r="N3085" s="226">
        <v>0</v>
      </c>
      <c r="O3085" s="223">
        <v>1382</v>
      </c>
      <c r="P3085" s="126" t="s">
        <v>1331</v>
      </c>
    </row>
    <row r="3086" spans="1:16" ht="51">
      <c r="A3086" s="126" t="s">
        <v>620</v>
      </c>
      <c r="B3086" s="126"/>
      <c r="C3086" s="127" t="s">
        <v>714</v>
      </c>
      <c r="D3086" s="121">
        <v>43004</v>
      </c>
      <c r="E3086" s="122" t="s">
        <v>7697</v>
      </c>
      <c r="F3086" s="122" t="s">
        <v>3</v>
      </c>
      <c r="G3086" s="122">
        <v>1544510</v>
      </c>
      <c r="H3086" s="126"/>
      <c r="I3086" s="130" t="s">
        <v>7698</v>
      </c>
      <c r="J3086" s="126"/>
      <c r="K3086" s="126"/>
      <c r="L3086" s="126"/>
      <c r="M3086" s="126"/>
      <c r="N3086" s="226">
        <v>0</v>
      </c>
      <c r="O3086" s="223">
        <v>248</v>
      </c>
      <c r="P3086" s="126" t="s">
        <v>1331</v>
      </c>
    </row>
    <row r="3087" spans="1:16" ht="51">
      <c r="A3087" s="126">
        <v>580</v>
      </c>
      <c r="B3087" s="126"/>
      <c r="C3087" s="127" t="s">
        <v>218</v>
      </c>
      <c r="D3087" s="121">
        <v>43004</v>
      </c>
      <c r="E3087" s="122" t="s">
        <v>7699</v>
      </c>
      <c r="F3087" s="122" t="s">
        <v>3</v>
      </c>
      <c r="G3087" s="122">
        <v>1544529</v>
      </c>
      <c r="H3087" s="126"/>
      <c r="I3087" s="130" t="s">
        <v>7700</v>
      </c>
      <c r="J3087" s="126"/>
      <c r="K3087" s="126"/>
      <c r="L3087" s="126"/>
      <c r="M3087" s="126"/>
      <c r="N3087" s="226">
        <v>0</v>
      </c>
      <c r="O3087" s="223">
        <v>1</v>
      </c>
      <c r="P3087" s="126" t="s">
        <v>1331</v>
      </c>
    </row>
    <row r="3088" spans="1:16" ht="63.75">
      <c r="A3088" s="126" t="s">
        <v>620</v>
      </c>
      <c r="B3088" s="126"/>
      <c r="C3088" s="127" t="s">
        <v>714</v>
      </c>
      <c r="D3088" s="121">
        <v>43004</v>
      </c>
      <c r="E3088" s="122" t="s">
        <v>7701</v>
      </c>
      <c r="F3088" s="122" t="s">
        <v>3</v>
      </c>
      <c r="G3088" s="122">
        <v>1544574</v>
      </c>
      <c r="H3088" s="126"/>
      <c r="I3088" s="130" t="s">
        <v>7702</v>
      </c>
      <c r="J3088" s="126"/>
      <c r="K3088" s="126"/>
      <c r="L3088" s="126"/>
      <c r="M3088" s="126"/>
      <c r="N3088" s="226">
        <v>0</v>
      </c>
      <c r="O3088" s="223">
        <v>3148.35</v>
      </c>
      <c r="P3088" s="126" t="s">
        <v>1331</v>
      </c>
    </row>
    <row r="3089" spans="1:16" ht="51">
      <c r="A3089" s="126">
        <v>86</v>
      </c>
      <c r="B3089" s="126"/>
      <c r="C3089" s="127" t="s">
        <v>711</v>
      </c>
      <c r="D3089" s="121">
        <v>43004</v>
      </c>
      <c r="E3089" s="122" t="s">
        <v>7703</v>
      </c>
      <c r="F3089" s="122" t="s">
        <v>3</v>
      </c>
      <c r="G3089" s="122">
        <v>1544326</v>
      </c>
      <c r="H3089" s="126"/>
      <c r="I3089" s="130" t="s">
        <v>7704</v>
      </c>
      <c r="J3089" s="126"/>
      <c r="K3089" s="126"/>
      <c r="L3089" s="126"/>
      <c r="M3089" s="126"/>
      <c r="N3089" s="226">
        <v>0</v>
      </c>
      <c r="O3089" s="223">
        <v>684</v>
      </c>
      <c r="P3089" s="126" t="s">
        <v>1331</v>
      </c>
    </row>
    <row r="3090" spans="1:16" ht="51">
      <c r="A3090" s="126">
        <v>86</v>
      </c>
      <c r="B3090" s="126"/>
      <c r="C3090" s="127" t="s">
        <v>711</v>
      </c>
      <c r="D3090" s="121">
        <v>43004</v>
      </c>
      <c r="E3090" s="122" t="s">
        <v>7705</v>
      </c>
      <c r="F3090" s="122" t="s">
        <v>3</v>
      </c>
      <c r="G3090" s="122">
        <v>1544329</v>
      </c>
      <c r="H3090" s="126"/>
      <c r="I3090" s="130" t="s">
        <v>7706</v>
      </c>
      <c r="J3090" s="126"/>
      <c r="K3090" s="126"/>
      <c r="L3090" s="126"/>
      <c r="M3090" s="126"/>
      <c r="N3090" s="226">
        <v>0</v>
      </c>
      <c r="O3090" s="223">
        <v>47222.950000000004</v>
      </c>
      <c r="P3090" s="126" t="s">
        <v>1331</v>
      </c>
    </row>
    <row r="3091" spans="1:16" ht="51">
      <c r="A3091" s="126">
        <v>86</v>
      </c>
      <c r="B3091" s="126"/>
      <c r="C3091" s="127" t="s">
        <v>711</v>
      </c>
      <c r="D3091" s="121">
        <v>43004</v>
      </c>
      <c r="E3091" s="122" t="s">
        <v>7707</v>
      </c>
      <c r="F3091" s="122" t="s">
        <v>3</v>
      </c>
      <c r="G3091" s="122">
        <v>1544330</v>
      </c>
      <c r="H3091" s="126"/>
      <c r="I3091" s="130" t="s">
        <v>7708</v>
      </c>
      <c r="J3091" s="126"/>
      <c r="K3091" s="126"/>
      <c r="L3091" s="126"/>
      <c r="M3091" s="126"/>
      <c r="N3091" s="226">
        <v>0</v>
      </c>
      <c r="O3091" s="223">
        <v>60.07</v>
      </c>
      <c r="P3091" s="126" t="s">
        <v>1331</v>
      </c>
    </row>
    <row r="3092" spans="1:16" ht="51">
      <c r="A3092" s="126">
        <v>86</v>
      </c>
      <c r="B3092" s="126"/>
      <c r="C3092" s="127" t="s">
        <v>711</v>
      </c>
      <c r="D3092" s="121">
        <v>43004</v>
      </c>
      <c r="E3092" s="122" t="s">
        <v>7709</v>
      </c>
      <c r="F3092" s="122" t="s">
        <v>3</v>
      </c>
      <c r="G3092" s="122">
        <v>1544333</v>
      </c>
      <c r="H3092" s="126"/>
      <c r="I3092" s="130" t="s">
        <v>7710</v>
      </c>
      <c r="J3092" s="126"/>
      <c r="K3092" s="126"/>
      <c r="L3092" s="126"/>
      <c r="M3092" s="126"/>
      <c r="N3092" s="226">
        <v>0</v>
      </c>
      <c r="O3092" s="223">
        <v>144</v>
      </c>
      <c r="P3092" s="126" t="s">
        <v>1331</v>
      </c>
    </row>
    <row r="3093" spans="1:16" ht="51">
      <c r="A3093" s="126">
        <v>86</v>
      </c>
      <c r="B3093" s="126"/>
      <c r="C3093" s="127" t="s">
        <v>711</v>
      </c>
      <c r="D3093" s="121">
        <v>43004</v>
      </c>
      <c r="E3093" s="122" t="s">
        <v>7711</v>
      </c>
      <c r="F3093" s="122" t="s">
        <v>3</v>
      </c>
      <c r="G3093" s="122">
        <v>1544338</v>
      </c>
      <c r="H3093" s="126"/>
      <c r="I3093" s="130" t="s">
        <v>7712</v>
      </c>
      <c r="J3093" s="126"/>
      <c r="K3093" s="126"/>
      <c r="L3093" s="126"/>
      <c r="M3093" s="126"/>
      <c r="N3093" s="226">
        <v>0</v>
      </c>
      <c r="O3093" s="223">
        <v>378</v>
      </c>
      <c r="P3093" s="126" t="s">
        <v>1331</v>
      </c>
    </row>
    <row r="3094" spans="1:16" ht="51">
      <c r="A3094" s="126">
        <v>86</v>
      </c>
      <c r="B3094" s="126"/>
      <c r="C3094" s="127" t="s">
        <v>711</v>
      </c>
      <c r="D3094" s="121">
        <v>43004</v>
      </c>
      <c r="E3094" s="122" t="s">
        <v>7713</v>
      </c>
      <c r="F3094" s="122" t="s">
        <v>3</v>
      </c>
      <c r="G3094" s="122">
        <v>1544340</v>
      </c>
      <c r="H3094" s="126"/>
      <c r="I3094" s="130" t="s">
        <v>7714</v>
      </c>
      <c r="J3094" s="126"/>
      <c r="K3094" s="126"/>
      <c r="L3094" s="126"/>
      <c r="M3094" s="126"/>
      <c r="N3094" s="226">
        <v>0</v>
      </c>
      <c r="O3094" s="223">
        <v>4000</v>
      </c>
      <c r="P3094" s="126" t="s">
        <v>1331</v>
      </c>
    </row>
    <row r="3095" spans="1:16" ht="51">
      <c r="A3095" s="126">
        <v>592</v>
      </c>
      <c r="B3095" s="126"/>
      <c r="C3095" s="127" t="s">
        <v>863</v>
      </c>
      <c r="D3095" s="121">
        <v>43004</v>
      </c>
      <c r="E3095" s="122" t="s">
        <v>7715</v>
      </c>
      <c r="F3095" s="122" t="s">
        <v>3</v>
      </c>
      <c r="G3095" s="122">
        <v>1544240</v>
      </c>
      <c r="H3095" s="126"/>
      <c r="I3095" s="130" t="s">
        <v>7716</v>
      </c>
      <c r="J3095" s="126"/>
      <c r="K3095" s="126"/>
      <c r="L3095" s="126"/>
      <c r="M3095" s="126"/>
      <c r="N3095" s="226">
        <v>0</v>
      </c>
      <c r="O3095" s="223">
        <v>2055.5</v>
      </c>
      <c r="P3095" s="126" t="s">
        <v>1331</v>
      </c>
    </row>
    <row r="3096" spans="1:16" ht="51">
      <c r="A3096" s="126" t="s">
        <v>620</v>
      </c>
      <c r="B3096" s="126"/>
      <c r="C3096" s="127" t="s">
        <v>714</v>
      </c>
      <c r="D3096" s="121">
        <v>43004</v>
      </c>
      <c r="E3096" s="122" t="s">
        <v>7717</v>
      </c>
      <c r="F3096" s="122" t="s">
        <v>3</v>
      </c>
      <c r="G3096" s="122">
        <v>1544271</v>
      </c>
      <c r="H3096" s="126"/>
      <c r="I3096" s="130" t="s">
        <v>7718</v>
      </c>
      <c r="J3096" s="126"/>
      <c r="K3096" s="126"/>
      <c r="L3096" s="126"/>
      <c r="M3096" s="126"/>
      <c r="N3096" s="226">
        <v>0</v>
      </c>
      <c r="O3096" s="223">
        <v>15</v>
      </c>
      <c r="P3096" s="126" t="s">
        <v>1331</v>
      </c>
    </row>
    <row r="3097" spans="1:16" ht="51">
      <c r="A3097" s="126">
        <v>574</v>
      </c>
      <c r="B3097" s="126"/>
      <c r="C3097" s="127" t="s">
        <v>851</v>
      </c>
      <c r="D3097" s="121">
        <v>43004</v>
      </c>
      <c r="E3097" s="122" t="s">
        <v>7719</v>
      </c>
      <c r="F3097" s="122" t="s">
        <v>3</v>
      </c>
      <c r="G3097" s="122">
        <v>1544285</v>
      </c>
      <c r="H3097" s="126"/>
      <c r="I3097" s="130" t="s">
        <v>7720</v>
      </c>
      <c r="J3097" s="126"/>
      <c r="K3097" s="126"/>
      <c r="L3097" s="126"/>
      <c r="M3097" s="126"/>
      <c r="N3097" s="226">
        <v>0</v>
      </c>
      <c r="O3097" s="223">
        <v>1420</v>
      </c>
      <c r="P3097" s="126" t="s">
        <v>1331</v>
      </c>
    </row>
    <row r="3098" spans="1:16" ht="51">
      <c r="A3098" s="126" t="s">
        <v>620</v>
      </c>
      <c r="B3098" s="126"/>
      <c r="C3098" s="127" t="s">
        <v>714</v>
      </c>
      <c r="D3098" s="121">
        <v>43005</v>
      </c>
      <c r="E3098" s="122" t="s">
        <v>7721</v>
      </c>
      <c r="F3098" s="122" t="s">
        <v>3</v>
      </c>
      <c r="G3098" s="122">
        <v>1544794</v>
      </c>
      <c r="H3098" s="126"/>
      <c r="I3098" s="130" t="s">
        <v>7722</v>
      </c>
      <c r="J3098" s="126"/>
      <c r="K3098" s="126"/>
      <c r="L3098" s="126"/>
      <c r="M3098" s="126"/>
      <c r="N3098" s="226">
        <v>0</v>
      </c>
      <c r="O3098" s="223">
        <v>260</v>
      </c>
      <c r="P3098" s="126" t="s">
        <v>1331</v>
      </c>
    </row>
    <row r="3099" spans="1:16" ht="51">
      <c r="A3099" s="126">
        <v>15</v>
      </c>
      <c r="B3099" s="126"/>
      <c r="C3099" s="127" t="s">
        <v>692</v>
      </c>
      <c r="D3099" s="121">
        <v>43005</v>
      </c>
      <c r="E3099" s="122" t="s">
        <v>7723</v>
      </c>
      <c r="F3099" s="122" t="s">
        <v>3</v>
      </c>
      <c r="G3099" s="122">
        <v>1544870</v>
      </c>
      <c r="H3099" s="126"/>
      <c r="I3099" s="130" t="s">
        <v>7724</v>
      </c>
      <c r="J3099" s="126"/>
      <c r="K3099" s="126"/>
      <c r="L3099" s="126"/>
      <c r="M3099" s="126"/>
      <c r="N3099" s="226">
        <v>0</v>
      </c>
      <c r="O3099" s="223">
        <v>233.42000000000002</v>
      </c>
      <c r="P3099" s="126" t="s">
        <v>1331</v>
      </c>
    </row>
    <row r="3100" spans="1:16" ht="51">
      <c r="A3100" s="126">
        <v>15</v>
      </c>
      <c r="B3100" s="126"/>
      <c r="C3100" s="127" t="s">
        <v>692</v>
      </c>
      <c r="D3100" s="121">
        <v>43005</v>
      </c>
      <c r="E3100" s="122" t="s">
        <v>7725</v>
      </c>
      <c r="F3100" s="122" t="s">
        <v>3</v>
      </c>
      <c r="G3100" s="122">
        <v>1544872</v>
      </c>
      <c r="H3100" s="126"/>
      <c r="I3100" s="130" t="s">
        <v>7726</v>
      </c>
      <c r="J3100" s="126"/>
      <c r="K3100" s="126"/>
      <c r="L3100" s="126"/>
      <c r="M3100" s="126"/>
      <c r="N3100" s="226">
        <v>0</v>
      </c>
      <c r="O3100" s="223">
        <v>233.42000000000002</v>
      </c>
      <c r="P3100" s="126" t="s">
        <v>1331</v>
      </c>
    </row>
    <row r="3101" spans="1:16" ht="51">
      <c r="A3101" s="126">
        <v>15</v>
      </c>
      <c r="B3101" s="126"/>
      <c r="C3101" s="127" t="s">
        <v>692</v>
      </c>
      <c r="D3101" s="121">
        <v>43005</v>
      </c>
      <c r="E3101" s="122" t="s">
        <v>7727</v>
      </c>
      <c r="F3101" s="122" t="s">
        <v>3</v>
      </c>
      <c r="G3101" s="122">
        <v>1544873</v>
      </c>
      <c r="H3101" s="126"/>
      <c r="I3101" s="130" t="s">
        <v>7728</v>
      </c>
      <c r="J3101" s="126"/>
      <c r="K3101" s="126"/>
      <c r="L3101" s="126"/>
      <c r="M3101" s="126"/>
      <c r="N3101" s="226">
        <v>0</v>
      </c>
      <c r="O3101" s="223">
        <v>233.42000000000002</v>
      </c>
      <c r="P3101" s="126" t="s">
        <v>1331</v>
      </c>
    </row>
    <row r="3102" spans="1:16" ht="51">
      <c r="A3102" s="126">
        <v>15</v>
      </c>
      <c r="B3102" s="126"/>
      <c r="C3102" s="127" t="s">
        <v>692</v>
      </c>
      <c r="D3102" s="121">
        <v>43005</v>
      </c>
      <c r="E3102" s="122" t="s">
        <v>7729</v>
      </c>
      <c r="F3102" s="122" t="s">
        <v>3</v>
      </c>
      <c r="G3102" s="122">
        <v>1544874</v>
      </c>
      <c r="H3102" s="126"/>
      <c r="I3102" s="130" t="s">
        <v>7730</v>
      </c>
      <c r="J3102" s="126"/>
      <c r="K3102" s="126"/>
      <c r="L3102" s="126"/>
      <c r="M3102" s="126"/>
      <c r="N3102" s="226">
        <v>0</v>
      </c>
      <c r="O3102" s="223">
        <v>233.42000000000002</v>
      </c>
      <c r="P3102" s="126" t="s">
        <v>1331</v>
      </c>
    </row>
    <row r="3103" spans="1:16" ht="51">
      <c r="A3103" s="126">
        <v>15</v>
      </c>
      <c r="B3103" s="126"/>
      <c r="C3103" s="127" t="s">
        <v>692</v>
      </c>
      <c r="D3103" s="121">
        <v>43005</v>
      </c>
      <c r="E3103" s="122" t="s">
        <v>7731</v>
      </c>
      <c r="F3103" s="122" t="s">
        <v>3</v>
      </c>
      <c r="G3103" s="122">
        <v>1544875</v>
      </c>
      <c r="H3103" s="126"/>
      <c r="I3103" s="130" t="s">
        <v>7732</v>
      </c>
      <c r="J3103" s="126"/>
      <c r="K3103" s="126"/>
      <c r="L3103" s="126"/>
      <c r="M3103" s="126"/>
      <c r="N3103" s="226">
        <v>0</v>
      </c>
      <c r="O3103" s="223">
        <v>233.42000000000002</v>
      </c>
      <c r="P3103" s="126" t="s">
        <v>1331</v>
      </c>
    </row>
    <row r="3104" spans="1:16" ht="51">
      <c r="A3104" s="126">
        <v>15</v>
      </c>
      <c r="B3104" s="126"/>
      <c r="C3104" s="127" t="s">
        <v>692</v>
      </c>
      <c r="D3104" s="121">
        <v>43005</v>
      </c>
      <c r="E3104" s="122" t="s">
        <v>7733</v>
      </c>
      <c r="F3104" s="122" t="s">
        <v>3</v>
      </c>
      <c r="G3104" s="122">
        <v>1544879</v>
      </c>
      <c r="H3104" s="126"/>
      <c r="I3104" s="130" t="s">
        <v>7734</v>
      </c>
      <c r="J3104" s="126"/>
      <c r="K3104" s="126"/>
      <c r="L3104" s="126"/>
      <c r="M3104" s="126"/>
      <c r="N3104" s="226">
        <v>0</v>
      </c>
      <c r="O3104" s="223">
        <v>233.42000000000002</v>
      </c>
      <c r="P3104" s="126" t="s">
        <v>1331</v>
      </c>
    </row>
    <row r="3105" spans="1:16" ht="51">
      <c r="A3105" s="126" t="s">
        <v>620</v>
      </c>
      <c r="B3105" s="126"/>
      <c r="C3105" s="127" t="s">
        <v>714</v>
      </c>
      <c r="D3105" s="121">
        <v>43005</v>
      </c>
      <c r="E3105" s="122" t="s">
        <v>7735</v>
      </c>
      <c r="F3105" s="122" t="s">
        <v>3</v>
      </c>
      <c r="G3105" s="122">
        <v>1544791</v>
      </c>
      <c r="H3105" s="126"/>
      <c r="I3105" s="130" t="s">
        <v>7736</v>
      </c>
      <c r="J3105" s="126"/>
      <c r="K3105" s="126"/>
      <c r="L3105" s="126"/>
      <c r="M3105" s="126"/>
      <c r="N3105" s="226">
        <v>0</v>
      </c>
      <c r="O3105" s="223">
        <v>260</v>
      </c>
      <c r="P3105" s="126" t="s">
        <v>1331</v>
      </c>
    </row>
    <row r="3106" spans="1:16" ht="51">
      <c r="A3106" s="126" t="s">
        <v>620</v>
      </c>
      <c r="B3106" s="126"/>
      <c r="C3106" s="127" t="s">
        <v>714</v>
      </c>
      <c r="D3106" s="121">
        <v>43005</v>
      </c>
      <c r="E3106" s="122" t="s">
        <v>7737</v>
      </c>
      <c r="F3106" s="122" t="s">
        <v>3</v>
      </c>
      <c r="G3106" s="122">
        <v>1544792</v>
      </c>
      <c r="H3106" s="126"/>
      <c r="I3106" s="130" t="s">
        <v>7738</v>
      </c>
      <c r="J3106" s="126"/>
      <c r="K3106" s="126"/>
      <c r="L3106" s="126"/>
      <c r="M3106" s="126"/>
      <c r="N3106" s="226">
        <v>0</v>
      </c>
      <c r="O3106" s="223">
        <v>250</v>
      </c>
      <c r="P3106" s="126" t="s">
        <v>1331</v>
      </c>
    </row>
    <row r="3107" spans="1:16" ht="51">
      <c r="A3107" s="126">
        <v>203</v>
      </c>
      <c r="B3107" s="126"/>
      <c r="C3107" s="127" t="s">
        <v>758</v>
      </c>
      <c r="D3107" s="121">
        <v>43005</v>
      </c>
      <c r="E3107" s="122" t="s">
        <v>7739</v>
      </c>
      <c r="F3107" s="122" t="s">
        <v>3</v>
      </c>
      <c r="G3107" s="122">
        <v>1544895</v>
      </c>
      <c r="H3107" s="126"/>
      <c r="I3107" s="130" t="s">
        <v>7740</v>
      </c>
      <c r="J3107" s="126"/>
      <c r="K3107" s="126"/>
      <c r="L3107" s="126"/>
      <c r="M3107" s="126"/>
      <c r="N3107" s="226">
        <v>0</v>
      </c>
      <c r="O3107" s="223">
        <v>2.5</v>
      </c>
      <c r="P3107" s="126" t="s">
        <v>12606</v>
      </c>
    </row>
    <row r="3108" spans="1:16" ht="63.75">
      <c r="A3108" s="126">
        <v>48</v>
      </c>
      <c r="B3108" s="126"/>
      <c r="C3108" s="127" t="s">
        <v>701</v>
      </c>
      <c r="D3108" s="121">
        <v>43005</v>
      </c>
      <c r="E3108" s="122" t="s">
        <v>7742</v>
      </c>
      <c r="F3108" s="122" t="s">
        <v>3</v>
      </c>
      <c r="G3108" s="122">
        <v>1544902</v>
      </c>
      <c r="H3108" s="126"/>
      <c r="I3108" s="130" t="s">
        <v>7741</v>
      </c>
      <c r="J3108" s="126"/>
      <c r="K3108" s="126"/>
      <c r="L3108" s="126"/>
      <c r="M3108" s="126"/>
      <c r="N3108" s="226">
        <v>0</v>
      </c>
      <c r="O3108" s="223">
        <v>830</v>
      </c>
      <c r="P3108" s="126" t="s">
        <v>1331</v>
      </c>
    </row>
    <row r="3109" spans="1:16" ht="63.75">
      <c r="A3109" s="126">
        <v>287</v>
      </c>
      <c r="B3109" s="126"/>
      <c r="C3109" s="127" t="s">
        <v>791</v>
      </c>
      <c r="D3109" s="121">
        <v>43005</v>
      </c>
      <c r="E3109" s="122" t="s">
        <v>7743</v>
      </c>
      <c r="F3109" s="122" t="s">
        <v>3</v>
      </c>
      <c r="G3109" s="122">
        <v>1544852</v>
      </c>
      <c r="H3109" s="126"/>
      <c r="I3109" s="130" t="s">
        <v>7744</v>
      </c>
      <c r="J3109" s="126"/>
      <c r="K3109" s="126"/>
      <c r="L3109" s="126"/>
      <c r="M3109" s="126"/>
      <c r="N3109" s="226">
        <v>0</v>
      </c>
      <c r="O3109" s="223">
        <v>15494.61</v>
      </c>
      <c r="P3109" s="126" t="s">
        <v>1331</v>
      </c>
    </row>
    <row r="3110" spans="1:16" ht="63.75">
      <c r="A3110" s="126">
        <v>287</v>
      </c>
      <c r="B3110" s="126"/>
      <c r="C3110" s="127" t="s">
        <v>791</v>
      </c>
      <c r="D3110" s="121">
        <v>43005</v>
      </c>
      <c r="E3110" s="122" t="s">
        <v>7745</v>
      </c>
      <c r="F3110" s="122" t="s">
        <v>3</v>
      </c>
      <c r="G3110" s="122">
        <v>1544854</v>
      </c>
      <c r="H3110" s="126"/>
      <c r="I3110" s="130" t="s">
        <v>7746</v>
      </c>
      <c r="J3110" s="126"/>
      <c r="K3110" s="126"/>
      <c r="L3110" s="126"/>
      <c r="M3110" s="126"/>
      <c r="N3110" s="226">
        <v>0</v>
      </c>
      <c r="O3110" s="223">
        <v>52581.65</v>
      </c>
      <c r="P3110" s="126" t="s">
        <v>1331</v>
      </c>
    </row>
    <row r="3111" spans="1:16" ht="63.75">
      <c r="A3111" s="126">
        <v>287</v>
      </c>
      <c r="B3111" s="126"/>
      <c r="C3111" s="127" t="s">
        <v>791</v>
      </c>
      <c r="D3111" s="121">
        <v>43005</v>
      </c>
      <c r="E3111" s="122" t="s">
        <v>7747</v>
      </c>
      <c r="F3111" s="122" t="s">
        <v>3</v>
      </c>
      <c r="G3111" s="122">
        <v>1544859</v>
      </c>
      <c r="H3111" s="126"/>
      <c r="I3111" s="130" t="s">
        <v>7748</v>
      </c>
      <c r="J3111" s="126"/>
      <c r="K3111" s="126"/>
      <c r="L3111" s="126"/>
      <c r="M3111" s="126"/>
      <c r="N3111" s="226">
        <v>0</v>
      </c>
      <c r="O3111" s="223">
        <v>20837.080000000002</v>
      </c>
      <c r="P3111" s="126" t="s">
        <v>1331</v>
      </c>
    </row>
    <row r="3112" spans="1:16" ht="63.75">
      <c r="A3112" s="126">
        <v>287</v>
      </c>
      <c r="B3112" s="126"/>
      <c r="C3112" s="127" t="s">
        <v>791</v>
      </c>
      <c r="D3112" s="121">
        <v>43005</v>
      </c>
      <c r="E3112" s="122" t="s">
        <v>7749</v>
      </c>
      <c r="F3112" s="122" t="s">
        <v>3</v>
      </c>
      <c r="G3112" s="122">
        <v>1544860</v>
      </c>
      <c r="H3112" s="126"/>
      <c r="I3112" s="130" t="s">
        <v>7750</v>
      </c>
      <c r="J3112" s="126"/>
      <c r="K3112" s="126"/>
      <c r="L3112" s="126"/>
      <c r="M3112" s="126"/>
      <c r="N3112" s="226">
        <v>0</v>
      </c>
      <c r="O3112" s="223">
        <v>53974.44</v>
      </c>
      <c r="P3112" s="126" t="s">
        <v>1331</v>
      </c>
    </row>
    <row r="3113" spans="1:16" ht="63.75">
      <c r="A3113" s="126">
        <v>287</v>
      </c>
      <c r="B3113" s="126"/>
      <c r="C3113" s="127" t="s">
        <v>791</v>
      </c>
      <c r="D3113" s="121">
        <v>43005</v>
      </c>
      <c r="E3113" s="122" t="s">
        <v>7751</v>
      </c>
      <c r="F3113" s="122" t="s">
        <v>3</v>
      </c>
      <c r="G3113" s="122">
        <v>1544864</v>
      </c>
      <c r="H3113" s="126"/>
      <c r="I3113" s="130" t="s">
        <v>7752</v>
      </c>
      <c r="J3113" s="126"/>
      <c r="K3113" s="126"/>
      <c r="L3113" s="126"/>
      <c r="M3113" s="126"/>
      <c r="N3113" s="226">
        <v>0</v>
      </c>
      <c r="O3113" s="223">
        <v>404533.54000000004</v>
      </c>
      <c r="P3113" s="126" t="s">
        <v>1331</v>
      </c>
    </row>
    <row r="3114" spans="1:16" ht="63.75">
      <c r="A3114" s="126">
        <v>287</v>
      </c>
      <c r="B3114" s="126"/>
      <c r="C3114" s="127" t="s">
        <v>791</v>
      </c>
      <c r="D3114" s="121">
        <v>43005</v>
      </c>
      <c r="E3114" s="122" t="s">
        <v>7753</v>
      </c>
      <c r="F3114" s="122" t="s">
        <v>3</v>
      </c>
      <c r="G3114" s="122">
        <v>1544867</v>
      </c>
      <c r="H3114" s="126"/>
      <c r="I3114" s="130" t="s">
        <v>7754</v>
      </c>
      <c r="J3114" s="126"/>
      <c r="K3114" s="126"/>
      <c r="L3114" s="126"/>
      <c r="M3114" s="126"/>
      <c r="N3114" s="226">
        <v>0</v>
      </c>
      <c r="O3114" s="223">
        <v>6069388.29</v>
      </c>
      <c r="P3114" s="126" t="s">
        <v>1331</v>
      </c>
    </row>
    <row r="3115" spans="1:16" ht="63.75">
      <c r="A3115" s="126">
        <v>572</v>
      </c>
      <c r="B3115" s="126"/>
      <c r="C3115" s="127" t="s">
        <v>849</v>
      </c>
      <c r="D3115" s="121">
        <v>43005</v>
      </c>
      <c r="E3115" s="122" t="s">
        <v>7755</v>
      </c>
      <c r="F3115" s="122" t="s">
        <v>3</v>
      </c>
      <c r="G3115" s="122">
        <v>1544704</v>
      </c>
      <c r="H3115" s="126"/>
      <c r="I3115" s="130" t="s">
        <v>7756</v>
      </c>
      <c r="J3115" s="126"/>
      <c r="K3115" s="126"/>
      <c r="L3115" s="126"/>
      <c r="M3115" s="126"/>
      <c r="N3115" s="226">
        <v>0</v>
      </c>
      <c r="O3115" s="223">
        <v>1260.6000000000001</v>
      </c>
      <c r="P3115" s="126" t="s">
        <v>1331</v>
      </c>
    </row>
    <row r="3116" spans="1:16" ht="63.75">
      <c r="A3116" s="126">
        <v>580</v>
      </c>
      <c r="B3116" s="126"/>
      <c r="C3116" s="127" t="s">
        <v>218</v>
      </c>
      <c r="D3116" s="121">
        <v>43005</v>
      </c>
      <c r="E3116" s="122" t="s">
        <v>7757</v>
      </c>
      <c r="F3116" s="122" t="s">
        <v>3</v>
      </c>
      <c r="G3116" s="122">
        <v>1544780</v>
      </c>
      <c r="H3116" s="126"/>
      <c r="I3116" s="130" t="s">
        <v>7758</v>
      </c>
      <c r="J3116" s="126"/>
      <c r="K3116" s="126"/>
      <c r="L3116" s="126"/>
      <c r="M3116" s="126"/>
      <c r="N3116" s="226">
        <v>0</v>
      </c>
      <c r="O3116" s="223">
        <v>44.28</v>
      </c>
      <c r="P3116" s="126" t="s">
        <v>1331</v>
      </c>
    </row>
    <row r="3117" spans="1:16" ht="63.75">
      <c r="A3117" s="126">
        <v>15</v>
      </c>
      <c r="B3117" s="126"/>
      <c r="C3117" s="127" t="s">
        <v>692</v>
      </c>
      <c r="D3117" s="121">
        <v>43005</v>
      </c>
      <c r="E3117" s="122" t="s">
        <v>7759</v>
      </c>
      <c r="F3117" s="122" t="s">
        <v>3</v>
      </c>
      <c r="G3117" s="122">
        <v>1544781</v>
      </c>
      <c r="H3117" s="126"/>
      <c r="I3117" s="130" t="s">
        <v>7760</v>
      </c>
      <c r="J3117" s="126"/>
      <c r="K3117" s="126"/>
      <c r="L3117" s="126"/>
      <c r="M3117" s="126"/>
      <c r="N3117" s="226">
        <v>0</v>
      </c>
      <c r="O3117" s="223">
        <v>3689.29</v>
      </c>
      <c r="P3117" s="126" t="s">
        <v>1331</v>
      </c>
    </row>
    <row r="3118" spans="1:16" ht="51">
      <c r="A3118" s="126" t="s">
        <v>620</v>
      </c>
      <c r="B3118" s="126"/>
      <c r="C3118" s="127" t="s">
        <v>714</v>
      </c>
      <c r="D3118" s="121">
        <v>43006</v>
      </c>
      <c r="E3118" s="122" t="s">
        <v>7761</v>
      </c>
      <c r="F3118" s="122" t="s">
        <v>3</v>
      </c>
      <c r="G3118" s="122">
        <v>1545355</v>
      </c>
      <c r="H3118" s="126"/>
      <c r="I3118" s="130" t="s">
        <v>7762</v>
      </c>
      <c r="J3118" s="126"/>
      <c r="K3118" s="126"/>
      <c r="L3118" s="126"/>
      <c r="M3118" s="126"/>
      <c r="N3118" s="226">
        <v>0</v>
      </c>
      <c r="O3118" s="223">
        <v>120</v>
      </c>
      <c r="P3118" s="126" t="s">
        <v>1331</v>
      </c>
    </row>
    <row r="3119" spans="1:16" ht="63.75">
      <c r="A3119" s="126">
        <v>48</v>
      </c>
      <c r="B3119" s="126"/>
      <c r="C3119" s="127" t="s">
        <v>701</v>
      </c>
      <c r="D3119" s="121">
        <v>43006</v>
      </c>
      <c r="E3119" s="122" t="s">
        <v>7763</v>
      </c>
      <c r="F3119" s="122" t="s">
        <v>3</v>
      </c>
      <c r="G3119" s="122">
        <v>1545347</v>
      </c>
      <c r="H3119" s="126"/>
      <c r="I3119" s="130" t="s">
        <v>7764</v>
      </c>
      <c r="J3119" s="126"/>
      <c r="K3119" s="126"/>
      <c r="L3119" s="126"/>
      <c r="M3119" s="126"/>
      <c r="N3119" s="226">
        <v>0</v>
      </c>
      <c r="O3119" s="223">
        <v>3639</v>
      </c>
      <c r="P3119" s="126" t="s">
        <v>1331</v>
      </c>
    </row>
    <row r="3120" spans="1:16" ht="51">
      <c r="A3120" s="126">
        <v>20</v>
      </c>
      <c r="B3120" s="126"/>
      <c r="C3120" s="127" t="s">
        <v>694</v>
      </c>
      <c r="D3120" s="121">
        <v>43006</v>
      </c>
      <c r="E3120" s="122" t="s">
        <v>7765</v>
      </c>
      <c r="F3120" s="122" t="s">
        <v>3</v>
      </c>
      <c r="G3120" s="122">
        <v>1545338</v>
      </c>
      <c r="H3120" s="126"/>
      <c r="I3120" s="130" t="s">
        <v>7766</v>
      </c>
      <c r="J3120" s="126"/>
      <c r="K3120" s="126"/>
      <c r="L3120" s="126"/>
      <c r="M3120" s="126"/>
      <c r="N3120" s="226">
        <v>0</v>
      </c>
      <c r="O3120" s="223">
        <v>110</v>
      </c>
      <c r="P3120" s="126" t="s">
        <v>1331</v>
      </c>
    </row>
    <row r="3121" spans="1:16" ht="51">
      <c r="A3121" s="126" t="s">
        <v>620</v>
      </c>
      <c r="B3121" s="126"/>
      <c r="C3121" s="127" t="s">
        <v>714</v>
      </c>
      <c r="D3121" s="121">
        <v>43006</v>
      </c>
      <c r="E3121" s="122" t="s">
        <v>7767</v>
      </c>
      <c r="F3121" s="122" t="s">
        <v>3</v>
      </c>
      <c r="G3121" s="122">
        <v>1545417</v>
      </c>
      <c r="H3121" s="126"/>
      <c r="I3121" s="130" t="s">
        <v>7768</v>
      </c>
      <c r="J3121" s="126"/>
      <c r="K3121" s="126"/>
      <c r="L3121" s="126"/>
      <c r="M3121" s="126"/>
      <c r="N3121" s="226">
        <v>0</v>
      </c>
      <c r="O3121" s="223">
        <v>170</v>
      </c>
      <c r="P3121" s="126" t="s">
        <v>1331</v>
      </c>
    </row>
    <row r="3122" spans="1:16" ht="51">
      <c r="A3122" s="126" t="s">
        <v>620</v>
      </c>
      <c r="B3122" s="126"/>
      <c r="C3122" s="127" t="s">
        <v>714</v>
      </c>
      <c r="D3122" s="121">
        <v>43006</v>
      </c>
      <c r="E3122" s="122" t="s">
        <v>7769</v>
      </c>
      <c r="F3122" s="122" t="s">
        <v>3</v>
      </c>
      <c r="G3122" s="122">
        <v>1545415</v>
      </c>
      <c r="H3122" s="126"/>
      <c r="I3122" s="130" t="s">
        <v>7770</v>
      </c>
      <c r="J3122" s="126"/>
      <c r="K3122" s="126"/>
      <c r="L3122" s="126"/>
      <c r="M3122" s="126"/>
      <c r="N3122" s="226">
        <v>0</v>
      </c>
      <c r="O3122" s="223">
        <v>170</v>
      </c>
      <c r="P3122" s="126" t="s">
        <v>1331</v>
      </c>
    </row>
    <row r="3123" spans="1:16" ht="51">
      <c r="A3123" s="126" t="s">
        <v>620</v>
      </c>
      <c r="B3123" s="126"/>
      <c r="C3123" s="127" t="s">
        <v>714</v>
      </c>
      <c r="D3123" s="121">
        <v>43006</v>
      </c>
      <c r="E3123" s="122" t="s">
        <v>7771</v>
      </c>
      <c r="F3123" s="122" t="s">
        <v>3</v>
      </c>
      <c r="G3123" s="122">
        <v>1545413</v>
      </c>
      <c r="H3123" s="126"/>
      <c r="I3123" s="130" t="s">
        <v>7772</v>
      </c>
      <c r="J3123" s="126"/>
      <c r="K3123" s="126"/>
      <c r="L3123" s="126"/>
      <c r="M3123" s="126"/>
      <c r="N3123" s="226">
        <v>0</v>
      </c>
      <c r="O3123" s="223">
        <v>120</v>
      </c>
      <c r="P3123" s="126" t="s">
        <v>1331</v>
      </c>
    </row>
    <row r="3124" spans="1:16" ht="51">
      <c r="A3124" s="126" t="s">
        <v>620</v>
      </c>
      <c r="B3124" s="126"/>
      <c r="C3124" s="127" t="s">
        <v>714</v>
      </c>
      <c r="D3124" s="121">
        <v>43006</v>
      </c>
      <c r="E3124" s="122" t="s">
        <v>7773</v>
      </c>
      <c r="F3124" s="122" t="s">
        <v>3</v>
      </c>
      <c r="G3124" s="122">
        <v>1545412</v>
      </c>
      <c r="H3124" s="126"/>
      <c r="I3124" s="130" t="s">
        <v>7774</v>
      </c>
      <c r="J3124" s="126"/>
      <c r="K3124" s="126"/>
      <c r="L3124" s="126"/>
      <c r="M3124" s="126"/>
      <c r="N3124" s="226">
        <v>0</v>
      </c>
      <c r="O3124" s="223">
        <v>170</v>
      </c>
      <c r="P3124" s="126" t="s">
        <v>1331</v>
      </c>
    </row>
    <row r="3125" spans="1:16" ht="63.75">
      <c r="A3125" s="126">
        <v>313</v>
      </c>
      <c r="B3125" s="126"/>
      <c r="C3125" s="127" t="s">
        <v>811</v>
      </c>
      <c r="D3125" s="121">
        <v>43006</v>
      </c>
      <c r="E3125" s="122" t="s">
        <v>7775</v>
      </c>
      <c r="F3125" s="122" t="s">
        <v>3</v>
      </c>
      <c r="G3125" s="122">
        <v>1545308</v>
      </c>
      <c r="H3125" s="126"/>
      <c r="I3125" s="130" t="s">
        <v>7776</v>
      </c>
      <c r="J3125" s="126"/>
      <c r="K3125" s="126"/>
      <c r="L3125" s="126"/>
      <c r="M3125" s="126"/>
      <c r="N3125" s="226">
        <v>0</v>
      </c>
      <c r="O3125" s="223">
        <v>219.51</v>
      </c>
      <c r="P3125" s="126" t="s">
        <v>1331</v>
      </c>
    </row>
    <row r="3126" spans="1:16" ht="51">
      <c r="A3126" s="126">
        <v>46</v>
      </c>
      <c r="B3126" s="126"/>
      <c r="C3126" s="127" t="s">
        <v>699</v>
      </c>
      <c r="D3126" s="121">
        <v>43006</v>
      </c>
      <c r="E3126" s="122" t="s">
        <v>7777</v>
      </c>
      <c r="F3126" s="122" t="s">
        <v>3</v>
      </c>
      <c r="G3126" s="122">
        <v>1545271</v>
      </c>
      <c r="H3126" s="126"/>
      <c r="I3126" s="130" t="s">
        <v>7778</v>
      </c>
      <c r="J3126" s="126"/>
      <c r="K3126" s="126"/>
      <c r="L3126" s="126"/>
      <c r="M3126" s="126"/>
      <c r="N3126" s="226">
        <v>0</v>
      </c>
      <c r="O3126" s="223">
        <v>52000</v>
      </c>
      <c r="P3126" s="126" t="s">
        <v>1331</v>
      </c>
    </row>
    <row r="3127" spans="1:16" ht="76.5">
      <c r="A3127" s="126">
        <v>374</v>
      </c>
      <c r="B3127" s="126"/>
      <c r="C3127" s="127" t="s">
        <v>1274</v>
      </c>
      <c r="D3127" s="121">
        <v>43006</v>
      </c>
      <c r="E3127" s="122" t="s">
        <v>7779</v>
      </c>
      <c r="F3127" s="122" t="s">
        <v>3</v>
      </c>
      <c r="G3127" s="122">
        <v>1545269</v>
      </c>
      <c r="H3127" s="126"/>
      <c r="I3127" s="130" t="s">
        <v>7780</v>
      </c>
      <c r="J3127" s="126"/>
      <c r="K3127" s="126"/>
      <c r="L3127" s="126"/>
      <c r="M3127" s="126"/>
      <c r="N3127" s="226">
        <v>0</v>
      </c>
      <c r="O3127" s="223">
        <v>2114.75</v>
      </c>
      <c r="P3127" s="126" t="s">
        <v>1331</v>
      </c>
    </row>
    <row r="3128" spans="1:16" ht="51">
      <c r="A3128" s="126">
        <v>87</v>
      </c>
      <c r="B3128" s="126"/>
      <c r="C3128" s="127" t="s">
        <v>712</v>
      </c>
      <c r="D3128" s="121">
        <v>43006</v>
      </c>
      <c r="E3128" s="122" t="s">
        <v>7781</v>
      </c>
      <c r="F3128" s="122" t="s">
        <v>3</v>
      </c>
      <c r="G3128" s="122">
        <v>1545260</v>
      </c>
      <c r="H3128" s="126"/>
      <c r="I3128" s="130" t="s">
        <v>7782</v>
      </c>
      <c r="J3128" s="126"/>
      <c r="K3128" s="126"/>
      <c r="L3128" s="126"/>
      <c r="M3128" s="126"/>
      <c r="N3128" s="226">
        <v>0</v>
      </c>
      <c r="O3128" s="223">
        <v>4078.4900000000002</v>
      </c>
      <c r="P3128" s="126" t="s">
        <v>12606</v>
      </c>
    </row>
    <row r="3129" spans="1:16" ht="51">
      <c r="A3129" s="126">
        <v>650</v>
      </c>
      <c r="B3129" s="126"/>
      <c r="C3129" s="127" t="s">
        <v>233</v>
      </c>
      <c r="D3129" s="121">
        <v>43006</v>
      </c>
      <c r="E3129" s="122" t="s">
        <v>7783</v>
      </c>
      <c r="F3129" s="122" t="s">
        <v>3</v>
      </c>
      <c r="G3129" s="122">
        <v>1545258</v>
      </c>
      <c r="H3129" s="126"/>
      <c r="I3129" s="130" t="s">
        <v>7784</v>
      </c>
      <c r="J3129" s="126"/>
      <c r="K3129" s="126"/>
      <c r="L3129" s="126"/>
      <c r="M3129" s="126"/>
      <c r="N3129" s="226">
        <v>0</v>
      </c>
      <c r="O3129" s="223">
        <v>2665.67</v>
      </c>
      <c r="P3129" s="126" t="s">
        <v>1331</v>
      </c>
    </row>
    <row r="3130" spans="1:16" ht="63.75">
      <c r="A3130" s="126">
        <v>48</v>
      </c>
      <c r="B3130" s="126"/>
      <c r="C3130" s="127" t="s">
        <v>701</v>
      </c>
      <c r="D3130" s="121">
        <v>43006</v>
      </c>
      <c r="E3130" s="122" t="s">
        <v>7785</v>
      </c>
      <c r="F3130" s="122" t="s">
        <v>3</v>
      </c>
      <c r="G3130" s="122">
        <v>1545174</v>
      </c>
      <c r="H3130" s="126"/>
      <c r="I3130" s="130" t="s">
        <v>7786</v>
      </c>
      <c r="J3130" s="126"/>
      <c r="K3130" s="126"/>
      <c r="L3130" s="126"/>
      <c r="M3130" s="126"/>
      <c r="N3130" s="226">
        <v>0</v>
      </c>
      <c r="O3130" s="223">
        <v>220</v>
      </c>
      <c r="P3130" s="126" t="s">
        <v>12606</v>
      </c>
    </row>
    <row r="3131" spans="1:16" ht="38.25">
      <c r="A3131" s="126">
        <v>86</v>
      </c>
      <c r="B3131" s="126"/>
      <c r="C3131" s="127" t="s">
        <v>711</v>
      </c>
      <c r="D3131" s="121">
        <v>43006</v>
      </c>
      <c r="E3131" s="122" t="s">
        <v>7787</v>
      </c>
      <c r="F3131" s="122" t="s">
        <v>3</v>
      </c>
      <c r="G3131" s="122">
        <v>1545270</v>
      </c>
      <c r="H3131" s="126"/>
      <c r="I3131" s="130" t="s">
        <v>7788</v>
      </c>
      <c r="J3131" s="126"/>
      <c r="K3131" s="126"/>
      <c r="L3131" s="126"/>
      <c r="M3131" s="126"/>
      <c r="N3131" s="226">
        <v>0</v>
      </c>
      <c r="O3131" s="223">
        <v>80</v>
      </c>
      <c r="P3131" s="126" t="s">
        <v>1331</v>
      </c>
    </row>
    <row r="3132" spans="1:16" ht="63.75">
      <c r="A3132" s="126" t="s">
        <v>620</v>
      </c>
      <c r="B3132" s="126"/>
      <c r="C3132" s="127" t="s">
        <v>714</v>
      </c>
      <c r="D3132" s="121">
        <v>43006</v>
      </c>
      <c r="E3132" s="122" t="s">
        <v>7789</v>
      </c>
      <c r="F3132" s="122" t="s">
        <v>3</v>
      </c>
      <c r="G3132" s="122">
        <v>1545251</v>
      </c>
      <c r="H3132" s="126"/>
      <c r="I3132" s="130" t="s">
        <v>7790</v>
      </c>
      <c r="J3132" s="126"/>
      <c r="K3132" s="126"/>
      <c r="L3132" s="126"/>
      <c r="M3132" s="126"/>
      <c r="N3132" s="226">
        <v>0</v>
      </c>
      <c r="O3132" s="223">
        <v>400</v>
      </c>
      <c r="P3132" s="126" t="s">
        <v>1331</v>
      </c>
    </row>
    <row r="3133" spans="1:16" ht="51">
      <c r="A3133" s="126" t="s">
        <v>620</v>
      </c>
      <c r="B3133" s="126"/>
      <c r="C3133" s="127" t="s">
        <v>714</v>
      </c>
      <c r="D3133" s="121">
        <v>43006</v>
      </c>
      <c r="E3133" s="122" t="s">
        <v>7791</v>
      </c>
      <c r="F3133" s="122" t="s">
        <v>3</v>
      </c>
      <c r="G3133" s="122">
        <v>1545249</v>
      </c>
      <c r="H3133" s="126"/>
      <c r="I3133" s="130" t="s">
        <v>7792</v>
      </c>
      <c r="J3133" s="126"/>
      <c r="K3133" s="126"/>
      <c r="L3133" s="126"/>
      <c r="M3133" s="126"/>
      <c r="N3133" s="226">
        <v>0</v>
      </c>
      <c r="O3133" s="223">
        <v>400</v>
      </c>
      <c r="P3133" s="126" t="s">
        <v>1331</v>
      </c>
    </row>
    <row r="3134" spans="1:16" ht="51">
      <c r="A3134" s="126">
        <v>592</v>
      </c>
      <c r="B3134" s="126"/>
      <c r="C3134" s="127" t="s">
        <v>863</v>
      </c>
      <c r="D3134" s="121">
        <v>43006</v>
      </c>
      <c r="E3134" s="122" t="s">
        <v>7793</v>
      </c>
      <c r="F3134" s="122" t="s">
        <v>3</v>
      </c>
      <c r="G3134" s="122">
        <v>1545236</v>
      </c>
      <c r="H3134" s="126"/>
      <c r="I3134" s="130" t="s">
        <v>7794</v>
      </c>
      <c r="J3134" s="126"/>
      <c r="K3134" s="126"/>
      <c r="L3134" s="126"/>
      <c r="M3134" s="126"/>
      <c r="N3134" s="226">
        <v>0</v>
      </c>
      <c r="O3134" s="223">
        <v>1250</v>
      </c>
      <c r="P3134" s="126" t="s">
        <v>1331</v>
      </c>
    </row>
    <row r="3135" spans="1:16" ht="51">
      <c r="A3135" s="126" t="s">
        <v>620</v>
      </c>
      <c r="B3135" s="126"/>
      <c r="C3135" s="127" t="s">
        <v>714</v>
      </c>
      <c r="D3135" s="121">
        <v>43007</v>
      </c>
      <c r="E3135" s="122" t="s">
        <v>7795</v>
      </c>
      <c r="F3135" s="122" t="s">
        <v>3</v>
      </c>
      <c r="G3135" s="122">
        <v>1545928</v>
      </c>
      <c r="H3135" s="126"/>
      <c r="I3135" s="130" t="s">
        <v>7796</v>
      </c>
      <c r="J3135" s="126"/>
      <c r="K3135" s="126"/>
      <c r="L3135" s="126"/>
      <c r="M3135" s="126"/>
      <c r="N3135" s="226">
        <v>0</v>
      </c>
      <c r="O3135" s="223">
        <v>742</v>
      </c>
      <c r="P3135" s="126" t="s">
        <v>1331</v>
      </c>
    </row>
    <row r="3136" spans="1:16" ht="51">
      <c r="A3136" s="126" t="s">
        <v>620</v>
      </c>
      <c r="B3136" s="126"/>
      <c r="C3136" s="127" t="s">
        <v>714</v>
      </c>
      <c r="D3136" s="121">
        <v>43007</v>
      </c>
      <c r="E3136" s="122" t="s">
        <v>7797</v>
      </c>
      <c r="F3136" s="122" t="s">
        <v>3</v>
      </c>
      <c r="G3136" s="122">
        <v>1545987</v>
      </c>
      <c r="H3136" s="126"/>
      <c r="I3136" s="130" t="s">
        <v>7798</v>
      </c>
      <c r="J3136" s="126"/>
      <c r="K3136" s="126"/>
      <c r="L3136" s="126"/>
      <c r="M3136" s="126"/>
      <c r="N3136" s="226">
        <v>0</v>
      </c>
      <c r="O3136" s="223">
        <v>691</v>
      </c>
      <c r="P3136" s="126" t="s">
        <v>1331</v>
      </c>
    </row>
    <row r="3137" spans="1:16" ht="51">
      <c r="A3137" s="126" t="s">
        <v>620</v>
      </c>
      <c r="B3137" s="126"/>
      <c r="C3137" s="127" t="s">
        <v>714</v>
      </c>
      <c r="D3137" s="121">
        <v>43007</v>
      </c>
      <c r="E3137" s="122" t="s">
        <v>7799</v>
      </c>
      <c r="F3137" s="122" t="s">
        <v>3</v>
      </c>
      <c r="G3137" s="122">
        <v>1546029</v>
      </c>
      <c r="H3137" s="126"/>
      <c r="I3137" s="130" t="s">
        <v>7800</v>
      </c>
      <c r="J3137" s="126"/>
      <c r="K3137" s="126"/>
      <c r="L3137" s="126"/>
      <c r="M3137" s="126"/>
      <c r="N3137" s="226">
        <v>0</v>
      </c>
      <c r="O3137" s="223">
        <v>600</v>
      </c>
      <c r="P3137" s="126" t="s">
        <v>1331</v>
      </c>
    </row>
    <row r="3138" spans="1:16" ht="51">
      <c r="A3138" s="126" t="s">
        <v>620</v>
      </c>
      <c r="B3138" s="126"/>
      <c r="C3138" s="127" t="s">
        <v>714</v>
      </c>
      <c r="D3138" s="121">
        <v>43007</v>
      </c>
      <c r="E3138" s="122" t="s">
        <v>7801</v>
      </c>
      <c r="F3138" s="122" t="s">
        <v>3</v>
      </c>
      <c r="G3138" s="122">
        <v>1545833</v>
      </c>
      <c r="H3138" s="126"/>
      <c r="I3138" s="130" t="s">
        <v>7802</v>
      </c>
      <c r="J3138" s="126"/>
      <c r="K3138" s="126"/>
      <c r="L3138" s="126"/>
      <c r="M3138" s="126"/>
      <c r="N3138" s="226">
        <v>0</v>
      </c>
      <c r="O3138" s="223">
        <v>508.61</v>
      </c>
      <c r="P3138" s="126" t="s">
        <v>1331</v>
      </c>
    </row>
    <row r="3139" spans="1:16" ht="51">
      <c r="A3139" s="126" t="s">
        <v>620</v>
      </c>
      <c r="B3139" s="126"/>
      <c r="C3139" s="127" t="s">
        <v>714</v>
      </c>
      <c r="D3139" s="121">
        <v>43007</v>
      </c>
      <c r="E3139" s="122" t="s">
        <v>7803</v>
      </c>
      <c r="F3139" s="122" t="s">
        <v>3</v>
      </c>
      <c r="G3139" s="122">
        <v>1545838</v>
      </c>
      <c r="H3139" s="126"/>
      <c r="I3139" s="130" t="s">
        <v>7804</v>
      </c>
      <c r="J3139" s="126"/>
      <c r="K3139" s="126"/>
      <c r="L3139" s="126"/>
      <c r="M3139" s="126"/>
      <c r="N3139" s="226">
        <v>0</v>
      </c>
      <c r="O3139" s="223">
        <v>563.33000000000004</v>
      </c>
      <c r="P3139" s="126" t="s">
        <v>1331</v>
      </c>
    </row>
    <row r="3140" spans="1:16" ht="51">
      <c r="A3140" s="126" t="s">
        <v>620</v>
      </c>
      <c r="B3140" s="126"/>
      <c r="C3140" s="127" t="s">
        <v>714</v>
      </c>
      <c r="D3140" s="121">
        <v>43007</v>
      </c>
      <c r="E3140" s="122" t="s">
        <v>7805</v>
      </c>
      <c r="F3140" s="122" t="s">
        <v>3</v>
      </c>
      <c r="G3140" s="122">
        <v>1545843</v>
      </c>
      <c r="H3140" s="126"/>
      <c r="I3140" s="130" t="s">
        <v>7806</v>
      </c>
      <c r="J3140" s="126"/>
      <c r="K3140" s="126"/>
      <c r="L3140" s="126"/>
      <c r="M3140" s="126"/>
      <c r="N3140" s="226">
        <v>0</v>
      </c>
      <c r="O3140" s="223">
        <v>563.33000000000004</v>
      </c>
      <c r="P3140" s="126" t="s">
        <v>1331</v>
      </c>
    </row>
    <row r="3141" spans="1:16" ht="51">
      <c r="A3141" s="126">
        <v>592</v>
      </c>
      <c r="B3141" s="126"/>
      <c r="C3141" s="127" t="s">
        <v>863</v>
      </c>
      <c r="D3141" s="121">
        <v>43007</v>
      </c>
      <c r="E3141" s="122" t="s">
        <v>7807</v>
      </c>
      <c r="F3141" s="122" t="s">
        <v>3</v>
      </c>
      <c r="G3141" s="122">
        <v>1546096</v>
      </c>
      <c r="H3141" s="126"/>
      <c r="I3141" s="130" t="s">
        <v>7808</v>
      </c>
      <c r="J3141" s="126"/>
      <c r="K3141" s="126"/>
      <c r="L3141" s="126"/>
      <c r="M3141" s="126"/>
      <c r="N3141" s="226">
        <v>0</v>
      </c>
      <c r="O3141" s="223">
        <v>320</v>
      </c>
      <c r="P3141" s="126" t="s">
        <v>1331</v>
      </c>
    </row>
    <row r="3142" spans="1:16" ht="63.75">
      <c r="A3142" s="126">
        <v>20</v>
      </c>
      <c r="B3142" s="126"/>
      <c r="C3142" s="127" t="s">
        <v>694</v>
      </c>
      <c r="D3142" s="121">
        <v>43007</v>
      </c>
      <c r="E3142" s="122" t="s">
        <v>7809</v>
      </c>
      <c r="F3142" s="122" t="s">
        <v>3</v>
      </c>
      <c r="G3142" s="122">
        <v>1546137</v>
      </c>
      <c r="H3142" s="126"/>
      <c r="I3142" s="130" t="s">
        <v>7810</v>
      </c>
      <c r="J3142" s="126"/>
      <c r="K3142" s="126"/>
      <c r="L3142" s="126"/>
      <c r="M3142" s="126"/>
      <c r="N3142" s="226">
        <v>0</v>
      </c>
      <c r="O3142" s="223">
        <v>0.1</v>
      </c>
      <c r="P3142" s="126" t="s">
        <v>1331</v>
      </c>
    </row>
    <row r="3143" spans="1:16" ht="51">
      <c r="A3143" s="126">
        <v>20</v>
      </c>
      <c r="B3143" s="126"/>
      <c r="C3143" s="127" t="s">
        <v>694</v>
      </c>
      <c r="D3143" s="121">
        <v>43007</v>
      </c>
      <c r="E3143" s="122" t="s">
        <v>7811</v>
      </c>
      <c r="F3143" s="122" t="s">
        <v>3</v>
      </c>
      <c r="G3143" s="122">
        <v>1546150</v>
      </c>
      <c r="H3143" s="126"/>
      <c r="I3143" s="130" t="s">
        <v>7812</v>
      </c>
      <c r="J3143" s="126"/>
      <c r="K3143" s="126"/>
      <c r="L3143" s="126"/>
      <c r="M3143" s="126"/>
      <c r="N3143" s="226">
        <v>0</v>
      </c>
      <c r="O3143" s="223">
        <v>530</v>
      </c>
      <c r="P3143" s="126" t="s">
        <v>1331</v>
      </c>
    </row>
    <row r="3144" spans="1:16" ht="63.75">
      <c r="A3144" s="126">
        <v>25</v>
      </c>
      <c r="B3144" s="126"/>
      <c r="C3144" s="127" t="s">
        <v>695</v>
      </c>
      <c r="D3144" s="121">
        <v>43007</v>
      </c>
      <c r="E3144" s="122" t="s">
        <v>7813</v>
      </c>
      <c r="F3144" s="122" t="s">
        <v>3</v>
      </c>
      <c r="G3144" s="122">
        <v>1545839</v>
      </c>
      <c r="H3144" s="126"/>
      <c r="I3144" s="130" t="s">
        <v>7814</v>
      </c>
      <c r="J3144" s="126"/>
      <c r="K3144" s="126"/>
      <c r="L3144" s="126"/>
      <c r="M3144" s="126"/>
      <c r="N3144" s="226">
        <v>0</v>
      </c>
      <c r="O3144" s="223">
        <v>81214.77</v>
      </c>
      <c r="P3144" s="126" t="s">
        <v>1331</v>
      </c>
    </row>
    <row r="3145" spans="1:16" ht="63.75">
      <c r="A3145" s="126">
        <v>25</v>
      </c>
      <c r="B3145" s="126"/>
      <c r="C3145" s="127" t="s">
        <v>695</v>
      </c>
      <c r="D3145" s="121">
        <v>43007</v>
      </c>
      <c r="E3145" s="122" t="s">
        <v>7815</v>
      </c>
      <c r="F3145" s="122" t="s">
        <v>3</v>
      </c>
      <c r="G3145" s="122">
        <v>1545841</v>
      </c>
      <c r="H3145" s="126"/>
      <c r="I3145" s="130" t="s">
        <v>7816</v>
      </c>
      <c r="J3145" s="126"/>
      <c r="K3145" s="126"/>
      <c r="L3145" s="126"/>
      <c r="M3145" s="126"/>
      <c r="N3145" s="226">
        <v>0</v>
      </c>
      <c r="O3145" s="223">
        <v>13157.64</v>
      </c>
      <c r="P3145" s="126" t="s">
        <v>1331</v>
      </c>
    </row>
    <row r="3146" spans="1:16" ht="51">
      <c r="A3146" s="126" t="s">
        <v>620</v>
      </c>
      <c r="B3146" s="126"/>
      <c r="C3146" s="127" t="s">
        <v>714</v>
      </c>
      <c r="D3146" s="121">
        <v>43007</v>
      </c>
      <c r="E3146" s="122" t="s">
        <v>7817</v>
      </c>
      <c r="F3146" s="122" t="s">
        <v>3</v>
      </c>
      <c r="G3146" s="122">
        <v>1545887</v>
      </c>
      <c r="H3146" s="126"/>
      <c r="I3146" s="130" t="s">
        <v>7818</v>
      </c>
      <c r="J3146" s="126"/>
      <c r="K3146" s="126"/>
      <c r="L3146" s="126"/>
      <c r="M3146" s="126"/>
      <c r="N3146" s="226">
        <v>0</v>
      </c>
      <c r="O3146" s="223">
        <v>2.4900000000000002</v>
      </c>
      <c r="P3146" s="126" t="s">
        <v>12606</v>
      </c>
    </row>
    <row r="3147" spans="1:16" ht="63.75">
      <c r="A3147" s="126" t="s">
        <v>620</v>
      </c>
      <c r="B3147" s="126"/>
      <c r="C3147" s="127" t="s">
        <v>714</v>
      </c>
      <c r="D3147" s="121">
        <v>43007</v>
      </c>
      <c r="E3147" s="122" t="s">
        <v>7819</v>
      </c>
      <c r="F3147" s="122" t="s">
        <v>3</v>
      </c>
      <c r="G3147" s="122">
        <v>1545900</v>
      </c>
      <c r="H3147" s="126"/>
      <c r="I3147" s="130" t="s">
        <v>7820</v>
      </c>
      <c r="J3147" s="126"/>
      <c r="K3147" s="126"/>
      <c r="L3147" s="126"/>
      <c r="M3147" s="126"/>
      <c r="N3147" s="226">
        <v>0</v>
      </c>
      <c r="O3147" s="223">
        <v>11674.6</v>
      </c>
      <c r="P3147" s="126" t="s">
        <v>1331</v>
      </c>
    </row>
    <row r="3148" spans="1:16" ht="51">
      <c r="A3148" s="126" t="s">
        <v>620</v>
      </c>
      <c r="B3148" s="126"/>
      <c r="C3148" s="127" t="s">
        <v>714</v>
      </c>
      <c r="D3148" s="121">
        <v>43007</v>
      </c>
      <c r="E3148" s="122" t="s">
        <v>7821</v>
      </c>
      <c r="F3148" s="122" t="s">
        <v>3</v>
      </c>
      <c r="G3148" s="122">
        <v>1545676</v>
      </c>
      <c r="H3148" s="126"/>
      <c r="I3148" s="130" t="s">
        <v>7822</v>
      </c>
      <c r="J3148" s="126"/>
      <c r="K3148" s="126"/>
      <c r="L3148" s="126"/>
      <c r="M3148" s="126"/>
      <c r="N3148" s="226">
        <v>0</v>
      </c>
      <c r="O3148" s="223">
        <v>590</v>
      </c>
      <c r="P3148" s="126" t="s">
        <v>1331</v>
      </c>
    </row>
    <row r="3149" spans="1:16" ht="63.75">
      <c r="A3149" s="126">
        <v>66</v>
      </c>
      <c r="B3149" s="126"/>
      <c r="C3149" s="127" t="s">
        <v>705</v>
      </c>
      <c r="D3149" s="121">
        <v>43007</v>
      </c>
      <c r="E3149" s="122" t="s">
        <v>7823</v>
      </c>
      <c r="F3149" s="122" t="s">
        <v>3</v>
      </c>
      <c r="G3149" s="122">
        <v>1545682</v>
      </c>
      <c r="H3149" s="126"/>
      <c r="I3149" s="130" t="s">
        <v>7824</v>
      </c>
      <c r="J3149" s="126"/>
      <c r="K3149" s="126"/>
      <c r="L3149" s="126"/>
      <c r="M3149" s="126"/>
      <c r="N3149" s="226">
        <v>0</v>
      </c>
      <c r="O3149" s="223">
        <v>40320</v>
      </c>
      <c r="P3149" s="126" t="s">
        <v>1331</v>
      </c>
    </row>
    <row r="3150" spans="1:16" ht="51">
      <c r="A3150" s="126">
        <v>593</v>
      </c>
      <c r="B3150" s="126"/>
      <c r="C3150" s="127" t="s">
        <v>864</v>
      </c>
      <c r="D3150" s="121">
        <v>43007</v>
      </c>
      <c r="E3150" s="122" t="s">
        <v>7825</v>
      </c>
      <c r="F3150" s="122" t="s">
        <v>3</v>
      </c>
      <c r="G3150" s="122">
        <v>1545707</v>
      </c>
      <c r="H3150" s="126"/>
      <c r="I3150" s="130" t="s">
        <v>7826</v>
      </c>
      <c r="J3150" s="126"/>
      <c r="K3150" s="126"/>
      <c r="L3150" s="126"/>
      <c r="M3150" s="126"/>
      <c r="N3150" s="226">
        <v>0</v>
      </c>
      <c r="O3150" s="223">
        <v>185.6</v>
      </c>
      <c r="P3150" s="126" t="s">
        <v>1331</v>
      </c>
    </row>
    <row r="3151" spans="1:16" ht="51">
      <c r="A3151" s="126" t="s">
        <v>621</v>
      </c>
      <c r="B3151" s="126"/>
      <c r="C3151" s="127" t="s">
        <v>715</v>
      </c>
      <c r="D3151" s="121">
        <v>43010</v>
      </c>
      <c r="E3151" s="122" t="s">
        <v>7827</v>
      </c>
      <c r="F3151" s="122" t="s">
        <v>6</v>
      </c>
      <c r="G3151" s="122">
        <v>557768</v>
      </c>
      <c r="H3151" s="126"/>
      <c r="I3151" s="130" t="s">
        <v>7828</v>
      </c>
      <c r="J3151" s="126"/>
      <c r="K3151" s="126"/>
      <c r="L3151" s="126"/>
      <c r="M3151" s="126"/>
      <c r="N3151" s="226">
        <v>0</v>
      </c>
      <c r="O3151" s="223">
        <v>1024164</v>
      </c>
      <c r="P3151" s="126" t="s">
        <v>1331</v>
      </c>
    </row>
    <row r="3152" spans="1:16" ht="51">
      <c r="A3152" s="126" t="s">
        <v>621</v>
      </c>
      <c r="B3152" s="126"/>
      <c r="C3152" s="127" t="s">
        <v>715</v>
      </c>
      <c r="D3152" s="121">
        <v>43010</v>
      </c>
      <c r="E3152" s="122" t="s">
        <v>7829</v>
      </c>
      <c r="F3152" s="122" t="s">
        <v>6</v>
      </c>
      <c r="G3152" s="122">
        <v>558022</v>
      </c>
      <c r="H3152" s="126"/>
      <c r="I3152" s="130" t="s">
        <v>7830</v>
      </c>
      <c r="J3152" s="126"/>
      <c r="K3152" s="126"/>
      <c r="L3152" s="126"/>
      <c r="M3152" s="126"/>
      <c r="N3152" s="226">
        <v>0</v>
      </c>
      <c r="O3152" s="223">
        <v>16261.14</v>
      </c>
      <c r="P3152" s="126" t="s">
        <v>1331</v>
      </c>
    </row>
    <row r="3153" spans="1:16" ht="51">
      <c r="A3153" s="126" t="s">
        <v>621</v>
      </c>
      <c r="B3153" s="126"/>
      <c r="C3153" s="127" t="s">
        <v>715</v>
      </c>
      <c r="D3153" s="121">
        <v>43010</v>
      </c>
      <c r="E3153" s="122" t="s">
        <v>7831</v>
      </c>
      <c r="F3153" s="122" t="s">
        <v>6</v>
      </c>
      <c r="G3153" s="122">
        <v>558023</v>
      </c>
      <c r="H3153" s="126"/>
      <c r="I3153" s="130" t="s">
        <v>7832</v>
      </c>
      <c r="J3153" s="126"/>
      <c r="K3153" s="126"/>
      <c r="L3153" s="126"/>
      <c r="M3153" s="126"/>
      <c r="N3153" s="226">
        <v>0</v>
      </c>
      <c r="O3153" s="223">
        <v>15602.51</v>
      </c>
      <c r="P3153" s="126" t="s">
        <v>1331</v>
      </c>
    </row>
    <row r="3154" spans="1:16" ht="76.5">
      <c r="A3154" s="126" t="s">
        <v>620</v>
      </c>
      <c r="B3154" s="126"/>
      <c r="C3154" s="127" t="s">
        <v>714</v>
      </c>
      <c r="D3154" s="121">
        <v>43010</v>
      </c>
      <c r="E3154" s="122" t="s">
        <v>7833</v>
      </c>
      <c r="F3154" s="122" t="s">
        <v>1368</v>
      </c>
      <c r="G3154" s="122">
        <v>15039777</v>
      </c>
      <c r="H3154" s="126"/>
      <c r="I3154" s="130" t="s">
        <v>7834</v>
      </c>
      <c r="J3154" s="126"/>
      <c r="K3154" s="126"/>
      <c r="L3154" s="126"/>
      <c r="M3154" s="126"/>
      <c r="N3154" s="226">
        <v>0</v>
      </c>
      <c r="O3154" s="223">
        <v>2337033</v>
      </c>
      <c r="P3154" s="126" t="s">
        <v>12606</v>
      </c>
    </row>
    <row r="3155" spans="1:16" ht="38.25">
      <c r="A3155" s="126">
        <v>35</v>
      </c>
      <c r="B3155" s="126"/>
      <c r="C3155" s="127" t="s">
        <v>697</v>
      </c>
      <c r="D3155" s="121">
        <v>43010</v>
      </c>
      <c r="E3155" s="122" t="s">
        <v>7835</v>
      </c>
      <c r="F3155" s="122" t="s">
        <v>6</v>
      </c>
      <c r="G3155" s="122">
        <v>899867</v>
      </c>
      <c r="H3155" s="126"/>
      <c r="I3155" s="130" t="s">
        <v>7836</v>
      </c>
      <c r="J3155" s="126"/>
      <c r="K3155" s="126"/>
      <c r="L3155" s="126"/>
      <c r="M3155" s="126"/>
      <c r="N3155" s="226">
        <v>0</v>
      </c>
      <c r="O3155" s="223">
        <v>34.159999999999997</v>
      </c>
      <c r="P3155" s="126" t="s">
        <v>1331</v>
      </c>
    </row>
    <row r="3156" spans="1:16" ht="76.5">
      <c r="A3156" s="126">
        <v>25</v>
      </c>
      <c r="B3156" s="126"/>
      <c r="C3156" s="127" t="s">
        <v>695</v>
      </c>
      <c r="D3156" s="121">
        <v>43010</v>
      </c>
      <c r="E3156" s="122" t="s">
        <v>7837</v>
      </c>
      <c r="F3156" s="122" t="s">
        <v>1368</v>
      </c>
      <c r="G3156" s="122">
        <v>15024235</v>
      </c>
      <c r="H3156" s="126"/>
      <c r="I3156" s="130" t="s">
        <v>7838</v>
      </c>
      <c r="J3156" s="126"/>
      <c r="K3156" s="126"/>
      <c r="L3156" s="126"/>
      <c r="M3156" s="126"/>
      <c r="N3156" s="226">
        <v>67206.87</v>
      </c>
      <c r="O3156" s="223">
        <v>0</v>
      </c>
      <c r="P3156" s="126" t="s">
        <v>1331</v>
      </c>
    </row>
    <row r="3157" spans="1:16" ht="76.5">
      <c r="A3157" s="126">
        <v>25</v>
      </c>
      <c r="B3157" s="126"/>
      <c r="C3157" s="127" t="s">
        <v>695</v>
      </c>
      <c r="D3157" s="121">
        <v>43010</v>
      </c>
      <c r="E3157" s="122" t="s">
        <v>7839</v>
      </c>
      <c r="F3157" s="122" t="s">
        <v>1368</v>
      </c>
      <c r="G3157" s="122">
        <v>15024968</v>
      </c>
      <c r="H3157" s="126"/>
      <c r="I3157" s="130" t="s">
        <v>7840</v>
      </c>
      <c r="J3157" s="126"/>
      <c r="K3157" s="126"/>
      <c r="L3157" s="126"/>
      <c r="M3157" s="126"/>
      <c r="N3157" s="226">
        <v>308386.94</v>
      </c>
      <c r="O3157" s="223">
        <v>0</v>
      </c>
      <c r="P3157" s="126" t="s">
        <v>1331</v>
      </c>
    </row>
    <row r="3158" spans="1:16" ht="76.5">
      <c r="A3158" s="126">
        <v>25</v>
      </c>
      <c r="B3158" s="126"/>
      <c r="C3158" s="127" t="s">
        <v>695</v>
      </c>
      <c r="D3158" s="121">
        <v>43010</v>
      </c>
      <c r="E3158" s="122" t="s">
        <v>7841</v>
      </c>
      <c r="F3158" s="122" t="s">
        <v>1368</v>
      </c>
      <c r="G3158" s="122">
        <v>15006359</v>
      </c>
      <c r="H3158" s="126"/>
      <c r="I3158" s="130" t="s">
        <v>7842</v>
      </c>
      <c r="J3158" s="126"/>
      <c r="K3158" s="126"/>
      <c r="L3158" s="126"/>
      <c r="M3158" s="126"/>
      <c r="N3158" s="226">
        <v>1596032.38</v>
      </c>
      <c r="O3158" s="223">
        <v>0</v>
      </c>
      <c r="P3158" s="126" t="s">
        <v>1331</v>
      </c>
    </row>
    <row r="3159" spans="1:16" ht="76.5">
      <c r="A3159" s="126">
        <v>25</v>
      </c>
      <c r="B3159" s="126"/>
      <c r="C3159" s="127" t="s">
        <v>695</v>
      </c>
      <c r="D3159" s="121">
        <v>43010</v>
      </c>
      <c r="E3159" s="122" t="s">
        <v>7843</v>
      </c>
      <c r="F3159" s="122" t="s">
        <v>1368</v>
      </c>
      <c r="G3159" s="122">
        <v>15025230</v>
      </c>
      <c r="H3159" s="126"/>
      <c r="I3159" s="130" t="s">
        <v>7844</v>
      </c>
      <c r="J3159" s="126"/>
      <c r="K3159" s="126"/>
      <c r="L3159" s="126"/>
      <c r="M3159" s="126"/>
      <c r="N3159" s="226">
        <v>846090.51</v>
      </c>
      <c r="O3159" s="223">
        <v>0</v>
      </c>
      <c r="P3159" s="126" t="s">
        <v>1331</v>
      </c>
    </row>
    <row r="3160" spans="1:16" ht="76.5">
      <c r="A3160" s="126">
        <v>25</v>
      </c>
      <c r="B3160" s="126"/>
      <c r="C3160" s="127" t="s">
        <v>695</v>
      </c>
      <c r="D3160" s="121">
        <v>43010</v>
      </c>
      <c r="E3160" s="122" t="s">
        <v>7845</v>
      </c>
      <c r="F3160" s="122" t="s">
        <v>1368</v>
      </c>
      <c r="G3160" s="122">
        <v>15025231</v>
      </c>
      <c r="H3160" s="126"/>
      <c r="I3160" s="130" t="s">
        <v>7846</v>
      </c>
      <c r="J3160" s="126"/>
      <c r="K3160" s="126"/>
      <c r="L3160" s="126"/>
      <c r="M3160" s="126"/>
      <c r="N3160" s="226">
        <v>1539.14</v>
      </c>
      <c r="O3160" s="223">
        <v>0</v>
      </c>
      <c r="P3160" s="126" t="s">
        <v>1331</v>
      </c>
    </row>
    <row r="3161" spans="1:16" ht="76.5">
      <c r="A3161" s="126">
        <v>25</v>
      </c>
      <c r="B3161" s="126"/>
      <c r="C3161" s="127" t="s">
        <v>695</v>
      </c>
      <c r="D3161" s="121">
        <v>43010</v>
      </c>
      <c r="E3161" s="122" t="s">
        <v>7847</v>
      </c>
      <c r="F3161" s="122" t="s">
        <v>1368</v>
      </c>
      <c r="G3161" s="122">
        <v>15007502</v>
      </c>
      <c r="H3161" s="126"/>
      <c r="I3161" s="130" t="s">
        <v>7848</v>
      </c>
      <c r="J3161" s="126"/>
      <c r="K3161" s="126"/>
      <c r="L3161" s="126"/>
      <c r="M3161" s="126"/>
      <c r="N3161" s="226">
        <v>748706.85</v>
      </c>
      <c r="O3161" s="223">
        <v>0</v>
      </c>
      <c r="P3161" s="126" t="s">
        <v>1331</v>
      </c>
    </row>
    <row r="3162" spans="1:16" ht="76.5">
      <c r="A3162" s="126">
        <v>25</v>
      </c>
      <c r="B3162" s="126"/>
      <c r="C3162" s="127" t="s">
        <v>695</v>
      </c>
      <c r="D3162" s="121">
        <v>43010</v>
      </c>
      <c r="E3162" s="122" t="s">
        <v>7849</v>
      </c>
      <c r="F3162" s="122" t="s">
        <v>1368</v>
      </c>
      <c r="G3162" s="122">
        <v>15007503</v>
      </c>
      <c r="H3162" s="126"/>
      <c r="I3162" s="130" t="s">
        <v>7850</v>
      </c>
      <c r="J3162" s="126"/>
      <c r="K3162" s="126"/>
      <c r="L3162" s="126"/>
      <c r="M3162" s="126"/>
      <c r="N3162" s="226">
        <v>404549.75</v>
      </c>
      <c r="O3162" s="223">
        <v>0</v>
      </c>
      <c r="P3162" s="126" t="s">
        <v>1331</v>
      </c>
    </row>
    <row r="3163" spans="1:16" ht="76.5">
      <c r="A3163" s="126">
        <v>25</v>
      </c>
      <c r="B3163" s="126"/>
      <c r="C3163" s="127" t="s">
        <v>695</v>
      </c>
      <c r="D3163" s="121">
        <v>43010</v>
      </c>
      <c r="E3163" s="122" t="s">
        <v>7851</v>
      </c>
      <c r="F3163" s="122" t="s">
        <v>1368</v>
      </c>
      <c r="G3163" s="122">
        <v>15006381</v>
      </c>
      <c r="H3163" s="126"/>
      <c r="I3163" s="130" t="s">
        <v>7852</v>
      </c>
      <c r="J3163" s="126"/>
      <c r="K3163" s="126"/>
      <c r="L3163" s="126"/>
      <c r="M3163" s="126"/>
      <c r="N3163" s="226">
        <v>5559287.5099999998</v>
      </c>
      <c r="O3163" s="223">
        <v>0</v>
      </c>
      <c r="P3163" s="126" t="s">
        <v>1331</v>
      </c>
    </row>
    <row r="3164" spans="1:16" ht="76.5">
      <c r="A3164" s="126">
        <v>25</v>
      </c>
      <c r="B3164" s="126"/>
      <c r="C3164" s="127" t="s">
        <v>695</v>
      </c>
      <c r="D3164" s="121">
        <v>43010</v>
      </c>
      <c r="E3164" s="122" t="s">
        <v>7853</v>
      </c>
      <c r="F3164" s="122" t="s">
        <v>1368</v>
      </c>
      <c r="G3164" s="122">
        <v>14991032</v>
      </c>
      <c r="H3164" s="126"/>
      <c r="I3164" s="130" t="s">
        <v>7854</v>
      </c>
      <c r="J3164" s="126"/>
      <c r="K3164" s="126"/>
      <c r="L3164" s="126"/>
      <c r="M3164" s="126"/>
      <c r="N3164" s="226">
        <v>249842.65</v>
      </c>
      <c r="O3164" s="223">
        <v>0</v>
      </c>
      <c r="P3164" s="126" t="s">
        <v>1331</v>
      </c>
    </row>
    <row r="3165" spans="1:16" ht="76.5">
      <c r="A3165" s="126">
        <v>25</v>
      </c>
      <c r="B3165" s="126"/>
      <c r="C3165" s="127" t="s">
        <v>695</v>
      </c>
      <c r="D3165" s="121">
        <v>43010</v>
      </c>
      <c r="E3165" s="122" t="s">
        <v>7855</v>
      </c>
      <c r="F3165" s="122" t="s">
        <v>1368</v>
      </c>
      <c r="G3165" s="122">
        <v>14989295</v>
      </c>
      <c r="H3165" s="126"/>
      <c r="I3165" s="130" t="s">
        <v>7856</v>
      </c>
      <c r="J3165" s="126"/>
      <c r="K3165" s="126"/>
      <c r="L3165" s="126"/>
      <c r="M3165" s="126"/>
      <c r="N3165" s="226">
        <v>105035.1</v>
      </c>
      <c r="O3165" s="223">
        <v>0</v>
      </c>
      <c r="P3165" s="126" t="s">
        <v>1331</v>
      </c>
    </row>
    <row r="3166" spans="1:16" ht="76.5">
      <c r="A3166" s="126">
        <v>25</v>
      </c>
      <c r="B3166" s="126"/>
      <c r="C3166" s="127" t="s">
        <v>695</v>
      </c>
      <c r="D3166" s="121">
        <v>43010</v>
      </c>
      <c r="E3166" s="122" t="s">
        <v>7857</v>
      </c>
      <c r="F3166" s="122" t="s">
        <v>1368</v>
      </c>
      <c r="G3166" s="122">
        <v>14989369</v>
      </c>
      <c r="H3166" s="126"/>
      <c r="I3166" s="130" t="s">
        <v>7858</v>
      </c>
      <c r="J3166" s="126"/>
      <c r="K3166" s="126"/>
      <c r="L3166" s="126"/>
      <c r="M3166" s="126"/>
      <c r="N3166" s="226">
        <v>97415.61</v>
      </c>
      <c r="O3166" s="223">
        <v>0</v>
      </c>
      <c r="P3166" s="126" t="s">
        <v>1331</v>
      </c>
    </row>
    <row r="3167" spans="1:16" ht="76.5">
      <c r="A3167" s="126">
        <v>25</v>
      </c>
      <c r="B3167" s="126"/>
      <c r="C3167" s="127" t="s">
        <v>695</v>
      </c>
      <c r="D3167" s="121">
        <v>43010</v>
      </c>
      <c r="E3167" s="122" t="s">
        <v>7859</v>
      </c>
      <c r="F3167" s="122" t="s">
        <v>1368</v>
      </c>
      <c r="G3167" s="122">
        <v>14989509</v>
      </c>
      <c r="H3167" s="126"/>
      <c r="I3167" s="130" t="s">
        <v>7860</v>
      </c>
      <c r="J3167" s="126"/>
      <c r="K3167" s="126"/>
      <c r="L3167" s="126"/>
      <c r="M3167" s="126"/>
      <c r="N3167" s="226">
        <v>135422.56</v>
      </c>
      <c r="O3167" s="223">
        <v>0</v>
      </c>
      <c r="P3167" s="126" t="s">
        <v>1331</v>
      </c>
    </row>
    <row r="3168" spans="1:16" ht="76.5">
      <c r="A3168" s="126">
        <v>25</v>
      </c>
      <c r="B3168" s="126"/>
      <c r="C3168" s="127" t="s">
        <v>695</v>
      </c>
      <c r="D3168" s="121">
        <v>43010</v>
      </c>
      <c r="E3168" s="122" t="s">
        <v>7861</v>
      </c>
      <c r="F3168" s="122" t="s">
        <v>1368</v>
      </c>
      <c r="G3168" s="122">
        <v>14989835</v>
      </c>
      <c r="H3168" s="126"/>
      <c r="I3168" s="130" t="s">
        <v>7862</v>
      </c>
      <c r="J3168" s="126"/>
      <c r="K3168" s="126"/>
      <c r="L3168" s="126"/>
      <c r="M3168" s="126"/>
      <c r="N3168" s="226">
        <v>69973.73</v>
      </c>
      <c r="O3168" s="223">
        <v>0</v>
      </c>
      <c r="P3168" s="126" t="s">
        <v>1331</v>
      </c>
    </row>
    <row r="3169" spans="1:16" ht="76.5">
      <c r="A3169" s="126">
        <v>25</v>
      </c>
      <c r="B3169" s="126"/>
      <c r="C3169" s="127" t="s">
        <v>695</v>
      </c>
      <c r="D3169" s="121">
        <v>43010</v>
      </c>
      <c r="E3169" s="122" t="s">
        <v>7863</v>
      </c>
      <c r="F3169" s="122" t="s">
        <v>1368</v>
      </c>
      <c r="G3169" s="122">
        <v>14989940</v>
      </c>
      <c r="H3169" s="126"/>
      <c r="I3169" s="130" t="s">
        <v>7864</v>
      </c>
      <c r="J3169" s="126"/>
      <c r="K3169" s="126"/>
      <c r="L3169" s="126"/>
      <c r="M3169" s="126"/>
      <c r="N3169" s="226">
        <v>184058.79</v>
      </c>
      <c r="O3169" s="223">
        <v>0</v>
      </c>
      <c r="P3169" s="126" t="s">
        <v>1331</v>
      </c>
    </row>
    <row r="3170" spans="1:16" ht="76.5">
      <c r="A3170" s="126">
        <v>25</v>
      </c>
      <c r="B3170" s="126"/>
      <c r="C3170" s="127" t="s">
        <v>695</v>
      </c>
      <c r="D3170" s="121">
        <v>43010</v>
      </c>
      <c r="E3170" s="122" t="s">
        <v>7865</v>
      </c>
      <c r="F3170" s="122" t="s">
        <v>1368</v>
      </c>
      <c r="G3170" s="122">
        <v>14987622</v>
      </c>
      <c r="H3170" s="126"/>
      <c r="I3170" s="130" t="s">
        <v>7866</v>
      </c>
      <c r="J3170" s="126"/>
      <c r="K3170" s="126"/>
      <c r="L3170" s="126"/>
      <c r="M3170" s="126"/>
      <c r="N3170" s="226">
        <v>62647.69</v>
      </c>
      <c r="O3170" s="223">
        <v>0</v>
      </c>
      <c r="P3170" s="126" t="s">
        <v>1331</v>
      </c>
    </row>
    <row r="3171" spans="1:16" ht="76.5">
      <c r="A3171" s="126">
        <v>25</v>
      </c>
      <c r="B3171" s="126"/>
      <c r="C3171" s="127" t="s">
        <v>695</v>
      </c>
      <c r="D3171" s="121">
        <v>43010</v>
      </c>
      <c r="E3171" s="122" t="s">
        <v>7867</v>
      </c>
      <c r="F3171" s="122" t="s">
        <v>1368</v>
      </c>
      <c r="G3171" s="122">
        <v>14987620</v>
      </c>
      <c r="H3171" s="126"/>
      <c r="I3171" s="130" t="s">
        <v>7868</v>
      </c>
      <c r="J3171" s="126"/>
      <c r="K3171" s="126"/>
      <c r="L3171" s="126"/>
      <c r="M3171" s="126"/>
      <c r="N3171" s="226">
        <v>54916.27</v>
      </c>
      <c r="O3171" s="223">
        <v>0</v>
      </c>
      <c r="P3171" s="126" t="s">
        <v>1331</v>
      </c>
    </row>
    <row r="3172" spans="1:16" ht="76.5">
      <c r="A3172" s="126">
        <v>25</v>
      </c>
      <c r="B3172" s="126"/>
      <c r="C3172" s="127" t="s">
        <v>695</v>
      </c>
      <c r="D3172" s="121">
        <v>43010</v>
      </c>
      <c r="E3172" s="122" t="s">
        <v>7869</v>
      </c>
      <c r="F3172" s="122" t="s">
        <v>1368</v>
      </c>
      <c r="G3172" s="122">
        <v>15007504</v>
      </c>
      <c r="H3172" s="126"/>
      <c r="I3172" s="130" t="s">
        <v>7870</v>
      </c>
      <c r="J3172" s="126"/>
      <c r="K3172" s="126"/>
      <c r="L3172" s="126"/>
      <c r="M3172" s="126"/>
      <c r="N3172" s="226">
        <v>119630.1</v>
      </c>
      <c r="O3172" s="223">
        <v>0</v>
      </c>
      <c r="P3172" s="126" t="s">
        <v>1331</v>
      </c>
    </row>
    <row r="3173" spans="1:16" ht="76.5">
      <c r="A3173" s="126">
        <v>25</v>
      </c>
      <c r="B3173" s="126"/>
      <c r="C3173" s="127" t="s">
        <v>695</v>
      </c>
      <c r="D3173" s="121">
        <v>43010</v>
      </c>
      <c r="E3173" s="122" t="s">
        <v>7871</v>
      </c>
      <c r="F3173" s="122" t="s">
        <v>1368</v>
      </c>
      <c r="G3173" s="122">
        <v>15022579</v>
      </c>
      <c r="H3173" s="126"/>
      <c r="I3173" s="130" t="s">
        <v>7872</v>
      </c>
      <c r="J3173" s="126"/>
      <c r="K3173" s="126"/>
      <c r="L3173" s="126"/>
      <c r="M3173" s="126"/>
      <c r="N3173" s="226">
        <v>32717.86</v>
      </c>
      <c r="O3173" s="223">
        <v>0</v>
      </c>
      <c r="P3173" s="126" t="s">
        <v>1331</v>
      </c>
    </row>
    <row r="3174" spans="1:16" ht="76.5">
      <c r="A3174" s="126">
        <v>25</v>
      </c>
      <c r="B3174" s="126"/>
      <c r="C3174" s="127" t="s">
        <v>695</v>
      </c>
      <c r="D3174" s="121">
        <v>43010</v>
      </c>
      <c r="E3174" s="122" t="s">
        <v>7873</v>
      </c>
      <c r="F3174" s="122" t="s">
        <v>1368</v>
      </c>
      <c r="G3174" s="122">
        <v>15024188</v>
      </c>
      <c r="H3174" s="126"/>
      <c r="I3174" s="130" t="s">
        <v>7874</v>
      </c>
      <c r="J3174" s="126"/>
      <c r="K3174" s="126"/>
      <c r="L3174" s="126"/>
      <c r="M3174" s="126"/>
      <c r="N3174" s="226">
        <v>82762.080000000002</v>
      </c>
      <c r="O3174" s="223">
        <v>0</v>
      </c>
      <c r="P3174" s="126" t="s">
        <v>1331</v>
      </c>
    </row>
    <row r="3175" spans="1:16" ht="89.25">
      <c r="A3175" s="126">
        <v>25</v>
      </c>
      <c r="B3175" s="126"/>
      <c r="C3175" s="127" t="s">
        <v>695</v>
      </c>
      <c r="D3175" s="121">
        <v>43010</v>
      </c>
      <c r="E3175" s="122" t="s">
        <v>7875</v>
      </c>
      <c r="F3175" s="122" t="s">
        <v>15</v>
      </c>
      <c r="G3175" s="122">
        <v>3257</v>
      </c>
      <c r="H3175" s="126"/>
      <c r="I3175" s="130" t="s">
        <v>7876</v>
      </c>
      <c r="J3175" s="126"/>
      <c r="K3175" s="126"/>
      <c r="L3175" s="126"/>
      <c r="M3175" s="126"/>
      <c r="N3175" s="226">
        <v>2328</v>
      </c>
      <c r="O3175" s="223">
        <v>0</v>
      </c>
      <c r="P3175" s="126" t="s">
        <v>1331</v>
      </c>
    </row>
    <row r="3176" spans="1:16" ht="76.5">
      <c r="A3176" s="126">
        <v>25</v>
      </c>
      <c r="B3176" s="126"/>
      <c r="C3176" s="127" t="s">
        <v>695</v>
      </c>
      <c r="D3176" s="121">
        <v>43010</v>
      </c>
      <c r="E3176" s="122" t="s">
        <v>7877</v>
      </c>
      <c r="F3176" s="122" t="s">
        <v>1368</v>
      </c>
      <c r="G3176" s="122">
        <v>14991033</v>
      </c>
      <c r="H3176" s="126"/>
      <c r="I3176" s="130" t="s">
        <v>7878</v>
      </c>
      <c r="J3176" s="126"/>
      <c r="K3176" s="126"/>
      <c r="L3176" s="126"/>
      <c r="M3176" s="126"/>
      <c r="N3176" s="226">
        <v>49749.64</v>
      </c>
      <c r="O3176" s="223">
        <v>0</v>
      </c>
      <c r="P3176" s="126" t="s">
        <v>1331</v>
      </c>
    </row>
    <row r="3177" spans="1:16" ht="76.5">
      <c r="A3177" s="126">
        <v>25</v>
      </c>
      <c r="B3177" s="126"/>
      <c r="C3177" s="127" t="s">
        <v>695</v>
      </c>
      <c r="D3177" s="121">
        <v>43010</v>
      </c>
      <c r="E3177" s="122" t="s">
        <v>7879</v>
      </c>
      <c r="F3177" s="122" t="s">
        <v>1368</v>
      </c>
      <c r="G3177" s="122">
        <v>14991031</v>
      </c>
      <c r="H3177" s="126"/>
      <c r="I3177" s="130" t="s">
        <v>7880</v>
      </c>
      <c r="J3177" s="126"/>
      <c r="K3177" s="126"/>
      <c r="L3177" s="126"/>
      <c r="M3177" s="126"/>
      <c r="N3177" s="226">
        <v>98568.65</v>
      </c>
      <c r="O3177" s="223">
        <v>0</v>
      </c>
      <c r="P3177" s="126" t="s">
        <v>1331</v>
      </c>
    </row>
    <row r="3178" spans="1:16" ht="76.5">
      <c r="A3178" s="126">
        <v>25</v>
      </c>
      <c r="B3178" s="126"/>
      <c r="C3178" s="127" t="s">
        <v>695</v>
      </c>
      <c r="D3178" s="121">
        <v>43010</v>
      </c>
      <c r="E3178" s="122" t="s">
        <v>7881</v>
      </c>
      <c r="F3178" s="122" t="s">
        <v>1368</v>
      </c>
      <c r="G3178" s="122">
        <v>14991029</v>
      </c>
      <c r="H3178" s="126"/>
      <c r="I3178" s="130" t="s">
        <v>7882</v>
      </c>
      <c r="J3178" s="126"/>
      <c r="K3178" s="126"/>
      <c r="L3178" s="126"/>
      <c r="M3178" s="126"/>
      <c r="N3178" s="226">
        <v>115438.26</v>
      </c>
      <c r="O3178" s="223">
        <v>0</v>
      </c>
      <c r="P3178" s="126" t="s">
        <v>1331</v>
      </c>
    </row>
    <row r="3179" spans="1:16" ht="76.5">
      <c r="A3179" s="126">
        <v>25</v>
      </c>
      <c r="B3179" s="126"/>
      <c r="C3179" s="127" t="s">
        <v>695</v>
      </c>
      <c r="D3179" s="121">
        <v>43010</v>
      </c>
      <c r="E3179" s="122" t="s">
        <v>7883</v>
      </c>
      <c r="F3179" s="122" t="s">
        <v>1368</v>
      </c>
      <c r="G3179" s="122">
        <v>14991028</v>
      </c>
      <c r="H3179" s="126"/>
      <c r="I3179" s="130" t="s">
        <v>7884</v>
      </c>
      <c r="J3179" s="126"/>
      <c r="K3179" s="126"/>
      <c r="L3179" s="126"/>
      <c r="M3179" s="126"/>
      <c r="N3179" s="226">
        <v>49749.64</v>
      </c>
      <c r="O3179" s="223">
        <v>0</v>
      </c>
      <c r="P3179" s="126" t="s">
        <v>1331</v>
      </c>
    </row>
    <row r="3180" spans="1:16" ht="76.5">
      <c r="A3180" s="126">
        <v>25</v>
      </c>
      <c r="B3180" s="126"/>
      <c r="C3180" s="127" t="s">
        <v>695</v>
      </c>
      <c r="D3180" s="121">
        <v>43010</v>
      </c>
      <c r="E3180" s="122" t="s">
        <v>7885</v>
      </c>
      <c r="F3180" s="122" t="s">
        <v>1368</v>
      </c>
      <c r="G3180" s="122">
        <v>14991004</v>
      </c>
      <c r="H3180" s="126"/>
      <c r="I3180" s="130" t="s">
        <v>7886</v>
      </c>
      <c r="J3180" s="126"/>
      <c r="K3180" s="126"/>
      <c r="L3180" s="126"/>
      <c r="M3180" s="126"/>
      <c r="N3180" s="226">
        <v>179342.82</v>
      </c>
      <c r="O3180" s="223">
        <v>0</v>
      </c>
      <c r="P3180" s="126" t="s">
        <v>1331</v>
      </c>
    </row>
    <row r="3181" spans="1:16" ht="76.5">
      <c r="A3181" s="126">
        <v>25</v>
      </c>
      <c r="B3181" s="126"/>
      <c r="C3181" s="127" t="s">
        <v>695</v>
      </c>
      <c r="D3181" s="121">
        <v>43010</v>
      </c>
      <c r="E3181" s="122" t="s">
        <v>7887</v>
      </c>
      <c r="F3181" s="122" t="s">
        <v>1368</v>
      </c>
      <c r="G3181" s="122">
        <v>14991001</v>
      </c>
      <c r="H3181" s="126"/>
      <c r="I3181" s="130" t="s">
        <v>7888</v>
      </c>
      <c r="J3181" s="126"/>
      <c r="K3181" s="126"/>
      <c r="L3181" s="126"/>
      <c r="M3181" s="126"/>
      <c r="N3181" s="226">
        <v>498240.94</v>
      </c>
      <c r="O3181" s="223">
        <v>0</v>
      </c>
      <c r="P3181" s="126" t="s">
        <v>1331</v>
      </c>
    </row>
    <row r="3182" spans="1:16" ht="76.5">
      <c r="A3182" s="126">
        <v>25</v>
      </c>
      <c r="B3182" s="126"/>
      <c r="C3182" s="127" t="s">
        <v>695</v>
      </c>
      <c r="D3182" s="121">
        <v>43010</v>
      </c>
      <c r="E3182" s="122" t="s">
        <v>7889</v>
      </c>
      <c r="F3182" s="122" t="s">
        <v>1368</v>
      </c>
      <c r="G3182" s="122">
        <v>14991026</v>
      </c>
      <c r="H3182" s="126"/>
      <c r="I3182" s="130" t="s">
        <v>7890</v>
      </c>
      <c r="J3182" s="126"/>
      <c r="K3182" s="126"/>
      <c r="L3182" s="126"/>
      <c r="M3182" s="126"/>
      <c r="N3182" s="226">
        <v>598906.47</v>
      </c>
      <c r="O3182" s="223">
        <v>0</v>
      </c>
      <c r="P3182" s="126" t="s">
        <v>1331</v>
      </c>
    </row>
    <row r="3183" spans="1:16" ht="76.5">
      <c r="A3183" s="126">
        <v>25</v>
      </c>
      <c r="B3183" s="126"/>
      <c r="C3183" s="127" t="s">
        <v>695</v>
      </c>
      <c r="D3183" s="121">
        <v>43010</v>
      </c>
      <c r="E3183" s="122" t="s">
        <v>7891</v>
      </c>
      <c r="F3183" s="122" t="s">
        <v>1368</v>
      </c>
      <c r="G3183" s="122">
        <v>14991027</v>
      </c>
      <c r="H3183" s="126"/>
      <c r="I3183" s="130" t="s">
        <v>7892</v>
      </c>
      <c r="J3183" s="126"/>
      <c r="K3183" s="126"/>
      <c r="L3183" s="126"/>
      <c r="M3183" s="126"/>
      <c r="N3183" s="226">
        <v>82806.149999999994</v>
      </c>
      <c r="O3183" s="223">
        <v>0</v>
      </c>
      <c r="P3183" s="126" t="s">
        <v>1331</v>
      </c>
    </row>
    <row r="3184" spans="1:16" ht="76.5">
      <c r="A3184" s="126">
        <v>25</v>
      </c>
      <c r="B3184" s="126"/>
      <c r="C3184" s="127" t="s">
        <v>695</v>
      </c>
      <c r="D3184" s="121">
        <v>43010</v>
      </c>
      <c r="E3184" s="122" t="s">
        <v>7893</v>
      </c>
      <c r="F3184" s="122" t="s">
        <v>1368</v>
      </c>
      <c r="G3184" s="122">
        <v>14991030</v>
      </c>
      <c r="H3184" s="126"/>
      <c r="I3184" s="130" t="s">
        <v>7894</v>
      </c>
      <c r="J3184" s="126"/>
      <c r="K3184" s="126"/>
      <c r="L3184" s="126"/>
      <c r="M3184" s="126"/>
      <c r="N3184" s="226">
        <v>26845.17</v>
      </c>
      <c r="O3184" s="223">
        <v>0</v>
      </c>
      <c r="P3184" s="126" t="s">
        <v>1331</v>
      </c>
    </row>
    <row r="3185" spans="1:16" ht="76.5">
      <c r="A3185" s="126">
        <v>25</v>
      </c>
      <c r="B3185" s="126"/>
      <c r="C3185" s="127" t="s">
        <v>695</v>
      </c>
      <c r="D3185" s="121">
        <v>43010</v>
      </c>
      <c r="E3185" s="122" t="s">
        <v>7895</v>
      </c>
      <c r="F3185" s="122" t="s">
        <v>1368</v>
      </c>
      <c r="G3185" s="122">
        <v>15006362</v>
      </c>
      <c r="H3185" s="126"/>
      <c r="I3185" s="130" t="s">
        <v>7896</v>
      </c>
      <c r="J3185" s="126"/>
      <c r="K3185" s="126"/>
      <c r="L3185" s="126"/>
      <c r="M3185" s="126"/>
      <c r="N3185" s="226">
        <v>1596032.39</v>
      </c>
      <c r="O3185" s="223">
        <v>0</v>
      </c>
      <c r="P3185" s="126" t="s">
        <v>1331</v>
      </c>
    </row>
    <row r="3186" spans="1:16" ht="76.5">
      <c r="A3186" s="126">
        <v>25</v>
      </c>
      <c r="B3186" s="126"/>
      <c r="C3186" s="127" t="s">
        <v>695</v>
      </c>
      <c r="D3186" s="121">
        <v>43010</v>
      </c>
      <c r="E3186" s="122" t="s">
        <v>7897</v>
      </c>
      <c r="F3186" s="122" t="s">
        <v>1368</v>
      </c>
      <c r="G3186" s="122">
        <v>15006379</v>
      </c>
      <c r="H3186" s="126"/>
      <c r="I3186" s="130" t="s">
        <v>7898</v>
      </c>
      <c r="J3186" s="126"/>
      <c r="K3186" s="126"/>
      <c r="L3186" s="126"/>
      <c r="M3186" s="126"/>
      <c r="N3186" s="226">
        <v>324562.92</v>
      </c>
      <c r="O3186" s="223">
        <v>0</v>
      </c>
      <c r="P3186" s="126" t="s">
        <v>1331</v>
      </c>
    </row>
    <row r="3187" spans="1:16" ht="76.5">
      <c r="A3187" s="126">
        <v>25</v>
      </c>
      <c r="B3187" s="126"/>
      <c r="C3187" s="127" t="s">
        <v>695</v>
      </c>
      <c r="D3187" s="121">
        <v>43010</v>
      </c>
      <c r="E3187" s="122" t="s">
        <v>7899</v>
      </c>
      <c r="F3187" s="122" t="s">
        <v>1368</v>
      </c>
      <c r="G3187" s="122">
        <v>15006392</v>
      </c>
      <c r="H3187" s="126"/>
      <c r="I3187" s="130" t="s">
        <v>7900</v>
      </c>
      <c r="J3187" s="126"/>
      <c r="K3187" s="126"/>
      <c r="L3187" s="126"/>
      <c r="M3187" s="126"/>
      <c r="N3187" s="226">
        <v>1121612.3600000001</v>
      </c>
      <c r="O3187" s="223">
        <v>0</v>
      </c>
      <c r="P3187" s="126" t="s">
        <v>1331</v>
      </c>
    </row>
    <row r="3188" spans="1:16" ht="76.5">
      <c r="A3188" s="126">
        <v>25</v>
      </c>
      <c r="B3188" s="126"/>
      <c r="C3188" s="127" t="s">
        <v>695</v>
      </c>
      <c r="D3188" s="121">
        <v>43010</v>
      </c>
      <c r="E3188" s="122" t="s">
        <v>7901</v>
      </c>
      <c r="F3188" s="122" t="s">
        <v>1368</v>
      </c>
      <c r="G3188" s="122">
        <v>15006395</v>
      </c>
      <c r="H3188" s="126"/>
      <c r="I3188" s="130" t="s">
        <v>7902</v>
      </c>
      <c r="J3188" s="126"/>
      <c r="K3188" s="126"/>
      <c r="L3188" s="126"/>
      <c r="M3188" s="126"/>
      <c r="N3188" s="226">
        <v>48633.1</v>
      </c>
      <c r="O3188" s="223">
        <v>0</v>
      </c>
      <c r="P3188" s="126" t="s">
        <v>1331</v>
      </c>
    </row>
    <row r="3189" spans="1:16" ht="76.5">
      <c r="A3189" s="126">
        <v>25</v>
      </c>
      <c r="B3189" s="126"/>
      <c r="C3189" s="127" t="s">
        <v>695</v>
      </c>
      <c r="D3189" s="121">
        <v>43010</v>
      </c>
      <c r="E3189" s="122" t="s">
        <v>7903</v>
      </c>
      <c r="F3189" s="122" t="s">
        <v>1368</v>
      </c>
      <c r="G3189" s="122">
        <v>15006408</v>
      </c>
      <c r="H3189" s="126"/>
      <c r="I3189" s="130" t="s">
        <v>7904</v>
      </c>
      <c r="J3189" s="126"/>
      <c r="K3189" s="126"/>
      <c r="L3189" s="126"/>
      <c r="M3189" s="126"/>
      <c r="N3189" s="226">
        <v>799693.11</v>
      </c>
      <c r="O3189" s="223">
        <v>0</v>
      </c>
      <c r="P3189" s="126" t="s">
        <v>1331</v>
      </c>
    </row>
    <row r="3190" spans="1:16" ht="51">
      <c r="A3190" s="126">
        <v>15</v>
      </c>
      <c r="B3190" s="126"/>
      <c r="C3190" s="127" t="s">
        <v>692</v>
      </c>
      <c r="D3190" s="121">
        <v>43011</v>
      </c>
      <c r="E3190" s="122" t="s">
        <v>7905</v>
      </c>
      <c r="F3190" s="122" t="s">
        <v>6</v>
      </c>
      <c r="G3190" s="122">
        <v>559930</v>
      </c>
      <c r="H3190" s="126"/>
      <c r="I3190" s="130" t="s">
        <v>7906</v>
      </c>
      <c r="J3190" s="126"/>
      <c r="K3190" s="126"/>
      <c r="L3190" s="126"/>
      <c r="M3190" s="126"/>
      <c r="N3190" s="226">
        <v>0</v>
      </c>
      <c r="O3190" s="223">
        <v>2963325.18</v>
      </c>
      <c r="P3190" s="126" t="s">
        <v>1331</v>
      </c>
    </row>
    <row r="3191" spans="1:16" ht="51">
      <c r="A3191" s="126" t="s">
        <v>620</v>
      </c>
      <c r="B3191" s="126"/>
      <c r="C3191" s="127" t="s">
        <v>714</v>
      </c>
      <c r="D3191" s="121">
        <v>43011</v>
      </c>
      <c r="E3191" s="122" t="s">
        <v>7907</v>
      </c>
      <c r="F3191" s="122" t="s">
        <v>6</v>
      </c>
      <c r="G3191" s="122">
        <v>891970</v>
      </c>
      <c r="H3191" s="126"/>
      <c r="I3191" s="130" t="s">
        <v>15752</v>
      </c>
      <c r="J3191" s="126"/>
      <c r="K3191" s="126"/>
      <c r="L3191" s="126"/>
      <c r="M3191" s="126"/>
      <c r="N3191" s="226">
        <v>0</v>
      </c>
      <c r="O3191" s="223">
        <v>111</v>
      </c>
      <c r="P3191" s="126" t="s">
        <v>18503</v>
      </c>
    </row>
    <row r="3192" spans="1:16" ht="76.5">
      <c r="A3192" s="126">
        <v>513</v>
      </c>
      <c r="B3192" s="126"/>
      <c r="C3192" s="127" t="s">
        <v>201</v>
      </c>
      <c r="D3192" s="121">
        <v>43011</v>
      </c>
      <c r="E3192" s="122" t="s">
        <v>7908</v>
      </c>
      <c r="F3192" s="122" t="s">
        <v>1368</v>
      </c>
      <c r="G3192" s="122">
        <v>15042269</v>
      </c>
      <c r="H3192" s="126"/>
      <c r="I3192" s="130" t="s">
        <v>7909</v>
      </c>
      <c r="J3192" s="126"/>
      <c r="K3192" s="126"/>
      <c r="L3192" s="126"/>
      <c r="M3192" s="126"/>
      <c r="N3192" s="226">
        <v>765.68</v>
      </c>
      <c r="O3192" s="223">
        <v>0</v>
      </c>
      <c r="P3192" s="126" t="s">
        <v>1331</v>
      </c>
    </row>
    <row r="3193" spans="1:16" ht="76.5">
      <c r="A3193" s="126">
        <v>513</v>
      </c>
      <c r="B3193" s="126"/>
      <c r="C3193" s="127" t="s">
        <v>201</v>
      </c>
      <c r="D3193" s="121">
        <v>43011</v>
      </c>
      <c r="E3193" s="122" t="s">
        <v>7910</v>
      </c>
      <c r="F3193" s="122" t="s">
        <v>1368</v>
      </c>
      <c r="G3193" s="122">
        <v>15042363</v>
      </c>
      <c r="H3193" s="126"/>
      <c r="I3193" s="130" t="s">
        <v>7911</v>
      </c>
      <c r="J3193" s="126"/>
      <c r="K3193" s="126"/>
      <c r="L3193" s="126"/>
      <c r="M3193" s="126"/>
      <c r="N3193" s="226">
        <v>6970</v>
      </c>
      <c r="O3193" s="223">
        <v>0</v>
      </c>
      <c r="P3193" s="126" t="s">
        <v>1331</v>
      </c>
    </row>
    <row r="3194" spans="1:16" ht="76.5">
      <c r="A3194" s="126">
        <v>513</v>
      </c>
      <c r="B3194" s="126"/>
      <c r="C3194" s="127" t="s">
        <v>201</v>
      </c>
      <c r="D3194" s="121">
        <v>43011</v>
      </c>
      <c r="E3194" s="122" t="s">
        <v>7912</v>
      </c>
      <c r="F3194" s="122" t="s">
        <v>1368</v>
      </c>
      <c r="G3194" s="122">
        <v>15042900</v>
      </c>
      <c r="H3194" s="126"/>
      <c r="I3194" s="130" t="s">
        <v>7913</v>
      </c>
      <c r="J3194" s="126"/>
      <c r="K3194" s="126"/>
      <c r="L3194" s="126"/>
      <c r="M3194" s="126"/>
      <c r="N3194" s="226">
        <v>38815.599999999999</v>
      </c>
      <c r="O3194" s="223">
        <v>0</v>
      </c>
      <c r="P3194" s="126" t="s">
        <v>1331</v>
      </c>
    </row>
    <row r="3195" spans="1:16" ht="76.5">
      <c r="A3195" s="126" t="s">
        <v>621</v>
      </c>
      <c r="B3195" s="126"/>
      <c r="C3195" s="127" t="s">
        <v>715</v>
      </c>
      <c r="D3195" s="121">
        <v>43011</v>
      </c>
      <c r="E3195" s="122" t="s">
        <v>7914</v>
      </c>
      <c r="F3195" s="122" t="s">
        <v>11</v>
      </c>
      <c r="G3195" s="122">
        <v>899947</v>
      </c>
      <c r="H3195" s="126"/>
      <c r="I3195" s="130" t="s">
        <v>7915</v>
      </c>
      <c r="J3195" s="126"/>
      <c r="K3195" s="126"/>
      <c r="L3195" s="126"/>
      <c r="M3195" s="126"/>
      <c r="N3195" s="226">
        <v>352.18</v>
      </c>
      <c r="O3195" s="223">
        <v>0</v>
      </c>
      <c r="P3195" s="126" t="s">
        <v>1331</v>
      </c>
    </row>
    <row r="3196" spans="1:16" ht="102">
      <c r="A3196" s="126">
        <v>513</v>
      </c>
      <c r="B3196" s="126"/>
      <c r="C3196" s="127" t="s">
        <v>201</v>
      </c>
      <c r="D3196" s="121">
        <v>43011</v>
      </c>
      <c r="E3196" s="122" t="s">
        <v>7916</v>
      </c>
      <c r="F3196" s="122" t="s">
        <v>15</v>
      </c>
      <c r="G3196" s="122">
        <v>3273</v>
      </c>
      <c r="H3196" s="126"/>
      <c r="I3196" s="130" t="s">
        <v>7917</v>
      </c>
      <c r="J3196" s="126"/>
      <c r="K3196" s="126"/>
      <c r="L3196" s="126"/>
      <c r="M3196" s="126"/>
      <c r="N3196" s="226">
        <v>104742.31</v>
      </c>
      <c r="O3196" s="223">
        <v>0</v>
      </c>
      <c r="P3196" s="126" t="s">
        <v>1331</v>
      </c>
    </row>
    <row r="3197" spans="1:16" ht="89.25">
      <c r="A3197" s="126">
        <v>25</v>
      </c>
      <c r="B3197" s="126"/>
      <c r="C3197" s="127" t="s">
        <v>695</v>
      </c>
      <c r="D3197" s="121">
        <v>43011</v>
      </c>
      <c r="E3197" s="122" t="s">
        <v>7918</v>
      </c>
      <c r="F3197" s="122" t="s">
        <v>15</v>
      </c>
      <c r="G3197" s="122">
        <v>3266</v>
      </c>
      <c r="H3197" s="126"/>
      <c r="I3197" s="130" t="s">
        <v>7919</v>
      </c>
      <c r="J3197" s="126"/>
      <c r="K3197" s="126"/>
      <c r="L3197" s="126"/>
      <c r="M3197" s="126"/>
      <c r="N3197" s="226">
        <v>726.67</v>
      </c>
      <c r="O3197" s="223">
        <v>0</v>
      </c>
      <c r="P3197" s="126" t="s">
        <v>1331</v>
      </c>
    </row>
    <row r="3198" spans="1:16" ht="89.25">
      <c r="A3198" s="126">
        <v>25</v>
      </c>
      <c r="B3198" s="126"/>
      <c r="C3198" s="127" t="s">
        <v>695</v>
      </c>
      <c r="D3198" s="121">
        <v>43011</v>
      </c>
      <c r="E3198" s="122" t="s">
        <v>7920</v>
      </c>
      <c r="F3198" s="122" t="s">
        <v>15</v>
      </c>
      <c r="G3198" s="122">
        <v>3267</v>
      </c>
      <c r="H3198" s="126"/>
      <c r="I3198" s="130" t="s">
        <v>7921</v>
      </c>
      <c r="J3198" s="126"/>
      <c r="K3198" s="126"/>
      <c r="L3198" s="126"/>
      <c r="M3198" s="126"/>
      <c r="N3198" s="226">
        <v>560.25</v>
      </c>
      <c r="O3198" s="223">
        <v>0</v>
      </c>
      <c r="P3198" s="126" t="s">
        <v>1331</v>
      </c>
    </row>
    <row r="3199" spans="1:16" ht="89.25">
      <c r="A3199" s="126">
        <v>25</v>
      </c>
      <c r="B3199" s="126"/>
      <c r="C3199" s="127" t="s">
        <v>695</v>
      </c>
      <c r="D3199" s="121">
        <v>43011</v>
      </c>
      <c r="E3199" s="122" t="s">
        <v>7922</v>
      </c>
      <c r="F3199" s="122" t="s">
        <v>15</v>
      </c>
      <c r="G3199" s="122">
        <v>3269</v>
      </c>
      <c r="H3199" s="126"/>
      <c r="I3199" s="130" t="s">
        <v>7923</v>
      </c>
      <c r="J3199" s="126"/>
      <c r="K3199" s="126"/>
      <c r="L3199" s="126"/>
      <c r="M3199" s="126"/>
      <c r="N3199" s="226">
        <v>310.75</v>
      </c>
      <c r="O3199" s="223">
        <v>0</v>
      </c>
      <c r="P3199" s="126" t="s">
        <v>1331</v>
      </c>
    </row>
    <row r="3200" spans="1:16" ht="89.25">
      <c r="A3200" s="126">
        <v>25</v>
      </c>
      <c r="B3200" s="126"/>
      <c r="C3200" s="127" t="s">
        <v>695</v>
      </c>
      <c r="D3200" s="121">
        <v>43011</v>
      </c>
      <c r="E3200" s="122" t="s">
        <v>7924</v>
      </c>
      <c r="F3200" s="122" t="s">
        <v>15</v>
      </c>
      <c r="G3200" s="122">
        <v>3268</v>
      </c>
      <c r="H3200" s="126"/>
      <c r="I3200" s="130" t="s">
        <v>7925</v>
      </c>
      <c r="J3200" s="126"/>
      <c r="K3200" s="126"/>
      <c r="L3200" s="126"/>
      <c r="M3200" s="126"/>
      <c r="N3200" s="226">
        <v>321.86</v>
      </c>
      <c r="O3200" s="223">
        <v>0</v>
      </c>
      <c r="P3200" s="126" t="s">
        <v>1331</v>
      </c>
    </row>
    <row r="3201" spans="1:16" ht="63.75">
      <c r="A3201" s="126">
        <v>10</v>
      </c>
      <c r="B3201" s="126"/>
      <c r="C3201" s="127" t="s">
        <v>691</v>
      </c>
      <c r="D3201" s="121">
        <v>43011</v>
      </c>
      <c r="E3201" s="122" t="s">
        <v>7926</v>
      </c>
      <c r="F3201" s="122" t="s">
        <v>15</v>
      </c>
      <c r="G3201" s="122">
        <v>559789</v>
      </c>
      <c r="H3201" s="126"/>
      <c r="I3201" s="130" t="s">
        <v>7927</v>
      </c>
      <c r="J3201" s="126"/>
      <c r="K3201" s="126"/>
      <c r="L3201" s="126"/>
      <c r="M3201" s="126"/>
      <c r="N3201" s="226">
        <v>50</v>
      </c>
      <c r="O3201" s="223">
        <v>0</v>
      </c>
      <c r="P3201" s="126" t="s">
        <v>1331</v>
      </c>
    </row>
    <row r="3202" spans="1:16" ht="38.25">
      <c r="A3202" s="126">
        <v>15</v>
      </c>
      <c r="B3202" s="126"/>
      <c r="C3202" s="127" t="s">
        <v>692</v>
      </c>
      <c r="D3202" s="121">
        <v>43011</v>
      </c>
      <c r="E3202" s="122" t="s">
        <v>7928</v>
      </c>
      <c r="F3202" s="122" t="s">
        <v>15</v>
      </c>
      <c r="G3202" s="122">
        <v>559931</v>
      </c>
      <c r="H3202" s="126"/>
      <c r="I3202" s="130" t="s">
        <v>7929</v>
      </c>
      <c r="J3202" s="126"/>
      <c r="K3202" s="126"/>
      <c r="L3202" s="126"/>
      <c r="M3202" s="126"/>
      <c r="N3202" s="226">
        <v>50</v>
      </c>
      <c r="O3202" s="223">
        <v>0</v>
      </c>
      <c r="P3202" s="126" t="s">
        <v>1331</v>
      </c>
    </row>
    <row r="3203" spans="1:16" ht="76.5">
      <c r="A3203" s="126">
        <v>25</v>
      </c>
      <c r="B3203" s="126"/>
      <c r="C3203" s="127" t="s">
        <v>695</v>
      </c>
      <c r="D3203" s="121">
        <v>43011</v>
      </c>
      <c r="E3203" s="122" t="s">
        <v>7930</v>
      </c>
      <c r="F3203" s="122" t="s">
        <v>1368</v>
      </c>
      <c r="G3203" s="122">
        <v>15039679</v>
      </c>
      <c r="H3203" s="126"/>
      <c r="I3203" s="130" t="s">
        <v>7931</v>
      </c>
      <c r="J3203" s="126"/>
      <c r="K3203" s="126"/>
      <c r="L3203" s="126"/>
      <c r="M3203" s="126"/>
      <c r="N3203" s="226">
        <v>133333.32999999999</v>
      </c>
      <c r="O3203" s="223">
        <v>0</v>
      </c>
      <c r="P3203" s="126" t="s">
        <v>1331</v>
      </c>
    </row>
    <row r="3204" spans="1:16" ht="76.5">
      <c r="A3204" s="126">
        <v>25</v>
      </c>
      <c r="B3204" s="126"/>
      <c r="C3204" s="127" t="s">
        <v>695</v>
      </c>
      <c r="D3204" s="121">
        <v>43011</v>
      </c>
      <c r="E3204" s="122" t="s">
        <v>7932</v>
      </c>
      <c r="F3204" s="122" t="s">
        <v>1368</v>
      </c>
      <c r="G3204" s="122">
        <v>15039767</v>
      </c>
      <c r="H3204" s="126"/>
      <c r="I3204" s="130" t="s">
        <v>7933</v>
      </c>
      <c r="J3204" s="126"/>
      <c r="K3204" s="126"/>
      <c r="L3204" s="126"/>
      <c r="M3204" s="126"/>
      <c r="N3204" s="226">
        <v>978997.03</v>
      </c>
      <c r="O3204" s="223">
        <v>0</v>
      </c>
      <c r="P3204" s="126" t="s">
        <v>1331</v>
      </c>
    </row>
    <row r="3205" spans="1:16" ht="76.5">
      <c r="A3205" s="126">
        <v>25</v>
      </c>
      <c r="B3205" s="126"/>
      <c r="C3205" s="127" t="s">
        <v>695</v>
      </c>
      <c r="D3205" s="121">
        <v>43011</v>
      </c>
      <c r="E3205" s="122" t="s">
        <v>7934</v>
      </c>
      <c r="F3205" s="122" t="s">
        <v>1368</v>
      </c>
      <c r="G3205" s="122">
        <v>15039778</v>
      </c>
      <c r="H3205" s="126"/>
      <c r="I3205" s="130" t="s">
        <v>7935</v>
      </c>
      <c r="J3205" s="126"/>
      <c r="K3205" s="126"/>
      <c r="L3205" s="126"/>
      <c r="M3205" s="126"/>
      <c r="N3205" s="226">
        <v>135140.60999999999</v>
      </c>
      <c r="O3205" s="223">
        <v>0</v>
      </c>
      <c r="P3205" s="126" t="s">
        <v>1331</v>
      </c>
    </row>
    <row r="3206" spans="1:16" ht="76.5">
      <c r="A3206" s="126">
        <v>25</v>
      </c>
      <c r="B3206" s="126"/>
      <c r="C3206" s="127" t="s">
        <v>695</v>
      </c>
      <c r="D3206" s="121">
        <v>43011</v>
      </c>
      <c r="E3206" s="122" t="s">
        <v>7936</v>
      </c>
      <c r="F3206" s="122" t="s">
        <v>1368</v>
      </c>
      <c r="G3206" s="122">
        <v>15039818</v>
      </c>
      <c r="H3206" s="126"/>
      <c r="I3206" s="130" t="s">
        <v>7937</v>
      </c>
      <c r="J3206" s="126"/>
      <c r="K3206" s="126"/>
      <c r="L3206" s="126"/>
      <c r="M3206" s="126"/>
      <c r="N3206" s="226">
        <v>135140.60999999999</v>
      </c>
      <c r="O3206" s="223">
        <v>0</v>
      </c>
      <c r="P3206" s="126" t="s">
        <v>1331</v>
      </c>
    </row>
    <row r="3207" spans="1:16" ht="76.5">
      <c r="A3207" s="126">
        <v>25</v>
      </c>
      <c r="B3207" s="126"/>
      <c r="C3207" s="127" t="s">
        <v>695</v>
      </c>
      <c r="D3207" s="121">
        <v>43011</v>
      </c>
      <c r="E3207" s="122" t="s">
        <v>7938</v>
      </c>
      <c r="F3207" s="122" t="s">
        <v>1368</v>
      </c>
      <c r="G3207" s="122">
        <v>15039823</v>
      </c>
      <c r="H3207" s="126"/>
      <c r="I3207" s="130" t="s">
        <v>7939</v>
      </c>
      <c r="J3207" s="126"/>
      <c r="K3207" s="126"/>
      <c r="L3207" s="126"/>
      <c r="M3207" s="126"/>
      <c r="N3207" s="226">
        <v>318059.28999999998</v>
      </c>
      <c r="O3207" s="223">
        <v>0</v>
      </c>
      <c r="P3207" s="126" t="s">
        <v>1331</v>
      </c>
    </row>
    <row r="3208" spans="1:16" ht="76.5">
      <c r="A3208" s="126">
        <v>25</v>
      </c>
      <c r="B3208" s="126"/>
      <c r="C3208" s="127" t="s">
        <v>695</v>
      </c>
      <c r="D3208" s="121">
        <v>43011</v>
      </c>
      <c r="E3208" s="122" t="s">
        <v>7940</v>
      </c>
      <c r="F3208" s="122" t="s">
        <v>1368</v>
      </c>
      <c r="G3208" s="122">
        <v>15039827</v>
      </c>
      <c r="H3208" s="126"/>
      <c r="I3208" s="130" t="s">
        <v>7941</v>
      </c>
      <c r="J3208" s="126"/>
      <c r="K3208" s="126"/>
      <c r="L3208" s="126"/>
      <c r="M3208" s="126"/>
      <c r="N3208" s="226">
        <v>1200.8599999999999</v>
      </c>
      <c r="O3208" s="223">
        <v>0</v>
      </c>
      <c r="P3208" s="126" t="s">
        <v>1331</v>
      </c>
    </row>
    <row r="3209" spans="1:16" ht="76.5">
      <c r="A3209" s="126">
        <v>25</v>
      </c>
      <c r="B3209" s="126"/>
      <c r="C3209" s="127" t="s">
        <v>695</v>
      </c>
      <c r="D3209" s="121">
        <v>43011</v>
      </c>
      <c r="E3209" s="122" t="s">
        <v>7942</v>
      </c>
      <c r="F3209" s="122" t="s">
        <v>1368</v>
      </c>
      <c r="G3209" s="122">
        <v>15039861</v>
      </c>
      <c r="H3209" s="126"/>
      <c r="I3209" s="130" t="s">
        <v>7943</v>
      </c>
      <c r="J3209" s="126"/>
      <c r="K3209" s="126"/>
      <c r="L3209" s="126"/>
      <c r="M3209" s="126"/>
      <c r="N3209" s="226">
        <v>100713.82</v>
      </c>
      <c r="O3209" s="223">
        <v>0</v>
      </c>
      <c r="P3209" s="126" t="s">
        <v>1331</v>
      </c>
    </row>
    <row r="3210" spans="1:16" ht="76.5">
      <c r="A3210" s="126">
        <v>25</v>
      </c>
      <c r="B3210" s="126"/>
      <c r="C3210" s="127" t="s">
        <v>695</v>
      </c>
      <c r="D3210" s="121">
        <v>43011</v>
      </c>
      <c r="E3210" s="122" t="s">
        <v>7944</v>
      </c>
      <c r="F3210" s="122" t="s">
        <v>1368</v>
      </c>
      <c r="G3210" s="122">
        <v>15039867</v>
      </c>
      <c r="H3210" s="126"/>
      <c r="I3210" s="130" t="s">
        <v>7945</v>
      </c>
      <c r="J3210" s="126"/>
      <c r="K3210" s="126"/>
      <c r="L3210" s="126"/>
      <c r="M3210" s="126"/>
      <c r="N3210" s="226">
        <v>13.51</v>
      </c>
      <c r="O3210" s="223">
        <v>0</v>
      </c>
      <c r="P3210" s="126" t="s">
        <v>1331</v>
      </c>
    </row>
    <row r="3211" spans="1:16" ht="76.5">
      <c r="A3211" s="126">
        <v>25</v>
      </c>
      <c r="B3211" s="126"/>
      <c r="C3211" s="127" t="s">
        <v>695</v>
      </c>
      <c r="D3211" s="121">
        <v>43011</v>
      </c>
      <c r="E3211" s="122" t="s">
        <v>7946</v>
      </c>
      <c r="F3211" s="122" t="s">
        <v>1368</v>
      </c>
      <c r="G3211" s="122">
        <v>15040295</v>
      </c>
      <c r="H3211" s="126"/>
      <c r="I3211" s="130" t="s">
        <v>7947</v>
      </c>
      <c r="J3211" s="126"/>
      <c r="K3211" s="126"/>
      <c r="L3211" s="126"/>
      <c r="M3211" s="126"/>
      <c r="N3211" s="226">
        <v>42.8</v>
      </c>
      <c r="O3211" s="223">
        <v>0</v>
      </c>
      <c r="P3211" s="126" t="s">
        <v>1331</v>
      </c>
    </row>
    <row r="3212" spans="1:16" ht="76.5">
      <c r="A3212" s="126">
        <v>25</v>
      </c>
      <c r="B3212" s="126"/>
      <c r="C3212" s="127" t="s">
        <v>695</v>
      </c>
      <c r="D3212" s="121">
        <v>43011</v>
      </c>
      <c r="E3212" s="122" t="s">
        <v>7948</v>
      </c>
      <c r="F3212" s="122" t="s">
        <v>1368</v>
      </c>
      <c r="G3212" s="122">
        <v>15041827</v>
      </c>
      <c r="H3212" s="126"/>
      <c r="I3212" s="130" t="s">
        <v>7949</v>
      </c>
      <c r="J3212" s="126"/>
      <c r="K3212" s="126"/>
      <c r="L3212" s="126"/>
      <c r="M3212" s="126"/>
      <c r="N3212" s="226">
        <v>68.69</v>
      </c>
      <c r="O3212" s="223">
        <v>0</v>
      </c>
      <c r="P3212" s="126" t="s">
        <v>1331</v>
      </c>
    </row>
    <row r="3213" spans="1:16" ht="76.5">
      <c r="A3213" s="126">
        <v>25</v>
      </c>
      <c r="B3213" s="126"/>
      <c r="C3213" s="127" t="s">
        <v>695</v>
      </c>
      <c r="D3213" s="121">
        <v>43011</v>
      </c>
      <c r="E3213" s="122" t="s">
        <v>7950</v>
      </c>
      <c r="F3213" s="122" t="s">
        <v>1368</v>
      </c>
      <c r="G3213" s="122">
        <v>15042268</v>
      </c>
      <c r="H3213" s="126"/>
      <c r="I3213" s="130" t="s">
        <v>7951</v>
      </c>
      <c r="J3213" s="126"/>
      <c r="K3213" s="126"/>
      <c r="L3213" s="126"/>
      <c r="M3213" s="126"/>
      <c r="N3213" s="226">
        <v>351.2</v>
      </c>
      <c r="O3213" s="223">
        <v>0</v>
      </c>
      <c r="P3213" s="126" t="s">
        <v>1331</v>
      </c>
    </row>
    <row r="3214" spans="1:16" ht="76.5">
      <c r="A3214" s="126">
        <v>25</v>
      </c>
      <c r="B3214" s="126"/>
      <c r="C3214" s="127" t="s">
        <v>695</v>
      </c>
      <c r="D3214" s="121">
        <v>43011</v>
      </c>
      <c r="E3214" s="122" t="s">
        <v>7952</v>
      </c>
      <c r="F3214" s="122" t="s">
        <v>1368</v>
      </c>
      <c r="G3214" s="122">
        <v>15042336</v>
      </c>
      <c r="H3214" s="126"/>
      <c r="I3214" s="130" t="s">
        <v>7953</v>
      </c>
      <c r="J3214" s="126"/>
      <c r="K3214" s="126"/>
      <c r="L3214" s="126"/>
      <c r="M3214" s="126"/>
      <c r="N3214" s="226">
        <v>44.2</v>
      </c>
      <c r="O3214" s="223">
        <v>0</v>
      </c>
      <c r="P3214" s="126" t="s">
        <v>1331</v>
      </c>
    </row>
    <row r="3215" spans="1:16" ht="76.5">
      <c r="A3215" s="126">
        <v>25</v>
      </c>
      <c r="B3215" s="126"/>
      <c r="C3215" s="127" t="s">
        <v>695</v>
      </c>
      <c r="D3215" s="121">
        <v>43011</v>
      </c>
      <c r="E3215" s="122" t="s">
        <v>7954</v>
      </c>
      <c r="F3215" s="122" t="s">
        <v>1368</v>
      </c>
      <c r="G3215" s="122">
        <v>15025232</v>
      </c>
      <c r="H3215" s="126"/>
      <c r="I3215" s="130" t="s">
        <v>7955</v>
      </c>
      <c r="J3215" s="126"/>
      <c r="K3215" s="126"/>
      <c r="L3215" s="126"/>
      <c r="M3215" s="126"/>
      <c r="N3215" s="226">
        <v>50.85</v>
      </c>
      <c r="O3215" s="223">
        <v>0</v>
      </c>
      <c r="P3215" s="126" t="s">
        <v>1331</v>
      </c>
    </row>
    <row r="3216" spans="1:16" ht="76.5">
      <c r="A3216" s="126">
        <v>25</v>
      </c>
      <c r="B3216" s="126"/>
      <c r="C3216" s="127" t="s">
        <v>695</v>
      </c>
      <c r="D3216" s="121">
        <v>43011</v>
      </c>
      <c r="E3216" s="122" t="s">
        <v>7956</v>
      </c>
      <c r="F3216" s="122" t="s">
        <v>1368</v>
      </c>
      <c r="G3216" s="122">
        <v>15042352</v>
      </c>
      <c r="H3216" s="126"/>
      <c r="I3216" s="130" t="s">
        <v>7957</v>
      </c>
      <c r="J3216" s="126"/>
      <c r="K3216" s="126"/>
      <c r="L3216" s="126"/>
      <c r="M3216" s="126"/>
      <c r="N3216" s="226">
        <v>1536.13</v>
      </c>
      <c r="O3216" s="223">
        <v>0</v>
      </c>
      <c r="P3216" s="126" t="s">
        <v>1331</v>
      </c>
    </row>
    <row r="3217" spans="1:16" ht="76.5">
      <c r="A3217" s="126">
        <v>25</v>
      </c>
      <c r="B3217" s="126"/>
      <c r="C3217" s="127" t="s">
        <v>695</v>
      </c>
      <c r="D3217" s="121">
        <v>43011</v>
      </c>
      <c r="E3217" s="122" t="s">
        <v>7958</v>
      </c>
      <c r="F3217" s="122" t="s">
        <v>1368</v>
      </c>
      <c r="G3217" s="122">
        <v>15025233</v>
      </c>
      <c r="H3217" s="126"/>
      <c r="I3217" s="130" t="s">
        <v>7959</v>
      </c>
      <c r="J3217" s="126"/>
      <c r="K3217" s="126"/>
      <c r="L3217" s="126"/>
      <c r="M3217" s="126"/>
      <c r="N3217" s="226">
        <v>45081.72</v>
      </c>
      <c r="O3217" s="223">
        <v>0</v>
      </c>
      <c r="P3217" s="126" t="s">
        <v>1331</v>
      </c>
    </row>
    <row r="3218" spans="1:16" ht="76.5">
      <c r="A3218" s="126">
        <v>25</v>
      </c>
      <c r="B3218" s="126"/>
      <c r="C3218" s="127" t="s">
        <v>695</v>
      </c>
      <c r="D3218" s="121">
        <v>43011</v>
      </c>
      <c r="E3218" s="122" t="s">
        <v>7960</v>
      </c>
      <c r="F3218" s="122" t="s">
        <v>1368</v>
      </c>
      <c r="G3218" s="122">
        <v>15025234</v>
      </c>
      <c r="H3218" s="126"/>
      <c r="I3218" s="130" t="s">
        <v>7961</v>
      </c>
      <c r="J3218" s="126"/>
      <c r="K3218" s="126"/>
      <c r="L3218" s="126"/>
      <c r="M3218" s="126"/>
      <c r="N3218" s="226">
        <v>400000</v>
      </c>
      <c r="O3218" s="223">
        <v>0</v>
      </c>
      <c r="P3218" s="126" t="s">
        <v>1331</v>
      </c>
    </row>
    <row r="3219" spans="1:16" ht="51">
      <c r="A3219" s="126" t="s">
        <v>620</v>
      </c>
      <c r="B3219" s="126"/>
      <c r="C3219" s="127" t="s">
        <v>714</v>
      </c>
      <c r="D3219" s="121">
        <v>43012</v>
      </c>
      <c r="E3219" s="122" t="s">
        <v>7962</v>
      </c>
      <c r="F3219" s="122" t="s">
        <v>1368</v>
      </c>
      <c r="G3219" s="122">
        <v>15075235</v>
      </c>
      <c r="H3219" s="126"/>
      <c r="I3219" s="130" t="s">
        <v>7963</v>
      </c>
      <c r="J3219" s="126"/>
      <c r="K3219" s="126"/>
      <c r="L3219" s="126"/>
      <c r="M3219" s="126"/>
      <c r="N3219" s="226">
        <v>0</v>
      </c>
      <c r="O3219" s="223">
        <v>6000000</v>
      </c>
      <c r="P3219" s="126" t="s">
        <v>1331</v>
      </c>
    </row>
    <row r="3220" spans="1:16" ht="76.5">
      <c r="A3220" s="126" t="s">
        <v>621</v>
      </c>
      <c r="B3220" s="126"/>
      <c r="C3220" s="127" t="s">
        <v>715</v>
      </c>
      <c r="D3220" s="121">
        <v>43012</v>
      </c>
      <c r="E3220" s="122" t="s">
        <v>7964</v>
      </c>
      <c r="F3220" s="122" t="s">
        <v>6</v>
      </c>
      <c r="G3220" s="122">
        <v>892452</v>
      </c>
      <c r="H3220" s="126"/>
      <c r="I3220" s="130" t="s">
        <v>7965</v>
      </c>
      <c r="J3220" s="126"/>
      <c r="K3220" s="126"/>
      <c r="L3220" s="126"/>
      <c r="M3220" s="126"/>
      <c r="N3220" s="226">
        <v>0</v>
      </c>
      <c r="O3220" s="223">
        <v>33000</v>
      </c>
      <c r="P3220" s="126" t="s">
        <v>1331</v>
      </c>
    </row>
    <row r="3221" spans="1:16" ht="63.75">
      <c r="A3221" s="126" t="s">
        <v>620</v>
      </c>
      <c r="B3221" s="126"/>
      <c r="C3221" s="127" t="s">
        <v>714</v>
      </c>
      <c r="D3221" s="121">
        <v>43012</v>
      </c>
      <c r="E3221" s="122" t="s">
        <v>7966</v>
      </c>
      <c r="F3221" s="122" t="s">
        <v>6</v>
      </c>
      <c r="G3221" s="122">
        <v>900065</v>
      </c>
      <c r="H3221" s="126"/>
      <c r="I3221" s="130" t="s">
        <v>7967</v>
      </c>
      <c r="J3221" s="126"/>
      <c r="K3221" s="126"/>
      <c r="L3221" s="126"/>
      <c r="M3221" s="126"/>
      <c r="N3221" s="226">
        <v>0</v>
      </c>
      <c r="O3221" s="223">
        <v>80157.64</v>
      </c>
      <c r="P3221" s="126" t="s">
        <v>1331</v>
      </c>
    </row>
    <row r="3222" spans="1:16" ht="76.5">
      <c r="A3222" s="126">
        <v>25</v>
      </c>
      <c r="B3222" s="126"/>
      <c r="C3222" s="127" t="s">
        <v>695</v>
      </c>
      <c r="D3222" s="121">
        <v>43012</v>
      </c>
      <c r="E3222" s="122" t="s">
        <v>7968</v>
      </c>
      <c r="F3222" s="122" t="s">
        <v>1368</v>
      </c>
      <c r="G3222" s="122">
        <v>15042348</v>
      </c>
      <c r="H3222" s="126"/>
      <c r="I3222" s="130" t="s">
        <v>7969</v>
      </c>
      <c r="J3222" s="126"/>
      <c r="K3222" s="126"/>
      <c r="L3222" s="126"/>
      <c r="M3222" s="126"/>
      <c r="N3222" s="226">
        <v>39968.519999999997</v>
      </c>
      <c r="O3222" s="223">
        <v>0</v>
      </c>
      <c r="P3222" s="126" t="s">
        <v>1331</v>
      </c>
    </row>
    <row r="3223" spans="1:16" ht="76.5">
      <c r="A3223" s="126">
        <v>25</v>
      </c>
      <c r="B3223" s="126"/>
      <c r="C3223" s="127" t="s">
        <v>695</v>
      </c>
      <c r="D3223" s="121">
        <v>43012</v>
      </c>
      <c r="E3223" s="122" t="s">
        <v>7970</v>
      </c>
      <c r="F3223" s="122" t="s">
        <v>1368</v>
      </c>
      <c r="G3223" s="122">
        <v>15042362</v>
      </c>
      <c r="H3223" s="126"/>
      <c r="I3223" s="130" t="s">
        <v>7971</v>
      </c>
      <c r="J3223" s="126"/>
      <c r="K3223" s="126"/>
      <c r="L3223" s="126"/>
      <c r="M3223" s="126"/>
      <c r="N3223" s="226">
        <v>75841</v>
      </c>
      <c r="O3223" s="223">
        <v>0</v>
      </c>
      <c r="P3223" s="126" t="s">
        <v>1331</v>
      </c>
    </row>
    <row r="3224" spans="1:16" ht="76.5">
      <c r="A3224" s="126">
        <v>25</v>
      </c>
      <c r="B3224" s="126"/>
      <c r="C3224" s="127" t="s">
        <v>695</v>
      </c>
      <c r="D3224" s="121">
        <v>43012</v>
      </c>
      <c r="E3224" s="122" t="s">
        <v>7972</v>
      </c>
      <c r="F3224" s="122" t="s">
        <v>1368</v>
      </c>
      <c r="G3224" s="122">
        <v>15042364</v>
      </c>
      <c r="H3224" s="126"/>
      <c r="I3224" s="130" t="s">
        <v>7973</v>
      </c>
      <c r="J3224" s="126"/>
      <c r="K3224" s="126"/>
      <c r="L3224" s="126"/>
      <c r="M3224" s="126"/>
      <c r="N3224" s="226">
        <v>410.64</v>
      </c>
      <c r="O3224" s="223">
        <v>0</v>
      </c>
      <c r="P3224" s="126" t="s">
        <v>1331</v>
      </c>
    </row>
    <row r="3225" spans="1:16" ht="76.5">
      <c r="A3225" s="126">
        <v>25</v>
      </c>
      <c r="B3225" s="126"/>
      <c r="C3225" s="127" t="s">
        <v>695</v>
      </c>
      <c r="D3225" s="121">
        <v>43012</v>
      </c>
      <c r="E3225" s="122" t="s">
        <v>7974</v>
      </c>
      <c r="F3225" s="122" t="s">
        <v>1368</v>
      </c>
      <c r="G3225" s="122">
        <v>15042374</v>
      </c>
      <c r="H3225" s="126"/>
      <c r="I3225" s="130" t="s">
        <v>7975</v>
      </c>
      <c r="J3225" s="126"/>
      <c r="K3225" s="126"/>
      <c r="L3225" s="126"/>
      <c r="M3225" s="126"/>
      <c r="N3225" s="226">
        <v>16635.580000000002</v>
      </c>
      <c r="O3225" s="223">
        <v>0</v>
      </c>
      <c r="P3225" s="126" t="s">
        <v>1331</v>
      </c>
    </row>
    <row r="3226" spans="1:16" ht="76.5">
      <c r="A3226" s="126">
        <v>25</v>
      </c>
      <c r="B3226" s="126"/>
      <c r="C3226" s="127" t="s">
        <v>695</v>
      </c>
      <c r="D3226" s="121">
        <v>43012</v>
      </c>
      <c r="E3226" s="122" t="s">
        <v>7976</v>
      </c>
      <c r="F3226" s="122" t="s">
        <v>1368</v>
      </c>
      <c r="G3226" s="122">
        <v>15042380</v>
      </c>
      <c r="H3226" s="126"/>
      <c r="I3226" s="130" t="s">
        <v>7977</v>
      </c>
      <c r="J3226" s="126"/>
      <c r="K3226" s="126"/>
      <c r="L3226" s="126"/>
      <c r="M3226" s="126"/>
      <c r="N3226" s="226">
        <v>13901.43</v>
      </c>
      <c r="O3226" s="223">
        <v>0</v>
      </c>
      <c r="P3226" s="126" t="s">
        <v>1331</v>
      </c>
    </row>
    <row r="3227" spans="1:16" ht="76.5">
      <c r="A3227" s="126">
        <v>132</v>
      </c>
      <c r="B3227" s="126"/>
      <c r="C3227" s="127" t="s">
        <v>729</v>
      </c>
      <c r="D3227" s="121">
        <v>43012</v>
      </c>
      <c r="E3227" s="122" t="s">
        <v>7978</v>
      </c>
      <c r="F3227" s="122" t="s">
        <v>11</v>
      </c>
      <c r="G3227" s="122">
        <v>900039</v>
      </c>
      <c r="H3227" s="126"/>
      <c r="I3227" s="130" t="s">
        <v>7979</v>
      </c>
      <c r="J3227" s="126"/>
      <c r="K3227" s="126"/>
      <c r="L3227" s="126"/>
      <c r="M3227" s="126"/>
      <c r="N3227" s="226">
        <v>710</v>
      </c>
      <c r="O3227" s="223">
        <v>0</v>
      </c>
      <c r="P3227" s="126" t="s">
        <v>1331</v>
      </c>
    </row>
    <row r="3228" spans="1:16" ht="63.75">
      <c r="A3228" s="126">
        <v>513</v>
      </c>
      <c r="B3228" s="126"/>
      <c r="C3228" s="127" t="s">
        <v>201</v>
      </c>
      <c r="D3228" s="121">
        <v>43012</v>
      </c>
      <c r="E3228" s="122" t="s">
        <v>7980</v>
      </c>
      <c r="F3228" s="122" t="s">
        <v>15</v>
      </c>
      <c r="G3228" s="122">
        <v>560136</v>
      </c>
      <c r="H3228" s="126"/>
      <c r="I3228" s="130" t="s">
        <v>7981</v>
      </c>
      <c r="J3228" s="126"/>
      <c r="K3228" s="126"/>
      <c r="L3228" s="126"/>
      <c r="M3228" s="126"/>
      <c r="N3228" s="226">
        <v>50</v>
      </c>
      <c r="O3228" s="223">
        <v>0</v>
      </c>
      <c r="P3228" s="126" t="s">
        <v>1331</v>
      </c>
    </row>
    <row r="3229" spans="1:16" ht="63.75">
      <c r="A3229" s="126">
        <v>513</v>
      </c>
      <c r="B3229" s="126"/>
      <c r="C3229" s="127" t="s">
        <v>201</v>
      </c>
      <c r="D3229" s="121">
        <v>43012</v>
      </c>
      <c r="E3229" s="122" t="s">
        <v>7982</v>
      </c>
      <c r="F3229" s="122" t="s">
        <v>15</v>
      </c>
      <c r="G3229" s="122">
        <v>560264</v>
      </c>
      <c r="H3229" s="126"/>
      <c r="I3229" s="130" t="s">
        <v>7983</v>
      </c>
      <c r="J3229" s="126"/>
      <c r="K3229" s="126"/>
      <c r="L3229" s="126"/>
      <c r="M3229" s="126"/>
      <c r="N3229" s="226">
        <v>50</v>
      </c>
      <c r="O3229" s="223">
        <v>0</v>
      </c>
      <c r="P3229" s="126" t="s">
        <v>1331</v>
      </c>
    </row>
    <row r="3230" spans="1:16" ht="76.5">
      <c r="A3230" s="126" t="s">
        <v>621</v>
      </c>
      <c r="B3230" s="126"/>
      <c r="C3230" s="127" t="s">
        <v>715</v>
      </c>
      <c r="D3230" s="121">
        <v>43012</v>
      </c>
      <c r="E3230" s="122" t="s">
        <v>7984</v>
      </c>
      <c r="F3230" s="122" t="s">
        <v>11</v>
      </c>
      <c r="G3230" s="122">
        <v>560392</v>
      </c>
      <c r="H3230" s="126"/>
      <c r="I3230" s="130" t="s">
        <v>7985</v>
      </c>
      <c r="J3230" s="126"/>
      <c r="K3230" s="126"/>
      <c r="L3230" s="126"/>
      <c r="M3230" s="126"/>
      <c r="N3230" s="226">
        <v>50</v>
      </c>
      <c r="O3230" s="223">
        <v>0</v>
      </c>
      <c r="P3230" s="126" t="s">
        <v>1331</v>
      </c>
    </row>
    <row r="3231" spans="1:16" ht="76.5">
      <c r="A3231" s="126">
        <v>513</v>
      </c>
      <c r="B3231" s="126"/>
      <c r="C3231" s="127" t="s">
        <v>201</v>
      </c>
      <c r="D3231" s="121">
        <v>43012</v>
      </c>
      <c r="E3231" s="122" t="s">
        <v>7986</v>
      </c>
      <c r="F3231" s="122" t="s">
        <v>15</v>
      </c>
      <c r="G3231" s="122">
        <v>3276</v>
      </c>
      <c r="H3231" s="126"/>
      <c r="I3231" s="130" t="s">
        <v>7987</v>
      </c>
      <c r="J3231" s="126"/>
      <c r="K3231" s="126"/>
      <c r="L3231" s="126"/>
      <c r="M3231" s="126"/>
      <c r="N3231" s="226">
        <v>50</v>
      </c>
      <c r="O3231" s="223">
        <v>0</v>
      </c>
      <c r="P3231" s="126" t="s">
        <v>1331</v>
      </c>
    </row>
    <row r="3232" spans="1:16" ht="63.75">
      <c r="A3232" s="126">
        <v>513</v>
      </c>
      <c r="B3232" s="126"/>
      <c r="C3232" s="127" t="s">
        <v>201</v>
      </c>
      <c r="D3232" s="121">
        <v>43012</v>
      </c>
      <c r="E3232" s="122" t="s">
        <v>7988</v>
      </c>
      <c r="F3232" s="122" t="s">
        <v>15</v>
      </c>
      <c r="G3232" s="122">
        <v>3281</v>
      </c>
      <c r="H3232" s="126"/>
      <c r="I3232" s="130" t="s">
        <v>7989</v>
      </c>
      <c r="J3232" s="126"/>
      <c r="K3232" s="126"/>
      <c r="L3232" s="126"/>
      <c r="M3232" s="126"/>
      <c r="N3232" s="226">
        <v>501.32</v>
      </c>
      <c r="O3232" s="223">
        <v>0</v>
      </c>
      <c r="P3232" s="126" t="s">
        <v>1331</v>
      </c>
    </row>
    <row r="3233" spans="1:16" ht="63.75">
      <c r="A3233" s="126">
        <v>513</v>
      </c>
      <c r="B3233" s="126"/>
      <c r="C3233" s="127" t="s">
        <v>201</v>
      </c>
      <c r="D3233" s="121">
        <v>43012</v>
      </c>
      <c r="E3233" s="122" t="s">
        <v>7990</v>
      </c>
      <c r="F3233" s="122" t="s">
        <v>15</v>
      </c>
      <c r="G3233" s="122">
        <v>3282</v>
      </c>
      <c r="H3233" s="126"/>
      <c r="I3233" s="130" t="s">
        <v>7991</v>
      </c>
      <c r="J3233" s="126"/>
      <c r="K3233" s="126"/>
      <c r="L3233" s="126"/>
      <c r="M3233" s="126"/>
      <c r="N3233" s="226">
        <v>501.32</v>
      </c>
      <c r="O3233" s="223">
        <v>0</v>
      </c>
      <c r="P3233" s="126" t="s">
        <v>1331</v>
      </c>
    </row>
    <row r="3234" spans="1:16" ht="51">
      <c r="A3234" s="126">
        <v>513</v>
      </c>
      <c r="B3234" s="126"/>
      <c r="C3234" s="127" t="s">
        <v>201</v>
      </c>
      <c r="D3234" s="121">
        <v>43012</v>
      </c>
      <c r="E3234" s="122" t="s">
        <v>7992</v>
      </c>
      <c r="F3234" s="122" t="s">
        <v>15</v>
      </c>
      <c r="G3234" s="122">
        <v>561204</v>
      </c>
      <c r="H3234" s="126"/>
      <c r="I3234" s="130" t="s">
        <v>7993</v>
      </c>
      <c r="J3234" s="126"/>
      <c r="K3234" s="126"/>
      <c r="L3234" s="126"/>
      <c r="M3234" s="126"/>
      <c r="N3234" s="226">
        <v>50</v>
      </c>
      <c r="O3234" s="223">
        <v>0</v>
      </c>
      <c r="P3234" s="126" t="s">
        <v>1331</v>
      </c>
    </row>
    <row r="3235" spans="1:16" ht="76.5">
      <c r="A3235" s="126">
        <v>25</v>
      </c>
      <c r="B3235" s="126"/>
      <c r="C3235" s="127" t="s">
        <v>695</v>
      </c>
      <c r="D3235" s="121">
        <v>43012</v>
      </c>
      <c r="E3235" s="122" t="s">
        <v>7994</v>
      </c>
      <c r="F3235" s="122" t="s">
        <v>1368</v>
      </c>
      <c r="G3235" s="122">
        <v>15042880</v>
      </c>
      <c r="H3235" s="126"/>
      <c r="I3235" s="130" t="s">
        <v>7995</v>
      </c>
      <c r="J3235" s="126"/>
      <c r="K3235" s="126"/>
      <c r="L3235" s="126"/>
      <c r="M3235" s="126"/>
      <c r="N3235" s="226">
        <v>1509972.71</v>
      </c>
      <c r="O3235" s="223">
        <v>0</v>
      </c>
      <c r="P3235" s="126" t="s">
        <v>1331</v>
      </c>
    </row>
    <row r="3236" spans="1:16" ht="76.5">
      <c r="A3236" s="126">
        <v>25</v>
      </c>
      <c r="B3236" s="126"/>
      <c r="C3236" s="127" t="s">
        <v>695</v>
      </c>
      <c r="D3236" s="121">
        <v>43012</v>
      </c>
      <c r="E3236" s="122" t="s">
        <v>7996</v>
      </c>
      <c r="F3236" s="122" t="s">
        <v>1368</v>
      </c>
      <c r="G3236" s="122">
        <v>15042927</v>
      </c>
      <c r="H3236" s="126"/>
      <c r="I3236" s="130" t="s">
        <v>7997</v>
      </c>
      <c r="J3236" s="126"/>
      <c r="K3236" s="126"/>
      <c r="L3236" s="126"/>
      <c r="M3236" s="126"/>
      <c r="N3236" s="226">
        <v>1232704.6499999999</v>
      </c>
      <c r="O3236" s="223">
        <v>0</v>
      </c>
      <c r="P3236" s="126" t="s">
        <v>1331</v>
      </c>
    </row>
    <row r="3237" spans="1:16" ht="76.5">
      <c r="A3237" s="126">
        <v>25</v>
      </c>
      <c r="B3237" s="126"/>
      <c r="C3237" s="127" t="s">
        <v>695</v>
      </c>
      <c r="D3237" s="121">
        <v>43012</v>
      </c>
      <c r="E3237" s="122" t="s">
        <v>7998</v>
      </c>
      <c r="F3237" s="122" t="s">
        <v>1368</v>
      </c>
      <c r="G3237" s="122">
        <v>15059519</v>
      </c>
      <c r="H3237" s="126"/>
      <c r="I3237" s="130" t="s">
        <v>7999</v>
      </c>
      <c r="J3237" s="126"/>
      <c r="K3237" s="126"/>
      <c r="L3237" s="126"/>
      <c r="M3237" s="126"/>
      <c r="N3237" s="226">
        <v>977549.39</v>
      </c>
      <c r="O3237" s="223">
        <v>0</v>
      </c>
      <c r="P3237" s="126" t="s">
        <v>1331</v>
      </c>
    </row>
    <row r="3238" spans="1:16" ht="76.5">
      <c r="A3238" s="126">
        <v>25</v>
      </c>
      <c r="B3238" s="126"/>
      <c r="C3238" s="127" t="s">
        <v>695</v>
      </c>
      <c r="D3238" s="121">
        <v>43012</v>
      </c>
      <c r="E3238" s="122" t="s">
        <v>8000</v>
      </c>
      <c r="F3238" s="122" t="s">
        <v>1368</v>
      </c>
      <c r="G3238" s="122">
        <v>15039764</v>
      </c>
      <c r="H3238" s="126"/>
      <c r="I3238" s="130" t="s">
        <v>8001</v>
      </c>
      <c r="J3238" s="126"/>
      <c r="K3238" s="126"/>
      <c r="L3238" s="126"/>
      <c r="M3238" s="126"/>
      <c r="N3238" s="226">
        <v>33.369999999999997</v>
      </c>
      <c r="O3238" s="223">
        <v>0</v>
      </c>
      <c r="P3238" s="126" t="s">
        <v>1331</v>
      </c>
    </row>
    <row r="3239" spans="1:16" ht="76.5">
      <c r="A3239" s="126">
        <v>25</v>
      </c>
      <c r="B3239" s="126"/>
      <c r="C3239" s="127" t="s">
        <v>695</v>
      </c>
      <c r="D3239" s="121">
        <v>43012</v>
      </c>
      <c r="E3239" s="122" t="s">
        <v>8002</v>
      </c>
      <c r="F3239" s="122" t="s">
        <v>1368</v>
      </c>
      <c r="G3239" s="122">
        <v>15041828</v>
      </c>
      <c r="H3239" s="126"/>
      <c r="I3239" s="130" t="s">
        <v>8003</v>
      </c>
      <c r="J3239" s="126"/>
      <c r="K3239" s="126"/>
      <c r="L3239" s="126"/>
      <c r="M3239" s="126"/>
      <c r="N3239" s="226">
        <v>334.8</v>
      </c>
      <c r="O3239" s="223">
        <v>0</v>
      </c>
      <c r="P3239" s="126" t="s">
        <v>1331</v>
      </c>
    </row>
    <row r="3240" spans="1:16" ht="76.5">
      <c r="A3240" s="126">
        <v>25</v>
      </c>
      <c r="B3240" s="126"/>
      <c r="C3240" s="127" t="s">
        <v>695</v>
      </c>
      <c r="D3240" s="121">
        <v>43012</v>
      </c>
      <c r="E3240" s="122" t="s">
        <v>8004</v>
      </c>
      <c r="F3240" s="122" t="s">
        <v>1368</v>
      </c>
      <c r="G3240" s="122">
        <v>15040023</v>
      </c>
      <c r="H3240" s="126"/>
      <c r="I3240" s="130" t="s">
        <v>8005</v>
      </c>
      <c r="J3240" s="126"/>
      <c r="K3240" s="126"/>
      <c r="L3240" s="126"/>
      <c r="M3240" s="126"/>
      <c r="N3240" s="226">
        <v>212302.65</v>
      </c>
      <c r="O3240" s="223">
        <v>0</v>
      </c>
      <c r="P3240" s="126" t="s">
        <v>1331</v>
      </c>
    </row>
    <row r="3241" spans="1:16" ht="76.5">
      <c r="A3241" s="126">
        <v>25</v>
      </c>
      <c r="B3241" s="126"/>
      <c r="C3241" s="127" t="s">
        <v>695</v>
      </c>
      <c r="D3241" s="121">
        <v>43012</v>
      </c>
      <c r="E3241" s="122" t="s">
        <v>8006</v>
      </c>
      <c r="F3241" s="122" t="s">
        <v>1368</v>
      </c>
      <c r="G3241" s="122">
        <v>15039826</v>
      </c>
      <c r="H3241" s="126"/>
      <c r="I3241" s="130" t="s">
        <v>8007</v>
      </c>
      <c r="J3241" s="126"/>
      <c r="K3241" s="126"/>
      <c r="L3241" s="126"/>
      <c r="M3241" s="126"/>
      <c r="N3241" s="226">
        <v>560313.41</v>
      </c>
      <c r="O3241" s="223">
        <v>0</v>
      </c>
      <c r="P3241" s="126" t="s">
        <v>1331</v>
      </c>
    </row>
    <row r="3242" spans="1:16" ht="76.5">
      <c r="A3242" s="126">
        <v>25</v>
      </c>
      <c r="B3242" s="126"/>
      <c r="C3242" s="127" t="s">
        <v>695</v>
      </c>
      <c r="D3242" s="121">
        <v>43012</v>
      </c>
      <c r="E3242" s="122" t="s">
        <v>8008</v>
      </c>
      <c r="F3242" s="122" t="s">
        <v>1368</v>
      </c>
      <c r="G3242" s="122">
        <v>15039768</v>
      </c>
      <c r="H3242" s="126"/>
      <c r="I3242" s="130" t="s">
        <v>8009</v>
      </c>
      <c r="J3242" s="126"/>
      <c r="K3242" s="126"/>
      <c r="L3242" s="126"/>
      <c r="M3242" s="126"/>
      <c r="N3242" s="226">
        <v>500</v>
      </c>
      <c r="O3242" s="223">
        <v>0</v>
      </c>
      <c r="P3242" s="126" t="s">
        <v>1331</v>
      </c>
    </row>
    <row r="3243" spans="1:16" ht="76.5">
      <c r="A3243" s="126">
        <v>25</v>
      </c>
      <c r="B3243" s="126"/>
      <c r="C3243" s="127" t="s">
        <v>695</v>
      </c>
      <c r="D3243" s="121">
        <v>43012</v>
      </c>
      <c r="E3243" s="122" t="s">
        <v>8010</v>
      </c>
      <c r="F3243" s="122" t="s">
        <v>1368</v>
      </c>
      <c r="G3243" s="122">
        <v>15039819</v>
      </c>
      <c r="H3243" s="126"/>
      <c r="I3243" s="130" t="s">
        <v>8011</v>
      </c>
      <c r="J3243" s="126"/>
      <c r="K3243" s="126"/>
      <c r="L3243" s="126"/>
      <c r="M3243" s="126"/>
      <c r="N3243" s="226">
        <v>222.22</v>
      </c>
      <c r="O3243" s="223">
        <v>0</v>
      </c>
      <c r="P3243" s="126" t="s">
        <v>1331</v>
      </c>
    </row>
    <row r="3244" spans="1:16" ht="76.5">
      <c r="A3244" s="126">
        <v>25</v>
      </c>
      <c r="B3244" s="126"/>
      <c r="C3244" s="127" t="s">
        <v>695</v>
      </c>
      <c r="D3244" s="121">
        <v>43012</v>
      </c>
      <c r="E3244" s="122" t="s">
        <v>8012</v>
      </c>
      <c r="F3244" s="122" t="s">
        <v>1368</v>
      </c>
      <c r="G3244" s="122">
        <v>15039854</v>
      </c>
      <c r="H3244" s="126"/>
      <c r="I3244" s="130" t="s">
        <v>8013</v>
      </c>
      <c r="J3244" s="126"/>
      <c r="K3244" s="126"/>
      <c r="L3244" s="126"/>
      <c r="M3244" s="126"/>
      <c r="N3244" s="226">
        <v>47947.15</v>
      </c>
      <c r="O3244" s="223">
        <v>0</v>
      </c>
      <c r="P3244" s="126" t="s">
        <v>1331</v>
      </c>
    </row>
    <row r="3245" spans="1:16" ht="76.5">
      <c r="A3245" s="126">
        <v>25</v>
      </c>
      <c r="B3245" s="126"/>
      <c r="C3245" s="127" t="s">
        <v>695</v>
      </c>
      <c r="D3245" s="121">
        <v>43012</v>
      </c>
      <c r="E3245" s="122" t="s">
        <v>8014</v>
      </c>
      <c r="F3245" s="122" t="s">
        <v>1368</v>
      </c>
      <c r="G3245" s="122">
        <v>15039863</v>
      </c>
      <c r="H3245" s="126"/>
      <c r="I3245" s="130" t="s">
        <v>8015</v>
      </c>
      <c r="J3245" s="126"/>
      <c r="K3245" s="126"/>
      <c r="L3245" s="126"/>
      <c r="M3245" s="126"/>
      <c r="N3245" s="226">
        <v>9681.9500000000007</v>
      </c>
      <c r="O3245" s="223">
        <v>0</v>
      </c>
      <c r="P3245" s="126" t="s">
        <v>1331</v>
      </c>
    </row>
    <row r="3246" spans="1:16" ht="76.5">
      <c r="A3246" s="126">
        <v>25</v>
      </c>
      <c r="B3246" s="126"/>
      <c r="C3246" s="127" t="s">
        <v>695</v>
      </c>
      <c r="D3246" s="121">
        <v>43012</v>
      </c>
      <c r="E3246" s="122" t="s">
        <v>8016</v>
      </c>
      <c r="F3246" s="122" t="s">
        <v>1368</v>
      </c>
      <c r="G3246" s="122">
        <v>15059586</v>
      </c>
      <c r="H3246" s="126"/>
      <c r="I3246" s="130" t="s">
        <v>8017</v>
      </c>
      <c r="J3246" s="126"/>
      <c r="K3246" s="126"/>
      <c r="L3246" s="126"/>
      <c r="M3246" s="126"/>
      <c r="N3246" s="226">
        <v>34065.870000000003</v>
      </c>
      <c r="O3246" s="223">
        <v>0</v>
      </c>
      <c r="P3246" s="126" t="s">
        <v>1331</v>
      </c>
    </row>
    <row r="3247" spans="1:16" ht="76.5">
      <c r="A3247" s="126">
        <v>25</v>
      </c>
      <c r="B3247" s="126"/>
      <c r="C3247" s="127" t="s">
        <v>695</v>
      </c>
      <c r="D3247" s="121">
        <v>43012</v>
      </c>
      <c r="E3247" s="122" t="s">
        <v>8018</v>
      </c>
      <c r="F3247" s="122" t="s">
        <v>1368</v>
      </c>
      <c r="G3247" s="122">
        <v>15059561</v>
      </c>
      <c r="H3247" s="126"/>
      <c r="I3247" s="130" t="s">
        <v>8019</v>
      </c>
      <c r="J3247" s="126"/>
      <c r="K3247" s="126"/>
      <c r="L3247" s="126"/>
      <c r="M3247" s="126"/>
      <c r="N3247" s="226">
        <v>302032.82</v>
      </c>
      <c r="O3247" s="223">
        <v>0</v>
      </c>
      <c r="P3247" s="126" t="s">
        <v>1331</v>
      </c>
    </row>
    <row r="3248" spans="1:16" ht="76.5">
      <c r="A3248" s="126">
        <v>25</v>
      </c>
      <c r="B3248" s="126"/>
      <c r="C3248" s="127" t="s">
        <v>695</v>
      </c>
      <c r="D3248" s="121">
        <v>43012</v>
      </c>
      <c r="E3248" s="122" t="s">
        <v>8020</v>
      </c>
      <c r="F3248" s="122" t="s">
        <v>1368</v>
      </c>
      <c r="G3248" s="122">
        <v>15059560</v>
      </c>
      <c r="H3248" s="126"/>
      <c r="I3248" s="130" t="s">
        <v>8021</v>
      </c>
      <c r="J3248" s="126"/>
      <c r="K3248" s="126"/>
      <c r="L3248" s="126"/>
      <c r="M3248" s="126"/>
      <c r="N3248" s="226">
        <v>961243.69</v>
      </c>
      <c r="O3248" s="223">
        <v>0</v>
      </c>
      <c r="P3248" s="126" t="s">
        <v>1331</v>
      </c>
    </row>
    <row r="3249" spans="1:16" ht="76.5">
      <c r="A3249" s="126">
        <v>25</v>
      </c>
      <c r="B3249" s="126"/>
      <c r="C3249" s="127" t="s">
        <v>695</v>
      </c>
      <c r="D3249" s="121">
        <v>43012</v>
      </c>
      <c r="E3249" s="122" t="s">
        <v>8022</v>
      </c>
      <c r="F3249" s="122" t="s">
        <v>1368</v>
      </c>
      <c r="G3249" s="122">
        <v>15059558</v>
      </c>
      <c r="H3249" s="126"/>
      <c r="I3249" s="130" t="s">
        <v>8023</v>
      </c>
      <c r="J3249" s="126"/>
      <c r="K3249" s="126"/>
      <c r="L3249" s="126"/>
      <c r="M3249" s="126"/>
      <c r="N3249" s="226">
        <v>2507909.09</v>
      </c>
      <c r="O3249" s="223">
        <v>0</v>
      </c>
      <c r="P3249" s="126" t="s">
        <v>1331</v>
      </c>
    </row>
    <row r="3250" spans="1:16" ht="76.5">
      <c r="A3250" s="126">
        <v>25</v>
      </c>
      <c r="B3250" s="126"/>
      <c r="C3250" s="127" t="s">
        <v>695</v>
      </c>
      <c r="D3250" s="121">
        <v>43012</v>
      </c>
      <c r="E3250" s="122" t="s">
        <v>8024</v>
      </c>
      <c r="F3250" s="122" t="s">
        <v>1368</v>
      </c>
      <c r="G3250" s="122">
        <v>15059587</v>
      </c>
      <c r="H3250" s="126"/>
      <c r="I3250" s="130" t="s">
        <v>8025</v>
      </c>
      <c r="J3250" s="126"/>
      <c r="K3250" s="126"/>
      <c r="L3250" s="126"/>
      <c r="M3250" s="126"/>
      <c r="N3250" s="226">
        <v>1256885.3700000001</v>
      </c>
      <c r="O3250" s="223">
        <v>0</v>
      </c>
      <c r="P3250" s="126" t="s">
        <v>1331</v>
      </c>
    </row>
    <row r="3251" spans="1:16" ht="76.5">
      <c r="A3251" s="126">
        <v>25</v>
      </c>
      <c r="B3251" s="126"/>
      <c r="C3251" s="127" t="s">
        <v>695</v>
      </c>
      <c r="D3251" s="121">
        <v>43012</v>
      </c>
      <c r="E3251" s="122" t="s">
        <v>8026</v>
      </c>
      <c r="F3251" s="122" t="s">
        <v>1368</v>
      </c>
      <c r="G3251" s="122">
        <v>15042270</v>
      </c>
      <c r="H3251" s="126"/>
      <c r="I3251" s="130" t="s">
        <v>8027</v>
      </c>
      <c r="J3251" s="126"/>
      <c r="K3251" s="126"/>
      <c r="L3251" s="126"/>
      <c r="M3251" s="126"/>
      <c r="N3251" s="226">
        <v>39968.519999999997</v>
      </c>
      <c r="O3251" s="226">
        <v>0</v>
      </c>
      <c r="P3251" s="126" t="s">
        <v>1331</v>
      </c>
    </row>
    <row r="3252" spans="1:16" ht="76.5">
      <c r="A3252" s="126">
        <v>25</v>
      </c>
      <c r="B3252" s="126"/>
      <c r="C3252" s="127" t="s">
        <v>695</v>
      </c>
      <c r="D3252" s="121">
        <v>43012</v>
      </c>
      <c r="E3252" s="122" t="s">
        <v>8028</v>
      </c>
      <c r="F3252" s="122" t="s">
        <v>1368</v>
      </c>
      <c r="G3252" s="122">
        <v>15025235</v>
      </c>
      <c r="H3252" s="126"/>
      <c r="I3252" s="130" t="s">
        <v>8029</v>
      </c>
      <c r="J3252" s="126"/>
      <c r="K3252" s="126"/>
      <c r="L3252" s="126"/>
      <c r="M3252" s="126"/>
      <c r="N3252" s="226">
        <v>7870.8</v>
      </c>
      <c r="O3252" s="226">
        <v>0</v>
      </c>
      <c r="P3252" s="126" t="s">
        <v>1331</v>
      </c>
    </row>
    <row r="3253" spans="1:16" ht="76.5">
      <c r="A3253" s="126">
        <v>25</v>
      </c>
      <c r="B3253" s="126"/>
      <c r="C3253" s="127" t="s">
        <v>695</v>
      </c>
      <c r="D3253" s="121">
        <v>43012</v>
      </c>
      <c r="E3253" s="122" t="s">
        <v>8030</v>
      </c>
      <c r="F3253" s="122" t="s">
        <v>1368</v>
      </c>
      <c r="G3253" s="122">
        <v>15025236</v>
      </c>
      <c r="H3253" s="126"/>
      <c r="I3253" s="130" t="s">
        <v>8031</v>
      </c>
      <c r="J3253" s="126"/>
      <c r="K3253" s="126"/>
      <c r="L3253" s="126"/>
      <c r="M3253" s="126"/>
      <c r="N3253" s="226">
        <v>370.63</v>
      </c>
      <c r="O3253" s="226">
        <v>0</v>
      </c>
      <c r="P3253" s="126" t="s">
        <v>1331</v>
      </c>
    </row>
    <row r="3254" spans="1:16" ht="76.5">
      <c r="A3254" s="126">
        <v>25</v>
      </c>
      <c r="B3254" s="126"/>
      <c r="C3254" s="127" t="s">
        <v>695</v>
      </c>
      <c r="D3254" s="121">
        <v>43012</v>
      </c>
      <c r="E3254" s="122" t="s">
        <v>8032</v>
      </c>
      <c r="F3254" s="122" t="s">
        <v>1368</v>
      </c>
      <c r="G3254" s="122">
        <v>15025237</v>
      </c>
      <c r="H3254" s="126"/>
      <c r="I3254" s="130" t="s">
        <v>8033</v>
      </c>
      <c r="J3254" s="126"/>
      <c r="K3254" s="126"/>
      <c r="L3254" s="126"/>
      <c r="M3254" s="126"/>
      <c r="N3254" s="226">
        <v>1679.86</v>
      </c>
      <c r="O3254" s="226">
        <v>0</v>
      </c>
      <c r="P3254" s="126" t="s">
        <v>1331</v>
      </c>
    </row>
    <row r="3255" spans="1:16" ht="51">
      <c r="A3255" s="126">
        <v>373</v>
      </c>
      <c r="B3255" s="126"/>
      <c r="C3255" s="127" t="s">
        <v>1273</v>
      </c>
      <c r="D3255" s="121">
        <v>43013</v>
      </c>
      <c r="E3255" s="122" t="s">
        <v>8034</v>
      </c>
      <c r="F3255" s="122" t="s">
        <v>1368</v>
      </c>
      <c r="G3255" s="122">
        <v>15088024</v>
      </c>
      <c r="H3255" s="126"/>
      <c r="I3255" s="130" t="s">
        <v>8035</v>
      </c>
      <c r="J3255" s="126"/>
      <c r="K3255" s="126"/>
      <c r="L3255" s="126"/>
      <c r="M3255" s="126"/>
      <c r="N3255" s="226">
        <v>0</v>
      </c>
      <c r="O3255" s="226">
        <v>955375.45</v>
      </c>
      <c r="P3255" s="126" t="s">
        <v>1331</v>
      </c>
    </row>
    <row r="3256" spans="1:16" ht="51">
      <c r="A3256" s="126">
        <v>373</v>
      </c>
      <c r="B3256" s="126"/>
      <c r="C3256" s="127" t="s">
        <v>1273</v>
      </c>
      <c r="D3256" s="121">
        <v>43013</v>
      </c>
      <c r="E3256" s="122" t="s">
        <v>8036</v>
      </c>
      <c r="F3256" s="122" t="s">
        <v>1368</v>
      </c>
      <c r="G3256" s="122">
        <v>15088023</v>
      </c>
      <c r="H3256" s="126"/>
      <c r="I3256" s="130" t="s">
        <v>8037</v>
      </c>
      <c r="J3256" s="126"/>
      <c r="K3256" s="126"/>
      <c r="L3256" s="126"/>
      <c r="M3256" s="126"/>
      <c r="N3256" s="226">
        <v>0</v>
      </c>
      <c r="O3256" s="226">
        <v>4277791.92</v>
      </c>
      <c r="P3256" s="126" t="s">
        <v>1331</v>
      </c>
    </row>
    <row r="3257" spans="1:16" ht="51">
      <c r="A3257" s="126" t="s">
        <v>620</v>
      </c>
      <c r="B3257" s="126"/>
      <c r="C3257" s="127" t="s">
        <v>714</v>
      </c>
      <c r="D3257" s="121">
        <v>43013</v>
      </c>
      <c r="E3257" s="122" t="s">
        <v>8038</v>
      </c>
      <c r="F3257" s="122" t="s">
        <v>6</v>
      </c>
      <c r="G3257" s="122">
        <v>892567</v>
      </c>
      <c r="H3257" s="126"/>
      <c r="I3257" s="130" t="s">
        <v>8039</v>
      </c>
      <c r="J3257" s="126"/>
      <c r="K3257" s="126"/>
      <c r="L3257" s="126"/>
      <c r="M3257" s="126"/>
      <c r="N3257" s="226">
        <v>0</v>
      </c>
      <c r="O3257" s="226">
        <v>2000000</v>
      </c>
      <c r="P3257" s="126" t="s">
        <v>1331</v>
      </c>
    </row>
    <row r="3258" spans="1:16" ht="76.5">
      <c r="A3258" s="126" t="s">
        <v>621</v>
      </c>
      <c r="B3258" s="126"/>
      <c r="C3258" s="127" t="s">
        <v>715</v>
      </c>
      <c r="D3258" s="121">
        <v>43013</v>
      </c>
      <c r="E3258" s="122" t="s">
        <v>8040</v>
      </c>
      <c r="F3258" s="122" t="s">
        <v>6</v>
      </c>
      <c r="G3258" s="122">
        <v>893037</v>
      </c>
      <c r="H3258" s="126"/>
      <c r="I3258" s="130" t="s">
        <v>8041</v>
      </c>
      <c r="J3258" s="126"/>
      <c r="K3258" s="126"/>
      <c r="L3258" s="126"/>
      <c r="M3258" s="126"/>
      <c r="N3258" s="226">
        <v>0</v>
      </c>
      <c r="O3258" s="226">
        <v>140000</v>
      </c>
      <c r="P3258" s="126" t="s">
        <v>1331</v>
      </c>
    </row>
    <row r="3259" spans="1:16" ht="51">
      <c r="A3259" s="126" t="s">
        <v>620</v>
      </c>
      <c r="B3259" s="126"/>
      <c r="C3259" s="127" t="s">
        <v>714</v>
      </c>
      <c r="D3259" s="121">
        <v>43013</v>
      </c>
      <c r="E3259" s="122" t="s">
        <v>8042</v>
      </c>
      <c r="F3259" s="122" t="s">
        <v>6</v>
      </c>
      <c r="G3259" s="122">
        <v>893101</v>
      </c>
      <c r="H3259" s="126"/>
      <c r="I3259" s="130" t="s">
        <v>8043</v>
      </c>
      <c r="J3259" s="126"/>
      <c r="K3259" s="126"/>
      <c r="L3259" s="126"/>
      <c r="M3259" s="126"/>
      <c r="N3259" s="226">
        <v>0</v>
      </c>
      <c r="O3259" s="226">
        <v>5000000</v>
      </c>
      <c r="P3259" s="126" t="s">
        <v>1331</v>
      </c>
    </row>
    <row r="3260" spans="1:16" ht="63.75">
      <c r="A3260" s="126" t="s">
        <v>620</v>
      </c>
      <c r="B3260" s="126"/>
      <c r="C3260" s="127" t="s">
        <v>714</v>
      </c>
      <c r="D3260" s="121">
        <v>43013</v>
      </c>
      <c r="E3260" s="122" t="s">
        <v>8044</v>
      </c>
      <c r="F3260" s="122" t="s">
        <v>6</v>
      </c>
      <c r="G3260" s="122">
        <v>900159</v>
      </c>
      <c r="H3260" s="126"/>
      <c r="I3260" s="130" t="s">
        <v>8045</v>
      </c>
      <c r="J3260" s="126"/>
      <c r="K3260" s="126"/>
      <c r="L3260" s="126"/>
      <c r="M3260" s="126"/>
      <c r="N3260" s="226">
        <v>0</v>
      </c>
      <c r="O3260" s="226">
        <v>100000000</v>
      </c>
      <c r="P3260" s="126" t="s">
        <v>1331</v>
      </c>
    </row>
    <row r="3261" spans="1:16" ht="51">
      <c r="A3261" s="126">
        <v>513</v>
      </c>
      <c r="B3261" s="126"/>
      <c r="C3261" s="127" t="s">
        <v>201</v>
      </c>
      <c r="D3261" s="121">
        <v>43013</v>
      </c>
      <c r="E3261" s="122" t="s">
        <v>8046</v>
      </c>
      <c r="F3261" s="122" t="s">
        <v>15</v>
      </c>
      <c r="G3261" s="122">
        <v>561578</v>
      </c>
      <c r="H3261" s="126"/>
      <c r="I3261" s="130" t="s">
        <v>8047</v>
      </c>
      <c r="J3261" s="126"/>
      <c r="K3261" s="126"/>
      <c r="L3261" s="126"/>
      <c r="M3261" s="126"/>
      <c r="N3261" s="226">
        <v>50</v>
      </c>
      <c r="O3261" s="226">
        <v>0</v>
      </c>
      <c r="P3261" s="126" t="s">
        <v>1331</v>
      </c>
    </row>
    <row r="3262" spans="1:16" ht="51">
      <c r="A3262" s="126">
        <v>513</v>
      </c>
      <c r="B3262" s="126"/>
      <c r="C3262" s="127" t="s">
        <v>201</v>
      </c>
      <c r="D3262" s="121">
        <v>43013</v>
      </c>
      <c r="E3262" s="122" t="s">
        <v>8048</v>
      </c>
      <c r="F3262" s="122" t="s">
        <v>15</v>
      </c>
      <c r="G3262" s="122">
        <v>561712</v>
      </c>
      <c r="H3262" s="126"/>
      <c r="I3262" s="130" t="s">
        <v>8049</v>
      </c>
      <c r="J3262" s="126"/>
      <c r="K3262" s="126"/>
      <c r="L3262" s="126"/>
      <c r="M3262" s="126"/>
      <c r="N3262" s="226">
        <v>50</v>
      </c>
      <c r="O3262" s="226">
        <v>0</v>
      </c>
      <c r="P3262" s="126" t="s">
        <v>1331</v>
      </c>
    </row>
    <row r="3263" spans="1:16" ht="102">
      <c r="A3263" s="126">
        <v>513</v>
      </c>
      <c r="B3263" s="126"/>
      <c r="C3263" s="127" t="s">
        <v>201</v>
      </c>
      <c r="D3263" s="121">
        <v>43013</v>
      </c>
      <c r="E3263" s="122" t="s">
        <v>8050</v>
      </c>
      <c r="F3263" s="122" t="s">
        <v>15</v>
      </c>
      <c r="G3263" s="122">
        <v>3291</v>
      </c>
      <c r="H3263" s="126"/>
      <c r="I3263" s="130" t="s">
        <v>8051</v>
      </c>
      <c r="J3263" s="126"/>
      <c r="K3263" s="126"/>
      <c r="L3263" s="126"/>
      <c r="M3263" s="126"/>
      <c r="N3263" s="226">
        <v>275.42</v>
      </c>
      <c r="O3263" s="226">
        <v>0</v>
      </c>
      <c r="P3263" s="126" t="s">
        <v>1331</v>
      </c>
    </row>
    <row r="3264" spans="1:16" ht="89.25">
      <c r="A3264" s="126">
        <v>513</v>
      </c>
      <c r="B3264" s="126"/>
      <c r="C3264" s="127" t="s">
        <v>201</v>
      </c>
      <c r="D3264" s="121">
        <v>43013</v>
      </c>
      <c r="E3264" s="122" t="s">
        <v>8052</v>
      </c>
      <c r="F3264" s="122" t="s">
        <v>15</v>
      </c>
      <c r="G3264" s="122">
        <v>3290</v>
      </c>
      <c r="H3264" s="126"/>
      <c r="I3264" s="130" t="s">
        <v>8053</v>
      </c>
      <c r="J3264" s="126"/>
      <c r="K3264" s="126"/>
      <c r="L3264" s="126"/>
      <c r="M3264" s="126"/>
      <c r="N3264" s="226">
        <v>732.64</v>
      </c>
      <c r="O3264" s="226">
        <v>0</v>
      </c>
      <c r="P3264" s="126" t="s">
        <v>1331</v>
      </c>
    </row>
    <row r="3265" spans="1:16" ht="76.5">
      <c r="A3265" s="126">
        <v>513</v>
      </c>
      <c r="B3265" s="126"/>
      <c r="C3265" s="127" t="s">
        <v>201</v>
      </c>
      <c r="D3265" s="121">
        <v>43013</v>
      </c>
      <c r="E3265" s="122" t="s">
        <v>8054</v>
      </c>
      <c r="F3265" s="122" t="s">
        <v>15</v>
      </c>
      <c r="G3265" s="122">
        <v>3289</v>
      </c>
      <c r="H3265" s="126"/>
      <c r="I3265" s="130" t="s">
        <v>8055</v>
      </c>
      <c r="J3265" s="126"/>
      <c r="K3265" s="126"/>
      <c r="L3265" s="126"/>
      <c r="M3265" s="126"/>
      <c r="N3265" s="226">
        <v>6158.28</v>
      </c>
      <c r="O3265" s="226">
        <v>0</v>
      </c>
      <c r="P3265" s="126" t="s">
        <v>1331</v>
      </c>
    </row>
    <row r="3266" spans="1:16" ht="51">
      <c r="A3266" s="126">
        <v>513</v>
      </c>
      <c r="B3266" s="126"/>
      <c r="C3266" s="127" t="s">
        <v>201</v>
      </c>
      <c r="D3266" s="121">
        <v>43013</v>
      </c>
      <c r="E3266" s="122" t="s">
        <v>8056</v>
      </c>
      <c r="F3266" s="122" t="s">
        <v>15</v>
      </c>
      <c r="G3266" s="122">
        <v>562497</v>
      </c>
      <c r="H3266" s="126"/>
      <c r="I3266" s="130" t="s">
        <v>8057</v>
      </c>
      <c r="J3266" s="126"/>
      <c r="K3266" s="126"/>
      <c r="L3266" s="126"/>
      <c r="M3266" s="126"/>
      <c r="N3266" s="226">
        <v>50</v>
      </c>
      <c r="O3266" s="226">
        <v>0</v>
      </c>
      <c r="P3266" s="126" t="s">
        <v>1331</v>
      </c>
    </row>
    <row r="3267" spans="1:16" ht="51">
      <c r="A3267" s="126">
        <v>513</v>
      </c>
      <c r="B3267" s="126"/>
      <c r="C3267" s="127" t="s">
        <v>201</v>
      </c>
      <c r="D3267" s="121">
        <v>43013</v>
      </c>
      <c r="E3267" s="122" t="s">
        <v>8058</v>
      </c>
      <c r="F3267" s="122" t="s">
        <v>15</v>
      </c>
      <c r="G3267" s="122">
        <v>562499</v>
      </c>
      <c r="H3267" s="126"/>
      <c r="I3267" s="130" t="s">
        <v>8059</v>
      </c>
      <c r="J3267" s="126"/>
      <c r="K3267" s="126"/>
      <c r="L3267" s="126"/>
      <c r="M3267" s="126"/>
      <c r="N3267" s="226">
        <v>50</v>
      </c>
      <c r="O3267" s="226">
        <v>0</v>
      </c>
      <c r="P3267" s="126" t="s">
        <v>1331</v>
      </c>
    </row>
    <row r="3268" spans="1:16" ht="76.5">
      <c r="A3268" s="126" t="s">
        <v>621</v>
      </c>
      <c r="B3268" s="126"/>
      <c r="C3268" s="127" t="s">
        <v>715</v>
      </c>
      <c r="D3268" s="121">
        <v>43013</v>
      </c>
      <c r="E3268" s="122" t="s">
        <v>8060</v>
      </c>
      <c r="F3268" s="122" t="s">
        <v>11</v>
      </c>
      <c r="G3268" s="122">
        <v>9892</v>
      </c>
      <c r="H3268" s="126"/>
      <c r="I3268" s="130" t="s">
        <v>8061</v>
      </c>
      <c r="J3268" s="126"/>
      <c r="K3268" s="126"/>
      <c r="L3268" s="126"/>
      <c r="M3268" s="126"/>
      <c r="N3268" s="226">
        <v>331.53</v>
      </c>
      <c r="O3268" s="226">
        <v>0</v>
      </c>
      <c r="P3268" s="126" t="s">
        <v>1331</v>
      </c>
    </row>
    <row r="3269" spans="1:16" ht="76.5">
      <c r="A3269" s="126">
        <v>25</v>
      </c>
      <c r="B3269" s="126"/>
      <c r="C3269" s="127" t="s">
        <v>695</v>
      </c>
      <c r="D3269" s="121">
        <v>43013</v>
      </c>
      <c r="E3269" s="122" t="s">
        <v>8062</v>
      </c>
      <c r="F3269" s="122" t="s">
        <v>1368</v>
      </c>
      <c r="G3269" s="122">
        <v>15039766</v>
      </c>
      <c r="H3269" s="126"/>
      <c r="I3269" s="130" t="s">
        <v>8063</v>
      </c>
      <c r="J3269" s="126"/>
      <c r="K3269" s="126"/>
      <c r="L3269" s="126"/>
      <c r="M3269" s="126"/>
      <c r="N3269" s="226">
        <v>357309.85</v>
      </c>
      <c r="O3269" s="226">
        <v>0</v>
      </c>
      <c r="P3269" s="126" t="s">
        <v>1331</v>
      </c>
    </row>
    <row r="3270" spans="1:16" ht="76.5">
      <c r="A3270" s="126">
        <v>25</v>
      </c>
      <c r="B3270" s="126"/>
      <c r="C3270" s="127" t="s">
        <v>695</v>
      </c>
      <c r="D3270" s="121">
        <v>43013</v>
      </c>
      <c r="E3270" s="122" t="s">
        <v>8064</v>
      </c>
      <c r="F3270" s="122" t="s">
        <v>1368</v>
      </c>
      <c r="G3270" s="122">
        <v>15075236</v>
      </c>
      <c r="H3270" s="126"/>
      <c r="I3270" s="130" t="s">
        <v>8065</v>
      </c>
      <c r="J3270" s="126"/>
      <c r="K3270" s="126"/>
      <c r="L3270" s="126"/>
      <c r="M3270" s="126"/>
      <c r="N3270" s="226">
        <v>379892.74</v>
      </c>
      <c r="O3270" s="226">
        <v>0</v>
      </c>
      <c r="P3270" s="126" t="s">
        <v>1331</v>
      </c>
    </row>
    <row r="3271" spans="1:16" ht="76.5">
      <c r="A3271" s="126">
        <v>25</v>
      </c>
      <c r="B3271" s="126"/>
      <c r="C3271" s="127" t="s">
        <v>695</v>
      </c>
      <c r="D3271" s="121">
        <v>43013</v>
      </c>
      <c r="E3271" s="122" t="s">
        <v>8066</v>
      </c>
      <c r="F3271" s="122" t="s">
        <v>1368</v>
      </c>
      <c r="G3271" s="122">
        <v>15075259</v>
      </c>
      <c r="H3271" s="126"/>
      <c r="I3271" s="130" t="s">
        <v>8067</v>
      </c>
      <c r="J3271" s="126"/>
      <c r="K3271" s="126"/>
      <c r="L3271" s="126"/>
      <c r="M3271" s="126"/>
      <c r="N3271" s="226">
        <v>370794.28</v>
      </c>
      <c r="O3271" s="226">
        <v>0</v>
      </c>
      <c r="P3271" s="126" t="s">
        <v>1331</v>
      </c>
    </row>
    <row r="3272" spans="1:16" ht="76.5">
      <c r="A3272" s="126">
        <v>25</v>
      </c>
      <c r="B3272" s="126"/>
      <c r="C3272" s="127" t="s">
        <v>695</v>
      </c>
      <c r="D3272" s="121">
        <v>43013</v>
      </c>
      <c r="E3272" s="122" t="s">
        <v>8068</v>
      </c>
      <c r="F3272" s="122" t="s">
        <v>1368</v>
      </c>
      <c r="G3272" s="122">
        <v>15075260</v>
      </c>
      <c r="H3272" s="126"/>
      <c r="I3272" s="130" t="s">
        <v>8069</v>
      </c>
      <c r="J3272" s="126"/>
      <c r="K3272" s="126"/>
      <c r="L3272" s="126"/>
      <c r="M3272" s="126"/>
      <c r="N3272" s="226">
        <v>882684.56</v>
      </c>
      <c r="O3272" s="226">
        <v>0</v>
      </c>
      <c r="P3272" s="126" t="s">
        <v>1331</v>
      </c>
    </row>
    <row r="3273" spans="1:16" ht="76.5">
      <c r="A3273" s="126">
        <v>25</v>
      </c>
      <c r="B3273" s="126"/>
      <c r="C3273" s="127" t="s">
        <v>695</v>
      </c>
      <c r="D3273" s="121">
        <v>43013</v>
      </c>
      <c r="E3273" s="122" t="s">
        <v>8070</v>
      </c>
      <c r="F3273" s="122" t="s">
        <v>1368</v>
      </c>
      <c r="G3273" s="122">
        <v>15075261</v>
      </c>
      <c r="H3273" s="126"/>
      <c r="I3273" s="130" t="s">
        <v>8071</v>
      </c>
      <c r="J3273" s="126"/>
      <c r="K3273" s="126"/>
      <c r="L3273" s="126"/>
      <c r="M3273" s="126"/>
      <c r="N3273" s="226">
        <v>905958.98</v>
      </c>
      <c r="O3273" s="226">
        <v>0</v>
      </c>
      <c r="P3273" s="126" t="s">
        <v>1331</v>
      </c>
    </row>
    <row r="3274" spans="1:16" ht="76.5">
      <c r="A3274" s="126">
        <v>25</v>
      </c>
      <c r="B3274" s="126"/>
      <c r="C3274" s="127" t="s">
        <v>695</v>
      </c>
      <c r="D3274" s="121">
        <v>43013</v>
      </c>
      <c r="E3274" s="122" t="s">
        <v>8072</v>
      </c>
      <c r="F3274" s="122" t="s">
        <v>1368</v>
      </c>
      <c r="G3274" s="122">
        <v>15075262</v>
      </c>
      <c r="H3274" s="126"/>
      <c r="I3274" s="130" t="s">
        <v>8073</v>
      </c>
      <c r="J3274" s="126"/>
      <c r="K3274" s="126"/>
      <c r="L3274" s="126"/>
      <c r="M3274" s="126"/>
      <c r="N3274" s="226">
        <v>1791217.2</v>
      </c>
      <c r="O3274" s="226">
        <v>0</v>
      </c>
      <c r="P3274" s="126" t="s">
        <v>1331</v>
      </c>
    </row>
    <row r="3275" spans="1:16" ht="63.75">
      <c r="A3275" s="126">
        <v>16</v>
      </c>
      <c r="B3275" s="126"/>
      <c r="C3275" s="127" t="s">
        <v>693</v>
      </c>
      <c r="D3275" s="121">
        <v>43014</v>
      </c>
      <c r="E3275" s="122" t="s">
        <v>8074</v>
      </c>
      <c r="F3275" s="122" t="s">
        <v>6</v>
      </c>
      <c r="G3275" s="122">
        <v>562872</v>
      </c>
      <c r="H3275" s="126"/>
      <c r="I3275" s="130" t="s">
        <v>8075</v>
      </c>
      <c r="J3275" s="126"/>
      <c r="K3275" s="126"/>
      <c r="L3275" s="126"/>
      <c r="M3275" s="126"/>
      <c r="N3275" s="226">
        <v>0</v>
      </c>
      <c r="O3275" s="226">
        <v>131.91999999999999</v>
      </c>
      <c r="P3275" s="126" t="s">
        <v>1331</v>
      </c>
    </row>
    <row r="3276" spans="1:16" ht="63.75">
      <c r="A3276" s="126" t="s">
        <v>620</v>
      </c>
      <c r="B3276" s="126"/>
      <c r="C3276" s="127" t="s">
        <v>714</v>
      </c>
      <c r="D3276" s="121">
        <v>43014</v>
      </c>
      <c r="E3276" s="122" t="s">
        <v>8076</v>
      </c>
      <c r="F3276" s="122" t="s">
        <v>1368</v>
      </c>
      <c r="G3276" s="122">
        <v>15075256</v>
      </c>
      <c r="H3276" s="126"/>
      <c r="I3276" s="130" t="s">
        <v>8077</v>
      </c>
      <c r="J3276" s="126"/>
      <c r="K3276" s="126"/>
      <c r="L3276" s="126"/>
      <c r="M3276" s="126"/>
      <c r="N3276" s="226">
        <v>0</v>
      </c>
      <c r="O3276" s="226">
        <v>2666.67</v>
      </c>
      <c r="P3276" s="126" t="s">
        <v>1331</v>
      </c>
    </row>
    <row r="3277" spans="1:16" ht="63.75">
      <c r="A3277" s="126">
        <v>15</v>
      </c>
      <c r="B3277" s="126"/>
      <c r="C3277" s="127" t="s">
        <v>692</v>
      </c>
      <c r="D3277" s="121">
        <v>43014</v>
      </c>
      <c r="E3277" s="122" t="s">
        <v>8078</v>
      </c>
      <c r="F3277" s="122" t="s">
        <v>1368</v>
      </c>
      <c r="G3277" s="122">
        <v>15075258</v>
      </c>
      <c r="H3277" s="126"/>
      <c r="I3277" s="130" t="s">
        <v>8079</v>
      </c>
      <c r="J3277" s="126"/>
      <c r="K3277" s="126"/>
      <c r="L3277" s="126"/>
      <c r="M3277" s="126"/>
      <c r="N3277" s="226">
        <v>0</v>
      </c>
      <c r="O3277" s="226">
        <v>5756.3</v>
      </c>
      <c r="P3277" s="126" t="s">
        <v>1331</v>
      </c>
    </row>
    <row r="3278" spans="1:16" ht="63.75">
      <c r="A3278" s="126">
        <v>46</v>
      </c>
      <c r="B3278" s="126"/>
      <c r="C3278" s="127" t="s">
        <v>699</v>
      </c>
      <c r="D3278" s="121">
        <v>43014</v>
      </c>
      <c r="E3278" s="122" t="s">
        <v>8080</v>
      </c>
      <c r="F3278" s="122" t="s">
        <v>1368</v>
      </c>
      <c r="G3278" s="122">
        <v>15075254</v>
      </c>
      <c r="H3278" s="126"/>
      <c r="I3278" s="130" t="s">
        <v>8081</v>
      </c>
      <c r="J3278" s="126"/>
      <c r="K3278" s="126"/>
      <c r="L3278" s="126"/>
      <c r="M3278" s="126"/>
      <c r="N3278" s="226">
        <v>0</v>
      </c>
      <c r="O3278" s="226">
        <v>205081</v>
      </c>
      <c r="P3278" s="126" t="s">
        <v>1331</v>
      </c>
    </row>
    <row r="3279" spans="1:16" ht="63.75">
      <c r="A3279" s="126" t="s">
        <v>620</v>
      </c>
      <c r="B3279" s="126"/>
      <c r="C3279" s="127" t="s">
        <v>714</v>
      </c>
      <c r="D3279" s="121">
        <v>43014</v>
      </c>
      <c r="E3279" s="122" t="s">
        <v>8082</v>
      </c>
      <c r="F3279" s="122" t="s">
        <v>1368</v>
      </c>
      <c r="G3279" s="122">
        <v>15075252</v>
      </c>
      <c r="H3279" s="126"/>
      <c r="I3279" s="130" t="s">
        <v>8077</v>
      </c>
      <c r="J3279" s="126"/>
      <c r="K3279" s="126"/>
      <c r="L3279" s="126"/>
      <c r="M3279" s="126"/>
      <c r="N3279" s="226">
        <v>0</v>
      </c>
      <c r="O3279" s="226">
        <v>15027</v>
      </c>
      <c r="P3279" s="126" t="s">
        <v>1331</v>
      </c>
    </row>
    <row r="3280" spans="1:16" ht="76.5">
      <c r="A3280" s="126" t="s">
        <v>621</v>
      </c>
      <c r="B3280" s="126"/>
      <c r="C3280" s="127" t="s">
        <v>715</v>
      </c>
      <c r="D3280" s="121">
        <v>43014</v>
      </c>
      <c r="E3280" s="122" t="s">
        <v>8083</v>
      </c>
      <c r="F3280" s="122" t="s">
        <v>6</v>
      </c>
      <c r="G3280" s="122">
        <v>893682</v>
      </c>
      <c r="H3280" s="126"/>
      <c r="I3280" s="130" t="s">
        <v>8084</v>
      </c>
      <c r="J3280" s="126"/>
      <c r="K3280" s="126"/>
      <c r="L3280" s="126"/>
      <c r="M3280" s="126"/>
      <c r="N3280" s="226">
        <v>0</v>
      </c>
      <c r="O3280" s="226">
        <v>100000</v>
      </c>
      <c r="P3280" s="126" t="s">
        <v>1331</v>
      </c>
    </row>
    <row r="3281" spans="1:16" ht="76.5">
      <c r="A3281" s="126">
        <v>25</v>
      </c>
      <c r="B3281" s="126"/>
      <c r="C3281" s="127" t="s">
        <v>695</v>
      </c>
      <c r="D3281" s="121">
        <v>43014</v>
      </c>
      <c r="E3281" s="122" t="s">
        <v>8085</v>
      </c>
      <c r="F3281" s="122" t="s">
        <v>1368</v>
      </c>
      <c r="G3281" s="122">
        <v>15089473</v>
      </c>
      <c r="H3281" s="126"/>
      <c r="I3281" s="130" t="s">
        <v>8086</v>
      </c>
      <c r="J3281" s="126"/>
      <c r="K3281" s="126"/>
      <c r="L3281" s="126"/>
      <c r="M3281" s="126"/>
      <c r="N3281" s="226">
        <v>144463.38</v>
      </c>
      <c r="O3281" s="226">
        <v>0</v>
      </c>
      <c r="P3281" s="126" t="s">
        <v>1331</v>
      </c>
    </row>
    <row r="3282" spans="1:16" ht="76.5">
      <c r="A3282" s="126">
        <v>25</v>
      </c>
      <c r="B3282" s="126"/>
      <c r="C3282" s="127" t="s">
        <v>695</v>
      </c>
      <c r="D3282" s="121">
        <v>43014</v>
      </c>
      <c r="E3282" s="122" t="s">
        <v>8087</v>
      </c>
      <c r="F3282" s="122" t="s">
        <v>1368</v>
      </c>
      <c r="G3282" s="122">
        <v>15091338</v>
      </c>
      <c r="H3282" s="126"/>
      <c r="I3282" s="130" t="s">
        <v>8088</v>
      </c>
      <c r="J3282" s="126"/>
      <c r="K3282" s="126"/>
      <c r="L3282" s="126"/>
      <c r="M3282" s="126"/>
      <c r="N3282" s="226">
        <v>149018.19</v>
      </c>
      <c r="O3282" s="226">
        <v>0</v>
      </c>
      <c r="P3282" s="126" t="s">
        <v>1331</v>
      </c>
    </row>
    <row r="3283" spans="1:16" ht="76.5">
      <c r="A3283" s="126">
        <v>25</v>
      </c>
      <c r="B3283" s="126"/>
      <c r="C3283" s="127" t="s">
        <v>695</v>
      </c>
      <c r="D3283" s="121">
        <v>43014</v>
      </c>
      <c r="E3283" s="122" t="s">
        <v>8089</v>
      </c>
      <c r="F3283" s="122" t="s">
        <v>1368</v>
      </c>
      <c r="G3283" s="122">
        <v>15091354</v>
      </c>
      <c r="H3283" s="126"/>
      <c r="I3283" s="130" t="s">
        <v>8090</v>
      </c>
      <c r="J3283" s="126"/>
      <c r="K3283" s="126"/>
      <c r="L3283" s="126"/>
      <c r="M3283" s="126"/>
      <c r="N3283" s="226">
        <v>149018.19</v>
      </c>
      <c r="O3283" s="226">
        <v>0</v>
      </c>
      <c r="P3283" s="126" t="s">
        <v>1331</v>
      </c>
    </row>
    <row r="3284" spans="1:16" ht="76.5">
      <c r="A3284" s="126">
        <v>25</v>
      </c>
      <c r="B3284" s="126"/>
      <c r="C3284" s="127" t="s">
        <v>695</v>
      </c>
      <c r="D3284" s="121">
        <v>43014</v>
      </c>
      <c r="E3284" s="122" t="s">
        <v>8091</v>
      </c>
      <c r="F3284" s="122" t="s">
        <v>1368</v>
      </c>
      <c r="G3284" s="122">
        <v>15091355</v>
      </c>
      <c r="H3284" s="126"/>
      <c r="I3284" s="130" t="s">
        <v>8092</v>
      </c>
      <c r="J3284" s="126"/>
      <c r="K3284" s="126"/>
      <c r="L3284" s="126"/>
      <c r="M3284" s="126"/>
      <c r="N3284" s="226">
        <v>149018.19</v>
      </c>
      <c r="O3284" s="226">
        <v>0</v>
      </c>
      <c r="P3284" s="126" t="s">
        <v>1331</v>
      </c>
    </row>
    <row r="3285" spans="1:16" ht="76.5">
      <c r="A3285" s="126">
        <v>25</v>
      </c>
      <c r="B3285" s="126"/>
      <c r="C3285" s="127" t="s">
        <v>695</v>
      </c>
      <c r="D3285" s="121">
        <v>43014</v>
      </c>
      <c r="E3285" s="122" t="s">
        <v>8093</v>
      </c>
      <c r="F3285" s="122" t="s">
        <v>1368</v>
      </c>
      <c r="G3285" s="122">
        <v>15091356</v>
      </c>
      <c r="H3285" s="126"/>
      <c r="I3285" s="130" t="s">
        <v>8094</v>
      </c>
      <c r="J3285" s="126"/>
      <c r="K3285" s="126"/>
      <c r="L3285" s="126"/>
      <c r="M3285" s="126"/>
      <c r="N3285" s="226">
        <v>149018.19</v>
      </c>
      <c r="O3285" s="226">
        <v>0</v>
      </c>
      <c r="P3285" s="126" t="s">
        <v>1331</v>
      </c>
    </row>
    <row r="3286" spans="1:16" ht="76.5">
      <c r="A3286" s="126">
        <v>25</v>
      </c>
      <c r="B3286" s="126"/>
      <c r="C3286" s="127" t="s">
        <v>695</v>
      </c>
      <c r="D3286" s="121">
        <v>43014</v>
      </c>
      <c r="E3286" s="122" t="s">
        <v>8095</v>
      </c>
      <c r="F3286" s="122" t="s">
        <v>1368</v>
      </c>
      <c r="G3286" s="122">
        <v>15091300</v>
      </c>
      <c r="H3286" s="126"/>
      <c r="I3286" s="130" t="s">
        <v>8096</v>
      </c>
      <c r="J3286" s="126"/>
      <c r="K3286" s="126"/>
      <c r="L3286" s="126"/>
      <c r="M3286" s="126"/>
      <c r="N3286" s="226">
        <v>369366.73</v>
      </c>
      <c r="O3286" s="226">
        <v>0</v>
      </c>
      <c r="P3286" s="126" t="s">
        <v>1331</v>
      </c>
    </row>
    <row r="3287" spans="1:16" ht="76.5">
      <c r="A3287" s="126">
        <v>25</v>
      </c>
      <c r="B3287" s="126"/>
      <c r="C3287" s="127" t="s">
        <v>695</v>
      </c>
      <c r="D3287" s="121">
        <v>43014</v>
      </c>
      <c r="E3287" s="122" t="s">
        <v>8097</v>
      </c>
      <c r="F3287" s="122" t="s">
        <v>1368</v>
      </c>
      <c r="G3287" s="122">
        <v>15091301</v>
      </c>
      <c r="H3287" s="126"/>
      <c r="I3287" s="130" t="s">
        <v>8098</v>
      </c>
      <c r="J3287" s="126"/>
      <c r="K3287" s="126"/>
      <c r="L3287" s="126"/>
      <c r="M3287" s="126"/>
      <c r="N3287" s="226">
        <v>167703.54999999999</v>
      </c>
      <c r="O3287" s="226">
        <v>0</v>
      </c>
      <c r="P3287" s="126" t="s">
        <v>1331</v>
      </c>
    </row>
    <row r="3288" spans="1:16" ht="76.5">
      <c r="A3288" s="126">
        <v>25</v>
      </c>
      <c r="B3288" s="126"/>
      <c r="C3288" s="127" t="s">
        <v>695</v>
      </c>
      <c r="D3288" s="121">
        <v>43014</v>
      </c>
      <c r="E3288" s="122" t="s">
        <v>8099</v>
      </c>
      <c r="F3288" s="122" t="s">
        <v>1368</v>
      </c>
      <c r="G3288" s="122">
        <v>15091032</v>
      </c>
      <c r="H3288" s="126"/>
      <c r="I3288" s="130" t="s">
        <v>8100</v>
      </c>
      <c r="J3288" s="126"/>
      <c r="K3288" s="126"/>
      <c r="L3288" s="126"/>
      <c r="M3288" s="126"/>
      <c r="N3288" s="226">
        <v>148022.29999999999</v>
      </c>
      <c r="O3288" s="226">
        <v>0</v>
      </c>
      <c r="P3288" s="126" t="s">
        <v>1331</v>
      </c>
    </row>
    <row r="3289" spans="1:16" ht="76.5">
      <c r="A3289" s="126">
        <v>25</v>
      </c>
      <c r="B3289" s="126"/>
      <c r="C3289" s="127" t="s">
        <v>695</v>
      </c>
      <c r="D3289" s="121">
        <v>43014</v>
      </c>
      <c r="E3289" s="122" t="s">
        <v>8101</v>
      </c>
      <c r="F3289" s="122" t="s">
        <v>1368</v>
      </c>
      <c r="G3289" s="122">
        <v>15091084</v>
      </c>
      <c r="H3289" s="126"/>
      <c r="I3289" s="130" t="s">
        <v>8102</v>
      </c>
      <c r="J3289" s="126"/>
      <c r="K3289" s="126"/>
      <c r="L3289" s="126"/>
      <c r="M3289" s="126"/>
      <c r="N3289" s="226">
        <v>148022.29999999999</v>
      </c>
      <c r="O3289" s="226">
        <v>0</v>
      </c>
      <c r="P3289" s="126" t="s">
        <v>1331</v>
      </c>
    </row>
    <row r="3290" spans="1:16" ht="76.5">
      <c r="A3290" s="126">
        <v>25</v>
      </c>
      <c r="B3290" s="126"/>
      <c r="C3290" s="127" t="s">
        <v>695</v>
      </c>
      <c r="D3290" s="121">
        <v>43014</v>
      </c>
      <c r="E3290" s="122" t="s">
        <v>8103</v>
      </c>
      <c r="F3290" s="122" t="s">
        <v>1368</v>
      </c>
      <c r="G3290" s="122">
        <v>15091231</v>
      </c>
      <c r="H3290" s="126"/>
      <c r="I3290" s="130" t="s">
        <v>8104</v>
      </c>
      <c r="J3290" s="126"/>
      <c r="K3290" s="126"/>
      <c r="L3290" s="126"/>
      <c r="M3290" s="126"/>
      <c r="N3290" s="226">
        <v>148022.29999999999</v>
      </c>
      <c r="O3290" s="226">
        <v>0</v>
      </c>
      <c r="P3290" s="126" t="s">
        <v>1331</v>
      </c>
    </row>
    <row r="3291" spans="1:16" ht="76.5">
      <c r="A3291" s="126">
        <v>25</v>
      </c>
      <c r="B3291" s="126"/>
      <c r="C3291" s="127" t="s">
        <v>695</v>
      </c>
      <c r="D3291" s="121">
        <v>43014</v>
      </c>
      <c r="E3291" s="122" t="s">
        <v>8105</v>
      </c>
      <c r="F3291" s="122" t="s">
        <v>1368</v>
      </c>
      <c r="G3291" s="122">
        <v>15091233</v>
      </c>
      <c r="H3291" s="126"/>
      <c r="I3291" s="130" t="s">
        <v>8106</v>
      </c>
      <c r="J3291" s="126"/>
      <c r="K3291" s="126"/>
      <c r="L3291" s="126"/>
      <c r="M3291" s="126"/>
      <c r="N3291" s="226">
        <v>148022.29999999999</v>
      </c>
      <c r="O3291" s="226">
        <v>0</v>
      </c>
      <c r="P3291" s="126" t="s">
        <v>1331</v>
      </c>
    </row>
    <row r="3292" spans="1:16" ht="76.5">
      <c r="A3292" s="126">
        <v>25</v>
      </c>
      <c r="B3292" s="126"/>
      <c r="C3292" s="127" t="s">
        <v>695</v>
      </c>
      <c r="D3292" s="121">
        <v>43014</v>
      </c>
      <c r="E3292" s="122" t="s">
        <v>8107</v>
      </c>
      <c r="F3292" s="122" t="s">
        <v>1368</v>
      </c>
      <c r="G3292" s="122">
        <v>15091028</v>
      </c>
      <c r="H3292" s="126"/>
      <c r="I3292" s="130" t="s">
        <v>8108</v>
      </c>
      <c r="J3292" s="126"/>
      <c r="K3292" s="126"/>
      <c r="L3292" s="126"/>
      <c r="M3292" s="126"/>
      <c r="N3292" s="226">
        <v>175407.49</v>
      </c>
      <c r="O3292" s="226">
        <v>0</v>
      </c>
      <c r="P3292" s="126" t="s">
        <v>1331</v>
      </c>
    </row>
    <row r="3293" spans="1:16" ht="76.5">
      <c r="A3293" s="126">
        <v>25</v>
      </c>
      <c r="B3293" s="126"/>
      <c r="C3293" s="127" t="s">
        <v>695</v>
      </c>
      <c r="D3293" s="121">
        <v>43014</v>
      </c>
      <c r="E3293" s="122" t="s">
        <v>8109</v>
      </c>
      <c r="F3293" s="122" t="s">
        <v>1368</v>
      </c>
      <c r="G3293" s="122">
        <v>15091029</v>
      </c>
      <c r="H3293" s="126"/>
      <c r="I3293" s="130" t="s">
        <v>8110</v>
      </c>
      <c r="J3293" s="126"/>
      <c r="K3293" s="126"/>
      <c r="L3293" s="126"/>
      <c r="M3293" s="126"/>
      <c r="N3293" s="226">
        <v>173480.22</v>
      </c>
      <c r="O3293" s="226">
        <v>0</v>
      </c>
      <c r="P3293" s="126" t="s">
        <v>1331</v>
      </c>
    </row>
    <row r="3294" spans="1:16" ht="76.5">
      <c r="A3294" s="126">
        <v>25</v>
      </c>
      <c r="B3294" s="126"/>
      <c r="C3294" s="127" t="s">
        <v>695</v>
      </c>
      <c r="D3294" s="121">
        <v>43014</v>
      </c>
      <c r="E3294" s="122" t="s">
        <v>8111</v>
      </c>
      <c r="F3294" s="122" t="s">
        <v>1368</v>
      </c>
      <c r="G3294" s="122">
        <v>15091030</v>
      </c>
      <c r="H3294" s="126"/>
      <c r="I3294" s="130" t="s">
        <v>8112</v>
      </c>
      <c r="J3294" s="126"/>
      <c r="K3294" s="126"/>
      <c r="L3294" s="126"/>
      <c r="M3294" s="126"/>
      <c r="N3294" s="226">
        <v>211268.07</v>
      </c>
      <c r="O3294" s="226">
        <v>0</v>
      </c>
      <c r="P3294" s="126" t="s">
        <v>1331</v>
      </c>
    </row>
    <row r="3295" spans="1:16" ht="76.5">
      <c r="A3295" s="126">
        <v>25</v>
      </c>
      <c r="B3295" s="126"/>
      <c r="C3295" s="127" t="s">
        <v>695</v>
      </c>
      <c r="D3295" s="121">
        <v>43014</v>
      </c>
      <c r="E3295" s="122" t="s">
        <v>8113</v>
      </c>
      <c r="F3295" s="122" t="s">
        <v>1368</v>
      </c>
      <c r="G3295" s="122">
        <v>15090959</v>
      </c>
      <c r="H3295" s="126"/>
      <c r="I3295" s="130" t="s">
        <v>8114</v>
      </c>
      <c r="J3295" s="126"/>
      <c r="K3295" s="126"/>
      <c r="L3295" s="126"/>
      <c r="M3295" s="126"/>
      <c r="N3295" s="226">
        <v>165016.65</v>
      </c>
      <c r="O3295" s="226">
        <v>0</v>
      </c>
      <c r="P3295" s="126" t="s">
        <v>1331</v>
      </c>
    </row>
    <row r="3296" spans="1:16" ht="76.5">
      <c r="A3296" s="126">
        <v>25</v>
      </c>
      <c r="B3296" s="126"/>
      <c r="C3296" s="127" t="s">
        <v>695</v>
      </c>
      <c r="D3296" s="121">
        <v>43014</v>
      </c>
      <c r="E3296" s="122" t="s">
        <v>8115</v>
      </c>
      <c r="F3296" s="122" t="s">
        <v>1368</v>
      </c>
      <c r="G3296" s="122">
        <v>15091014</v>
      </c>
      <c r="H3296" s="126"/>
      <c r="I3296" s="130" t="s">
        <v>8116</v>
      </c>
      <c r="J3296" s="126"/>
      <c r="K3296" s="126"/>
      <c r="L3296" s="126"/>
      <c r="M3296" s="126"/>
      <c r="N3296" s="226">
        <v>264510.64</v>
      </c>
      <c r="O3296" s="226">
        <v>0</v>
      </c>
      <c r="P3296" s="126" t="s">
        <v>1331</v>
      </c>
    </row>
    <row r="3297" spans="1:16" ht="76.5">
      <c r="A3297" s="126">
        <v>25</v>
      </c>
      <c r="B3297" s="126"/>
      <c r="C3297" s="127" t="s">
        <v>695</v>
      </c>
      <c r="D3297" s="121">
        <v>43014</v>
      </c>
      <c r="E3297" s="122" t="s">
        <v>8117</v>
      </c>
      <c r="F3297" s="122" t="s">
        <v>1368</v>
      </c>
      <c r="G3297" s="122">
        <v>15089625</v>
      </c>
      <c r="H3297" s="126"/>
      <c r="I3297" s="130" t="s">
        <v>8118</v>
      </c>
      <c r="J3297" s="126"/>
      <c r="K3297" s="126"/>
      <c r="L3297" s="126"/>
      <c r="M3297" s="126"/>
      <c r="N3297" s="226">
        <v>492577.89</v>
      </c>
      <c r="O3297" s="226">
        <v>0</v>
      </c>
      <c r="P3297" s="126" t="s">
        <v>1331</v>
      </c>
    </row>
    <row r="3298" spans="1:16" ht="76.5">
      <c r="A3298" s="126">
        <v>25</v>
      </c>
      <c r="B3298" s="126"/>
      <c r="C3298" s="127" t="s">
        <v>695</v>
      </c>
      <c r="D3298" s="121">
        <v>43014</v>
      </c>
      <c r="E3298" s="122" t="s">
        <v>8119</v>
      </c>
      <c r="F3298" s="122" t="s">
        <v>1368</v>
      </c>
      <c r="G3298" s="122">
        <v>15089637</v>
      </c>
      <c r="H3298" s="126"/>
      <c r="I3298" s="130" t="s">
        <v>8120</v>
      </c>
      <c r="J3298" s="126"/>
      <c r="K3298" s="126"/>
      <c r="L3298" s="126"/>
      <c r="M3298" s="126"/>
      <c r="N3298" s="226">
        <v>106252.32</v>
      </c>
      <c r="O3298" s="226">
        <v>0</v>
      </c>
      <c r="P3298" s="126" t="s">
        <v>1331</v>
      </c>
    </row>
    <row r="3299" spans="1:16" ht="76.5">
      <c r="A3299" s="126">
        <v>25</v>
      </c>
      <c r="B3299" s="126"/>
      <c r="C3299" s="127" t="s">
        <v>695</v>
      </c>
      <c r="D3299" s="121">
        <v>43014</v>
      </c>
      <c r="E3299" s="122" t="s">
        <v>8121</v>
      </c>
      <c r="F3299" s="122" t="s">
        <v>1368</v>
      </c>
      <c r="G3299" s="122">
        <v>15089761</v>
      </c>
      <c r="H3299" s="126"/>
      <c r="I3299" s="130" t="s">
        <v>8122</v>
      </c>
      <c r="J3299" s="126"/>
      <c r="K3299" s="126"/>
      <c r="L3299" s="126"/>
      <c r="M3299" s="126"/>
      <c r="N3299" s="226">
        <v>73168.67</v>
      </c>
      <c r="O3299" s="226">
        <v>0</v>
      </c>
      <c r="P3299" s="126" t="s">
        <v>1331</v>
      </c>
    </row>
    <row r="3300" spans="1:16" ht="76.5">
      <c r="A3300" s="126">
        <v>25</v>
      </c>
      <c r="B3300" s="126"/>
      <c r="C3300" s="127" t="s">
        <v>695</v>
      </c>
      <c r="D3300" s="121">
        <v>43014</v>
      </c>
      <c r="E3300" s="122" t="s">
        <v>8123</v>
      </c>
      <c r="F3300" s="122" t="s">
        <v>1368</v>
      </c>
      <c r="G3300" s="122">
        <v>15089722</v>
      </c>
      <c r="H3300" s="126"/>
      <c r="I3300" s="130" t="s">
        <v>8124</v>
      </c>
      <c r="J3300" s="126"/>
      <c r="K3300" s="126"/>
      <c r="L3300" s="126"/>
      <c r="M3300" s="126"/>
      <c r="N3300" s="226">
        <v>337264.12</v>
      </c>
      <c r="O3300" s="226">
        <v>0</v>
      </c>
      <c r="P3300" s="126" t="s">
        <v>1331</v>
      </c>
    </row>
    <row r="3301" spans="1:16" ht="76.5">
      <c r="A3301" s="126">
        <v>25</v>
      </c>
      <c r="B3301" s="126"/>
      <c r="C3301" s="127" t="s">
        <v>695</v>
      </c>
      <c r="D3301" s="121">
        <v>43014</v>
      </c>
      <c r="E3301" s="122" t="s">
        <v>8125</v>
      </c>
      <c r="F3301" s="122" t="s">
        <v>1368</v>
      </c>
      <c r="G3301" s="122">
        <v>15089688</v>
      </c>
      <c r="H3301" s="126"/>
      <c r="I3301" s="130" t="s">
        <v>8126</v>
      </c>
      <c r="J3301" s="126"/>
      <c r="K3301" s="126"/>
      <c r="L3301" s="126"/>
      <c r="M3301" s="126"/>
      <c r="N3301" s="226">
        <v>205212.7</v>
      </c>
      <c r="O3301" s="226">
        <v>0</v>
      </c>
      <c r="P3301" s="126" t="s">
        <v>1331</v>
      </c>
    </row>
    <row r="3302" spans="1:16" ht="76.5">
      <c r="A3302" s="126">
        <v>25</v>
      </c>
      <c r="B3302" s="126"/>
      <c r="C3302" s="127" t="s">
        <v>695</v>
      </c>
      <c r="D3302" s="121">
        <v>43014</v>
      </c>
      <c r="E3302" s="122" t="s">
        <v>8127</v>
      </c>
      <c r="F3302" s="122" t="s">
        <v>1368</v>
      </c>
      <c r="G3302" s="122">
        <v>15089696</v>
      </c>
      <c r="H3302" s="126"/>
      <c r="I3302" s="130" t="s">
        <v>8128</v>
      </c>
      <c r="J3302" s="126"/>
      <c r="K3302" s="126"/>
      <c r="L3302" s="126"/>
      <c r="M3302" s="126"/>
      <c r="N3302" s="226">
        <v>205212.7</v>
      </c>
      <c r="O3302" s="226">
        <v>0</v>
      </c>
      <c r="P3302" s="126" t="s">
        <v>1331</v>
      </c>
    </row>
    <row r="3303" spans="1:16" ht="76.5">
      <c r="A3303" s="126">
        <v>25</v>
      </c>
      <c r="B3303" s="126"/>
      <c r="C3303" s="127" t="s">
        <v>695</v>
      </c>
      <c r="D3303" s="121">
        <v>43014</v>
      </c>
      <c r="E3303" s="122" t="s">
        <v>8129</v>
      </c>
      <c r="F3303" s="122" t="s">
        <v>1368</v>
      </c>
      <c r="G3303" s="122">
        <v>15091361</v>
      </c>
      <c r="H3303" s="126"/>
      <c r="I3303" s="130" t="s">
        <v>8130</v>
      </c>
      <c r="J3303" s="126"/>
      <c r="K3303" s="126"/>
      <c r="L3303" s="126"/>
      <c r="M3303" s="126"/>
      <c r="N3303" s="226">
        <v>412103.43</v>
      </c>
      <c r="O3303" s="226">
        <v>0</v>
      </c>
      <c r="P3303" s="126" t="s">
        <v>1331</v>
      </c>
    </row>
    <row r="3304" spans="1:16" ht="76.5">
      <c r="A3304" s="126">
        <v>25</v>
      </c>
      <c r="B3304" s="126"/>
      <c r="C3304" s="127" t="s">
        <v>695</v>
      </c>
      <c r="D3304" s="121">
        <v>43014</v>
      </c>
      <c r="E3304" s="122" t="s">
        <v>8131</v>
      </c>
      <c r="F3304" s="122" t="s">
        <v>1368</v>
      </c>
      <c r="G3304" s="122">
        <v>15091360</v>
      </c>
      <c r="H3304" s="126"/>
      <c r="I3304" s="130" t="s">
        <v>8132</v>
      </c>
      <c r="J3304" s="126"/>
      <c r="K3304" s="126"/>
      <c r="L3304" s="126"/>
      <c r="M3304" s="126"/>
      <c r="N3304" s="226">
        <v>245165.16</v>
      </c>
      <c r="O3304" s="226">
        <v>0</v>
      </c>
      <c r="P3304" s="126" t="s">
        <v>1331</v>
      </c>
    </row>
    <row r="3305" spans="1:16" ht="63.75">
      <c r="A3305" s="126">
        <v>25</v>
      </c>
      <c r="B3305" s="126"/>
      <c r="C3305" s="127" t="s">
        <v>695</v>
      </c>
      <c r="D3305" s="121">
        <v>43014</v>
      </c>
      <c r="E3305" s="122" t="s">
        <v>8133</v>
      </c>
      <c r="F3305" s="122" t="s">
        <v>1368</v>
      </c>
      <c r="G3305" s="122">
        <v>15091359</v>
      </c>
      <c r="H3305" s="126"/>
      <c r="I3305" s="130" t="s">
        <v>8134</v>
      </c>
      <c r="J3305" s="126"/>
      <c r="K3305" s="126"/>
      <c r="L3305" s="126"/>
      <c r="M3305" s="126"/>
      <c r="N3305" s="226">
        <v>609680.47</v>
      </c>
      <c r="O3305" s="226">
        <v>0</v>
      </c>
      <c r="P3305" s="126" t="s">
        <v>1331</v>
      </c>
    </row>
    <row r="3306" spans="1:16" ht="76.5">
      <c r="A3306" s="126">
        <v>25</v>
      </c>
      <c r="B3306" s="126"/>
      <c r="C3306" s="127" t="s">
        <v>695</v>
      </c>
      <c r="D3306" s="121">
        <v>43014</v>
      </c>
      <c r="E3306" s="122" t="s">
        <v>8135</v>
      </c>
      <c r="F3306" s="122" t="s">
        <v>1368</v>
      </c>
      <c r="G3306" s="122">
        <v>15091358</v>
      </c>
      <c r="H3306" s="126"/>
      <c r="I3306" s="130" t="s">
        <v>8136</v>
      </c>
      <c r="J3306" s="126"/>
      <c r="K3306" s="126"/>
      <c r="L3306" s="126"/>
      <c r="M3306" s="126"/>
      <c r="N3306" s="226">
        <v>1071691.67</v>
      </c>
      <c r="O3306" s="226">
        <v>0</v>
      </c>
      <c r="P3306" s="126" t="s">
        <v>1331</v>
      </c>
    </row>
    <row r="3307" spans="1:16" ht="76.5">
      <c r="A3307" s="126">
        <v>25</v>
      </c>
      <c r="B3307" s="126"/>
      <c r="C3307" s="127" t="s">
        <v>695</v>
      </c>
      <c r="D3307" s="121">
        <v>43014</v>
      </c>
      <c r="E3307" s="122" t="s">
        <v>8137</v>
      </c>
      <c r="F3307" s="122" t="s">
        <v>1368</v>
      </c>
      <c r="G3307" s="122">
        <v>15091357</v>
      </c>
      <c r="H3307" s="126"/>
      <c r="I3307" s="130" t="s">
        <v>8138</v>
      </c>
      <c r="J3307" s="126"/>
      <c r="K3307" s="126"/>
      <c r="L3307" s="126"/>
      <c r="M3307" s="126"/>
      <c r="N3307" s="226">
        <v>389348.35</v>
      </c>
      <c r="O3307" s="226">
        <v>0</v>
      </c>
      <c r="P3307" s="126" t="s">
        <v>1331</v>
      </c>
    </row>
    <row r="3308" spans="1:16" ht="76.5">
      <c r="A3308" s="126">
        <v>25</v>
      </c>
      <c r="B3308" s="126"/>
      <c r="C3308" s="127" t="s">
        <v>695</v>
      </c>
      <c r="D3308" s="121">
        <v>43014</v>
      </c>
      <c r="E3308" s="122" t="s">
        <v>8139</v>
      </c>
      <c r="F3308" s="122" t="s">
        <v>1368</v>
      </c>
      <c r="G3308" s="122">
        <v>15089504</v>
      </c>
      <c r="H3308" s="126"/>
      <c r="I3308" s="130" t="s">
        <v>8140</v>
      </c>
      <c r="J3308" s="126"/>
      <c r="K3308" s="126"/>
      <c r="L3308" s="126"/>
      <c r="M3308" s="126"/>
      <c r="N3308" s="226">
        <v>144463.38</v>
      </c>
      <c r="O3308" s="226">
        <v>0</v>
      </c>
      <c r="P3308" s="126" t="s">
        <v>1331</v>
      </c>
    </row>
    <row r="3309" spans="1:16" ht="76.5">
      <c r="A3309" s="126">
        <v>25</v>
      </c>
      <c r="B3309" s="126"/>
      <c r="C3309" s="127" t="s">
        <v>695</v>
      </c>
      <c r="D3309" s="121">
        <v>43014</v>
      </c>
      <c r="E3309" s="122" t="s">
        <v>8141</v>
      </c>
      <c r="F3309" s="122" t="s">
        <v>1368</v>
      </c>
      <c r="G3309" s="122">
        <v>15075275</v>
      </c>
      <c r="H3309" s="126"/>
      <c r="I3309" s="130" t="s">
        <v>8142</v>
      </c>
      <c r="J3309" s="126"/>
      <c r="K3309" s="126"/>
      <c r="L3309" s="126"/>
      <c r="M3309" s="126"/>
      <c r="N3309" s="226">
        <v>597134.11</v>
      </c>
      <c r="O3309" s="226">
        <v>0</v>
      </c>
      <c r="P3309" s="126" t="s">
        <v>1331</v>
      </c>
    </row>
    <row r="3310" spans="1:16" ht="51">
      <c r="A3310" s="126">
        <v>513</v>
      </c>
      <c r="B3310" s="126"/>
      <c r="C3310" s="127" t="s">
        <v>201</v>
      </c>
      <c r="D3310" s="121">
        <v>43014</v>
      </c>
      <c r="E3310" s="122" t="s">
        <v>8143</v>
      </c>
      <c r="F3310" s="122" t="s">
        <v>15</v>
      </c>
      <c r="G3310" s="122">
        <v>563179</v>
      </c>
      <c r="H3310" s="126"/>
      <c r="I3310" s="130" t="s">
        <v>8144</v>
      </c>
      <c r="J3310" s="126"/>
      <c r="K3310" s="126"/>
      <c r="L3310" s="126"/>
      <c r="M3310" s="126"/>
      <c r="N3310" s="226">
        <v>50</v>
      </c>
      <c r="O3310" s="226">
        <v>0</v>
      </c>
      <c r="P3310" s="126" t="s">
        <v>1331</v>
      </c>
    </row>
    <row r="3311" spans="1:16" ht="51">
      <c r="A3311" s="126">
        <v>513</v>
      </c>
      <c r="B3311" s="126"/>
      <c r="C3311" s="127" t="s">
        <v>201</v>
      </c>
      <c r="D3311" s="121">
        <v>43014</v>
      </c>
      <c r="E3311" s="122" t="s">
        <v>8145</v>
      </c>
      <c r="F3311" s="122" t="s">
        <v>15</v>
      </c>
      <c r="G3311" s="122">
        <v>563534</v>
      </c>
      <c r="H3311" s="126"/>
      <c r="I3311" s="130" t="s">
        <v>8146</v>
      </c>
      <c r="J3311" s="126"/>
      <c r="K3311" s="126"/>
      <c r="L3311" s="126"/>
      <c r="M3311" s="126"/>
      <c r="N3311" s="226">
        <v>50</v>
      </c>
      <c r="O3311" s="226">
        <v>0</v>
      </c>
      <c r="P3311" s="126" t="s">
        <v>1331</v>
      </c>
    </row>
    <row r="3312" spans="1:16" ht="76.5">
      <c r="A3312" s="126">
        <v>25</v>
      </c>
      <c r="B3312" s="126"/>
      <c r="C3312" s="127" t="s">
        <v>695</v>
      </c>
      <c r="D3312" s="121">
        <v>43014</v>
      </c>
      <c r="E3312" s="122" t="s">
        <v>8147</v>
      </c>
      <c r="F3312" s="122" t="s">
        <v>1368</v>
      </c>
      <c r="G3312" s="122">
        <v>15089505</v>
      </c>
      <c r="H3312" s="126"/>
      <c r="I3312" s="130" t="s">
        <v>8148</v>
      </c>
      <c r="J3312" s="126"/>
      <c r="K3312" s="126"/>
      <c r="L3312" s="126"/>
      <c r="M3312" s="126"/>
      <c r="N3312" s="226">
        <v>2052635.17</v>
      </c>
      <c r="O3312" s="226">
        <v>0</v>
      </c>
      <c r="P3312" s="126" t="s">
        <v>1331</v>
      </c>
    </row>
    <row r="3313" spans="1:16" ht="76.5">
      <c r="A3313" s="126">
        <v>25</v>
      </c>
      <c r="B3313" s="126"/>
      <c r="C3313" s="127" t="s">
        <v>695</v>
      </c>
      <c r="D3313" s="121">
        <v>43014</v>
      </c>
      <c r="E3313" s="122" t="s">
        <v>8149</v>
      </c>
      <c r="F3313" s="122" t="s">
        <v>1368</v>
      </c>
      <c r="G3313" s="122">
        <v>15075276</v>
      </c>
      <c r="H3313" s="126"/>
      <c r="I3313" s="130" t="s">
        <v>8150</v>
      </c>
      <c r="J3313" s="126"/>
      <c r="K3313" s="126"/>
      <c r="L3313" s="126"/>
      <c r="M3313" s="126"/>
      <c r="N3313" s="226">
        <v>77953.759999999995</v>
      </c>
      <c r="O3313" s="226">
        <v>0</v>
      </c>
      <c r="P3313" s="126" t="s">
        <v>1331</v>
      </c>
    </row>
    <row r="3314" spans="1:16" ht="76.5">
      <c r="A3314" s="126">
        <v>25</v>
      </c>
      <c r="B3314" s="126"/>
      <c r="C3314" s="127" t="s">
        <v>695</v>
      </c>
      <c r="D3314" s="121">
        <v>43014</v>
      </c>
      <c r="E3314" s="122" t="s">
        <v>8151</v>
      </c>
      <c r="F3314" s="122" t="s">
        <v>1368</v>
      </c>
      <c r="G3314" s="122">
        <v>15075277</v>
      </c>
      <c r="H3314" s="126"/>
      <c r="I3314" s="130" t="s">
        <v>8152</v>
      </c>
      <c r="J3314" s="126"/>
      <c r="K3314" s="126"/>
      <c r="L3314" s="126"/>
      <c r="M3314" s="126"/>
      <c r="N3314" s="226">
        <v>5453200</v>
      </c>
      <c r="O3314" s="226">
        <v>0</v>
      </c>
      <c r="P3314" s="126" t="s">
        <v>1331</v>
      </c>
    </row>
    <row r="3315" spans="1:16" ht="76.5">
      <c r="A3315" s="126">
        <v>25</v>
      </c>
      <c r="B3315" s="126"/>
      <c r="C3315" s="127" t="s">
        <v>695</v>
      </c>
      <c r="D3315" s="121">
        <v>43014</v>
      </c>
      <c r="E3315" s="122" t="s">
        <v>8153</v>
      </c>
      <c r="F3315" s="122" t="s">
        <v>1368</v>
      </c>
      <c r="G3315" s="122">
        <v>15075274</v>
      </c>
      <c r="H3315" s="126"/>
      <c r="I3315" s="130" t="s">
        <v>8154</v>
      </c>
      <c r="J3315" s="126"/>
      <c r="K3315" s="126"/>
      <c r="L3315" s="126"/>
      <c r="M3315" s="126"/>
      <c r="N3315" s="226">
        <v>318134.64</v>
      </c>
      <c r="O3315" s="226">
        <v>0</v>
      </c>
      <c r="P3315" s="126" t="s">
        <v>1331</v>
      </c>
    </row>
    <row r="3316" spans="1:16" ht="76.5">
      <c r="A3316" s="126">
        <v>25</v>
      </c>
      <c r="B3316" s="126"/>
      <c r="C3316" s="127" t="s">
        <v>695</v>
      </c>
      <c r="D3316" s="121">
        <v>43014</v>
      </c>
      <c r="E3316" s="122" t="s">
        <v>8155</v>
      </c>
      <c r="F3316" s="122" t="s">
        <v>1368</v>
      </c>
      <c r="G3316" s="122">
        <v>15075267</v>
      </c>
      <c r="H3316" s="126"/>
      <c r="I3316" s="130" t="s">
        <v>8156</v>
      </c>
      <c r="J3316" s="126"/>
      <c r="K3316" s="126"/>
      <c r="L3316" s="126"/>
      <c r="M3316" s="126"/>
      <c r="N3316" s="226">
        <v>1109677.8</v>
      </c>
      <c r="O3316" s="226">
        <v>0</v>
      </c>
      <c r="P3316" s="126" t="s">
        <v>1331</v>
      </c>
    </row>
    <row r="3317" spans="1:16" ht="76.5">
      <c r="A3317" s="126">
        <v>25</v>
      </c>
      <c r="B3317" s="126"/>
      <c r="C3317" s="127" t="s">
        <v>695</v>
      </c>
      <c r="D3317" s="121">
        <v>43014</v>
      </c>
      <c r="E3317" s="122" t="s">
        <v>8157</v>
      </c>
      <c r="F3317" s="122" t="s">
        <v>1368</v>
      </c>
      <c r="G3317" s="122">
        <v>15075264</v>
      </c>
      <c r="H3317" s="126"/>
      <c r="I3317" s="130" t="s">
        <v>8158</v>
      </c>
      <c r="J3317" s="126"/>
      <c r="K3317" s="126"/>
      <c r="L3317" s="126"/>
      <c r="M3317" s="126"/>
      <c r="N3317" s="226">
        <v>577124.27</v>
      </c>
      <c r="O3317" s="226">
        <v>0</v>
      </c>
      <c r="P3317" s="126" t="s">
        <v>1331</v>
      </c>
    </row>
    <row r="3318" spans="1:16" ht="76.5">
      <c r="A3318" s="126">
        <v>25</v>
      </c>
      <c r="B3318" s="126"/>
      <c r="C3318" s="127" t="s">
        <v>695</v>
      </c>
      <c r="D3318" s="121">
        <v>43014</v>
      </c>
      <c r="E3318" s="122" t="s">
        <v>8159</v>
      </c>
      <c r="F3318" s="122" t="s">
        <v>1368</v>
      </c>
      <c r="G3318" s="122">
        <v>15089496</v>
      </c>
      <c r="H3318" s="126"/>
      <c r="I3318" s="130" t="s">
        <v>8160</v>
      </c>
      <c r="J3318" s="126"/>
      <c r="K3318" s="126"/>
      <c r="L3318" s="126"/>
      <c r="M3318" s="126"/>
      <c r="N3318" s="226">
        <v>433014.81</v>
      </c>
      <c r="O3318" s="226">
        <v>0</v>
      </c>
      <c r="P3318" s="126" t="s">
        <v>1331</v>
      </c>
    </row>
    <row r="3319" spans="1:16" ht="76.5">
      <c r="A3319" s="126">
        <v>25</v>
      </c>
      <c r="B3319" s="126"/>
      <c r="C3319" s="127" t="s">
        <v>695</v>
      </c>
      <c r="D3319" s="121">
        <v>43014</v>
      </c>
      <c r="E3319" s="122" t="s">
        <v>8161</v>
      </c>
      <c r="F3319" s="122" t="s">
        <v>1368</v>
      </c>
      <c r="G3319" s="122">
        <v>15089559</v>
      </c>
      <c r="H3319" s="126"/>
      <c r="I3319" s="130" t="s">
        <v>8162</v>
      </c>
      <c r="J3319" s="126"/>
      <c r="K3319" s="126"/>
      <c r="L3319" s="126"/>
      <c r="M3319" s="126"/>
      <c r="N3319" s="226">
        <v>471858.45</v>
      </c>
      <c r="O3319" s="226">
        <v>0</v>
      </c>
      <c r="P3319" s="126" t="s">
        <v>1331</v>
      </c>
    </row>
    <row r="3320" spans="1:16" ht="76.5">
      <c r="A3320" s="126">
        <v>25</v>
      </c>
      <c r="B3320" s="126"/>
      <c r="C3320" s="127" t="s">
        <v>695</v>
      </c>
      <c r="D3320" s="121">
        <v>43014</v>
      </c>
      <c r="E3320" s="122" t="s">
        <v>8163</v>
      </c>
      <c r="F3320" s="122" t="s">
        <v>1368</v>
      </c>
      <c r="G3320" s="122">
        <v>15089594</v>
      </c>
      <c r="H3320" s="126"/>
      <c r="I3320" s="130" t="s">
        <v>8164</v>
      </c>
      <c r="J3320" s="126"/>
      <c r="K3320" s="126"/>
      <c r="L3320" s="126"/>
      <c r="M3320" s="126"/>
      <c r="N3320" s="226">
        <v>891648.97</v>
      </c>
      <c r="O3320" s="226">
        <v>0</v>
      </c>
      <c r="P3320" s="126" t="s">
        <v>1331</v>
      </c>
    </row>
    <row r="3321" spans="1:16" ht="76.5">
      <c r="A3321" s="126">
        <v>25</v>
      </c>
      <c r="B3321" s="126"/>
      <c r="C3321" s="127" t="s">
        <v>695</v>
      </c>
      <c r="D3321" s="121">
        <v>43014</v>
      </c>
      <c r="E3321" s="122" t="s">
        <v>8165</v>
      </c>
      <c r="F3321" s="122" t="s">
        <v>1368</v>
      </c>
      <c r="G3321" s="122">
        <v>15089624</v>
      </c>
      <c r="H3321" s="126"/>
      <c r="I3321" s="130" t="s">
        <v>8166</v>
      </c>
      <c r="J3321" s="126"/>
      <c r="K3321" s="126"/>
      <c r="L3321" s="126"/>
      <c r="M3321" s="126"/>
      <c r="N3321" s="226">
        <v>831629.3</v>
      </c>
      <c r="O3321" s="226">
        <v>0</v>
      </c>
      <c r="P3321" s="126" t="s">
        <v>1331</v>
      </c>
    </row>
    <row r="3322" spans="1:16" ht="76.5">
      <c r="A3322" s="126">
        <v>25</v>
      </c>
      <c r="B3322" s="126"/>
      <c r="C3322" s="127" t="s">
        <v>695</v>
      </c>
      <c r="D3322" s="121">
        <v>43014</v>
      </c>
      <c r="E3322" s="122" t="s">
        <v>8167</v>
      </c>
      <c r="F3322" s="122" t="s">
        <v>1368</v>
      </c>
      <c r="G3322" s="122">
        <v>15089634</v>
      </c>
      <c r="H3322" s="126"/>
      <c r="I3322" s="130" t="s">
        <v>8168</v>
      </c>
      <c r="J3322" s="126"/>
      <c r="K3322" s="126"/>
      <c r="L3322" s="126"/>
      <c r="M3322" s="126"/>
      <c r="N3322" s="226">
        <v>421666.48</v>
      </c>
      <c r="O3322" s="226">
        <v>0</v>
      </c>
      <c r="P3322" s="126" t="s">
        <v>1331</v>
      </c>
    </row>
    <row r="3323" spans="1:16" ht="76.5">
      <c r="A3323" s="126">
        <v>25</v>
      </c>
      <c r="B3323" s="126"/>
      <c r="C3323" s="127" t="s">
        <v>695</v>
      </c>
      <c r="D3323" s="121">
        <v>43014</v>
      </c>
      <c r="E3323" s="122" t="s">
        <v>8169</v>
      </c>
      <c r="F3323" s="122" t="s">
        <v>1368</v>
      </c>
      <c r="G3323" s="122">
        <v>15089687</v>
      </c>
      <c r="H3323" s="126"/>
      <c r="I3323" s="130" t="s">
        <v>8170</v>
      </c>
      <c r="J3323" s="126"/>
      <c r="K3323" s="126"/>
      <c r="L3323" s="126"/>
      <c r="M3323" s="126"/>
      <c r="N3323" s="226">
        <v>343427.28</v>
      </c>
      <c r="O3323" s="226">
        <v>0</v>
      </c>
      <c r="P3323" s="126" t="s">
        <v>1331</v>
      </c>
    </row>
    <row r="3324" spans="1:16" ht="76.5">
      <c r="A3324" s="126">
        <v>25</v>
      </c>
      <c r="B3324" s="126"/>
      <c r="C3324" s="127" t="s">
        <v>695</v>
      </c>
      <c r="D3324" s="121">
        <v>43014</v>
      </c>
      <c r="E3324" s="122" t="s">
        <v>8171</v>
      </c>
      <c r="F3324" s="122" t="s">
        <v>1368</v>
      </c>
      <c r="G3324" s="122">
        <v>15075265</v>
      </c>
      <c r="H3324" s="126"/>
      <c r="I3324" s="130" t="s">
        <v>8172</v>
      </c>
      <c r="J3324" s="126"/>
      <c r="K3324" s="126"/>
      <c r="L3324" s="126"/>
      <c r="M3324" s="126"/>
      <c r="N3324" s="226">
        <v>600000</v>
      </c>
      <c r="O3324" s="226">
        <v>0</v>
      </c>
      <c r="P3324" s="126" t="s">
        <v>1331</v>
      </c>
    </row>
    <row r="3325" spans="1:16" ht="76.5">
      <c r="A3325" s="126">
        <v>25</v>
      </c>
      <c r="B3325" s="126"/>
      <c r="C3325" s="127" t="s">
        <v>695</v>
      </c>
      <c r="D3325" s="121">
        <v>43014</v>
      </c>
      <c r="E3325" s="122" t="s">
        <v>8173</v>
      </c>
      <c r="F3325" s="122" t="s">
        <v>1368</v>
      </c>
      <c r="G3325" s="122">
        <v>15075272</v>
      </c>
      <c r="H3325" s="126"/>
      <c r="I3325" s="130" t="s">
        <v>8174</v>
      </c>
      <c r="J3325" s="126"/>
      <c r="K3325" s="126"/>
      <c r="L3325" s="126"/>
      <c r="M3325" s="126"/>
      <c r="N3325" s="226">
        <v>596792.77</v>
      </c>
      <c r="O3325" s="226">
        <v>0</v>
      </c>
      <c r="P3325" s="126" t="s">
        <v>1331</v>
      </c>
    </row>
    <row r="3326" spans="1:16" ht="76.5">
      <c r="A3326" s="126">
        <v>25</v>
      </c>
      <c r="B3326" s="126"/>
      <c r="C3326" s="127" t="s">
        <v>695</v>
      </c>
      <c r="D3326" s="121">
        <v>43014</v>
      </c>
      <c r="E3326" s="122" t="s">
        <v>8175</v>
      </c>
      <c r="F3326" s="122" t="s">
        <v>1368</v>
      </c>
      <c r="G3326" s="122">
        <v>15075278</v>
      </c>
      <c r="H3326" s="126"/>
      <c r="I3326" s="130" t="s">
        <v>8176</v>
      </c>
      <c r="J3326" s="126"/>
      <c r="K3326" s="126"/>
      <c r="L3326" s="126"/>
      <c r="M3326" s="126"/>
      <c r="N3326" s="226">
        <v>171948.09</v>
      </c>
      <c r="O3326" s="226">
        <v>0</v>
      </c>
      <c r="P3326" s="126" t="s">
        <v>1331</v>
      </c>
    </row>
    <row r="3327" spans="1:16" ht="76.5">
      <c r="A3327" s="126">
        <v>25</v>
      </c>
      <c r="B3327" s="126"/>
      <c r="C3327" s="127" t="s">
        <v>695</v>
      </c>
      <c r="D3327" s="121">
        <v>43014</v>
      </c>
      <c r="E3327" s="122" t="s">
        <v>8177</v>
      </c>
      <c r="F3327" s="122" t="s">
        <v>1368</v>
      </c>
      <c r="G3327" s="122">
        <v>15075279</v>
      </c>
      <c r="H3327" s="126"/>
      <c r="I3327" s="130" t="s">
        <v>8178</v>
      </c>
      <c r="J3327" s="126"/>
      <c r="K3327" s="126"/>
      <c r="L3327" s="126"/>
      <c r="M3327" s="126"/>
      <c r="N3327" s="226">
        <v>148105.10999999999</v>
      </c>
      <c r="O3327" s="226">
        <v>0</v>
      </c>
      <c r="P3327" s="126" t="s">
        <v>1331</v>
      </c>
    </row>
    <row r="3328" spans="1:16" ht="76.5">
      <c r="A3328" s="126">
        <v>25</v>
      </c>
      <c r="B3328" s="126"/>
      <c r="C3328" s="127" t="s">
        <v>695</v>
      </c>
      <c r="D3328" s="121">
        <v>43014</v>
      </c>
      <c r="E3328" s="122" t="s">
        <v>8179</v>
      </c>
      <c r="F3328" s="122" t="s">
        <v>1368</v>
      </c>
      <c r="G3328" s="122">
        <v>15087709</v>
      </c>
      <c r="H3328" s="126"/>
      <c r="I3328" s="130" t="s">
        <v>8180</v>
      </c>
      <c r="J3328" s="126"/>
      <c r="K3328" s="126"/>
      <c r="L3328" s="126"/>
      <c r="M3328" s="126"/>
      <c r="N3328" s="226">
        <v>156796.12</v>
      </c>
      <c r="O3328" s="226">
        <v>0</v>
      </c>
      <c r="P3328" s="126" t="s">
        <v>1331</v>
      </c>
    </row>
    <row r="3329" spans="1:16" ht="76.5">
      <c r="A3329" s="126">
        <v>25</v>
      </c>
      <c r="B3329" s="126"/>
      <c r="C3329" s="127" t="s">
        <v>695</v>
      </c>
      <c r="D3329" s="121">
        <v>43014</v>
      </c>
      <c r="E3329" s="122" t="s">
        <v>8181</v>
      </c>
      <c r="F3329" s="122" t="s">
        <v>1368</v>
      </c>
      <c r="G3329" s="122">
        <v>15087898</v>
      </c>
      <c r="H3329" s="126"/>
      <c r="I3329" s="130" t="s">
        <v>8182</v>
      </c>
      <c r="J3329" s="126"/>
      <c r="K3329" s="126"/>
      <c r="L3329" s="126"/>
      <c r="M3329" s="126"/>
      <c r="N3329" s="226">
        <v>203678.29</v>
      </c>
      <c r="O3329" s="226">
        <v>0</v>
      </c>
      <c r="P3329" s="126" t="s">
        <v>1331</v>
      </c>
    </row>
    <row r="3330" spans="1:16" ht="76.5">
      <c r="A3330" s="126">
        <v>25</v>
      </c>
      <c r="B3330" s="126"/>
      <c r="C3330" s="127" t="s">
        <v>695</v>
      </c>
      <c r="D3330" s="121">
        <v>43014</v>
      </c>
      <c r="E3330" s="122" t="s">
        <v>8183</v>
      </c>
      <c r="F3330" s="122" t="s">
        <v>1368</v>
      </c>
      <c r="G3330" s="122">
        <v>15087955</v>
      </c>
      <c r="H3330" s="126"/>
      <c r="I3330" s="130" t="s">
        <v>8184</v>
      </c>
      <c r="J3330" s="126"/>
      <c r="K3330" s="126"/>
      <c r="L3330" s="126"/>
      <c r="M3330" s="126"/>
      <c r="N3330" s="226">
        <v>396045.49</v>
      </c>
      <c r="O3330" s="226">
        <v>0</v>
      </c>
      <c r="P3330" s="126" t="s">
        <v>1331</v>
      </c>
    </row>
    <row r="3331" spans="1:16" ht="76.5">
      <c r="A3331" s="126">
        <v>25</v>
      </c>
      <c r="B3331" s="126"/>
      <c r="C3331" s="127" t="s">
        <v>695</v>
      </c>
      <c r="D3331" s="121">
        <v>43014</v>
      </c>
      <c r="E3331" s="122" t="s">
        <v>8185</v>
      </c>
      <c r="F3331" s="122" t="s">
        <v>1368</v>
      </c>
      <c r="G3331" s="122">
        <v>15088000</v>
      </c>
      <c r="H3331" s="126"/>
      <c r="I3331" s="130" t="s">
        <v>8186</v>
      </c>
      <c r="J3331" s="126"/>
      <c r="K3331" s="126"/>
      <c r="L3331" s="126"/>
      <c r="M3331" s="126"/>
      <c r="N3331" s="226">
        <v>251940.38</v>
      </c>
      <c r="O3331" s="226">
        <v>0</v>
      </c>
      <c r="P3331" s="126" t="s">
        <v>1331</v>
      </c>
    </row>
    <row r="3332" spans="1:16" ht="76.5">
      <c r="A3332" s="126">
        <v>25</v>
      </c>
      <c r="B3332" s="126"/>
      <c r="C3332" s="127" t="s">
        <v>695</v>
      </c>
      <c r="D3332" s="121">
        <v>43014</v>
      </c>
      <c r="E3332" s="122" t="s">
        <v>8187</v>
      </c>
      <c r="F3332" s="122" t="s">
        <v>1368</v>
      </c>
      <c r="G3332" s="122">
        <v>15088009</v>
      </c>
      <c r="H3332" s="126"/>
      <c r="I3332" s="130" t="s">
        <v>8188</v>
      </c>
      <c r="J3332" s="126"/>
      <c r="K3332" s="126"/>
      <c r="L3332" s="126"/>
      <c r="M3332" s="126"/>
      <c r="N3332" s="226">
        <v>153049.75</v>
      </c>
      <c r="O3332" s="226">
        <v>0</v>
      </c>
      <c r="P3332" s="126" t="s">
        <v>1331</v>
      </c>
    </row>
    <row r="3333" spans="1:16" ht="76.5">
      <c r="A3333" s="126">
        <v>25</v>
      </c>
      <c r="B3333" s="126"/>
      <c r="C3333" s="127" t="s">
        <v>695</v>
      </c>
      <c r="D3333" s="121">
        <v>43014</v>
      </c>
      <c r="E3333" s="122" t="s">
        <v>8189</v>
      </c>
      <c r="F3333" s="122" t="s">
        <v>1368</v>
      </c>
      <c r="G3333" s="122">
        <v>15088022</v>
      </c>
      <c r="H3333" s="126"/>
      <c r="I3333" s="130" t="s">
        <v>8190</v>
      </c>
      <c r="J3333" s="126"/>
      <c r="K3333" s="126"/>
      <c r="L3333" s="126"/>
      <c r="M3333" s="126"/>
      <c r="N3333" s="226">
        <v>155292.5</v>
      </c>
      <c r="O3333" s="226">
        <v>0</v>
      </c>
      <c r="P3333" s="126" t="s">
        <v>1331</v>
      </c>
    </row>
    <row r="3334" spans="1:16" ht="76.5">
      <c r="A3334" s="126">
        <v>25</v>
      </c>
      <c r="B3334" s="126"/>
      <c r="C3334" s="127" t="s">
        <v>695</v>
      </c>
      <c r="D3334" s="121">
        <v>43014</v>
      </c>
      <c r="E3334" s="122" t="s">
        <v>8191</v>
      </c>
      <c r="F3334" s="122" t="s">
        <v>1368</v>
      </c>
      <c r="G3334" s="122">
        <v>15088030</v>
      </c>
      <c r="H3334" s="126"/>
      <c r="I3334" s="130" t="s">
        <v>8192</v>
      </c>
      <c r="J3334" s="126"/>
      <c r="K3334" s="126"/>
      <c r="L3334" s="126"/>
      <c r="M3334" s="126"/>
      <c r="N3334" s="226">
        <v>444611.71</v>
      </c>
      <c r="O3334" s="226">
        <v>0</v>
      </c>
      <c r="P3334" s="126" t="s">
        <v>1331</v>
      </c>
    </row>
    <row r="3335" spans="1:16" ht="76.5">
      <c r="A3335" s="126">
        <v>25</v>
      </c>
      <c r="B3335" s="126"/>
      <c r="C3335" s="127" t="s">
        <v>695</v>
      </c>
      <c r="D3335" s="121">
        <v>43014</v>
      </c>
      <c r="E3335" s="122" t="s">
        <v>8193</v>
      </c>
      <c r="F3335" s="122" t="s">
        <v>1368</v>
      </c>
      <c r="G3335" s="122">
        <v>15088394</v>
      </c>
      <c r="H3335" s="126"/>
      <c r="I3335" s="130" t="s">
        <v>8194</v>
      </c>
      <c r="J3335" s="126"/>
      <c r="K3335" s="126"/>
      <c r="L3335" s="126"/>
      <c r="M3335" s="126"/>
      <c r="N3335" s="226">
        <v>121651.2</v>
      </c>
      <c r="O3335" s="226">
        <v>0</v>
      </c>
      <c r="P3335" s="126" t="s">
        <v>1331</v>
      </c>
    </row>
    <row r="3336" spans="1:16" ht="76.5">
      <c r="A3336" s="126">
        <v>25</v>
      </c>
      <c r="B3336" s="126"/>
      <c r="C3336" s="127" t="s">
        <v>695</v>
      </c>
      <c r="D3336" s="121">
        <v>43014</v>
      </c>
      <c r="E3336" s="122" t="s">
        <v>8195</v>
      </c>
      <c r="F3336" s="122" t="s">
        <v>1368</v>
      </c>
      <c r="G3336" s="122">
        <v>15088628</v>
      </c>
      <c r="H3336" s="126"/>
      <c r="I3336" s="130" t="s">
        <v>8196</v>
      </c>
      <c r="J3336" s="126"/>
      <c r="K3336" s="126"/>
      <c r="L3336" s="126"/>
      <c r="M3336" s="126"/>
      <c r="N3336" s="226">
        <v>80273.149999999994</v>
      </c>
      <c r="O3336" s="226">
        <v>0</v>
      </c>
      <c r="P3336" s="126" t="s">
        <v>1331</v>
      </c>
    </row>
    <row r="3337" spans="1:16" ht="76.5">
      <c r="A3337" s="126">
        <v>25</v>
      </c>
      <c r="B3337" s="126"/>
      <c r="C3337" s="127" t="s">
        <v>695</v>
      </c>
      <c r="D3337" s="121">
        <v>43014</v>
      </c>
      <c r="E3337" s="122" t="s">
        <v>8197</v>
      </c>
      <c r="F3337" s="122" t="s">
        <v>1368</v>
      </c>
      <c r="G3337" s="122">
        <v>15089123</v>
      </c>
      <c r="H3337" s="126"/>
      <c r="I3337" s="130" t="s">
        <v>8198</v>
      </c>
      <c r="J3337" s="126"/>
      <c r="K3337" s="126"/>
      <c r="L3337" s="126"/>
      <c r="M3337" s="126"/>
      <c r="N3337" s="226">
        <v>121651.2</v>
      </c>
      <c r="O3337" s="226">
        <v>0</v>
      </c>
      <c r="P3337" s="126" t="s">
        <v>1331</v>
      </c>
    </row>
    <row r="3338" spans="1:16" ht="76.5">
      <c r="A3338" s="126">
        <v>25</v>
      </c>
      <c r="B3338" s="126"/>
      <c r="C3338" s="127" t="s">
        <v>695</v>
      </c>
      <c r="D3338" s="121">
        <v>43014</v>
      </c>
      <c r="E3338" s="122" t="s">
        <v>8199</v>
      </c>
      <c r="F3338" s="122" t="s">
        <v>1368</v>
      </c>
      <c r="G3338" s="122">
        <v>15089285</v>
      </c>
      <c r="H3338" s="126"/>
      <c r="I3338" s="130" t="s">
        <v>8200</v>
      </c>
      <c r="J3338" s="126"/>
      <c r="K3338" s="126"/>
      <c r="L3338" s="126"/>
      <c r="M3338" s="126"/>
      <c r="N3338" s="226">
        <v>121651.2</v>
      </c>
      <c r="O3338" s="226">
        <v>0</v>
      </c>
      <c r="P3338" s="126" t="s">
        <v>1331</v>
      </c>
    </row>
    <row r="3339" spans="1:16" ht="76.5">
      <c r="A3339" s="126">
        <v>25</v>
      </c>
      <c r="B3339" s="126"/>
      <c r="C3339" s="127" t="s">
        <v>695</v>
      </c>
      <c r="D3339" s="121">
        <v>43014</v>
      </c>
      <c r="E3339" s="122" t="s">
        <v>8201</v>
      </c>
      <c r="F3339" s="122" t="s">
        <v>1368</v>
      </c>
      <c r="G3339" s="122">
        <v>15089468</v>
      </c>
      <c r="H3339" s="126"/>
      <c r="I3339" s="130" t="s">
        <v>8202</v>
      </c>
      <c r="J3339" s="126"/>
      <c r="K3339" s="126"/>
      <c r="L3339" s="126"/>
      <c r="M3339" s="126"/>
      <c r="N3339" s="226">
        <v>268530.84999999998</v>
      </c>
      <c r="O3339" s="226">
        <v>0</v>
      </c>
      <c r="P3339" s="126" t="s">
        <v>1331</v>
      </c>
    </row>
    <row r="3340" spans="1:16" ht="102">
      <c r="A3340" s="126" t="s">
        <v>620</v>
      </c>
      <c r="B3340" s="126"/>
      <c r="C3340" s="127" t="s">
        <v>714</v>
      </c>
      <c r="D3340" s="121">
        <v>43017</v>
      </c>
      <c r="E3340" s="122" t="s">
        <v>8203</v>
      </c>
      <c r="F3340" s="122" t="s">
        <v>6</v>
      </c>
      <c r="G3340" s="122">
        <v>900316</v>
      </c>
      <c r="H3340" s="126"/>
      <c r="I3340" s="130" t="s">
        <v>8204</v>
      </c>
      <c r="J3340" s="126"/>
      <c r="K3340" s="126"/>
      <c r="L3340" s="126"/>
      <c r="M3340" s="126"/>
      <c r="N3340" s="226">
        <v>0</v>
      </c>
      <c r="O3340" s="226">
        <v>8799.15</v>
      </c>
      <c r="P3340" s="126" t="s">
        <v>1331</v>
      </c>
    </row>
    <row r="3341" spans="1:16" ht="76.5">
      <c r="A3341" s="126">
        <v>25</v>
      </c>
      <c r="B3341" s="126"/>
      <c r="C3341" s="127" t="s">
        <v>695</v>
      </c>
      <c r="D3341" s="121">
        <v>43017</v>
      </c>
      <c r="E3341" s="122" t="s">
        <v>8205</v>
      </c>
      <c r="F3341" s="122" t="s">
        <v>1368</v>
      </c>
      <c r="G3341" s="122">
        <v>15106912</v>
      </c>
      <c r="H3341" s="126"/>
      <c r="I3341" s="130" t="s">
        <v>8206</v>
      </c>
      <c r="J3341" s="126"/>
      <c r="K3341" s="126"/>
      <c r="L3341" s="126"/>
      <c r="M3341" s="126"/>
      <c r="N3341" s="226">
        <v>128224.27</v>
      </c>
      <c r="O3341" s="226">
        <v>0</v>
      </c>
      <c r="P3341" s="126" t="s">
        <v>1331</v>
      </c>
    </row>
    <row r="3342" spans="1:16" ht="76.5">
      <c r="A3342" s="126">
        <v>25</v>
      </c>
      <c r="B3342" s="126"/>
      <c r="C3342" s="127" t="s">
        <v>695</v>
      </c>
      <c r="D3342" s="121">
        <v>43017</v>
      </c>
      <c r="E3342" s="122" t="s">
        <v>8207</v>
      </c>
      <c r="F3342" s="122" t="s">
        <v>1368</v>
      </c>
      <c r="G3342" s="122">
        <v>15106914</v>
      </c>
      <c r="H3342" s="126"/>
      <c r="I3342" s="130" t="s">
        <v>8208</v>
      </c>
      <c r="J3342" s="126"/>
      <c r="K3342" s="126"/>
      <c r="L3342" s="126"/>
      <c r="M3342" s="126"/>
      <c r="N3342" s="226">
        <v>128224.27</v>
      </c>
      <c r="O3342" s="226">
        <v>0</v>
      </c>
      <c r="P3342" s="126" t="s">
        <v>1331</v>
      </c>
    </row>
    <row r="3343" spans="1:16" ht="76.5">
      <c r="A3343" s="126">
        <v>25</v>
      </c>
      <c r="B3343" s="126"/>
      <c r="C3343" s="127" t="s">
        <v>695</v>
      </c>
      <c r="D3343" s="121">
        <v>43017</v>
      </c>
      <c r="E3343" s="122" t="s">
        <v>8209</v>
      </c>
      <c r="F3343" s="122" t="s">
        <v>1368</v>
      </c>
      <c r="G3343" s="122">
        <v>15106918</v>
      </c>
      <c r="H3343" s="126"/>
      <c r="I3343" s="130" t="s">
        <v>8210</v>
      </c>
      <c r="J3343" s="126"/>
      <c r="K3343" s="126"/>
      <c r="L3343" s="126"/>
      <c r="M3343" s="126"/>
      <c r="N3343" s="226">
        <v>310614.44</v>
      </c>
      <c r="O3343" s="226">
        <v>0</v>
      </c>
      <c r="P3343" s="126" t="s">
        <v>1331</v>
      </c>
    </row>
    <row r="3344" spans="1:16" ht="76.5">
      <c r="A3344" s="126">
        <v>25</v>
      </c>
      <c r="B3344" s="126"/>
      <c r="C3344" s="127" t="s">
        <v>695</v>
      </c>
      <c r="D3344" s="121">
        <v>43017</v>
      </c>
      <c r="E3344" s="122" t="s">
        <v>8211</v>
      </c>
      <c r="F3344" s="122" t="s">
        <v>1368</v>
      </c>
      <c r="G3344" s="122">
        <v>15106920</v>
      </c>
      <c r="H3344" s="126"/>
      <c r="I3344" s="130" t="s">
        <v>8212</v>
      </c>
      <c r="J3344" s="126"/>
      <c r="K3344" s="126"/>
      <c r="L3344" s="126"/>
      <c r="M3344" s="126"/>
      <c r="N3344" s="226">
        <v>148779.26999999999</v>
      </c>
      <c r="O3344" s="226">
        <v>0</v>
      </c>
      <c r="P3344" s="126" t="s">
        <v>1331</v>
      </c>
    </row>
    <row r="3345" spans="1:16" ht="76.5">
      <c r="A3345" s="126">
        <v>25</v>
      </c>
      <c r="B3345" s="126"/>
      <c r="C3345" s="127" t="s">
        <v>695</v>
      </c>
      <c r="D3345" s="121">
        <v>43017</v>
      </c>
      <c r="E3345" s="122" t="s">
        <v>8213</v>
      </c>
      <c r="F3345" s="122" t="s">
        <v>1368</v>
      </c>
      <c r="G3345" s="122">
        <v>15106922</v>
      </c>
      <c r="H3345" s="126"/>
      <c r="I3345" s="130" t="s">
        <v>8214</v>
      </c>
      <c r="J3345" s="126"/>
      <c r="K3345" s="126"/>
      <c r="L3345" s="126"/>
      <c r="M3345" s="126"/>
      <c r="N3345" s="226">
        <v>148779.26999999999</v>
      </c>
      <c r="O3345" s="226">
        <v>0</v>
      </c>
      <c r="P3345" s="126" t="s">
        <v>1331</v>
      </c>
    </row>
    <row r="3346" spans="1:16" ht="76.5">
      <c r="A3346" s="126">
        <v>25</v>
      </c>
      <c r="B3346" s="126"/>
      <c r="C3346" s="127" t="s">
        <v>695</v>
      </c>
      <c r="D3346" s="121">
        <v>43017</v>
      </c>
      <c r="E3346" s="122" t="s">
        <v>8215</v>
      </c>
      <c r="F3346" s="122" t="s">
        <v>1368</v>
      </c>
      <c r="G3346" s="122">
        <v>15106923</v>
      </c>
      <c r="H3346" s="126"/>
      <c r="I3346" s="130" t="s">
        <v>8216</v>
      </c>
      <c r="J3346" s="126"/>
      <c r="K3346" s="126"/>
      <c r="L3346" s="126"/>
      <c r="M3346" s="126"/>
      <c r="N3346" s="226">
        <v>148779.26999999999</v>
      </c>
      <c r="O3346" s="226">
        <v>0</v>
      </c>
      <c r="P3346" s="126" t="s">
        <v>1331</v>
      </c>
    </row>
    <row r="3347" spans="1:16" ht="76.5">
      <c r="A3347" s="126">
        <v>25</v>
      </c>
      <c r="B3347" s="126"/>
      <c r="C3347" s="127" t="s">
        <v>695</v>
      </c>
      <c r="D3347" s="121">
        <v>43017</v>
      </c>
      <c r="E3347" s="122" t="s">
        <v>8217</v>
      </c>
      <c r="F3347" s="122" t="s">
        <v>1368</v>
      </c>
      <c r="G3347" s="122">
        <v>15106924</v>
      </c>
      <c r="H3347" s="126"/>
      <c r="I3347" s="130" t="s">
        <v>8218</v>
      </c>
      <c r="J3347" s="126"/>
      <c r="K3347" s="126"/>
      <c r="L3347" s="126"/>
      <c r="M3347" s="126"/>
      <c r="N3347" s="226">
        <v>132882.72</v>
      </c>
      <c r="O3347" s="226">
        <v>0</v>
      </c>
      <c r="P3347" s="126" t="s">
        <v>1331</v>
      </c>
    </row>
    <row r="3348" spans="1:16" ht="76.5">
      <c r="A3348" s="126">
        <v>25</v>
      </c>
      <c r="B3348" s="126"/>
      <c r="C3348" s="127" t="s">
        <v>695</v>
      </c>
      <c r="D3348" s="121">
        <v>43017</v>
      </c>
      <c r="E3348" s="122" t="s">
        <v>8219</v>
      </c>
      <c r="F3348" s="122" t="s">
        <v>1368</v>
      </c>
      <c r="G3348" s="122">
        <v>15106928</v>
      </c>
      <c r="H3348" s="126"/>
      <c r="I3348" s="130" t="s">
        <v>8220</v>
      </c>
      <c r="J3348" s="126"/>
      <c r="K3348" s="126"/>
      <c r="L3348" s="126"/>
      <c r="M3348" s="126"/>
      <c r="N3348" s="226">
        <v>160089</v>
      </c>
      <c r="O3348" s="226">
        <v>0</v>
      </c>
      <c r="P3348" s="126" t="s">
        <v>1331</v>
      </c>
    </row>
    <row r="3349" spans="1:16" ht="76.5">
      <c r="A3349" s="126">
        <v>25</v>
      </c>
      <c r="B3349" s="126"/>
      <c r="C3349" s="127" t="s">
        <v>695</v>
      </c>
      <c r="D3349" s="121">
        <v>43017</v>
      </c>
      <c r="E3349" s="122" t="s">
        <v>8221</v>
      </c>
      <c r="F3349" s="122" t="s">
        <v>1368</v>
      </c>
      <c r="G3349" s="122">
        <v>15106930</v>
      </c>
      <c r="H3349" s="126"/>
      <c r="I3349" s="130" t="s">
        <v>8222</v>
      </c>
      <c r="J3349" s="126"/>
      <c r="K3349" s="126"/>
      <c r="L3349" s="126"/>
      <c r="M3349" s="126"/>
      <c r="N3349" s="226">
        <v>144402.38</v>
      </c>
      <c r="O3349" s="226">
        <v>0</v>
      </c>
      <c r="P3349" s="126" t="s">
        <v>1331</v>
      </c>
    </row>
    <row r="3350" spans="1:16" ht="76.5">
      <c r="A3350" s="126">
        <v>25</v>
      </c>
      <c r="B3350" s="126"/>
      <c r="C3350" s="127" t="s">
        <v>695</v>
      </c>
      <c r="D3350" s="121">
        <v>43017</v>
      </c>
      <c r="E3350" s="122" t="s">
        <v>8223</v>
      </c>
      <c r="F3350" s="122" t="s">
        <v>1368</v>
      </c>
      <c r="G3350" s="122">
        <v>15106932</v>
      </c>
      <c r="H3350" s="126"/>
      <c r="I3350" s="130" t="s">
        <v>8224</v>
      </c>
      <c r="J3350" s="126"/>
      <c r="K3350" s="126"/>
      <c r="L3350" s="126"/>
      <c r="M3350" s="126"/>
      <c r="N3350" s="226">
        <v>135419.60999999999</v>
      </c>
      <c r="O3350" s="226">
        <v>0</v>
      </c>
      <c r="P3350" s="126" t="s">
        <v>1331</v>
      </c>
    </row>
    <row r="3351" spans="1:16" ht="76.5">
      <c r="A3351" s="126">
        <v>25</v>
      </c>
      <c r="B3351" s="126"/>
      <c r="C3351" s="127" t="s">
        <v>695</v>
      </c>
      <c r="D3351" s="121">
        <v>43017</v>
      </c>
      <c r="E3351" s="122" t="s">
        <v>8225</v>
      </c>
      <c r="F3351" s="122" t="s">
        <v>1368</v>
      </c>
      <c r="G3351" s="122">
        <v>15106933</v>
      </c>
      <c r="H3351" s="126"/>
      <c r="I3351" s="130" t="s">
        <v>8226</v>
      </c>
      <c r="J3351" s="126"/>
      <c r="K3351" s="126"/>
      <c r="L3351" s="126"/>
      <c r="M3351" s="126"/>
      <c r="N3351" s="226">
        <v>160089</v>
      </c>
      <c r="O3351" s="226">
        <v>0</v>
      </c>
      <c r="P3351" s="126" t="s">
        <v>1331</v>
      </c>
    </row>
    <row r="3352" spans="1:16" ht="76.5">
      <c r="A3352" s="126">
        <v>25</v>
      </c>
      <c r="B3352" s="126"/>
      <c r="C3352" s="127" t="s">
        <v>695</v>
      </c>
      <c r="D3352" s="121">
        <v>43017</v>
      </c>
      <c r="E3352" s="122" t="s">
        <v>8227</v>
      </c>
      <c r="F3352" s="122" t="s">
        <v>1368</v>
      </c>
      <c r="G3352" s="122">
        <v>15106935</v>
      </c>
      <c r="H3352" s="126"/>
      <c r="I3352" s="130" t="s">
        <v>8228</v>
      </c>
      <c r="J3352" s="126"/>
      <c r="K3352" s="126"/>
      <c r="L3352" s="126"/>
      <c r="M3352" s="126"/>
      <c r="N3352" s="226">
        <v>155827.37</v>
      </c>
      <c r="O3352" s="226">
        <v>0</v>
      </c>
      <c r="P3352" s="126" t="s">
        <v>1331</v>
      </c>
    </row>
    <row r="3353" spans="1:16" ht="76.5">
      <c r="A3353" s="126">
        <v>25</v>
      </c>
      <c r="B3353" s="126"/>
      <c r="C3353" s="127" t="s">
        <v>695</v>
      </c>
      <c r="D3353" s="121">
        <v>43017</v>
      </c>
      <c r="E3353" s="122" t="s">
        <v>8229</v>
      </c>
      <c r="F3353" s="122" t="s">
        <v>1368</v>
      </c>
      <c r="G3353" s="122">
        <v>15106911</v>
      </c>
      <c r="H3353" s="126"/>
      <c r="I3353" s="130" t="s">
        <v>8230</v>
      </c>
      <c r="J3353" s="126"/>
      <c r="K3353" s="126"/>
      <c r="L3353" s="126"/>
      <c r="M3353" s="126"/>
      <c r="N3353" s="226">
        <v>596393.18999999994</v>
      </c>
      <c r="O3353" s="226">
        <v>0</v>
      </c>
      <c r="P3353" s="126" t="s">
        <v>1331</v>
      </c>
    </row>
    <row r="3354" spans="1:16" ht="76.5">
      <c r="A3354" s="126">
        <v>25</v>
      </c>
      <c r="B3354" s="126"/>
      <c r="C3354" s="127" t="s">
        <v>695</v>
      </c>
      <c r="D3354" s="121">
        <v>43017</v>
      </c>
      <c r="E3354" s="122" t="s">
        <v>8231</v>
      </c>
      <c r="F3354" s="122" t="s">
        <v>1368</v>
      </c>
      <c r="G3354" s="122">
        <v>15106909</v>
      </c>
      <c r="H3354" s="126"/>
      <c r="I3354" s="130" t="s">
        <v>8232</v>
      </c>
      <c r="J3354" s="126"/>
      <c r="K3354" s="126"/>
      <c r="L3354" s="126"/>
      <c r="M3354" s="126"/>
      <c r="N3354" s="226">
        <v>446032.66</v>
      </c>
      <c r="O3354" s="226">
        <v>0</v>
      </c>
      <c r="P3354" s="126" t="s">
        <v>1331</v>
      </c>
    </row>
    <row r="3355" spans="1:16" ht="76.5">
      <c r="A3355" s="126">
        <v>25</v>
      </c>
      <c r="B3355" s="126"/>
      <c r="C3355" s="127" t="s">
        <v>695</v>
      </c>
      <c r="D3355" s="121">
        <v>43017</v>
      </c>
      <c r="E3355" s="122" t="s">
        <v>8233</v>
      </c>
      <c r="F3355" s="122" t="s">
        <v>1368</v>
      </c>
      <c r="G3355" s="122">
        <v>15106906</v>
      </c>
      <c r="H3355" s="126"/>
      <c r="I3355" s="130" t="s">
        <v>8234</v>
      </c>
      <c r="J3355" s="126"/>
      <c r="K3355" s="126"/>
      <c r="L3355" s="126"/>
      <c r="M3355" s="126"/>
      <c r="N3355" s="226">
        <v>155388.29</v>
      </c>
      <c r="O3355" s="226">
        <v>0</v>
      </c>
      <c r="P3355" s="126" t="s">
        <v>1331</v>
      </c>
    </row>
    <row r="3356" spans="1:16" ht="76.5">
      <c r="A3356" s="126">
        <v>25</v>
      </c>
      <c r="B3356" s="126"/>
      <c r="C3356" s="127" t="s">
        <v>695</v>
      </c>
      <c r="D3356" s="121">
        <v>43017</v>
      </c>
      <c r="E3356" s="122" t="s">
        <v>8235</v>
      </c>
      <c r="F3356" s="122" t="s">
        <v>1368</v>
      </c>
      <c r="G3356" s="122">
        <v>15106840</v>
      </c>
      <c r="H3356" s="126"/>
      <c r="I3356" s="130" t="s">
        <v>8236</v>
      </c>
      <c r="J3356" s="126"/>
      <c r="K3356" s="126"/>
      <c r="L3356" s="126"/>
      <c r="M3356" s="126"/>
      <c r="N3356" s="226">
        <v>220189.58</v>
      </c>
      <c r="O3356" s="226">
        <v>0</v>
      </c>
      <c r="P3356" s="126" t="s">
        <v>1331</v>
      </c>
    </row>
    <row r="3357" spans="1:16" ht="76.5">
      <c r="A3357" s="126">
        <v>25</v>
      </c>
      <c r="B3357" s="126"/>
      <c r="C3357" s="127" t="s">
        <v>695</v>
      </c>
      <c r="D3357" s="121">
        <v>43017</v>
      </c>
      <c r="E3357" s="122" t="s">
        <v>8237</v>
      </c>
      <c r="F3357" s="122" t="s">
        <v>1368</v>
      </c>
      <c r="G3357" s="122">
        <v>15106897</v>
      </c>
      <c r="H3357" s="126"/>
      <c r="I3357" s="130" t="s">
        <v>8238</v>
      </c>
      <c r="J3357" s="126"/>
      <c r="K3357" s="126"/>
      <c r="L3357" s="126"/>
      <c r="M3357" s="126"/>
      <c r="N3357" s="226">
        <v>148094.26999999999</v>
      </c>
      <c r="O3357" s="226">
        <v>0</v>
      </c>
      <c r="P3357" s="126" t="s">
        <v>1331</v>
      </c>
    </row>
    <row r="3358" spans="1:16" ht="76.5">
      <c r="A3358" s="126">
        <v>25</v>
      </c>
      <c r="B3358" s="126"/>
      <c r="C3358" s="127" t="s">
        <v>695</v>
      </c>
      <c r="D3358" s="121">
        <v>43017</v>
      </c>
      <c r="E3358" s="122" t="s">
        <v>8239</v>
      </c>
      <c r="F3358" s="122" t="s">
        <v>1368</v>
      </c>
      <c r="G3358" s="122">
        <v>15106899</v>
      </c>
      <c r="H3358" s="126"/>
      <c r="I3358" s="130" t="s">
        <v>8240</v>
      </c>
      <c r="J3358" s="126"/>
      <c r="K3358" s="126"/>
      <c r="L3358" s="126"/>
      <c r="M3358" s="126"/>
      <c r="N3358" s="226">
        <v>116010.39</v>
      </c>
      <c r="O3358" s="226">
        <v>0</v>
      </c>
      <c r="P3358" s="126" t="s">
        <v>1331</v>
      </c>
    </row>
    <row r="3359" spans="1:16" ht="76.5">
      <c r="A3359" s="126">
        <v>25</v>
      </c>
      <c r="B3359" s="126"/>
      <c r="C3359" s="127" t="s">
        <v>695</v>
      </c>
      <c r="D3359" s="121">
        <v>43017</v>
      </c>
      <c r="E3359" s="122" t="s">
        <v>8241</v>
      </c>
      <c r="F3359" s="122" t="s">
        <v>1368</v>
      </c>
      <c r="G3359" s="122">
        <v>15106901</v>
      </c>
      <c r="H3359" s="126"/>
      <c r="I3359" s="130" t="s">
        <v>8242</v>
      </c>
      <c r="J3359" s="126"/>
      <c r="K3359" s="126"/>
      <c r="L3359" s="126"/>
      <c r="M3359" s="126"/>
      <c r="N3359" s="226">
        <v>102937.29</v>
      </c>
      <c r="O3359" s="226">
        <v>0</v>
      </c>
      <c r="P3359" s="126" t="s">
        <v>1331</v>
      </c>
    </row>
    <row r="3360" spans="1:16" ht="76.5">
      <c r="A3360" s="126">
        <v>25</v>
      </c>
      <c r="B3360" s="126"/>
      <c r="C3360" s="127" t="s">
        <v>695</v>
      </c>
      <c r="D3360" s="121">
        <v>43017</v>
      </c>
      <c r="E3360" s="122" t="s">
        <v>8243</v>
      </c>
      <c r="F3360" s="122" t="s">
        <v>1368</v>
      </c>
      <c r="G3360" s="122">
        <v>15106828</v>
      </c>
      <c r="H3360" s="126"/>
      <c r="I3360" s="130" t="s">
        <v>8244</v>
      </c>
      <c r="J3360" s="126"/>
      <c r="K3360" s="126"/>
      <c r="L3360" s="126"/>
      <c r="M3360" s="126"/>
      <c r="N3360" s="226">
        <v>150232.51</v>
      </c>
      <c r="O3360" s="226">
        <v>0</v>
      </c>
      <c r="P3360" s="126" t="s">
        <v>1331</v>
      </c>
    </row>
    <row r="3361" spans="1:16" ht="76.5">
      <c r="A3361" s="126">
        <v>25</v>
      </c>
      <c r="B3361" s="126"/>
      <c r="C3361" s="127" t="s">
        <v>695</v>
      </c>
      <c r="D3361" s="121">
        <v>43017</v>
      </c>
      <c r="E3361" s="122" t="s">
        <v>8245</v>
      </c>
      <c r="F3361" s="122" t="s">
        <v>1368</v>
      </c>
      <c r="G3361" s="122">
        <v>15106830</v>
      </c>
      <c r="H3361" s="126"/>
      <c r="I3361" s="130" t="s">
        <v>8246</v>
      </c>
      <c r="J3361" s="126"/>
      <c r="K3361" s="126"/>
      <c r="L3361" s="126"/>
      <c r="M3361" s="126"/>
      <c r="N3361" s="226">
        <v>324611.52</v>
      </c>
      <c r="O3361" s="226">
        <v>0</v>
      </c>
      <c r="P3361" s="126" t="s">
        <v>1331</v>
      </c>
    </row>
    <row r="3362" spans="1:16" ht="76.5">
      <c r="A3362" s="126">
        <v>25</v>
      </c>
      <c r="B3362" s="126"/>
      <c r="C3362" s="127" t="s">
        <v>695</v>
      </c>
      <c r="D3362" s="121">
        <v>43017</v>
      </c>
      <c r="E3362" s="122" t="s">
        <v>8247</v>
      </c>
      <c r="F3362" s="122" t="s">
        <v>1368</v>
      </c>
      <c r="G3362" s="122">
        <v>15106571</v>
      </c>
      <c r="H3362" s="126"/>
      <c r="I3362" s="130" t="s">
        <v>8248</v>
      </c>
      <c r="J3362" s="126"/>
      <c r="K3362" s="126"/>
      <c r="L3362" s="126"/>
      <c r="M3362" s="126"/>
      <c r="N3362" s="226">
        <v>199145.8</v>
      </c>
      <c r="O3362" s="226">
        <v>0</v>
      </c>
      <c r="P3362" s="126" t="s">
        <v>1331</v>
      </c>
    </row>
    <row r="3363" spans="1:16" ht="76.5">
      <c r="A3363" s="126">
        <v>25</v>
      </c>
      <c r="B3363" s="126"/>
      <c r="C3363" s="127" t="s">
        <v>695</v>
      </c>
      <c r="D3363" s="121">
        <v>43017</v>
      </c>
      <c r="E3363" s="122" t="s">
        <v>8249</v>
      </c>
      <c r="F3363" s="122" t="s">
        <v>1368</v>
      </c>
      <c r="G3363" s="122">
        <v>15106674</v>
      </c>
      <c r="H3363" s="126"/>
      <c r="I3363" s="130" t="s">
        <v>8250</v>
      </c>
      <c r="J3363" s="126"/>
      <c r="K3363" s="126"/>
      <c r="L3363" s="126"/>
      <c r="M3363" s="126"/>
      <c r="N3363" s="226">
        <v>399838.8</v>
      </c>
      <c r="O3363" s="226">
        <v>0</v>
      </c>
      <c r="P3363" s="126" t="s">
        <v>1331</v>
      </c>
    </row>
    <row r="3364" spans="1:16" ht="76.5">
      <c r="A3364" s="126">
        <v>25</v>
      </c>
      <c r="B3364" s="126"/>
      <c r="C3364" s="127" t="s">
        <v>695</v>
      </c>
      <c r="D3364" s="121">
        <v>43017</v>
      </c>
      <c r="E3364" s="122" t="s">
        <v>8251</v>
      </c>
      <c r="F3364" s="122" t="s">
        <v>1368</v>
      </c>
      <c r="G3364" s="122">
        <v>15106179</v>
      </c>
      <c r="H3364" s="126"/>
      <c r="I3364" s="130" t="s">
        <v>8252</v>
      </c>
      <c r="J3364" s="126"/>
      <c r="K3364" s="126"/>
      <c r="L3364" s="126"/>
      <c r="M3364" s="126"/>
      <c r="N3364" s="226">
        <v>575961.09</v>
      </c>
      <c r="O3364" s="226">
        <v>0</v>
      </c>
      <c r="P3364" s="126" t="s">
        <v>1331</v>
      </c>
    </row>
    <row r="3365" spans="1:16" ht="76.5">
      <c r="A3365" s="126">
        <v>25</v>
      </c>
      <c r="B3365" s="126"/>
      <c r="C3365" s="127" t="s">
        <v>695</v>
      </c>
      <c r="D3365" s="121">
        <v>43017</v>
      </c>
      <c r="E3365" s="122" t="s">
        <v>8253</v>
      </c>
      <c r="F3365" s="122" t="s">
        <v>1368</v>
      </c>
      <c r="G3365" s="122">
        <v>15105097</v>
      </c>
      <c r="H3365" s="126"/>
      <c r="I3365" s="130" t="s">
        <v>8254</v>
      </c>
      <c r="J3365" s="126"/>
      <c r="K3365" s="126"/>
      <c r="L3365" s="126"/>
      <c r="M3365" s="126"/>
      <c r="N3365" s="226">
        <v>594442.61</v>
      </c>
      <c r="O3365" s="226">
        <v>0</v>
      </c>
      <c r="P3365" s="126" t="s">
        <v>1331</v>
      </c>
    </row>
    <row r="3366" spans="1:16" ht="89.25">
      <c r="A3366" s="126">
        <v>513</v>
      </c>
      <c r="B3366" s="126"/>
      <c r="C3366" s="127" t="s">
        <v>201</v>
      </c>
      <c r="D3366" s="121">
        <v>43017</v>
      </c>
      <c r="E3366" s="122" t="s">
        <v>8255</v>
      </c>
      <c r="F3366" s="122" t="s">
        <v>15</v>
      </c>
      <c r="G3366" s="122">
        <v>3309</v>
      </c>
      <c r="H3366" s="126"/>
      <c r="I3366" s="130" t="s">
        <v>8256</v>
      </c>
      <c r="J3366" s="126"/>
      <c r="K3366" s="126"/>
      <c r="L3366" s="126"/>
      <c r="M3366" s="126"/>
      <c r="N3366" s="226">
        <v>50</v>
      </c>
      <c r="O3366" s="226">
        <v>0</v>
      </c>
      <c r="P3366" s="126" t="s">
        <v>1331</v>
      </c>
    </row>
    <row r="3367" spans="1:16" ht="76.5">
      <c r="A3367" s="126">
        <v>25</v>
      </c>
      <c r="B3367" s="126"/>
      <c r="C3367" s="127" t="s">
        <v>695</v>
      </c>
      <c r="D3367" s="121">
        <v>43017</v>
      </c>
      <c r="E3367" s="122" t="s">
        <v>8257</v>
      </c>
      <c r="F3367" s="122" t="s">
        <v>1368</v>
      </c>
      <c r="G3367" s="122">
        <v>15105620</v>
      </c>
      <c r="H3367" s="126"/>
      <c r="I3367" s="130" t="s">
        <v>8258</v>
      </c>
      <c r="J3367" s="126"/>
      <c r="K3367" s="126"/>
      <c r="L3367" s="126"/>
      <c r="M3367" s="126"/>
      <c r="N3367" s="226">
        <v>240000</v>
      </c>
      <c r="O3367" s="226">
        <v>0</v>
      </c>
      <c r="P3367" s="126" t="s">
        <v>1331</v>
      </c>
    </row>
    <row r="3368" spans="1:16" ht="76.5">
      <c r="A3368" s="126">
        <v>25</v>
      </c>
      <c r="B3368" s="126"/>
      <c r="C3368" s="127" t="s">
        <v>695</v>
      </c>
      <c r="D3368" s="121">
        <v>43017</v>
      </c>
      <c r="E3368" s="122" t="s">
        <v>8259</v>
      </c>
      <c r="F3368" s="122" t="s">
        <v>1368</v>
      </c>
      <c r="G3368" s="122">
        <v>15106000</v>
      </c>
      <c r="H3368" s="126"/>
      <c r="I3368" s="130" t="s">
        <v>8260</v>
      </c>
      <c r="J3368" s="126"/>
      <c r="K3368" s="126"/>
      <c r="L3368" s="126"/>
      <c r="M3368" s="126"/>
      <c r="N3368" s="226">
        <v>215947.78</v>
      </c>
      <c r="O3368" s="226">
        <v>0</v>
      </c>
      <c r="P3368" s="126" t="s">
        <v>1331</v>
      </c>
    </row>
    <row r="3369" spans="1:16" ht="76.5">
      <c r="A3369" s="126">
        <v>25</v>
      </c>
      <c r="B3369" s="126"/>
      <c r="C3369" s="127" t="s">
        <v>695</v>
      </c>
      <c r="D3369" s="121">
        <v>43017</v>
      </c>
      <c r="E3369" s="122" t="s">
        <v>8261</v>
      </c>
      <c r="F3369" s="122" t="s">
        <v>1368</v>
      </c>
      <c r="G3369" s="122">
        <v>15106902</v>
      </c>
      <c r="H3369" s="126"/>
      <c r="I3369" s="130" t="s">
        <v>8262</v>
      </c>
      <c r="J3369" s="126"/>
      <c r="K3369" s="126"/>
      <c r="L3369" s="126"/>
      <c r="M3369" s="126"/>
      <c r="N3369" s="226">
        <v>331047.76</v>
      </c>
      <c r="O3369" s="226">
        <v>0</v>
      </c>
      <c r="P3369" s="126" t="s">
        <v>1331</v>
      </c>
    </row>
    <row r="3370" spans="1:16" ht="76.5">
      <c r="A3370" s="126">
        <v>25</v>
      </c>
      <c r="B3370" s="126"/>
      <c r="C3370" s="127" t="s">
        <v>695</v>
      </c>
      <c r="D3370" s="121">
        <v>43017</v>
      </c>
      <c r="E3370" s="122" t="s">
        <v>8263</v>
      </c>
      <c r="F3370" s="122" t="s">
        <v>1368</v>
      </c>
      <c r="G3370" s="122">
        <v>15106123</v>
      </c>
      <c r="H3370" s="126"/>
      <c r="I3370" s="130" t="s">
        <v>8264</v>
      </c>
      <c r="J3370" s="126"/>
      <c r="K3370" s="126"/>
      <c r="L3370" s="126"/>
      <c r="M3370" s="126"/>
      <c r="N3370" s="226">
        <v>143395.51999999999</v>
      </c>
      <c r="O3370" s="226">
        <v>0</v>
      </c>
      <c r="P3370" s="126" t="s">
        <v>1331</v>
      </c>
    </row>
    <row r="3371" spans="1:16" ht="76.5">
      <c r="A3371" s="126">
        <v>25</v>
      </c>
      <c r="B3371" s="126"/>
      <c r="C3371" s="127" t="s">
        <v>695</v>
      </c>
      <c r="D3371" s="121">
        <v>43017</v>
      </c>
      <c r="E3371" s="122" t="s">
        <v>8265</v>
      </c>
      <c r="F3371" s="122" t="s">
        <v>1368</v>
      </c>
      <c r="G3371" s="122">
        <v>15106298</v>
      </c>
      <c r="H3371" s="126"/>
      <c r="I3371" s="130" t="s">
        <v>8266</v>
      </c>
      <c r="J3371" s="126"/>
      <c r="K3371" s="126"/>
      <c r="L3371" s="126"/>
      <c r="M3371" s="126"/>
      <c r="N3371" s="226">
        <v>143395.51999999999</v>
      </c>
      <c r="O3371" s="226">
        <v>0</v>
      </c>
      <c r="P3371" s="126" t="s">
        <v>1331</v>
      </c>
    </row>
    <row r="3372" spans="1:16" ht="76.5">
      <c r="A3372" s="126">
        <v>25</v>
      </c>
      <c r="B3372" s="126"/>
      <c r="C3372" s="127" t="s">
        <v>695</v>
      </c>
      <c r="D3372" s="121">
        <v>43017</v>
      </c>
      <c r="E3372" s="122" t="s">
        <v>8267</v>
      </c>
      <c r="F3372" s="122" t="s">
        <v>1368</v>
      </c>
      <c r="G3372" s="122">
        <v>15106426</v>
      </c>
      <c r="H3372" s="126"/>
      <c r="I3372" s="130" t="s">
        <v>8268</v>
      </c>
      <c r="J3372" s="126"/>
      <c r="K3372" s="126"/>
      <c r="L3372" s="126"/>
      <c r="M3372" s="126"/>
      <c r="N3372" s="226">
        <v>143395.51999999999</v>
      </c>
      <c r="O3372" s="226">
        <v>0</v>
      </c>
      <c r="P3372" s="126" t="s">
        <v>1331</v>
      </c>
    </row>
    <row r="3373" spans="1:16" ht="76.5">
      <c r="A3373" s="126">
        <v>25</v>
      </c>
      <c r="B3373" s="126"/>
      <c r="C3373" s="127" t="s">
        <v>695</v>
      </c>
      <c r="D3373" s="121">
        <v>43017</v>
      </c>
      <c r="E3373" s="122" t="s">
        <v>8269</v>
      </c>
      <c r="F3373" s="122" t="s">
        <v>1368</v>
      </c>
      <c r="G3373" s="122">
        <v>15106578</v>
      </c>
      <c r="H3373" s="126"/>
      <c r="I3373" s="130" t="s">
        <v>8270</v>
      </c>
      <c r="J3373" s="126"/>
      <c r="K3373" s="126"/>
      <c r="L3373" s="126"/>
      <c r="M3373" s="126"/>
      <c r="N3373" s="226">
        <v>169813.44</v>
      </c>
      <c r="O3373" s="226">
        <v>0</v>
      </c>
      <c r="P3373" s="126" t="s">
        <v>1331</v>
      </c>
    </row>
    <row r="3374" spans="1:16" ht="76.5">
      <c r="A3374" s="126">
        <v>25</v>
      </c>
      <c r="B3374" s="126"/>
      <c r="C3374" s="127" t="s">
        <v>695</v>
      </c>
      <c r="D3374" s="121">
        <v>43017</v>
      </c>
      <c r="E3374" s="122" t="s">
        <v>8271</v>
      </c>
      <c r="F3374" s="122" t="s">
        <v>1368</v>
      </c>
      <c r="G3374" s="122">
        <v>15106839</v>
      </c>
      <c r="H3374" s="126"/>
      <c r="I3374" s="130" t="s">
        <v>8272</v>
      </c>
      <c r="J3374" s="126"/>
      <c r="K3374" s="126"/>
      <c r="L3374" s="126"/>
      <c r="M3374" s="126"/>
      <c r="N3374" s="226">
        <v>100945.15</v>
      </c>
      <c r="O3374" s="226">
        <v>0</v>
      </c>
      <c r="P3374" s="126" t="s">
        <v>1331</v>
      </c>
    </row>
    <row r="3375" spans="1:16" ht="76.5">
      <c r="A3375" s="126">
        <v>25</v>
      </c>
      <c r="B3375" s="126"/>
      <c r="C3375" s="127" t="s">
        <v>695</v>
      </c>
      <c r="D3375" s="121">
        <v>43017</v>
      </c>
      <c r="E3375" s="122" t="s">
        <v>8273</v>
      </c>
      <c r="F3375" s="122" t="s">
        <v>1368</v>
      </c>
      <c r="G3375" s="122">
        <v>15106829</v>
      </c>
      <c r="H3375" s="126"/>
      <c r="I3375" s="130" t="s">
        <v>8274</v>
      </c>
      <c r="J3375" s="126"/>
      <c r="K3375" s="126"/>
      <c r="L3375" s="126"/>
      <c r="M3375" s="126"/>
      <c r="N3375" s="226">
        <v>142364.15</v>
      </c>
      <c r="O3375" s="226">
        <v>0</v>
      </c>
      <c r="P3375" s="126" t="s">
        <v>1331</v>
      </c>
    </row>
    <row r="3376" spans="1:16" ht="76.5">
      <c r="A3376" s="126">
        <v>25</v>
      </c>
      <c r="B3376" s="126"/>
      <c r="C3376" s="127" t="s">
        <v>695</v>
      </c>
      <c r="D3376" s="121">
        <v>43017</v>
      </c>
      <c r="E3376" s="122" t="s">
        <v>8275</v>
      </c>
      <c r="F3376" s="122" t="s">
        <v>1368</v>
      </c>
      <c r="G3376" s="122">
        <v>15106563</v>
      </c>
      <c r="H3376" s="126"/>
      <c r="I3376" s="130" t="s">
        <v>8276</v>
      </c>
      <c r="J3376" s="126"/>
      <c r="K3376" s="126"/>
      <c r="L3376" s="126"/>
      <c r="M3376" s="126"/>
      <c r="N3376" s="226">
        <v>906287.98</v>
      </c>
      <c r="O3376" s="226">
        <v>0</v>
      </c>
      <c r="P3376" s="126" t="s">
        <v>1331</v>
      </c>
    </row>
    <row r="3377" spans="1:16" ht="76.5">
      <c r="A3377" s="126">
        <v>25</v>
      </c>
      <c r="B3377" s="126"/>
      <c r="C3377" s="127" t="s">
        <v>695</v>
      </c>
      <c r="D3377" s="121">
        <v>43017</v>
      </c>
      <c r="E3377" s="122" t="s">
        <v>8277</v>
      </c>
      <c r="F3377" s="122" t="s">
        <v>1368</v>
      </c>
      <c r="G3377" s="122">
        <v>15106905</v>
      </c>
      <c r="H3377" s="126"/>
      <c r="I3377" s="130" t="s">
        <v>8278</v>
      </c>
      <c r="J3377" s="126"/>
      <c r="K3377" s="126"/>
      <c r="L3377" s="126"/>
      <c r="M3377" s="126"/>
      <c r="N3377" s="226">
        <v>305923</v>
      </c>
      <c r="O3377" s="226">
        <v>0</v>
      </c>
      <c r="P3377" s="126" t="s">
        <v>1331</v>
      </c>
    </row>
    <row r="3378" spans="1:16" ht="76.5">
      <c r="A3378" s="126">
        <v>25</v>
      </c>
      <c r="B3378" s="126"/>
      <c r="C3378" s="127" t="s">
        <v>695</v>
      </c>
      <c r="D3378" s="121">
        <v>43017</v>
      </c>
      <c r="E3378" s="122" t="s">
        <v>8279</v>
      </c>
      <c r="F3378" s="122" t="s">
        <v>1368</v>
      </c>
      <c r="G3378" s="122">
        <v>15104642</v>
      </c>
      <c r="H3378" s="126"/>
      <c r="I3378" s="130" t="s">
        <v>8280</v>
      </c>
      <c r="J3378" s="126"/>
      <c r="K3378" s="126"/>
      <c r="L3378" s="126"/>
      <c r="M3378" s="126"/>
      <c r="N3378" s="226">
        <v>161652.6</v>
      </c>
      <c r="O3378" s="226">
        <v>0</v>
      </c>
      <c r="P3378" s="126" t="s">
        <v>1331</v>
      </c>
    </row>
    <row r="3379" spans="1:16" ht="76.5">
      <c r="A3379" s="126">
        <v>25</v>
      </c>
      <c r="B3379" s="126"/>
      <c r="C3379" s="127" t="s">
        <v>695</v>
      </c>
      <c r="D3379" s="121">
        <v>43017</v>
      </c>
      <c r="E3379" s="122" t="s">
        <v>8281</v>
      </c>
      <c r="F3379" s="122" t="s">
        <v>1368</v>
      </c>
      <c r="G3379" s="122">
        <v>15104643</v>
      </c>
      <c r="H3379" s="126"/>
      <c r="I3379" s="130" t="s">
        <v>8282</v>
      </c>
      <c r="J3379" s="126"/>
      <c r="K3379" s="126"/>
      <c r="L3379" s="126"/>
      <c r="M3379" s="126"/>
      <c r="N3379" s="226">
        <v>210194.7</v>
      </c>
      <c r="O3379" s="226">
        <v>0</v>
      </c>
      <c r="P3379" s="126" t="s">
        <v>1331</v>
      </c>
    </row>
    <row r="3380" spans="1:16" ht="76.5">
      <c r="A3380" s="126">
        <v>25</v>
      </c>
      <c r="B3380" s="126"/>
      <c r="C3380" s="127" t="s">
        <v>695</v>
      </c>
      <c r="D3380" s="121">
        <v>43017</v>
      </c>
      <c r="E3380" s="122" t="s">
        <v>8283</v>
      </c>
      <c r="F3380" s="122" t="s">
        <v>1368</v>
      </c>
      <c r="G3380" s="122">
        <v>15104755</v>
      </c>
      <c r="H3380" s="126"/>
      <c r="I3380" s="130" t="s">
        <v>8284</v>
      </c>
      <c r="J3380" s="126"/>
      <c r="K3380" s="126"/>
      <c r="L3380" s="126"/>
      <c r="M3380" s="126"/>
      <c r="N3380" s="226">
        <v>93448.16</v>
      </c>
      <c r="O3380" s="226">
        <v>0</v>
      </c>
      <c r="P3380" s="126" t="s">
        <v>1331</v>
      </c>
    </row>
    <row r="3381" spans="1:16" ht="76.5">
      <c r="A3381" s="126">
        <v>25</v>
      </c>
      <c r="B3381" s="126"/>
      <c r="C3381" s="127" t="s">
        <v>695</v>
      </c>
      <c r="D3381" s="121">
        <v>43017</v>
      </c>
      <c r="E3381" s="122" t="s">
        <v>8285</v>
      </c>
      <c r="F3381" s="122" t="s">
        <v>1368</v>
      </c>
      <c r="G3381" s="122">
        <v>15104824</v>
      </c>
      <c r="H3381" s="126"/>
      <c r="I3381" s="130" t="s">
        <v>8286</v>
      </c>
      <c r="J3381" s="126"/>
      <c r="K3381" s="126"/>
      <c r="L3381" s="126"/>
      <c r="M3381" s="126"/>
      <c r="N3381" s="226">
        <v>359605.25</v>
      </c>
      <c r="O3381" s="226">
        <v>0</v>
      </c>
      <c r="P3381" s="126" t="s">
        <v>1331</v>
      </c>
    </row>
    <row r="3382" spans="1:16" ht="76.5">
      <c r="A3382" s="126">
        <v>25</v>
      </c>
      <c r="B3382" s="126"/>
      <c r="C3382" s="127" t="s">
        <v>695</v>
      </c>
      <c r="D3382" s="121">
        <v>43017</v>
      </c>
      <c r="E3382" s="122" t="s">
        <v>8287</v>
      </c>
      <c r="F3382" s="122" t="s">
        <v>1368</v>
      </c>
      <c r="G3382" s="122">
        <v>15104590</v>
      </c>
      <c r="H3382" s="126"/>
      <c r="I3382" s="130" t="s">
        <v>8288</v>
      </c>
      <c r="J3382" s="126"/>
      <c r="K3382" s="126"/>
      <c r="L3382" s="126"/>
      <c r="M3382" s="126"/>
      <c r="N3382" s="226">
        <v>600000</v>
      </c>
      <c r="O3382" s="226">
        <v>0</v>
      </c>
      <c r="P3382" s="126" t="s">
        <v>1331</v>
      </c>
    </row>
    <row r="3383" spans="1:16" ht="76.5">
      <c r="A3383" s="126">
        <v>25</v>
      </c>
      <c r="B3383" s="126"/>
      <c r="C3383" s="127" t="s">
        <v>695</v>
      </c>
      <c r="D3383" s="121">
        <v>43017</v>
      </c>
      <c r="E3383" s="122" t="s">
        <v>8289</v>
      </c>
      <c r="F3383" s="122" t="s">
        <v>1368</v>
      </c>
      <c r="G3383" s="122">
        <v>15104566</v>
      </c>
      <c r="H3383" s="126"/>
      <c r="I3383" s="130" t="s">
        <v>8290</v>
      </c>
      <c r="J3383" s="126"/>
      <c r="K3383" s="126"/>
      <c r="L3383" s="126"/>
      <c r="M3383" s="126"/>
      <c r="N3383" s="226">
        <v>584695.6</v>
      </c>
      <c r="O3383" s="226">
        <v>0</v>
      </c>
      <c r="P3383" s="126" t="s">
        <v>1331</v>
      </c>
    </row>
    <row r="3384" spans="1:16" ht="76.5">
      <c r="A3384" s="126">
        <v>25</v>
      </c>
      <c r="B3384" s="126"/>
      <c r="C3384" s="127" t="s">
        <v>695</v>
      </c>
      <c r="D3384" s="121">
        <v>43017</v>
      </c>
      <c r="E3384" s="122" t="s">
        <v>8291</v>
      </c>
      <c r="F3384" s="122" t="s">
        <v>1368</v>
      </c>
      <c r="G3384" s="122">
        <v>15104551</v>
      </c>
      <c r="H3384" s="126"/>
      <c r="I3384" s="130" t="s">
        <v>8292</v>
      </c>
      <c r="J3384" s="126"/>
      <c r="K3384" s="126"/>
      <c r="L3384" s="126"/>
      <c r="M3384" s="126"/>
      <c r="N3384" s="226">
        <v>600000</v>
      </c>
      <c r="O3384" s="226">
        <v>0</v>
      </c>
      <c r="P3384" s="126" t="s">
        <v>1331</v>
      </c>
    </row>
    <row r="3385" spans="1:16" ht="76.5">
      <c r="A3385" s="126">
        <v>25</v>
      </c>
      <c r="B3385" s="126"/>
      <c r="C3385" s="127" t="s">
        <v>695</v>
      </c>
      <c r="D3385" s="121">
        <v>43017</v>
      </c>
      <c r="E3385" s="122" t="s">
        <v>8293</v>
      </c>
      <c r="F3385" s="122" t="s">
        <v>1368</v>
      </c>
      <c r="G3385" s="122">
        <v>15104006</v>
      </c>
      <c r="H3385" s="126"/>
      <c r="I3385" s="130" t="s">
        <v>8294</v>
      </c>
      <c r="J3385" s="126"/>
      <c r="K3385" s="126"/>
      <c r="L3385" s="126"/>
      <c r="M3385" s="126"/>
      <c r="N3385" s="226">
        <v>106097.44</v>
      </c>
      <c r="O3385" s="226">
        <v>0</v>
      </c>
      <c r="P3385" s="126" t="s">
        <v>1331</v>
      </c>
    </row>
    <row r="3386" spans="1:16" ht="76.5">
      <c r="A3386" s="126">
        <v>25</v>
      </c>
      <c r="B3386" s="126"/>
      <c r="C3386" s="127" t="s">
        <v>695</v>
      </c>
      <c r="D3386" s="121">
        <v>43017</v>
      </c>
      <c r="E3386" s="122" t="s">
        <v>8295</v>
      </c>
      <c r="F3386" s="122" t="s">
        <v>1368</v>
      </c>
      <c r="G3386" s="122">
        <v>15104008</v>
      </c>
      <c r="H3386" s="126"/>
      <c r="I3386" s="130" t="s">
        <v>8296</v>
      </c>
      <c r="J3386" s="126"/>
      <c r="K3386" s="126"/>
      <c r="L3386" s="126"/>
      <c r="M3386" s="126"/>
      <c r="N3386" s="226">
        <v>410905.96</v>
      </c>
      <c r="O3386" s="226">
        <v>0</v>
      </c>
      <c r="P3386" s="126" t="s">
        <v>1331</v>
      </c>
    </row>
    <row r="3387" spans="1:16" ht="76.5">
      <c r="A3387" s="126">
        <v>25</v>
      </c>
      <c r="B3387" s="126"/>
      <c r="C3387" s="127" t="s">
        <v>695</v>
      </c>
      <c r="D3387" s="121">
        <v>43017</v>
      </c>
      <c r="E3387" s="122" t="s">
        <v>8297</v>
      </c>
      <c r="F3387" s="122" t="s">
        <v>1368</v>
      </c>
      <c r="G3387" s="122">
        <v>15104043</v>
      </c>
      <c r="H3387" s="126"/>
      <c r="I3387" s="130" t="s">
        <v>8298</v>
      </c>
      <c r="J3387" s="126"/>
      <c r="K3387" s="126"/>
      <c r="L3387" s="126"/>
      <c r="M3387" s="126"/>
      <c r="N3387" s="226">
        <v>82996.600000000006</v>
      </c>
      <c r="O3387" s="226">
        <v>0</v>
      </c>
      <c r="P3387" s="126" t="s">
        <v>1331</v>
      </c>
    </row>
    <row r="3388" spans="1:16" ht="51">
      <c r="A3388" s="126" t="s">
        <v>620</v>
      </c>
      <c r="B3388" s="126"/>
      <c r="C3388" s="127" t="s">
        <v>714</v>
      </c>
      <c r="D3388" s="121">
        <v>43018</v>
      </c>
      <c r="E3388" s="122" t="s">
        <v>8299</v>
      </c>
      <c r="F3388" s="122" t="s">
        <v>1368</v>
      </c>
      <c r="G3388" s="122">
        <v>15137782</v>
      </c>
      <c r="H3388" s="126"/>
      <c r="I3388" s="130" t="s">
        <v>8300</v>
      </c>
      <c r="J3388" s="126"/>
      <c r="K3388" s="126"/>
      <c r="L3388" s="126"/>
      <c r="M3388" s="126"/>
      <c r="N3388" s="226">
        <v>0</v>
      </c>
      <c r="O3388" s="226">
        <v>5000000</v>
      </c>
      <c r="P3388" s="126" t="s">
        <v>1331</v>
      </c>
    </row>
    <row r="3389" spans="1:16" ht="63.75">
      <c r="A3389" s="126">
        <v>580</v>
      </c>
      <c r="B3389" s="126"/>
      <c r="C3389" s="127" t="s">
        <v>218</v>
      </c>
      <c r="D3389" s="121">
        <v>43018</v>
      </c>
      <c r="E3389" s="122" t="s">
        <v>8301</v>
      </c>
      <c r="F3389" s="122" t="s">
        <v>6</v>
      </c>
      <c r="G3389" s="122">
        <v>894371</v>
      </c>
      <c r="H3389" s="126"/>
      <c r="I3389" s="130" t="s">
        <v>8302</v>
      </c>
      <c r="J3389" s="126"/>
      <c r="K3389" s="126"/>
      <c r="L3389" s="126"/>
      <c r="M3389" s="126"/>
      <c r="N3389" s="226">
        <v>0</v>
      </c>
      <c r="O3389" s="226">
        <v>33229</v>
      </c>
      <c r="P3389" s="126" t="s">
        <v>1331</v>
      </c>
    </row>
    <row r="3390" spans="1:16" ht="63.75">
      <c r="A3390" s="126">
        <v>10</v>
      </c>
      <c r="B3390" s="126"/>
      <c r="C3390" s="127" t="s">
        <v>691</v>
      </c>
      <c r="D3390" s="121">
        <v>43018</v>
      </c>
      <c r="E3390" s="122" t="s">
        <v>8303</v>
      </c>
      <c r="F3390" s="122" t="s">
        <v>6</v>
      </c>
      <c r="G3390" s="122">
        <v>894372</v>
      </c>
      <c r="H3390" s="126"/>
      <c r="I3390" s="130" t="s">
        <v>8304</v>
      </c>
      <c r="J3390" s="126"/>
      <c r="K3390" s="126"/>
      <c r="L3390" s="126"/>
      <c r="M3390" s="126"/>
      <c r="N3390" s="226">
        <v>0</v>
      </c>
      <c r="O3390" s="226">
        <v>0.01</v>
      </c>
      <c r="P3390" s="126" t="s">
        <v>1331</v>
      </c>
    </row>
    <row r="3391" spans="1:16" ht="63.75">
      <c r="A3391" s="126">
        <v>10</v>
      </c>
      <c r="B3391" s="126"/>
      <c r="C3391" s="127" t="s">
        <v>691</v>
      </c>
      <c r="D3391" s="121">
        <v>43018</v>
      </c>
      <c r="E3391" s="122" t="s">
        <v>8305</v>
      </c>
      <c r="F3391" s="122" t="s">
        <v>6</v>
      </c>
      <c r="G3391" s="122">
        <v>894374</v>
      </c>
      <c r="H3391" s="126"/>
      <c r="I3391" s="130" t="s">
        <v>8304</v>
      </c>
      <c r="J3391" s="126"/>
      <c r="K3391" s="126"/>
      <c r="L3391" s="126"/>
      <c r="M3391" s="126"/>
      <c r="N3391" s="226">
        <v>0</v>
      </c>
      <c r="O3391" s="226">
        <v>0.01</v>
      </c>
      <c r="P3391" s="126" t="s">
        <v>1331</v>
      </c>
    </row>
    <row r="3392" spans="1:16" ht="76.5">
      <c r="A3392" s="126" t="s">
        <v>621</v>
      </c>
      <c r="B3392" s="126"/>
      <c r="C3392" s="127" t="s">
        <v>715</v>
      </c>
      <c r="D3392" s="121">
        <v>43018</v>
      </c>
      <c r="E3392" s="122" t="s">
        <v>8306</v>
      </c>
      <c r="F3392" s="122" t="s">
        <v>6</v>
      </c>
      <c r="G3392" s="122">
        <v>894620</v>
      </c>
      <c r="H3392" s="126"/>
      <c r="I3392" s="130" t="s">
        <v>8307</v>
      </c>
      <c r="J3392" s="126"/>
      <c r="K3392" s="126"/>
      <c r="L3392" s="126"/>
      <c r="M3392" s="126"/>
      <c r="N3392" s="226">
        <v>0</v>
      </c>
      <c r="O3392" s="226">
        <v>165000</v>
      </c>
      <c r="P3392" s="126" t="s">
        <v>1331</v>
      </c>
    </row>
    <row r="3393" spans="1:16" ht="102">
      <c r="A3393" s="126">
        <v>574</v>
      </c>
      <c r="B3393" s="126"/>
      <c r="C3393" s="127" t="s">
        <v>851</v>
      </c>
      <c r="D3393" s="121">
        <v>43018</v>
      </c>
      <c r="E3393" s="122" t="s">
        <v>8308</v>
      </c>
      <c r="F3393" s="122" t="s">
        <v>6</v>
      </c>
      <c r="G3393" s="122">
        <v>900436</v>
      </c>
      <c r="H3393" s="126"/>
      <c r="I3393" s="130" t="s">
        <v>8309</v>
      </c>
      <c r="J3393" s="126"/>
      <c r="K3393" s="126"/>
      <c r="L3393" s="126"/>
      <c r="M3393" s="126"/>
      <c r="N3393" s="226">
        <v>0</v>
      </c>
      <c r="O3393" s="226">
        <v>6125000</v>
      </c>
      <c r="P3393" s="126" t="s">
        <v>1331</v>
      </c>
    </row>
    <row r="3394" spans="1:16" ht="102">
      <c r="A3394" s="126">
        <v>574</v>
      </c>
      <c r="B3394" s="126"/>
      <c r="C3394" s="127" t="s">
        <v>851</v>
      </c>
      <c r="D3394" s="121">
        <v>43018</v>
      </c>
      <c r="E3394" s="122" t="s">
        <v>8310</v>
      </c>
      <c r="F3394" s="122" t="s">
        <v>6</v>
      </c>
      <c r="G3394" s="122">
        <v>900440</v>
      </c>
      <c r="H3394" s="126"/>
      <c r="I3394" s="130" t="s">
        <v>8311</v>
      </c>
      <c r="J3394" s="126"/>
      <c r="K3394" s="126"/>
      <c r="L3394" s="126"/>
      <c r="M3394" s="126"/>
      <c r="N3394" s="226">
        <v>0</v>
      </c>
      <c r="O3394" s="226">
        <v>2730000</v>
      </c>
      <c r="P3394" s="126" t="s">
        <v>1331</v>
      </c>
    </row>
    <row r="3395" spans="1:16" ht="76.5">
      <c r="A3395" s="126">
        <v>25</v>
      </c>
      <c r="B3395" s="126"/>
      <c r="C3395" s="127" t="s">
        <v>695</v>
      </c>
      <c r="D3395" s="121">
        <v>43018</v>
      </c>
      <c r="E3395" s="122" t="s">
        <v>8312</v>
      </c>
      <c r="F3395" s="122" t="s">
        <v>1368</v>
      </c>
      <c r="G3395" s="122">
        <v>15106904</v>
      </c>
      <c r="H3395" s="126"/>
      <c r="I3395" s="130" t="s">
        <v>8313</v>
      </c>
      <c r="J3395" s="126"/>
      <c r="K3395" s="126"/>
      <c r="L3395" s="126"/>
      <c r="M3395" s="126"/>
      <c r="N3395" s="226">
        <v>129559.69</v>
      </c>
      <c r="O3395" s="226">
        <v>0</v>
      </c>
      <c r="P3395" s="126" t="s">
        <v>1331</v>
      </c>
    </row>
    <row r="3396" spans="1:16" ht="76.5">
      <c r="A3396" s="126">
        <v>25</v>
      </c>
      <c r="B3396" s="126"/>
      <c r="C3396" s="127" t="s">
        <v>695</v>
      </c>
      <c r="D3396" s="121">
        <v>43018</v>
      </c>
      <c r="E3396" s="122" t="s">
        <v>8314</v>
      </c>
      <c r="F3396" s="122" t="s">
        <v>1368</v>
      </c>
      <c r="G3396" s="122">
        <v>15135333</v>
      </c>
      <c r="H3396" s="126"/>
      <c r="I3396" s="130" t="s">
        <v>8315</v>
      </c>
      <c r="J3396" s="126"/>
      <c r="K3396" s="126"/>
      <c r="L3396" s="126"/>
      <c r="M3396" s="126"/>
      <c r="N3396" s="226">
        <v>608627.47</v>
      </c>
      <c r="O3396" s="226">
        <v>0</v>
      </c>
      <c r="P3396" s="126" t="s">
        <v>1331</v>
      </c>
    </row>
    <row r="3397" spans="1:16" ht="76.5">
      <c r="A3397" s="126">
        <v>25</v>
      </c>
      <c r="B3397" s="126"/>
      <c r="C3397" s="127" t="s">
        <v>695</v>
      </c>
      <c r="D3397" s="121">
        <v>43018</v>
      </c>
      <c r="E3397" s="122" t="s">
        <v>8316</v>
      </c>
      <c r="F3397" s="122" t="s">
        <v>1368</v>
      </c>
      <c r="G3397" s="122">
        <v>15135325</v>
      </c>
      <c r="H3397" s="126"/>
      <c r="I3397" s="130" t="s">
        <v>8317</v>
      </c>
      <c r="J3397" s="126"/>
      <c r="K3397" s="126"/>
      <c r="L3397" s="126"/>
      <c r="M3397" s="126"/>
      <c r="N3397" s="226">
        <v>31557.48</v>
      </c>
      <c r="O3397" s="226">
        <v>0</v>
      </c>
      <c r="P3397" s="126" t="s">
        <v>1331</v>
      </c>
    </row>
    <row r="3398" spans="1:16" ht="76.5">
      <c r="A3398" s="126">
        <v>25</v>
      </c>
      <c r="B3398" s="126"/>
      <c r="C3398" s="127" t="s">
        <v>695</v>
      </c>
      <c r="D3398" s="121">
        <v>43018</v>
      </c>
      <c r="E3398" s="122" t="s">
        <v>8318</v>
      </c>
      <c r="F3398" s="122" t="s">
        <v>1368</v>
      </c>
      <c r="G3398" s="122">
        <v>15106934</v>
      </c>
      <c r="H3398" s="126"/>
      <c r="I3398" s="130" t="s">
        <v>8319</v>
      </c>
      <c r="J3398" s="126"/>
      <c r="K3398" s="126"/>
      <c r="L3398" s="126"/>
      <c r="M3398" s="126"/>
      <c r="N3398" s="226">
        <v>30853.03</v>
      </c>
      <c r="O3398" s="226">
        <v>0</v>
      </c>
      <c r="P3398" s="126" t="s">
        <v>1331</v>
      </c>
    </row>
    <row r="3399" spans="1:16" ht="76.5">
      <c r="A3399" s="126">
        <v>25</v>
      </c>
      <c r="B3399" s="126"/>
      <c r="C3399" s="127" t="s">
        <v>695</v>
      </c>
      <c r="D3399" s="121">
        <v>43018</v>
      </c>
      <c r="E3399" s="122" t="s">
        <v>8320</v>
      </c>
      <c r="F3399" s="122" t="s">
        <v>1368</v>
      </c>
      <c r="G3399" s="122">
        <v>15106927</v>
      </c>
      <c r="H3399" s="126"/>
      <c r="I3399" s="130" t="s">
        <v>8321</v>
      </c>
      <c r="J3399" s="126"/>
      <c r="K3399" s="126"/>
      <c r="L3399" s="126"/>
      <c r="M3399" s="126"/>
      <c r="N3399" s="226">
        <v>591363.76</v>
      </c>
      <c r="O3399" s="226">
        <v>0</v>
      </c>
      <c r="P3399" s="126" t="s">
        <v>1331</v>
      </c>
    </row>
    <row r="3400" spans="1:16" ht="76.5">
      <c r="A3400" s="126">
        <v>25</v>
      </c>
      <c r="B3400" s="126"/>
      <c r="C3400" s="127" t="s">
        <v>695</v>
      </c>
      <c r="D3400" s="121">
        <v>43018</v>
      </c>
      <c r="E3400" s="122" t="s">
        <v>8322</v>
      </c>
      <c r="F3400" s="122" t="s">
        <v>1368</v>
      </c>
      <c r="G3400" s="122">
        <v>15106925</v>
      </c>
      <c r="H3400" s="126"/>
      <c r="I3400" s="130" t="s">
        <v>8323</v>
      </c>
      <c r="J3400" s="126"/>
      <c r="K3400" s="126"/>
      <c r="L3400" s="126"/>
      <c r="M3400" s="126"/>
      <c r="N3400" s="226">
        <v>147880.93</v>
      </c>
      <c r="O3400" s="226">
        <v>0</v>
      </c>
      <c r="P3400" s="126" t="s">
        <v>1331</v>
      </c>
    </row>
    <row r="3401" spans="1:16" ht="76.5">
      <c r="A3401" s="126">
        <v>25</v>
      </c>
      <c r="B3401" s="126"/>
      <c r="C3401" s="127" t="s">
        <v>695</v>
      </c>
      <c r="D3401" s="121">
        <v>43018</v>
      </c>
      <c r="E3401" s="122" t="s">
        <v>8324</v>
      </c>
      <c r="F3401" s="122" t="s">
        <v>1368</v>
      </c>
      <c r="G3401" s="122">
        <v>15106917</v>
      </c>
      <c r="H3401" s="126"/>
      <c r="I3401" s="130" t="s">
        <v>8325</v>
      </c>
      <c r="J3401" s="126"/>
      <c r="K3401" s="126"/>
      <c r="L3401" s="126"/>
      <c r="M3401" s="126"/>
      <c r="N3401" s="226">
        <v>38851.769999999997</v>
      </c>
      <c r="O3401" s="226">
        <v>0</v>
      </c>
      <c r="P3401" s="126" t="s">
        <v>1331</v>
      </c>
    </row>
    <row r="3402" spans="1:16" ht="76.5">
      <c r="A3402" s="126">
        <v>25</v>
      </c>
      <c r="B3402" s="126"/>
      <c r="C3402" s="127" t="s">
        <v>695</v>
      </c>
      <c r="D3402" s="121">
        <v>43018</v>
      </c>
      <c r="E3402" s="122" t="s">
        <v>8326</v>
      </c>
      <c r="F3402" s="122" t="s">
        <v>1368</v>
      </c>
      <c r="G3402" s="122">
        <v>15106908</v>
      </c>
      <c r="H3402" s="126"/>
      <c r="I3402" s="130" t="s">
        <v>8327</v>
      </c>
      <c r="J3402" s="126"/>
      <c r="K3402" s="126"/>
      <c r="L3402" s="126"/>
      <c r="M3402" s="126"/>
      <c r="N3402" s="226">
        <v>135553.20000000001</v>
      </c>
      <c r="O3402" s="226">
        <v>0</v>
      </c>
      <c r="P3402" s="126" t="s">
        <v>1331</v>
      </c>
    </row>
    <row r="3403" spans="1:16" ht="76.5">
      <c r="A3403" s="126">
        <v>25</v>
      </c>
      <c r="B3403" s="126"/>
      <c r="C3403" s="127" t="s">
        <v>695</v>
      </c>
      <c r="D3403" s="121">
        <v>43018</v>
      </c>
      <c r="E3403" s="122" t="s">
        <v>8328</v>
      </c>
      <c r="F3403" s="122" t="s">
        <v>1368</v>
      </c>
      <c r="G3403" s="122">
        <v>15106910</v>
      </c>
      <c r="H3403" s="126"/>
      <c r="I3403" s="130" t="s">
        <v>8329</v>
      </c>
      <c r="J3403" s="126"/>
      <c r="K3403" s="126"/>
      <c r="L3403" s="126"/>
      <c r="M3403" s="126"/>
      <c r="N3403" s="226">
        <v>135553.20000000001</v>
      </c>
      <c r="O3403" s="226">
        <v>0</v>
      </c>
      <c r="P3403" s="126" t="s">
        <v>1331</v>
      </c>
    </row>
    <row r="3404" spans="1:16" ht="76.5">
      <c r="A3404" s="126">
        <v>25</v>
      </c>
      <c r="B3404" s="126"/>
      <c r="C3404" s="127" t="s">
        <v>695</v>
      </c>
      <c r="D3404" s="121">
        <v>43018</v>
      </c>
      <c r="E3404" s="122" t="s">
        <v>8330</v>
      </c>
      <c r="F3404" s="122" t="s">
        <v>1368</v>
      </c>
      <c r="G3404" s="122">
        <v>15106913</v>
      </c>
      <c r="H3404" s="126"/>
      <c r="I3404" s="130" t="s">
        <v>8331</v>
      </c>
      <c r="J3404" s="126"/>
      <c r="K3404" s="126"/>
      <c r="L3404" s="126"/>
      <c r="M3404" s="126"/>
      <c r="N3404" s="226">
        <v>135553.20000000001</v>
      </c>
      <c r="O3404" s="226">
        <v>0</v>
      </c>
      <c r="P3404" s="126" t="s">
        <v>1331</v>
      </c>
    </row>
    <row r="3405" spans="1:16" ht="76.5">
      <c r="A3405" s="126">
        <v>25</v>
      </c>
      <c r="B3405" s="126"/>
      <c r="C3405" s="127" t="s">
        <v>695</v>
      </c>
      <c r="D3405" s="121">
        <v>43018</v>
      </c>
      <c r="E3405" s="122" t="s">
        <v>8332</v>
      </c>
      <c r="F3405" s="122" t="s">
        <v>1368</v>
      </c>
      <c r="G3405" s="122">
        <v>15106915</v>
      </c>
      <c r="H3405" s="126"/>
      <c r="I3405" s="130" t="s">
        <v>8333</v>
      </c>
      <c r="J3405" s="126"/>
      <c r="K3405" s="126"/>
      <c r="L3405" s="126"/>
      <c r="M3405" s="126"/>
      <c r="N3405" s="226">
        <v>57787.21</v>
      </c>
      <c r="O3405" s="226">
        <v>0</v>
      </c>
      <c r="P3405" s="126" t="s">
        <v>1331</v>
      </c>
    </row>
    <row r="3406" spans="1:16" ht="76.5">
      <c r="A3406" s="126">
        <v>25</v>
      </c>
      <c r="B3406" s="126"/>
      <c r="C3406" s="127" t="s">
        <v>695</v>
      </c>
      <c r="D3406" s="121">
        <v>43018</v>
      </c>
      <c r="E3406" s="122" t="s">
        <v>8334</v>
      </c>
      <c r="F3406" s="122" t="s">
        <v>1368</v>
      </c>
      <c r="G3406" s="122">
        <v>15106916</v>
      </c>
      <c r="H3406" s="126"/>
      <c r="I3406" s="130" t="s">
        <v>8335</v>
      </c>
      <c r="J3406" s="126"/>
      <c r="K3406" s="126"/>
      <c r="L3406" s="126"/>
      <c r="M3406" s="126"/>
      <c r="N3406" s="226">
        <v>135553.20000000001</v>
      </c>
      <c r="O3406" s="226">
        <v>0</v>
      </c>
      <c r="P3406" s="126" t="s">
        <v>1331</v>
      </c>
    </row>
    <row r="3407" spans="1:16" ht="76.5">
      <c r="A3407" s="126">
        <v>25</v>
      </c>
      <c r="B3407" s="126"/>
      <c r="C3407" s="127" t="s">
        <v>695</v>
      </c>
      <c r="D3407" s="121">
        <v>43018</v>
      </c>
      <c r="E3407" s="122" t="s">
        <v>8336</v>
      </c>
      <c r="F3407" s="122" t="s">
        <v>1368</v>
      </c>
      <c r="G3407" s="122">
        <v>15106900</v>
      </c>
      <c r="H3407" s="126"/>
      <c r="I3407" s="130" t="s">
        <v>8337</v>
      </c>
      <c r="J3407" s="126"/>
      <c r="K3407" s="126"/>
      <c r="L3407" s="126"/>
      <c r="M3407" s="126"/>
      <c r="N3407" s="226">
        <v>129559.69</v>
      </c>
      <c r="O3407" s="226">
        <v>0</v>
      </c>
      <c r="P3407" s="126" t="s">
        <v>1331</v>
      </c>
    </row>
    <row r="3408" spans="1:16" ht="76.5">
      <c r="A3408" s="126">
        <v>25</v>
      </c>
      <c r="B3408" s="126"/>
      <c r="C3408" s="127" t="s">
        <v>695</v>
      </c>
      <c r="D3408" s="121">
        <v>43018</v>
      </c>
      <c r="E3408" s="122" t="s">
        <v>8338</v>
      </c>
      <c r="F3408" s="122" t="s">
        <v>1368</v>
      </c>
      <c r="G3408" s="122">
        <v>15104962</v>
      </c>
      <c r="H3408" s="126"/>
      <c r="I3408" s="130" t="s">
        <v>8339</v>
      </c>
      <c r="J3408" s="126"/>
      <c r="K3408" s="126"/>
      <c r="L3408" s="126"/>
      <c r="M3408" s="126"/>
      <c r="N3408" s="226">
        <v>214958.17</v>
      </c>
      <c r="O3408" s="226">
        <v>0</v>
      </c>
      <c r="P3408" s="126" t="s">
        <v>1331</v>
      </c>
    </row>
    <row r="3409" spans="1:16" ht="76.5">
      <c r="A3409" s="126">
        <v>513</v>
      </c>
      <c r="B3409" s="126"/>
      <c r="C3409" s="127" t="s">
        <v>201</v>
      </c>
      <c r="D3409" s="121">
        <v>43018</v>
      </c>
      <c r="E3409" s="122" t="s">
        <v>8340</v>
      </c>
      <c r="F3409" s="122" t="s">
        <v>11</v>
      </c>
      <c r="G3409" s="122">
        <v>900485</v>
      </c>
      <c r="H3409" s="126"/>
      <c r="I3409" s="130" t="s">
        <v>8341</v>
      </c>
      <c r="J3409" s="126"/>
      <c r="K3409" s="126"/>
      <c r="L3409" s="126"/>
      <c r="M3409" s="126"/>
      <c r="N3409" s="226">
        <v>270</v>
      </c>
      <c r="O3409" s="226">
        <v>0</v>
      </c>
      <c r="P3409" s="126" t="s">
        <v>1331</v>
      </c>
    </row>
    <row r="3410" spans="1:16" ht="63.75">
      <c r="A3410" s="126" t="s">
        <v>621</v>
      </c>
      <c r="B3410" s="126"/>
      <c r="C3410" s="127" t="s">
        <v>715</v>
      </c>
      <c r="D3410" s="121">
        <v>43018</v>
      </c>
      <c r="E3410" s="122" t="s">
        <v>8342</v>
      </c>
      <c r="F3410" s="122" t="s">
        <v>11</v>
      </c>
      <c r="G3410" s="122">
        <v>9900</v>
      </c>
      <c r="H3410" s="126"/>
      <c r="I3410" s="130" t="s">
        <v>8343</v>
      </c>
      <c r="J3410" s="126"/>
      <c r="K3410" s="126"/>
      <c r="L3410" s="126"/>
      <c r="M3410" s="126"/>
      <c r="N3410" s="226">
        <v>602.91999999999996</v>
      </c>
      <c r="O3410" s="226">
        <v>0</v>
      </c>
      <c r="P3410" s="126" t="s">
        <v>1331</v>
      </c>
    </row>
    <row r="3411" spans="1:16" ht="51">
      <c r="A3411" s="126" t="s">
        <v>621</v>
      </c>
      <c r="B3411" s="126"/>
      <c r="C3411" s="127" t="s">
        <v>715</v>
      </c>
      <c r="D3411" s="121">
        <v>43018</v>
      </c>
      <c r="E3411" s="122" t="s">
        <v>8344</v>
      </c>
      <c r="F3411" s="122" t="s">
        <v>11</v>
      </c>
      <c r="G3411" s="122">
        <v>9927</v>
      </c>
      <c r="H3411" s="126"/>
      <c r="I3411" s="130" t="s">
        <v>8345</v>
      </c>
      <c r="J3411" s="126"/>
      <c r="K3411" s="126"/>
      <c r="L3411" s="126"/>
      <c r="M3411" s="126"/>
      <c r="N3411" s="226">
        <v>570.95000000000005</v>
      </c>
      <c r="O3411" s="226">
        <v>0</v>
      </c>
      <c r="P3411" s="126" t="s">
        <v>1331</v>
      </c>
    </row>
    <row r="3412" spans="1:16" ht="51">
      <c r="A3412" s="126" t="s">
        <v>621</v>
      </c>
      <c r="B3412" s="126"/>
      <c r="C3412" s="127" t="s">
        <v>715</v>
      </c>
      <c r="D3412" s="121">
        <v>43018</v>
      </c>
      <c r="E3412" s="122" t="s">
        <v>8346</v>
      </c>
      <c r="F3412" s="122" t="s">
        <v>11</v>
      </c>
      <c r="G3412" s="122">
        <v>9928</v>
      </c>
      <c r="H3412" s="126"/>
      <c r="I3412" s="130" t="s">
        <v>8347</v>
      </c>
      <c r="J3412" s="126"/>
      <c r="K3412" s="126"/>
      <c r="L3412" s="126"/>
      <c r="M3412" s="126"/>
      <c r="N3412" s="226">
        <v>277.55</v>
      </c>
      <c r="O3412" s="226">
        <v>0</v>
      </c>
      <c r="P3412" s="126" t="s">
        <v>1331</v>
      </c>
    </row>
    <row r="3413" spans="1:16" ht="76.5">
      <c r="A3413" s="126">
        <v>291</v>
      </c>
      <c r="B3413" s="126"/>
      <c r="C3413" s="127" t="s">
        <v>795</v>
      </c>
      <c r="D3413" s="121">
        <v>43018</v>
      </c>
      <c r="E3413" s="122" t="s">
        <v>8348</v>
      </c>
      <c r="F3413" s="122" t="s">
        <v>11</v>
      </c>
      <c r="G3413" s="122">
        <v>565564</v>
      </c>
      <c r="H3413" s="126"/>
      <c r="I3413" s="130" t="s">
        <v>8349</v>
      </c>
      <c r="J3413" s="126"/>
      <c r="K3413" s="126"/>
      <c r="L3413" s="126"/>
      <c r="M3413" s="126"/>
      <c r="N3413" s="226">
        <v>50</v>
      </c>
      <c r="O3413" s="226">
        <v>0</v>
      </c>
      <c r="P3413" s="126" t="s">
        <v>1331</v>
      </c>
    </row>
    <row r="3414" spans="1:16" ht="63.75">
      <c r="A3414" s="126">
        <v>513</v>
      </c>
      <c r="B3414" s="126"/>
      <c r="C3414" s="127" t="s">
        <v>201</v>
      </c>
      <c r="D3414" s="121">
        <v>43018</v>
      </c>
      <c r="E3414" s="122" t="s">
        <v>8350</v>
      </c>
      <c r="F3414" s="122" t="s">
        <v>15</v>
      </c>
      <c r="G3414" s="122">
        <v>565567</v>
      </c>
      <c r="H3414" s="126"/>
      <c r="I3414" s="130" t="s">
        <v>8351</v>
      </c>
      <c r="J3414" s="126"/>
      <c r="K3414" s="126"/>
      <c r="L3414" s="126"/>
      <c r="M3414" s="126"/>
      <c r="N3414" s="226">
        <v>50</v>
      </c>
      <c r="O3414" s="226">
        <v>0</v>
      </c>
      <c r="P3414" s="126" t="s">
        <v>1331</v>
      </c>
    </row>
    <row r="3415" spans="1:16" ht="51">
      <c r="A3415" s="126">
        <v>513</v>
      </c>
      <c r="B3415" s="126"/>
      <c r="C3415" s="127" t="s">
        <v>201</v>
      </c>
      <c r="D3415" s="121">
        <v>43018</v>
      </c>
      <c r="E3415" s="122" t="s">
        <v>8352</v>
      </c>
      <c r="F3415" s="122" t="s">
        <v>15</v>
      </c>
      <c r="G3415" s="122">
        <v>565569</v>
      </c>
      <c r="H3415" s="126"/>
      <c r="I3415" s="130" t="s">
        <v>8353</v>
      </c>
      <c r="J3415" s="126"/>
      <c r="K3415" s="126"/>
      <c r="L3415" s="126"/>
      <c r="M3415" s="126"/>
      <c r="N3415" s="226">
        <v>50</v>
      </c>
      <c r="O3415" s="226">
        <v>0</v>
      </c>
      <c r="P3415" s="126" t="s">
        <v>1331</v>
      </c>
    </row>
    <row r="3416" spans="1:16" ht="76.5">
      <c r="A3416" s="126">
        <v>513</v>
      </c>
      <c r="B3416" s="126"/>
      <c r="C3416" s="127" t="s">
        <v>201</v>
      </c>
      <c r="D3416" s="121">
        <v>43018</v>
      </c>
      <c r="E3416" s="122" t="s">
        <v>8354</v>
      </c>
      <c r="F3416" s="122" t="s">
        <v>15</v>
      </c>
      <c r="G3416" s="122">
        <v>3331</v>
      </c>
      <c r="H3416" s="126"/>
      <c r="I3416" s="130" t="s">
        <v>8355</v>
      </c>
      <c r="J3416" s="126"/>
      <c r="K3416" s="126"/>
      <c r="L3416" s="126"/>
      <c r="M3416" s="126"/>
      <c r="N3416" s="226">
        <v>50</v>
      </c>
      <c r="O3416" s="226">
        <v>0</v>
      </c>
      <c r="P3416" s="126" t="s">
        <v>1331</v>
      </c>
    </row>
    <row r="3417" spans="1:16" ht="76.5">
      <c r="A3417" s="126">
        <v>513</v>
      </c>
      <c r="B3417" s="126"/>
      <c r="C3417" s="127" t="s">
        <v>201</v>
      </c>
      <c r="D3417" s="121">
        <v>43018</v>
      </c>
      <c r="E3417" s="122" t="s">
        <v>8356</v>
      </c>
      <c r="F3417" s="122" t="s">
        <v>15</v>
      </c>
      <c r="G3417" s="122">
        <v>3332</v>
      </c>
      <c r="H3417" s="126"/>
      <c r="I3417" s="130" t="s">
        <v>8357</v>
      </c>
      <c r="J3417" s="126"/>
      <c r="K3417" s="126"/>
      <c r="L3417" s="126"/>
      <c r="M3417" s="126"/>
      <c r="N3417" s="226">
        <v>50</v>
      </c>
      <c r="O3417" s="226">
        <v>0</v>
      </c>
      <c r="P3417" s="126" t="s">
        <v>1331</v>
      </c>
    </row>
    <row r="3418" spans="1:16" ht="76.5">
      <c r="A3418" s="126">
        <v>513</v>
      </c>
      <c r="B3418" s="126"/>
      <c r="C3418" s="127" t="s">
        <v>201</v>
      </c>
      <c r="D3418" s="121">
        <v>43018</v>
      </c>
      <c r="E3418" s="122" t="s">
        <v>8358</v>
      </c>
      <c r="F3418" s="122" t="s">
        <v>15</v>
      </c>
      <c r="G3418" s="122">
        <v>3318</v>
      </c>
      <c r="H3418" s="126"/>
      <c r="I3418" s="130" t="s">
        <v>8359</v>
      </c>
      <c r="J3418" s="126"/>
      <c r="K3418" s="126"/>
      <c r="L3418" s="126"/>
      <c r="M3418" s="126"/>
      <c r="N3418" s="226">
        <v>50</v>
      </c>
      <c r="O3418" s="226">
        <v>0</v>
      </c>
      <c r="P3418" s="126" t="s">
        <v>1331</v>
      </c>
    </row>
    <row r="3419" spans="1:16" ht="51">
      <c r="A3419" s="126">
        <v>513</v>
      </c>
      <c r="B3419" s="126"/>
      <c r="C3419" s="127" t="s">
        <v>201</v>
      </c>
      <c r="D3419" s="121">
        <v>43018</v>
      </c>
      <c r="E3419" s="122" t="s">
        <v>8360</v>
      </c>
      <c r="F3419" s="122" t="s">
        <v>15</v>
      </c>
      <c r="G3419" s="122">
        <v>565925</v>
      </c>
      <c r="H3419" s="126"/>
      <c r="I3419" s="130" t="s">
        <v>8361</v>
      </c>
      <c r="J3419" s="126"/>
      <c r="K3419" s="126"/>
      <c r="L3419" s="126"/>
      <c r="M3419" s="126"/>
      <c r="N3419" s="226">
        <v>50</v>
      </c>
      <c r="O3419" s="226">
        <v>0</v>
      </c>
      <c r="P3419" s="126" t="s">
        <v>1331</v>
      </c>
    </row>
    <row r="3420" spans="1:16" ht="51">
      <c r="A3420" s="126">
        <v>513</v>
      </c>
      <c r="B3420" s="126"/>
      <c r="C3420" s="127" t="s">
        <v>201</v>
      </c>
      <c r="D3420" s="121">
        <v>43018</v>
      </c>
      <c r="E3420" s="122" t="s">
        <v>8362</v>
      </c>
      <c r="F3420" s="122" t="s">
        <v>15</v>
      </c>
      <c r="G3420" s="122">
        <v>566093</v>
      </c>
      <c r="H3420" s="126"/>
      <c r="I3420" s="130" t="s">
        <v>8363</v>
      </c>
      <c r="J3420" s="126"/>
      <c r="K3420" s="126"/>
      <c r="L3420" s="126"/>
      <c r="M3420" s="126"/>
      <c r="N3420" s="226">
        <v>50</v>
      </c>
      <c r="O3420" s="226">
        <v>0</v>
      </c>
      <c r="P3420" s="126" t="s">
        <v>1331</v>
      </c>
    </row>
    <row r="3421" spans="1:16" ht="76.5">
      <c r="A3421" s="126">
        <v>25</v>
      </c>
      <c r="B3421" s="126"/>
      <c r="C3421" s="127" t="s">
        <v>695</v>
      </c>
      <c r="D3421" s="121">
        <v>43018</v>
      </c>
      <c r="E3421" s="122" t="s">
        <v>8364</v>
      </c>
      <c r="F3421" s="122" t="s">
        <v>1368</v>
      </c>
      <c r="G3421" s="122">
        <v>15105083</v>
      </c>
      <c r="H3421" s="126"/>
      <c r="I3421" s="130" t="s">
        <v>8365</v>
      </c>
      <c r="J3421" s="126"/>
      <c r="K3421" s="126"/>
      <c r="L3421" s="126"/>
      <c r="M3421" s="126"/>
      <c r="N3421" s="226">
        <v>408446.82</v>
      </c>
      <c r="O3421" s="226">
        <v>0</v>
      </c>
      <c r="P3421" s="126" t="s">
        <v>1331</v>
      </c>
    </row>
    <row r="3422" spans="1:16" ht="76.5">
      <c r="A3422" s="126">
        <v>25</v>
      </c>
      <c r="B3422" s="126"/>
      <c r="C3422" s="127" t="s">
        <v>695</v>
      </c>
      <c r="D3422" s="121">
        <v>43018</v>
      </c>
      <c r="E3422" s="122" t="s">
        <v>8366</v>
      </c>
      <c r="F3422" s="122" t="s">
        <v>1368</v>
      </c>
      <c r="G3422" s="122">
        <v>15105084</v>
      </c>
      <c r="H3422" s="126"/>
      <c r="I3422" s="130" t="s">
        <v>8367</v>
      </c>
      <c r="J3422" s="126"/>
      <c r="K3422" s="126"/>
      <c r="L3422" s="126"/>
      <c r="M3422" s="126"/>
      <c r="N3422" s="226">
        <v>191474.27</v>
      </c>
      <c r="O3422" s="226">
        <v>0</v>
      </c>
      <c r="P3422" s="126" t="s">
        <v>1331</v>
      </c>
    </row>
    <row r="3423" spans="1:16" ht="76.5">
      <c r="A3423" s="126">
        <v>25</v>
      </c>
      <c r="B3423" s="126"/>
      <c r="C3423" s="127" t="s">
        <v>695</v>
      </c>
      <c r="D3423" s="121">
        <v>43018</v>
      </c>
      <c r="E3423" s="122" t="s">
        <v>8368</v>
      </c>
      <c r="F3423" s="122" t="s">
        <v>1368</v>
      </c>
      <c r="G3423" s="122">
        <v>15104987</v>
      </c>
      <c r="H3423" s="126"/>
      <c r="I3423" s="130" t="s">
        <v>8369</v>
      </c>
      <c r="J3423" s="126"/>
      <c r="K3423" s="126"/>
      <c r="L3423" s="126"/>
      <c r="M3423" s="126"/>
      <c r="N3423" s="226">
        <v>192425.24</v>
      </c>
      <c r="O3423" s="226">
        <v>0</v>
      </c>
      <c r="P3423" s="126" t="s">
        <v>1331</v>
      </c>
    </row>
    <row r="3424" spans="1:16" ht="76.5">
      <c r="A3424" s="126">
        <v>25</v>
      </c>
      <c r="B3424" s="126"/>
      <c r="C3424" s="127" t="s">
        <v>695</v>
      </c>
      <c r="D3424" s="121">
        <v>43018</v>
      </c>
      <c r="E3424" s="122" t="s">
        <v>8370</v>
      </c>
      <c r="F3424" s="122" t="s">
        <v>1368</v>
      </c>
      <c r="G3424" s="122">
        <v>15105010</v>
      </c>
      <c r="H3424" s="126"/>
      <c r="I3424" s="130" t="s">
        <v>8371</v>
      </c>
      <c r="J3424" s="126"/>
      <c r="K3424" s="126"/>
      <c r="L3424" s="126"/>
      <c r="M3424" s="126"/>
      <c r="N3424" s="226">
        <v>192425.24</v>
      </c>
      <c r="O3424" s="226">
        <v>0</v>
      </c>
      <c r="P3424" s="126" t="s">
        <v>1331</v>
      </c>
    </row>
    <row r="3425" spans="1:16" ht="76.5">
      <c r="A3425" s="126">
        <v>25</v>
      </c>
      <c r="B3425" s="126"/>
      <c r="C3425" s="127" t="s">
        <v>695</v>
      </c>
      <c r="D3425" s="121">
        <v>43018</v>
      </c>
      <c r="E3425" s="122" t="s">
        <v>8372</v>
      </c>
      <c r="F3425" s="122" t="s">
        <v>1368</v>
      </c>
      <c r="G3425" s="122">
        <v>15104814</v>
      </c>
      <c r="H3425" s="126"/>
      <c r="I3425" s="130" t="s">
        <v>8373</v>
      </c>
      <c r="J3425" s="126"/>
      <c r="K3425" s="126"/>
      <c r="L3425" s="126"/>
      <c r="M3425" s="126"/>
      <c r="N3425" s="226">
        <v>600000</v>
      </c>
      <c r="O3425" s="226">
        <v>0</v>
      </c>
      <c r="P3425" s="126" t="s">
        <v>1331</v>
      </c>
    </row>
    <row r="3426" spans="1:16" ht="76.5">
      <c r="A3426" s="126">
        <v>25</v>
      </c>
      <c r="B3426" s="126"/>
      <c r="C3426" s="127" t="s">
        <v>695</v>
      </c>
      <c r="D3426" s="121">
        <v>43018</v>
      </c>
      <c r="E3426" s="122" t="s">
        <v>8374</v>
      </c>
      <c r="F3426" s="122" t="s">
        <v>1368</v>
      </c>
      <c r="G3426" s="122">
        <v>15104793</v>
      </c>
      <c r="H3426" s="126"/>
      <c r="I3426" s="130" t="s">
        <v>8375</v>
      </c>
      <c r="J3426" s="126"/>
      <c r="K3426" s="126"/>
      <c r="L3426" s="126"/>
      <c r="M3426" s="126"/>
      <c r="N3426" s="226">
        <v>102790.93</v>
      </c>
      <c r="O3426" s="226">
        <v>0</v>
      </c>
      <c r="P3426" s="126" t="s">
        <v>1331</v>
      </c>
    </row>
    <row r="3427" spans="1:16" ht="76.5">
      <c r="A3427" s="126">
        <v>25</v>
      </c>
      <c r="B3427" s="126"/>
      <c r="C3427" s="127" t="s">
        <v>695</v>
      </c>
      <c r="D3427" s="121">
        <v>43018</v>
      </c>
      <c r="E3427" s="122" t="s">
        <v>8376</v>
      </c>
      <c r="F3427" s="122" t="s">
        <v>1368</v>
      </c>
      <c r="G3427" s="122">
        <v>15106898</v>
      </c>
      <c r="H3427" s="126"/>
      <c r="I3427" s="130" t="s">
        <v>8377</v>
      </c>
      <c r="J3427" s="126"/>
      <c r="K3427" s="126"/>
      <c r="L3427" s="126"/>
      <c r="M3427" s="126"/>
      <c r="N3427" s="226">
        <v>762685.93</v>
      </c>
      <c r="O3427" s="226">
        <v>0</v>
      </c>
      <c r="P3427" s="126" t="s">
        <v>1331</v>
      </c>
    </row>
    <row r="3428" spans="1:16" ht="76.5">
      <c r="A3428" s="126">
        <v>25</v>
      </c>
      <c r="B3428" s="126"/>
      <c r="C3428" s="127" t="s">
        <v>695</v>
      </c>
      <c r="D3428" s="121">
        <v>43018</v>
      </c>
      <c r="E3428" s="122" t="s">
        <v>8378</v>
      </c>
      <c r="F3428" s="122" t="s">
        <v>1368</v>
      </c>
      <c r="G3428" s="122">
        <v>15106936</v>
      </c>
      <c r="H3428" s="126"/>
      <c r="I3428" s="130" t="s">
        <v>8379</v>
      </c>
      <c r="J3428" s="126"/>
      <c r="K3428" s="126"/>
      <c r="L3428" s="126"/>
      <c r="M3428" s="126"/>
      <c r="N3428" s="226">
        <v>112963.9</v>
      </c>
      <c r="O3428" s="226">
        <v>0</v>
      </c>
      <c r="P3428" s="126" t="s">
        <v>1331</v>
      </c>
    </row>
    <row r="3429" spans="1:16" ht="76.5">
      <c r="A3429" s="126">
        <v>25</v>
      </c>
      <c r="B3429" s="126"/>
      <c r="C3429" s="127" t="s">
        <v>695</v>
      </c>
      <c r="D3429" s="121">
        <v>43018</v>
      </c>
      <c r="E3429" s="122" t="s">
        <v>8380</v>
      </c>
      <c r="F3429" s="122" t="s">
        <v>1368</v>
      </c>
      <c r="G3429" s="122">
        <v>15106937</v>
      </c>
      <c r="H3429" s="126"/>
      <c r="I3429" s="130" t="s">
        <v>8381</v>
      </c>
      <c r="J3429" s="126"/>
      <c r="K3429" s="126"/>
      <c r="L3429" s="126"/>
      <c r="M3429" s="126"/>
      <c r="N3429" s="226">
        <v>112963.9</v>
      </c>
      <c r="O3429" s="226">
        <v>0</v>
      </c>
      <c r="P3429" s="126" t="s">
        <v>1331</v>
      </c>
    </row>
    <row r="3430" spans="1:16" ht="76.5">
      <c r="A3430" s="126">
        <v>25</v>
      </c>
      <c r="B3430" s="126"/>
      <c r="C3430" s="127" t="s">
        <v>695</v>
      </c>
      <c r="D3430" s="121">
        <v>43018</v>
      </c>
      <c r="E3430" s="122" t="s">
        <v>8382</v>
      </c>
      <c r="F3430" s="122" t="s">
        <v>1368</v>
      </c>
      <c r="G3430" s="122">
        <v>15106894</v>
      </c>
      <c r="H3430" s="126"/>
      <c r="I3430" s="130" t="s">
        <v>8383</v>
      </c>
      <c r="J3430" s="126"/>
      <c r="K3430" s="126"/>
      <c r="L3430" s="126"/>
      <c r="M3430" s="126"/>
      <c r="N3430" s="226">
        <v>541533.51</v>
      </c>
      <c r="O3430" s="226">
        <v>0</v>
      </c>
      <c r="P3430" s="126" t="s">
        <v>1331</v>
      </c>
    </row>
    <row r="3431" spans="1:16" ht="76.5">
      <c r="A3431" s="126">
        <v>25</v>
      </c>
      <c r="B3431" s="126"/>
      <c r="C3431" s="127" t="s">
        <v>695</v>
      </c>
      <c r="D3431" s="121">
        <v>43018</v>
      </c>
      <c r="E3431" s="122" t="s">
        <v>8384</v>
      </c>
      <c r="F3431" s="122" t="s">
        <v>1368</v>
      </c>
      <c r="G3431" s="122">
        <v>15106903</v>
      </c>
      <c r="H3431" s="126"/>
      <c r="I3431" s="130" t="s">
        <v>8385</v>
      </c>
      <c r="J3431" s="126"/>
      <c r="K3431" s="126"/>
      <c r="L3431" s="126"/>
      <c r="M3431" s="126"/>
      <c r="N3431" s="226">
        <v>129559.69</v>
      </c>
      <c r="O3431" s="226">
        <v>0</v>
      </c>
      <c r="P3431" s="126" t="s">
        <v>1331</v>
      </c>
    </row>
    <row r="3432" spans="1:16" ht="51">
      <c r="A3432" s="126" t="s">
        <v>620</v>
      </c>
      <c r="B3432" s="126"/>
      <c r="C3432" s="127" t="s">
        <v>714</v>
      </c>
      <c r="D3432" s="121">
        <v>43019</v>
      </c>
      <c r="E3432" s="122" t="s">
        <v>8386</v>
      </c>
      <c r="F3432" s="122" t="s">
        <v>1368</v>
      </c>
      <c r="G3432" s="122">
        <v>15153181</v>
      </c>
      <c r="H3432" s="126"/>
      <c r="I3432" s="130" t="s">
        <v>8387</v>
      </c>
      <c r="J3432" s="126"/>
      <c r="K3432" s="126"/>
      <c r="L3432" s="126"/>
      <c r="M3432" s="126"/>
      <c r="N3432" s="226">
        <v>0</v>
      </c>
      <c r="O3432" s="226">
        <v>9500000</v>
      </c>
      <c r="P3432" s="126" t="s">
        <v>1331</v>
      </c>
    </row>
    <row r="3433" spans="1:16" ht="51">
      <c r="A3433" s="126">
        <v>342</v>
      </c>
      <c r="B3433" s="126"/>
      <c r="C3433" s="127" t="s">
        <v>817</v>
      </c>
      <c r="D3433" s="121">
        <v>43019</v>
      </c>
      <c r="E3433" s="122" t="s">
        <v>8388</v>
      </c>
      <c r="F3433" s="122" t="s">
        <v>6</v>
      </c>
      <c r="G3433" s="122">
        <v>894922</v>
      </c>
      <c r="H3433" s="126"/>
      <c r="I3433" s="130" t="s">
        <v>7061</v>
      </c>
      <c r="J3433" s="126"/>
      <c r="K3433" s="126"/>
      <c r="L3433" s="126"/>
      <c r="M3433" s="126"/>
      <c r="N3433" s="226">
        <v>0</v>
      </c>
      <c r="O3433" s="226">
        <v>4580111.8899999997</v>
      </c>
      <c r="P3433" s="126" t="s">
        <v>1331</v>
      </c>
    </row>
    <row r="3434" spans="1:16" ht="51">
      <c r="A3434" s="126" t="s">
        <v>620</v>
      </c>
      <c r="B3434" s="126"/>
      <c r="C3434" s="127" t="s">
        <v>714</v>
      </c>
      <c r="D3434" s="121">
        <v>43019</v>
      </c>
      <c r="E3434" s="122" t="s">
        <v>8389</v>
      </c>
      <c r="F3434" s="122" t="s">
        <v>6</v>
      </c>
      <c r="G3434" s="122">
        <v>895097</v>
      </c>
      <c r="H3434" s="126"/>
      <c r="I3434" s="130" t="s">
        <v>8390</v>
      </c>
      <c r="J3434" s="126"/>
      <c r="K3434" s="126"/>
      <c r="L3434" s="126"/>
      <c r="M3434" s="126"/>
      <c r="N3434" s="226">
        <v>0</v>
      </c>
      <c r="O3434" s="226">
        <v>2309.75</v>
      </c>
      <c r="P3434" s="126" t="s">
        <v>1331</v>
      </c>
    </row>
    <row r="3435" spans="1:16" ht="51">
      <c r="A3435" s="126" t="s">
        <v>620</v>
      </c>
      <c r="B3435" s="126"/>
      <c r="C3435" s="127" t="s">
        <v>714</v>
      </c>
      <c r="D3435" s="121">
        <v>43019</v>
      </c>
      <c r="E3435" s="122" t="s">
        <v>8391</v>
      </c>
      <c r="F3435" s="122" t="s">
        <v>6</v>
      </c>
      <c r="G3435" s="122">
        <v>895112</v>
      </c>
      <c r="H3435" s="126"/>
      <c r="I3435" s="130" t="s">
        <v>8392</v>
      </c>
      <c r="J3435" s="126"/>
      <c r="K3435" s="126"/>
      <c r="L3435" s="126"/>
      <c r="M3435" s="126"/>
      <c r="N3435" s="226">
        <v>0</v>
      </c>
      <c r="O3435" s="226">
        <v>603.17999999999995</v>
      </c>
      <c r="P3435" s="126" t="s">
        <v>1331</v>
      </c>
    </row>
    <row r="3436" spans="1:16" ht="51">
      <c r="A3436" s="126" t="s">
        <v>620</v>
      </c>
      <c r="B3436" s="126"/>
      <c r="C3436" s="127" t="s">
        <v>714</v>
      </c>
      <c r="D3436" s="121">
        <v>43019</v>
      </c>
      <c r="E3436" s="122" t="s">
        <v>8393</v>
      </c>
      <c r="F3436" s="122" t="s">
        <v>6</v>
      </c>
      <c r="G3436" s="122">
        <v>895113</v>
      </c>
      <c r="H3436" s="126"/>
      <c r="I3436" s="130" t="s">
        <v>8394</v>
      </c>
      <c r="J3436" s="126"/>
      <c r="K3436" s="126"/>
      <c r="L3436" s="126"/>
      <c r="M3436" s="126"/>
      <c r="N3436" s="226">
        <v>0</v>
      </c>
      <c r="O3436" s="226">
        <v>9242.4</v>
      </c>
      <c r="P3436" s="126" t="s">
        <v>1331</v>
      </c>
    </row>
    <row r="3437" spans="1:16" ht="51">
      <c r="A3437" s="126">
        <v>25</v>
      </c>
      <c r="B3437" s="126"/>
      <c r="C3437" s="127" t="s">
        <v>695</v>
      </c>
      <c r="D3437" s="121">
        <v>43019</v>
      </c>
      <c r="E3437" s="122" t="s">
        <v>8395</v>
      </c>
      <c r="F3437" s="122" t="s">
        <v>6</v>
      </c>
      <c r="G3437" s="122">
        <v>900802</v>
      </c>
      <c r="H3437" s="126"/>
      <c r="I3437" s="130" t="s">
        <v>8396</v>
      </c>
      <c r="J3437" s="126"/>
      <c r="K3437" s="126"/>
      <c r="L3437" s="126"/>
      <c r="M3437" s="126"/>
      <c r="N3437" s="226">
        <v>0</v>
      </c>
      <c r="O3437" s="226">
        <v>2616.0700000000002</v>
      </c>
      <c r="P3437" s="126" t="s">
        <v>1331</v>
      </c>
    </row>
    <row r="3438" spans="1:16" ht="76.5">
      <c r="A3438" s="126">
        <v>25</v>
      </c>
      <c r="B3438" s="126"/>
      <c r="C3438" s="127" t="s">
        <v>695</v>
      </c>
      <c r="D3438" s="121">
        <v>43019</v>
      </c>
      <c r="E3438" s="122" t="s">
        <v>8397</v>
      </c>
      <c r="F3438" s="122" t="s">
        <v>1368</v>
      </c>
      <c r="G3438" s="122">
        <v>15151017</v>
      </c>
      <c r="H3438" s="126"/>
      <c r="I3438" s="130" t="s">
        <v>8398</v>
      </c>
      <c r="J3438" s="126"/>
      <c r="K3438" s="126"/>
      <c r="L3438" s="126"/>
      <c r="M3438" s="126"/>
      <c r="N3438" s="226">
        <v>2952107.82</v>
      </c>
      <c r="O3438" s="226">
        <v>0</v>
      </c>
      <c r="P3438" s="126" t="s">
        <v>1331</v>
      </c>
    </row>
    <row r="3439" spans="1:16" ht="76.5">
      <c r="A3439" s="126">
        <v>25</v>
      </c>
      <c r="B3439" s="126"/>
      <c r="C3439" s="127" t="s">
        <v>695</v>
      </c>
      <c r="D3439" s="121">
        <v>43019</v>
      </c>
      <c r="E3439" s="122" t="s">
        <v>8399</v>
      </c>
      <c r="F3439" s="122" t="s">
        <v>1368</v>
      </c>
      <c r="G3439" s="122">
        <v>15151016</v>
      </c>
      <c r="H3439" s="126"/>
      <c r="I3439" s="130" t="s">
        <v>8400</v>
      </c>
      <c r="J3439" s="126"/>
      <c r="K3439" s="126"/>
      <c r="L3439" s="126"/>
      <c r="M3439" s="126"/>
      <c r="N3439" s="226">
        <v>160028.91</v>
      </c>
      <c r="O3439" s="226">
        <v>0</v>
      </c>
      <c r="P3439" s="126" t="s">
        <v>1331</v>
      </c>
    </row>
    <row r="3440" spans="1:16" ht="76.5">
      <c r="A3440" s="126">
        <v>25</v>
      </c>
      <c r="B3440" s="126"/>
      <c r="C3440" s="127" t="s">
        <v>695</v>
      </c>
      <c r="D3440" s="121">
        <v>43019</v>
      </c>
      <c r="E3440" s="122" t="s">
        <v>8401</v>
      </c>
      <c r="F3440" s="122" t="s">
        <v>1368</v>
      </c>
      <c r="G3440" s="122">
        <v>15151013</v>
      </c>
      <c r="H3440" s="126"/>
      <c r="I3440" s="130" t="s">
        <v>8402</v>
      </c>
      <c r="J3440" s="126"/>
      <c r="K3440" s="126"/>
      <c r="L3440" s="126"/>
      <c r="M3440" s="126"/>
      <c r="N3440" s="226">
        <v>2168163.81</v>
      </c>
      <c r="O3440" s="226">
        <v>0</v>
      </c>
      <c r="P3440" s="126" t="s">
        <v>1331</v>
      </c>
    </row>
    <row r="3441" spans="1:16" ht="76.5">
      <c r="A3441" s="126">
        <v>25</v>
      </c>
      <c r="B3441" s="126"/>
      <c r="C3441" s="127" t="s">
        <v>695</v>
      </c>
      <c r="D3441" s="121">
        <v>43019</v>
      </c>
      <c r="E3441" s="122" t="s">
        <v>8403</v>
      </c>
      <c r="F3441" s="122" t="s">
        <v>1368</v>
      </c>
      <c r="G3441" s="122">
        <v>15151008</v>
      </c>
      <c r="H3441" s="126"/>
      <c r="I3441" s="130" t="s">
        <v>8404</v>
      </c>
      <c r="J3441" s="126"/>
      <c r="K3441" s="126"/>
      <c r="L3441" s="126"/>
      <c r="M3441" s="126"/>
      <c r="N3441" s="226">
        <v>64993.62</v>
      </c>
      <c r="O3441" s="226">
        <v>0</v>
      </c>
      <c r="P3441" s="126" t="s">
        <v>1331</v>
      </c>
    </row>
    <row r="3442" spans="1:16" ht="76.5">
      <c r="A3442" s="126">
        <v>25</v>
      </c>
      <c r="B3442" s="126"/>
      <c r="C3442" s="127" t="s">
        <v>695</v>
      </c>
      <c r="D3442" s="121">
        <v>43019</v>
      </c>
      <c r="E3442" s="122" t="s">
        <v>8405</v>
      </c>
      <c r="F3442" s="122" t="s">
        <v>1368</v>
      </c>
      <c r="G3442" s="122">
        <v>15151324</v>
      </c>
      <c r="H3442" s="126"/>
      <c r="I3442" s="130" t="s">
        <v>8406</v>
      </c>
      <c r="J3442" s="126"/>
      <c r="K3442" s="126"/>
      <c r="L3442" s="126"/>
      <c r="M3442" s="126"/>
      <c r="N3442" s="226">
        <v>1409626.08</v>
      </c>
      <c r="O3442" s="226">
        <v>0</v>
      </c>
      <c r="P3442" s="126" t="s">
        <v>1331</v>
      </c>
    </row>
    <row r="3443" spans="1:16" ht="76.5">
      <c r="A3443" s="126">
        <v>25</v>
      </c>
      <c r="B3443" s="126"/>
      <c r="C3443" s="127" t="s">
        <v>695</v>
      </c>
      <c r="D3443" s="121">
        <v>43019</v>
      </c>
      <c r="E3443" s="122" t="s">
        <v>8407</v>
      </c>
      <c r="F3443" s="122" t="s">
        <v>1368</v>
      </c>
      <c r="G3443" s="122">
        <v>15151268</v>
      </c>
      <c r="H3443" s="126"/>
      <c r="I3443" s="130" t="s">
        <v>8408</v>
      </c>
      <c r="J3443" s="126"/>
      <c r="K3443" s="126"/>
      <c r="L3443" s="126"/>
      <c r="M3443" s="126"/>
      <c r="N3443" s="226">
        <v>1676506.74</v>
      </c>
      <c r="O3443" s="226">
        <v>0</v>
      </c>
      <c r="P3443" s="126" t="s">
        <v>1331</v>
      </c>
    </row>
    <row r="3444" spans="1:16" ht="76.5">
      <c r="A3444" s="126">
        <v>25</v>
      </c>
      <c r="B3444" s="126"/>
      <c r="C3444" s="127" t="s">
        <v>695</v>
      </c>
      <c r="D3444" s="121">
        <v>43019</v>
      </c>
      <c r="E3444" s="122" t="s">
        <v>8409</v>
      </c>
      <c r="F3444" s="122" t="s">
        <v>1368</v>
      </c>
      <c r="G3444" s="122">
        <v>15151227</v>
      </c>
      <c r="H3444" s="126"/>
      <c r="I3444" s="130" t="s">
        <v>8410</v>
      </c>
      <c r="J3444" s="126"/>
      <c r="K3444" s="126"/>
      <c r="L3444" s="126"/>
      <c r="M3444" s="126"/>
      <c r="N3444" s="226">
        <v>1767103.28</v>
      </c>
      <c r="O3444" s="226">
        <v>0</v>
      </c>
      <c r="P3444" s="126" t="s">
        <v>1331</v>
      </c>
    </row>
    <row r="3445" spans="1:16" ht="89.25">
      <c r="A3445" s="126">
        <v>513</v>
      </c>
      <c r="B3445" s="126"/>
      <c r="C3445" s="127" t="s">
        <v>201</v>
      </c>
      <c r="D3445" s="121">
        <v>43019</v>
      </c>
      <c r="E3445" s="122" t="s">
        <v>8411</v>
      </c>
      <c r="F3445" s="122" t="s">
        <v>15</v>
      </c>
      <c r="G3445" s="122">
        <v>3317</v>
      </c>
      <c r="H3445" s="126"/>
      <c r="I3445" s="130" t="s">
        <v>8412</v>
      </c>
      <c r="J3445" s="126"/>
      <c r="K3445" s="126"/>
      <c r="L3445" s="126"/>
      <c r="M3445" s="126"/>
      <c r="N3445" s="226">
        <v>103102.29</v>
      </c>
      <c r="O3445" s="226">
        <v>0</v>
      </c>
      <c r="P3445" s="126" t="s">
        <v>1331</v>
      </c>
    </row>
    <row r="3446" spans="1:16" ht="51">
      <c r="A3446" s="126">
        <v>513</v>
      </c>
      <c r="B3446" s="126"/>
      <c r="C3446" s="127" t="s">
        <v>201</v>
      </c>
      <c r="D3446" s="121">
        <v>43019</v>
      </c>
      <c r="E3446" s="122" t="s">
        <v>8413</v>
      </c>
      <c r="F3446" s="122" t="s">
        <v>15</v>
      </c>
      <c r="G3446" s="122">
        <v>566934</v>
      </c>
      <c r="H3446" s="126"/>
      <c r="I3446" s="130" t="s">
        <v>8414</v>
      </c>
      <c r="J3446" s="126"/>
      <c r="K3446" s="126"/>
      <c r="L3446" s="126"/>
      <c r="M3446" s="126"/>
      <c r="N3446" s="226">
        <v>50</v>
      </c>
      <c r="O3446" s="226">
        <v>0</v>
      </c>
      <c r="P3446" s="126" t="s">
        <v>1331</v>
      </c>
    </row>
    <row r="3447" spans="1:16" ht="51">
      <c r="A3447" s="126">
        <v>513</v>
      </c>
      <c r="B3447" s="126"/>
      <c r="C3447" s="127" t="s">
        <v>201</v>
      </c>
      <c r="D3447" s="121">
        <v>43019</v>
      </c>
      <c r="E3447" s="122" t="s">
        <v>8415</v>
      </c>
      <c r="F3447" s="122" t="s">
        <v>15</v>
      </c>
      <c r="G3447" s="122">
        <v>566936</v>
      </c>
      <c r="H3447" s="126"/>
      <c r="I3447" s="130" t="s">
        <v>8416</v>
      </c>
      <c r="J3447" s="126"/>
      <c r="K3447" s="126"/>
      <c r="L3447" s="126"/>
      <c r="M3447" s="126"/>
      <c r="N3447" s="226">
        <v>50</v>
      </c>
      <c r="O3447" s="226">
        <v>0</v>
      </c>
      <c r="P3447" s="126" t="s">
        <v>1331</v>
      </c>
    </row>
    <row r="3448" spans="1:16" ht="102">
      <c r="A3448" s="126">
        <v>513</v>
      </c>
      <c r="B3448" s="126"/>
      <c r="C3448" s="127" t="s">
        <v>201</v>
      </c>
      <c r="D3448" s="121">
        <v>43019</v>
      </c>
      <c r="E3448" s="122" t="s">
        <v>8417</v>
      </c>
      <c r="F3448" s="122" t="s">
        <v>15</v>
      </c>
      <c r="G3448" s="122">
        <v>3335</v>
      </c>
      <c r="H3448" s="126"/>
      <c r="I3448" s="130" t="s">
        <v>8418</v>
      </c>
      <c r="J3448" s="126"/>
      <c r="K3448" s="126"/>
      <c r="L3448" s="126"/>
      <c r="M3448" s="126"/>
      <c r="N3448" s="226">
        <v>15494.19</v>
      </c>
      <c r="O3448" s="226">
        <v>0</v>
      </c>
      <c r="P3448" s="126" t="s">
        <v>1331</v>
      </c>
    </row>
    <row r="3449" spans="1:16" ht="102">
      <c r="A3449" s="126">
        <v>513</v>
      </c>
      <c r="B3449" s="126"/>
      <c r="C3449" s="127" t="s">
        <v>201</v>
      </c>
      <c r="D3449" s="121">
        <v>43019</v>
      </c>
      <c r="E3449" s="122" t="s">
        <v>8419</v>
      </c>
      <c r="F3449" s="122" t="s">
        <v>15</v>
      </c>
      <c r="G3449" s="122">
        <v>3336</v>
      </c>
      <c r="H3449" s="126"/>
      <c r="I3449" s="130" t="s">
        <v>8420</v>
      </c>
      <c r="J3449" s="126"/>
      <c r="K3449" s="126"/>
      <c r="L3449" s="126"/>
      <c r="M3449" s="126"/>
      <c r="N3449" s="226">
        <v>115608.21</v>
      </c>
      <c r="O3449" s="226">
        <v>0</v>
      </c>
      <c r="P3449" s="126" t="s">
        <v>1331</v>
      </c>
    </row>
    <row r="3450" spans="1:16" ht="102">
      <c r="A3450" s="126">
        <v>41</v>
      </c>
      <c r="B3450" s="126"/>
      <c r="C3450" s="127" t="s">
        <v>698</v>
      </c>
      <c r="D3450" s="121">
        <v>43019</v>
      </c>
      <c r="E3450" s="122" t="s">
        <v>8421</v>
      </c>
      <c r="F3450" s="122" t="s">
        <v>15</v>
      </c>
      <c r="G3450" s="122">
        <v>3337</v>
      </c>
      <c r="H3450" s="126"/>
      <c r="I3450" s="130" t="s">
        <v>8422</v>
      </c>
      <c r="J3450" s="126"/>
      <c r="K3450" s="126"/>
      <c r="L3450" s="126"/>
      <c r="M3450" s="126"/>
      <c r="N3450" s="226">
        <v>311.64</v>
      </c>
      <c r="O3450" s="226">
        <v>0</v>
      </c>
      <c r="P3450" s="126" t="s">
        <v>1331</v>
      </c>
    </row>
    <row r="3451" spans="1:16" ht="63.75">
      <c r="A3451" s="126">
        <v>52</v>
      </c>
      <c r="B3451" s="126"/>
      <c r="C3451" s="127" t="s">
        <v>704</v>
      </c>
      <c r="D3451" s="121">
        <v>43019</v>
      </c>
      <c r="E3451" s="122" t="s">
        <v>8423</v>
      </c>
      <c r="F3451" s="122" t="s">
        <v>15</v>
      </c>
      <c r="G3451" s="122">
        <v>3338</v>
      </c>
      <c r="H3451" s="126"/>
      <c r="I3451" s="130" t="s">
        <v>8424</v>
      </c>
      <c r="J3451" s="126"/>
      <c r="K3451" s="126"/>
      <c r="L3451" s="126"/>
      <c r="M3451" s="126"/>
      <c r="N3451" s="226">
        <v>3439.94</v>
      </c>
      <c r="O3451" s="226">
        <v>0</v>
      </c>
      <c r="P3451" s="126" t="s">
        <v>1331</v>
      </c>
    </row>
    <row r="3452" spans="1:16" ht="76.5">
      <c r="A3452" s="126">
        <v>513</v>
      </c>
      <c r="B3452" s="126"/>
      <c r="C3452" s="127" t="s">
        <v>201</v>
      </c>
      <c r="D3452" s="121">
        <v>43019</v>
      </c>
      <c r="E3452" s="122" t="s">
        <v>8425</v>
      </c>
      <c r="F3452" s="122" t="s">
        <v>1368</v>
      </c>
      <c r="G3452" s="122">
        <v>15136193</v>
      </c>
      <c r="H3452" s="126"/>
      <c r="I3452" s="130" t="s">
        <v>8426</v>
      </c>
      <c r="J3452" s="126"/>
      <c r="K3452" s="126"/>
      <c r="L3452" s="126"/>
      <c r="M3452" s="126"/>
      <c r="N3452" s="226">
        <v>728.26</v>
      </c>
      <c r="O3452" s="226">
        <v>0</v>
      </c>
      <c r="P3452" s="126" t="s">
        <v>1331</v>
      </c>
    </row>
    <row r="3453" spans="1:16" ht="76.5">
      <c r="A3453" s="126">
        <v>513</v>
      </c>
      <c r="B3453" s="126"/>
      <c r="C3453" s="127" t="s">
        <v>201</v>
      </c>
      <c r="D3453" s="121">
        <v>43019</v>
      </c>
      <c r="E3453" s="122" t="s">
        <v>8427</v>
      </c>
      <c r="F3453" s="122" t="s">
        <v>1368</v>
      </c>
      <c r="G3453" s="122">
        <v>15136049</v>
      </c>
      <c r="H3453" s="126"/>
      <c r="I3453" s="130" t="s">
        <v>8428</v>
      </c>
      <c r="J3453" s="126"/>
      <c r="K3453" s="126"/>
      <c r="L3453" s="126"/>
      <c r="M3453" s="126"/>
      <c r="N3453" s="226">
        <v>354.2</v>
      </c>
      <c r="O3453" s="226">
        <v>0</v>
      </c>
      <c r="P3453" s="126" t="s">
        <v>1331</v>
      </c>
    </row>
    <row r="3454" spans="1:16" ht="76.5">
      <c r="A3454" s="126">
        <v>513</v>
      </c>
      <c r="B3454" s="126"/>
      <c r="C3454" s="127" t="s">
        <v>201</v>
      </c>
      <c r="D3454" s="121">
        <v>43019</v>
      </c>
      <c r="E3454" s="122" t="s">
        <v>8429</v>
      </c>
      <c r="F3454" s="122" t="s">
        <v>1368</v>
      </c>
      <c r="G3454" s="122">
        <v>15136228</v>
      </c>
      <c r="H3454" s="126"/>
      <c r="I3454" s="130" t="s">
        <v>8430</v>
      </c>
      <c r="J3454" s="126"/>
      <c r="K3454" s="126"/>
      <c r="L3454" s="126"/>
      <c r="M3454" s="126"/>
      <c r="N3454" s="226">
        <v>74217.399999999994</v>
      </c>
      <c r="O3454" s="226">
        <v>0</v>
      </c>
      <c r="P3454" s="126" t="s">
        <v>1331</v>
      </c>
    </row>
    <row r="3455" spans="1:16" ht="76.5">
      <c r="A3455" s="126">
        <v>513</v>
      </c>
      <c r="B3455" s="126"/>
      <c r="C3455" s="127" t="s">
        <v>201</v>
      </c>
      <c r="D3455" s="121">
        <v>43019</v>
      </c>
      <c r="E3455" s="122" t="s">
        <v>8431</v>
      </c>
      <c r="F3455" s="122" t="s">
        <v>1368</v>
      </c>
      <c r="G3455" s="122">
        <v>15136227</v>
      </c>
      <c r="H3455" s="126"/>
      <c r="I3455" s="130" t="s">
        <v>8432</v>
      </c>
      <c r="J3455" s="126"/>
      <c r="K3455" s="126"/>
      <c r="L3455" s="126"/>
      <c r="M3455" s="126"/>
      <c r="N3455" s="226">
        <v>3667.55</v>
      </c>
      <c r="O3455" s="226">
        <v>0</v>
      </c>
      <c r="P3455" s="126" t="s">
        <v>1331</v>
      </c>
    </row>
    <row r="3456" spans="1:16" ht="76.5">
      <c r="A3456" s="126">
        <v>25</v>
      </c>
      <c r="B3456" s="126"/>
      <c r="C3456" s="127" t="s">
        <v>695</v>
      </c>
      <c r="D3456" s="121">
        <v>43019</v>
      </c>
      <c r="E3456" s="122" t="s">
        <v>8433</v>
      </c>
      <c r="F3456" s="122" t="s">
        <v>1368</v>
      </c>
      <c r="G3456" s="122">
        <v>15106907</v>
      </c>
      <c r="H3456" s="126"/>
      <c r="I3456" s="130" t="s">
        <v>8434</v>
      </c>
      <c r="J3456" s="126"/>
      <c r="K3456" s="126"/>
      <c r="L3456" s="126"/>
      <c r="M3456" s="126"/>
      <c r="N3456" s="226">
        <v>292357.09999999998</v>
      </c>
      <c r="O3456" s="226">
        <v>0</v>
      </c>
      <c r="P3456" s="126" t="s">
        <v>1331</v>
      </c>
    </row>
    <row r="3457" spans="1:16" ht="76.5">
      <c r="A3457" s="126">
        <v>25</v>
      </c>
      <c r="B3457" s="126"/>
      <c r="C3457" s="127" t="s">
        <v>695</v>
      </c>
      <c r="D3457" s="121">
        <v>43019</v>
      </c>
      <c r="E3457" s="122" t="s">
        <v>8435</v>
      </c>
      <c r="F3457" s="122" t="s">
        <v>1368</v>
      </c>
      <c r="G3457" s="122">
        <v>15135676</v>
      </c>
      <c r="H3457" s="126"/>
      <c r="I3457" s="130" t="s">
        <v>8436</v>
      </c>
      <c r="J3457" s="126"/>
      <c r="K3457" s="126"/>
      <c r="L3457" s="126"/>
      <c r="M3457" s="126"/>
      <c r="N3457" s="226">
        <v>367010.5</v>
      </c>
      <c r="O3457" s="226">
        <v>0</v>
      </c>
      <c r="P3457" s="126" t="s">
        <v>1331</v>
      </c>
    </row>
    <row r="3458" spans="1:16" ht="76.5">
      <c r="A3458" s="126">
        <v>25</v>
      </c>
      <c r="B3458" s="126"/>
      <c r="C3458" s="127" t="s">
        <v>695</v>
      </c>
      <c r="D3458" s="121">
        <v>43019</v>
      </c>
      <c r="E3458" s="122" t="s">
        <v>8437</v>
      </c>
      <c r="F3458" s="122" t="s">
        <v>1368</v>
      </c>
      <c r="G3458" s="122">
        <v>15135679</v>
      </c>
      <c r="H3458" s="126"/>
      <c r="I3458" s="130" t="s">
        <v>8438</v>
      </c>
      <c r="J3458" s="126"/>
      <c r="K3458" s="126"/>
      <c r="L3458" s="126"/>
      <c r="M3458" s="126"/>
      <c r="N3458" s="226">
        <v>968338</v>
      </c>
      <c r="O3458" s="226">
        <v>0</v>
      </c>
      <c r="P3458" s="126" t="s">
        <v>1331</v>
      </c>
    </row>
    <row r="3459" spans="1:16" ht="76.5">
      <c r="A3459" s="126">
        <v>25</v>
      </c>
      <c r="B3459" s="126"/>
      <c r="C3459" s="127" t="s">
        <v>695</v>
      </c>
      <c r="D3459" s="121">
        <v>43019</v>
      </c>
      <c r="E3459" s="122" t="s">
        <v>8439</v>
      </c>
      <c r="F3459" s="122" t="s">
        <v>1368</v>
      </c>
      <c r="G3459" s="122">
        <v>15135680</v>
      </c>
      <c r="H3459" s="126"/>
      <c r="I3459" s="130" t="s">
        <v>8440</v>
      </c>
      <c r="J3459" s="126"/>
      <c r="K3459" s="126"/>
      <c r="L3459" s="126"/>
      <c r="M3459" s="126"/>
      <c r="N3459" s="226">
        <v>485999.07</v>
      </c>
      <c r="O3459" s="226">
        <v>0</v>
      </c>
      <c r="P3459" s="126" t="s">
        <v>1331</v>
      </c>
    </row>
    <row r="3460" spans="1:16" ht="76.5">
      <c r="A3460" s="126">
        <v>25</v>
      </c>
      <c r="B3460" s="126"/>
      <c r="C3460" s="127" t="s">
        <v>695</v>
      </c>
      <c r="D3460" s="121">
        <v>43019</v>
      </c>
      <c r="E3460" s="122" t="s">
        <v>8441</v>
      </c>
      <c r="F3460" s="122" t="s">
        <v>1368</v>
      </c>
      <c r="G3460" s="122">
        <v>15135675</v>
      </c>
      <c r="H3460" s="126"/>
      <c r="I3460" s="130" t="s">
        <v>8442</v>
      </c>
      <c r="J3460" s="126"/>
      <c r="K3460" s="126"/>
      <c r="L3460" s="126"/>
      <c r="M3460" s="126"/>
      <c r="N3460" s="226">
        <v>342313.89</v>
      </c>
      <c r="O3460" s="226">
        <v>0</v>
      </c>
      <c r="P3460" s="126" t="s">
        <v>1331</v>
      </c>
    </row>
    <row r="3461" spans="1:16" ht="76.5">
      <c r="A3461" s="126">
        <v>25</v>
      </c>
      <c r="B3461" s="126"/>
      <c r="C3461" s="127" t="s">
        <v>695</v>
      </c>
      <c r="D3461" s="121">
        <v>43019</v>
      </c>
      <c r="E3461" s="122" t="s">
        <v>8443</v>
      </c>
      <c r="F3461" s="122" t="s">
        <v>1368</v>
      </c>
      <c r="G3461" s="122">
        <v>15135664</v>
      </c>
      <c r="H3461" s="126"/>
      <c r="I3461" s="130" t="s">
        <v>8444</v>
      </c>
      <c r="J3461" s="126"/>
      <c r="K3461" s="126"/>
      <c r="L3461" s="126"/>
      <c r="M3461" s="126"/>
      <c r="N3461" s="226">
        <v>2043.78</v>
      </c>
      <c r="O3461" s="226">
        <v>0</v>
      </c>
      <c r="P3461" s="126" t="s">
        <v>1331</v>
      </c>
    </row>
    <row r="3462" spans="1:16" ht="76.5">
      <c r="A3462" s="126">
        <v>25</v>
      </c>
      <c r="B3462" s="126"/>
      <c r="C3462" s="127" t="s">
        <v>695</v>
      </c>
      <c r="D3462" s="121">
        <v>43019</v>
      </c>
      <c r="E3462" s="122" t="s">
        <v>8445</v>
      </c>
      <c r="F3462" s="122" t="s">
        <v>1368</v>
      </c>
      <c r="G3462" s="122">
        <v>15106919</v>
      </c>
      <c r="H3462" s="126"/>
      <c r="I3462" s="130" t="s">
        <v>8446</v>
      </c>
      <c r="J3462" s="126"/>
      <c r="K3462" s="126"/>
      <c r="L3462" s="126"/>
      <c r="M3462" s="126"/>
      <c r="N3462" s="226">
        <v>284000</v>
      </c>
      <c r="O3462" s="226">
        <v>0</v>
      </c>
      <c r="P3462" s="126" t="s">
        <v>1331</v>
      </c>
    </row>
    <row r="3463" spans="1:16" ht="76.5">
      <c r="A3463" s="126">
        <v>25</v>
      </c>
      <c r="B3463" s="126"/>
      <c r="C3463" s="127" t="s">
        <v>695</v>
      </c>
      <c r="D3463" s="121">
        <v>43019</v>
      </c>
      <c r="E3463" s="122" t="s">
        <v>8447</v>
      </c>
      <c r="F3463" s="122" t="s">
        <v>1368</v>
      </c>
      <c r="G3463" s="122">
        <v>15106921</v>
      </c>
      <c r="H3463" s="126"/>
      <c r="I3463" s="130" t="s">
        <v>8448</v>
      </c>
      <c r="J3463" s="126"/>
      <c r="K3463" s="126"/>
      <c r="L3463" s="126"/>
      <c r="M3463" s="126"/>
      <c r="N3463" s="226">
        <v>303205.33</v>
      </c>
      <c r="O3463" s="226">
        <v>0</v>
      </c>
      <c r="P3463" s="126" t="s">
        <v>1331</v>
      </c>
    </row>
    <row r="3464" spans="1:16" ht="76.5">
      <c r="A3464" s="126">
        <v>25</v>
      </c>
      <c r="B3464" s="126"/>
      <c r="C3464" s="127" t="s">
        <v>695</v>
      </c>
      <c r="D3464" s="121">
        <v>43019</v>
      </c>
      <c r="E3464" s="122" t="s">
        <v>8449</v>
      </c>
      <c r="F3464" s="122" t="s">
        <v>1368</v>
      </c>
      <c r="G3464" s="122">
        <v>15106929</v>
      </c>
      <c r="H3464" s="126"/>
      <c r="I3464" s="130" t="s">
        <v>8450</v>
      </c>
      <c r="J3464" s="126"/>
      <c r="K3464" s="126"/>
      <c r="L3464" s="126"/>
      <c r="M3464" s="126"/>
      <c r="N3464" s="226">
        <v>407722.89</v>
      </c>
      <c r="O3464" s="226">
        <v>0</v>
      </c>
      <c r="P3464" s="126" t="s">
        <v>1331</v>
      </c>
    </row>
    <row r="3465" spans="1:16" ht="76.5">
      <c r="A3465" s="126">
        <v>25</v>
      </c>
      <c r="B3465" s="126"/>
      <c r="C3465" s="127" t="s">
        <v>695</v>
      </c>
      <c r="D3465" s="121">
        <v>43019</v>
      </c>
      <c r="E3465" s="122" t="s">
        <v>8451</v>
      </c>
      <c r="F3465" s="122" t="s">
        <v>1368</v>
      </c>
      <c r="G3465" s="122">
        <v>15106931</v>
      </c>
      <c r="H3465" s="126"/>
      <c r="I3465" s="130" t="s">
        <v>8452</v>
      </c>
      <c r="J3465" s="126"/>
      <c r="K3465" s="126"/>
      <c r="L3465" s="126"/>
      <c r="M3465" s="126"/>
      <c r="N3465" s="226">
        <v>169092.73</v>
      </c>
      <c r="O3465" s="226">
        <v>0</v>
      </c>
      <c r="P3465" s="126" t="s">
        <v>1331</v>
      </c>
    </row>
    <row r="3466" spans="1:16" ht="76.5">
      <c r="A3466" s="126">
        <v>25</v>
      </c>
      <c r="B3466" s="126"/>
      <c r="C3466" s="127" t="s">
        <v>695</v>
      </c>
      <c r="D3466" s="121">
        <v>43019</v>
      </c>
      <c r="E3466" s="122" t="s">
        <v>8453</v>
      </c>
      <c r="F3466" s="122" t="s">
        <v>1368</v>
      </c>
      <c r="G3466" s="122">
        <v>15151059</v>
      </c>
      <c r="H3466" s="126"/>
      <c r="I3466" s="130" t="s">
        <v>8454</v>
      </c>
      <c r="J3466" s="126"/>
      <c r="K3466" s="126"/>
      <c r="L3466" s="126"/>
      <c r="M3466" s="126"/>
      <c r="N3466" s="226">
        <v>4321197.07</v>
      </c>
      <c r="O3466" s="226">
        <v>0</v>
      </c>
      <c r="P3466" s="126" t="s">
        <v>1331</v>
      </c>
    </row>
    <row r="3467" spans="1:16" ht="76.5">
      <c r="A3467" s="126">
        <v>25</v>
      </c>
      <c r="B3467" s="126"/>
      <c r="C3467" s="127" t="s">
        <v>695</v>
      </c>
      <c r="D3467" s="121">
        <v>43019</v>
      </c>
      <c r="E3467" s="122" t="s">
        <v>8455</v>
      </c>
      <c r="F3467" s="122" t="s">
        <v>1368</v>
      </c>
      <c r="G3467" s="122">
        <v>15151045</v>
      </c>
      <c r="H3467" s="126"/>
      <c r="I3467" s="130" t="s">
        <v>8456</v>
      </c>
      <c r="J3467" s="126"/>
      <c r="K3467" s="126"/>
      <c r="L3467" s="126"/>
      <c r="M3467" s="126"/>
      <c r="N3467" s="226">
        <v>400000</v>
      </c>
      <c r="O3467" s="226">
        <v>0</v>
      </c>
      <c r="P3467" s="126" t="s">
        <v>1331</v>
      </c>
    </row>
    <row r="3468" spans="1:16" ht="76.5">
      <c r="A3468" s="126">
        <v>25</v>
      </c>
      <c r="B3468" s="126"/>
      <c r="C3468" s="127" t="s">
        <v>695</v>
      </c>
      <c r="D3468" s="121">
        <v>43019</v>
      </c>
      <c r="E3468" s="122" t="s">
        <v>8457</v>
      </c>
      <c r="F3468" s="122" t="s">
        <v>1368</v>
      </c>
      <c r="G3468" s="122">
        <v>15151044</v>
      </c>
      <c r="H3468" s="126"/>
      <c r="I3468" s="130" t="s">
        <v>8458</v>
      </c>
      <c r="J3468" s="126"/>
      <c r="K3468" s="126"/>
      <c r="L3468" s="126"/>
      <c r="M3468" s="126"/>
      <c r="N3468" s="226">
        <v>15551.32</v>
      </c>
      <c r="O3468" s="226">
        <v>0</v>
      </c>
      <c r="P3468" s="126" t="s">
        <v>1331</v>
      </c>
    </row>
    <row r="3469" spans="1:16" ht="76.5">
      <c r="A3469" s="126">
        <v>25</v>
      </c>
      <c r="B3469" s="126"/>
      <c r="C3469" s="127" t="s">
        <v>695</v>
      </c>
      <c r="D3469" s="121">
        <v>43019</v>
      </c>
      <c r="E3469" s="122" t="s">
        <v>8459</v>
      </c>
      <c r="F3469" s="122" t="s">
        <v>1368</v>
      </c>
      <c r="G3469" s="122">
        <v>15151041</v>
      </c>
      <c r="H3469" s="126"/>
      <c r="I3469" s="130" t="s">
        <v>8460</v>
      </c>
      <c r="J3469" s="126"/>
      <c r="K3469" s="126"/>
      <c r="L3469" s="126"/>
      <c r="M3469" s="126"/>
      <c r="N3469" s="226">
        <v>379068.83</v>
      </c>
      <c r="O3469" s="226">
        <v>0</v>
      </c>
      <c r="P3469" s="126" t="s">
        <v>1331</v>
      </c>
    </row>
    <row r="3470" spans="1:16" ht="76.5">
      <c r="A3470" s="126">
        <v>25</v>
      </c>
      <c r="B3470" s="126"/>
      <c r="C3470" s="127" t="s">
        <v>695</v>
      </c>
      <c r="D3470" s="121">
        <v>43019</v>
      </c>
      <c r="E3470" s="122" t="s">
        <v>8461</v>
      </c>
      <c r="F3470" s="122" t="s">
        <v>1368</v>
      </c>
      <c r="G3470" s="122">
        <v>15151022</v>
      </c>
      <c r="H3470" s="126"/>
      <c r="I3470" s="130" t="s">
        <v>8462</v>
      </c>
      <c r="J3470" s="126"/>
      <c r="K3470" s="126"/>
      <c r="L3470" s="126"/>
      <c r="M3470" s="126"/>
      <c r="N3470" s="226">
        <v>596613.35</v>
      </c>
      <c r="O3470" s="226">
        <v>0</v>
      </c>
      <c r="P3470" s="126" t="s">
        <v>1331</v>
      </c>
    </row>
    <row r="3471" spans="1:16" ht="76.5">
      <c r="A3471" s="126">
        <v>25</v>
      </c>
      <c r="B3471" s="126"/>
      <c r="C3471" s="127" t="s">
        <v>695</v>
      </c>
      <c r="D3471" s="121">
        <v>43019</v>
      </c>
      <c r="E3471" s="122" t="s">
        <v>8463</v>
      </c>
      <c r="F3471" s="122" t="s">
        <v>1368</v>
      </c>
      <c r="G3471" s="122">
        <v>15151018</v>
      </c>
      <c r="H3471" s="126"/>
      <c r="I3471" s="130" t="s">
        <v>8464</v>
      </c>
      <c r="J3471" s="126"/>
      <c r="K3471" s="126"/>
      <c r="L3471" s="126"/>
      <c r="M3471" s="126"/>
      <c r="N3471" s="226">
        <v>114365.89</v>
      </c>
      <c r="O3471" s="226">
        <v>0</v>
      </c>
      <c r="P3471" s="126" t="s">
        <v>1331</v>
      </c>
    </row>
    <row r="3472" spans="1:16" ht="51">
      <c r="A3472" s="126" t="s">
        <v>620</v>
      </c>
      <c r="B3472" s="126"/>
      <c r="C3472" s="127" t="s">
        <v>714</v>
      </c>
      <c r="D3472" s="121">
        <v>43020</v>
      </c>
      <c r="E3472" s="122" t="s">
        <v>8465</v>
      </c>
      <c r="F3472" s="122" t="s">
        <v>1368</v>
      </c>
      <c r="G3472" s="122">
        <v>15166471</v>
      </c>
      <c r="H3472" s="126"/>
      <c r="I3472" s="130" t="s">
        <v>8466</v>
      </c>
      <c r="J3472" s="126"/>
      <c r="K3472" s="126"/>
      <c r="L3472" s="126"/>
      <c r="M3472" s="126"/>
      <c r="N3472" s="226">
        <v>0</v>
      </c>
      <c r="O3472" s="226">
        <v>1196.81</v>
      </c>
      <c r="P3472" s="126" t="s">
        <v>1331</v>
      </c>
    </row>
    <row r="3473" spans="1:16" ht="76.5">
      <c r="A3473" s="126" t="s">
        <v>620</v>
      </c>
      <c r="B3473" s="126"/>
      <c r="C3473" s="127" t="s">
        <v>714</v>
      </c>
      <c r="D3473" s="121">
        <v>43020</v>
      </c>
      <c r="E3473" s="122" t="s">
        <v>8467</v>
      </c>
      <c r="F3473" s="122" t="s">
        <v>6</v>
      </c>
      <c r="G3473" s="122">
        <v>895467</v>
      </c>
      <c r="H3473" s="126"/>
      <c r="I3473" s="130" t="s">
        <v>8468</v>
      </c>
      <c r="J3473" s="126"/>
      <c r="K3473" s="126"/>
      <c r="L3473" s="126"/>
      <c r="M3473" s="126"/>
      <c r="N3473" s="226">
        <v>0</v>
      </c>
      <c r="O3473" s="226">
        <v>2516681.87</v>
      </c>
      <c r="P3473" s="126" t="s">
        <v>1331</v>
      </c>
    </row>
    <row r="3474" spans="1:16" ht="76.5">
      <c r="A3474" s="126" t="s">
        <v>621</v>
      </c>
      <c r="B3474" s="126"/>
      <c r="C3474" s="127" t="s">
        <v>715</v>
      </c>
      <c r="D3474" s="121">
        <v>43020</v>
      </c>
      <c r="E3474" s="122" t="s">
        <v>8469</v>
      </c>
      <c r="F3474" s="122" t="s">
        <v>6</v>
      </c>
      <c r="G3474" s="122">
        <v>895629</v>
      </c>
      <c r="H3474" s="126"/>
      <c r="I3474" s="130" t="s">
        <v>8470</v>
      </c>
      <c r="J3474" s="126"/>
      <c r="K3474" s="126"/>
      <c r="L3474" s="126"/>
      <c r="M3474" s="126"/>
      <c r="N3474" s="226">
        <v>0</v>
      </c>
      <c r="O3474" s="226">
        <v>4000</v>
      </c>
      <c r="P3474" s="126" t="s">
        <v>1331</v>
      </c>
    </row>
    <row r="3475" spans="1:16" ht="89.25">
      <c r="A3475" s="126" t="s">
        <v>620</v>
      </c>
      <c r="B3475" s="126"/>
      <c r="C3475" s="127" t="s">
        <v>714</v>
      </c>
      <c r="D3475" s="121">
        <v>43020</v>
      </c>
      <c r="E3475" s="122" t="s">
        <v>8471</v>
      </c>
      <c r="F3475" s="122" t="s">
        <v>11</v>
      </c>
      <c r="G3475" s="122">
        <v>900848</v>
      </c>
      <c r="H3475" s="126"/>
      <c r="I3475" s="130" t="s">
        <v>8472</v>
      </c>
      <c r="J3475" s="126"/>
      <c r="K3475" s="126"/>
      <c r="L3475" s="126"/>
      <c r="M3475" s="126"/>
      <c r="N3475" s="226">
        <v>270</v>
      </c>
      <c r="O3475" s="226">
        <v>0</v>
      </c>
      <c r="P3475" s="126" t="s">
        <v>1331</v>
      </c>
    </row>
    <row r="3476" spans="1:16" ht="51">
      <c r="A3476" s="126">
        <v>513</v>
      </c>
      <c r="B3476" s="126"/>
      <c r="C3476" s="127" t="s">
        <v>201</v>
      </c>
      <c r="D3476" s="121">
        <v>43020</v>
      </c>
      <c r="E3476" s="122" t="s">
        <v>8473</v>
      </c>
      <c r="F3476" s="122" t="s">
        <v>15</v>
      </c>
      <c r="G3476" s="122">
        <v>568023</v>
      </c>
      <c r="H3476" s="126"/>
      <c r="I3476" s="130" t="s">
        <v>8474</v>
      </c>
      <c r="J3476" s="126"/>
      <c r="K3476" s="126"/>
      <c r="L3476" s="126"/>
      <c r="M3476" s="126"/>
      <c r="N3476" s="226">
        <v>50</v>
      </c>
      <c r="O3476" s="226">
        <v>0</v>
      </c>
      <c r="P3476" s="126" t="s">
        <v>1331</v>
      </c>
    </row>
    <row r="3477" spans="1:16" ht="51">
      <c r="A3477" s="126">
        <v>513</v>
      </c>
      <c r="B3477" s="126"/>
      <c r="C3477" s="127" t="s">
        <v>201</v>
      </c>
      <c r="D3477" s="121">
        <v>43020</v>
      </c>
      <c r="E3477" s="122" t="s">
        <v>8475</v>
      </c>
      <c r="F3477" s="122" t="s">
        <v>15</v>
      </c>
      <c r="G3477" s="122">
        <v>568042</v>
      </c>
      <c r="H3477" s="126"/>
      <c r="I3477" s="130" t="s">
        <v>8476</v>
      </c>
      <c r="J3477" s="126"/>
      <c r="K3477" s="126"/>
      <c r="L3477" s="126"/>
      <c r="M3477" s="126"/>
      <c r="N3477" s="226">
        <v>50</v>
      </c>
      <c r="O3477" s="226">
        <v>0</v>
      </c>
      <c r="P3477" s="126" t="s">
        <v>1331</v>
      </c>
    </row>
    <row r="3478" spans="1:16" ht="63.75">
      <c r="A3478" s="126">
        <v>513</v>
      </c>
      <c r="B3478" s="126"/>
      <c r="C3478" s="127" t="s">
        <v>201</v>
      </c>
      <c r="D3478" s="121">
        <v>43020</v>
      </c>
      <c r="E3478" s="122" t="s">
        <v>8477</v>
      </c>
      <c r="F3478" s="122" t="s">
        <v>15</v>
      </c>
      <c r="G3478" s="122">
        <v>568044</v>
      </c>
      <c r="H3478" s="126"/>
      <c r="I3478" s="130" t="s">
        <v>8478</v>
      </c>
      <c r="J3478" s="126"/>
      <c r="K3478" s="126"/>
      <c r="L3478" s="126"/>
      <c r="M3478" s="126"/>
      <c r="N3478" s="226">
        <v>50</v>
      </c>
      <c r="O3478" s="226">
        <v>0</v>
      </c>
      <c r="P3478" s="126" t="s">
        <v>1331</v>
      </c>
    </row>
    <row r="3479" spans="1:16" ht="76.5">
      <c r="A3479" s="126">
        <v>513</v>
      </c>
      <c r="B3479" s="126"/>
      <c r="C3479" s="127" t="s">
        <v>201</v>
      </c>
      <c r="D3479" s="121">
        <v>43020</v>
      </c>
      <c r="E3479" s="122" t="s">
        <v>8479</v>
      </c>
      <c r="F3479" s="122" t="s">
        <v>13</v>
      </c>
      <c r="G3479" s="122">
        <v>900846</v>
      </c>
      <c r="H3479" s="126"/>
      <c r="I3479" s="130" t="s">
        <v>8480</v>
      </c>
      <c r="J3479" s="126"/>
      <c r="K3479" s="126"/>
      <c r="L3479" s="126"/>
      <c r="M3479" s="126"/>
      <c r="N3479" s="226">
        <v>39763.32</v>
      </c>
      <c r="O3479" s="226">
        <v>0</v>
      </c>
      <c r="P3479" s="126" t="s">
        <v>1331</v>
      </c>
    </row>
    <row r="3480" spans="1:16" ht="76.5">
      <c r="A3480" s="126">
        <v>373</v>
      </c>
      <c r="B3480" s="126"/>
      <c r="C3480" s="127" t="s">
        <v>1273</v>
      </c>
      <c r="D3480" s="121">
        <v>43021</v>
      </c>
      <c r="E3480" s="122" t="s">
        <v>8481</v>
      </c>
      <c r="F3480" s="122" t="s">
        <v>1368</v>
      </c>
      <c r="G3480" s="122">
        <v>15168613</v>
      </c>
      <c r="H3480" s="126"/>
      <c r="I3480" s="130" t="s">
        <v>8482</v>
      </c>
      <c r="J3480" s="126"/>
      <c r="K3480" s="126"/>
      <c r="L3480" s="126"/>
      <c r="M3480" s="126"/>
      <c r="N3480" s="226">
        <v>0</v>
      </c>
      <c r="O3480" s="226">
        <v>18487629</v>
      </c>
      <c r="P3480" s="126" t="s">
        <v>1331</v>
      </c>
    </row>
    <row r="3481" spans="1:16" ht="76.5">
      <c r="A3481" s="126" t="s">
        <v>621</v>
      </c>
      <c r="B3481" s="126"/>
      <c r="C3481" s="127" t="s">
        <v>715</v>
      </c>
      <c r="D3481" s="121">
        <v>43021</v>
      </c>
      <c r="E3481" s="122" t="s">
        <v>8483</v>
      </c>
      <c r="F3481" s="122" t="s">
        <v>6</v>
      </c>
      <c r="G3481" s="122">
        <v>896141</v>
      </c>
      <c r="H3481" s="126"/>
      <c r="I3481" s="130" t="s">
        <v>8484</v>
      </c>
      <c r="J3481" s="126"/>
      <c r="K3481" s="126"/>
      <c r="L3481" s="126"/>
      <c r="M3481" s="126"/>
      <c r="N3481" s="226">
        <v>0</v>
      </c>
      <c r="O3481" s="226">
        <v>10000</v>
      </c>
      <c r="P3481" s="126" t="s">
        <v>1331</v>
      </c>
    </row>
    <row r="3482" spans="1:16" ht="76.5">
      <c r="A3482" s="126">
        <v>513</v>
      </c>
      <c r="B3482" s="126"/>
      <c r="C3482" s="127" t="s">
        <v>201</v>
      </c>
      <c r="D3482" s="121">
        <v>43021</v>
      </c>
      <c r="E3482" s="122" t="s">
        <v>8485</v>
      </c>
      <c r="F3482" s="122" t="s">
        <v>1368</v>
      </c>
      <c r="G3482" s="122">
        <v>15168740</v>
      </c>
      <c r="H3482" s="126"/>
      <c r="I3482" s="130" t="s">
        <v>8486</v>
      </c>
      <c r="J3482" s="126"/>
      <c r="K3482" s="126"/>
      <c r="L3482" s="126"/>
      <c r="M3482" s="126"/>
      <c r="N3482" s="226">
        <v>4037.8</v>
      </c>
      <c r="O3482" s="226">
        <v>0</v>
      </c>
      <c r="P3482" s="126" t="s">
        <v>1331</v>
      </c>
    </row>
    <row r="3483" spans="1:16" ht="63.75">
      <c r="A3483" s="126">
        <v>513</v>
      </c>
      <c r="B3483" s="126"/>
      <c r="C3483" s="127" t="s">
        <v>201</v>
      </c>
      <c r="D3483" s="121">
        <v>43021</v>
      </c>
      <c r="E3483" s="122" t="s">
        <v>8487</v>
      </c>
      <c r="F3483" s="122" t="s">
        <v>1368</v>
      </c>
      <c r="G3483" s="122">
        <v>15168716</v>
      </c>
      <c r="H3483" s="126"/>
      <c r="I3483" s="130" t="s">
        <v>8488</v>
      </c>
      <c r="J3483" s="126"/>
      <c r="K3483" s="126"/>
      <c r="L3483" s="126"/>
      <c r="M3483" s="126"/>
      <c r="N3483" s="226">
        <v>1260</v>
      </c>
      <c r="O3483" s="226">
        <v>0</v>
      </c>
      <c r="P3483" s="126" t="s">
        <v>1331</v>
      </c>
    </row>
    <row r="3484" spans="1:16" ht="76.5">
      <c r="A3484" s="126">
        <v>513</v>
      </c>
      <c r="B3484" s="126"/>
      <c r="C3484" s="127" t="s">
        <v>201</v>
      </c>
      <c r="D3484" s="121">
        <v>43021</v>
      </c>
      <c r="E3484" s="122" t="s">
        <v>8489</v>
      </c>
      <c r="F3484" s="122" t="s">
        <v>1368</v>
      </c>
      <c r="G3484" s="122">
        <v>15168739</v>
      </c>
      <c r="H3484" s="126"/>
      <c r="I3484" s="130" t="s">
        <v>8490</v>
      </c>
      <c r="J3484" s="126"/>
      <c r="K3484" s="126"/>
      <c r="L3484" s="126"/>
      <c r="M3484" s="126"/>
      <c r="N3484" s="226">
        <v>3125</v>
      </c>
      <c r="O3484" s="226">
        <v>0</v>
      </c>
      <c r="P3484" s="126" t="s">
        <v>1331</v>
      </c>
    </row>
    <row r="3485" spans="1:16" ht="76.5">
      <c r="A3485" s="126">
        <v>513</v>
      </c>
      <c r="B3485" s="126"/>
      <c r="C3485" s="127" t="s">
        <v>201</v>
      </c>
      <c r="D3485" s="121">
        <v>43021</v>
      </c>
      <c r="E3485" s="122" t="s">
        <v>8491</v>
      </c>
      <c r="F3485" s="122" t="s">
        <v>1368</v>
      </c>
      <c r="G3485" s="122">
        <v>15181364</v>
      </c>
      <c r="H3485" s="126"/>
      <c r="I3485" s="130" t="s">
        <v>8492</v>
      </c>
      <c r="J3485" s="126"/>
      <c r="K3485" s="126"/>
      <c r="L3485" s="126"/>
      <c r="M3485" s="126"/>
      <c r="N3485" s="226">
        <v>2592.5</v>
      </c>
      <c r="O3485" s="226">
        <v>0</v>
      </c>
      <c r="P3485" s="126" t="s">
        <v>1331</v>
      </c>
    </row>
    <row r="3486" spans="1:16" ht="63.75">
      <c r="A3486" s="126">
        <v>513</v>
      </c>
      <c r="B3486" s="126"/>
      <c r="C3486" s="127" t="s">
        <v>201</v>
      </c>
      <c r="D3486" s="121">
        <v>43021</v>
      </c>
      <c r="E3486" s="122" t="s">
        <v>8493</v>
      </c>
      <c r="F3486" s="122" t="s">
        <v>1368</v>
      </c>
      <c r="G3486" s="122">
        <v>15181289</v>
      </c>
      <c r="H3486" s="126"/>
      <c r="I3486" s="130" t="s">
        <v>8494</v>
      </c>
      <c r="J3486" s="126"/>
      <c r="K3486" s="126"/>
      <c r="L3486" s="126"/>
      <c r="M3486" s="126"/>
      <c r="N3486" s="226">
        <v>75045.399999999994</v>
      </c>
      <c r="O3486" s="226">
        <v>0</v>
      </c>
      <c r="P3486" s="126" t="s">
        <v>1331</v>
      </c>
    </row>
    <row r="3487" spans="1:16" ht="63.75">
      <c r="A3487" s="126">
        <v>513</v>
      </c>
      <c r="B3487" s="126"/>
      <c r="C3487" s="127" t="s">
        <v>201</v>
      </c>
      <c r="D3487" s="121">
        <v>43021</v>
      </c>
      <c r="E3487" s="122" t="s">
        <v>8495</v>
      </c>
      <c r="F3487" s="122" t="s">
        <v>1368</v>
      </c>
      <c r="G3487" s="122">
        <v>15181529</v>
      </c>
      <c r="H3487" s="126"/>
      <c r="I3487" s="130" t="s">
        <v>8496</v>
      </c>
      <c r="J3487" s="126"/>
      <c r="K3487" s="126"/>
      <c r="L3487" s="126"/>
      <c r="M3487" s="126"/>
      <c r="N3487" s="226">
        <v>1300</v>
      </c>
      <c r="O3487" s="226">
        <v>0</v>
      </c>
      <c r="P3487" s="126" t="s">
        <v>1331</v>
      </c>
    </row>
    <row r="3488" spans="1:16" ht="89.25">
      <c r="A3488" s="126">
        <v>197</v>
      </c>
      <c r="B3488" s="126"/>
      <c r="C3488" s="127" t="s">
        <v>755</v>
      </c>
      <c r="D3488" s="121">
        <v>43021</v>
      </c>
      <c r="E3488" s="122" t="s">
        <v>8497</v>
      </c>
      <c r="F3488" s="122" t="s">
        <v>1261</v>
      </c>
      <c r="G3488" s="122">
        <v>3339</v>
      </c>
      <c r="H3488" s="126"/>
      <c r="I3488" s="130" t="s">
        <v>8498</v>
      </c>
      <c r="J3488" s="126"/>
      <c r="K3488" s="126"/>
      <c r="L3488" s="126"/>
      <c r="M3488" s="126"/>
      <c r="N3488" s="226">
        <v>19228.060000000001</v>
      </c>
      <c r="O3488" s="226">
        <v>0</v>
      </c>
      <c r="P3488" s="126" t="s">
        <v>1331</v>
      </c>
    </row>
    <row r="3489" spans="1:16" ht="89.25">
      <c r="A3489" s="126">
        <v>197</v>
      </c>
      <c r="B3489" s="126"/>
      <c r="C3489" s="127" t="s">
        <v>755</v>
      </c>
      <c r="D3489" s="121">
        <v>43021</v>
      </c>
      <c r="E3489" s="122" t="s">
        <v>8499</v>
      </c>
      <c r="F3489" s="122" t="s">
        <v>15</v>
      </c>
      <c r="G3489" s="122">
        <v>3339</v>
      </c>
      <c r="H3489" s="126"/>
      <c r="I3489" s="130" t="s">
        <v>8500</v>
      </c>
      <c r="J3489" s="126"/>
      <c r="K3489" s="126"/>
      <c r="L3489" s="126"/>
      <c r="M3489" s="126"/>
      <c r="N3489" s="226">
        <v>1458.08</v>
      </c>
      <c r="O3489" s="226">
        <v>0</v>
      </c>
      <c r="P3489" s="126" t="s">
        <v>1331</v>
      </c>
    </row>
    <row r="3490" spans="1:16" ht="51">
      <c r="A3490" s="126">
        <v>513</v>
      </c>
      <c r="B3490" s="126"/>
      <c r="C3490" s="127" t="s">
        <v>201</v>
      </c>
      <c r="D3490" s="121">
        <v>43021</v>
      </c>
      <c r="E3490" s="122" t="s">
        <v>8501</v>
      </c>
      <c r="F3490" s="122" t="s">
        <v>15</v>
      </c>
      <c r="G3490" s="122">
        <v>569290</v>
      </c>
      <c r="H3490" s="126"/>
      <c r="I3490" s="130" t="s">
        <v>8502</v>
      </c>
      <c r="J3490" s="126"/>
      <c r="K3490" s="126"/>
      <c r="L3490" s="126"/>
      <c r="M3490" s="126"/>
      <c r="N3490" s="226">
        <v>50</v>
      </c>
      <c r="O3490" s="226">
        <v>0</v>
      </c>
      <c r="P3490" s="126" t="s">
        <v>1331</v>
      </c>
    </row>
    <row r="3491" spans="1:16" ht="76.5">
      <c r="A3491" s="126">
        <v>25</v>
      </c>
      <c r="B3491" s="126"/>
      <c r="C3491" s="127" t="s">
        <v>695</v>
      </c>
      <c r="D3491" s="121">
        <v>43021</v>
      </c>
      <c r="E3491" s="122" t="s">
        <v>8503</v>
      </c>
      <c r="F3491" s="122" t="s">
        <v>11</v>
      </c>
      <c r="G3491" s="122">
        <v>9952</v>
      </c>
      <c r="H3491" s="126"/>
      <c r="I3491" s="130" t="s">
        <v>8504</v>
      </c>
      <c r="J3491" s="126"/>
      <c r="K3491" s="126"/>
      <c r="L3491" s="126"/>
      <c r="M3491" s="126"/>
      <c r="N3491" s="226">
        <v>2145.11</v>
      </c>
      <c r="O3491" s="226">
        <v>0</v>
      </c>
      <c r="P3491" s="126" t="s">
        <v>1331</v>
      </c>
    </row>
    <row r="3492" spans="1:16" ht="63.75">
      <c r="A3492" s="126">
        <v>291</v>
      </c>
      <c r="B3492" s="126"/>
      <c r="C3492" s="127" t="s">
        <v>795</v>
      </c>
      <c r="D3492" s="121">
        <v>43021</v>
      </c>
      <c r="E3492" s="122" t="s">
        <v>8505</v>
      </c>
      <c r="F3492" s="122" t="s">
        <v>11</v>
      </c>
      <c r="G3492" s="122">
        <v>569525</v>
      </c>
      <c r="H3492" s="126"/>
      <c r="I3492" s="130" t="s">
        <v>8506</v>
      </c>
      <c r="J3492" s="126"/>
      <c r="K3492" s="126"/>
      <c r="L3492" s="126"/>
      <c r="M3492" s="126"/>
      <c r="N3492" s="226">
        <v>50</v>
      </c>
      <c r="O3492" s="226">
        <v>0</v>
      </c>
      <c r="P3492" s="126" t="s">
        <v>1331</v>
      </c>
    </row>
    <row r="3493" spans="1:16" ht="51">
      <c r="A3493" s="126">
        <v>513</v>
      </c>
      <c r="B3493" s="126"/>
      <c r="C3493" s="127" t="s">
        <v>201</v>
      </c>
      <c r="D3493" s="121">
        <v>43021</v>
      </c>
      <c r="E3493" s="122" t="s">
        <v>8507</v>
      </c>
      <c r="F3493" s="122" t="s">
        <v>15</v>
      </c>
      <c r="G3493" s="122">
        <v>569647</v>
      </c>
      <c r="H3493" s="126"/>
      <c r="I3493" s="130" t="s">
        <v>8508</v>
      </c>
      <c r="J3493" s="126"/>
      <c r="K3493" s="126"/>
      <c r="L3493" s="126"/>
      <c r="M3493" s="126"/>
      <c r="N3493" s="226">
        <v>50</v>
      </c>
      <c r="O3493" s="226">
        <v>0</v>
      </c>
      <c r="P3493" s="126" t="s">
        <v>1331</v>
      </c>
    </row>
    <row r="3494" spans="1:16" ht="51">
      <c r="A3494" s="126" t="s">
        <v>621</v>
      </c>
      <c r="B3494" s="126"/>
      <c r="C3494" s="127" t="s">
        <v>715</v>
      </c>
      <c r="D3494" s="121">
        <v>43024</v>
      </c>
      <c r="E3494" s="122" t="s">
        <v>8509</v>
      </c>
      <c r="F3494" s="122" t="s">
        <v>6</v>
      </c>
      <c r="G3494" s="122">
        <v>570943</v>
      </c>
      <c r="H3494" s="126"/>
      <c r="I3494" s="130" t="s">
        <v>8510</v>
      </c>
      <c r="J3494" s="126"/>
      <c r="K3494" s="126"/>
      <c r="L3494" s="126"/>
      <c r="M3494" s="126"/>
      <c r="N3494" s="226">
        <v>0</v>
      </c>
      <c r="O3494" s="226">
        <v>2823835.84</v>
      </c>
      <c r="P3494" s="126" t="s">
        <v>1331</v>
      </c>
    </row>
    <row r="3495" spans="1:16" ht="51">
      <c r="A3495" s="126" t="s">
        <v>620</v>
      </c>
      <c r="B3495" s="126"/>
      <c r="C3495" s="127" t="s">
        <v>714</v>
      </c>
      <c r="D3495" s="121">
        <v>43024</v>
      </c>
      <c r="E3495" s="122" t="s">
        <v>8511</v>
      </c>
      <c r="F3495" s="122" t="s">
        <v>6</v>
      </c>
      <c r="G3495" s="122">
        <v>896722</v>
      </c>
      <c r="H3495" s="126"/>
      <c r="I3495" s="130" t="s">
        <v>8512</v>
      </c>
      <c r="J3495" s="126"/>
      <c r="K3495" s="126"/>
      <c r="L3495" s="126"/>
      <c r="M3495" s="126"/>
      <c r="N3495" s="226">
        <v>0</v>
      </c>
      <c r="O3495" s="226">
        <v>2406.3200000000002</v>
      </c>
      <c r="P3495" s="126" t="s">
        <v>1331</v>
      </c>
    </row>
    <row r="3496" spans="1:16" ht="51">
      <c r="A3496" s="126" t="s">
        <v>620</v>
      </c>
      <c r="B3496" s="126"/>
      <c r="C3496" s="127" t="s">
        <v>714</v>
      </c>
      <c r="D3496" s="121">
        <v>43024</v>
      </c>
      <c r="E3496" s="122" t="s">
        <v>8513</v>
      </c>
      <c r="F3496" s="122" t="s">
        <v>6</v>
      </c>
      <c r="G3496" s="122">
        <v>896724</v>
      </c>
      <c r="H3496" s="126"/>
      <c r="I3496" s="130" t="s">
        <v>3853</v>
      </c>
      <c r="J3496" s="126"/>
      <c r="K3496" s="126"/>
      <c r="L3496" s="126"/>
      <c r="M3496" s="126"/>
      <c r="N3496" s="226">
        <v>0</v>
      </c>
      <c r="O3496" s="226">
        <v>1583.37</v>
      </c>
      <c r="P3496" s="126" t="s">
        <v>1331</v>
      </c>
    </row>
    <row r="3497" spans="1:16" ht="51">
      <c r="A3497" s="126" t="s">
        <v>620</v>
      </c>
      <c r="B3497" s="126"/>
      <c r="C3497" s="127" t="s">
        <v>714</v>
      </c>
      <c r="D3497" s="121">
        <v>43024</v>
      </c>
      <c r="E3497" s="122" t="s">
        <v>8514</v>
      </c>
      <c r="F3497" s="122" t="s">
        <v>6</v>
      </c>
      <c r="G3497" s="122">
        <v>896727</v>
      </c>
      <c r="H3497" s="126"/>
      <c r="I3497" s="130" t="s">
        <v>8515</v>
      </c>
      <c r="J3497" s="126"/>
      <c r="K3497" s="126"/>
      <c r="L3497" s="126"/>
      <c r="M3497" s="126"/>
      <c r="N3497" s="226">
        <v>0</v>
      </c>
      <c r="O3497" s="226">
        <v>12816.8</v>
      </c>
      <c r="P3497" s="126" t="s">
        <v>1331</v>
      </c>
    </row>
    <row r="3498" spans="1:16" ht="76.5">
      <c r="A3498" s="126">
        <v>25</v>
      </c>
      <c r="B3498" s="126"/>
      <c r="C3498" s="127" t="s">
        <v>695</v>
      </c>
      <c r="D3498" s="121">
        <v>43024</v>
      </c>
      <c r="E3498" s="122" t="s">
        <v>8516</v>
      </c>
      <c r="F3498" s="122" t="s">
        <v>6</v>
      </c>
      <c r="G3498" s="122">
        <v>901068</v>
      </c>
      <c r="H3498" s="126"/>
      <c r="I3498" s="130" t="s">
        <v>8517</v>
      </c>
      <c r="J3498" s="126"/>
      <c r="K3498" s="126"/>
      <c r="L3498" s="126"/>
      <c r="M3498" s="126"/>
      <c r="N3498" s="226">
        <v>0</v>
      </c>
      <c r="O3498" s="226">
        <v>3856.13</v>
      </c>
      <c r="P3498" s="126" t="s">
        <v>1331</v>
      </c>
    </row>
    <row r="3499" spans="1:16" ht="76.5">
      <c r="A3499" s="126">
        <v>25</v>
      </c>
      <c r="B3499" s="126"/>
      <c r="C3499" s="127" t="s">
        <v>695</v>
      </c>
      <c r="D3499" s="121">
        <v>43024</v>
      </c>
      <c r="E3499" s="122" t="s">
        <v>8518</v>
      </c>
      <c r="F3499" s="122" t="s">
        <v>1368</v>
      </c>
      <c r="G3499" s="122">
        <v>15181973</v>
      </c>
      <c r="H3499" s="126"/>
      <c r="I3499" s="130" t="s">
        <v>8519</v>
      </c>
      <c r="J3499" s="126"/>
      <c r="K3499" s="126"/>
      <c r="L3499" s="126"/>
      <c r="M3499" s="126"/>
      <c r="N3499" s="226">
        <v>377625.02</v>
      </c>
      <c r="O3499" s="226">
        <v>0</v>
      </c>
      <c r="P3499" s="126" t="s">
        <v>1331</v>
      </c>
    </row>
    <row r="3500" spans="1:16" ht="76.5">
      <c r="A3500" s="126">
        <v>25</v>
      </c>
      <c r="B3500" s="126"/>
      <c r="C3500" s="127" t="s">
        <v>695</v>
      </c>
      <c r="D3500" s="121">
        <v>43024</v>
      </c>
      <c r="E3500" s="122" t="s">
        <v>8520</v>
      </c>
      <c r="F3500" s="122" t="s">
        <v>1368</v>
      </c>
      <c r="G3500" s="122">
        <v>15182204</v>
      </c>
      <c r="H3500" s="126"/>
      <c r="I3500" s="130" t="s">
        <v>8521</v>
      </c>
      <c r="J3500" s="126"/>
      <c r="K3500" s="126"/>
      <c r="L3500" s="126"/>
      <c r="M3500" s="126"/>
      <c r="N3500" s="226">
        <v>62965.13</v>
      </c>
      <c r="O3500" s="226">
        <v>0</v>
      </c>
      <c r="P3500" s="126" t="s">
        <v>1331</v>
      </c>
    </row>
    <row r="3501" spans="1:16" ht="76.5">
      <c r="A3501" s="126">
        <v>25</v>
      </c>
      <c r="B3501" s="126"/>
      <c r="C3501" s="127" t="s">
        <v>695</v>
      </c>
      <c r="D3501" s="121">
        <v>43024</v>
      </c>
      <c r="E3501" s="122" t="s">
        <v>8522</v>
      </c>
      <c r="F3501" s="122" t="s">
        <v>1368</v>
      </c>
      <c r="G3501" s="122">
        <v>15182258</v>
      </c>
      <c r="H3501" s="126"/>
      <c r="I3501" s="130" t="s">
        <v>8523</v>
      </c>
      <c r="J3501" s="126"/>
      <c r="K3501" s="126"/>
      <c r="L3501" s="126"/>
      <c r="M3501" s="126"/>
      <c r="N3501" s="226">
        <v>70338.69</v>
      </c>
      <c r="O3501" s="226">
        <v>0</v>
      </c>
      <c r="P3501" s="126" t="s">
        <v>1331</v>
      </c>
    </row>
    <row r="3502" spans="1:16" ht="76.5">
      <c r="A3502" s="126">
        <v>25</v>
      </c>
      <c r="B3502" s="126"/>
      <c r="C3502" s="127" t="s">
        <v>695</v>
      </c>
      <c r="D3502" s="121">
        <v>43024</v>
      </c>
      <c r="E3502" s="122" t="s">
        <v>8524</v>
      </c>
      <c r="F3502" s="122" t="s">
        <v>1368</v>
      </c>
      <c r="G3502" s="122">
        <v>15182259</v>
      </c>
      <c r="H3502" s="126"/>
      <c r="I3502" s="130" t="s">
        <v>8525</v>
      </c>
      <c r="J3502" s="126"/>
      <c r="K3502" s="126"/>
      <c r="L3502" s="126"/>
      <c r="M3502" s="126"/>
      <c r="N3502" s="226">
        <v>70151.89</v>
      </c>
      <c r="O3502" s="226">
        <v>0</v>
      </c>
      <c r="P3502" s="126" t="s">
        <v>1331</v>
      </c>
    </row>
    <row r="3503" spans="1:16" ht="76.5">
      <c r="A3503" s="126">
        <v>25</v>
      </c>
      <c r="B3503" s="126"/>
      <c r="C3503" s="127" t="s">
        <v>695</v>
      </c>
      <c r="D3503" s="121">
        <v>43024</v>
      </c>
      <c r="E3503" s="122" t="s">
        <v>8526</v>
      </c>
      <c r="F3503" s="122" t="s">
        <v>1368</v>
      </c>
      <c r="G3503" s="122">
        <v>15182538</v>
      </c>
      <c r="H3503" s="126"/>
      <c r="I3503" s="130" t="s">
        <v>8527</v>
      </c>
      <c r="J3503" s="126"/>
      <c r="K3503" s="126"/>
      <c r="L3503" s="126"/>
      <c r="M3503" s="126"/>
      <c r="N3503" s="226">
        <v>112914.43</v>
      </c>
      <c r="O3503" s="226">
        <v>0</v>
      </c>
      <c r="P3503" s="126" t="s">
        <v>1331</v>
      </c>
    </row>
    <row r="3504" spans="1:16" ht="76.5">
      <c r="A3504" s="126">
        <v>25</v>
      </c>
      <c r="B3504" s="126"/>
      <c r="C3504" s="127" t="s">
        <v>695</v>
      </c>
      <c r="D3504" s="121">
        <v>43024</v>
      </c>
      <c r="E3504" s="122" t="s">
        <v>8528</v>
      </c>
      <c r="F3504" s="122" t="s">
        <v>1368</v>
      </c>
      <c r="G3504" s="122">
        <v>15182743</v>
      </c>
      <c r="H3504" s="126"/>
      <c r="I3504" s="130" t="s">
        <v>8529</v>
      </c>
      <c r="J3504" s="126"/>
      <c r="K3504" s="126"/>
      <c r="L3504" s="126"/>
      <c r="M3504" s="126"/>
      <c r="N3504" s="226">
        <v>192139.65</v>
      </c>
      <c r="O3504" s="226">
        <v>0</v>
      </c>
      <c r="P3504" s="126" t="s">
        <v>1331</v>
      </c>
    </row>
    <row r="3505" spans="1:16" ht="76.5">
      <c r="A3505" s="126">
        <v>25</v>
      </c>
      <c r="B3505" s="126"/>
      <c r="C3505" s="127" t="s">
        <v>695</v>
      </c>
      <c r="D3505" s="121">
        <v>43024</v>
      </c>
      <c r="E3505" s="122" t="s">
        <v>8530</v>
      </c>
      <c r="F3505" s="122" t="s">
        <v>1368</v>
      </c>
      <c r="G3505" s="122">
        <v>15183138</v>
      </c>
      <c r="H3505" s="126"/>
      <c r="I3505" s="130" t="s">
        <v>8531</v>
      </c>
      <c r="J3505" s="126"/>
      <c r="K3505" s="126"/>
      <c r="L3505" s="126"/>
      <c r="M3505" s="126"/>
      <c r="N3505" s="226">
        <v>430000</v>
      </c>
      <c r="O3505" s="226">
        <v>0</v>
      </c>
      <c r="P3505" s="126" t="s">
        <v>1331</v>
      </c>
    </row>
    <row r="3506" spans="1:16" ht="76.5">
      <c r="A3506" s="126">
        <v>25</v>
      </c>
      <c r="B3506" s="126"/>
      <c r="C3506" s="127" t="s">
        <v>695</v>
      </c>
      <c r="D3506" s="121">
        <v>43024</v>
      </c>
      <c r="E3506" s="122" t="s">
        <v>8532</v>
      </c>
      <c r="F3506" s="122" t="s">
        <v>1368</v>
      </c>
      <c r="G3506" s="122">
        <v>15183263</v>
      </c>
      <c r="H3506" s="126"/>
      <c r="I3506" s="130" t="s">
        <v>8533</v>
      </c>
      <c r="J3506" s="126"/>
      <c r="K3506" s="126"/>
      <c r="L3506" s="126"/>
      <c r="M3506" s="126"/>
      <c r="N3506" s="226">
        <v>522385.93</v>
      </c>
      <c r="O3506" s="226">
        <v>0</v>
      </c>
      <c r="P3506" s="126" t="s">
        <v>1331</v>
      </c>
    </row>
    <row r="3507" spans="1:16" ht="76.5">
      <c r="A3507" s="126">
        <v>25</v>
      </c>
      <c r="B3507" s="126"/>
      <c r="C3507" s="127" t="s">
        <v>695</v>
      </c>
      <c r="D3507" s="121">
        <v>43024</v>
      </c>
      <c r="E3507" s="122" t="s">
        <v>8534</v>
      </c>
      <c r="F3507" s="122" t="s">
        <v>1368</v>
      </c>
      <c r="G3507" s="122">
        <v>15183265</v>
      </c>
      <c r="H3507" s="126"/>
      <c r="I3507" s="130" t="s">
        <v>8535</v>
      </c>
      <c r="J3507" s="126"/>
      <c r="K3507" s="126"/>
      <c r="L3507" s="126"/>
      <c r="M3507" s="126"/>
      <c r="N3507" s="226">
        <v>56010.19</v>
      </c>
      <c r="O3507" s="226">
        <v>0</v>
      </c>
      <c r="P3507" s="126" t="s">
        <v>1331</v>
      </c>
    </row>
    <row r="3508" spans="1:16" ht="76.5">
      <c r="A3508" s="126">
        <v>25</v>
      </c>
      <c r="B3508" s="126"/>
      <c r="C3508" s="127" t="s">
        <v>695</v>
      </c>
      <c r="D3508" s="121">
        <v>43024</v>
      </c>
      <c r="E3508" s="122" t="s">
        <v>8536</v>
      </c>
      <c r="F3508" s="122" t="s">
        <v>1368</v>
      </c>
      <c r="G3508" s="122">
        <v>15183266</v>
      </c>
      <c r="H3508" s="126"/>
      <c r="I3508" s="130" t="s">
        <v>8537</v>
      </c>
      <c r="J3508" s="126"/>
      <c r="K3508" s="126"/>
      <c r="L3508" s="126"/>
      <c r="M3508" s="126"/>
      <c r="N3508" s="226">
        <v>64287.56</v>
      </c>
      <c r="O3508" s="226">
        <v>0</v>
      </c>
      <c r="P3508" s="126" t="s">
        <v>1331</v>
      </c>
    </row>
    <row r="3509" spans="1:16" ht="76.5">
      <c r="A3509" s="126">
        <v>25</v>
      </c>
      <c r="B3509" s="126"/>
      <c r="C3509" s="127" t="s">
        <v>695</v>
      </c>
      <c r="D3509" s="121">
        <v>43024</v>
      </c>
      <c r="E3509" s="122" t="s">
        <v>8538</v>
      </c>
      <c r="F3509" s="122" t="s">
        <v>1368</v>
      </c>
      <c r="G3509" s="122">
        <v>15183276</v>
      </c>
      <c r="H3509" s="126"/>
      <c r="I3509" s="130" t="s">
        <v>8539</v>
      </c>
      <c r="J3509" s="126"/>
      <c r="K3509" s="126"/>
      <c r="L3509" s="126"/>
      <c r="M3509" s="126"/>
      <c r="N3509" s="226">
        <v>54576.69</v>
      </c>
      <c r="O3509" s="226">
        <v>0</v>
      </c>
      <c r="P3509" s="126" t="s">
        <v>1331</v>
      </c>
    </row>
    <row r="3510" spans="1:16" ht="76.5">
      <c r="A3510" s="126">
        <v>25</v>
      </c>
      <c r="B3510" s="126"/>
      <c r="C3510" s="127" t="s">
        <v>695</v>
      </c>
      <c r="D3510" s="121">
        <v>43024</v>
      </c>
      <c r="E3510" s="122" t="s">
        <v>8540</v>
      </c>
      <c r="F3510" s="122" t="s">
        <v>1368</v>
      </c>
      <c r="G3510" s="122">
        <v>15183264</v>
      </c>
      <c r="H3510" s="126"/>
      <c r="I3510" s="130" t="s">
        <v>8541</v>
      </c>
      <c r="J3510" s="126"/>
      <c r="K3510" s="126"/>
      <c r="L3510" s="126"/>
      <c r="M3510" s="126"/>
      <c r="N3510" s="226">
        <v>71399.360000000001</v>
      </c>
      <c r="O3510" s="226">
        <v>0</v>
      </c>
      <c r="P3510" s="126" t="s">
        <v>1331</v>
      </c>
    </row>
    <row r="3511" spans="1:16" ht="63.75">
      <c r="A3511" s="126">
        <v>512</v>
      </c>
      <c r="B3511" s="126"/>
      <c r="C3511" s="127" t="s">
        <v>841</v>
      </c>
      <c r="D3511" s="121">
        <v>43024</v>
      </c>
      <c r="E3511" s="122" t="s">
        <v>8542</v>
      </c>
      <c r="F3511" s="122" t="s">
        <v>1368</v>
      </c>
      <c r="G3511" s="122">
        <v>15201038</v>
      </c>
      <c r="H3511" s="126"/>
      <c r="I3511" s="130" t="s">
        <v>8543</v>
      </c>
      <c r="J3511" s="126"/>
      <c r="K3511" s="126"/>
      <c r="L3511" s="126"/>
      <c r="M3511" s="126"/>
      <c r="N3511" s="226">
        <v>297687.48</v>
      </c>
      <c r="O3511" s="226">
        <v>0</v>
      </c>
      <c r="P3511" s="126" t="s">
        <v>1331</v>
      </c>
    </row>
    <row r="3512" spans="1:16" ht="76.5">
      <c r="A3512" s="126">
        <v>41</v>
      </c>
      <c r="B3512" s="126"/>
      <c r="C3512" s="127" t="s">
        <v>698</v>
      </c>
      <c r="D3512" s="121">
        <v>43024</v>
      </c>
      <c r="E3512" s="122" t="s">
        <v>8544</v>
      </c>
      <c r="F3512" s="122" t="s">
        <v>1368</v>
      </c>
      <c r="G3512" s="122">
        <v>15197913</v>
      </c>
      <c r="H3512" s="126"/>
      <c r="I3512" s="130" t="s">
        <v>8545</v>
      </c>
      <c r="J3512" s="126"/>
      <c r="K3512" s="126"/>
      <c r="L3512" s="126"/>
      <c r="M3512" s="126"/>
      <c r="N3512" s="226">
        <v>5824</v>
      </c>
      <c r="O3512" s="226">
        <v>0</v>
      </c>
      <c r="P3512" s="126" t="s">
        <v>1331</v>
      </c>
    </row>
    <row r="3513" spans="1:16" ht="76.5">
      <c r="A3513" s="126">
        <v>513</v>
      </c>
      <c r="B3513" s="126"/>
      <c r="C3513" s="127" t="s">
        <v>201</v>
      </c>
      <c r="D3513" s="121">
        <v>43024</v>
      </c>
      <c r="E3513" s="122" t="s">
        <v>8546</v>
      </c>
      <c r="F3513" s="122" t="s">
        <v>13</v>
      </c>
      <c r="G3513" s="122">
        <v>901039</v>
      </c>
      <c r="H3513" s="126"/>
      <c r="I3513" s="130" t="s">
        <v>8547</v>
      </c>
      <c r="J3513" s="126"/>
      <c r="K3513" s="126"/>
      <c r="L3513" s="126"/>
      <c r="M3513" s="126"/>
      <c r="N3513" s="226">
        <v>348</v>
      </c>
      <c r="O3513" s="226">
        <v>0</v>
      </c>
      <c r="P3513" s="126" t="s">
        <v>1331</v>
      </c>
    </row>
    <row r="3514" spans="1:16" ht="63.75">
      <c r="A3514" s="126">
        <v>513</v>
      </c>
      <c r="B3514" s="126"/>
      <c r="C3514" s="127" t="s">
        <v>201</v>
      </c>
      <c r="D3514" s="121">
        <v>43024</v>
      </c>
      <c r="E3514" s="122" t="s">
        <v>8548</v>
      </c>
      <c r="F3514" s="122" t="s">
        <v>11</v>
      </c>
      <c r="G3514" s="122">
        <v>901039</v>
      </c>
      <c r="H3514" s="126"/>
      <c r="I3514" s="130" t="s">
        <v>8549</v>
      </c>
      <c r="J3514" s="126"/>
      <c r="K3514" s="126"/>
      <c r="L3514" s="126"/>
      <c r="M3514" s="126"/>
      <c r="N3514" s="226">
        <v>50</v>
      </c>
      <c r="O3514" s="226">
        <v>0</v>
      </c>
      <c r="P3514" s="126" t="s">
        <v>1331</v>
      </c>
    </row>
    <row r="3515" spans="1:16" ht="89.25">
      <c r="A3515" s="126" t="s">
        <v>620</v>
      </c>
      <c r="B3515" s="126"/>
      <c r="C3515" s="127" t="s">
        <v>714</v>
      </c>
      <c r="D3515" s="121">
        <v>43024</v>
      </c>
      <c r="E3515" s="122" t="s">
        <v>8550</v>
      </c>
      <c r="F3515" s="122" t="s">
        <v>11</v>
      </c>
      <c r="G3515" s="122">
        <v>901109</v>
      </c>
      <c r="H3515" s="126"/>
      <c r="I3515" s="130" t="s">
        <v>8551</v>
      </c>
      <c r="J3515" s="126"/>
      <c r="K3515" s="126"/>
      <c r="L3515" s="126"/>
      <c r="M3515" s="126"/>
      <c r="N3515" s="226">
        <v>50</v>
      </c>
      <c r="O3515" s="226">
        <v>0</v>
      </c>
      <c r="P3515" s="126" t="s">
        <v>1331</v>
      </c>
    </row>
    <row r="3516" spans="1:16" ht="76.5">
      <c r="A3516" s="126">
        <v>513</v>
      </c>
      <c r="B3516" s="126"/>
      <c r="C3516" s="127" t="s">
        <v>201</v>
      </c>
      <c r="D3516" s="121">
        <v>43024</v>
      </c>
      <c r="E3516" s="122" t="s">
        <v>8552</v>
      </c>
      <c r="F3516" s="122" t="s">
        <v>15</v>
      </c>
      <c r="G3516" s="122">
        <v>570162</v>
      </c>
      <c r="H3516" s="126"/>
      <c r="I3516" s="130" t="s">
        <v>8553</v>
      </c>
      <c r="J3516" s="126"/>
      <c r="K3516" s="126"/>
      <c r="L3516" s="126"/>
      <c r="M3516" s="126"/>
      <c r="N3516" s="226">
        <v>50</v>
      </c>
      <c r="O3516" s="226">
        <v>0</v>
      </c>
      <c r="P3516" s="126" t="s">
        <v>1331</v>
      </c>
    </row>
    <row r="3517" spans="1:16" ht="63.75">
      <c r="A3517" s="126">
        <v>513</v>
      </c>
      <c r="B3517" s="126"/>
      <c r="C3517" s="127" t="s">
        <v>201</v>
      </c>
      <c r="D3517" s="121">
        <v>43024</v>
      </c>
      <c r="E3517" s="122" t="s">
        <v>8554</v>
      </c>
      <c r="F3517" s="122" t="s">
        <v>15</v>
      </c>
      <c r="G3517" s="122">
        <v>570474</v>
      </c>
      <c r="H3517" s="126"/>
      <c r="I3517" s="130" t="s">
        <v>8555</v>
      </c>
      <c r="J3517" s="126"/>
      <c r="K3517" s="126"/>
      <c r="L3517" s="126"/>
      <c r="M3517" s="126"/>
      <c r="N3517" s="226">
        <v>50</v>
      </c>
      <c r="O3517" s="226">
        <v>0</v>
      </c>
      <c r="P3517" s="126" t="s">
        <v>1331</v>
      </c>
    </row>
    <row r="3518" spans="1:16" ht="51">
      <c r="A3518" s="126">
        <v>513</v>
      </c>
      <c r="B3518" s="126"/>
      <c r="C3518" s="127" t="s">
        <v>201</v>
      </c>
      <c r="D3518" s="121">
        <v>43024</v>
      </c>
      <c r="E3518" s="122" t="s">
        <v>8556</v>
      </c>
      <c r="F3518" s="122" t="s">
        <v>15</v>
      </c>
      <c r="G3518" s="122">
        <v>570476</v>
      </c>
      <c r="H3518" s="126"/>
      <c r="I3518" s="130" t="s">
        <v>8557</v>
      </c>
      <c r="J3518" s="126"/>
      <c r="K3518" s="126"/>
      <c r="L3518" s="126"/>
      <c r="M3518" s="126"/>
      <c r="N3518" s="226">
        <v>50</v>
      </c>
      <c r="O3518" s="226">
        <v>0</v>
      </c>
      <c r="P3518" s="126" t="s">
        <v>1331</v>
      </c>
    </row>
    <row r="3519" spans="1:16" ht="51">
      <c r="A3519" s="126">
        <v>513</v>
      </c>
      <c r="B3519" s="126"/>
      <c r="C3519" s="127" t="s">
        <v>201</v>
      </c>
      <c r="D3519" s="121">
        <v>43024</v>
      </c>
      <c r="E3519" s="122" t="s">
        <v>8558</v>
      </c>
      <c r="F3519" s="122" t="s">
        <v>15</v>
      </c>
      <c r="G3519" s="122">
        <v>570478</v>
      </c>
      <c r="H3519" s="126"/>
      <c r="I3519" s="130" t="s">
        <v>8559</v>
      </c>
      <c r="J3519" s="126"/>
      <c r="K3519" s="126"/>
      <c r="L3519" s="126"/>
      <c r="M3519" s="126"/>
      <c r="N3519" s="226">
        <v>50</v>
      </c>
      <c r="O3519" s="226">
        <v>0</v>
      </c>
      <c r="P3519" s="126" t="s">
        <v>1331</v>
      </c>
    </row>
    <row r="3520" spans="1:16" ht="51">
      <c r="A3520" s="126">
        <v>513</v>
      </c>
      <c r="B3520" s="126"/>
      <c r="C3520" s="127" t="s">
        <v>201</v>
      </c>
      <c r="D3520" s="121">
        <v>43024</v>
      </c>
      <c r="E3520" s="122" t="s">
        <v>8560</v>
      </c>
      <c r="F3520" s="122" t="s">
        <v>15</v>
      </c>
      <c r="G3520" s="122">
        <v>570480</v>
      </c>
      <c r="H3520" s="126"/>
      <c r="I3520" s="130" t="s">
        <v>8559</v>
      </c>
      <c r="J3520" s="126"/>
      <c r="K3520" s="126"/>
      <c r="L3520" s="126"/>
      <c r="M3520" s="126"/>
      <c r="N3520" s="226">
        <v>50</v>
      </c>
      <c r="O3520" s="226">
        <v>0</v>
      </c>
      <c r="P3520" s="126" t="s">
        <v>1331</v>
      </c>
    </row>
    <row r="3521" spans="1:16" ht="51">
      <c r="A3521" s="126">
        <v>513</v>
      </c>
      <c r="B3521" s="126"/>
      <c r="C3521" s="127" t="s">
        <v>201</v>
      </c>
      <c r="D3521" s="121">
        <v>43024</v>
      </c>
      <c r="E3521" s="122" t="s">
        <v>8561</v>
      </c>
      <c r="F3521" s="122" t="s">
        <v>15</v>
      </c>
      <c r="G3521" s="122">
        <v>570945</v>
      </c>
      <c r="H3521" s="126"/>
      <c r="I3521" s="130" t="s">
        <v>8559</v>
      </c>
      <c r="J3521" s="126"/>
      <c r="K3521" s="126"/>
      <c r="L3521" s="126"/>
      <c r="M3521" s="126"/>
      <c r="N3521" s="226">
        <v>50</v>
      </c>
      <c r="O3521" s="226">
        <v>0</v>
      </c>
      <c r="P3521" s="126" t="s">
        <v>1331</v>
      </c>
    </row>
    <row r="3522" spans="1:16" ht="76.5">
      <c r="A3522" s="126">
        <v>25</v>
      </c>
      <c r="B3522" s="126"/>
      <c r="C3522" s="127" t="s">
        <v>695</v>
      </c>
      <c r="D3522" s="121">
        <v>43024</v>
      </c>
      <c r="E3522" s="122" t="s">
        <v>8562</v>
      </c>
      <c r="F3522" s="122" t="s">
        <v>1368</v>
      </c>
      <c r="G3522" s="122">
        <v>15151043</v>
      </c>
      <c r="H3522" s="126"/>
      <c r="I3522" s="130" t="s">
        <v>8563</v>
      </c>
      <c r="J3522" s="126"/>
      <c r="K3522" s="126"/>
      <c r="L3522" s="126"/>
      <c r="M3522" s="126"/>
      <c r="N3522" s="226">
        <v>60495.95</v>
      </c>
      <c r="O3522" s="226">
        <v>0</v>
      </c>
      <c r="P3522" s="126" t="s">
        <v>1331</v>
      </c>
    </row>
    <row r="3523" spans="1:16" ht="76.5">
      <c r="A3523" s="126">
        <v>25</v>
      </c>
      <c r="B3523" s="126"/>
      <c r="C3523" s="127" t="s">
        <v>695</v>
      </c>
      <c r="D3523" s="121">
        <v>43024</v>
      </c>
      <c r="E3523" s="122" t="s">
        <v>8564</v>
      </c>
      <c r="F3523" s="122" t="s">
        <v>1368</v>
      </c>
      <c r="G3523" s="122">
        <v>15181676</v>
      </c>
      <c r="H3523" s="126"/>
      <c r="I3523" s="130" t="s">
        <v>8565</v>
      </c>
      <c r="J3523" s="126"/>
      <c r="K3523" s="126"/>
      <c r="L3523" s="126"/>
      <c r="M3523" s="126"/>
      <c r="N3523" s="226">
        <v>150264.22</v>
      </c>
      <c r="O3523" s="226">
        <v>0</v>
      </c>
      <c r="P3523" s="126" t="s">
        <v>1331</v>
      </c>
    </row>
    <row r="3524" spans="1:16" ht="76.5">
      <c r="A3524" s="126">
        <v>25</v>
      </c>
      <c r="B3524" s="126"/>
      <c r="C3524" s="127" t="s">
        <v>695</v>
      </c>
      <c r="D3524" s="121">
        <v>43024</v>
      </c>
      <c r="E3524" s="122" t="s">
        <v>8566</v>
      </c>
      <c r="F3524" s="122" t="s">
        <v>1368</v>
      </c>
      <c r="G3524" s="122">
        <v>15181719</v>
      </c>
      <c r="H3524" s="126"/>
      <c r="I3524" s="130" t="s">
        <v>8567</v>
      </c>
      <c r="J3524" s="126"/>
      <c r="K3524" s="126"/>
      <c r="L3524" s="126"/>
      <c r="M3524" s="126"/>
      <c r="N3524" s="226">
        <v>449735.78</v>
      </c>
      <c r="O3524" s="226">
        <v>0</v>
      </c>
      <c r="P3524" s="126" t="s">
        <v>1331</v>
      </c>
    </row>
    <row r="3525" spans="1:16" ht="76.5">
      <c r="A3525" s="126">
        <v>25</v>
      </c>
      <c r="B3525" s="126"/>
      <c r="C3525" s="127" t="s">
        <v>695</v>
      </c>
      <c r="D3525" s="121">
        <v>43024</v>
      </c>
      <c r="E3525" s="122" t="s">
        <v>8568</v>
      </c>
      <c r="F3525" s="122" t="s">
        <v>1368</v>
      </c>
      <c r="G3525" s="122">
        <v>15181903</v>
      </c>
      <c r="H3525" s="126"/>
      <c r="I3525" s="130" t="s">
        <v>8569</v>
      </c>
      <c r="J3525" s="126"/>
      <c r="K3525" s="126"/>
      <c r="L3525" s="126"/>
      <c r="M3525" s="126"/>
      <c r="N3525" s="226">
        <v>332376.59000000003</v>
      </c>
      <c r="O3525" s="226">
        <v>0</v>
      </c>
      <c r="P3525" s="126" t="s">
        <v>1331</v>
      </c>
    </row>
    <row r="3526" spans="1:16" ht="76.5">
      <c r="A3526" s="126">
        <v>25</v>
      </c>
      <c r="B3526" s="126"/>
      <c r="C3526" s="127" t="s">
        <v>695</v>
      </c>
      <c r="D3526" s="121">
        <v>43024</v>
      </c>
      <c r="E3526" s="122" t="s">
        <v>8570</v>
      </c>
      <c r="F3526" s="122" t="s">
        <v>1368</v>
      </c>
      <c r="G3526" s="122">
        <v>15181959</v>
      </c>
      <c r="H3526" s="126"/>
      <c r="I3526" s="130" t="s">
        <v>8571</v>
      </c>
      <c r="J3526" s="126"/>
      <c r="K3526" s="126"/>
      <c r="L3526" s="126"/>
      <c r="M3526" s="126"/>
      <c r="N3526" s="226">
        <v>52942.23</v>
      </c>
      <c r="O3526" s="226">
        <v>0</v>
      </c>
      <c r="P3526" s="126" t="s">
        <v>1331</v>
      </c>
    </row>
    <row r="3527" spans="1:16" ht="76.5">
      <c r="A3527" s="126">
        <v>25</v>
      </c>
      <c r="B3527" s="126"/>
      <c r="C3527" s="127" t="s">
        <v>695</v>
      </c>
      <c r="D3527" s="121">
        <v>43024</v>
      </c>
      <c r="E3527" s="122" t="s">
        <v>8572</v>
      </c>
      <c r="F3527" s="122" t="s">
        <v>1368</v>
      </c>
      <c r="G3527" s="122">
        <v>15183759</v>
      </c>
      <c r="H3527" s="126"/>
      <c r="I3527" s="130" t="s">
        <v>8573</v>
      </c>
      <c r="J3527" s="126"/>
      <c r="K3527" s="126"/>
      <c r="L3527" s="126"/>
      <c r="M3527" s="126"/>
      <c r="N3527" s="226">
        <v>563450.14</v>
      </c>
      <c r="O3527" s="226">
        <v>0</v>
      </c>
      <c r="P3527" s="126" t="s">
        <v>1331</v>
      </c>
    </row>
    <row r="3528" spans="1:16" ht="76.5">
      <c r="A3528" s="126">
        <v>25</v>
      </c>
      <c r="B3528" s="126"/>
      <c r="C3528" s="127" t="s">
        <v>695</v>
      </c>
      <c r="D3528" s="121">
        <v>43024</v>
      </c>
      <c r="E3528" s="122" t="s">
        <v>8574</v>
      </c>
      <c r="F3528" s="122" t="s">
        <v>1368</v>
      </c>
      <c r="G3528" s="122">
        <v>15184454</v>
      </c>
      <c r="H3528" s="126"/>
      <c r="I3528" s="130" t="s">
        <v>8575</v>
      </c>
      <c r="J3528" s="126"/>
      <c r="K3528" s="126"/>
      <c r="L3528" s="126"/>
      <c r="M3528" s="126"/>
      <c r="N3528" s="226">
        <v>599998.68999999994</v>
      </c>
      <c r="O3528" s="226">
        <v>0</v>
      </c>
      <c r="P3528" s="126" t="s">
        <v>1331</v>
      </c>
    </row>
    <row r="3529" spans="1:16" ht="76.5">
      <c r="A3529" s="126">
        <v>25</v>
      </c>
      <c r="B3529" s="126"/>
      <c r="C3529" s="127" t="s">
        <v>695</v>
      </c>
      <c r="D3529" s="121">
        <v>43024</v>
      </c>
      <c r="E3529" s="122" t="s">
        <v>8576</v>
      </c>
      <c r="F3529" s="122" t="s">
        <v>1368</v>
      </c>
      <c r="G3529" s="122">
        <v>15183915</v>
      </c>
      <c r="H3529" s="126"/>
      <c r="I3529" s="130" t="s">
        <v>8577</v>
      </c>
      <c r="J3529" s="126"/>
      <c r="K3529" s="126"/>
      <c r="L3529" s="126"/>
      <c r="M3529" s="126"/>
      <c r="N3529" s="226">
        <v>51303.11</v>
      </c>
      <c r="O3529" s="226">
        <v>0</v>
      </c>
      <c r="P3529" s="126" t="s">
        <v>1331</v>
      </c>
    </row>
    <row r="3530" spans="1:16" ht="76.5">
      <c r="A3530" s="126">
        <v>25</v>
      </c>
      <c r="B3530" s="126"/>
      <c r="C3530" s="127" t="s">
        <v>695</v>
      </c>
      <c r="D3530" s="121">
        <v>43024</v>
      </c>
      <c r="E3530" s="122" t="s">
        <v>8578</v>
      </c>
      <c r="F3530" s="122" t="s">
        <v>1368</v>
      </c>
      <c r="G3530" s="122">
        <v>15184029</v>
      </c>
      <c r="H3530" s="126"/>
      <c r="I3530" s="130" t="s">
        <v>8579</v>
      </c>
      <c r="J3530" s="126"/>
      <c r="K3530" s="126"/>
      <c r="L3530" s="126"/>
      <c r="M3530" s="126"/>
      <c r="N3530" s="226">
        <v>113211.55</v>
      </c>
      <c r="O3530" s="226">
        <v>0</v>
      </c>
      <c r="P3530" s="126" t="s">
        <v>1331</v>
      </c>
    </row>
    <row r="3531" spans="1:16" ht="76.5">
      <c r="A3531" s="126">
        <v>25</v>
      </c>
      <c r="B3531" s="126"/>
      <c r="C3531" s="127" t="s">
        <v>695</v>
      </c>
      <c r="D3531" s="121">
        <v>43024</v>
      </c>
      <c r="E3531" s="122" t="s">
        <v>8580</v>
      </c>
      <c r="F3531" s="122" t="s">
        <v>1368</v>
      </c>
      <c r="G3531" s="122">
        <v>15184230</v>
      </c>
      <c r="H3531" s="126"/>
      <c r="I3531" s="130" t="s">
        <v>8581</v>
      </c>
      <c r="J3531" s="126"/>
      <c r="K3531" s="126"/>
      <c r="L3531" s="126"/>
      <c r="M3531" s="126"/>
      <c r="N3531" s="226">
        <v>111966.48</v>
      </c>
      <c r="O3531" s="226">
        <v>0</v>
      </c>
      <c r="P3531" s="126" t="s">
        <v>1331</v>
      </c>
    </row>
    <row r="3532" spans="1:16" ht="76.5">
      <c r="A3532" s="126">
        <v>25</v>
      </c>
      <c r="B3532" s="126"/>
      <c r="C3532" s="127" t="s">
        <v>695</v>
      </c>
      <c r="D3532" s="121">
        <v>43024</v>
      </c>
      <c r="E3532" s="122" t="s">
        <v>8582</v>
      </c>
      <c r="F3532" s="122" t="s">
        <v>1368</v>
      </c>
      <c r="G3532" s="122">
        <v>15184363</v>
      </c>
      <c r="H3532" s="126"/>
      <c r="I3532" s="130" t="s">
        <v>8583</v>
      </c>
      <c r="J3532" s="126"/>
      <c r="K3532" s="126"/>
      <c r="L3532" s="126"/>
      <c r="M3532" s="126"/>
      <c r="N3532" s="226">
        <v>113211.55</v>
      </c>
      <c r="O3532" s="226">
        <v>0</v>
      </c>
      <c r="P3532" s="126" t="s">
        <v>1331</v>
      </c>
    </row>
    <row r="3533" spans="1:16" ht="76.5">
      <c r="A3533" s="126">
        <v>25</v>
      </c>
      <c r="B3533" s="126"/>
      <c r="C3533" s="127" t="s">
        <v>695</v>
      </c>
      <c r="D3533" s="121">
        <v>43024</v>
      </c>
      <c r="E3533" s="122" t="s">
        <v>8584</v>
      </c>
      <c r="F3533" s="122" t="s">
        <v>1368</v>
      </c>
      <c r="G3533" s="122">
        <v>15184441</v>
      </c>
      <c r="H3533" s="126"/>
      <c r="I3533" s="130" t="s">
        <v>8585</v>
      </c>
      <c r="J3533" s="126"/>
      <c r="K3533" s="126"/>
      <c r="L3533" s="126"/>
      <c r="M3533" s="126"/>
      <c r="N3533" s="226">
        <v>51303.11</v>
      </c>
      <c r="O3533" s="226">
        <v>0</v>
      </c>
      <c r="P3533" s="126" t="s">
        <v>1331</v>
      </c>
    </row>
    <row r="3534" spans="1:16" ht="51">
      <c r="A3534" s="126" t="s">
        <v>620</v>
      </c>
      <c r="B3534" s="126"/>
      <c r="C3534" s="127" t="s">
        <v>714</v>
      </c>
      <c r="D3534" s="121">
        <v>43025</v>
      </c>
      <c r="E3534" s="122" t="s">
        <v>8586</v>
      </c>
      <c r="F3534" s="122" t="s">
        <v>6</v>
      </c>
      <c r="G3534" s="122">
        <v>897192</v>
      </c>
      <c r="H3534" s="126"/>
      <c r="I3534" s="130" t="s">
        <v>8587</v>
      </c>
      <c r="J3534" s="126"/>
      <c r="K3534" s="126"/>
      <c r="L3534" s="126"/>
      <c r="M3534" s="126"/>
      <c r="N3534" s="226">
        <v>0</v>
      </c>
      <c r="O3534" s="226">
        <v>41995.99</v>
      </c>
      <c r="P3534" s="126" t="s">
        <v>1331</v>
      </c>
    </row>
    <row r="3535" spans="1:16" ht="89.25">
      <c r="A3535" s="126">
        <v>376</v>
      </c>
      <c r="B3535" s="126"/>
      <c r="C3535" s="127" t="s">
        <v>1276</v>
      </c>
      <c r="D3535" s="121">
        <v>43025</v>
      </c>
      <c r="E3535" s="122" t="s">
        <v>8588</v>
      </c>
      <c r="F3535" s="122" t="s">
        <v>11</v>
      </c>
      <c r="G3535" s="122">
        <v>901227</v>
      </c>
      <c r="H3535" s="126"/>
      <c r="I3535" s="130" t="s">
        <v>8589</v>
      </c>
      <c r="J3535" s="126"/>
      <c r="K3535" s="126"/>
      <c r="L3535" s="126"/>
      <c r="M3535" s="126"/>
      <c r="N3535" s="226">
        <v>270</v>
      </c>
      <c r="O3535" s="226">
        <v>0</v>
      </c>
      <c r="P3535" s="126" t="s">
        <v>1331</v>
      </c>
    </row>
    <row r="3536" spans="1:16" ht="51">
      <c r="A3536" s="126">
        <v>513</v>
      </c>
      <c r="B3536" s="126"/>
      <c r="C3536" s="127" t="s">
        <v>201</v>
      </c>
      <c r="D3536" s="121">
        <v>43025</v>
      </c>
      <c r="E3536" s="122" t="s">
        <v>8590</v>
      </c>
      <c r="F3536" s="122" t="s">
        <v>15</v>
      </c>
      <c r="G3536" s="122">
        <v>572275</v>
      </c>
      <c r="H3536" s="126"/>
      <c r="I3536" s="130" t="s">
        <v>8591</v>
      </c>
      <c r="J3536" s="126"/>
      <c r="K3536" s="126"/>
      <c r="L3536" s="126"/>
      <c r="M3536" s="126"/>
      <c r="N3536" s="226">
        <v>50</v>
      </c>
      <c r="O3536" s="226">
        <v>0</v>
      </c>
      <c r="P3536" s="126" t="s">
        <v>1331</v>
      </c>
    </row>
    <row r="3537" spans="1:16" ht="51">
      <c r="A3537" s="126">
        <v>513</v>
      </c>
      <c r="B3537" s="126"/>
      <c r="C3537" s="127" t="s">
        <v>201</v>
      </c>
      <c r="D3537" s="121">
        <v>43025</v>
      </c>
      <c r="E3537" s="122" t="s">
        <v>8592</v>
      </c>
      <c r="F3537" s="122" t="s">
        <v>15</v>
      </c>
      <c r="G3537" s="122">
        <v>572367</v>
      </c>
      <c r="H3537" s="126"/>
      <c r="I3537" s="130" t="s">
        <v>8593</v>
      </c>
      <c r="J3537" s="126"/>
      <c r="K3537" s="126"/>
      <c r="L3537" s="126"/>
      <c r="M3537" s="126"/>
      <c r="N3537" s="226">
        <v>50</v>
      </c>
      <c r="O3537" s="226">
        <v>0</v>
      </c>
      <c r="P3537" s="126" t="s">
        <v>1331</v>
      </c>
    </row>
    <row r="3538" spans="1:16" ht="63.75">
      <c r="A3538" s="126">
        <v>222</v>
      </c>
      <c r="B3538" s="126"/>
      <c r="C3538" s="127" t="s">
        <v>765</v>
      </c>
      <c r="D3538" s="121">
        <v>43025</v>
      </c>
      <c r="E3538" s="122" t="s">
        <v>8594</v>
      </c>
      <c r="F3538" s="122" t="s">
        <v>15</v>
      </c>
      <c r="G3538" s="122">
        <v>572371</v>
      </c>
      <c r="H3538" s="126"/>
      <c r="I3538" s="130" t="s">
        <v>8595</v>
      </c>
      <c r="J3538" s="126"/>
      <c r="K3538" s="126"/>
      <c r="L3538" s="126"/>
      <c r="M3538" s="126"/>
      <c r="N3538" s="226">
        <v>50</v>
      </c>
      <c r="O3538" s="226">
        <v>0</v>
      </c>
      <c r="P3538" s="126" t="s">
        <v>1331</v>
      </c>
    </row>
    <row r="3539" spans="1:16" ht="76.5">
      <c r="A3539" s="126">
        <v>287</v>
      </c>
      <c r="B3539" s="126"/>
      <c r="C3539" s="127" t="s">
        <v>791</v>
      </c>
      <c r="D3539" s="121">
        <v>43025</v>
      </c>
      <c r="E3539" s="122" t="s">
        <v>8596</v>
      </c>
      <c r="F3539" s="122" t="s">
        <v>11</v>
      </c>
      <c r="G3539" s="122">
        <v>572372</v>
      </c>
      <c r="H3539" s="126"/>
      <c r="I3539" s="130" t="s">
        <v>8597</v>
      </c>
      <c r="J3539" s="126"/>
      <c r="K3539" s="126"/>
      <c r="L3539" s="126"/>
      <c r="M3539" s="126"/>
      <c r="N3539" s="226">
        <v>50</v>
      </c>
      <c r="O3539" s="226">
        <v>0</v>
      </c>
      <c r="P3539" s="126" t="s">
        <v>1331</v>
      </c>
    </row>
    <row r="3540" spans="1:16" ht="76.5">
      <c r="A3540" s="126">
        <v>25</v>
      </c>
      <c r="B3540" s="126"/>
      <c r="C3540" s="127" t="s">
        <v>695</v>
      </c>
      <c r="D3540" s="121">
        <v>43025</v>
      </c>
      <c r="E3540" s="122" t="s">
        <v>8598</v>
      </c>
      <c r="F3540" s="122" t="s">
        <v>1368</v>
      </c>
      <c r="G3540" s="122">
        <v>15183400</v>
      </c>
      <c r="H3540" s="126"/>
      <c r="I3540" s="130" t="s">
        <v>8599</v>
      </c>
      <c r="J3540" s="126"/>
      <c r="K3540" s="126"/>
      <c r="L3540" s="126"/>
      <c r="M3540" s="126"/>
      <c r="N3540" s="226">
        <v>600000</v>
      </c>
      <c r="O3540" s="226">
        <v>0</v>
      </c>
      <c r="P3540" s="126" t="s">
        <v>1331</v>
      </c>
    </row>
    <row r="3541" spans="1:16" ht="76.5">
      <c r="A3541" s="126">
        <v>25</v>
      </c>
      <c r="B3541" s="126"/>
      <c r="C3541" s="127" t="s">
        <v>695</v>
      </c>
      <c r="D3541" s="121">
        <v>43025</v>
      </c>
      <c r="E3541" s="122" t="s">
        <v>8600</v>
      </c>
      <c r="F3541" s="122" t="s">
        <v>1368</v>
      </c>
      <c r="G3541" s="122">
        <v>15181958</v>
      </c>
      <c r="H3541" s="126"/>
      <c r="I3541" s="130" t="s">
        <v>8601</v>
      </c>
      <c r="J3541" s="126"/>
      <c r="K3541" s="126"/>
      <c r="L3541" s="126"/>
      <c r="M3541" s="126"/>
      <c r="N3541" s="226">
        <v>86176.960000000006</v>
      </c>
      <c r="O3541" s="226">
        <v>0</v>
      </c>
      <c r="P3541" s="126" t="s">
        <v>1331</v>
      </c>
    </row>
    <row r="3542" spans="1:16" ht="76.5">
      <c r="A3542" s="126">
        <v>25</v>
      </c>
      <c r="B3542" s="126"/>
      <c r="C3542" s="127" t="s">
        <v>695</v>
      </c>
      <c r="D3542" s="121">
        <v>43025</v>
      </c>
      <c r="E3542" s="122" t="s">
        <v>8602</v>
      </c>
      <c r="F3542" s="122" t="s">
        <v>1368</v>
      </c>
      <c r="G3542" s="122">
        <v>15199449</v>
      </c>
      <c r="H3542" s="126"/>
      <c r="I3542" s="130" t="s">
        <v>8603</v>
      </c>
      <c r="J3542" s="126"/>
      <c r="K3542" s="126"/>
      <c r="L3542" s="126"/>
      <c r="M3542" s="126"/>
      <c r="N3542" s="226">
        <v>874848.28</v>
      </c>
      <c r="O3542" s="226">
        <v>0</v>
      </c>
      <c r="P3542" s="126" t="s">
        <v>1331</v>
      </c>
    </row>
    <row r="3543" spans="1:16" ht="76.5">
      <c r="A3543" s="126">
        <v>25</v>
      </c>
      <c r="B3543" s="126"/>
      <c r="C3543" s="127" t="s">
        <v>695</v>
      </c>
      <c r="D3543" s="121">
        <v>43025</v>
      </c>
      <c r="E3543" s="122" t="s">
        <v>8604</v>
      </c>
      <c r="F3543" s="122" t="s">
        <v>1368</v>
      </c>
      <c r="G3543" s="122">
        <v>15199663</v>
      </c>
      <c r="H3543" s="126"/>
      <c r="I3543" s="130" t="s">
        <v>8605</v>
      </c>
      <c r="J3543" s="126"/>
      <c r="K3543" s="126"/>
      <c r="L3543" s="126"/>
      <c r="M3543" s="126"/>
      <c r="N3543" s="226">
        <v>1449631.09</v>
      </c>
      <c r="O3543" s="226">
        <v>0</v>
      </c>
      <c r="P3543" s="126" t="s">
        <v>1331</v>
      </c>
    </row>
    <row r="3544" spans="1:16" ht="76.5">
      <c r="A3544" s="126">
        <v>25</v>
      </c>
      <c r="B3544" s="126"/>
      <c r="C3544" s="127" t="s">
        <v>695</v>
      </c>
      <c r="D3544" s="121">
        <v>43025</v>
      </c>
      <c r="E3544" s="122" t="s">
        <v>8606</v>
      </c>
      <c r="F3544" s="122" t="s">
        <v>1368</v>
      </c>
      <c r="G3544" s="122">
        <v>15199815</v>
      </c>
      <c r="H3544" s="126"/>
      <c r="I3544" s="130" t="s">
        <v>8607</v>
      </c>
      <c r="J3544" s="126"/>
      <c r="K3544" s="126"/>
      <c r="L3544" s="126"/>
      <c r="M3544" s="126"/>
      <c r="N3544" s="226">
        <v>1566070.98</v>
      </c>
      <c r="O3544" s="226">
        <v>0</v>
      </c>
      <c r="P3544" s="126" t="s">
        <v>1331</v>
      </c>
    </row>
    <row r="3545" spans="1:16" ht="76.5">
      <c r="A3545" s="126">
        <v>25</v>
      </c>
      <c r="B3545" s="126"/>
      <c r="C3545" s="127" t="s">
        <v>695</v>
      </c>
      <c r="D3545" s="121">
        <v>43025</v>
      </c>
      <c r="E3545" s="122" t="s">
        <v>8608</v>
      </c>
      <c r="F3545" s="122" t="s">
        <v>1368</v>
      </c>
      <c r="G3545" s="122">
        <v>15199906</v>
      </c>
      <c r="H3545" s="126"/>
      <c r="I3545" s="130" t="s">
        <v>8609</v>
      </c>
      <c r="J3545" s="126"/>
      <c r="K3545" s="126"/>
      <c r="L3545" s="126"/>
      <c r="M3545" s="126"/>
      <c r="N3545" s="226">
        <v>59356.62</v>
      </c>
      <c r="O3545" s="226">
        <v>0</v>
      </c>
      <c r="P3545" s="126" t="s">
        <v>1331</v>
      </c>
    </row>
    <row r="3546" spans="1:16" ht="76.5">
      <c r="A3546" s="126">
        <v>25</v>
      </c>
      <c r="B3546" s="126"/>
      <c r="C3546" s="127" t="s">
        <v>695</v>
      </c>
      <c r="D3546" s="121">
        <v>43025</v>
      </c>
      <c r="E3546" s="122" t="s">
        <v>8610</v>
      </c>
      <c r="F3546" s="122" t="s">
        <v>1368</v>
      </c>
      <c r="G3546" s="122">
        <v>15200040</v>
      </c>
      <c r="H3546" s="126"/>
      <c r="I3546" s="130" t="s">
        <v>8611</v>
      </c>
      <c r="J3546" s="126"/>
      <c r="K3546" s="126"/>
      <c r="L3546" s="126"/>
      <c r="M3546" s="126"/>
      <c r="N3546" s="226">
        <v>94453.41</v>
      </c>
      <c r="O3546" s="226">
        <v>0</v>
      </c>
      <c r="P3546" s="126" t="s">
        <v>1331</v>
      </c>
    </row>
    <row r="3547" spans="1:16" ht="76.5">
      <c r="A3547" s="126">
        <v>25</v>
      </c>
      <c r="B3547" s="126"/>
      <c r="C3547" s="127" t="s">
        <v>695</v>
      </c>
      <c r="D3547" s="121">
        <v>43025</v>
      </c>
      <c r="E3547" s="122" t="s">
        <v>8612</v>
      </c>
      <c r="F3547" s="122" t="s">
        <v>1368</v>
      </c>
      <c r="G3547" s="122">
        <v>15200145</v>
      </c>
      <c r="H3547" s="126"/>
      <c r="I3547" s="130" t="s">
        <v>8613</v>
      </c>
      <c r="J3547" s="126"/>
      <c r="K3547" s="126"/>
      <c r="L3547" s="126"/>
      <c r="M3547" s="126"/>
      <c r="N3547" s="226">
        <v>688978.23</v>
      </c>
      <c r="O3547" s="226">
        <v>0</v>
      </c>
      <c r="P3547" s="126" t="s">
        <v>1331</v>
      </c>
    </row>
    <row r="3548" spans="1:16" ht="76.5">
      <c r="A3548" s="126">
        <v>25</v>
      </c>
      <c r="B3548" s="126"/>
      <c r="C3548" s="127" t="s">
        <v>695</v>
      </c>
      <c r="D3548" s="121">
        <v>43025</v>
      </c>
      <c r="E3548" s="122" t="s">
        <v>8614</v>
      </c>
      <c r="F3548" s="122" t="s">
        <v>1368</v>
      </c>
      <c r="G3548" s="122">
        <v>15200310</v>
      </c>
      <c r="H3548" s="126"/>
      <c r="I3548" s="130" t="s">
        <v>8615</v>
      </c>
      <c r="J3548" s="126"/>
      <c r="K3548" s="126"/>
      <c r="L3548" s="126"/>
      <c r="M3548" s="126"/>
      <c r="N3548" s="226">
        <v>118118.51</v>
      </c>
      <c r="O3548" s="226">
        <v>0</v>
      </c>
      <c r="P3548" s="126" t="s">
        <v>1331</v>
      </c>
    </row>
    <row r="3549" spans="1:16" ht="76.5">
      <c r="A3549" s="126">
        <v>25</v>
      </c>
      <c r="B3549" s="126"/>
      <c r="C3549" s="127" t="s">
        <v>695</v>
      </c>
      <c r="D3549" s="121">
        <v>43025</v>
      </c>
      <c r="E3549" s="122" t="s">
        <v>8616</v>
      </c>
      <c r="F3549" s="122" t="s">
        <v>1368</v>
      </c>
      <c r="G3549" s="122">
        <v>15182521</v>
      </c>
      <c r="H3549" s="126"/>
      <c r="I3549" s="130" t="s">
        <v>8617</v>
      </c>
      <c r="J3549" s="126"/>
      <c r="K3549" s="126"/>
      <c r="L3549" s="126"/>
      <c r="M3549" s="126"/>
      <c r="N3549" s="226">
        <v>163230.64000000001</v>
      </c>
      <c r="O3549" s="226">
        <v>0</v>
      </c>
      <c r="P3549" s="126" t="s">
        <v>1331</v>
      </c>
    </row>
    <row r="3550" spans="1:16" ht="76.5">
      <c r="A3550" s="126">
        <v>25</v>
      </c>
      <c r="B3550" s="126"/>
      <c r="C3550" s="127" t="s">
        <v>695</v>
      </c>
      <c r="D3550" s="121">
        <v>43025</v>
      </c>
      <c r="E3550" s="122" t="s">
        <v>8618</v>
      </c>
      <c r="F3550" s="122" t="s">
        <v>1368</v>
      </c>
      <c r="G3550" s="122">
        <v>15182590</v>
      </c>
      <c r="H3550" s="126"/>
      <c r="I3550" s="130" t="s">
        <v>8619</v>
      </c>
      <c r="J3550" s="126"/>
      <c r="K3550" s="126"/>
      <c r="L3550" s="126"/>
      <c r="M3550" s="126"/>
      <c r="N3550" s="226">
        <v>112914.43</v>
      </c>
      <c r="O3550" s="223">
        <v>0</v>
      </c>
      <c r="P3550" s="126" t="s">
        <v>1331</v>
      </c>
    </row>
    <row r="3551" spans="1:16" ht="76.5">
      <c r="A3551" s="126" t="s">
        <v>621</v>
      </c>
      <c r="B3551" s="126"/>
      <c r="C3551" s="127" t="s">
        <v>715</v>
      </c>
      <c r="D3551" s="121">
        <v>43026</v>
      </c>
      <c r="E3551" s="122" t="s">
        <v>8620</v>
      </c>
      <c r="F3551" s="122" t="s">
        <v>6</v>
      </c>
      <c r="G3551" s="122">
        <v>897581</v>
      </c>
      <c r="H3551" s="126"/>
      <c r="I3551" s="130" t="s">
        <v>8621</v>
      </c>
      <c r="J3551" s="126"/>
      <c r="K3551" s="126"/>
      <c r="L3551" s="126"/>
      <c r="M3551" s="126"/>
      <c r="N3551" s="226">
        <v>0</v>
      </c>
      <c r="O3551" s="223">
        <v>140000</v>
      </c>
      <c r="P3551" s="126" t="s">
        <v>1331</v>
      </c>
    </row>
    <row r="3552" spans="1:16" ht="76.5">
      <c r="A3552" s="126" t="s">
        <v>620</v>
      </c>
      <c r="B3552" s="126"/>
      <c r="C3552" s="127" t="s">
        <v>714</v>
      </c>
      <c r="D3552" s="121">
        <v>43026</v>
      </c>
      <c r="E3552" s="122" t="s">
        <v>8622</v>
      </c>
      <c r="F3552" s="122" t="s">
        <v>6</v>
      </c>
      <c r="G3552" s="122">
        <v>901264</v>
      </c>
      <c r="H3552" s="126"/>
      <c r="I3552" s="130" t="s">
        <v>8623</v>
      </c>
      <c r="J3552" s="126"/>
      <c r="K3552" s="126"/>
      <c r="L3552" s="126"/>
      <c r="M3552" s="126"/>
      <c r="N3552" s="226">
        <v>0</v>
      </c>
      <c r="O3552" s="223">
        <v>7270.04</v>
      </c>
      <c r="P3552" s="126" t="s">
        <v>1331</v>
      </c>
    </row>
    <row r="3553" spans="1:16" ht="76.5">
      <c r="A3553" s="126" t="s">
        <v>621</v>
      </c>
      <c r="B3553" s="126"/>
      <c r="C3553" s="127" t="s">
        <v>715</v>
      </c>
      <c r="D3553" s="121">
        <v>43026</v>
      </c>
      <c r="E3553" s="122" t="s">
        <v>8624</v>
      </c>
      <c r="F3553" s="122" t="s">
        <v>13</v>
      </c>
      <c r="G3553" s="122">
        <v>901275</v>
      </c>
      <c r="H3553" s="126"/>
      <c r="I3553" s="130" t="s">
        <v>8625</v>
      </c>
      <c r="J3553" s="126"/>
      <c r="K3553" s="126"/>
      <c r="L3553" s="126"/>
      <c r="M3553" s="126"/>
      <c r="N3553" s="226">
        <v>20580000</v>
      </c>
      <c r="O3553" s="223">
        <v>0</v>
      </c>
      <c r="P3553" s="126" t="s">
        <v>1331</v>
      </c>
    </row>
    <row r="3554" spans="1:16" ht="63.75">
      <c r="A3554" s="126" t="s">
        <v>621</v>
      </c>
      <c r="B3554" s="126"/>
      <c r="C3554" s="127" t="s">
        <v>715</v>
      </c>
      <c r="D3554" s="121">
        <v>43026</v>
      </c>
      <c r="E3554" s="122" t="s">
        <v>8626</v>
      </c>
      <c r="F3554" s="122" t="s">
        <v>11</v>
      </c>
      <c r="G3554" s="122">
        <v>901275</v>
      </c>
      <c r="H3554" s="126"/>
      <c r="I3554" s="130" t="s">
        <v>8627</v>
      </c>
      <c r="J3554" s="126"/>
      <c r="K3554" s="126"/>
      <c r="L3554" s="126"/>
      <c r="M3554" s="126"/>
      <c r="N3554" s="226">
        <v>50</v>
      </c>
      <c r="O3554" s="223">
        <v>0</v>
      </c>
      <c r="P3554" s="126" t="s">
        <v>1331</v>
      </c>
    </row>
    <row r="3555" spans="1:16" ht="63.75">
      <c r="A3555" s="126">
        <v>378</v>
      </c>
      <c r="B3555" s="126"/>
      <c r="C3555" s="127" t="s">
        <v>1278</v>
      </c>
      <c r="D3555" s="121">
        <v>43026</v>
      </c>
      <c r="E3555" s="122" t="s">
        <v>8628</v>
      </c>
      <c r="F3555" s="122" t="s">
        <v>11</v>
      </c>
      <c r="G3555" s="122">
        <v>901339</v>
      </c>
      <c r="H3555" s="126"/>
      <c r="I3555" s="130" t="s">
        <v>8629</v>
      </c>
      <c r="J3555" s="126"/>
      <c r="K3555" s="126"/>
      <c r="L3555" s="126"/>
      <c r="M3555" s="126"/>
      <c r="N3555" s="226">
        <v>50</v>
      </c>
      <c r="O3555" s="223">
        <v>0</v>
      </c>
      <c r="P3555" s="126" t="s">
        <v>1331</v>
      </c>
    </row>
    <row r="3556" spans="1:16" ht="51">
      <c r="A3556" s="126">
        <v>513</v>
      </c>
      <c r="B3556" s="126"/>
      <c r="C3556" s="127" t="s">
        <v>201</v>
      </c>
      <c r="D3556" s="121">
        <v>43026</v>
      </c>
      <c r="E3556" s="122" t="s">
        <v>8630</v>
      </c>
      <c r="F3556" s="122" t="s">
        <v>15</v>
      </c>
      <c r="G3556" s="122">
        <v>572754</v>
      </c>
      <c r="H3556" s="126"/>
      <c r="I3556" s="130" t="s">
        <v>8631</v>
      </c>
      <c r="J3556" s="126"/>
      <c r="K3556" s="126"/>
      <c r="L3556" s="126"/>
      <c r="M3556" s="126"/>
      <c r="N3556" s="226">
        <v>50</v>
      </c>
      <c r="O3556" s="223">
        <v>0</v>
      </c>
      <c r="P3556" s="126" t="s">
        <v>1331</v>
      </c>
    </row>
    <row r="3557" spans="1:16" ht="63.75">
      <c r="A3557" s="126" t="s">
        <v>620</v>
      </c>
      <c r="B3557" s="126"/>
      <c r="C3557" s="127" t="s">
        <v>714</v>
      </c>
      <c r="D3557" s="121">
        <v>43026</v>
      </c>
      <c r="E3557" s="122" t="s">
        <v>8632</v>
      </c>
      <c r="F3557" s="122" t="s">
        <v>11</v>
      </c>
      <c r="G3557" s="122">
        <v>572895</v>
      </c>
      <c r="H3557" s="126"/>
      <c r="I3557" s="130" t="s">
        <v>8633</v>
      </c>
      <c r="J3557" s="126"/>
      <c r="K3557" s="126"/>
      <c r="L3557" s="126"/>
      <c r="M3557" s="126"/>
      <c r="N3557" s="226">
        <v>460.5</v>
      </c>
      <c r="O3557" s="223">
        <v>0</v>
      </c>
      <c r="P3557" s="126" t="s">
        <v>1331</v>
      </c>
    </row>
    <row r="3558" spans="1:16" ht="63.75">
      <c r="A3558" s="126">
        <v>513</v>
      </c>
      <c r="B3558" s="126"/>
      <c r="C3558" s="127" t="s">
        <v>201</v>
      </c>
      <c r="D3558" s="121">
        <v>43026</v>
      </c>
      <c r="E3558" s="122" t="s">
        <v>8634</v>
      </c>
      <c r="F3558" s="122" t="s">
        <v>15</v>
      </c>
      <c r="G3558" s="122">
        <v>573330</v>
      </c>
      <c r="H3558" s="126"/>
      <c r="I3558" s="130" t="s">
        <v>8635</v>
      </c>
      <c r="J3558" s="126"/>
      <c r="K3558" s="126"/>
      <c r="L3558" s="126"/>
      <c r="M3558" s="126"/>
      <c r="N3558" s="226">
        <v>50</v>
      </c>
      <c r="O3558" s="223">
        <v>0</v>
      </c>
      <c r="P3558" s="126" t="s">
        <v>1331</v>
      </c>
    </row>
    <row r="3559" spans="1:16" ht="76.5">
      <c r="A3559" s="126">
        <v>25</v>
      </c>
      <c r="B3559" s="126"/>
      <c r="C3559" s="127" t="s">
        <v>695</v>
      </c>
      <c r="D3559" s="121">
        <v>43026</v>
      </c>
      <c r="E3559" s="122" t="s">
        <v>8636</v>
      </c>
      <c r="F3559" s="122" t="s">
        <v>1368</v>
      </c>
      <c r="G3559" s="122">
        <v>15213912</v>
      </c>
      <c r="H3559" s="126"/>
      <c r="I3559" s="130" t="s">
        <v>8637</v>
      </c>
      <c r="J3559" s="126"/>
      <c r="K3559" s="126"/>
      <c r="L3559" s="126"/>
      <c r="M3559" s="126"/>
      <c r="N3559" s="226">
        <v>463708.93</v>
      </c>
      <c r="O3559" s="223">
        <v>0</v>
      </c>
      <c r="P3559" s="126" t="s">
        <v>1331</v>
      </c>
    </row>
    <row r="3560" spans="1:16" ht="76.5">
      <c r="A3560" s="126">
        <v>25</v>
      </c>
      <c r="B3560" s="126"/>
      <c r="C3560" s="127" t="s">
        <v>695</v>
      </c>
      <c r="D3560" s="121">
        <v>43026</v>
      </c>
      <c r="E3560" s="122" t="s">
        <v>8638</v>
      </c>
      <c r="F3560" s="122" t="s">
        <v>1368</v>
      </c>
      <c r="G3560" s="122">
        <v>15213976</v>
      </c>
      <c r="H3560" s="126"/>
      <c r="I3560" s="130" t="s">
        <v>8639</v>
      </c>
      <c r="J3560" s="126"/>
      <c r="K3560" s="126"/>
      <c r="L3560" s="126"/>
      <c r="M3560" s="126"/>
      <c r="N3560" s="226">
        <v>129996.97</v>
      </c>
      <c r="O3560" s="223">
        <v>0</v>
      </c>
      <c r="P3560" s="126" t="s">
        <v>1331</v>
      </c>
    </row>
    <row r="3561" spans="1:16" ht="76.5">
      <c r="A3561" s="126">
        <v>25</v>
      </c>
      <c r="B3561" s="126"/>
      <c r="C3561" s="127" t="s">
        <v>695</v>
      </c>
      <c r="D3561" s="121">
        <v>43026</v>
      </c>
      <c r="E3561" s="122" t="s">
        <v>8640</v>
      </c>
      <c r="F3561" s="122" t="s">
        <v>1368</v>
      </c>
      <c r="G3561" s="122">
        <v>15214168</v>
      </c>
      <c r="H3561" s="126"/>
      <c r="I3561" s="130" t="s">
        <v>8641</v>
      </c>
      <c r="J3561" s="126"/>
      <c r="K3561" s="126"/>
      <c r="L3561" s="126"/>
      <c r="M3561" s="126"/>
      <c r="N3561" s="226">
        <v>299999.94</v>
      </c>
      <c r="O3561" s="223">
        <v>0</v>
      </c>
      <c r="P3561" s="126" t="s">
        <v>1331</v>
      </c>
    </row>
    <row r="3562" spans="1:16" ht="76.5">
      <c r="A3562" s="126">
        <v>25</v>
      </c>
      <c r="B3562" s="126"/>
      <c r="C3562" s="127" t="s">
        <v>695</v>
      </c>
      <c r="D3562" s="121">
        <v>43026</v>
      </c>
      <c r="E3562" s="122" t="s">
        <v>8642</v>
      </c>
      <c r="F3562" s="122" t="s">
        <v>1368</v>
      </c>
      <c r="G3562" s="122">
        <v>15214405</v>
      </c>
      <c r="H3562" s="126"/>
      <c r="I3562" s="130" t="s">
        <v>8643</v>
      </c>
      <c r="J3562" s="126"/>
      <c r="K3562" s="126"/>
      <c r="L3562" s="126"/>
      <c r="M3562" s="126"/>
      <c r="N3562" s="226">
        <v>171292.59</v>
      </c>
      <c r="O3562" s="223">
        <v>0</v>
      </c>
      <c r="P3562" s="126" t="s">
        <v>1331</v>
      </c>
    </row>
    <row r="3563" spans="1:16" ht="76.5">
      <c r="A3563" s="126">
        <v>25</v>
      </c>
      <c r="B3563" s="126"/>
      <c r="C3563" s="127" t="s">
        <v>695</v>
      </c>
      <c r="D3563" s="121">
        <v>43026</v>
      </c>
      <c r="E3563" s="122" t="s">
        <v>8644</v>
      </c>
      <c r="F3563" s="122" t="s">
        <v>1368</v>
      </c>
      <c r="G3563" s="122">
        <v>15214406</v>
      </c>
      <c r="H3563" s="126"/>
      <c r="I3563" s="130" t="s">
        <v>8645</v>
      </c>
      <c r="J3563" s="126"/>
      <c r="K3563" s="126"/>
      <c r="L3563" s="126"/>
      <c r="M3563" s="126"/>
      <c r="N3563" s="226">
        <v>168586.39</v>
      </c>
      <c r="O3563" s="223">
        <v>0</v>
      </c>
      <c r="P3563" s="126" t="s">
        <v>1331</v>
      </c>
    </row>
    <row r="3564" spans="1:16" ht="76.5">
      <c r="A3564" s="126">
        <v>25</v>
      </c>
      <c r="B3564" s="126"/>
      <c r="C3564" s="127" t="s">
        <v>695</v>
      </c>
      <c r="D3564" s="121">
        <v>43026</v>
      </c>
      <c r="E3564" s="122" t="s">
        <v>8646</v>
      </c>
      <c r="F3564" s="122" t="s">
        <v>1368</v>
      </c>
      <c r="G3564" s="122">
        <v>15214411</v>
      </c>
      <c r="H3564" s="126"/>
      <c r="I3564" s="130" t="s">
        <v>8647</v>
      </c>
      <c r="J3564" s="126"/>
      <c r="K3564" s="126"/>
      <c r="L3564" s="126"/>
      <c r="M3564" s="126"/>
      <c r="N3564" s="226">
        <v>586741.88</v>
      </c>
      <c r="O3564" s="223">
        <v>0</v>
      </c>
      <c r="P3564" s="126" t="s">
        <v>1331</v>
      </c>
    </row>
    <row r="3565" spans="1:16" ht="76.5">
      <c r="A3565" s="126">
        <v>25</v>
      </c>
      <c r="B3565" s="126"/>
      <c r="C3565" s="127" t="s">
        <v>695</v>
      </c>
      <c r="D3565" s="121">
        <v>43026</v>
      </c>
      <c r="E3565" s="122" t="s">
        <v>8648</v>
      </c>
      <c r="F3565" s="122" t="s">
        <v>1368</v>
      </c>
      <c r="G3565" s="122">
        <v>15214412</v>
      </c>
      <c r="H3565" s="126"/>
      <c r="I3565" s="130" t="s">
        <v>8649</v>
      </c>
      <c r="J3565" s="126"/>
      <c r="K3565" s="126"/>
      <c r="L3565" s="126"/>
      <c r="M3565" s="126"/>
      <c r="N3565" s="226">
        <v>95640.95</v>
      </c>
      <c r="O3565" s="223">
        <v>0</v>
      </c>
      <c r="P3565" s="126" t="s">
        <v>1331</v>
      </c>
    </row>
    <row r="3566" spans="1:16" ht="76.5">
      <c r="A3566" s="126">
        <v>25</v>
      </c>
      <c r="B3566" s="126"/>
      <c r="C3566" s="127" t="s">
        <v>695</v>
      </c>
      <c r="D3566" s="121">
        <v>43026</v>
      </c>
      <c r="E3566" s="122" t="s">
        <v>8650</v>
      </c>
      <c r="F3566" s="122" t="s">
        <v>1368</v>
      </c>
      <c r="G3566" s="122">
        <v>15214526</v>
      </c>
      <c r="H3566" s="126"/>
      <c r="I3566" s="130" t="s">
        <v>8651</v>
      </c>
      <c r="J3566" s="126"/>
      <c r="K3566" s="126"/>
      <c r="L3566" s="126"/>
      <c r="M3566" s="126"/>
      <c r="N3566" s="226">
        <v>283800.98</v>
      </c>
      <c r="O3566" s="223">
        <v>0</v>
      </c>
      <c r="P3566" s="126" t="s">
        <v>1331</v>
      </c>
    </row>
    <row r="3567" spans="1:16" ht="76.5">
      <c r="A3567" s="126">
        <v>25</v>
      </c>
      <c r="B3567" s="126"/>
      <c r="C3567" s="127" t="s">
        <v>695</v>
      </c>
      <c r="D3567" s="121">
        <v>43026</v>
      </c>
      <c r="E3567" s="122" t="s">
        <v>8652</v>
      </c>
      <c r="F3567" s="122" t="s">
        <v>1368</v>
      </c>
      <c r="G3567" s="122">
        <v>15214528</v>
      </c>
      <c r="H3567" s="126"/>
      <c r="I3567" s="130" t="s">
        <v>8653</v>
      </c>
      <c r="J3567" s="126"/>
      <c r="K3567" s="126"/>
      <c r="L3567" s="126"/>
      <c r="M3567" s="126"/>
      <c r="N3567" s="226">
        <v>1504666.15</v>
      </c>
      <c r="O3567" s="223">
        <v>0</v>
      </c>
      <c r="P3567" s="126" t="s">
        <v>1331</v>
      </c>
    </row>
    <row r="3568" spans="1:16" ht="76.5">
      <c r="A3568" s="126">
        <v>25</v>
      </c>
      <c r="B3568" s="126"/>
      <c r="C3568" s="127" t="s">
        <v>695</v>
      </c>
      <c r="D3568" s="121">
        <v>43026</v>
      </c>
      <c r="E3568" s="122" t="s">
        <v>8654</v>
      </c>
      <c r="F3568" s="122" t="s">
        <v>1368</v>
      </c>
      <c r="G3568" s="122">
        <v>15214563</v>
      </c>
      <c r="H3568" s="126"/>
      <c r="I3568" s="130" t="s">
        <v>8655</v>
      </c>
      <c r="J3568" s="126"/>
      <c r="K3568" s="126"/>
      <c r="L3568" s="126"/>
      <c r="M3568" s="126"/>
      <c r="N3568" s="226">
        <v>347995.65</v>
      </c>
      <c r="O3568" s="223">
        <v>0</v>
      </c>
      <c r="P3568" s="126" t="s">
        <v>1331</v>
      </c>
    </row>
    <row r="3569" spans="1:16" ht="76.5">
      <c r="A3569" s="126">
        <v>25</v>
      </c>
      <c r="B3569" s="126"/>
      <c r="C3569" s="127" t="s">
        <v>695</v>
      </c>
      <c r="D3569" s="121">
        <v>43026</v>
      </c>
      <c r="E3569" s="122" t="s">
        <v>8656</v>
      </c>
      <c r="F3569" s="122" t="s">
        <v>1368</v>
      </c>
      <c r="G3569" s="122">
        <v>15214650</v>
      </c>
      <c r="H3569" s="126"/>
      <c r="I3569" s="130" t="s">
        <v>8657</v>
      </c>
      <c r="J3569" s="126"/>
      <c r="K3569" s="126"/>
      <c r="L3569" s="126"/>
      <c r="M3569" s="126"/>
      <c r="N3569" s="226">
        <v>2548580.7599999998</v>
      </c>
      <c r="O3569" s="223">
        <v>0</v>
      </c>
      <c r="P3569" s="126" t="s">
        <v>1331</v>
      </c>
    </row>
    <row r="3570" spans="1:16" ht="76.5">
      <c r="A3570" s="126">
        <v>25</v>
      </c>
      <c r="B3570" s="126"/>
      <c r="C3570" s="127" t="s">
        <v>695</v>
      </c>
      <c r="D3570" s="121">
        <v>43026</v>
      </c>
      <c r="E3570" s="122" t="s">
        <v>8658</v>
      </c>
      <c r="F3570" s="122" t="s">
        <v>1368</v>
      </c>
      <c r="G3570" s="122">
        <v>15214667</v>
      </c>
      <c r="H3570" s="126"/>
      <c r="I3570" s="130" t="s">
        <v>8659</v>
      </c>
      <c r="J3570" s="126"/>
      <c r="K3570" s="126"/>
      <c r="L3570" s="126"/>
      <c r="M3570" s="126"/>
      <c r="N3570" s="226">
        <v>2222717.73</v>
      </c>
      <c r="O3570" s="223">
        <v>0</v>
      </c>
      <c r="P3570" s="126" t="s">
        <v>1331</v>
      </c>
    </row>
    <row r="3571" spans="1:16" ht="76.5">
      <c r="A3571" s="126">
        <v>25</v>
      </c>
      <c r="B3571" s="126"/>
      <c r="C3571" s="127" t="s">
        <v>695</v>
      </c>
      <c r="D3571" s="121">
        <v>43026</v>
      </c>
      <c r="E3571" s="122" t="s">
        <v>8660</v>
      </c>
      <c r="F3571" s="122" t="s">
        <v>1368</v>
      </c>
      <c r="G3571" s="122">
        <v>15214680</v>
      </c>
      <c r="H3571" s="126"/>
      <c r="I3571" s="130" t="s">
        <v>8661</v>
      </c>
      <c r="J3571" s="126"/>
      <c r="K3571" s="126"/>
      <c r="L3571" s="126"/>
      <c r="M3571" s="126"/>
      <c r="N3571" s="226">
        <v>492377.27</v>
      </c>
      <c r="O3571" s="223">
        <v>0</v>
      </c>
      <c r="P3571" s="126" t="s">
        <v>1331</v>
      </c>
    </row>
    <row r="3572" spans="1:16" ht="76.5">
      <c r="A3572" s="126">
        <v>25</v>
      </c>
      <c r="B3572" s="126"/>
      <c r="C3572" s="127" t="s">
        <v>695</v>
      </c>
      <c r="D3572" s="121">
        <v>43026</v>
      </c>
      <c r="E3572" s="122" t="s">
        <v>8662</v>
      </c>
      <c r="F3572" s="122" t="s">
        <v>1368</v>
      </c>
      <c r="G3572" s="122">
        <v>15214855</v>
      </c>
      <c r="H3572" s="126"/>
      <c r="I3572" s="130" t="s">
        <v>8663</v>
      </c>
      <c r="J3572" s="126"/>
      <c r="K3572" s="126"/>
      <c r="L3572" s="126"/>
      <c r="M3572" s="126"/>
      <c r="N3572" s="226">
        <v>197040.55</v>
      </c>
      <c r="O3572" s="223">
        <v>0</v>
      </c>
      <c r="P3572" s="126" t="s">
        <v>1331</v>
      </c>
    </row>
    <row r="3573" spans="1:16" ht="76.5">
      <c r="A3573" s="126">
        <v>25</v>
      </c>
      <c r="B3573" s="126"/>
      <c r="C3573" s="127" t="s">
        <v>695</v>
      </c>
      <c r="D3573" s="121">
        <v>43026</v>
      </c>
      <c r="E3573" s="122" t="s">
        <v>8664</v>
      </c>
      <c r="F3573" s="122" t="s">
        <v>1368</v>
      </c>
      <c r="G3573" s="122">
        <v>15216458</v>
      </c>
      <c r="H3573" s="126"/>
      <c r="I3573" s="130" t="s">
        <v>8665</v>
      </c>
      <c r="J3573" s="126"/>
      <c r="K3573" s="126"/>
      <c r="L3573" s="126"/>
      <c r="M3573" s="126"/>
      <c r="N3573" s="226">
        <v>597007.97</v>
      </c>
      <c r="O3573" s="223">
        <v>0</v>
      </c>
      <c r="P3573" s="126" t="s">
        <v>1331</v>
      </c>
    </row>
    <row r="3574" spans="1:16" ht="76.5">
      <c r="A3574" s="126">
        <v>25</v>
      </c>
      <c r="B3574" s="126"/>
      <c r="C3574" s="127" t="s">
        <v>695</v>
      </c>
      <c r="D3574" s="121">
        <v>43026</v>
      </c>
      <c r="E3574" s="122" t="s">
        <v>8666</v>
      </c>
      <c r="F3574" s="122" t="s">
        <v>1368</v>
      </c>
      <c r="G3574" s="122">
        <v>15214670</v>
      </c>
      <c r="H3574" s="126"/>
      <c r="I3574" s="130" t="s">
        <v>8667</v>
      </c>
      <c r="J3574" s="126"/>
      <c r="K3574" s="126"/>
      <c r="L3574" s="126"/>
      <c r="M3574" s="126"/>
      <c r="N3574" s="226">
        <v>372270.52</v>
      </c>
      <c r="O3574" s="223">
        <v>0</v>
      </c>
      <c r="P3574" s="126" t="s">
        <v>1331</v>
      </c>
    </row>
    <row r="3575" spans="1:16" ht="76.5">
      <c r="A3575" s="126">
        <v>373</v>
      </c>
      <c r="B3575" s="126"/>
      <c r="C3575" s="127" t="s">
        <v>1273</v>
      </c>
      <c r="D3575" s="121">
        <v>43027</v>
      </c>
      <c r="E3575" s="122" t="s">
        <v>8668</v>
      </c>
      <c r="F3575" s="122" t="s">
        <v>1368</v>
      </c>
      <c r="G3575" s="122">
        <v>15213657</v>
      </c>
      <c r="H3575" s="126"/>
      <c r="I3575" s="130" t="s">
        <v>8669</v>
      </c>
      <c r="J3575" s="126"/>
      <c r="K3575" s="126"/>
      <c r="L3575" s="126"/>
      <c r="M3575" s="126"/>
      <c r="N3575" s="226">
        <v>0</v>
      </c>
      <c r="O3575" s="223">
        <v>6379571.8700000001</v>
      </c>
      <c r="P3575" s="126" t="s">
        <v>1331</v>
      </c>
    </row>
    <row r="3576" spans="1:16" ht="51">
      <c r="A3576" s="126">
        <v>342</v>
      </c>
      <c r="B3576" s="126"/>
      <c r="C3576" s="127" t="s">
        <v>817</v>
      </c>
      <c r="D3576" s="121">
        <v>43027</v>
      </c>
      <c r="E3576" s="122" t="s">
        <v>8670</v>
      </c>
      <c r="F3576" s="122" t="s">
        <v>6</v>
      </c>
      <c r="G3576" s="122">
        <v>897981</v>
      </c>
      <c r="H3576" s="126"/>
      <c r="I3576" s="130" t="s">
        <v>7061</v>
      </c>
      <c r="J3576" s="126"/>
      <c r="K3576" s="126"/>
      <c r="L3576" s="126"/>
      <c r="M3576" s="126"/>
      <c r="N3576" s="226">
        <v>0</v>
      </c>
      <c r="O3576" s="223">
        <v>313348.25</v>
      </c>
      <c r="P3576" s="126" t="s">
        <v>1331</v>
      </c>
    </row>
    <row r="3577" spans="1:16" ht="76.5">
      <c r="A3577" s="126" t="s">
        <v>621</v>
      </c>
      <c r="B3577" s="126"/>
      <c r="C3577" s="127" t="s">
        <v>715</v>
      </c>
      <c r="D3577" s="121">
        <v>43027</v>
      </c>
      <c r="E3577" s="122" t="s">
        <v>8671</v>
      </c>
      <c r="F3577" s="122" t="s">
        <v>6</v>
      </c>
      <c r="G3577" s="122">
        <v>898171</v>
      </c>
      <c r="H3577" s="126"/>
      <c r="I3577" s="130" t="s">
        <v>8672</v>
      </c>
      <c r="J3577" s="126"/>
      <c r="K3577" s="126"/>
      <c r="L3577" s="126"/>
      <c r="M3577" s="126"/>
      <c r="N3577" s="226">
        <v>0</v>
      </c>
      <c r="O3577" s="223">
        <v>3000</v>
      </c>
      <c r="P3577" s="126" t="s">
        <v>1331</v>
      </c>
    </row>
    <row r="3578" spans="1:16" ht="63.75">
      <c r="A3578" s="126">
        <v>25</v>
      </c>
      <c r="B3578" s="126"/>
      <c r="C3578" s="127" t="s">
        <v>695</v>
      </c>
      <c r="D3578" s="121">
        <v>43027</v>
      </c>
      <c r="E3578" s="122" t="s">
        <v>8673</v>
      </c>
      <c r="F3578" s="122" t="s">
        <v>6</v>
      </c>
      <c r="G3578" s="122">
        <v>901437</v>
      </c>
      <c r="H3578" s="126"/>
      <c r="I3578" s="130" t="s">
        <v>8674</v>
      </c>
      <c r="J3578" s="126"/>
      <c r="K3578" s="126"/>
      <c r="L3578" s="126"/>
      <c r="M3578" s="126"/>
      <c r="N3578" s="226">
        <v>0</v>
      </c>
      <c r="O3578" s="223">
        <v>45939.63</v>
      </c>
      <c r="P3578" s="126" t="s">
        <v>1331</v>
      </c>
    </row>
    <row r="3579" spans="1:16" ht="76.5">
      <c r="A3579" s="126">
        <v>25</v>
      </c>
      <c r="B3579" s="126"/>
      <c r="C3579" s="127" t="s">
        <v>695</v>
      </c>
      <c r="D3579" s="121">
        <v>43027</v>
      </c>
      <c r="E3579" s="122" t="s">
        <v>8675</v>
      </c>
      <c r="F3579" s="122" t="s">
        <v>1368</v>
      </c>
      <c r="G3579" s="122">
        <v>15184453</v>
      </c>
      <c r="H3579" s="126"/>
      <c r="I3579" s="130" t="s">
        <v>8676</v>
      </c>
      <c r="J3579" s="126"/>
      <c r="K3579" s="126"/>
      <c r="L3579" s="126"/>
      <c r="M3579" s="126"/>
      <c r="N3579" s="226">
        <v>159004.19</v>
      </c>
      <c r="O3579" s="223">
        <v>0</v>
      </c>
      <c r="P3579" s="126" t="s">
        <v>1331</v>
      </c>
    </row>
    <row r="3580" spans="1:16" ht="25.5">
      <c r="A3580" s="126" t="s">
        <v>621</v>
      </c>
      <c r="B3580" s="126"/>
      <c r="C3580" s="127" t="s">
        <v>715</v>
      </c>
      <c r="D3580" s="121">
        <v>43027</v>
      </c>
      <c r="E3580" s="122" t="s">
        <v>8677</v>
      </c>
      <c r="F3580" s="122" t="s">
        <v>13</v>
      </c>
      <c r="G3580" s="122">
        <v>46322</v>
      </c>
      <c r="H3580" s="126"/>
      <c r="I3580" s="130" t="s">
        <v>2296</v>
      </c>
      <c r="J3580" s="126"/>
      <c r="K3580" s="126"/>
      <c r="L3580" s="126"/>
      <c r="M3580" s="126"/>
      <c r="N3580" s="226">
        <v>137.81</v>
      </c>
      <c r="O3580" s="223">
        <v>0</v>
      </c>
      <c r="P3580" s="126" t="s">
        <v>1331</v>
      </c>
    </row>
    <row r="3581" spans="1:16" ht="25.5">
      <c r="A3581" s="126" t="s">
        <v>621</v>
      </c>
      <c r="B3581" s="126"/>
      <c r="C3581" s="127" t="s">
        <v>715</v>
      </c>
      <c r="D3581" s="121">
        <v>43027</v>
      </c>
      <c r="E3581" s="122" t="s">
        <v>8678</v>
      </c>
      <c r="F3581" s="122" t="s">
        <v>13</v>
      </c>
      <c r="G3581" s="122">
        <v>46325</v>
      </c>
      <c r="H3581" s="126"/>
      <c r="I3581" s="130" t="s">
        <v>2296</v>
      </c>
      <c r="J3581" s="126"/>
      <c r="K3581" s="126"/>
      <c r="L3581" s="126"/>
      <c r="M3581" s="126"/>
      <c r="N3581" s="226">
        <v>6.13</v>
      </c>
      <c r="O3581" s="223">
        <v>0</v>
      </c>
      <c r="P3581" s="126" t="s">
        <v>1331</v>
      </c>
    </row>
    <row r="3582" spans="1:16" ht="25.5">
      <c r="A3582" s="126" t="s">
        <v>621</v>
      </c>
      <c r="B3582" s="126"/>
      <c r="C3582" s="127" t="s">
        <v>715</v>
      </c>
      <c r="D3582" s="121">
        <v>43027</v>
      </c>
      <c r="E3582" s="122" t="s">
        <v>8679</v>
      </c>
      <c r="F3582" s="122" t="s">
        <v>13</v>
      </c>
      <c r="G3582" s="122">
        <v>46328</v>
      </c>
      <c r="H3582" s="126"/>
      <c r="I3582" s="130" t="s">
        <v>2296</v>
      </c>
      <c r="J3582" s="126"/>
      <c r="K3582" s="126"/>
      <c r="L3582" s="126"/>
      <c r="M3582" s="126"/>
      <c r="N3582" s="226">
        <v>523.67999999999995</v>
      </c>
      <c r="O3582" s="223">
        <v>0</v>
      </c>
      <c r="P3582" s="126" t="s">
        <v>1331</v>
      </c>
    </row>
    <row r="3583" spans="1:16" ht="25.5">
      <c r="A3583" s="126" t="s">
        <v>621</v>
      </c>
      <c r="B3583" s="126"/>
      <c r="C3583" s="127" t="s">
        <v>715</v>
      </c>
      <c r="D3583" s="121">
        <v>43027</v>
      </c>
      <c r="E3583" s="122" t="s">
        <v>8680</v>
      </c>
      <c r="F3583" s="122" t="s">
        <v>13</v>
      </c>
      <c r="G3583" s="122">
        <v>46331</v>
      </c>
      <c r="H3583" s="126"/>
      <c r="I3583" s="130" t="s">
        <v>2296</v>
      </c>
      <c r="J3583" s="126"/>
      <c r="K3583" s="126"/>
      <c r="L3583" s="126"/>
      <c r="M3583" s="126"/>
      <c r="N3583" s="226">
        <v>23.3</v>
      </c>
      <c r="O3583" s="223">
        <v>0</v>
      </c>
      <c r="P3583" s="126" t="s">
        <v>1331</v>
      </c>
    </row>
    <row r="3584" spans="1:16" ht="25.5">
      <c r="A3584" s="126" t="s">
        <v>621</v>
      </c>
      <c r="B3584" s="126"/>
      <c r="C3584" s="127" t="s">
        <v>715</v>
      </c>
      <c r="D3584" s="121">
        <v>43027</v>
      </c>
      <c r="E3584" s="122" t="s">
        <v>8681</v>
      </c>
      <c r="F3584" s="122" t="s">
        <v>13</v>
      </c>
      <c r="G3584" s="122">
        <v>46332</v>
      </c>
      <c r="H3584" s="126"/>
      <c r="I3584" s="130" t="s">
        <v>2299</v>
      </c>
      <c r="J3584" s="126"/>
      <c r="K3584" s="126"/>
      <c r="L3584" s="126"/>
      <c r="M3584" s="126"/>
      <c r="N3584" s="226">
        <v>50</v>
      </c>
      <c r="O3584" s="223">
        <v>0</v>
      </c>
      <c r="P3584" s="126" t="s">
        <v>1331</v>
      </c>
    </row>
    <row r="3585" spans="1:16" ht="76.5">
      <c r="A3585" s="126">
        <v>291</v>
      </c>
      <c r="B3585" s="126"/>
      <c r="C3585" s="127" t="s">
        <v>795</v>
      </c>
      <c r="D3585" s="121">
        <v>43027</v>
      </c>
      <c r="E3585" s="122" t="s">
        <v>8682</v>
      </c>
      <c r="F3585" s="122" t="s">
        <v>11</v>
      </c>
      <c r="G3585" s="122">
        <v>573857</v>
      </c>
      <c r="H3585" s="126"/>
      <c r="I3585" s="130" t="s">
        <v>8683</v>
      </c>
      <c r="J3585" s="126"/>
      <c r="K3585" s="126"/>
      <c r="L3585" s="126"/>
      <c r="M3585" s="126"/>
      <c r="N3585" s="226">
        <v>50</v>
      </c>
      <c r="O3585" s="223">
        <v>0</v>
      </c>
      <c r="P3585" s="126" t="s">
        <v>1331</v>
      </c>
    </row>
    <row r="3586" spans="1:16" ht="63.75">
      <c r="A3586" s="126">
        <v>291</v>
      </c>
      <c r="B3586" s="126"/>
      <c r="C3586" s="127" t="s">
        <v>795</v>
      </c>
      <c r="D3586" s="121">
        <v>43027</v>
      </c>
      <c r="E3586" s="122" t="s">
        <v>8684</v>
      </c>
      <c r="F3586" s="122" t="s">
        <v>11</v>
      </c>
      <c r="G3586" s="122">
        <v>573860</v>
      </c>
      <c r="H3586" s="126"/>
      <c r="I3586" s="130" t="s">
        <v>8685</v>
      </c>
      <c r="J3586" s="126"/>
      <c r="K3586" s="126"/>
      <c r="L3586" s="126"/>
      <c r="M3586" s="126"/>
      <c r="N3586" s="226">
        <v>50</v>
      </c>
      <c r="O3586" s="223">
        <v>0</v>
      </c>
      <c r="P3586" s="126" t="s">
        <v>1331</v>
      </c>
    </row>
    <row r="3587" spans="1:16" ht="63.75">
      <c r="A3587" s="126">
        <v>291</v>
      </c>
      <c r="B3587" s="126"/>
      <c r="C3587" s="127" t="s">
        <v>795</v>
      </c>
      <c r="D3587" s="121">
        <v>43027</v>
      </c>
      <c r="E3587" s="122" t="s">
        <v>8686</v>
      </c>
      <c r="F3587" s="122" t="s">
        <v>11</v>
      </c>
      <c r="G3587" s="122">
        <v>573861</v>
      </c>
      <c r="H3587" s="126"/>
      <c r="I3587" s="130" t="s">
        <v>8687</v>
      </c>
      <c r="J3587" s="126"/>
      <c r="K3587" s="126"/>
      <c r="L3587" s="126"/>
      <c r="M3587" s="126"/>
      <c r="N3587" s="226">
        <v>50</v>
      </c>
      <c r="O3587" s="223">
        <v>0</v>
      </c>
      <c r="P3587" s="126" t="s">
        <v>1331</v>
      </c>
    </row>
    <row r="3588" spans="1:16" ht="102">
      <c r="A3588" s="126">
        <v>513</v>
      </c>
      <c r="B3588" s="126"/>
      <c r="C3588" s="127" t="s">
        <v>201</v>
      </c>
      <c r="D3588" s="121">
        <v>43027</v>
      </c>
      <c r="E3588" s="122" t="s">
        <v>8688</v>
      </c>
      <c r="F3588" s="122" t="s">
        <v>15</v>
      </c>
      <c r="G3588" s="122">
        <v>3379</v>
      </c>
      <c r="H3588" s="126"/>
      <c r="I3588" s="130" t="s">
        <v>8689</v>
      </c>
      <c r="J3588" s="126"/>
      <c r="K3588" s="126"/>
      <c r="L3588" s="126"/>
      <c r="M3588" s="126"/>
      <c r="N3588" s="226">
        <v>355.34</v>
      </c>
      <c r="O3588" s="223">
        <v>0</v>
      </c>
      <c r="P3588" s="126" t="s">
        <v>1331</v>
      </c>
    </row>
    <row r="3589" spans="1:16" ht="102">
      <c r="A3589" s="126">
        <v>513</v>
      </c>
      <c r="B3589" s="126"/>
      <c r="C3589" s="127" t="s">
        <v>201</v>
      </c>
      <c r="D3589" s="121">
        <v>43027</v>
      </c>
      <c r="E3589" s="122" t="s">
        <v>8690</v>
      </c>
      <c r="F3589" s="122" t="s">
        <v>15</v>
      </c>
      <c r="G3589" s="122">
        <v>3380</v>
      </c>
      <c r="H3589" s="126"/>
      <c r="I3589" s="130" t="s">
        <v>8691</v>
      </c>
      <c r="J3589" s="126"/>
      <c r="K3589" s="126"/>
      <c r="L3589" s="126"/>
      <c r="M3589" s="126"/>
      <c r="N3589" s="226">
        <v>2572.15</v>
      </c>
      <c r="O3589" s="223">
        <v>0</v>
      </c>
      <c r="P3589" s="126" t="s">
        <v>1331</v>
      </c>
    </row>
    <row r="3590" spans="1:16" ht="89.25">
      <c r="A3590" s="126">
        <v>25</v>
      </c>
      <c r="B3590" s="126"/>
      <c r="C3590" s="127" t="s">
        <v>695</v>
      </c>
      <c r="D3590" s="121">
        <v>43027</v>
      </c>
      <c r="E3590" s="122" t="s">
        <v>8692</v>
      </c>
      <c r="F3590" s="122" t="s">
        <v>15</v>
      </c>
      <c r="G3590" s="122">
        <v>3377</v>
      </c>
      <c r="H3590" s="126"/>
      <c r="I3590" s="130" t="s">
        <v>8693</v>
      </c>
      <c r="J3590" s="126"/>
      <c r="K3590" s="126"/>
      <c r="L3590" s="126"/>
      <c r="M3590" s="126"/>
      <c r="N3590" s="226">
        <v>589.47</v>
      </c>
      <c r="O3590" s="223">
        <v>0</v>
      </c>
      <c r="P3590" s="126" t="s">
        <v>1331</v>
      </c>
    </row>
    <row r="3591" spans="1:16" ht="89.25">
      <c r="A3591" s="126">
        <v>291</v>
      </c>
      <c r="B3591" s="126"/>
      <c r="C3591" s="127" t="s">
        <v>795</v>
      </c>
      <c r="D3591" s="121">
        <v>43027</v>
      </c>
      <c r="E3591" s="122" t="s">
        <v>8694</v>
      </c>
      <c r="F3591" s="122" t="s">
        <v>15</v>
      </c>
      <c r="G3591" s="122">
        <v>3375</v>
      </c>
      <c r="H3591" s="126"/>
      <c r="I3591" s="130" t="s">
        <v>8695</v>
      </c>
      <c r="J3591" s="126"/>
      <c r="K3591" s="126"/>
      <c r="L3591" s="126"/>
      <c r="M3591" s="126"/>
      <c r="N3591" s="226">
        <v>617.79999999999995</v>
      </c>
      <c r="O3591" s="223">
        <v>0</v>
      </c>
      <c r="P3591" s="126" t="s">
        <v>1331</v>
      </c>
    </row>
    <row r="3592" spans="1:16" ht="51">
      <c r="A3592" s="126">
        <v>513</v>
      </c>
      <c r="B3592" s="126"/>
      <c r="C3592" s="127" t="s">
        <v>201</v>
      </c>
      <c r="D3592" s="121">
        <v>43027</v>
      </c>
      <c r="E3592" s="122" t="s">
        <v>8696</v>
      </c>
      <c r="F3592" s="122" t="s">
        <v>15</v>
      </c>
      <c r="G3592" s="122">
        <v>574632</v>
      </c>
      <c r="H3592" s="126"/>
      <c r="I3592" s="130" t="s">
        <v>8697</v>
      </c>
      <c r="J3592" s="126"/>
      <c r="K3592" s="126"/>
      <c r="L3592" s="126"/>
      <c r="M3592" s="126"/>
      <c r="N3592" s="226">
        <v>50</v>
      </c>
      <c r="O3592" s="223">
        <v>0</v>
      </c>
      <c r="P3592" s="126" t="s">
        <v>1331</v>
      </c>
    </row>
    <row r="3593" spans="1:16" ht="76.5">
      <c r="A3593" s="126">
        <v>25</v>
      </c>
      <c r="B3593" s="126"/>
      <c r="C3593" s="127" t="s">
        <v>695</v>
      </c>
      <c r="D3593" s="121">
        <v>43027</v>
      </c>
      <c r="E3593" s="122" t="s">
        <v>8698</v>
      </c>
      <c r="F3593" s="122" t="s">
        <v>1368</v>
      </c>
      <c r="G3593" s="122">
        <v>15217054</v>
      </c>
      <c r="H3593" s="126"/>
      <c r="I3593" s="130" t="s">
        <v>8699</v>
      </c>
      <c r="J3593" s="126"/>
      <c r="K3593" s="126"/>
      <c r="L3593" s="126"/>
      <c r="M3593" s="126"/>
      <c r="N3593" s="226">
        <v>1580955.21</v>
      </c>
      <c r="O3593" s="223">
        <v>0</v>
      </c>
      <c r="P3593" s="126" t="s">
        <v>1331</v>
      </c>
    </row>
    <row r="3594" spans="1:16" ht="76.5">
      <c r="A3594" s="126">
        <v>25</v>
      </c>
      <c r="B3594" s="126"/>
      <c r="C3594" s="127" t="s">
        <v>695</v>
      </c>
      <c r="D3594" s="121">
        <v>43027</v>
      </c>
      <c r="E3594" s="122" t="s">
        <v>8700</v>
      </c>
      <c r="F3594" s="122" t="s">
        <v>1368</v>
      </c>
      <c r="G3594" s="122">
        <v>15217053</v>
      </c>
      <c r="H3594" s="126"/>
      <c r="I3594" s="130" t="s">
        <v>8701</v>
      </c>
      <c r="J3594" s="126"/>
      <c r="K3594" s="126"/>
      <c r="L3594" s="126"/>
      <c r="M3594" s="126"/>
      <c r="N3594" s="226">
        <v>1007472.14</v>
      </c>
      <c r="O3594" s="223">
        <v>0</v>
      </c>
      <c r="P3594" s="126" t="s">
        <v>1331</v>
      </c>
    </row>
    <row r="3595" spans="1:16" ht="76.5">
      <c r="A3595" s="126">
        <v>25</v>
      </c>
      <c r="B3595" s="126"/>
      <c r="C3595" s="127" t="s">
        <v>695</v>
      </c>
      <c r="D3595" s="121">
        <v>43027</v>
      </c>
      <c r="E3595" s="122" t="s">
        <v>8702</v>
      </c>
      <c r="F3595" s="122" t="s">
        <v>1368</v>
      </c>
      <c r="G3595" s="122">
        <v>15217052</v>
      </c>
      <c r="H3595" s="126"/>
      <c r="I3595" s="130" t="s">
        <v>8703</v>
      </c>
      <c r="J3595" s="126"/>
      <c r="K3595" s="126"/>
      <c r="L3595" s="126"/>
      <c r="M3595" s="126"/>
      <c r="N3595" s="226">
        <v>895504.97</v>
      </c>
      <c r="O3595" s="223">
        <v>0</v>
      </c>
      <c r="P3595" s="126" t="s">
        <v>1331</v>
      </c>
    </row>
    <row r="3596" spans="1:16" ht="76.5">
      <c r="A3596" s="126">
        <v>25</v>
      </c>
      <c r="B3596" s="126"/>
      <c r="C3596" s="127" t="s">
        <v>695</v>
      </c>
      <c r="D3596" s="121">
        <v>43027</v>
      </c>
      <c r="E3596" s="122" t="s">
        <v>8704</v>
      </c>
      <c r="F3596" s="122" t="s">
        <v>1368</v>
      </c>
      <c r="G3596" s="122">
        <v>15217049</v>
      </c>
      <c r="H3596" s="126"/>
      <c r="I3596" s="130" t="s">
        <v>8705</v>
      </c>
      <c r="J3596" s="126"/>
      <c r="K3596" s="126"/>
      <c r="L3596" s="126"/>
      <c r="M3596" s="126"/>
      <c r="N3596" s="226">
        <v>356777.61</v>
      </c>
      <c r="O3596" s="223">
        <v>0</v>
      </c>
      <c r="P3596" s="126" t="s">
        <v>1331</v>
      </c>
    </row>
    <row r="3597" spans="1:16" ht="76.5">
      <c r="A3597" s="126">
        <v>25</v>
      </c>
      <c r="B3597" s="126"/>
      <c r="C3597" s="127" t="s">
        <v>695</v>
      </c>
      <c r="D3597" s="121">
        <v>43027</v>
      </c>
      <c r="E3597" s="122" t="s">
        <v>8706</v>
      </c>
      <c r="F3597" s="122" t="s">
        <v>1368</v>
      </c>
      <c r="G3597" s="122">
        <v>15216998</v>
      </c>
      <c r="H3597" s="126"/>
      <c r="I3597" s="130" t="s">
        <v>8707</v>
      </c>
      <c r="J3597" s="126"/>
      <c r="K3597" s="126"/>
      <c r="L3597" s="126"/>
      <c r="M3597" s="126"/>
      <c r="N3597" s="226">
        <v>107941.78</v>
      </c>
      <c r="O3597" s="223">
        <v>0</v>
      </c>
      <c r="P3597" s="126" t="s">
        <v>1331</v>
      </c>
    </row>
    <row r="3598" spans="1:16" ht="76.5">
      <c r="A3598" s="126">
        <v>25</v>
      </c>
      <c r="B3598" s="126"/>
      <c r="C3598" s="127" t="s">
        <v>695</v>
      </c>
      <c r="D3598" s="121">
        <v>43027</v>
      </c>
      <c r="E3598" s="122" t="s">
        <v>8708</v>
      </c>
      <c r="F3598" s="122" t="s">
        <v>1368</v>
      </c>
      <c r="G3598" s="122">
        <v>15216794</v>
      </c>
      <c r="H3598" s="126"/>
      <c r="I3598" s="130" t="s">
        <v>8709</v>
      </c>
      <c r="J3598" s="126"/>
      <c r="K3598" s="126"/>
      <c r="L3598" s="126"/>
      <c r="M3598" s="126"/>
      <c r="N3598" s="226">
        <v>879187.96</v>
      </c>
      <c r="O3598" s="223">
        <v>0</v>
      </c>
      <c r="P3598" s="126" t="s">
        <v>1331</v>
      </c>
    </row>
    <row r="3599" spans="1:16" ht="76.5">
      <c r="A3599" s="126">
        <v>25</v>
      </c>
      <c r="B3599" s="126"/>
      <c r="C3599" s="127" t="s">
        <v>695</v>
      </c>
      <c r="D3599" s="121">
        <v>43027</v>
      </c>
      <c r="E3599" s="122" t="s">
        <v>8710</v>
      </c>
      <c r="F3599" s="122" t="s">
        <v>1368</v>
      </c>
      <c r="G3599" s="122">
        <v>15216734</v>
      </c>
      <c r="H3599" s="126"/>
      <c r="I3599" s="130" t="s">
        <v>8711</v>
      </c>
      <c r="J3599" s="126"/>
      <c r="K3599" s="126"/>
      <c r="L3599" s="126"/>
      <c r="M3599" s="126"/>
      <c r="N3599" s="226">
        <v>363236.36</v>
      </c>
      <c r="O3599" s="223">
        <v>0</v>
      </c>
      <c r="P3599" s="126" t="s">
        <v>1331</v>
      </c>
    </row>
    <row r="3600" spans="1:16" ht="76.5">
      <c r="A3600" s="126">
        <v>25</v>
      </c>
      <c r="B3600" s="126"/>
      <c r="C3600" s="127" t="s">
        <v>695</v>
      </c>
      <c r="D3600" s="121">
        <v>43027</v>
      </c>
      <c r="E3600" s="122" t="s">
        <v>8712</v>
      </c>
      <c r="F3600" s="122" t="s">
        <v>1368</v>
      </c>
      <c r="G3600" s="122">
        <v>15216529</v>
      </c>
      <c r="H3600" s="126"/>
      <c r="I3600" s="130" t="s">
        <v>8713</v>
      </c>
      <c r="J3600" s="126"/>
      <c r="K3600" s="126"/>
      <c r="L3600" s="126"/>
      <c r="M3600" s="126"/>
      <c r="N3600" s="226">
        <v>854171.32</v>
      </c>
      <c r="O3600" s="223">
        <v>0</v>
      </c>
      <c r="P3600" s="126" t="s">
        <v>1331</v>
      </c>
    </row>
    <row r="3601" spans="1:16" ht="76.5">
      <c r="A3601" s="126">
        <v>25</v>
      </c>
      <c r="B3601" s="126"/>
      <c r="C3601" s="127" t="s">
        <v>695</v>
      </c>
      <c r="D3601" s="121">
        <v>43027</v>
      </c>
      <c r="E3601" s="122" t="s">
        <v>8714</v>
      </c>
      <c r="F3601" s="122" t="s">
        <v>1368</v>
      </c>
      <c r="G3601" s="122">
        <v>15216557</v>
      </c>
      <c r="H3601" s="126"/>
      <c r="I3601" s="130" t="s">
        <v>8715</v>
      </c>
      <c r="J3601" s="126"/>
      <c r="K3601" s="126"/>
      <c r="L3601" s="126"/>
      <c r="M3601" s="126"/>
      <c r="N3601" s="226">
        <v>753411.2</v>
      </c>
      <c r="O3601" s="223">
        <v>0</v>
      </c>
      <c r="P3601" s="126" t="s">
        <v>1331</v>
      </c>
    </row>
    <row r="3602" spans="1:16" ht="76.5">
      <c r="A3602" s="126">
        <v>25</v>
      </c>
      <c r="B3602" s="126"/>
      <c r="C3602" s="127" t="s">
        <v>695</v>
      </c>
      <c r="D3602" s="121">
        <v>43027</v>
      </c>
      <c r="E3602" s="122" t="s">
        <v>8716</v>
      </c>
      <c r="F3602" s="122" t="s">
        <v>1368</v>
      </c>
      <c r="G3602" s="122">
        <v>15216621</v>
      </c>
      <c r="H3602" s="126"/>
      <c r="I3602" s="130" t="s">
        <v>8717</v>
      </c>
      <c r="J3602" s="126"/>
      <c r="K3602" s="126"/>
      <c r="L3602" s="126"/>
      <c r="M3602" s="126"/>
      <c r="N3602" s="226">
        <v>282397.05</v>
      </c>
      <c r="O3602" s="223">
        <v>0</v>
      </c>
      <c r="P3602" s="126" t="s">
        <v>1331</v>
      </c>
    </row>
    <row r="3603" spans="1:16" ht="76.5">
      <c r="A3603" s="126">
        <v>25</v>
      </c>
      <c r="B3603" s="126"/>
      <c r="C3603" s="127" t="s">
        <v>695</v>
      </c>
      <c r="D3603" s="121">
        <v>43027</v>
      </c>
      <c r="E3603" s="122" t="s">
        <v>8718</v>
      </c>
      <c r="F3603" s="122" t="s">
        <v>1368</v>
      </c>
      <c r="G3603" s="122">
        <v>15216622</v>
      </c>
      <c r="H3603" s="126"/>
      <c r="I3603" s="130" t="s">
        <v>8719</v>
      </c>
      <c r="J3603" s="126"/>
      <c r="K3603" s="126"/>
      <c r="L3603" s="126"/>
      <c r="M3603" s="126"/>
      <c r="N3603" s="226">
        <v>507979.33</v>
      </c>
      <c r="O3603" s="223">
        <v>0</v>
      </c>
      <c r="P3603" s="126" t="s">
        <v>1331</v>
      </c>
    </row>
    <row r="3604" spans="1:16" ht="76.5">
      <c r="A3604" s="126">
        <v>25</v>
      </c>
      <c r="B3604" s="126"/>
      <c r="C3604" s="127" t="s">
        <v>695</v>
      </c>
      <c r="D3604" s="121">
        <v>43027</v>
      </c>
      <c r="E3604" s="122" t="s">
        <v>8720</v>
      </c>
      <c r="F3604" s="122" t="s">
        <v>1368</v>
      </c>
      <c r="G3604" s="122">
        <v>15216626</v>
      </c>
      <c r="H3604" s="126"/>
      <c r="I3604" s="130" t="s">
        <v>8721</v>
      </c>
      <c r="J3604" s="126"/>
      <c r="K3604" s="126"/>
      <c r="L3604" s="126"/>
      <c r="M3604" s="126"/>
      <c r="N3604" s="226">
        <v>1586252.26</v>
      </c>
      <c r="O3604" s="223">
        <v>0</v>
      </c>
      <c r="P3604" s="126" t="s">
        <v>1331</v>
      </c>
    </row>
    <row r="3605" spans="1:16" ht="76.5">
      <c r="A3605" s="126">
        <v>25</v>
      </c>
      <c r="B3605" s="126"/>
      <c r="C3605" s="127" t="s">
        <v>695</v>
      </c>
      <c r="D3605" s="121">
        <v>43027</v>
      </c>
      <c r="E3605" s="122" t="s">
        <v>8722</v>
      </c>
      <c r="F3605" s="122" t="s">
        <v>1368</v>
      </c>
      <c r="G3605" s="122">
        <v>15216699</v>
      </c>
      <c r="H3605" s="126"/>
      <c r="I3605" s="130" t="s">
        <v>8723</v>
      </c>
      <c r="J3605" s="126"/>
      <c r="K3605" s="126"/>
      <c r="L3605" s="126"/>
      <c r="M3605" s="126"/>
      <c r="N3605" s="226">
        <v>224891.33</v>
      </c>
      <c r="O3605" s="223">
        <v>0</v>
      </c>
      <c r="P3605" s="126" t="s">
        <v>1331</v>
      </c>
    </row>
    <row r="3606" spans="1:16" ht="76.5">
      <c r="A3606" s="126">
        <v>25</v>
      </c>
      <c r="B3606" s="126"/>
      <c r="C3606" s="127" t="s">
        <v>695</v>
      </c>
      <c r="D3606" s="121">
        <v>43027</v>
      </c>
      <c r="E3606" s="122" t="s">
        <v>8724</v>
      </c>
      <c r="F3606" s="122" t="s">
        <v>1368</v>
      </c>
      <c r="G3606" s="122">
        <v>15217056</v>
      </c>
      <c r="H3606" s="126"/>
      <c r="I3606" s="130" t="s">
        <v>8725</v>
      </c>
      <c r="J3606" s="126"/>
      <c r="K3606" s="126"/>
      <c r="L3606" s="126"/>
      <c r="M3606" s="126"/>
      <c r="N3606" s="226">
        <v>110653.37</v>
      </c>
      <c r="O3606" s="223">
        <v>0</v>
      </c>
      <c r="P3606" s="126" t="s">
        <v>1331</v>
      </c>
    </row>
    <row r="3607" spans="1:16" ht="76.5">
      <c r="A3607" s="126">
        <v>25</v>
      </c>
      <c r="B3607" s="126"/>
      <c r="C3607" s="127" t="s">
        <v>695</v>
      </c>
      <c r="D3607" s="121">
        <v>43027</v>
      </c>
      <c r="E3607" s="122" t="s">
        <v>8726</v>
      </c>
      <c r="F3607" s="122" t="s">
        <v>1368</v>
      </c>
      <c r="G3607" s="122">
        <v>15217057</v>
      </c>
      <c r="H3607" s="126"/>
      <c r="I3607" s="130" t="s">
        <v>8727</v>
      </c>
      <c r="J3607" s="126"/>
      <c r="K3607" s="126"/>
      <c r="L3607" s="126"/>
      <c r="M3607" s="126"/>
      <c r="N3607" s="226">
        <v>123041.56</v>
      </c>
      <c r="O3607" s="223">
        <v>0</v>
      </c>
      <c r="P3607" s="126" t="s">
        <v>1331</v>
      </c>
    </row>
    <row r="3608" spans="1:16" ht="76.5">
      <c r="A3608" s="126">
        <v>25</v>
      </c>
      <c r="B3608" s="126"/>
      <c r="C3608" s="127" t="s">
        <v>695</v>
      </c>
      <c r="D3608" s="121">
        <v>43027</v>
      </c>
      <c r="E3608" s="122" t="s">
        <v>8728</v>
      </c>
      <c r="F3608" s="122" t="s">
        <v>1368</v>
      </c>
      <c r="G3608" s="122">
        <v>15217058</v>
      </c>
      <c r="H3608" s="126"/>
      <c r="I3608" s="130" t="s">
        <v>8729</v>
      </c>
      <c r="J3608" s="126"/>
      <c r="K3608" s="126"/>
      <c r="L3608" s="126"/>
      <c r="M3608" s="126"/>
      <c r="N3608" s="226">
        <v>123041.56</v>
      </c>
      <c r="O3608" s="223">
        <v>0</v>
      </c>
      <c r="P3608" s="126" t="s">
        <v>1331</v>
      </c>
    </row>
    <row r="3609" spans="1:16" ht="76.5">
      <c r="A3609" s="126">
        <v>25</v>
      </c>
      <c r="B3609" s="126"/>
      <c r="C3609" s="127" t="s">
        <v>695</v>
      </c>
      <c r="D3609" s="121">
        <v>43027</v>
      </c>
      <c r="E3609" s="122" t="s">
        <v>8730</v>
      </c>
      <c r="F3609" s="122" t="s">
        <v>1368</v>
      </c>
      <c r="G3609" s="122">
        <v>15217059</v>
      </c>
      <c r="H3609" s="126"/>
      <c r="I3609" s="130" t="s">
        <v>8731</v>
      </c>
      <c r="J3609" s="126"/>
      <c r="K3609" s="126"/>
      <c r="L3609" s="126"/>
      <c r="M3609" s="126"/>
      <c r="N3609" s="226">
        <v>193937.17</v>
      </c>
      <c r="O3609" s="223">
        <v>0</v>
      </c>
      <c r="P3609" s="126" t="s">
        <v>1331</v>
      </c>
    </row>
    <row r="3610" spans="1:16" ht="76.5">
      <c r="A3610" s="126">
        <v>25</v>
      </c>
      <c r="B3610" s="126"/>
      <c r="C3610" s="127" t="s">
        <v>695</v>
      </c>
      <c r="D3610" s="121">
        <v>43027</v>
      </c>
      <c r="E3610" s="122" t="s">
        <v>8732</v>
      </c>
      <c r="F3610" s="122" t="s">
        <v>1368</v>
      </c>
      <c r="G3610" s="122">
        <v>15217060</v>
      </c>
      <c r="H3610" s="126"/>
      <c r="I3610" s="130" t="s">
        <v>8733</v>
      </c>
      <c r="J3610" s="126"/>
      <c r="K3610" s="126"/>
      <c r="L3610" s="126"/>
      <c r="M3610" s="126"/>
      <c r="N3610" s="226">
        <v>599073.92000000004</v>
      </c>
      <c r="O3610" s="223">
        <v>0</v>
      </c>
      <c r="P3610" s="126" t="s">
        <v>1331</v>
      </c>
    </row>
    <row r="3611" spans="1:16" ht="76.5">
      <c r="A3611" s="126">
        <v>25</v>
      </c>
      <c r="B3611" s="126"/>
      <c r="C3611" s="127" t="s">
        <v>695</v>
      </c>
      <c r="D3611" s="121">
        <v>43027</v>
      </c>
      <c r="E3611" s="122" t="s">
        <v>8734</v>
      </c>
      <c r="F3611" s="122" t="s">
        <v>1368</v>
      </c>
      <c r="G3611" s="122">
        <v>15217061</v>
      </c>
      <c r="H3611" s="126"/>
      <c r="I3611" s="130" t="s">
        <v>8735</v>
      </c>
      <c r="J3611" s="126"/>
      <c r="K3611" s="126"/>
      <c r="L3611" s="126"/>
      <c r="M3611" s="126"/>
      <c r="N3611" s="226">
        <v>153114.68</v>
      </c>
      <c r="O3611" s="223">
        <v>0</v>
      </c>
      <c r="P3611" s="126" t="s">
        <v>1331</v>
      </c>
    </row>
    <row r="3612" spans="1:16" ht="76.5">
      <c r="A3612" s="126">
        <v>25</v>
      </c>
      <c r="B3612" s="126"/>
      <c r="C3612" s="127" t="s">
        <v>695</v>
      </c>
      <c r="D3612" s="121">
        <v>43027</v>
      </c>
      <c r="E3612" s="122" t="s">
        <v>8736</v>
      </c>
      <c r="F3612" s="122" t="s">
        <v>1368</v>
      </c>
      <c r="G3612" s="122">
        <v>15217062</v>
      </c>
      <c r="H3612" s="126"/>
      <c r="I3612" s="130" t="s">
        <v>8737</v>
      </c>
      <c r="J3612" s="126"/>
      <c r="K3612" s="126"/>
      <c r="L3612" s="126"/>
      <c r="M3612" s="126"/>
      <c r="N3612" s="226">
        <v>597487.73</v>
      </c>
      <c r="O3612" s="223">
        <v>0</v>
      </c>
      <c r="P3612" s="126" t="s">
        <v>1331</v>
      </c>
    </row>
    <row r="3613" spans="1:16" ht="76.5">
      <c r="A3613" s="126">
        <v>25</v>
      </c>
      <c r="B3613" s="126"/>
      <c r="C3613" s="127" t="s">
        <v>695</v>
      </c>
      <c r="D3613" s="121">
        <v>43027</v>
      </c>
      <c r="E3613" s="122" t="s">
        <v>8738</v>
      </c>
      <c r="F3613" s="122" t="s">
        <v>1368</v>
      </c>
      <c r="G3613" s="122">
        <v>15217063</v>
      </c>
      <c r="H3613" s="126"/>
      <c r="I3613" s="130" t="s">
        <v>8739</v>
      </c>
      <c r="J3613" s="126"/>
      <c r="K3613" s="126"/>
      <c r="L3613" s="126"/>
      <c r="M3613" s="126"/>
      <c r="N3613" s="226">
        <v>36808.080000000002</v>
      </c>
      <c r="O3613" s="223">
        <v>0</v>
      </c>
      <c r="P3613" s="126" t="s">
        <v>1331</v>
      </c>
    </row>
    <row r="3614" spans="1:16" ht="76.5">
      <c r="A3614" s="126">
        <v>25</v>
      </c>
      <c r="B3614" s="126"/>
      <c r="C3614" s="127" t="s">
        <v>695</v>
      </c>
      <c r="D3614" s="121">
        <v>43027</v>
      </c>
      <c r="E3614" s="122" t="s">
        <v>8740</v>
      </c>
      <c r="F3614" s="122" t="s">
        <v>1368</v>
      </c>
      <c r="G3614" s="122">
        <v>15217064</v>
      </c>
      <c r="H3614" s="126"/>
      <c r="I3614" s="130" t="s">
        <v>8741</v>
      </c>
      <c r="J3614" s="126"/>
      <c r="K3614" s="126"/>
      <c r="L3614" s="126"/>
      <c r="M3614" s="126"/>
      <c r="N3614" s="226">
        <v>599941.48</v>
      </c>
      <c r="O3614" s="223">
        <v>0</v>
      </c>
      <c r="P3614" s="126" t="s">
        <v>1331</v>
      </c>
    </row>
    <row r="3615" spans="1:16" ht="76.5">
      <c r="A3615" s="126">
        <v>25</v>
      </c>
      <c r="B3615" s="126"/>
      <c r="C3615" s="127" t="s">
        <v>695</v>
      </c>
      <c r="D3615" s="121">
        <v>43027</v>
      </c>
      <c r="E3615" s="122" t="s">
        <v>8742</v>
      </c>
      <c r="F3615" s="122" t="s">
        <v>1368</v>
      </c>
      <c r="G3615" s="122">
        <v>15217065</v>
      </c>
      <c r="H3615" s="126"/>
      <c r="I3615" s="130" t="s">
        <v>8743</v>
      </c>
      <c r="J3615" s="126"/>
      <c r="K3615" s="126"/>
      <c r="L3615" s="126"/>
      <c r="M3615" s="126"/>
      <c r="N3615" s="226">
        <v>299892.52</v>
      </c>
      <c r="O3615" s="223">
        <v>0</v>
      </c>
      <c r="P3615" s="126" t="s">
        <v>1331</v>
      </c>
    </row>
    <row r="3616" spans="1:16" ht="76.5">
      <c r="A3616" s="126">
        <v>25</v>
      </c>
      <c r="B3616" s="126"/>
      <c r="C3616" s="127" t="s">
        <v>695</v>
      </c>
      <c r="D3616" s="121">
        <v>43027</v>
      </c>
      <c r="E3616" s="122" t="s">
        <v>8744</v>
      </c>
      <c r="F3616" s="122" t="s">
        <v>1368</v>
      </c>
      <c r="G3616" s="122">
        <v>15230371</v>
      </c>
      <c r="H3616" s="126"/>
      <c r="I3616" s="130" t="s">
        <v>8745</v>
      </c>
      <c r="J3616" s="126"/>
      <c r="K3616" s="126"/>
      <c r="L3616" s="126"/>
      <c r="M3616" s="126"/>
      <c r="N3616" s="226">
        <v>961148.45</v>
      </c>
      <c r="O3616" s="223">
        <v>0</v>
      </c>
      <c r="P3616" s="126" t="s">
        <v>1331</v>
      </c>
    </row>
    <row r="3617" spans="1:16" ht="76.5">
      <c r="A3617" s="126">
        <v>25</v>
      </c>
      <c r="B3617" s="126"/>
      <c r="C3617" s="127" t="s">
        <v>695</v>
      </c>
      <c r="D3617" s="121">
        <v>43027</v>
      </c>
      <c r="E3617" s="122" t="s">
        <v>8746</v>
      </c>
      <c r="F3617" s="122" t="s">
        <v>1368</v>
      </c>
      <c r="G3617" s="122">
        <v>15230387</v>
      </c>
      <c r="H3617" s="126"/>
      <c r="I3617" s="130" t="s">
        <v>8747</v>
      </c>
      <c r="J3617" s="126"/>
      <c r="K3617" s="126"/>
      <c r="L3617" s="126"/>
      <c r="M3617" s="126"/>
      <c r="N3617" s="226">
        <v>365995.21</v>
      </c>
      <c r="O3617" s="223">
        <v>0</v>
      </c>
      <c r="P3617" s="126" t="s">
        <v>1331</v>
      </c>
    </row>
    <row r="3618" spans="1:16" ht="76.5">
      <c r="A3618" s="126">
        <v>25</v>
      </c>
      <c r="B3618" s="126"/>
      <c r="C3618" s="127" t="s">
        <v>695</v>
      </c>
      <c r="D3618" s="121">
        <v>43027</v>
      </c>
      <c r="E3618" s="122" t="s">
        <v>8748</v>
      </c>
      <c r="F3618" s="122" t="s">
        <v>1368</v>
      </c>
      <c r="G3618" s="122">
        <v>15230390</v>
      </c>
      <c r="H3618" s="126"/>
      <c r="I3618" s="130" t="s">
        <v>8749</v>
      </c>
      <c r="J3618" s="126"/>
      <c r="K3618" s="126"/>
      <c r="L3618" s="126"/>
      <c r="M3618" s="126"/>
      <c r="N3618" s="226">
        <v>161352</v>
      </c>
      <c r="O3618" s="223">
        <v>0</v>
      </c>
      <c r="P3618" s="126" t="s">
        <v>1331</v>
      </c>
    </row>
    <row r="3619" spans="1:16" ht="76.5">
      <c r="A3619" s="126">
        <v>25</v>
      </c>
      <c r="B3619" s="126"/>
      <c r="C3619" s="127" t="s">
        <v>695</v>
      </c>
      <c r="D3619" s="121">
        <v>43027</v>
      </c>
      <c r="E3619" s="122" t="s">
        <v>8750</v>
      </c>
      <c r="F3619" s="122" t="s">
        <v>1368</v>
      </c>
      <c r="G3619" s="122">
        <v>15230396</v>
      </c>
      <c r="H3619" s="126"/>
      <c r="I3619" s="130" t="s">
        <v>8751</v>
      </c>
      <c r="J3619" s="126"/>
      <c r="K3619" s="126"/>
      <c r="L3619" s="126"/>
      <c r="M3619" s="126"/>
      <c r="N3619" s="226">
        <v>989887.39</v>
      </c>
      <c r="O3619" s="223">
        <v>0</v>
      </c>
      <c r="P3619" s="126" t="s">
        <v>1331</v>
      </c>
    </row>
    <row r="3620" spans="1:16" ht="76.5">
      <c r="A3620" s="126">
        <v>25</v>
      </c>
      <c r="B3620" s="126"/>
      <c r="C3620" s="127" t="s">
        <v>695</v>
      </c>
      <c r="D3620" s="121">
        <v>43027</v>
      </c>
      <c r="E3620" s="122" t="s">
        <v>8752</v>
      </c>
      <c r="F3620" s="122" t="s">
        <v>1368</v>
      </c>
      <c r="G3620" s="122">
        <v>15233366</v>
      </c>
      <c r="H3620" s="126"/>
      <c r="I3620" s="130" t="s">
        <v>8753</v>
      </c>
      <c r="J3620" s="126"/>
      <c r="K3620" s="126"/>
      <c r="L3620" s="126"/>
      <c r="M3620" s="126"/>
      <c r="N3620" s="226">
        <v>513780.99</v>
      </c>
      <c r="O3620" s="223">
        <v>0</v>
      </c>
      <c r="P3620" s="126" t="s">
        <v>1331</v>
      </c>
    </row>
    <row r="3621" spans="1:16" ht="76.5">
      <c r="A3621" s="126" t="s">
        <v>621</v>
      </c>
      <c r="B3621" s="126"/>
      <c r="C3621" s="127" t="s">
        <v>715</v>
      </c>
      <c r="D3621" s="121">
        <v>43028</v>
      </c>
      <c r="E3621" s="122" t="s">
        <v>8754</v>
      </c>
      <c r="F3621" s="122" t="s">
        <v>6</v>
      </c>
      <c r="G3621" s="122">
        <v>898762</v>
      </c>
      <c r="H3621" s="126"/>
      <c r="I3621" s="130" t="s">
        <v>8755</v>
      </c>
      <c r="J3621" s="126"/>
      <c r="K3621" s="126"/>
      <c r="L3621" s="126"/>
      <c r="M3621" s="126"/>
      <c r="N3621" s="226">
        <v>0</v>
      </c>
      <c r="O3621" s="223">
        <v>20000</v>
      </c>
      <c r="P3621" s="126" t="s">
        <v>1331</v>
      </c>
    </row>
    <row r="3622" spans="1:16" ht="63.75">
      <c r="A3622" s="126">
        <v>132</v>
      </c>
      <c r="B3622" s="126"/>
      <c r="C3622" s="127" t="s">
        <v>729</v>
      </c>
      <c r="D3622" s="121">
        <v>43028</v>
      </c>
      <c r="E3622" s="122" t="s">
        <v>8756</v>
      </c>
      <c r="F3622" s="122" t="s">
        <v>11</v>
      </c>
      <c r="G3622" s="122">
        <v>901500</v>
      </c>
      <c r="H3622" s="126"/>
      <c r="I3622" s="130" t="s">
        <v>8757</v>
      </c>
      <c r="J3622" s="126"/>
      <c r="K3622" s="126"/>
      <c r="L3622" s="126"/>
      <c r="M3622" s="126"/>
      <c r="N3622" s="226">
        <v>1013.21</v>
      </c>
      <c r="O3622" s="223">
        <v>0</v>
      </c>
      <c r="P3622" s="126" t="s">
        <v>1331</v>
      </c>
    </row>
    <row r="3623" spans="1:16" ht="89.25">
      <c r="A3623" s="126">
        <v>25</v>
      </c>
      <c r="B3623" s="126"/>
      <c r="C3623" s="127" t="s">
        <v>695</v>
      </c>
      <c r="D3623" s="121">
        <v>43028</v>
      </c>
      <c r="E3623" s="122" t="s">
        <v>8758</v>
      </c>
      <c r="F3623" s="122" t="s">
        <v>15</v>
      </c>
      <c r="G3623" s="122">
        <v>3382</v>
      </c>
      <c r="H3623" s="126"/>
      <c r="I3623" s="130" t="s">
        <v>8759</v>
      </c>
      <c r="J3623" s="126"/>
      <c r="K3623" s="126"/>
      <c r="L3623" s="126"/>
      <c r="M3623" s="126"/>
      <c r="N3623" s="226">
        <v>3520.34</v>
      </c>
      <c r="O3623" s="223">
        <v>0</v>
      </c>
      <c r="P3623" s="126" t="s">
        <v>1331</v>
      </c>
    </row>
    <row r="3624" spans="1:16" ht="51">
      <c r="A3624" s="126">
        <v>513</v>
      </c>
      <c r="B3624" s="126"/>
      <c r="C3624" s="127" t="s">
        <v>201</v>
      </c>
      <c r="D3624" s="121">
        <v>43028</v>
      </c>
      <c r="E3624" s="122" t="s">
        <v>8760</v>
      </c>
      <c r="F3624" s="122" t="s">
        <v>15</v>
      </c>
      <c r="G3624" s="122">
        <v>575653</v>
      </c>
      <c r="H3624" s="126"/>
      <c r="I3624" s="130" t="s">
        <v>8593</v>
      </c>
      <c r="J3624" s="126"/>
      <c r="K3624" s="126"/>
      <c r="L3624" s="126"/>
      <c r="M3624" s="126"/>
      <c r="N3624" s="226">
        <v>50</v>
      </c>
      <c r="O3624" s="223">
        <v>0</v>
      </c>
      <c r="P3624" s="126" t="s">
        <v>1331</v>
      </c>
    </row>
    <row r="3625" spans="1:16" ht="51">
      <c r="A3625" s="126">
        <v>513</v>
      </c>
      <c r="B3625" s="126"/>
      <c r="C3625" s="127" t="s">
        <v>201</v>
      </c>
      <c r="D3625" s="121">
        <v>43028</v>
      </c>
      <c r="E3625" s="122" t="s">
        <v>8761</v>
      </c>
      <c r="F3625" s="122" t="s">
        <v>15</v>
      </c>
      <c r="G3625" s="122">
        <v>575658</v>
      </c>
      <c r="H3625" s="126"/>
      <c r="I3625" s="130" t="s">
        <v>8762</v>
      </c>
      <c r="J3625" s="126"/>
      <c r="K3625" s="126"/>
      <c r="L3625" s="126"/>
      <c r="M3625" s="126"/>
      <c r="N3625" s="226">
        <v>50</v>
      </c>
      <c r="O3625" s="223">
        <v>0</v>
      </c>
      <c r="P3625" s="126" t="s">
        <v>1331</v>
      </c>
    </row>
    <row r="3626" spans="1:16" ht="51">
      <c r="A3626" s="126">
        <v>513</v>
      </c>
      <c r="B3626" s="126"/>
      <c r="C3626" s="127" t="s">
        <v>201</v>
      </c>
      <c r="D3626" s="121">
        <v>43028</v>
      </c>
      <c r="E3626" s="122" t="s">
        <v>8763</v>
      </c>
      <c r="F3626" s="122" t="s">
        <v>15</v>
      </c>
      <c r="G3626" s="122">
        <v>575892</v>
      </c>
      <c r="H3626" s="126"/>
      <c r="I3626" s="130" t="s">
        <v>8764</v>
      </c>
      <c r="J3626" s="126"/>
      <c r="K3626" s="126"/>
      <c r="L3626" s="126"/>
      <c r="M3626" s="126"/>
      <c r="N3626" s="226">
        <v>50</v>
      </c>
      <c r="O3626" s="223">
        <v>0</v>
      </c>
      <c r="P3626" s="126" t="s">
        <v>1331</v>
      </c>
    </row>
    <row r="3627" spans="1:16" ht="51">
      <c r="A3627" s="126">
        <v>513</v>
      </c>
      <c r="B3627" s="126"/>
      <c r="C3627" s="127" t="s">
        <v>201</v>
      </c>
      <c r="D3627" s="121">
        <v>43028</v>
      </c>
      <c r="E3627" s="122" t="s">
        <v>8765</v>
      </c>
      <c r="F3627" s="122" t="s">
        <v>15</v>
      </c>
      <c r="G3627" s="122">
        <v>575894</v>
      </c>
      <c r="H3627" s="126"/>
      <c r="I3627" s="130" t="s">
        <v>8764</v>
      </c>
      <c r="J3627" s="126"/>
      <c r="K3627" s="126"/>
      <c r="L3627" s="126"/>
      <c r="M3627" s="126"/>
      <c r="N3627" s="226">
        <v>50</v>
      </c>
      <c r="O3627" s="223">
        <v>0</v>
      </c>
      <c r="P3627" s="126" t="s">
        <v>1331</v>
      </c>
    </row>
    <row r="3628" spans="1:16" ht="51">
      <c r="A3628" s="126">
        <v>513</v>
      </c>
      <c r="B3628" s="126"/>
      <c r="C3628" s="127" t="s">
        <v>201</v>
      </c>
      <c r="D3628" s="121">
        <v>43028</v>
      </c>
      <c r="E3628" s="122" t="s">
        <v>8766</v>
      </c>
      <c r="F3628" s="122" t="s">
        <v>15</v>
      </c>
      <c r="G3628" s="122">
        <v>575896</v>
      </c>
      <c r="H3628" s="126"/>
      <c r="I3628" s="130" t="s">
        <v>8764</v>
      </c>
      <c r="J3628" s="126"/>
      <c r="K3628" s="126"/>
      <c r="L3628" s="126"/>
      <c r="M3628" s="126"/>
      <c r="N3628" s="226">
        <v>50</v>
      </c>
      <c r="O3628" s="223">
        <v>0</v>
      </c>
      <c r="P3628" s="126" t="s">
        <v>1331</v>
      </c>
    </row>
    <row r="3629" spans="1:16" ht="76.5">
      <c r="A3629" s="126">
        <v>25</v>
      </c>
      <c r="B3629" s="126"/>
      <c r="C3629" s="127" t="s">
        <v>695</v>
      </c>
      <c r="D3629" s="121">
        <v>43028</v>
      </c>
      <c r="E3629" s="122" t="s">
        <v>8767</v>
      </c>
      <c r="F3629" s="122" t="s">
        <v>1368</v>
      </c>
      <c r="G3629" s="122">
        <v>15248645</v>
      </c>
      <c r="H3629" s="126"/>
      <c r="I3629" s="130" t="s">
        <v>8768</v>
      </c>
      <c r="J3629" s="126"/>
      <c r="K3629" s="126"/>
      <c r="L3629" s="126"/>
      <c r="M3629" s="126"/>
      <c r="N3629" s="226">
        <v>93126.13</v>
      </c>
      <c r="O3629" s="223">
        <v>0</v>
      </c>
      <c r="P3629" s="126" t="s">
        <v>1331</v>
      </c>
    </row>
    <row r="3630" spans="1:16" ht="76.5">
      <c r="A3630" s="126">
        <v>25</v>
      </c>
      <c r="B3630" s="126"/>
      <c r="C3630" s="127" t="s">
        <v>695</v>
      </c>
      <c r="D3630" s="121">
        <v>43028</v>
      </c>
      <c r="E3630" s="122" t="s">
        <v>8769</v>
      </c>
      <c r="F3630" s="122" t="s">
        <v>1368</v>
      </c>
      <c r="G3630" s="122">
        <v>15248650</v>
      </c>
      <c r="H3630" s="126"/>
      <c r="I3630" s="130" t="s">
        <v>8770</v>
      </c>
      <c r="J3630" s="126"/>
      <c r="K3630" s="126"/>
      <c r="L3630" s="126"/>
      <c r="M3630" s="126"/>
      <c r="N3630" s="226">
        <v>153967.34</v>
      </c>
      <c r="O3630" s="223">
        <v>0</v>
      </c>
      <c r="P3630" s="126" t="s">
        <v>1331</v>
      </c>
    </row>
    <row r="3631" spans="1:16" ht="76.5">
      <c r="A3631" s="126">
        <v>25</v>
      </c>
      <c r="B3631" s="126"/>
      <c r="C3631" s="127" t="s">
        <v>695</v>
      </c>
      <c r="D3631" s="121">
        <v>43028</v>
      </c>
      <c r="E3631" s="122" t="s">
        <v>8771</v>
      </c>
      <c r="F3631" s="122" t="s">
        <v>1368</v>
      </c>
      <c r="G3631" s="122">
        <v>15249180</v>
      </c>
      <c r="H3631" s="126"/>
      <c r="I3631" s="130" t="s">
        <v>8772</v>
      </c>
      <c r="J3631" s="126"/>
      <c r="K3631" s="126"/>
      <c r="L3631" s="126"/>
      <c r="M3631" s="126"/>
      <c r="N3631" s="226">
        <v>509003.81</v>
      </c>
      <c r="O3631" s="223">
        <v>0</v>
      </c>
      <c r="P3631" s="126" t="s">
        <v>1331</v>
      </c>
    </row>
    <row r="3632" spans="1:16" ht="51">
      <c r="A3632" s="126" t="s">
        <v>618</v>
      </c>
      <c r="B3632" s="126"/>
      <c r="C3632" s="127" t="s">
        <v>714</v>
      </c>
      <c r="D3632" s="121">
        <v>43031</v>
      </c>
      <c r="E3632" s="122" t="s">
        <v>8773</v>
      </c>
      <c r="F3632" s="122" t="s">
        <v>6</v>
      </c>
      <c r="G3632" s="122">
        <v>72746</v>
      </c>
      <c r="H3632" s="126"/>
      <c r="I3632" s="130" t="s">
        <v>8774</v>
      </c>
      <c r="J3632" s="126"/>
      <c r="K3632" s="126"/>
      <c r="L3632" s="126"/>
      <c r="M3632" s="126"/>
      <c r="N3632" s="226">
        <v>0</v>
      </c>
      <c r="O3632" s="223">
        <v>179434.8</v>
      </c>
      <c r="P3632" s="126" t="s">
        <v>1331</v>
      </c>
    </row>
    <row r="3633" spans="1:16" ht="76.5">
      <c r="A3633" s="126">
        <v>373</v>
      </c>
      <c r="B3633" s="126"/>
      <c r="C3633" s="127" t="s">
        <v>1273</v>
      </c>
      <c r="D3633" s="121">
        <v>43031</v>
      </c>
      <c r="E3633" s="122" t="s">
        <v>8775</v>
      </c>
      <c r="F3633" s="122" t="s">
        <v>1368</v>
      </c>
      <c r="G3633" s="122">
        <v>15283547</v>
      </c>
      <c r="H3633" s="126"/>
      <c r="I3633" s="130" t="s">
        <v>8776</v>
      </c>
      <c r="J3633" s="126"/>
      <c r="K3633" s="126"/>
      <c r="L3633" s="126"/>
      <c r="M3633" s="126"/>
      <c r="N3633" s="226">
        <v>0</v>
      </c>
      <c r="O3633" s="223">
        <v>30318704.34</v>
      </c>
      <c r="P3633" s="126" t="s">
        <v>1331</v>
      </c>
    </row>
    <row r="3634" spans="1:16" ht="76.5">
      <c r="A3634" s="126" t="s">
        <v>621</v>
      </c>
      <c r="B3634" s="126"/>
      <c r="C3634" s="127" t="s">
        <v>715</v>
      </c>
      <c r="D3634" s="121">
        <v>43031</v>
      </c>
      <c r="E3634" s="122" t="s">
        <v>8777</v>
      </c>
      <c r="F3634" s="122" t="s">
        <v>6</v>
      </c>
      <c r="G3634" s="122">
        <v>899335</v>
      </c>
      <c r="H3634" s="126"/>
      <c r="I3634" s="130" t="s">
        <v>8778</v>
      </c>
      <c r="J3634" s="126"/>
      <c r="K3634" s="126"/>
      <c r="L3634" s="126"/>
      <c r="M3634" s="126"/>
      <c r="N3634" s="226">
        <v>0</v>
      </c>
      <c r="O3634" s="223">
        <v>100000</v>
      </c>
      <c r="P3634" s="126" t="s">
        <v>1331</v>
      </c>
    </row>
    <row r="3635" spans="1:16" ht="63.75">
      <c r="A3635" s="126" t="s">
        <v>620</v>
      </c>
      <c r="B3635" s="126"/>
      <c r="C3635" s="127" t="s">
        <v>714</v>
      </c>
      <c r="D3635" s="121">
        <v>43031</v>
      </c>
      <c r="E3635" s="122" t="s">
        <v>8779</v>
      </c>
      <c r="F3635" s="122" t="s">
        <v>6</v>
      </c>
      <c r="G3635" s="122">
        <v>899373</v>
      </c>
      <c r="H3635" s="126"/>
      <c r="I3635" s="130" t="s">
        <v>8780</v>
      </c>
      <c r="J3635" s="126"/>
      <c r="K3635" s="126"/>
      <c r="L3635" s="126"/>
      <c r="M3635" s="126"/>
      <c r="N3635" s="226">
        <v>0</v>
      </c>
      <c r="O3635" s="223">
        <v>167194.65</v>
      </c>
      <c r="P3635" s="126" t="s">
        <v>1331</v>
      </c>
    </row>
    <row r="3636" spans="1:16" ht="63.75">
      <c r="A3636" s="126">
        <v>25</v>
      </c>
      <c r="B3636" s="126"/>
      <c r="C3636" s="127" t="s">
        <v>695</v>
      </c>
      <c r="D3636" s="121">
        <v>43031</v>
      </c>
      <c r="E3636" s="122" t="s">
        <v>8781</v>
      </c>
      <c r="F3636" s="122" t="s">
        <v>6</v>
      </c>
      <c r="G3636" s="122">
        <v>901681</v>
      </c>
      <c r="H3636" s="126"/>
      <c r="I3636" s="130" t="s">
        <v>8782</v>
      </c>
      <c r="J3636" s="126"/>
      <c r="K3636" s="126"/>
      <c r="L3636" s="126"/>
      <c r="M3636" s="126"/>
      <c r="N3636" s="226">
        <v>0</v>
      </c>
      <c r="O3636" s="223">
        <v>2458.16</v>
      </c>
      <c r="P3636" s="126" t="s">
        <v>1331</v>
      </c>
    </row>
    <row r="3637" spans="1:16" ht="89.25">
      <c r="A3637" s="126" t="s">
        <v>620</v>
      </c>
      <c r="B3637" s="126"/>
      <c r="C3637" s="127" t="s">
        <v>714</v>
      </c>
      <c r="D3637" s="121">
        <v>43031</v>
      </c>
      <c r="E3637" s="122" t="s">
        <v>8783</v>
      </c>
      <c r="F3637" s="122" t="s">
        <v>11</v>
      </c>
      <c r="G3637" s="122">
        <v>901725</v>
      </c>
      <c r="H3637" s="126"/>
      <c r="I3637" s="130" t="s">
        <v>8784</v>
      </c>
      <c r="J3637" s="126"/>
      <c r="K3637" s="126"/>
      <c r="L3637" s="126"/>
      <c r="M3637" s="126"/>
      <c r="N3637" s="226">
        <v>50</v>
      </c>
      <c r="O3637" s="223">
        <v>0</v>
      </c>
      <c r="P3637" s="126" t="s">
        <v>1331</v>
      </c>
    </row>
    <row r="3638" spans="1:16" ht="89.25">
      <c r="A3638" s="126">
        <v>20</v>
      </c>
      <c r="B3638" s="126"/>
      <c r="C3638" s="127" t="s">
        <v>694</v>
      </c>
      <c r="D3638" s="121">
        <v>43031</v>
      </c>
      <c r="E3638" s="122" t="s">
        <v>8785</v>
      </c>
      <c r="F3638" s="122" t="s">
        <v>1261</v>
      </c>
      <c r="G3638" s="122">
        <v>3381</v>
      </c>
      <c r="H3638" s="126"/>
      <c r="I3638" s="130" t="s">
        <v>8786</v>
      </c>
      <c r="J3638" s="126"/>
      <c r="K3638" s="126"/>
      <c r="L3638" s="126"/>
      <c r="M3638" s="126"/>
      <c r="N3638" s="226">
        <v>1771.94</v>
      </c>
      <c r="O3638" s="223">
        <v>0</v>
      </c>
      <c r="P3638" s="126" t="s">
        <v>1331</v>
      </c>
    </row>
    <row r="3639" spans="1:16" ht="76.5">
      <c r="A3639" s="126">
        <v>20</v>
      </c>
      <c r="B3639" s="126"/>
      <c r="C3639" s="127" t="s">
        <v>694</v>
      </c>
      <c r="D3639" s="121">
        <v>43031</v>
      </c>
      <c r="E3639" s="122" t="s">
        <v>8787</v>
      </c>
      <c r="F3639" s="122" t="s">
        <v>15</v>
      </c>
      <c r="G3639" s="122">
        <v>3381</v>
      </c>
      <c r="H3639" s="126"/>
      <c r="I3639" s="130" t="s">
        <v>8788</v>
      </c>
      <c r="J3639" s="126"/>
      <c r="K3639" s="126"/>
      <c r="L3639" s="126"/>
      <c r="M3639" s="126"/>
      <c r="N3639" s="226">
        <v>409.53</v>
      </c>
      <c r="O3639" s="223">
        <v>0</v>
      </c>
      <c r="P3639" s="126" t="s">
        <v>1331</v>
      </c>
    </row>
    <row r="3640" spans="1:16" ht="63.75">
      <c r="A3640" s="126">
        <v>513</v>
      </c>
      <c r="B3640" s="126"/>
      <c r="C3640" s="127" t="s">
        <v>201</v>
      </c>
      <c r="D3640" s="121">
        <v>43031</v>
      </c>
      <c r="E3640" s="122" t="s">
        <v>8789</v>
      </c>
      <c r="F3640" s="122" t="s">
        <v>15</v>
      </c>
      <c r="G3640" s="122">
        <v>576199</v>
      </c>
      <c r="H3640" s="126"/>
      <c r="I3640" s="130" t="s">
        <v>8790</v>
      </c>
      <c r="J3640" s="126"/>
      <c r="K3640" s="126"/>
      <c r="L3640" s="126"/>
      <c r="M3640" s="126"/>
      <c r="N3640" s="226">
        <v>50</v>
      </c>
      <c r="O3640" s="223">
        <v>0</v>
      </c>
      <c r="P3640" s="126" t="s">
        <v>1331</v>
      </c>
    </row>
    <row r="3641" spans="1:16" ht="76.5">
      <c r="A3641" s="126">
        <v>287</v>
      </c>
      <c r="B3641" s="126"/>
      <c r="C3641" s="127" t="s">
        <v>791</v>
      </c>
      <c r="D3641" s="121">
        <v>43031</v>
      </c>
      <c r="E3641" s="122" t="s">
        <v>8791</v>
      </c>
      <c r="F3641" s="122" t="s">
        <v>11</v>
      </c>
      <c r="G3641" s="122">
        <v>576816</v>
      </c>
      <c r="H3641" s="126"/>
      <c r="I3641" s="130" t="s">
        <v>8792</v>
      </c>
      <c r="J3641" s="126"/>
      <c r="K3641" s="126"/>
      <c r="L3641" s="126"/>
      <c r="M3641" s="126"/>
      <c r="N3641" s="226">
        <v>50</v>
      </c>
      <c r="O3641" s="223">
        <v>0</v>
      </c>
      <c r="P3641" s="126" t="s">
        <v>1331</v>
      </c>
    </row>
    <row r="3642" spans="1:16" ht="63.75">
      <c r="A3642" s="126">
        <v>287</v>
      </c>
      <c r="B3642" s="126"/>
      <c r="C3642" s="127" t="s">
        <v>791</v>
      </c>
      <c r="D3642" s="121">
        <v>43031</v>
      </c>
      <c r="E3642" s="122" t="s">
        <v>8793</v>
      </c>
      <c r="F3642" s="122" t="s">
        <v>11</v>
      </c>
      <c r="G3642" s="122">
        <v>576953</v>
      </c>
      <c r="H3642" s="126"/>
      <c r="I3642" s="130" t="s">
        <v>8794</v>
      </c>
      <c r="J3642" s="126"/>
      <c r="K3642" s="126"/>
      <c r="L3642" s="126"/>
      <c r="M3642" s="126"/>
      <c r="N3642" s="226">
        <v>50</v>
      </c>
      <c r="O3642" s="223">
        <v>0</v>
      </c>
      <c r="P3642" s="126" t="s">
        <v>1331</v>
      </c>
    </row>
    <row r="3643" spans="1:16" ht="51">
      <c r="A3643" s="126">
        <v>513</v>
      </c>
      <c r="B3643" s="126"/>
      <c r="C3643" s="127" t="s">
        <v>201</v>
      </c>
      <c r="D3643" s="121">
        <v>43031</v>
      </c>
      <c r="E3643" s="122" t="s">
        <v>8795</v>
      </c>
      <c r="F3643" s="122" t="s">
        <v>15</v>
      </c>
      <c r="G3643" s="122">
        <v>577111</v>
      </c>
      <c r="H3643" s="126"/>
      <c r="I3643" s="130" t="s">
        <v>8796</v>
      </c>
      <c r="J3643" s="126"/>
      <c r="K3643" s="126"/>
      <c r="L3643" s="126"/>
      <c r="M3643" s="126"/>
      <c r="N3643" s="226">
        <v>50</v>
      </c>
      <c r="O3643" s="223">
        <v>0</v>
      </c>
      <c r="P3643" s="126" t="s">
        <v>1331</v>
      </c>
    </row>
    <row r="3644" spans="1:16" ht="76.5">
      <c r="A3644" s="126">
        <v>25</v>
      </c>
      <c r="B3644" s="126"/>
      <c r="C3644" s="127" t="s">
        <v>695</v>
      </c>
      <c r="D3644" s="121">
        <v>43031</v>
      </c>
      <c r="E3644" s="122" t="s">
        <v>8797</v>
      </c>
      <c r="F3644" s="122" t="s">
        <v>1368</v>
      </c>
      <c r="G3644" s="122">
        <v>15268130</v>
      </c>
      <c r="H3644" s="126"/>
      <c r="I3644" s="130" t="s">
        <v>8798</v>
      </c>
      <c r="J3644" s="126"/>
      <c r="K3644" s="126"/>
      <c r="L3644" s="126"/>
      <c r="M3644" s="126"/>
      <c r="N3644" s="226">
        <v>2734455.78</v>
      </c>
      <c r="O3644" s="223">
        <v>0</v>
      </c>
      <c r="P3644" s="126" t="s">
        <v>1331</v>
      </c>
    </row>
    <row r="3645" spans="1:16" ht="76.5">
      <c r="A3645" s="126">
        <v>25</v>
      </c>
      <c r="B3645" s="126"/>
      <c r="C3645" s="127" t="s">
        <v>695</v>
      </c>
      <c r="D3645" s="121">
        <v>43031</v>
      </c>
      <c r="E3645" s="122" t="s">
        <v>8799</v>
      </c>
      <c r="F3645" s="122" t="s">
        <v>1368</v>
      </c>
      <c r="G3645" s="122">
        <v>15247194</v>
      </c>
      <c r="H3645" s="126"/>
      <c r="I3645" s="130" t="s">
        <v>8800</v>
      </c>
      <c r="J3645" s="126"/>
      <c r="K3645" s="126"/>
      <c r="L3645" s="126"/>
      <c r="M3645" s="126"/>
      <c r="N3645" s="226">
        <v>151749.81</v>
      </c>
      <c r="O3645" s="223">
        <v>0</v>
      </c>
      <c r="P3645" s="126" t="s">
        <v>1331</v>
      </c>
    </row>
    <row r="3646" spans="1:16" ht="76.5">
      <c r="A3646" s="126">
        <v>25</v>
      </c>
      <c r="B3646" s="126"/>
      <c r="C3646" s="127" t="s">
        <v>695</v>
      </c>
      <c r="D3646" s="121">
        <v>43031</v>
      </c>
      <c r="E3646" s="122" t="s">
        <v>8801</v>
      </c>
      <c r="F3646" s="122" t="s">
        <v>1368</v>
      </c>
      <c r="G3646" s="122">
        <v>15247198</v>
      </c>
      <c r="H3646" s="126"/>
      <c r="I3646" s="130" t="s">
        <v>8802</v>
      </c>
      <c r="J3646" s="126"/>
      <c r="K3646" s="126"/>
      <c r="L3646" s="126"/>
      <c r="M3646" s="126"/>
      <c r="N3646" s="226">
        <v>367093.57</v>
      </c>
      <c r="O3646" s="223">
        <v>0</v>
      </c>
      <c r="P3646" s="126" t="s">
        <v>1331</v>
      </c>
    </row>
    <row r="3647" spans="1:16" ht="76.5">
      <c r="A3647" s="126">
        <v>25</v>
      </c>
      <c r="B3647" s="126"/>
      <c r="C3647" s="127" t="s">
        <v>695</v>
      </c>
      <c r="D3647" s="121">
        <v>43031</v>
      </c>
      <c r="E3647" s="122" t="s">
        <v>8803</v>
      </c>
      <c r="F3647" s="122" t="s">
        <v>1368</v>
      </c>
      <c r="G3647" s="122">
        <v>15247201</v>
      </c>
      <c r="H3647" s="126"/>
      <c r="I3647" s="130" t="s">
        <v>8804</v>
      </c>
      <c r="J3647" s="126"/>
      <c r="K3647" s="126"/>
      <c r="L3647" s="126"/>
      <c r="M3647" s="126"/>
      <c r="N3647" s="226">
        <v>231286.73</v>
      </c>
      <c r="O3647" s="223">
        <v>0</v>
      </c>
      <c r="P3647" s="126" t="s">
        <v>1331</v>
      </c>
    </row>
    <row r="3648" spans="1:16" ht="76.5">
      <c r="A3648" s="126">
        <v>25</v>
      </c>
      <c r="B3648" s="126"/>
      <c r="C3648" s="127" t="s">
        <v>695</v>
      </c>
      <c r="D3648" s="121">
        <v>43031</v>
      </c>
      <c r="E3648" s="122" t="s">
        <v>8805</v>
      </c>
      <c r="F3648" s="122" t="s">
        <v>1368</v>
      </c>
      <c r="G3648" s="122">
        <v>15247203</v>
      </c>
      <c r="H3648" s="126"/>
      <c r="I3648" s="130" t="s">
        <v>8806</v>
      </c>
      <c r="J3648" s="126"/>
      <c r="K3648" s="126"/>
      <c r="L3648" s="126"/>
      <c r="M3648" s="126"/>
      <c r="N3648" s="226">
        <v>645713.14</v>
      </c>
      <c r="O3648" s="223">
        <v>0</v>
      </c>
      <c r="P3648" s="126" t="s">
        <v>1331</v>
      </c>
    </row>
    <row r="3649" spans="1:16" ht="76.5">
      <c r="A3649" s="126">
        <v>25</v>
      </c>
      <c r="B3649" s="126"/>
      <c r="C3649" s="127" t="s">
        <v>695</v>
      </c>
      <c r="D3649" s="121">
        <v>43031</v>
      </c>
      <c r="E3649" s="122" t="s">
        <v>8807</v>
      </c>
      <c r="F3649" s="122" t="s">
        <v>1368</v>
      </c>
      <c r="G3649" s="122">
        <v>15247207</v>
      </c>
      <c r="H3649" s="126"/>
      <c r="I3649" s="130" t="s">
        <v>8808</v>
      </c>
      <c r="J3649" s="126"/>
      <c r="K3649" s="126"/>
      <c r="L3649" s="126"/>
      <c r="M3649" s="126"/>
      <c r="N3649" s="226">
        <v>466763.11</v>
      </c>
      <c r="O3649" s="223">
        <v>0</v>
      </c>
      <c r="P3649" s="126" t="s">
        <v>1331</v>
      </c>
    </row>
    <row r="3650" spans="1:16" ht="76.5">
      <c r="A3650" s="126">
        <v>25</v>
      </c>
      <c r="B3650" s="126"/>
      <c r="C3650" s="127" t="s">
        <v>695</v>
      </c>
      <c r="D3650" s="121">
        <v>43031</v>
      </c>
      <c r="E3650" s="122" t="s">
        <v>8809</v>
      </c>
      <c r="F3650" s="122" t="s">
        <v>1368</v>
      </c>
      <c r="G3650" s="122">
        <v>15247208</v>
      </c>
      <c r="H3650" s="126"/>
      <c r="I3650" s="130" t="s">
        <v>8810</v>
      </c>
      <c r="J3650" s="126"/>
      <c r="K3650" s="126"/>
      <c r="L3650" s="126"/>
      <c r="M3650" s="126"/>
      <c r="N3650" s="226">
        <v>284630.5</v>
      </c>
      <c r="O3650" s="223">
        <v>0</v>
      </c>
      <c r="P3650" s="126" t="s">
        <v>1331</v>
      </c>
    </row>
    <row r="3651" spans="1:16" ht="76.5">
      <c r="A3651" s="126">
        <v>25</v>
      </c>
      <c r="B3651" s="126"/>
      <c r="C3651" s="127" t="s">
        <v>695</v>
      </c>
      <c r="D3651" s="121">
        <v>43031</v>
      </c>
      <c r="E3651" s="122" t="s">
        <v>8811</v>
      </c>
      <c r="F3651" s="122" t="s">
        <v>1368</v>
      </c>
      <c r="G3651" s="122">
        <v>15247209</v>
      </c>
      <c r="H3651" s="126"/>
      <c r="I3651" s="130" t="s">
        <v>8812</v>
      </c>
      <c r="J3651" s="126"/>
      <c r="K3651" s="126"/>
      <c r="L3651" s="126"/>
      <c r="M3651" s="126"/>
      <c r="N3651" s="226">
        <v>252062.56</v>
      </c>
      <c r="O3651" s="223">
        <v>0</v>
      </c>
      <c r="P3651" s="126" t="s">
        <v>1331</v>
      </c>
    </row>
    <row r="3652" spans="1:16" ht="76.5">
      <c r="A3652" s="126">
        <v>25</v>
      </c>
      <c r="B3652" s="126"/>
      <c r="C3652" s="127" t="s">
        <v>695</v>
      </c>
      <c r="D3652" s="121">
        <v>43031</v>
      </c>
      <c r="E3652" s="122" t="s">
        <v>8813</v>
      </c>
      <c r="F3652" s="122" t="s">
        <v>1368</v>
      </c>
      <c r="G3652" s="122">
        <v>15247227</v>
      </c>
      <c r="H3652" s="126"/>
      <c r="I3652" s="130" t="s">
        <v>8814</v>
      </c>
      <c r="J3652" s="126"/>
      <c r="K3652" s="126"/>
      <c r="L3652" s="126"/>
      <c r="M3652" s="126"/>
      <c r="N3652" s="226">
        <v>106240.15</v>
      </c>
      <c r="O3652" s="223">
        <v>0</v>
      </c>
      <c r="P3652" s="126" t="s">
        <v>1331</v>
      </c>
    </row>
    <row r="3653" spans="1:16" ht="76.5">
      <c r="A3653" s="126">
        <v>25</v>
      </c>
      <c r="B3653" s="126"/>
      <c r="C3653" s="127" t="s">
        <v>695</v>
      </c>
      <c r="D3653" s="121">
        <v>43031</v>
      </c>
      <c r="E3653" s="122" t="s">
        <v>8815</v>
      </c>
      <c r="F3653" s="122" t="s">
        <v>1368</v>
      </c>
      <c r="G3653" s="122">
        <v>15247230</v>
      </c>
      <c r="H3653" s="126"/>
      <c r="I3653" s="130" t="s">
        <v>8816</v>
      </c>
      <c r="J3653" s="126"/>
      <c r="K3653" s="126"/>
      <c r="L3653" s="126"/>
      <c r="M3653" s="126"/>
      <c r="N3653" s="226">
        <v>231286.73</v>
      </c>
      <c r="O3653" s="223">
        <v>0</v>
      </c>
      <c r="P3653" s="126" t="s">
        <v>1331</v>
      </c>
    </row>
    <row r="3654" spans="1:16" ht="76.5">
      <c r="A3654" s="126">
        <v>25</v>
      </c>
      <c r="B3654" s="126"/>
      <c r="C3654" s="127" t="s">
        <v>695</v>
      </c>
      <c r="D3654" s="121">
        <v>43031</v>
      </c>
      <c r="E3654" s="122" t="s">
        <v>8817</v>
      </c>
      <c r="F3654" s="122" t="s">
        <v>1368</v>
      </c>
      <c r="G3654" s="122">
        <v>15247234</v>
      </c>
      <c r="H3654" s="126"/>
      <c r="I3654" s="130" t="s">
        <v>8818</v>
      </c>
      <c r="J3654" s="126"/>
      <c r="K3654" s="126"/>
      <c r="L3654" s="126"/>
      <c r="M3654" s="126"/>
      <c r="N3654" s="226">
        <v>322405.36</v>
      </c>
      <c r="O3654" s="223">
        <v>0</v>
      </c>
      <c r="P3654" s="126" t="s">
        <v>1331</v>
      </c>
    </row>
    <row r="3655" spans="1:16" ht="76.5">
      <c r="A3655" s="126">
        <v>25</v>
      </c>
      <c r="B3655" s="126"/>
      <c r="C3655" s="127" t="s">
        <v>695</v>
      </c>
      <c r="D3655" s="121">
        <v>43031</v>
      </c>
      <c r="E3655" s="122" t="s">
        <v>8819</v>
      </c>
      <c r="F3655" s="122" t="s">
        <v>1368</v>
      </c>
      <c r="G3655" s="122">
        <v>15247831</v>
      </c>
      <c r="H3655" s="126"/>
      <c r="I3655" s="130" t="s">
        <v>8820</v>
      </c>
      <c r="J3655" s="126"/>
      <c r="K3655" s="126"/>
      <c r="L3655" s="126"/>
      <c r="M3655" s="126"/>
      <c r="N3655" s="226">
        <v>179638.52</v>
      </c>
      <c r="O3655" s="223">
        <v>0</v>
      </c>
      <c r="P3655" s="126" t="s">
        <v>1331</v>
      </c>
    </row>
    <row r="3656" spans="1:16" ht="76.5">
      <c r="A3656" s="126" t="s">
        <v>621</v>
      </c>
      <c r="B3656" s="126"/>
      <c r="C3656" s="127" t="s">
        <v>715</v>
      </c>
      <c r="D3656" s="121">
        <v>43032</v>
      </c>
      <c r="E3656" s="122" t="s">
        <v>8821</v>
      </c>
      <c r="F3656" s="122" t="s">
        <v>6</v>
      </c>
      <c r="G3656" s="122">
        <v>899849</v>
      </c>
      <c r="H3656" s="126"/>
      <c r="I3656" s="130" t="s">
        <v>8822</v>
      </c>
      <c r="J3656" s="126"/>
      <c r="K3656" s="126"/>
      <c r="L3656" s="126"/>
      <c r="M3656" s="126"/>
      <c r="N3656" s="226">
        <v>0</v>
      </c>
      <c r="O3656" s="223">
        <v>49000</v>
      </c>
      <c r="P3656" s="126" t="s">
        <v>1331</v>
      </c>
    </row>
    <row r="3657" spans="1:16" ht="76.5">
      <c r="A3657" s="126">
        <v>25</v>
      </c>
      <c r="B3657" s="126"/>
      <c r="C3657" s="127" t="s">
        <v>695</v>
      </c>
      <c r="D3657" s="121">
        <v>43032</v>
      </c>
      <c r="E3657" s="122" t="s">
        <v>8823</v>
      </c>
      <c r="F3657" s="122" t="s">
        <v>1368</v>
      </c>
      <c r="G3657" s="122">
        <v>15297851</v>
      </c>
      <c r="H3657" s="126"/>
      <c r="I3657" s="130" t="s">
        <v>8824</v>
      </c>
      <c r="J3657" s="126"/>
      <c r="K3657" s="126"/>
      <c r="L3657" s="126"/>
      <c r="M3657" s="126"/>
      <c r="N3657" s="226">
        <v>368351.7</v>
      </c>
      <c r="O3657" s="223">
        <v>0</v>
      </c>
      <c r="P3657" s="126" t="s">
        <v>1331</v>
      </c>
    </row>
    <row r="3658" spans="1:16" ht="76.5">
      <c r="A3658" s="126">
        <v>25</v>
      </c>
      <c r="B3658" s="126"/>
      <c r="C3658" s="127" t="s">
        <v>695</v>
      </c>
      <c r="D3658" s="121">
        <v>43032</v>
      </c>
      <c r="E3658" s="122" t="s">
        <v>8825</v>
      </c>
      <c r="F3658" s="122" t="s">
        <v>1368</v>
      </c>
      <c r="G3658" s="122">
        <v>15297852</v>
      </c>
      <c r="H3658" s="126"/>
      <c r="I3658" s="130" t="s">
        <v>8826</v>
      </c>
      <c r="J3658" s="126"/>
      <c r="K3658" s="126"/>
      <c r="L3658" s="126"/>
      <c r="M3658" s="126"/>
      <c r="N3658" s="226">
        <v>564403.55000000005</v>
      </c>
      <c r="O3658" s="223">
        <v>0</v>
      </c>
      <c r="P3658" s="126" t="s">
        <v>1331</v>
      </c>
    </row>
    <row r="3659" spans="1:16" ht="76.5">
      <c r="A3659" s="126">
        <v>25</v>
      </c>
      <c r="B3659" s="126"/>
      <c r="C3659" s="127" t="s">
        <v>695</v>
      </c>
      <c r="D3659" s="121">
        <v>43032</v>
      </c>
      <c r="E3659" s="122" t="s">
        <v>8827</v>
      </c>
      <c r="F3659" s="122" t="s">
        <v>1368</v>
      </c>
      <c r="G3659" s="122">
        <v>15297857</v>
      </c>
      <c r="H3659" s="126"/>
      <c r="I3659" s="130" t="s">
        <v>8828</v>
      </c>
      <c r="J3659" s="126"/>
      <c r="K3659" s="126"/>
      <c r="L3659" s="126"/>
      <c r="M3659" s="126"/>
      <c r="N3659" s="226">
        <v>1016894.22</v>
      </c>
      <c r="O3659" s="223">
        <v>0</v>
      </c>
      <c r="P3659" s="126" t="s">
        <v>1331</v>
      </c>
    </row>
    <row r="3660" spans="1:16" ht="76.5">
      <c r="A3660" s="126">
        <v>25</v>
      </c>
      <c r="B3660" s="126"/>
      <c r="C3660" s="127" t="s">
        <v>695</v>
      </c>
      <c r="D3660" s="121">
        <v>43032</v>
      </c>
      <c r="E3660" s="122" t="s">
        <v>8829</v>
      </c>
      <c r="F3660" s="122" t="s">
        <v>1368</v>
      </c>
      <c r="G3660" s="122">
        <v>15297858</v>
      </c>
      <c r="H3660" s="126"/>
      <c r="I3660" s="130" t="s">
        <v>8830</v>
      </c>
      <c r="J3660" s="126"/>
      <c r="K3660" s="126"/>
      <c r="L3660" s="126"/>
      <c r="M3660" s="126"/>
      <c r="N3660" s="226">
        <v>2650849.41</v>
      </c>
      <c r="O3660" s="223">
        <v>0</v>
      </c>
      <c r="P3660" s="126" t="s">
        <v>1331</v>
      </c>
    </row>
    <row r="3661" spans="1:16" ht="76.5">
      <c r="A3661" s="126">
        <v>25</v>
      </c>
      <c r="B3661" s="126"/>
      <c r="C3661" s="127" t="s">
        <v>695</v>
      </c>
      <c r="D3661" s="121">
        <v>43032</v>
      </c>
      <c r="E3661" s="122" t="s">
        <v>8831</v>
      </c>
      <c r="F3661" s="122" t="s">
        <v>1368</v>
      </c>
      <c r="G3661" s="122">
        <v>15297866</v>
      </c>
      <c r="H3661" s="126"/>
      <c r="I3661" s="130" t="s">
        <v>8832</v>
      </c>
      <c r="J3661" s="126"/>
      <c r="K3661" s="126"/>
      <c r="L3661" s="126"/>
      <c r="M3661" s="126"/>
      <c r="N3661" s="226">
        <v>714763.03</v>
      </c>
      <c r="O3661" s="223">
        <v>0</v>
      </c>
      <c r="P3661" s="126" t="s">
        <v>1331</v>
      </c>
    </row>
    <row r="3662" spans="1:16" ht="76.5">
      <c r="A3662" s="126">
        <v>25</v>
      </c>
      <c r="B3662" s="126"/>
      <c r="C3662" s="127" t="s">
        <v>695</v>
      </c>
      <c r="D3662" s="121">
        <v>43032</v>
      </c>
      <c r="E3662" s="122" t="s">
        <v>8833</v>
      </c>
      <c r="F3662" s="122" t="s">
        <v>1368</v>
      </c>
      <c r="G3662" s="122">
        <v>15297879</v>
      </c>
      <c r="H3662" s="126"/>
      <c r="I3662" s="130" t="s">
        <v>8834</v>
      </c>
      <c r="J3662" s="126"/>
      <c r="K3662" s="126"/>
      <c r="L3662" s="126"/>
      <c r="M3662" s="126"/>
      <c r="N3662" s="226">
        <v>809662.01</v>
      </c>
      <c r="O3662" s="223">
        <v>0</v>
      </c>
      <c r="P3662" s="126" t="s">
        <v>1331</v>
      </c>
    </row>
    <row r="3663" spans="1:16" ht="76.5">
      <c r="A3663" s="126">
        <v>25</v>
      </c>
      <c r="B3663" s="126"/>
      <c r="C3663" s="127" t="s">
        <v>695</v>
      </c>
      <c r="D3663" s="121">
        <v>43032</v>
      </c>
      <c r="E3663" s="122" t="s">
        <v>8835</v>
      </c>
      <c r="F3663" s="122" t="s">
        <v>1368</v>
      </c>
      <c r="G3663" s="122">
        <v>15297886</v>
      </c>
      <c r="H3663" s="126"/>
      <c r="I3663" s="130" t="s">
        <v>8836</v>
      </c>
      <c r="J3663" s="126"/>
      <c r="K3663" s="126"/>
      <c r="L3663" s="126"/>
      <c r="M3663" s="126"/>
      <c r="N3663" s="226">
        <v>972226.52</v>
      </c>
      <c r="O3663" s="223">
        <v>0</v>
      </c>
      <c r="P3663" s="126" t="s">
        <v>1331</v>
      </c>
    </row>
    <row r="3664" spans="1:16" ht="76.5">
      <c r="A3664" s="126">
        <v>25</v>
      </c>
      <c r="B3664" s="126"/>
      <c r="C3664" s="127" t="s">
        <v>695</v>
      </c>
      <c r="D3664" s="121">
        <v>43032</v>
      </c>
      <c r="E3664" s="122" t="s">
        <v>8837</v>
      </c>
      <c r="F3664" s="122" t="s">
        <v>1368</v>
      </c>
      <c r="G3664" s="122">
        <v>15297903</v>
      </c>
      <c r="H3664" s="126"/>
      <c r="I3664" s="130" t="s">
        <v>8069</v>
      </c>
      <c r="J3664" s="126"/>
      <c r="K3664" s="126"/>
      <c r="L3664" s="126"/>
      <c r="M3664" s="126"/>
      <c r="N3664" s="226">
        <v>803867.57</v>
      </c>
      <c r="O3664" s="223">
        <v>0</v>
      </c>
      <c r="P3664" s="126" t="s">
        <v>1331</v>
      </c>
    </row>
    <row r="3665" spans="1:16" ht="76.5">
      <c r="A3665" s="126">
        <v>25</v>
      </c>
      <c r="B3665" s="126"/>
      <c r="C3665" s="127" t="s">
        <v>695</v>
      </c>
      <c r="D3665" s="121">
        <v>43032</v>
      </c>
      <c r="E3665" s="122" t="s">
        <v>8838</v>
      </c>
      <c r="F3665" s="122" t="s">
        <v>1368</v>
      </c>
      <c r="G3665" s="122">
        <v>15297922</v>
      </c>
      <c r="H3665" s="126"/>
      <c r="I3665" s="130" t="s">
        <v>8839</v>
      </c>
      <c r="J3665" s="126"/>
      <c r="K3665" s="126"/>
      <c r="L3665" s="126"/>
      <c r="M3665" s="126"/>
      <c r="N3665" s="226">
        <v>1179379.69</v>
      </c>
      <c r="O3665" s="223">
        <v>0</v>
      </c>
      <c r="P3665" s="126" t="s">
        <v>1331</v>
      </c>
    </row>
    <row r="3666" spans="1:16" ht="76.5">
      <c r="A3666" s="126">
        <v>25</v>
      </c>
      <c r="B3666" s="126"/>
      <c r="C3666" s="127" t="s">
        <v>695</v>
      </c>
      <c r="D3666" s="121">
        <v>43032</v>
      </c>
      <c r="E3666" s="122" t="s">
        <v>8840</v>
      </c>
      <c r="F3666" s="122" t="s">
        <v>1368</v>
      </c>
      <c r="G3666" s="122">
        <v>15297971</v>
      </c>
      <c r="H3666" s="126"/>
      <c r="I3666" s="130" t="s">
        <v>8841</v>
      </c>
      <c r="J3666" s="126"/>
      <c r="K3666" s="126"/>
      <c r="L3666" s="126"/>
      <c r="M3666" s="126"/>
      <c r="N3666" s="226">
        <v>554527.79</v>
      </c>
      <c r="O3666" s="223">
        <v>0</v>
      </c>
      <c r="P3666" s="126" t="s">
        <v>1331</v>
      </c>
    </row>
    <row r="3667" spans="1:16" ht="76.5">
      <c r="A3667" s="126">
        <v>25</v>
      </c>
      <c r="B3667" s="126"/>
      <c r="C3667" s="127" t="s">
        <v>695</v>
      </c>
      <c r="D3667" s="121">
        <v>43032</v>
      </c>
      <c r="E3667" s="122" t="s">
        <v>8842</v>
      </c>
      <c r="F3667" s="122" t="s">
        <v>1368</v>
      </c>
      <c r="G3667" s="122">
        <v>15297978</v>
      </c>
      <c r="H3667" s="126"/>
      <c r="I3667" s="130" t="s">
        <v>8843</v>
      </c>
      <c r="J3667" s="126"/>
      <c r="K3667" s="126"/>
      <c r="L3667" s="126"/>
      <c r="M3667" s="126"/>
      <c r="N3667" s="226">
        <v>1246342.51</v>
      </c>
      <c r="O3667" s="223">
        <v>0</v>
      </c>
      <c r="P3667" s="126" t="s">
        <v>1331</v>
      </c>
    </row>
    <row r="3668" spans="1:16" ht="76.5">
      <c r="A3668" s="126">
        <v>25</v>
      </c>
      <c r="B3668" s="126"/>
      <c r="C3668" s="127" t="s">
        <v>695</v>
      </c>
      <c r="D3668" s="121">
        <v>43032</v>
      </c>
      <c r="E3668" s="122" t="s">
        <v>8844</v>
      </c>
      <c r="F3668" s="122" t="s">
        <v>1368</v>
      </c>
      <c r="G3668" s="122">
        <v>15297980</v>
      </c>
      <c r="H3668" s="126"/>
      <c r="I3668" s="130" t="s">
        <v>8845</v>
      </c>
      <c r="J3668" s="126"/>
      <c r="K3668" s="126"/>
      <c r="L3668" s="126"/>
      <c r="M3668" s="126"/>
      <c r="N3668" s="226">
        <v>873800.18</v>
      </c>
      <c r="O3668" s="223">
        <v>0</v>
      </c>
      <c r="P3668" s="126" t="s">
        <v>1331</v>
      </c>
    </row>
    <row r="3669" spans="1:16" ht="76.5">
      <c r="A3669" s="126">
        <v>25</v>
      </c>
      <c r="B3669" s="126"/>
      <c r="C3669" s="127" t="s">
        <v>695</v>
      </c>
      <c r="D3669" s="121">
        <v>43032</v>
      </c>
      <c r="E3669" s="122" t="s">
        <v>8846</v>
      </c>
      <c r="F3669" s="122" t="s">
        <v>1368</v>
      </c>
      <c r="G3669" s="122">
        <v>15298003</v>
      </c>
      <c r="H3669" s="126"/>
      <c r="I3669" s="130" t="s">
        <v>8847</v>
      </c>
      <c r="J3669" s="126"/>
      <c r="K3669" s="126"/>
      <c r="L3669" s="126"/>
      <c r="M3669" s="126"/>
      <c r="N3669" s="226">
        <v>71656.070000000007</v>
      </c>
      <c r="O3669" s="223">
        <v>0</v>
      </c>
      <c r="P3669" s="126" t="s">
        <v>1331</v>
      </c>
    </row>
    <row r="3670" spans="1:16" ht="76.5">
      <c r="A3670" s="126">
        <v>25</v>
      </c>
      <c r="B3670" s="126"/>
      <c r="C3670" s="127" t="s">
        <v>695</v>
      </c>
      <c r="D3670" s="121">
        <v>43032</v>
      </c>
      <c r="E3670" s="122" t="s">
        <v>8848</v>
      </c>
      <c r="F3670" s="122" t="s">
        <v>1368</v>
      </c>
      <c r="G3670" s="122">
        <v>15298012</v>
      </c>
      <c r="H3670" s="126"/>
      <c r="I3670" s="130" t="s">
        <v>8849</v>
      </c>
      <c r="J3670" s="126"/>
      <c r="K3670" s="126"/>
      <c r="L3670" s="126"/>
      <c r="M3670" s="126"/>
      <c r="N3670" s="226">
        <v>615956.93999999994</v>
      </c>
      <c r="O3670" s="223">
        <v>0</v>
      </c>
      <c r="P3670" s="126" t="s">
        <v>1331</v>
      </c>
    </row>
    <row r="3671" spans="1:16" ht="76.5">
      <c r="A3671" s="126">
        <v>25</v>
      </c>
      <c r="B3671" s="126"/>
      <c r="C3671" s="127" t="s">
        <v>695</v>
      </c>
      <c r="D3671" s="121">
        <v>43032</v>
      </c>
      <c r="E3671" s="122" t="s">
        <v>8850</v>
      </c>
      <c r="F3671" s="122" t="s">
        <v>1368</v>
      </c>
      <c r="G3671" s="122">
        <v>15297864</v>
      </c>
      <c r="H3671" s="126"/>
      <c r="I3671" s="130" t="s">
        <v>8851</v>
      </c>
      <c r="J3671" s="126"/>
      <c r="K3671" s="126"/>
      <c r="L3671" s="126"/>
      <c r="M3671" s="126"/>
      <c r="N3671" s="226">
        <v>865690.74</v>
      </c>
      <c r="O3671" s="223">
        <v>0</v>
      </c>
      <c r="P3671" s="126" t="s">
        <v>1331</v>
      </c>
    </row>
    <row r="3672" spans="1:16" ht="63.75">
      <c r="A3672" s="126">
        <v>513</v>
      </c>
      <c r="B3672" s="126"/>
      <c r="C3672" s="127" t="s">
        <v>201</v>
      </c>
      <c r="D3672" s="121">
        <v>43032</v>
      </c>
      <c r="E3672" s="122" t="s">
        <v>8852</v>
      </c>
      <c r="F3672" s="122" t="s">
        <v>15</v>
      </c>
      <c r="G3672" s="122">
        <v>577522</v>
      </c>
      <c r="H3672" s="126"/>
      <c r="I3672" s="130" t="s">
        <v>8853</v>
      </c>
      <c r="J3672" s="126"/>
      <c r="K3672" s="126"/>
      <c r="L3672" s="126"/>
      <c r="M3672" s="126"/>
      <c r="N3672" s="226">
        <v>50</v>
      </c>
      <c r="O3672" s="223">
        <v>0</v>
      </c>
      <c r="P3672" s="126" t="s">
        <v>1331</v>
      </c>
    </row>
    <row r="3673" spans="1:16" ht="76.5">
      <c r="A3673" s="126">
        <v>25</v>
      </c>
      <c r="B3673" s="126"/>
      <c r="C3673" s="127" t="s">
        <v>695</v>
      </c>
      <c r="D3673" s="121">
        <v>43032</v>
      </c>
      <c r="E3673" s="122" t="s">
        <v>8854</v>
      </c>
      <c r="F3673" s="122" t="s">
        <v>1368</v>
      </c>
      <c r="G3673" s="122">
        <v>15285074</v>
      </c>
      <c r="H3673" s="126"/>
      <c r="I3673" s="130" t="s">
        <v>8855</v>
      </c>
      <c r="J3673" s="126"/>
      <c r="K3673" s="126"/>
      <c r="L3673" s="126"/>
      <c r="M3673" s="126"/>
      <c r="N3673" s="226">
        <v>188355.23</v>
      </c>
      <c r="O3673" s="223">
        <v>0</v>
      </c>
      <c r="P3673" s="126" t="s">
        <v>1331</v>
      </c>
    </row>
    <row r="3674" spans="1:16" ht="63.75">
      <c r="A3674" s="126" t="s">
        <v>620</v>
      </c>
      <c r="B3674" s="126"/>
      <c r="C3674" s="127" t="s">
        <v>714</v>
      </c>
      <c r="D3674" s="121">
        <v>43033</v>
      </c>
      <c r="E3674" s="122" t="s">
        <v>8856</v>
      </c>
      <c r="F3674" s="122" t="s">
        <v>1368</v>
      </c>
      <c r="G3674" s="122">
        <v>15318029</v>
      </c>
      <c r="H3674" s="126"/>
      <c r="I3674" s="130" t="s">
        <v>8857</v>
      </c>
      <c r="J3674" s="126"/>
      <c r="K3674" s="126"/>
      <c r="L3674" s="126"/>
      <c r="M3674" s="126"/>
      <c r="N3674" s="226">
        <v>0</v>
      </c>
      <c r="O3674" s="223">
        <v>36166.46</v>
      </c>
      <c r="P3674" s="126" t="s">
        <v>1331</v>
      </c>
    </row>
    <row r="3675" spans="1:16" ht="51">
      <c r="A3675" s="126" t="s">
        <v>620</v>
      </c>
      <c r="B3675" s="126"/>
      <c r="C3675" s="127" t="s">
        <v>714</v>
      </c>
      <c r="D3675" s="121">
        <v>43033</v>
      </c>
      <c r="E3675" s="122" t="s">
        <v>8858</v>
      </c>
      <c r="F3675" s="122" t="s">
        <v>1368</v>
      </c>
      <c r="G3675" s="122">
        <v>15318028</v>
      </c>
      <c r="H3675" s="126"/>
      <c r="I3675" s="130" t="s">
        <v>8859</v>
      </c>
      <c r="J3675" s="126"/>
      <c r="K3675" s="126"/>
      <c r="L3675" s="126"/>
      <c r="M3675" s="126"/>
      <c r="N3675" s="226">
        <v>0</v>
      </c>
      <c r="O3675" s="223">
        <v>291263.77</v>
      </c>
      <c r="P3675" s="126" t="s">
        <v>1331</v>
      </c>
    </row>
    <row r="3676" spans="1:16" ht="76.5">
      <c r="A3676" s="126" t="s">
        <v>621</v>
      </c>
      <c r="B3676" s="126"/>
      <c r="C3676" s="127" t="s">
        <v>715</v>
      </c>
      <c r="D3676" s="121">
        <v>43033</v>
      </c>
      <c r="E3676" s="122" t="s">
        <v>8860</v>
      </c>
      <c r="F3676" s="122" t="s">
        <v>6</v>
      </c>
      <c r="G3676" s="122">
        <v>900236</v>
      </c>
      <c r="H3676" s="126"/>
      <c r="I3676" s="130" t="s">
        <v>8861</v>
      </c>
      <c r="J3676" s="126"/>
      <c r="K3676" s="126"/>
      <c r="L3676" s="126"/>
      <c r="M3676" s="126"/>
      <c r="N3676" s="226">
        <v>0</v>
      </c>
      <c r="O3676" s="223">
        <v>140000</v>
      </c>
      <c r="P3676" s="126" t="s">
        <v>1331</v>
      </c>
    </row>
    <row r="3677" spans="1:16" ht="63.75">
      <c r="A3677" s="126">
        <v>25</v>
      </c>
      <c r="B3677" s="126"/>
      <c r="C3677" s="127" t="s">
        <v>695</v>
      </c>
      <c r="D3677" s="121">
        <v>43033</v>
      </c>
      <c r="E3677" s="122" t="s">
        <v>8862</v>
      </c>
      <c r="F3677" s="122" t="s">
        <v>6</v>
      </c>
      <c r="G3677" s="122">
        <v>902070</v>
      </c>
      <c r="H3677" s="126"/>
      <c r="I3677" s="130" t="s">
        <v>8863</v>
      </c>
      <c r="J3677" s="126"/>
      <c r="K3677" s="126"/>
      <c r="L3677" s="126"/>
      <c r="M3677" s="126"/>
      <c r="N3677" s="226">
        <v>0</v>
      </c>
      <c r="O3677" s="223">
        <v>399590.18</v>
      </c>
      <c r="P3677" s="126" t="s">
        <v>1331</v>
      </c>
    </row>
    <row r="3678" spans="1:16" ht="76.5">
      <c r="A3678" s="126">
        <v>25</v>
      </c>
      <c r="B3678" s="126"/>
      <c r="C3678" s="127" t="s">
        <v>695</v>
      </c>
      <c r="D3678" s="121">
        <v>43033</v>
      </c>
      <c r="E3678" s="122" t="s">
        <v>8864</v>
      </c>
      <c r="F3678" s="122" t="s">
        <v>1368</v>
      </c>
      <c r="G3678" s="122">
        <v>15302325</v>
      </c>
      <c r="H3678" s="126"/>
      <c r="I3678" s="130" t="s">
        <v>8865</v>
      </c>
      <c r="J3678" s="126"/>
      <c r="K3678" s="126"/>
      <c r="L3678" s="126"/>
      <c r="M3678" s="126"/>
      <c r="N3678" s="226">
        <v>201485.81</v>
      </c>
      <c r="O3678" s="223">
        <v>0</v>
      </c>
      <c r="P3678" s="126" t="s">
        <v>1331</v>
      </c>
    </row>
    <row r="3679" spans="1:16" ht="76.5">
      <c r="A3679" s="126">
        <v>25</v>
      </c>
      <c r="B3679" s="126"/>
      <c r="C3679" s="127" t="s">
        <v>695</v>
      </c>
      <c r="D3679" s="121">
        <v>43033</v>
      </c>
      <c r="E3679" s="122" t="s">
        <v>8866</v>
      </c>
      <c r="F3679" s="122" t="s">
        <v>1368</v>
      </c>
      <c r="G3679" s="122">
        <v>15302339</v>
      </c>
      <c r="H3679" s="126"/>
      <c r="I3679" s="130" t="s">
        <v>8867</v>
      </c>
      <c r="J3679" s="126"/>
      <c r="K3679" s="126"/>
      <c r="L3679" s="126"/>
      <c r="M3679" s="126"/>
      <c r="N3679" s="226">
        <v>1336075</v>
      </c>
      <c r="O3679" s="223">
        <v>0</v>
      </c>
      <c r="P3679" s="126" t="s">
        <v>1331</v>
      </c>
    </row>
    <row r="3680" spans="1:16" ht="76.5">
      <c r="A3680" s="126">
        <v>25</v>
      </c>
      <c r="B3680" s="126"/>
      <c r="C3680" s="127" t="s">
        <v>695</v>
      </c>
      <c r="D3680" s="121">
        <v>43033</v>
      </c>
      <c r="E3680" s="122" t="s">
        <v>8868</v>
      </c>
      <c r="F3680" s="122" t="s">
        <v>1368</v>
      </c>
      <c r="G3680" s="122">
        <v>15300118</v>
      </c>
      <c r="H3680" s="126"/>
      <c r="I3680" s="130" t="s">
        <v>8869</v>
      </c>
      <c r="J3680" s="126"/>
      <c r="K3680" s="126"/>
      <c r="L3680" s="126"/>
      <c r="M3680" s="126"/>
      <c r="N3680" s="226">
        <v>129559.69</v>
      </c>
      <c r="O3680" s="223">
        <v>0</v>
      </c>
      <c r="P3680" s="126" t="s">
        <v>1331</v>
      </c>
    </row>
    <row r="3681" spans="1:16" ht="76.5">
      <c r="A3681" s="126">
        <v>25</v>
      </c>
      <c r="B3681" s="126"/>
      <c r="C3681" s="127" t="s">
        <v>695</v>
      </c>
      <c r="D3681" s="121">
        <v>43033</v>
      </c>
      <c r="E3681" s="122" t="s">
        <v>8870</v>
      </c>
      <c r="F3681" s="122" t="s">
        <v>1368</v>
      </c>
      <c r="G3681" s="122">
        <v>15302329</v>
      </c>
      <c r="H3681" s="126"/>
      <c r="I3681" s="130" t="s">
        <v>8871</v>
      </c>
      <c r="J3681" s="126"/>
      <c r="K3681" s="126"/>
      <c r="L3681" s="126"/>
      <c r="M3681" s="126"/>
      <c r="N3681" s="226">
        <v>208406.62</v>
      </c>
      <c r="O3681" s="223">
        <v>0</v>
      </c>
      <c r="P3681" s="126" t="s">
        <v>1331</v>
      </c>
    </row>
    <row r="3682" spans="1:16" ht="76.5">
      <c r="A3682" s="126">
        <v>25</v>
      </c>
      <c r="B3682" s="126"/>
      <c r="C3682" s="127" t="s">
        <v>695</v>
      </c>
      <c r="D3682" s="121">
        <v>43033</v>
      </c>
      <c r="E3682" s="122" t="s">
        <v>8872</v>
      </c>
      <c r="F3682" s="122" t="s">
        <v>1368</v>
      </c>
      <c r="G3682" s="122">
        <v>15302330</v>
      </c>
      <c r="H3682" s="126"/>
      <c r="I3682" s="130" t="s">
        <v>8873</v>
      </c>
      <c r="J3682" s="126"/>
      <c r="K3682" s="126"/>
      <c r="L3682" s="126"/>
      <c r="M3682" s="126"/>
      <c r="N3682" s="226">
        <v>252086.62</v>
      </c>
      <c r="O3682" s="223">
        <v>0</v>
      </c>
      <c r="P3682" s="126" t="s">
        <v>1331</v>
      </c>
    </row>
    <row r="3683" spans="1:16" ht="76.5">
      <c r="A3683" s="126">
        <v>25</v>
      </c>
      <c r="B3683" s="126"/>
      <c r="C3683" s="127" t="s">
        <v>695</v>
      </c>
      <c r="D3683" s="121">
        <v>43033</v>
      </c>
      <c r="E3683" s="122" t="s">
        <v>8874</v>
      </c>
      <c r="F3683" s="122" t="s">
        <v>1368</v>
      </c>
      <c r="G3683" s="122">
        <v>15302332</v>
      </c>
      <c r="H3683" s="126"/>
      <c r="I3683" s="130" t="s">
        <v>8875</v>
      </c>
      <c r="J3683" s="126"/>
      <c r="K3683" s="126"/>
      <c r="L3683" s="126"/>
      <c r="M3683" s="126"/>
      <c r="N3683" s="226">
        <v>1311870.05</v>
      </c>
      <c r="O3683" s="223">
        <v>0</v>
      </c>
      <c r="P3683" s="126" t="s">
        <v>1331</v>
      </c>
    </row>
    <row r="3684" spans="1:16" ht="76.5">
      <c r="A3684" s="126">
        <v>25</v>
      </c>
      <c r="B3684" s="126"/>
      <c r="C3684" s="127" t="s">
        <v>695</v>
      </c>
      <c r="D3684" s="121">
        <v>43033</v>
      </c>
      <c r="E3684" s="122" t="s">
        <v>8876</v>
      </c>
      <c r="F3684" s="122" t="s">
        <v>1368</v>
      </c>
      <c r="G3684" s="122">
        <v>15302334</v>
      </c>
      <c r="H3684" s="126"/>
      <c r="I3684" s="130" t="s">
        <v>8877</v>
      </c>
      <c r="J3684" s="126"/>
      <c r="K3684" s="126"/>
      <c r="L3684" s="126"/>
      <c r="M3684" s="126"/>
      <c r="N3684" s="226">
        <v>1012256.65</v>
      </c>
      <c r="O3684" s="223">
        <v>0</v>
      </c>
      <c r="P3684" s="126" t="s">
        <v>1331</v>
      </c>
    </row>
    <row r="3685" spans="1:16" ht="76.5">
      <c r="A3685" s="126">
        <v>25</v>
      </c>
      <c r="B3685" s="126"/>
      <c r="C3685" s="127" t="s">
        <v>695</v>
      </c>
      <c r="D3685" s="121">
        <v>43033</v>
      </c>
      <c r="E3685" s="122" t="s">
        <v>8878</v>
      </c>
      <c r="F3685" s="122" t="s">
        <v>1368</v>
      </c>
      <c r="G3685" s="122">
        <v>15302337</v>
      </c>
      <c r="H3685" s="126"/>
      <c r="I3685" s="130" t="s">
        <v>8879</v>
      </c>
      <c r="J3685" s="126"/>
      <c r="K3685" s="126"/>
      <c r="L3685" s="126"/>
      <c r="M3685" s="126"/>
      <c r="N3685" s="226">
        <v>45975.54</v>
      </c>
      <c r="O3685" s="223">
        <v>0</v>
      </c>
      <c r="P3685" s="126" t="s">
        <v>1331</v>
      </c>
    </row>
    <row r="3686" spans="1:16" ht="76.5">
      <c r="A3686" s="126">
        <v>25</v>
      </c>
      <c r="B3686" s="126"/>
      <c r="C3686" s="127" t="s">
        <v>695</v>
      </c>
      <c r="D3686" s="121">
        <v>43033</v>
      </c>
      <c r="E3686" s="122" t="s">
        <v>8880</v>
      </c>
      <c r="F3686" s="122" t="s">
        <v>1368</v>
      </c>
      <c r="G3686" s="122">
        <v>15302338</v>
      </c>
      <c r="H3686" s="126"/>
      <c r="I3686" s="130" t="s">
        <v>8881</v>
      </c>
      <c r="J3686" s="126"/>
      <c r="K3686" s="126"/>
      <c r="L3686" s="126"/>
      <c r="M3686" s="126"/>
      <c r="N3686" s="226">
        <v>119932.73</v>
      </c>
      <c r="O3686" s="223">
        <v>0</v>
      </c>
      <c r="P3686" s="126" t="s">
        <v>1331</v>
      </c>
    </row>
    <row r="3687" spans="1:16" ht="76.5">
      <c r="A3687" s="126">
        <v>291</v>
      </c>
      <c r="B3687" s="126"/>
      <c r="C3687" s="127" t="s">
        <v>795</v>
      </c>
      <c r="D3687" s="121">
        <v>43033</v>
      </c>
      <c r="E3687" s="122" t="s">
        <v>8882</v>
      </c>
      <c r="F3687" s="122" t="s">
        <v>11</v>
      </c>
      <c r="G3687" s="122">
        <v>578600</v>
      </c>
      <c r="H3687" s="126"/>
      <c r="I3687" s="130" t="s">
        <v>8883</v>
      </c>
      <c r="J3687" s="126"/>
      <c r="K3687" s="126"/>
      <c r="L3687" s="126"/>
      <c r="M3687" s="126"/>
      <c r="N3687" s="226">
        <v>50</v>
      </c>
      <c r="O3687" s="223">
        <v>0</v>
      </c>
      <c r="P3687" s="126" t="s">
        <v>1331</v>
      </c>
    </row>
    <row r="3688" spans="1:16" ht="63.75">
      <c r="A3688" s="126">
        <v>513</v>
      </c>
      <c r="B3688" s="126"/>
      <c r="C3688" s="127" t="s">
        <v>201</v>
      </c>
      <c r="D3688" s="121">
        <v>43033</v>
      </c>
      <c r="E3688" s="122" t="s">
        <v>8884</v>
      </c>
      <c r="F3688" s="122" t="s">
        <v>15</v>
      </c>
      <c r="G3688" s="122">
        <v>578727</v>
      </c>
      <c r="H3688" s="126"/>
      <c r="I3688" s="130" t="s">
        <v>8885</v>
      </c>
      <c r="J3688" s="126"/>
      <c r="K3688" s="126"/>
      <c r="L3688" s="126"/>
      <c r="M3688" s="126"/>
      <c r="N3688" s="226">
        <v>50</v>
      </c>
      <c r="O3688" s="223">
        <v>0</v>
      </c>
      <c r="P3688" s="126" t="s">
        <v>1331</v>
      </c>
    </row>
    <row r="3689" spans="1:16" ht="63.75">
      <c r="A3689" s="126">
        <v>513</v>
      </c>
      <c r="B3689" s="126"/>
      <c r="C3689" s="127" t="s">
        <v>201</v>
      </c>
      <c r="D3689" s="121">
        <v>43033</v>
      </c>
      <c r="E3689" s="122" t="s">
        <v>8886</v>
      </c>
      <c r="F3689" s="122" t="s">
        <v>15</v>
      </c>
      <c r="G3689" s="122">
        <v>578730</v>
      </c>
      <c r="H3689" s="126"/>
      <c r="I3689" s="130" t="s">
        <v>8887</v>
      </c>
      <c r="J3689" s="126"/>
      <c r="K3689" s="126"/>
      <c r="L3689" s="126"/>
      <c r="M3689" s="126"/>
      <c r="N3689" s="226">
        <v>50</v>
      </c>
      <c r="O3689" s="223">
        <v>0</v>
      </c>
      <c r="P3689" s="126" t="s">
        <v>1331</v>
      </c>
    </row>
    <row r="3690" spans="1:16" ht="89.25">
      <c r="A3690" s="126">
        <v>20</v>
      </c>
      <c r="B3690" s="126"/>
      <c r="C3690" s="127" t="s">
        <v>694</v>
      </c>
      <c r="D3690" s="121">
        <v>43033</v>
      </c>
      <c r="E3690" s="122" t="s">
        <v>8888</v>
      </c>
      <c r="F3690" s="122" t="s">
        <v>15</v>
      </c>
      <c r="G3690" s="122">
        <v>3414</v>
      </c>
      <c r="H3690" s="126"/>
      <c r="I3690" s="130" t="s">
        <v>8889</v>
      </c>
      <c r="J3690" s="126"/>
      <c r="K3690" s="126"/>
      <c r="L3690" s="126"/>
      <c r="M3690" s="126"/>
      <c r="N3690" s="226">
        <v>270</v>
      </c>
      <c r="O3690" s="223">
        <v>0</v>
      </c>
      <c r="P3690" s="126" t="s">
        <v>1331</v>
      </c>
    </row>
    <row r="3691" spans="1:16" ht="89.25">
      <c r="A3691" s="126">
        <v>20</v>
      </c>
      <c r="B3691" s="126"/>
      <c r="C3691" s="127" t="s">
        <v>694</v>
      </c>
      <c r="D3691" s="121">
        <v>43033</v>
      </c>
      <c r="E3691" s="122" t="s">
        <v>8890</v>
      </c>
      <c r="F3691" s="122" t="s">
        <v>15</v>
      </c>
      <c r="G3691" s="122">
        <v>3415</v>
      </c>
      <c r="H3691" s="126"/>
      <c r="I3691" s="130" t="s">
        <v>8891</v>
      </c>
      <c r="J3691" s="126"/>
      <c r="K3691" s="126"/>
      <c r="L3691" s="126"/>
      <c r="M3691" s="126"/>
      <c r="N3691" s="226">
        <v>270</v>
      </c>
      <c r="O3691" s="223">
        <v>0</v>
      </c>
      <c r="P3691" s="126" t="s">
        <v>1331</v>
      </c>
    </row>
    <row r="3692" spans="1:16" ht="89.25">
      <c r="A3692" s="126">
        <v>25</v>
      </c>
      <c r="B3692" s="126"/>
      <c r="C3692" s="127" t="s">
        <v>695</v>
      </c>
      <c r="D3692" s="121">
        <v>43033</v>
      </c>
      <c r="E3692" s="122" t="s">
        <v>8892</v>
      </c>
      <c r="F3692" s="122" t="s">
        <v>15</v>
      </c>
      <c r="G3692" s="122">
        <v>3413</v>
      </c>
      <c r="H3692" s="126"/>
      <c r="I3692" s="130" t="s">
        <v>8893</v>
      </c>
      <c r="J3692" s="126"/>
      <c r="K3692" s="126"/>
      <c r="L3692" s="126"/>
      <c r="M3692" s="126"/>
      <c r="N3692" s="226">
        <v>50</v>
      </c>
      <c r="O3692" s="223">
        <v>0</v>
      </c>
      <c r="P3692" s="126" t="s">
        <v>1331</v>
      </c>
    </row>
    <row r="3693" spans="1:16" ht="51">
      <c r="A3693" s="126">
        <v>513</v>
      </c>
      <c r="B3693" s="126"/>
      <c r="C3693" s="127" t="s">
        <v>201</v>
      </c>
      <c r="D3693" s="121">
        <v>43033</v>
      </c>
      <c r="E3693" s="122" t="s">
        <v>8894</v>
      </c>
      <c r="F3693" s="122" t="s">
        <v>15</v>
      </c>
      <c r="G3693" s="122">
        <v>579502</v>
      </c>
      <c r="H3693" s="126"/>
      <c r="I3693" s="130" t="s">
        <v>8591</v>
      </c>
      <c r="J3693" s="126"/>
      <c r="K3693" s="126"/>
      <c r="L3693" s="126"/>
      <c r="M3693" s="126"/>
      <c r="N3693" s="226">
        <v>50</v>
      </c>
      <c r="O3693" s="223">
        <v>0</v>
      </c>
      <c r="P3693" s="126" t="s">
        <v>1331</v>
      </c>
    </row>
    <row r="3694" spans="1:16" ht="76.5">
      <c r="A3694" s="126">
        <v>25</v>
      </c>
      <c r="B3694" s="126"/>
      <c r="C3694" s="127" t="s">
        <v>695</v>
      </c>
      <c r="D3694" s="121">
        <v>43033</v>
      </c>
      <c r="E3694" s="122" t="s">
        <v>8895</v>
      </c>
      <c r="F3694" s="122" t="s">
        <v>1368</v>
      </c>
      <c r="G3694" s="122">
        <v>15298001</v>
      </c>
      <c r="H3694" s="126"/>
      <c r="I3694" s="130" t="s">
        <v>8896</v>
      </c>
      <c r="J3694" s="126"/>
      <c r="K3694" s="126"/>
      <c r="L3694" s="126"/>
      <c r="M3694" s="126"/>
      <c r="N3694" s="226">
        <v>950208.35</v>
      </c>
      <c r="O3694" s="223">
        <v>0</v>
      </c>
      <c r="P3694" s="126" t="s">
        <v>1331</v>
      </c>
    </row>
    <row r="3695" spans="1:16" ht="76.5">
      <c r="A3695" s="126">
        <v>25</v>
      </c>
      <c r="B3695" s="126"/>
      <c r="C3695" s="127" t="s">
        <v>695</v>
      </c>
      <c r="D3695" s="121">
        <v>43033</v>
      </c>
      <c r="E3695" s="122" t="s">
        <v>8897</v>
      </c>
      <c r="F3695" s="122" t="s">
        <v>1368</v>
      </c>
      <c r="G3695" s="122">
        <v>15302328</v>
      </c>
      <c r="H3695" s="126"/>
      <c r="I3695" s="130" t="s">
        <v>8898</v>
      </c>
      <c r="J3695" s="126"/>
      <c r="K3695" s="126"/>
      <c r="L3695" s="126"/>
      <c r="M3695" s="126"/>
      <c r="N3695" s="226">
        <v>2298093.92</v>
      </c>
      <c r="O3695" s="223">
        <v>0</v>
      </c>
      <c r="P3695" s="126" t="s">
        <v>1331</v>
      </c>
    </row>
    <row r="3696" spans="1:16" ht="76.5">
      <c r="A3696" s="126">
        <v>25</v>
      </c>
      <c r="B3696" s="126"/>
      <c r="C3696" s="127" t="s">
        <v>695</v>
      </c>
      <c r="D3696" s="121">
        <v>43033</v>
      </c>
      <c r="E3696" s="122" t="s">
        <v>8899</v>
      </c>
      <c r="F3696" s="122" t="s">
        <v>1368</v>
      </c>
      <c r="G3696" s="122">
        <v>15302327</v>
      </c>
      <c r="H3696" s="126"/>
      <c r="I3696" s="130" t="s">
        <v>8900</v>
      </c>
      <c r="J3696" s="126"/>
      <c r="K3696" s="126"/>
      <c r="L3696" s="126"/>
      <c r="M3696" s="126"/>
      <c r="N3696" s="226">
        <v>447094.1</v>
      </c>
      <c r="O3696" s="223">
        <v>0</v>
      </c>
      <c r="P3696" s="126" t="s">
        <v>1331</v>
      </c>
    </row>
    <row r="3697" spans="1:16" ht="76.5">
      <c r="A3697" s="126">
        <v>25</v>
      </c>
      <c r="B3697" s="126"/>
      <c r="C3697" s="127" t="s">
        <v>695</v>
      </c>
      <c r="D3697" s="121">
        <v>43033</v>
      </c>
      <c r="E3697" s="122" t="s">
        <v>8901</v>
      </c>
      <c r="F3697" s="122" t="s">
        <v>1368</v>
      </c>
      <c r="G3697" s="122">
        <v>15300784</v>
      </c>
      <c r="H3697" s="126"/>
      <c r="I3697" s="130" t="s">
        <v>8902</v>
      </c>
      <c r="J3697" s="126"/>
      <c r="K3697" s="126"/>
      <c r="L3697" s="126"/>
      <c r="M3697" s="126"/>
      <c r="N3697" s="226">
        <v>199719.8</v>
      </c>
      <c r="O3697" s="223">
        <v>0</v>
      </c>
      <c r="P3697" s="126" t="s">
        <v>1331</v>
      </c>
    </row>
    <row r="3698" spans="1:16" ht="76.5">
      <c r="A3698" s="126">
        <v>25</v>
      </c>
      <c r="B3698" s="126"/>
      <c r="C3698" s="127" t="s">
        <v>695</v>
      </c>
      <c r="D3698" s="121">
        <v>43033</v>
      </c>
      <c r="E3698" s="122" t="s">
        <v>8903</v>
      </c>
      <c r="F3698" s="122" t="s">
        <v>1368</v>
      </c>
      <c r="G3698" s="122">
        <v>15300686</v>
      </c>
      <c r="H3698" s="126"/>
      <c r="I3698" s="130" t="s">
        <v>8904</v>
      </c>
      <c r="J3698" s="126"/>
      <c r="K3698" s="126"/>
      <c r="L3698" s="126"/>
      <c r="M3698" s="126"/>
      <c r="N3698" s="226">
        <v>154510.12</v>
      </c>
      <c r="O3698" s="223">
        <v>0</v>
      </c>
      <c r="P3698" s="126" t="s">
        <v>1331</v>
      </c>
    </row>
    <row r="3699" spans="1:16" ht="76.5">
      <c r="A3699" s="126">
        <v>25</v>
      </c>
      <c r="B3699" s="126"/>
      <c r="C3699" s="127" t="s">
        <v>695</v>
      </c>
      <c r="D3699" s="121">
        <v>43033</v>
      </c>
      <c r="E3699" s="122" t="s">
        <v>8905</v>
      </c>
      <c r="F3699" s="122" t="s">
        <v>1368</v>
      </c>
      <c r="G3699" s="122">
        <v>15300533</v>
      </c>
      <c r="H3699" s="126"/>
      <c r="I3699" s="130" t="s">
        <v>8906</v>
      </c>
      <c r="J3699" s="126"/>
      <c r="K3699" s="126"/>
      <c r="L3699" s="126"/>
      <c r="M3699" s="126"/>
      <c r="N3699" s="226">
        <v>1174203.54</v>
      </c>
      <c r="O3699" s="223">
        <v>0</v>
      </c>
      <c r="P3699" s="126" t="s">
        <v>1331</v>
      </c>
    </row>
    <row r="3700" spans="1:16" ht="76.5">
      <c r="A3700" s="126">
        <v>25</v>
      </c>
      <c r="B3700" s="126"/>
      <c r="C3700" s="127" t="s">
        <v>695</v>
      </c>
      <c r="D3700" s="121">
        <v>43033</v>
      </c>
      <c r="E3700" s="122" t="s">
        <v>8907</v>
      </c>
      <c r="F3700" s="122" t="s">
        <v>1368</v>
      </c>
      <c r="G3700" s="122">
        <v>15300276</v>
      </c>
      <c r="H3700" s="126"/>
      <c r="I3700" s="130" t="s">
        <v>8908</v>
      </c>
      <c r="J3700" s="126"/>
      <c r="K3700" s="126"/>
      <c r="L3700" s="126"/>
      <c r="M3700" s="126"/>
      <c r="N3700" s="226">
        <v>167612.93</v>
      </c>
      <c r="O3700" s="223">
        <v>0</v>
      </c>
      <c r="P3700" s="126" t="s">
        <v>1331</v>
      </c>
    </row>
    <row r="3701" spans="1:16" ht="76.5">
      <c r="A3701" s="126">
        <v>25</v>
      </c>
      <c r="B3701" s="126"/>
      <c r="C3701" s="127" t="s">
        <v>695</v>
      </c>
      <c r="D3701" s="121">
        <v>43033</v>
      </c>
      <c r="E3701" s="122" t="s">
        <v>8909</v>
      </c>
      <c r="F3701" s="122" t="s">
        <v>1368</v>
      </c>
      <c r="G3701" s="122">
        <v>15300166</v>
      </c>
      <c r="H3701" s="126"/>
      <c r="I3701" s="130" t="s">
        <v>8910</v>
      </c>
      <c r="J3701" s="126"/>
      <c r="K3701" s="126"/>
      <c r="L3701" s="126"/>
      <c r="M3701" s="126"/>
      <c r="N3701" s="226">
        <v>717567.69</v>
      </c>
      <c r="O3701" s="223">
        <v>0</v>
      </c>
      <c r="P3701" s="126" t="s">
        <v>1331</v>
      </c>
    </row>
    <row r="3702" spans="1:16" ht="76.5">
      <c r="A3702" s="126">
        <v>25</v>
      </c>
      <c r="B3702" s="126"/>
      <c r="C3702" s="127" t="s">
        <v>695</v>
      </c>
      <c r="D3702" s="121">
        <v>43033</v>
      </c>
      <c r="E3702" s="122" t="s">
        <v>8911</v>
      </c>
      <c r="F3702" s="122" t="s">
        <v>1368</v>
      </c>
      <c r="G3702" s="122">
        <v>15300058</v>
      </c>
      <c r="H3702" s="126"/>
      <c r="I3702" s="130" t="s">
        <v>8912</v>
      </c>
      <c r="J3702" s="126"/>
      <c r="K3702" s="126"/>
      <c r="L3702" s="126"/>
      <c r="M3702" s="126"/>
      <c r="N3702" s="226">
        <v>1188380.1499999999</v>
      </c>
      <c r="O3702" s="223">
        <v>0</v>
      </c>
      <c r="P3702" s="126" t="s">
        <v>1331</v>
      </c>
    </row>
    <row r="3703" spans="1:16" ht="76.5">
      <c r="A3703" s="126">
        <v>25</v>
      </c>
      <c r="B3703" s="126"/>
      <c r="C3703" s="127" t="s">
        <v>695</v>
      </c>
      <c r="D3703" s="121">
        <v>43033</v>
      </c>
      <c r="E3703" s="122" t="s">
        <v>8913</v>
      </c>
      <c r="F3703" s="122" t="s">
        <v>1368</v>
      </c>
      <c r="G3703" s="122">
        <v>15299904</v>
      </c>
      <c r="H3703" s="126"/>
      <c r="I3703" s="130" t="s">
        <v>8914</v>
      </c>
      <c r="J3703" s="126"/>
      <c r="K3703" s="126"/>
      <c r="L3703" s="126"/>
      <c r="M3703" s="126"/>
      <c r="N3703" s="226">
        <v>401144.66</v>
      </c>
      <c r="O3703" s="223">
        <v>0</v>
      </c>
      <c r="P3703" s="126" t="s">
        <v>1331</v>
      </c>
    </row>
    <row r="3704" spans="1:16" ht="51">
      <c r="A3704" s="126">
        <v>342</v>
      </c>
      <c r="B3704" s="126"/>
      <c r="C3704" s="127" t="s">
        <v>817</v>
      </c>
      <c r="D3704" s="121">
        <v>43034</v>
      </c>
      <c r="E3704" s="122" t="s">
        <v>8915</v>
      </c>
      <c r="F3704" s="122" t="s">
        <v>6</v>
      </c>
      <c r="G3704" s="122">
        <v>900881</v>
      </c>
      <c r="H3704" s="126"/>
      <c r="I3704" s="130" t="s">
        <v>7061</v>
      </c>
      <c r="J3704" s="126"/>
      <c r="K3704" s="126"/>
      <c r="L3704" s="126"/>
      <c r="M3704" s="126"/>
      <c r="N3704" s="226">
        <v>0</v>
      </c>
      <c r="O3704" s="223">
        <v>774812.91</v>
      </c>
      <c r="P3704" s="126" t="s">
        <v>1331</v>
      </c>
    </row>
    <row r="3705" spans="1:16" ht="76.5">
      <c r="A3705" s="126">
        <v>25</v>
      </c>
      <c r="B3705" s="126"/>
      <c r="C3705" s="127" t="s">
        <v>695</v>
      </c>
      <c r="D3705" s="121">
        <v>43034</v>
      </c>
      <c r="E3705" s="122" t="s">
        <v>8916</v>
      </c>
      <c r="F3705" s="122" t="s">
        <v>1368</v>
      </c>
      <c r="G3705" s="122">
        <v>15302336</v>
      </c>
      <c r="H3705" s="126"/>
      <c r="I3705" s="130" t="s">
        <v>8917</v>
      </c>
      <c r="J3705" s="126"/>
      <c r="K3705" s="126"/>
      <c r="L3705" s="126"/>
      <c r="M3705" s="126"/>
      <c r="N3705" s="226">
        <v>1081578.1399999999</v>
      </c>
      <c r="O3705" s="223">
        <v>0</v>
      </c>
      <c r="P3705" s="126" t="s">
        <v>1331</v>
      </c>
    </row>
    <row r="3706" spans="1:16" ht="76.5">
      <c r="A3706" s="126">
        <v>25</v>
      </c>
      <c r="B3706" s="126"/>
      <c r="C3706" s="127" t="s">
        <v>695</v>
      </c>
      <c r="D3706" s="121">
        <v>43034</v>
      </c>
      <c r="E3706" s="122" t="s">
        <v>8918</v>
      </c>
      <c r="F3706" s="122" t="s">
        <v>1368</v>
      </c>
      <c r="G3706" s="122">
        <v>15302335</v>
      </c>
      <c r="H3706" s="126"/>
      <c r="I3706" s="130" t="s">
        <v>8919</v>
      </c>
      <c r="J3706" s="126"/>
      <c r="K3706" s="126"/>
      <c r="L3706" s="126"/>
      <c r="M3706" s="126"/>
      <c r="N3706" s="226">
        <v>473627.39</v>
      </c>
      <c r="O3706" s="223">
        <v>0</v>
      </c>
      <c r="P3706" s="126" t="s">
        <v>1331</v>
      </c>
    </row>
    <row r="3707" spans="1:16" ht="51">
      <c r="A3707" s="126">
        <v>513</v>
      </c>
      <c r="B3707" s="126"/>
      <c r="C3707" s="127" t="s">
        <v>201</v>
      </c>
      <c r="D3707" s="121">
        <v>43034</v>
      </c>
      <c r="E3707" s="122" t="s">
        <v>8920</v>
      </c>
      <c r="F3707" s="122" t="s">
        <v>15</v>
      </c>
      <c r="G3707" s="122">
        <v>579641</v>
      </c>
      <c r="H3707" s="126"/>
      <c r="I3707" s="130" t="s">
        <v>8921</v>
      </c>
      <c r="J3707" s="126"/>
      <c r="K3707" s="126"/>
      <c r="L3707" s="126"/>
      <c r="M3707" s="126"/>
      <c r="N3707" s="226">
        <v>50</v>
      </c>
      <c r="O3707" s="223">
        <v>0</v>
      </c>
      <c r="P3707" s="126" t="s">
        <v>1331</v>
      </c>
    </row>
    <row r="3708" spans="1:16" ht="63.75">
      <c r="A3708" s="126">
        <v>513</v>
      </c>
      <c r="B3708" s="126"/>
      <c r="C3708" s="127" t="s">
        <v>201</v>
      </c>
      <c r="D3708" s="121">
        <v>43034</v>
      </c>
      <c r="E3708" s="122" t="s">
        <v>8922</v>
      </c>
      <c r="F3708" s="122" t="s">
        <v>15</v>
      </c>
      <c r="G3708" s="122">
        <v>579767</v>
      </c>
      <c r="H3708" s="126"/>
      <c r="I3708" s="130" t="s">
        <v>8923</v>
      </c>
      <c r="J3708" s="126"/>
      <c r="K3708" s="126"/>
      <c r="L3708" s="126"/>
      <c r="M3708" s="126"/>
      <c r="N3708" s="226">
        <v>50</v>
      </c>
      <c r="O3708" s="223">
        <v>0</v>
      </c>
      <c r="P3708" s="126" t="s">
        <v>1331</v>
      </c>
    </row>
    <row r="3709" spans="1:16" ht="89.25">
      <c r="A3709" s="126">
        <v>513</v>
      </c>
      <c r="B3709" s="126"/>
      <c r="C3709" s="127" t="s">
        <v>201</v>
      </c>
      <c r="D3709" s="121">
        <v>43034</v>
      </c>
      <c r="E3709" s="122" t="s">
        <v>8924</v>
      </c>
      <c r="F3709" s="122" t="s">
        <v>15</v>
      </c>
      <c r="G3709" s="122">
        <v>3418</v>
      </c>
      <c r="H3709" s="126"/>
      <c r="I3709" s="130" t="s">
        <v>8925</v>
      </c>
      <c r="J3709" s="126"/>
      <c r="K3709" s="126"/>
      <c r="L3709" s="126"/>
      <c r="M3709" s="126"/>
      <c r="N3709" s="226">
        <v>130129.94</v>
      </c>
      <c r="O3709" s="223">
        <v>0</v>
      </c>
      <c r="P3709" s="126" t="s">
        <v>1331</v>
      </c>
    </row>
    <row r="3710" spans="1:16" ht="102">
      <c r="A3710" s="126">
        <v>513</v>
      </c>
      <c r="B3710" s="126"/>
      <c r="C3710" s="127" t="s">
        <v>201</v>
      </c>
      <c r="D3710" s="121">
        <v>43034</v>
      </c>
      <c r="E3710" s="122" t="s">
        <v>8926</v>
      </c>
      <c r="F3710" s="122" t="s">
        <v>15</v>
      </c>
      <c r="G3710" s="122">
        <v>3420</v>
      </c>
      <c r="H3710" s="126"/>
      <c r="I3710" s="130" t="s">
        <v>8927</v>
      </c>
      <c r="J3710" s="126"/>
      <c r="K3710" s="126"/>
      <c r="L3710" s="126"/>
      <c r="M3710" s="126"/>
      <c r="N3710" s="226">
        <v>360.35</v>
      </c>
      <c r="O3710" s="223">
        <v>0</v>
      </c>
      <c r="P3710" s="126" t="s">
        <v>1331</v>
      </c>
    </row>
    <row r="3711" spans="1:16" ht="102">
      <c r="A3711" s="126">
        <v>513</v>
      </c>
      <c r="B3711" s="126"/>
      <c r="C3711" s="127" t="s">
        <v>201</v>
      </c>
      <c r="D3711" s="121">
        <v>43034</v>
      </c>
      <c r="E3711" s="122" t="s">
        <v>8928</v>
      </c>
      <c r="F3711" s="122" t="s">
        <v>15</v>
      </c>
      <c r="G3711" s="122">
        <v>3419</v>
      </c>
      <c r="H3711" s="126"/>
      <c r="I3711" s="130" t="s">
        <v>8929</v>
      </c>
      <c r="J3711" s="126"/>
      <c r="K3711" s="126"/>
      <c r="L3711" s="126"/>
      <c r="M3711" s="126"/>
      <c r="N3711" s="226">
        <v>6390.84</v>
      </c>
      <c r="O3711" s="223">
        <v>0</v>
      </c>
      <c r="P3711" s="126" t="s">
        <v>1331</v>
      </c>
    </row>
    <row r="3712" spans="1:16" ht="51">
      <c r="A3712" s="126">
        <v>513</v>
      </c>
      <c r="B3712" s="126"/>
      <c r="C3712" s="127" t="s">
        <v>201</v>
      </c>
      <c r="D3712" s="121">
        <v>43034</v>
      </c>
      <c r="E3712" s="122" t="s">
        <v>8930</v>
      </c>
      <c r="F3712" s="122" t="s">
        <v>15</v>
      </c>
      <c r="G3712" s="122">
        <v>580401</v>
      </c>
      <c r="H3712" s="126"/>
      <c r="I3712" s="130" t="s">
        <v>8057</v>
      </c>
      <c r="J3712" s="126"/>
      <c r="K3712" s="126"/>
      <c r="L3712" s="126"/>
      <c r="M3712" s="126"/>
      <c r="N3712" s="226">
        <v>50</v>
      </c>
      <c r="O3712" s="223">
        <v>0</v>
      </c>
      <c r="P3712" s="126" t="s">
        <v>1331</v>
      </c>
    </row>
    <row r="3713" spans="1:16" ht="51">
      <c r="A3713" s="126">
        <v>513</v>
      </c>
      <c r="B3713" s="126"/>
      <c r="C3713" s="127" t="s">
        <v>201</v>
      </c>
      <c r="D3713" s="121">
        <v>43034</v>
      </c>
      <c r="E3713" s="122" t="s">
        <v>8931</v>
      </c>
      <c r="F3713" s="122" t="s">
        <v>15</v>
      </c>
      <c r="G3713" s="122">
        <v>580405</v>
      </c>
      <c r="H3713" s="126"/>
      <c r="I3713" s="130" t="s">
        <v>8932</v>
      </c>
      <c r="J3713" s="126"/>
      <c r="K3713" s="126"/>
      <c r="L3713" s="126"/>
      <c r="M3713" s="126"/>
      <c r="N3713" s="226">
        <v>50</v>
      </c>
      <c r="O3713" s="223">
        <v>0</v>
      </c>
      <c r="P3713" s="126" t="s">
        <v>1331</v>
      </c>
    </row>
    <row r="3714" spans="1:16" ht="51">
      <c r="A3714" s="126">
        <v>86</v>
      </c>
      <c r="B3714" s="126"/>
      <c r="C3714" s="127" t="s">
        <v>711</v>
      </c>
      <c r="D3714" s="121">
        <v>43034</v>
      </c>
      <c r="E3714" s="122" t="s">
        <v>8933</v>
      </c>
      <c r="F3714" s="122" t="s">
        <v>15</v>
      </c>
      <c r="G3714" s="122">
        <v>580528</v>
      </c>
      <c r="H3714" s="126"/>
      <c r="I3714" s="130" t="s">
        <v>8934</v>
      </c>
      <c r="J3714" s="126"/>
      <c r="K3714" s="126"/>
      <c r="L3714" s="126"/>
      <c r="M3714" s="126"/>
      <c r="N3714" s="226">
        <v>50</v>
      </c>
      <c r="O3714" s="223">
        <v>0</v>
      </c>
      <c r="P3714" s="126" t="s">
        <v>1331</v>
      </c>
    </row>
    <row r="3715" spans="1:16" ht="51">
      <c r="A3715" s="126">
        <v>513</v>
      </c>
      <c r="B3715" s="126"/>
      <c r="C3715" s="127" t="s">
        <v>201</v>
      </c>
      <c r="D3715" s="121">
        <v>43034</v>
      </c>
      <c r="E3715" s="122" t="s">
        <v>8935</v>
      </c>
      <c r="F3715" s="122" t="s">
        <v>15</v>
      </c>
      <c r="G3715" s="122">
        <v>580541</v>
      </c>
      <c r="H3715" s="126"/>
      <c r="I3715" s="130" t="s">
        <v>8593</v>
      </c>
      <c r="J3715" s="126"/>
      <c r="K3715" s="126"/>
      <c r="L3715" s="126"/>
      <c r="M3715" s="126"/>
      <c r="N3715" s="226">
        <v>50</v>
      </c>
      <c r="O3715" s="223">
        <v>0</v>
      </c>
      <c r="P3715" s="126" t="s">
        <v>1331</v>
      </c>
    </row>
    <row r="3716" spans="1:16" ht="51">
      <c r="A3716" s="126">
        <v>513</v>
      </c>
      <c r="B3716" s="126"/>
      <c r="C3716" s="127" t="s">
        <v>201</v>
      </c>
      <c r="D3716" s="121">
        <v>43034</v>
      </c>
      <c r="E3716" s="122" t="s">
        <v>8936</v>
      </c>
      <c r="F3716" s="122" t="s">
        <v>15</v>
      </c>
      <c r="G3716" s="122">
        <v>580543</v>
      </c>
      <c r="H3716" s="126"/>
      <c r="I3716" s="130" t="s">
        <v>8591</v>
      </c>
      <c r="J3716" s="126"/>
      <c r="K3716" s="126"/>
      <c r="L3716" s="126"/>
      <c r="M3716" s="126"/>
      <c r="N3716" s="226">
        <v>50</v>
      </c>
      <c r="O3716" s="223">
        <v>0</v>
      </c>
      <c r="P3716" s="126" t="s">
        <v>1331</v>
      </c>
    </row>
    <row r="3717" spans="1:16" ht="102">
      <c r="A3717" s="126">
        <v>513</v>
      </c>
      <c r="B3717" s="126"/>
      <c r="C3717" s="127" t="s">
        <v>201</v>
      </c>
      <c r="D3717" s="121">
        <v>43034</v>
      </c>
      <c r="E3717" s="122" t="s">
        <v>8937</v>
      </c>
      <c r="F3717" s="122" t="s">
        <v>15</v>
      </c>
      <c r="G3717" s="122">
        <v>3422</v>
      </c>
      <c r="H3717" s="126"/>
      <c r="I3717" s="130" t="s">
        <v>8938</v>
      </c>
      <c r="J3717" s="126"/>
      <c r="K3717" s="126"/>
      <c r="L3717" s="126"/>
      <c r="M3717" s="126"/>
      <c r="N3717" s="226">
        <v>50</v>
      </c>
      <c r="O3717" s="223">
        <v>0</v>
      </c>
      <c r="P3717" s="126" t="s">
        <v>1331</v>
      </c>
    </row>
    <row r="3718" spans="1:16" ht="102">
      <c r="A3718" s="126">
        <v>513</v>
      </c>
      <c r="B3718" s="126"/>
      <c r="C3718" s="127" t="s">
        <v>201</v>
      </c>
      <c r="D3718" s="121">
        <v>43034</v>
      </c>
      <c r="E3718" s="122" t="s">
        <v>8939</v>
      </c>
      <c r="F3718" s="122" t="s">
        <v>15</v>
      </c>
      <c r="G3718" s="122">
        <v>3421</v>
      </c>
      <c r="H3718" s="126"/>
      <c r="I3718" s="130" t="s">
        <v>8940</v>
      </c>
      <c r="J3718" s="126"/>
      <c r="K3718" s="126"/>
      <c r="L3718" s="126"/>
      <c r="M3718" s="126"/>
      <c r="N3718" s="226">
        <v>50</v>
      </c>
      <c r="O3718" s="223">
        <v>0</v>
      </c>
      <c r="P3718" s="126" t="s">
        <v>1331</v>
      </c>
    </row>
    <row r="3719" spans="1:16" ht="102">
      <c r="A3719" s="126">
        <v>513</v>
      </c>
      <c r="B3719" s="126"/>
      <c r="C3719" s="127" t="s">
        <v>201</v>
      </c>
      <c r="D3719" s="121">
        <v>43034</v>
      </c>
      <c r="E3719" s="122" t="s">
        <v>8941</v>
      </c>
      <c r="F3719" s="122" t="s">
        <v>15</v>
      </c>
      <c r="G3719" s="122">
        <v>3423</v>
      </c>
      <c r="H3719" s="126"/>
      <c r="I3719" s="130" t="s">
        <v>8942</v>
      </c>
      <c r="J3719" s="126"/>
      <c r="K3719" s="126"/>
      <c r="L3719" s="126"/>
      <c r="M3719" s="126"/>
      <c r="N3719" s="226">
        <v>50</v>
      </c>
      <c r="O3719" s="223">
        <v>0</v>
      </c>
      <c r="P3719" s="126" t="s">
        <v>1331</v>
      </c>
    </row>
    <row r="3720" spans="1:16" ht="76.5">
      <c r="A3720" s="126">
        <v>25</v>
      </c>
      <c r="B3720" s="126"/>
      <c r="C3720" s="127" t="s">
        <v>695</v>
      </c>
      <c r="D3720" s="121">
        <v>43034</v>
      </c>
      <c r="E3720" s="122" t="s">
        <v>8943</v>
      </c>
      <c r="F3720" s="122" t="s">
        <v>1368</v>
      </c>
      <c r="G3720" s="122">
        <v>15302331</v>
      </c>
      <c r="H3720" s="126"/>
      <c r="I3720" s="130" t="s">
        <v>8944</v>
      </c>
      <c r="J3720" s="126"/>
      <c r="K3720" s="126"/>
      <c r="L3720" s="126"/>
      <c r="M3720" s="126"/>
      <c r="N3720" s="226">
        <v>1305845.54</v>
      </c>
      <c r="O3720" s="223">
        <v>0</v>
      </c>
      <c r="P3720" s="126" t="s">
        <v>1331</v>
      </c>
    </row>
    <row r="3721" spans="1:16" ht="76.5">
      <c r="A3721" s="126">
        <v>25</v>
      </c>
      <c r="B3721" s="126"/>
      <c r="C3721" s="127" t="s">
        <v>695</v>
      </c>
      <c r="D3721" s="121">
        <v>43034</v>
      </c>
      <c r="E3721" s="122" t="s">
        <v>8945</v>
      </c>
      <c r="F3721" s="122" t="s">
        <v>1368</v>
      </c>
      <c r="G3721" s="122">
        <v>15106926</v>
      </c>
      <c r="H3721" s="126"/>
      <c r="I3721" s="130" t="s">
        <v>8946</v>
      </c>
      <c r="J3721" s="126"/>
      <c r="K3721" s="126"/>
      <c r="L3721" s="126"/>
      <c r="M3721" s="126"/>
      <c r="N3721" s="226">
        <v>364410.73</v>
      </c>
      <c r="O3721" s="223">
        <v>0</v>
      </c>
      <c r="P3721" s="126" t="s">
        <v>1331</v>
      </c>
    </row>
    <row r="3722" spans="1:16" ht="76.5">
      <c r="A3722" s="126">
        <v>25</v>
      </c>
      <c r="B3722" s="126"/>
      <c r="C3722" s="127" t="s">
        <v>695</v>
      </c>
      <c r="D3722" s="121">
        <v>43034</v>
      </c>
      <c r="E3722" s="122" t="s">
        <v>8947</v>
      </c>
      <c r="F3722" s="122" t="s">
        <v>1368</v>
      </c>
      <c r="G3722" s="122">
        <v>15302326</v>
      </c>
      <c r="H3722" s="126"/>
      <c r="I3722" s="130" t="s">
        <v>8948</v>
      </c>
      <c r="J3722" s="126"/>
      <c r="K3722" s="126"/>
      <c r="L3722" s="126"/>
      <c r="M3722" s="126"/>
      <c r="N3722" s="226">
        <v>235589.27</v>
      </c>
      <c r="O3722" s="223">
        <v>0</v>
      </c>
      <c r="P3722" s="126" t="s">
        <v>1331</v>
      </c>
    </row>
    <row r="3723" spans="1:16" ht="76.5">
      <c r="A3723" s="126">
        <v>25</v>
      </c>
      <c r="B3723" s="126"/>
      <c r="C3723" s="127" t="s">
        <v>695</v>
      </c>
      <c r="D3723" s="121">
        <v>43034</v>
      </c>
      <c r="E3723" s="122" t="s">
        <v>8949</v>
      </c>
      <c r="F3723" s="122" t="s">
        <v>1368</v>
      </c>
      <c r="G3723" s="122">
        <v>15316333</v>
      </c>
      <c r="H3723" s="126"/>
      <c r="I3723" s="130" t="s">
        <v>8950</v>
      </c>
      <c r="J3723" s="126"/>
      <c r="K3723" s="126"/>
      <c r="L3723" s="126"/>
      <c r="M3723" s="126"/>
      <c r="N3723" s="226">
        <v>798241.05</v>
      </c>
      <c r="O3723" s="223">
        <v>0</v>
      </c>
      <c r="P3723" s="126" t="s">
        <v>1331</v>
      </c>
    </row>
    <row r="3724" spans="1:16" ht="76.5">
      <c r="A3724" s="126">
        <v>25</v>
      </c>
      <c r="B3724" s="126"/>
      <c r="C3724" s="127" t="s">
        <v>695</v>
      </c>
      <c r="D3724" s="121">
        <v>43034</v>
      </c>
      <c r="E3724" s="122" t="s">
        <v>8951</v>
      </c>
      <c r="F3724" s="122" t="s">
        <v>1368</v>
      </c>
      <c r="G3724" s="122">
        <v>15316338</v>
      </c>
      <c r="H3724" s="126"/>
      <c r="I3724" s="130" t="s">
        <v>8952</v>
      </c>
      <c r="J3724" s="126"/>
      <c r="K3724" s="126"/>
      <c r="L3724" s="126"/>
      <c r="M3724" s="126"/>
      <c r="N3724" s="226">
        <v>313660.40999999997</v>
      </c>
      <c r="O3724" s="223">
        <v>0</v>
      </c>
      <c r="P3724" s="126" t="s">
        <v>1331</v>
      </c>
    </row>
    <row r="3725" spans="1:16" ht="76.5">
      <c r="A3725" s="126">
        <v>25</v>
      </c>
      <c r="B3725" s="126"/>
      <c r="C3725" s="127" t="s">
        <v>695</v>
      </c>
      <c r="D3725" s="121">
        <v>43034</v>
      </c>
      <c r="E3725" s="122" t="s">
        <v>8953</v>
      </c>
      <c r="F3725" s="122" t="s">
        <v>1368</v>
      </c>
      <c r="G3725" s="122">
        <v>15316586</v>
      </c>
      <c r="H3725" s="126"/>
      <c r="I3725" s="130" t="s">
        <v>8954</v>
      </c>
      <c r="J3725" s="126"/>
      <c r="K3725" s="126"/>
      <c r="L3725" s="126"/>
      <c r="M3725" s="126"/>
      <c r="N3725" s="226">
        <v>116215.67</v>
      </c>
      <c r="O3725" s="223">
        <v>0</v>
      </c>
      <c r="P3725" s="126" t="s">
        <v>1331</v>
      </c>
    </row>
    <row r="3726" spans="1:16" ht="76.5">
      <c r="A3726" s="126">
        <v>25</v>
      </c>
      <c r="B3726" s="126"/>
      <c r="C3726" s="127" t="s">
        <v>695</v>
      </c>
      <c r="D3726" s="121">
        <v>43034</v>
      </c>
      <c r="E3726" s="122" t="s">
        <v>8955</v>
      </c>
      <c r="F3726" s="122" t="s">
        <v>1368</v>
      </c>
      <c r="G3726" s="122">
        <v>15316777</v>
      </c>
      <c r="H3726" s="126"/>
      <c r="I3726" s="130" t="s">
        <v>8956</v>
      </c>
      <c r="J3726" s="126"/>
      <c r="K3726" s="126"/>
      <c r="L3726" s="126"/>
      <c r="M3726" s="126"/>
      <c r="N3726" s="226">
        <v>430244.81</v>
      </c>
      <c r="O3726" s="223">
        <v>0</v>
      </c>
      <c r="P3726" s="126" t="s">
        <v>1331</v>
      </c>
    </row>
    <row r="3727" spans="1:16" ht="76.5">
      <c r="A3727" s="126">
        <v>25</v>
      </c>
      <c r="B3727" s="126"/>
      <c r="C3727" s="127" t="s">
        <v>695</v>
      </c>
      <c r="D3727" s="121">
        <v>43034</v>
      </c>
      <c r="E3727" s="122" t="s">
        <v>8957</v>
      </c>
      <c r="F3727" s="122" t="s">
        <v>1368</v>
      </c>
      <c r="G3727" s="122">
        <v>15316866</v>
      </c>
      <c r="H3727" s="126"/>
      <c r="I3727" s="130" t="s">
        <v>8958</v>
      </c>
      <c r="J3727" s="126"/>
      <c r="K3727" s="126"/>
      <c r="L3727" s="126"/>
      <c r="M3727" s="126"/>
      <c r="N3727" s="226">
        <v>80165.16</v>
      </c>
      <c r="O3727" s="223">
        <v>0</v>
      </c>
      <c r="P3727" s="126" t="s">
        <v>1331</v>
      </c>
    </row>
    <row r="3728" spans="1:16" ht="76.5">
      <c r="A3728" s="126">
        <v>25</v>
      </c>
      <c r="B3728" s="126"/>
      <c r="C3728" s="127" t="s">
        <v>695</v>
      </c>
      <c r="D3728" s="121">
        <v>43034</v>
      </c>
      <c r="E3728" s="122" t="s">
        <v>8959</v>
      </c>
      <c r="F3728" s="122" t="s">
        <v>1368</v>
      </c>
      <c r="G3728" s="122">
        <v>15316966</v>
      </c>
      <c r="H3728" s="126"/>
      <c r="I3728" s="130" t="s">
        <v>8960</v>
      </c>
      <c r="J3728" s="126"/>
      <c r="K3728" s="126"/>
      <c r="L3728" s="126"/>
      <c r="M3728" s="126"/>
      <c r="N3728" s="226">
        <v>575493.22</v>
      </c>
      <c r="O3728" s="223">
        <v>0</v>
      </c>
      <c r="P3728" s="126" t="s">
        <v>1331</v>
      </c>
    </row>
    <row r="3729" spans="1:16" ht="76.5">
      <c r="A3729" s="126">
        <v>25</v>
      </c>
      <c r="B3729" s="126"/>
      <c r="C3729" s="127" t="s">
        <v>695</v>
      </c>
      <c r="D3729" s="121">
        <v>43034</v>
      </c>
      <c r="E3729" s="122" t="s">
        <v>8961</v>
      </c>
      <c r="F3729" s="122" t="s">
        <v>1368</v>
      </c>
      <c r="G3729" s="122">
        <v>15317069</v>
      </c>
      <c r="H3729" s="126"/>
      <c r="I3729" s="130" t="s">
        <v>8962</v>
      </c>
      <c r="J3729" s="126"/>
      <c r="K3729" s="126"/>
      <c r="L3729" s="126"/>
      <c r="M3729" s="126"/>
      <c r="N3729" s="226">
        <v>33189.339999999997</v>
      </c>
      <c r="O3729" s="223">
        <v>0</v>
      </c>
      <c r="P3729" s="126" t="s">
        <v>1331</v>
      </c>
    </row>
    <row r="3730" spans="1:16" ht="76.5">
      <c r="A3730" s="126">
        <v>25</v>
      </c>
      <c r="B3730" s="126"/>
      <c r="C3730" s="127" t="s">
        <v>695</v>
      </c>
      <c r="D3730" s="121">
        <v>43034</v>
      </c>
      <c r="E3730" s="122" t="s">
        <v>8963</v>
      </c>
      <c r="F3730" s="122" t="s">
        <v>1368</v>
      </c>
      <c r="G3730" s="122">
        <v>15317188</v>
      </c>
      <c r="H3730" s="126"/>
      <c r="I3730" s="130" t="s">
        <v>8964</v>
      </c>
      <c r="J3730" s="126"/>
      <c r="K3730" s="126"/>
      <c r="L3730" s="126"/>
      <c r="M3730" s="126"/>
      <c r="N3730" s="226">
        <v>75544.399999999994</v>
      </c>
      <c r="O3730" s="223">
        <v>0</v>
      </c>
      <c r="P3730" s="126" t="s">
        <v>1331</v>
      </c>
    </row>
    <row r="3731" spans="1:16" ht="76.5">
      <c r="A3731" s="126">
        <v>25</v>
      </c>
      <c r="B3731" s="126"/>
      <c r="C3731" s="127" t="s">
        <v>695</v>
      </c>
      <c r="D3731" s="121">
        <v>43034</v>
      </c>
      <c r="E3731" s="122" t="s">
        <v>8965</v>
      </c>
      <c r="F3731" s="122" t="s">
        <v>1368</v>
      </c>
      <c r="G3731" s="122">
        <v>15317344</v>
      </c>
      <c r="H3731" s="126"/>
      <c r="I3731" s="130" t="s">
        <v>8966</v>
      </c>
      <c r="J3731" s="126"/>
      <c r="K3731" s="126"/>
      <c r="L3731" s="126"/>
      <c r="M3731" s="126"/>
      <c r="N3731" s="226">
        <v>107150.8</v>
      </c>
      <c r="O3731" s="223">
        <v>0</v>
      </c>
      <c r="P3731" s="126" t="s">
        <v>1331</v>
      </c>
    </row>
    <row r="3732" spans="1:16" ht="76.5">
      <c r="A3732" s="126">
        <v>25</v>
      </c>
      <c r="B3732" s="126"/>
      <c r="C3732" s="127" t="s">
        <v>695</v>
      </c>
      <c r="D3732" s="121">
        <v>43034</v>
      </c>
      <c r="E3732" s="122" t="s">
        <v>8967</v>
      </c>
      <c r="F3732" s="122" t="s">
        <v>1368</v>
      </c>
      <c r="G3732" s="122">
        <v>15300396</v>
      </c>
      <c r="H3732" s="126"/>
      <c r="I3732" s="130" t="s">
        <v>8968</v>
      </c>
      <c r="J3732" s="126"/>
      <c r="K3732" s="126"/>
      <c r="L3732" s="126"/>
      <c r="M3732" s="126"/>
      <c r="N3732" s="226">
        <v>491808.12</v>
      </c>
      <c r="O3732" s="223">
        <v>0</v>
      </c>
      <c r="P3732" s="126" t="s">
        <v>1331</v>
      </c>
    </row>
    <row r="3733" spans="1:16" ht="63.75">
      <c r="A3733" s="126" t="s">
        <v>620</v>
      </c>
      <c r="B3733" s="126"/>
      <c r="C3733" s="127" t="s">
        <v>714</v>
      </c>
      <c r="D3733" s="121">
        <v>43035</v>
      </c>
      <c r="E3733" s="122" t="s">
        <v>8969</v>
      </c>
      <c r="F3733" s="122" t="s">
        <v>1368</v>
      </c>
      <c r="G3733" s="122">
        <v>15318027</v>
      </c>
      <c r="H3733" s="126"/>
      <c r="I3733" s="130" t="s">
        <v>8970</v>
      </c>
      <c r="J3733" s="126"/>
      <c r="K3733" s="126"/>
      <c r="L3733" s="126"/>
      <c r="M3733" s="126"/>
      <c r="N3733" s="226">
        <v>0</v>
      </c>
      <c r="O3733" s="223">
        <v>154324.81</v>
      </c>
      <c r="P3733" s="126" t="s">
        <v>1331</v>
      </c>
    </row>
    <row r="3734" spans="1:16" ht="76.5">
      <c r="A3734" s="126" t="s">
        <v>620</v>
      </c>
      <c r="B3734" s="126"/>
      <c r="C3734" s="127" t="s">
        <v>714</v>
      </c>
      <c r="D3734" s="121">
        <v>43035</v>
      </c>
      <c r="E3734" s="122" t="s">
        <v>8971</v>
      </c>
      <c r="F3734" s="122" t="s">
        <v>1368</v>
      </c>
      <c r="G3734" s="122">
        <v>15318026</v>
      </c>
      <c r="H3734" s="126"/>
      <c r="I3734" s="130" t="s">
        <v>8972</v>
      </c>
      <c r="J3734" s="126"/>
      <c r="K3734" s="126"/>
      <c r="L3734" s="126"/>
      <c r="M3734" s="126"/>
      <c r="N3734" s="226">
        <v>0</v>
      </c>
      <c r="O3734" s="223">
        <v>97313.67</v>
      </c>
      <c r="P3734" s="126" t="s">
        <v>1331</v>
      </c>
    </row>
    <row r="3735" spans="1:16" ht="76.5">
      <c r="A3735" s="126" t="s">
        <v>620</v>
      </c>
      <c r="B3735" s="126"/>
      <c r="C3735" s="127" t="s">
        <v>714</v>
      </c>
      <c r="D3735" s="121">
        <v>43035</v>
      </c>
      <c r="E3735" s="122" t="s">
        <v>8973</v>
      </c>
      <c r="F3735" s="122" t="s">
        <v>1368</v>
      </c>
      <c r="G3735" s="122">
        <v>15318025</v>
      </c>
      <c r="H3735" s="126"/>
      <c r="I3735" s="130" t="s">
        <v>8974</v>
      </c>
      <c r="J3735" s="126"/>
      <c r="K3735" s="126"/>
      <c r="L3735" s="126"/>
      <c r="M3735" s="126"/>
      <c r="N3735" s="226">
        <v>0</v>
      </c>
      <c r="O3735" s="223">
        <v>11791.14</v>
      </c>
      <c r="P3735" s="126" t="s">
        <v>1331</v>
      </c>
    </row>
    <row r="3736" spans="1:16" ht="63.75">
      <c r="A3736" s="126" t="s">
        <v>620</v>
      </c>
      <c r="B3736" s="126"/>
      <c r="C3736" s="127" t="s">
        <v>714</v>
      </c>
      <c r="D3736" s="121">
        <v>43035</v>
      </c>
      <c r="E3736" s="122" t="s">
        <v>8975</v>
      </c>
      <c r="F3736" s="122" t="s">
        <v>1368</v>
      </c>
      <c r="G3736" s="122">
        <v>15318024</v>
      </c>
      <c r="H3736" s="126"/>
      <c r="I3736" s="130" t="s">
        <v>8976</v>
      </c>
      <c r="J3736" s="126"/>
      <c r="K3736" s="126"/>
      <c r="L3736" s="126"/>
      <c r="M3736" s="126"/>
      <c r="N3736" s="226">
        <v>0</v>
      </c>
      <c r="O3736" s="223">
        <v>5794.96</v>
      </c>
      <c r="P3736" s="126" t="s">
        <v>1331</v>
      </c>
    </row>
    <row r="3737" spans="1:16" ht="76.5">
      <c r="A3737" s="126">
        <v>270</v>
      </c>
      <c r="B3737" s="126"/>
      <c r="C3737" s="127" t="s">
        <v>786</v>
      </c>
      <c r="D3737" s="121">
        <v>43035</v>
      </c>
      <c r="E3737" s="122" t="s">
        <v>8977</v>
      </c>
      <c r="F3737" s="122" t="s">
        <v>1260</v>
      </c>
      <c r="G3737" s="122">
        <v>15297676</v>
      </c>
      <c r="H3737" s="126"/>
      <c r="I3737" s="130" t="s">
        <v>8978</v>
      </c>
      <c r="J3737" s="126"/>
      <c r="K3737" s="126"/>
      <c r="L3737" s="126"/>
      <c r="M3737" s="126"/>
      <c r="N3737" s="226">
        <v>0</v>
      </c>
      <c r="O3737" s="223">
        <v>1786276.55</v>
      </c>
      <c r="P3737" s="126" t="s">
        <v>1331</v>
      </c>
    </row>
    <row r="3738" spans="1:16" ht="102">
      <c r="A3738" s="126">
        <v>86</v>
      </c>
      <c r="B3738" s="126"/>
      <c r="C3738" s="127" t="s">
        <v>711</v>
      </c>
      <c r="D3738" s="121">
        <v>43035</v>
      </c>
      <c r="E3738" s="122" t="s">
        <v>8979</v>
      </c>
      <c r="F3738" s="122" t="s">
        <v>6</v>
      </c>
      <c r="G3738" s="122">
        <v>902299</v>
      </c>
      <c r="H3738" s="126"/>
      <c r="I3738" s="130" t="s">
        <v>8980</v>
      </c>
      <c r="J3738" s="126"/>
      <c r="K3738" s="126"/>
      <c r="L3738" s="126"/>
      <c r="M3738" s="126"/>
      <c r="N3738" s="226">
        <v>0</v>
      </c>
      <c r="O3738" s="223">
        <v>57282.37</v>
      </c>
      <c r="P3738" s="126" t="s">
        <v>1331</v>
      </c>
    </row>
    <row r="3739" spans="1:16" ht="63.75">
      <c r="A3739" s="126">
        <v>513</v>
      </c>
      <c r="B3739" s="126"/>
      <c r="C3739" s="127" t="s">
        <v>201</v>
      </c>
      <c r="D3739" s="121">
        <v>43035</v>
      </c>
      <c r="E3739" s="122" t="s">
        <v>8981</v>
      </c>
      <c r="F3739" s="122" t="s">
        <v>6</v>
      </c>
      <c r="G3739" s="122">
        <v>902405</v>
      </c>
      <c r="H3739" s="126"/>
      <c r="I3739" s="130" t="s">
        <v>8982</v>
      </c>
      <c r="J3739" s="126"/>
      <c r="K3739" s="126"/>
      <c r="L3739" s="126"/>
      <c r="M3739" s="126"/>
      <c r="N3739" s="226">
        <v>0</v>
      </c>
      <c r="O3739" s="223">
        <v>385949.29</v>
      </c>
      <c r="P3739" s="126" t="s">
        <v>1331</v>
      </c>
    </row>
    <row r="3740" spans="1:16" ht="102">
      <c r="A3740" s="126" t="s">
        <v>621</v>
      </c>
      <c r="B3740" s="126"/>
      <c r="C3740" s="127" t="s">
        <v>715</v>
      </c>
      <c r="D3740" s="121">
        <v>43035</v>
      </c>
      <c r="E3740" s="122" t="s">
        <v>8983</v>
      </c>
      <c r="F3740" s="122" t="s">
        <v>6</v>
      </c>
      <c r="G3740" s="122">
        <v>902411</v>
      </c>
      <c r="H3740" s="126"/>
      <c r="I3740" s="130" t="s">
        <v>8984</v>
      </c>
      <c r="J3740" s="126"/>
      <c r="K3740" s="126"/>
      <c r="L3740" s="126"/>
      <c r="M3740" s="126"/>
      <c r="N3740" s="226">
        <v>0</v>
      </c>
      <c r="O3740" s="223">
        <v>795190000</v>
      </c>
      <c r="P3740" s="126" t="s">
        <v>1331</v>
      </c>
    </row>
    <row r="3741" spans="1:16" ht="89.25">
      <c r="A3741" s="126" t="s">
        <v>621</v>
      </c>
      <c r="B3741" s="126"/>
      <c r="C3741" s="127" t="s">
        <v>715</v>
      </c>
      <c r="D3741" s="121">
        <v>43035</v>
      </c>
      <c r="E3741" s="122" t="s">
        <v>8985</v>
      </c>
      <c r="F3741" s="122" t="s">
        <v>6</v>
      </c>
      <c r="G3741" s="122">
        <v>902486</v>
      </c>
      <c r="H3741" s="126"/>
      <c r="I3741" s="130" t="s">
        <v>8986</v>
      </c>
      <c r="J3741" s="126"/>
      <c r="K3741" s="126"/>
      <c r="L3741" s="126"/>
      <c r="M3741" s="126"/>
      <c r="N3741" s="226">
        <v>0</v>
      </c>
      <c r="O3741" s="223">
        <v>207763078</v>
      </c>
      <c r="P3741" s="126" t="s">
        <v>1331</v>
      </c>
    </row>
    <row r="3742" spans="1:16">
      <c r="A3742" s="126" t="s">
        <v>1761</v>
      </c>
      <c r="B3742" s="126"/>
      <c r="C3742" s="127" t="s">
        <v>1761</v>
      </c>
      <c r="D3742" s="121">
        <v>43035</v>
      </c>
      <c r="E3742" s="122" t="s">
        <v>8987</v>
      </c>
      <c r="F3742" s="122" t="s">
        <v>13</v>
      </c>
      <c r="G3742" s="122">
        <v>375533</v>
      </c>
      <c r="H3742" s="126"/>
      <c r="I3742" s="130" t="s">
        <v>8988</v>
      </c>
      <c r="J3742" s="126"/>
      <c r="K3742" s="126"/>
      <c r="L3742" s="126"/>
      <c r="M3742" s="126"/>
      <c r="N3742" s="226">
        <v>4083</v>
      </c>
      <c r="O3742" s="223">
        <v>0</v>
      </c>
      <c r="P3742" s="126" t="s">
        <v>1331</v>
      </c>
    </row>
    <row r="3743" spans="1:16">
      <c r="A3743" s="126" t="s">
        <v>1761</v>
      </c>
      <c r="B3743" s="126"/>
      <c r="C3743" s="127" t="s">
        <v>1761</v>
      </c>
      <c r="D3743" s="121">
        <v>43035</v>
      </c>
      <c r="E3743" s="122" t="s">
        <v>8989</v>
      </c>
      <c r="F3743" s="122" t="s">
        <v>13</v>
      </c>
      <c r="G3743" s="122">
        <v>375535</v>
      </c>
      <c r="H3743" s="126"/>
      <c r="I3743" s="130" t="s">
        <v>8988</v>
      </c>
      <c r="J3743" s="126"/>
      <c r="K3743" s="126"/>
      <c r="L3743" s="126"/>
      <c r="M3743" s="126"/>
      <c r="N3743" s="226">
        <v>16738.13</v>
      </c>
      <c r="O3743" s="223">
        <v>0</v>
      </c>
      <c r="P3743" s="126" t="s">
        <v>1331</v>
      </c>
    </row>
    <row r="3744" spans="1:16">
      <c r="A3744" s="126" t="s">
        <v>1761</v>
      </c>
      <c r="B3744" s="126"/>
      <c r="C3744" s="127" t="s">
        <v>1761</v>
      </c>
      <c r="D3744" s="121">
        <v>43035</v>
      </c>
      <c r="E3744" s="122" t="s">
        <v>8990</v>
      </c>
      <c r="F3744" s="122" t="s">
        <v>13</v>
      </c>
      <c r="G3744" s="122">
        <v>375537</v>
      </c>
      <c r="H3744" s="126"/>
      <c r="I3744" s="130" t="s">
        <v>8988</v>
      </c>
      <c r="J3744" s="126"/>
      <c r="K3744" s="126"/>
      <c r="L3744" s="126"/>
      <c r="M3744" s="126"/>
      <c r="N3744" s="226">
        <v>380.66</v>
      </c>
      <c r="O3744" s="223">
        <v>0</v>
      </c>
      <c r="P3744" s="126" t="s">
        <v>1331</v>
      </c>
    </row>
    <row r="3745" spans="1:16">
      <c r="A3745" s="126" t="s">
        <v>1761</v>
      </c>
      <c r="B3745" s="126"/>
      <c r="C3745" s="127" t="s">
        <v>1761</v>
      </c>
      <c r="D3745" s="121">
        <v>43035</v>
      </c>
      <c r="E3745" s="122" t="s">
        <v>8991</v>
      </c>
      <c r="F3745" s="122" t="s">
        <v>13</v>
      </c>
      <c r="G3745" s="122">
        <v>375539</v>
      </c>
      <c r="H3745" s="126"/>
      <c r="I3745" s="130" t="s">
        <v>8988</v>
      </c>
      <c r="J3745" s="126"/>
      <c r="K3745" s="126"/>
      <c r="L3745" s="126"/>
      <c r="M3745" s="126"/>
      <c r="N3745" s="226">
        <v>5915.65</v>
      </c>
      <c r="O3745" s="223">
        <v>0</v>
      </c>
      <c r="P3745" s="126" t="s">
        <v>1331</v>
      </c>
    </row>
    <row r="3746" spans="1:16">
      <c r="A3746" s="126" t="s">
        <v>1761</v>
      </c>
      <c r="B3746" s="126"/>
      <c r="C3746" s="127" t="s">
        <v>1761</v>
      </c>
      <c r="D3746" s="121">
        <v>43035</v>
      </c>
      <c r="E3746" s="122" t="s">
        <v>8992</v>
      </c>
      <c r="F3746" s="122" t="s">
        <v>13</v>
      </c>
      <c r="G3746" s="122">
        <v>375541</v>
      </c>
      <c r="H3746" s="126"/>
      <c r="I3746" s="130" t="s">
        <v>8988</v>
      </c>
      <c r="J3746" s="126"/>
      <c r="K3746" s="126"/>
      <c r="L3746" s="126"/>
      <c r="M3746" s="126"/>
      <c r="N3746" s="226">
        <v>28726.52</v>
      </c>
      <c r="O3746" s="223">
        <v>0</v>
      </c>
      <c r="P3746" s="126" t="s">
        <v>1331</v>
      </c>
    </row>
    <row r="3747" spans="1:16">
      <c r="A3747" s="126" t="s">
        <v>1761</v>
      </c>
      <c r="B3747" s="126"/>
      <c r="C3747" s="127" t="s">
        <v>1761</v>
      </c>
      <c r="D3747" s="121">
        <v>43035</v>
      </c>
      <c r="E3747" s="122" t="s">
        <v>8993</v>
      </c>
      <c r="F3747" s="122" t="s">
        <v>13</v>
      </c>
      <c r="G3747" s="122">
        <v>375543</v>
      </c>
      <c r="H3747" s="126"/>
      <c r="I3747" s="130" t="s">
        <v>8988</v>
      </c>
      <c r="J3747" s="126"/>
      <c r="K3747" s="126"/>
      <c r="L3747" s="126"/>
      <c r="M3747" s="126"/>
      <c r="N3747" s="226">
        <v>4472.6499999999996</v>
      </c>
      <c r="O3747" s="223">
        <v>0</v>
      </c>
      <c r="P3747" s="126" t="s">
        <v>1331</v>
      </c>
    </row>
    <row r="3748" spans="1:16">
      <c r="A3748" s="126" t="s">
        <v>1761</v>
      </c>
      <c r="B3748" s="126"/>
      <c r="C3748" s="127" t="s">
        <v>1761</v>
      </c>
      <c r="D3748" s="121">
        <v>43035</v>
      </c>
      <c r="E3748" s="122" t="s">
        <v>8994</v>
      </c>
      <c r="F3748" s="122" t="s">
        <v>13</v>
      </c>
      <c r="G3748" s="122">
        <v>375545</v>
      </c>
      <c r="H3748" s="126"/>
      <c r="I3748" s="130" t="s">
        <v>8988</v>
      </c>
      <c r="J3748" s="126"/>
      <c r="K3748" s="126"/>
      <c r="L3748" s="126"/>
      <c r="M3748" s="126"/>
      <c r="N3748" s="226">
        <v>6279.23</v>
      </c>
      <c r="O3748" s="223">
        <v>0</v>
      </c>
      <c r="P3748" s="126" t="s">
        <v>1331</v>
      </c>
    </row>
    <row r="3749" spans="1:16">
      <c r="A3749" s="126" t="s">
        <v>1761</v>
      </c>
      <c r="B3749" s="126"/>
      <c r="C3749" s="127" t="s">
        <v>1761</v>
      </c>
      <c r="D3749" s="121">
        <v>43035</v>
      </c>
      <c r="E3749" s="122" t="s">
        <v>8995</v>
      </c>
      <c r="F3749" s="122" t="s">
        <v>13</v>
      </c>
      <c r="G3749" s="122">
        <v>375547</v>
      </c>
      <c r="H3749" s="126"/>
      <c r="I3749" s="130" t="s">
        <v>8988</v>
      </c>
      <c r="J3749" s="126"/>
      <c r="K3749" s="126"/>
      <c r="L3749" s="126"/>
      <c r="M3749" s="126"/>
      <c r="N3749" s="226">
        <v>43014.94</v>
      </c>
      <c r="O3749" s="223">
        <v>0</v>
      </c>
      <c r="P3749" s="126" t="s">
        <v>1331</v>
      </c>
    </row>
    <row r="3750" spans="1:16">
      <c r="A3750" s="126" t="s">
        <v>1761</v>
      </c>
      <c r="B3750" s="126"/>
      <c r="C3750" s="127" t="s">
        <v>1761</v>
      </c>
      <c r="D3750" s="121">
        <v>43035</v>
      </c>
      <c r="E3750" s="122" t="s">
        <v>8996</v>
      </c>
      <c r="F3750" s="122" t="s">
        <v>13</v>
      </c>
      <c r="G3750" s="122">
        <v>375549</v>
      </c>
      <c r="H3750" s="126"/>
      <c r="I3750" s="130" t="s">
        <v>8988</v>
      </c>
      <c r="J3750" s="126"/>
      <c r="K3750" s="126"/>
      <c r="L3750" s="126"/>
      <c r="M3750" s="126"/>
      <c r="N3750" s="226">
        <v>110488254.98999999</v>
      </c>
      <c r="O3750" s="223">
        <v>0</v>
      </c>
      <c r="P3750" s="126" t="s">
        <v>1331</v>
      </c>
    </row>
    <row r="3751" spans="1:16">
      <c r="A3751" s="126" t="s">
        <v>1761</v>
      </c>
      <c r="B3751" s="126"/>
      <c r="C3751" s="127" t="s">
        <v>1761</v>
      </c>
      <c r="D3751" s="121">
        <v>43035</v>
      </c>
      <c r="E3751" s="122" t="s">
        <v>8997</v>
      </c>
      <c r="F3751" s="122" t="s">
        <v>13</v>
      </c>
      <c r="G3751" s="122">
        <v>375551</v>
      </c>
      <c r="H3751" s="126"/>
      <c r="I3751" s="130" t="s">
        <v>8988</v>
      </c>
      <c r="J3751" s="126"/>
      <c r="K3751" s="126"/>
      <c r="L3751" s="126"/>
      <c r="M3751" s="126"/>
      <c r="N3751" s="226">
        <v>47487788.649999999</v>
      </c>
      <c r="O3751" s="223">
        <v>0</v>
      </c>
      <c r="P3751" s="126" t="s">
        <v>1331</v>
      </c>
    </row>
    <row r="3752" spans="1:16">
      <c r="A3752" s="126" t="s">
        <v>1761</v>
      </c>
      <c r="B3752" s="126"/>
      <c r="C3752" s="127" t="s">
        <v>1761</v>
      </c>
      <c r="D3752" s="121">
        <v>43035</v>
      </c>
      <c r="E3752" s="122" t="s">
        <v>8998</v>
      </c>
      <c r="F3752" s="122" t="s">
        <v>13</v>
      </c>
      <c r="G3752" s="122">
        <v>375553</v>
      </c>
      <c r="H3752" s="126"/>
      <c r="I3752" s="130" t="s">
        <v>8988</v>
      </c>
      <c r="J3752" s="126"/>
      <c r="K3752" s="126"/>
      <c r="L3752" s="126"/>
      <c r="M3752" s="126"/>
      <c r="N3752" s="226">
        <v>8235232.4299999997</v>
      </c>
      <c r="O3752" s="223">
        <v>0</v>
      </c>
      <c r="P3752" s="126" t="s">
        <v>1331</v>
      </c>
    </row>
    <row r="3753" spans="1:16">
      <c r="A3753" s="126" t="s">
        <v>1761</v>
      </c>
      <c r="B3753" s="126"/>
      <c r="C3753" s="127" t="s">
        <v>1761</v>
      </c>
      <c r="D3753" s="121">
        <v>43035</v>
      </c>
      <c r="E3753" s="122" t="s">
        <v>8999</v>
      </c>
      <c r="F3753" s="122" t="s">
        <v>13</v>
      </c>
      <c r="G3753" s="122">
        <v>375555</v>
      </c>
      <c r="H3753" s="126"/>
      <c r="I3753" s="130" t="s">
        <v>8988</v>
      </c>
      <c r="J3753" s="126"/>
      <c r="K3753" s="126"/>
      <c r="L3753" s="126"/>
      <c r="M3753" s="126"/>
      <c r="N3753" s="226">
        <v>17857.330000000002</v>
      </c>
      <c r="O3753" s="223">
        <v>0</v>
      </c>
      <c r="P3753" s="126" t="s">
        <v>1331</v>
      </c>
    </row>
    <row r="3754" spans="1:16">
      <c r="A3754" s="126" t="s">
        <v>1761</v>
      </c>
      <c r="B3754" s="126"/>
      <c r="C3754" s="127" t="s">
        <v>1761</v>
      </c>
      <c r="D3754" s="121">
        <v>43035</v>
      </c>
      <c r="E3754" s="122" t="s">
        <v>9000</v>
      </c>
      <c r="F3754" s="122" t="s">
        <v>13</v>
      </c>
      <c r="G3754" s="122">
        <v>375557</v>
      </c>
      <c r="H3754" s="126"/>
      <c r="I3754" s="130" t="s">
        <v>8988</v>
      </c>
      <c r="J3754" s="126"/>
      <c r="K3754" s="126"/>
      <c r="L3754" s="126"/>
      <c r="M3754" s="126"/>
      <c r="N3754" s="226">
        <v>1077.0899999999999</v>
      </c>
      <c r="O3754" s="223">
        <v>0</v>
      </c>
      <c r="P3754" s="126" t="s">
        <v>1331</v>
      </c>
    </row>
    <row r="3755" spans="1:16">
      <c r="A3755" s="126" t="s">
        <v>1761</v>
      </c>
      <c r="B3755" s="126"/>
      <c r="C3755" s="127" t="s">
        <v>1761</v>
      </c>
      <c r="D3755" s="121">
        <v>43035</v>
      </c>
      <c r="E3755" s="122" t="s">
        <v>9001</v>
      </c>
      <c r="F3755" s="122" t="s">
        <v>13</v>
      </c>
      <c r="G3755" s="122">
        <v>375559</v>
      </c>
      <c r="H3755" s="126"/>
      <c r="I3755" s="130" t="s">
        <v>8988</v>
      </c>
      <c r="J3755" s="126"/>
      <c r="K3755" s="126"/>
      <c r="L3755" s="126"/>
      <c r="M3755" s="126"/>
      <c r="N3755" s="226">
        <v>16738.13</v>
      </c>
      <c r="O3755" s="223">
        <v>0</v>
      </c>
      <c r="P3755" s="126" t="s">
        <v>1331</v>
      </c>
    </row>
    <row r="3756" spans="1:16">
      <c r="A3756" s="126" t="s">
        <v>1761</v>
      </c>
      <c r="B3756" s="126"/>
      <c r="C3756" s="127" t="s">
        <v>1761</v>
      </c>
      <c r="D3756" s="121">
        <v>43035</v>
      </c>
      <c r="E3756" s="122" t="s">
        <v>9002</v>
      </c>
      <c r="F3756" s="122" t="s">
        <v>13</v>
      </c>
      <c r="G3756" s="122">
        <v>375561</v>
      </c>
      <c r="H3756" s="126"/>
      <c r="I3756" s="130" t="s">
        <v>8988</v>
      </c>
      <c r="J3756" s="126"/>
      <c r="K3756" s="126"/>
      <c r="L3756" s="126"/>
      <c r="M3756" s="126"/>
      <c r="N3756" s="226">
        <v>16738.13</v>
      </c>
      <c r="O3756" s="223">
        <v>0</v>
      </c>
      <c r="P3756" s="126" t="s">
        <v>1331</v>
      </c>
    </row>
    <row r="3757" spans="1:16">
      <c r="A3757" s="126" t="s">
        <v>1761</v>
      </c>
      <c r="B3757" s="126"/>
      <c r="C3757" s="127" t="s">
        <v>1761</v>
      </c>
      <c r="D3757" s="121">
        <v>43035</v>
      </c>
      <c r="E3757" s="122" t="s">
        <v>9003</v>
      </c>
      <c r="F3757" s="122" t="s">
        <v>13</v>
      </c>
      <c r="G3757" s="122">
        <v>375563</v>
      </c>
      <c r="H3757" s="126"/>
      <c r="I3757" s="130" t="s">
        <v>8988</v>
      </c>
      <c r="J3757" s="126"/>
      <c r="K3757" s="126"/>
      <c r="L3757" s="126"/>
      <c r="M3757" s="126"/>
      <c r="N3757" s="226">
        <v>16738.13</v>
      </c>
      <c r="O3757" s="223">
        <v>0</v>
      </c>
      <c r="P3757" s="126" t="s">
        <v>1331</v>
      </c>
    </row>
    <row r="3758" spans="1:16">
      <c r="A3758" s="126" t="s">
        <v>1761</v>
      </c>
      <c r="B3758" s="126"/>
      <c r="C3758" s="127" t="s">
        <v>1761</v>
      </c>
      <c r="D3758" s="121">
        <v>43035</v>
      </c>
      <c r="E3758" s="122" t="s">
        <v>9004</v>
      </c>
      <c r="F3758" s="122" t="s">
        <v>13</v>
      </c>
      <c r="G3758" s="122">
        <v>375565</v>
      </c>
      <c r="H3758" s="126"/>
      <c r="I3758" s="130" t="s">
        <v>8988</v>
      </c>
      <c r="J3758" s="126"/>
      <c r="K3758" s="126"/>
      <c r="L3758" s="126"/>
      <c r="M3758" s="126"/>
      <c r="N3758" s="226">
        <v>16738.13</v>
      </c>
      <c r="O3758" s="223">
        <v>0</v>
      </c>
      <c r="P3758" s="126" t="s">
        <v>1331</v>
      </c>
    </row>
    <row r="3759" spans="1:16">
      <c r="A3759" s="126" t="s">
        <v>1761</v>
      </c>
      <c r="B3759" s="126"/>
      <c r="C3759" s="127" t="s">
        <v>1761</v>
      </c>
      <c r="D3759" s="121">
        <v>43035</v>
      </c>
      <c r="E3759" s="122" t="s">
        <v>9005</v>
      </c>
      <c r="F3759" s="122" t="s">
        <v>13</v>
      </c>
      <c r="G3759" s="122">
        <v>375567</v>
      </c>
      <c r="H3759" s="126"/>
      <c r="I3759" s="130" t="s">
        <v>8988</v>
      </c>
      <c r="J3759" s="126"/>
      <c r="K3759" s="126"/>
      <c r="L3759" s="126"/>
      <c r="M3759" s="126"/>
      <c r="N3759" s="226">
        <v>316585.23</v>
      </c>
      <c r="O3759" s="223">
        <v>0</v>
      </c>
      <c r="P3759" s="126" t="s">
        <v>1331</v>
      </c>
    </row>
    <row r="3760" spans="1:16">
      <c r="A3760" s="126" t="s">
        <v>1761</v>
      </c>
      <c r="B3760" s="126"/>
      <c r="C3760" s="127" t="s">
        <v>1761</v>
      </c>
      <c r="D3760" s="121">
        <v>43035</v>
      </c>
      <c r="E3760" s="122" t="s">
        <v>9006</v>
      </c>
      <c r="F3760" s="122" t="s">
        <v>13</v>
      </c>
      <c r="G3760" s="122">
        <v>375569</v>
      </c>
      <c r="H3760" s="126"/>
      <c r="I3760" s="130" t="s">
        <v>8988</v>
      </c>
      <c r="J3760" s="126"/>
      <c r="K3760" s="126"/>
      <c r="L3760" s="126"/>
      <c r="M3760" s="126"/>
      <c r="N3760" s="226">
        <v>6311.2</v>
      </c>
      <c r="O3760" s="223">
        <v>0</v>
      </c>
      <c r="P3760" s="126" t="s">
        <v>1331</v>
      </c>
    </row>
    <row r="3761" spans="1:16">
      <c r="A3761" s="126" t="s">
        <v>1761</v>
      </c>
      <c r="B3761" s="126"/>
      <c r="C3761" s="127" t="s">
        <v>1761</v>
      </c>
      <c r="D3761" s="121">
        <v>43035</v>
      </c>
      <c r="E3761" s="122" t="s">
        <v>9007</v>
      </c>
      <c r="F3761" s="122" t="s">
        <v>13</v>
      </c>
      <c r="G3761" s="122">
        <v>375571</v>
      </c>
      <c r="H3761" s="126"/>
      <c r="I3761" s="130" t="s">
        <v>8988</v>
      </c>
      <c r="J3761" s="126"/>
      <c r="K3761" s="126"/>
      <c r="L3761" s="126"/>
      <c r="M3761" s="126"/>
      <c r="N3761" s="226">
        <v>3696.37</v>
      </c>
      <c r="O3761" s="223">
        <v>0</v>
      </c>
      <c r="P3761" s="126" t="s">
        <v>1331</v>
      </c>
    </row>
    <row r="3762" spans="1:16">
      <c r="A3762" s="126" t="s">
        <v>1761</v>
      </c>
      <c r="B3762" s="126"/>
      <c r="C3762" s="127" t="s">
        <v>1761</v>
      </c>
      <c r="D3762" s="121">
        <v>43035</v>
      </c>
      <c r="E3762" s="122" t="s">
        <v>9008</v>
      </c>
      <c r="F3762" s="122" t="s">
        <v>13</v>
      </c>
      <c r="G3762" s="122">
        <v>375573</v>
      </c>
      <c r="H3762" s="126"/>
      <c r="I3762" s="130" t="s">
        <v>8988</v>
      </c>
      <c r="J3762" s="126"/>
      <c r="K3762" s="126"/>
      <c r="L3762" s="126"/>
      <c r="M3762" s="126"/>
      <c r="N3762" s="226">
        <v>1443</v>
      </c>
      <c r="O3762" s="223">
        <v>0</v>
      </c>
      <c r="P3762" s="126" t="s">
        <v>1331</v>
      </c>
    </row>
    <row r="3763" spans="1:16">
      <c r="A3763" s="126" t="s">
        <v>1761</v>
      </c>
      <c r="B3763" s="126"/>
      <c r="C3763" s="127" t="s">
        <v>1761</v>
      </c>
      <c r="D3763" s="121">
        <v>43035</v>
      </c>
      <c r="E3763" s="122" t="s">
        <v>9009</v>
      </c>
      <c r="F3763" s="122" t="s">
        <v>13</v>
      </c>
      <c r="G3763" s="122">
        <v>375575</v>
      </c>
      <c r="H3763" s="126"/>
      <c r="I3763" s="130" t="s">
        <v>8988</v>
      </c>
      <c r="J3763" s="126"/>
      <c r="K3763" s="126"/>
      <c r="L3763" s="126"/>
      <c r="M3763" s="126"/>
      <c r="N3763" s="226">
        <v>5915.65</v>
      </c>
      <c r="O3763" s="223">
        <v>0</v>
      </c>
      <c r="P3763" s="126" t="s">
        <v>1331</v>
      </c>
    </row>
    <row r="3764" spans="1:16">
      <c r="A3764" s="126" t="s">
        <v>1761</v>
      </c>
      <c r="B3764" s="126"/>
      <c r="C3764" s="127" t="s">
        <v>1761</v>
      </c>
      <c r="D3764" s="121">
        <v>43035</v>
      </c>
      <c r="E3764" s="122" t="s">
        <v>9010</v>
      </c>
      <c r="F3764" s="122" t="s">
        <v>13</v>
      </c>
      <c r="G3764" s="122">
        <v>375577</v>
      </c>
      <c r="H3764" s="126"/>
      <c r="I3764" s="130" t="s">
        <v>8988</v>
      </c>
      <c r="J3764" s="126"/>
      <c r="K3764" s="126"/>
      <c r="L3764" s="126"/>
      <c r="M3764" s="126"/>
      <c r="N3764" s="226">
        <v>5915.65</v>
      </c>
      <c r="O3764" s="223">
        <v>0</v>
      </c>
      <c r="P3764" s="126" t="s">
        <v>1331</v>
      </c>
    </row>
    <row r="3765" spans="1:16">
      <c r="A3765" s="126" t="s">
        <v>1761</v>
      </c>
      <c r="B3765" s="126"/>
      <c r="C3765" s="127" t="s">
        <v>1761</v>
      </c>
      <c r="D3765" s="121">
        <v>43035</v>
      </c>
      <c r="E3765" s="122" t="s">
        <v>9011</v>
      </c>
      <c r="F3765" s="122" t="s">
        <v>13</v>
      </c>
      <c r="G3765" s="122">
        <v>375579</v>
      </c>
      <c r="H3765" s="126"/>
      <c r="I3765" s="130" t="s">
        <v>8988</v>
      </c>
      <c r="J3765" s="126"/>
      <c r="K3765" s="126"/>
      <c r="L3765" s="126"/>
      <c r="M3765" s="126"/>
      <c r="N3765" s="226">
        <v>2510716.5099999998</v>
      </c>
      <c r="O3765" s="223">
        <v>0</v>
      </c>
      <c r="P3765" s="126" t="s">
        <v>1331</v>
      </c>
    </row>
    <row r="3766" spans="1:16">
      <c r="A3766" s="126" t="s">
        <v>1761</v>
      </c>
      <c r="B3766" s="126"/>
      <c r="C3766" s="127" t="s">
        <v>1761</v>
      </c>
      <c r="D3766" s="121">
        <v>43035</v>
      </c>
      <c r="E3766" s="122" t="s">
        <v>9012</v>
      </c>
      <c r="F3766" s="122" t="s">
        <v>13</v>
      </c>
      <c r="G3766" s="122">
        <v>375581</v>
      </c>
      <c r="H3766" s="126"/>
      <c r="I3766" s="130" t="s">
        <v>8988</v>
      </c>
      <c r="J3766" s="126"/>
      <c r="K3766" s="126"/>
      <c r="L3766" s="126"/>
      <c r="M3766" s="126"/>
      <c r="N3766" s="226">
        <v>2510716.5099999998</v>
      </c>
      <c r="O3766" s="223">
        <v>0</v>
      </c>
      <c r="P3766" s="126" t="s">
        <v>1331</v>
      </c>
    </row>
    <row r="3767" spans="1:16">
      <c r="A3767" s="126" t="s">
        <v>1761</v>
      </c>
      <c r="B3767" s="126"/>
      <c r="C3767" s="127" t="s">
        <v>1761</v>
      </c>
      <c r="D3767" s="121">
        <v>43035</v>
      </c>
      <c r="E3767" s="122" t="s">
        <v>9013</v>
      </c>
      <c r="F3767" s="122" t="s">
        <v>13</v>
      </c>
      <c r="G3767" s="122">
        <v>375583</v>
      </c>
      <c r="H3767" s="126"/>
      <c r="I3767" s="130" t="s">
        <v>8988</v>
      </c>
      <c r="J3767" s="126"/>
      <c r="K3767" s="126"/>
      <c r="L3767" s="126"/>
      <c r="M3767" s="126"/>
      <c r="N3767" s="226">
        <v>5841600.3499999996</v>
      </c>
      <c r="O3767" s="223">
        <v>0</v>
      </c>
      <c r="P3767" s="126" t="s">
        <v>1331</v>
      </c>
    </row>
    <row r="3768" spans="1:16">
      <c r="A3768" s="126" t="s">
        <v>1761</v>
      </c>
      <c r="B3768" s="126"/>
      <c r="C3768" s="127" t="s">
        <v>1761</v>
      </c>
      <c r="D3768" s="121">
        <v>43035</v>
      </c>
      <c r="E3768" s="122" t="s">
        <v>9014</v>
      </c>
      <c r="F3768" s="122" t="s">
        <v>13</v>
      </c>
      <c r="G3768" s="122">
        <v>375585</v>
      </c>
      <c r="H3768" s="126"/>
      <c r="I3768" s="130" t="s">
        <v>8988</v>
      </c>
      <c r="J3768" s="126"/>
      <c r="K3768" s="126"/>
      <c r="L3768" s="126"/>
      <c r="M3768" s="126"/>
      <c r="N3768" s="226">
        <v>5915.65</v>
      </c>
      <c r="O3768" s="223">
        <v>0</v>
      </c>
      <c r="P3768" s="126" t="s">
        <v>1331</v>
      </c>
    </row>
    <row r="3769" spans="1:16">
      <c r="A3769" s="126" t="s">
        <v>1761</v>
      </c>
      <c r="B3769" s="126"/>
      <c r="C3769" s="127" t="s">
        <v>1761</v>
      </c>
      <c r="D3769" s="121">
        <v>43035</v>
      </c>
      <c r="E3769" s="122" t="s">
        <v>9015</v>
      </c>
      <c r="F3769" s="122" t="s">
        <v>13</v>
      </c>
      <c r="G3769" s="122">
        <v>375587</v>
      </c>
      <c r="H3769" s="126"/>
      <c r="I3769" s="130" t="s">
        <v>8988</v>
      </c>
      <c r="J3769" s="126"/>
      <c r="K3769" s="126"/>
      <c r="L3769" s="126"/>
      <c r="M3769" s="126"/>
      <c r="N3769" s="226">
        <v>5915.65</v>
      </c>
      <c r="O3769" s="223">
        <v>0</v>
      </c>
      <c r="P3769" s="126" t="s">
        <v>1331</v>
      </c>
    </row>
    <row r="3770" spans="1:16">
      <c r="A3770" s="126" t="s">
        <v>1761</v>
      </c>
      <c r="B3770" s="126"/>
      <c r="C3770" s="127" t="s">
        <v>1761</v>
      </c>
      <c r="D3770" s="121">
        <v>43035</v>
      </c>
      <c r="E3770" s="122" t="s">
        <v>9016</v>
      </c>
      <c r="F3770" s="122" t="s">
        <v>13</v>
      </c>
      <c r="G3770" s="122">
        <v>375589</v>
      </c>
      <c r="H3770" s="126"/>
      <c r="I3770" s="130" t="s">
        <v>8988</v>
      </c>
      <c r="J3770" s="126"/>
      <c r="K3770" s="126"/>
      <c r="L3770" s="126"/>
      <c r="M3770" s="126"/>
      <c r="N3770" s="226">
        <v>49047.22</v>
      </c>
      <c r="O3770" s="223">
        <v>0</v>
      </c>
      <c r="P3770" s="126" t="s">
        <v>1331</v>
      </c>
    </row>
    <row r="3771" spans="1:16">
      <c r="A3771" s="126" t="s">
        <v>1761</v>
      </c>
      <c r="B3771" s="126"/>
      <c r="C3771" s="127" t="s">
        <v>1761</v>
      </c>
      <c r="D3771" s="121">
        <v>43035</v>
      </c>
      <c r="E3771" s="122" t="s">
        <v>9017</v>
      </c>
      <c r="F3771" s="122" t="s">
        <v>13</v>
      </c>
      <c r="G3771" s="122">
        <v>375591</v>
      </c>
      <c r="H3771" s="126"/>
      <c r="I3771" s="130" t="s">
        <v>8988</v>
      </c>
      <c r="J3771" s="126"/>
      <c r="K3771" s="126"/>
      <c r="L3771" s="126"/>
      <c r="M3771" s="126"/>
      <c r="N3771" s="226">
        <v>2958.31</v>
      </c>
      <c r="O3771" s="223">
        <v>0</v>
      </c>
      <c r="P3771" s="126" t="s">
        <v>1331</v>
      </c>
    </row>
    <row r="3772" spans="1:16">
      <c r="A3772" s="126" t="s">
        <v>1761</v>
      </c>
      <c r="B3772" s="126"/>
      <c r="C3772" s="127" t="s">
        <v>1761</v>
      </c>
      <c r="D3772" s="121">
        <v>43035</v>
      </c>
      <c r="E3772" s="122" t="s">
        <v>9018</v>
      </c>
      <c r="F3772" s="122" t="s">
        <v>13</v>
      </c>
      <c r="G3772" s="122">
        <v>375593</v>
      </c>
      <c r="H3772" s="126"/>
      <c r="I3772" s="130" t="s">
        <v>8988</v>
      </c>
      <c r="J3772" s="126"/>
      <c r="K3772" s="126"/>
      <c r="L3772" s="126"/>
      <c r="M3772" s="126"/>
      <c r="N3772" s="226">
        <v>11214.39</v>
      </c>
      <c r="O3772" s="223">
        <v>0</v>
      </c>
      <c r="P3772" s="126" t="s">
        <v>1331</v>
      </c>
    </row>
    <row r="3773" spans="1:16">
      <c r="A3773" s="126" t="s">
        <v>1761</v>
      </c>
      <c r="B3773" s="126"/>
      <c r="C3773" s="127" t="s">
        <v>1761</v>
      </c>
      <c r="D3773" s="121">
        <v>43035</v>
      </c>
      <c r="E3773" s="122" t="s">
        <v>9019</v>
      </c>
      <c r="F3773" s="122" t="s">
        <v>13</v>
      </c>
      <c r="G3773" s="122">
        <v>375595</v>
      </c>
      <c r="H3773" s="126"/>
      <c r="I3773" s="130" t="s">
        <v>8988</v>
      </c>
      <c r="J3773" s="126"/>
      <c r="K3773" s="126"/>
      <c r="L3773" s="126"/>
      <c r="M3773" s="126"/>
      <c r="N3773" s="226">
        <v>45973.18</v>
      </c>
      <c r="O3773" s="223">
        <v>0</v>
      </c>
      <c r="P3773" s="126" t="s">
        <v>1331</v>
      </c>
    </row>
    <row r="3774" spans="1:16">
      <c r="A3774" s="126" t="s">
        <v>1761</v>
      </c>
      <c r="B3774" s="126"/>
      <c r="C3774" s="127" t="s">
        <v>1761</v>
      </c>
      <c r="D3774" s="121">
        <v>43035</v>
      </c>
      <c r="E3774" s="122" t="s">
        <v>9020</v>
      </c>
      <c r="F3774" s="122" t="s">
        <v>13</v>
      </c>
      <c r="G3774" s="122">
        <v>375597</v>
      </c>
      <c r="H3774" s="126"/>
      <c r="I3774" s="130" t="s">
        <v>8988</v>
      </c>
      <c r="J3774" s="126"/>
      <c r="K3774" s="126"/>
      <c r="L3774" s="126"/>
      <c r="M3774" s="126"/>
      <c r="N3774" s="226">
        <v>45973.18</v>
      </c>
      <c r="O3774" s="223">
        <v>0</v>
      </c>
      <c r="P3774" s="126" t="s">
        <v>1331</v>
      </c>
    </row>
    <row r="3775" spans="1:16">
      <c r="A3775" s="126" t="s">
        <v>1761</v>
      </c>
      <c r="B3775" s="126"/>
      <c r="C3775" s="127" t="s">
        <v>1761</v>
      </c>
      <c r="D3775" s="121">
        <v>43035</v>
      </c>
      <c r="E3775" s="122" t="s">
        <v>9021</v>
      </c>
      <c r="F3775" s="122" t="s">
        <v>13</v>
      </c>
      <c r="G3775" s="122">
        <v>375599</v>
      </c>
      <c r="H3775" s="126"/>
      <c r="I3775" s="130" t="s">
        <v>8988</v>
      </c>
      <c r="J3775" s="126"/>
      <c r="K3775" s="126"/>
      <c r="L3775" s="126"/>
      <c r="M3775" s="126"/>
      <c r="N3775" s="226">
        <v>45973.18</v>
      </c>
      <c r="O3775" s="223">
        <v>0</v>
      </c>
      <c r="P3775" s="126" t="s">
        <v>1331</v>
      </c>
    </row>
    <row r="3776" spans="1:16">
      <c r="A3776" s="126" t="s">
        <v>1761</v>
      </c>
      <c r="B3776" s="126"/>
      <c r="C3776" s="127" t="s">
        <v>1761</v>
      </c>
      <c r="D3776" s="121">
        <v>43035</v>
      </c>
      <c r="E3776" s="122" t="s">
        <v>9022</v>
      </c>
      <c r="F3776" s="122" t="s">
        <v>13</v>
      </c>
      <c r="G3776" s="122">
        <v>375601</v>
      </c>
      <c r="H3776" s="126"/>
      <c r="I3776" s="130" t="s">
        <v>8988</v>
      </c>
      <c r="J3776" s="126"/>
      <c r="K3776" s="126"/>
      <c r="L3776" s="126"/>
      <c r="M3776" s="126"/>
      <c r="N3776" s="226">
        <v>45973.18</v>
      </c>
      <c r="O3776" s="223">
        <v>0</v>
      </c>
      <c r="P3776" s="126" t="s">
        <v>1331</v>
      </c>
    </row>
    <row r="3777" spans="1:16">
      <c r="A3777" s="126" t="s">
        <v>1761</v>
      </c>
      <c r="B3777" s="126"/>
      <c r="C3777" s="127" t="s">
        <v>1761</v>
      </c>
      <c r="D3777" s="121">
        <v>43035</v>
      </c>
      <c r="E3777" s="122" t="s">
        <v>9023</v>
      </c>
      <c r="F3777" s="122" t="s">
        <v>13</v>
      </c>
      <c r="G3777" s="122">
        <v>375603</v>
      </c>
      <c r="H3777" s="126"/>
      <c r="I3777" s="130" t="s">
        <v>8988</v>
      </c>
      <c r="J3777" s="126"/>
      <c r="K3777" s="126"/>
      <c r="L3777" s="126"/>
      <c r="M3777" s="126"/>
      <c r="N3777" s="226">
        <v>54901.54</v>
      </c>
      <c r="O3777" s="223">
        <v>0</v>
      </c>
      <c r="P3777" s="126" t="s">
        <v>1331</v>
      </c>
    </row>
    <row r="3778" spans="1:16">
      <c r="A3778" s="126" t="s">
        <v>1761</v>
      </c>
      <c r="B3778" s="126"/>
      <c r="C3778" s="127" t="s">
        <v>1761</v>
      </c>
      <c r="D3778" s="121">
        <v>43035</v>
      </c>
      <c r="E3778" s="122" t="s">
        <v>9024</v>
      </c>
      <c r="F3778" s="122" t="s">
        <v>13</v>
      </c>
      <c r="G3778" s="122">
        <v>375605</v>
      </c>
      <c r="H3778" s="126"/>
      <c r="I3778" s="130" t="s">
        <v>8988</v>
      </c>
      <c r="J3778" s="126"/>
      <c r="K3778" s="126"/>
      <c r="L3778" s="126"/>
      <c r="M3778" s="126"/>
      <c r="N3778" s="226">
        <v>5534.99</v>
      </c>
      <c r="O3778" s="223">
        <v>0</v>
      </c>
      <c r="P3778" s="126" t="s">
        <v>1331</v>
      </c>
    </row>
    <row r="3779" spans="1:16">
      <c r="A3779" s="126" t="s">
        <v>1761</v>
      </c>
      <c r="B3779" s="126"/>
      <c r="C3779" s="127" t="s">
        <v>1761</v>
      </c>
      <c r="D3779" s="121">
        <v>43035</v>
      </c>
      <c r="E3779" s="122" t="s">
        <v>9025</v>
      </c>
      <c r="F3779" s="122" t="s">
        <v>13</v>
      </c>
      <c r="G3779" s="122">
        <v>375607</v>
      </c>
      <c r="H3779" s="126"/>
      <c r="I3779" s="130" t="s">
        <v>8988</v>
      </c>
      <c r="J3779" s="126"/>
      <c r="K3779" s="126"/>
      <c r="L3779" s="126"/>
      <c r="M3779" s="126"/>
      <c r="N3779" s="226">
        <v>2219.21</v>
      </c>
      <c r="O3779" s="223">
        <v>0</v>
      </c>
      <c r="P3779" s="126" t="s">
        <v>1331</v>
      </c>
    </row>
    <row r="3780" spans="1:16">
      <c r="A3780" s="126" t="s">
        <v>1761</v>
      </c>
      <c r="B3780" s="126"/>
      <c r="C3780" s="127" t="s">
        <v>1761</v>
      </c>
      <c r="D3780" s="121">
        <v>43035</v>
      </c>
      <c r="E3780" s="122" t="s">
        <v>9026</v>
      </c>
      <c r="F3780" s="122" t="s">
        <v>13</v>
      </c>
      <c r="G3780" s="122">
        <v>375609</v>
      </c>
      <c r="H3780" s="126"/>
      <c r="I3780" s="130" t="s">
        <v>8988</v>
      </c>
      <c r="J3780" s="126"/>
      <c r="K3780" s="126"/>
      <c r="L3780" s="126"/>
      <c r="M3780" s="126"/>
      <c r="N3780" s="226">
        <v>15661.04</v>
      </c>
      <c r="O3780" s="223">
        <v>0</v>
      </c>
      <c r="P3780" s="126" t="s">
        <v>1331</v>
      </c>
    </row>
    <row r="3781" spans="1:16">
      <c r="A3781" s="126" t="s">
        <v>1761</v>
      </c>
      <c r="B3781" s="126"/>
      <c r="C3781" s="127" t="s">
        <v>1761</v>
      </c>
      <c r="D3781" s="121">
        <v>43035</v>
      </c>
      <c r="E3781" s="122" t="s">
        <v>9027</v>
      </c>
      <c r="F3781" s="122" t="s">
        <v>13</v>
      </c>
      <c r="G3781" s="122">
        <v>375611</v>
      </c>
      <c r="H3781" s="126"/>
      <c r="I3781" s="130" t="s">
        <v>8988</v>
      </c>
      <c r="J3781" s="126"/>
      <c r="K3781" s="126"/>
      <c r="L3781" s="126"/>
      <c r="M3781" s="126"/>
      <c r="N3781" s="226">
        <v>2951905.33</v>
      </c>
      <c r="O3781" s="223">
        <v>0</v>
      </c>
      <c r="P3781" s="126" t="s">
        <v>1331</v>
      </c>
    </row>
    <row r="3782" spans="1:16">
      <c r="A3782" s="126" t="s">
        <v>1761</v>
      </c>
      <c r="B3782" s="126"/>
      <c r="C3782" s="127" t="s">
        <v>1761</v>
      </c>
      <c r="D3782" s="121">
        <v>43035</v>
      </c>
      <c r="E3782" s="122" t="s">
        <v>9028</v>
      </c>
      <c r="F3782" s="122" t="s">
        <v>13</v>
      </c>
      <c r="G3782" s="122">
        <v>375613</v>
      </c>
      <c r="H3782" s="126"/>
      <c r="I3782" s="130" t="s">
        <v>8988</v>
      </c>
      <c r="J3782" s="126"/>
      <c r="K3782" s="126"/>
      <c r="L3782" s="126"/>
      <c r="M3782" s="126"/>
      <c r="N3782" s="226">
        <v>45973.18</v>
      </c>
      <c r="O3782" s="223">
        <v>0</v>
      </c>
      <c r="P3782" s="126" t="s">
        <v>1331</v>
      </c>
    </row>
    <row r="3783" spans="1:16">
      <c r="A3783" s="126" t="s">
        <v>1761</v>
      </c>
      <c r="B3783" s="126"/>
      <c r="C3783" s="127" t="s">
        <v>1761</v>
      </c>
      <c r="D3783" s="121">
        <v>43035</v>
      </c>
      <c r="E3783" s="122" t="s">
        <v>9029</v>
      </c>
      <c r="F3783" s="122" t="s">
        <v>13</v>
      </c>
      <c r="G3783" s="122">
        <v>375615</v>
      </c>
      <c r="H3783" s="126"/>
      <c r="I3783" s="130" t="s">
        <v>8988</v>
      </c>
      <c r="J3783" s="126"/>
      <c r="K3783" s="126"/>
      <c r="L3783" s="126"/>
      <c r="M3783" s="126"/>
      <c r="N3783" s="226">
        <v>12655.12</v>
      </c>
      <c r="O3783" s="223">
        <v>0</v>
      </c>
      <c r="P3783" s="126" t="s">
        <v>1331</v>
      </c>
    </row>
    <row r="3784" spans="1:16">
      <c r="A3784" s="126" t="s">
        <v>1761</v>
      </c>
      <c r="B3784" s="126"/>
      <c r="C3784" s="127" t="s">
        <v>1761</v>
      </c>
      <c r="D3784" s="121">
        <v>43035</v>
      </c>
      <c r="E3784" s="122" t="s">
        <v>9030</v>
      </c>
      <c r="F3784" s="122" t="s">
        <v>13</v>
      </c>
      <c r="G3784" s="122">
        <v>375617</v>
      </c>
      <c r="H3784" s="126"/>
      <c r="I3784" s="130" t="s">
        <v>8988</v>
      </c>
      <c r="J3784" s="126"/>
      <c r="K3784" s="126"/>
      <c r="L3784" s="126"/>
      <c r="M3784" s="126"/>
      <c r="N3784" s="226">
        <v>17246.73</v>
      </c>
      <c r="O3784" s="223">
        <v>0</v>
      </c>
      <c r="P3784" s="126" t="s">
        <v>1331</v>
      </c>
    </row>
    <row r="3785" spans="1:16">
      <c r="A3785" s="126" t="s">
        <v>1761</v>
      </c>
      <c r="B3785" s="126"/>
      <c r="C3785" s="127" t="s">
        <v>1761</v>
      </c>
      <c r="D3785" s="121">
        <v>43035</v>
      </c>
      <c r="E3785" s="122" t="s">
        <v>9031</v>
      </c>
      <c r="F3785" s="122" t="s">
        <v>13</v>
      </c>
      <c r="G3785" s="122">
        <v>375619</v>
      </c>
      <c r="H3785" s="126"/>
      <c r="I3785" s="130" t="s">
        <v>8988</v>
      </c>
      <c r="J3785" s="126"/>
      <c r="K3785" s="126"/>
      <c r="L3785" s="126"/>
      <c r="M3785" s="126"/>
      <c r="N3785" s="226">
        <v>34758.800000000003</v>
      </c>
      <c r="O3785" s="223">
        <v>0</v>
      </c>
      <c r="P3785" s="126" t="s">
        <v>1331</v>
      </c>
    </row>
    <row r="3786" spans="1:16" ht="51">
      <c r="A3786" s="126" t="s">
        <v>620</v>
      </c>
      <c r="B3786" s="126"/>
      <c r="C3786" s="127" t="s">
        <v>714</v>
      </c>
      <c r="D3786" s="121">
        <v>43035</v>
      </c>
      <c r="E3786" s="122" t="s">
        <v>9032</v>
      </c>
      <c r="F3786" s="122" t="s">
        <v>11</v>
      </c>
      <c r="G3786" s="122">
        <v>902487</v>
      </c>
      <c r="H3786" s="126"/>
      <c r="I3786" s="130" t="s">
        <v>9033</v>
      </c>
      <c r="J3786" s="126"/>
      <c r="K3786" s="126"/>
      <c r="L3786" s="126"/>
      <c r="M3786" s="126"/>
      <c r="N3786" s="226">
        <v>50</v>
      </c>
      <c r="O3786" s="223">
        <v>0</v>
      </c>
      <c r="P3786" s="126" t="s">
        <v>1331</v>
      </c>
    </row>
    <row r="3787" spans="1:16">
      <c r="A3787" s="126" t="s">
        <v>1761</v>
      </c>
      <c r="B3787" s="126"/>
      <c r="C3787" s="127" t="s">
        <v>1761</v>
      </c>
      <c r="D3787" s="121">
        <v>43035</v>
      </c>
      <c r="E3787" s="122" t="s">
        <v>9034</v>
      </c>
      <c r="F3787" s="122" t="s">
        <v>13</v>
      </c>
      <c r="G3787" s="122">
        <v>375411</v>
      </c>
      <c r="H3787" s="126"/>
      <c r="I3787" s="130" t="s">
        <v>8988</v>
      </c>
      <c r="J3787" s="126"/>
      <c r="K3787" s="126"/>
      <c r="L3787" s="126"/>
      <c r="M3787" s="126"/>
      <c r="N3787" s="226">
        <v>2510716.5099999998</v>
      </c>
      <c r="O3787" s="223">
        <v>0</v>
      </c>
      <c r="P3787" s="126" t="s">
        <v>1331</v>
      </c>
    </row>
    <row r="3788" spans="1:16">
      <c r="A3788" s="126" t="s">
        <v>1761</v>
      </c>
      <c r="B3788" s="126"/>
      <c r="C3788" s="127" t="s">
        <v>1761</v>
      </c>
      <c r="D3788" s="121">
        <v>43035</v>
      </c>
      <c r="E3788" s="122" t="s">
        <v>9035</v>
      </c>
      <c r="F3788" s="122" t="s">
        <v>13</v>
      </c>
      <c r="G3788" s="122">
        <v>375413</v>
      </c>
      <c r="H3788" s="126"/>
      <c r="I3788" s="130" t="s">
        <v>8988</v>
      </c>
      <c r="J3788" s="126"/>
      <c r="K3788" s="126"/>
      <c r="L3788" s="126"/>
      <c r="M3788" s="126"/>
      <c r="N3788" s="226">
        <v>2510716.5099999998</v>
      </c>
      <c r="O3788" s="223">
        <v>0</v>
      </c>
      <c r="P3788" s="126" t="s">
        <v>1331</v>
      </c>
    </row>
    <row r="3789" spans="1:16">
      <c r="A3789" s="126" t="s">
        <v>1761</v>
      </c>
      <c r="B3789" s="126"/>
      <c r="C3789" s="127" t="s">
        <v>1761</v>
      </c>
      <c r="D3789" s="121">
        <v>43035</v>
      </c>
      <c r="E3789" s="122" t="s">
        <v>9036</v>
      </c>
      <c r="F3789" s="122" t="s">
        <v>13</v>
      </c>
      <c r="G3789" s="122">
        <v>375415</v>
      </c>
      <c r="H3789" s="126"/>
      <c r="I3789" s="130" t="s">
        <v>8988</v>
      </c>
      <c r="J3789" s="126"/>
      <c r="K3789" s="126"/>
      <c r="L3789" s="126"/>
      <c r="M3789" s="126"/>
      <c r="N3789" s="226">
        <v>2510716.5099999998</v>
      </c>
      <c r="O3789" s="223">
        <v>0</v>
      </c>
      <c r="P3789" s="126" t="s">
        <v>1331</v>
      </c>
    </row>
    <row r="3790" spans="1:16">
      <c r="A3790" s="126" t="s">
        <v>1761</v>
      </c>
      <c r="B3790" s="126"/>
      <c r="C3790" s="127" t="s">
        <v>1761</v>
      </c>
      <c r="D3790" s="121">
        <v>43035</v>
      </c>
      <c r="E3790" s="122" t="s">
        <v>9037</v>
      </c>
      <c r="F3790" s="122" t="s">
        <v>13</v>
      </c>
      <c r="G3790" s="122">
        <v>375417</v>
      </c>
      <c r="H3790" s="126"/>
      <c r="I3790" s="130" t="s">
        <v>8988</v>
      </c>
      <c r="J3790" s="126"/>
      <c r="K3790" s="126"/>
      <c r="L3790" s="126"/>
      <c r="M3790" s="126"/>
      <c r="N3790" s="226">
        <v>6895977.75</v>
      </c>
      <c r="O3790" s="223">
        <v>0</v>
      </c>
      <c r="P3790" s="126" t="s">
        <v>1331</v>
      </c>
    </row>
    <row r="3791" spans="1:16">
      <c r="A3791" s="126" t="s">
        <v>1761</v>
      </c>
      <c r="B3791" s="126"/>
      <c r="C3791" s="127" t="s">
        <v>1761</v>
      </c>
      <c r="D3791" s="121">
        <v>43035</v>
      </c>
      <c r="E3791" s="122" t="s">
        <v>9038</v>
      </c>
      <c r="F3791" s="122" t="s">
        <v>13</v>
      </c>
      <c r="G3791" s="122">
        <v>375419</v>
      </c>
      <c r="H3791" s="126"/>
      <c r="I3791" s="130" t="s">
        <v>8988</v>
      </c>
      <c r="J3791" s="126"/>
      <c r="K3791" s="126"/>
      <c r="L3791" s="126"/>
      <c r="M3791" s="126"/>
      <c r="N3791" s="226">
        <v>6895977.75</v>
      </c>
      <c r="O3791" s="223">
        <v>0</v>
      </c>
      <c r="P3791" s="126" t="s">
        <v>1331</v>
      </c>
    </row>
    <row r="3792" spans="1:16">
      <c r="A3792" s="126" t="s">
        <v>1761</v>
      </c>
      <c r="B3792" s="126"/>
      <c r="C3792" s="127" t="s">
        <v>1761</v>
      </c>
      <c r="D3792" s="121">
        <v>43035</v>
      </c>
      <c r="E3792" s="122" t="s">
        <v>9039</v>
      </c>
      <c r="F3792" s="122" t="s">
        <v>13</v>
      </c>
      <c r="G3792" s="122">
        <v>375421</v>
      </c>
      <c r="H3792" s="126"/>
      <c r="I3792" s="130" t="s">
        <v>8988</v>
      </c>
      <c r="J3792" s="126"/>
      <c r="K3792" s="126"/>
      <c r="L3792" s="126"/>
      <c r="M3792" s="126"/>
      <c r="N3792" s="226">
        <v>6895977.75</v>
      </c>
      <c r="O3792" s="223">
        <v>0</v>
      </c>
      <c r="P3792" s="126" t="s">
        <v>1331</v>
      </c>
    </row>
    <row r="3793" spans="1:16">
      <c r="A3793" s="126" t="s">
        <v>1761</v>
      </c>
      <c r="B3793" s="126"/>
      <c r="C3793" s="127" t="s">
        <v>1761</v>
      </c>
      <c r="D3793" s="121">
        <v>43035</v>
      </c>
      <c r="E3793" s="122" t="s">
        <v>9040</v>
      </c>
      <c r="F3793" s="122" t="s">
        <v>13</v>
      </c>
      <c r="G3793" s="122">
        <v>375423</v>
      </c>
      <c r="H3793" s="126"/>
      <c r="I3793" s="130" t="s">
        <v>8988</v>
      </c>
      <c r="J3793" s="126"/>
      <c r="K3793" s="126"/>
      <c r="L3793" s="126"/>
      <c r="M3793" s="126"/>
      <c r="N3793" s="226">
        <v>6895977.75</v>
      </c>
      <c r="O3793" s="223">
        <v>0</v>
      </c>
      <c r="P3793" s="126" t="s">
        <v>1331</v>
      </c>
    </row>
    <row r="3794" spans="1:16">
      <c r="A3794" s="126" t="s">
        <v>1761</v>
      </c>
      <c r="B3794" s="126"/>
      <c r="C3794" s="127" t="s">
        <v>1761</v>
      </c>
      <c r="D3794" s="121">
        <v>43035</v>
      </c>
      <c r="E3794" s="122" t="s">
        <v>9041</v>
      </c>
      <c r="F3794" s="122" t="s">
        <v>13</v>
      </c>
      <c r="G3794" s="122">
        <v>375425</v>
      </c>
      <c r="H3794" s="126"/>
      <c r="I3794" s="130" t="s">
        <v>8988</v>
      </c>
      <c r="J3794" s="126"/>
      <c r="K3794" s="126"/>
      <c r="L3794" s="126"/>
      <c r="M3794" s="126"/>
      <c r="N3794" s="226">
        <v>5841600.3499999996</v>
      </c>
      <c r="O3794" s="223">
        <v>0</v>
      </c>
      <c r="P3794" s="126" t="s">
        <v>1331</v>
      </c>
    </row>
    <row r="3795" spans="1:16">
      <c r="A3795" s="126" t="s">
        <v>1761</v>
      </c>
      <c r="B3795" s="126"/>
      <c r="C3795" s="127" t="s">
        <v>1761</v>
      </c>
      <c r="D3795" s="121">
        <v>43035</v>
      </c>
      <c r="E3795" s="122" t="s">
        <v>9042</v>
      </c>
      <c r="F3795" s="122" t="s">
        <v>13</v>
      </c>
      <c r="G3795" s="122">
        <v>375427</v>
      </c>
      <c r="H3795" s="126"/>
      <c r="I3795" s="130" t="s">
        <v>8988</v>
      </c>
      <c r="J3795" s="126"/>
      <c r="K3795" s="126"/>
      <c r="L3795" s="126"/>
      <c r="M3795" s="126"/>
      <c r="N3795" s="226">
        <v>5841600.3499999996</v>
      </c>
      <c r="O3795" s="223">
        <v>0</v>
      </c>
      <c r="P3795" s="126" t="s">
        <v>1331</v>
      </c>
    </row>
    <row r="3796" spans="1:16">
      <c r="A3796" s="126" t="s">
        <v>1761</v>
      </c>
      <c r="B3796" s="126"/>
      <c r="C3796" s="127" t="s">
        <v>1761</v>
      </c>
      <c r="D3796" s="121">
        <v>43035</v>
      </c>
      <c r="E3796" s="122" t="s">
        <v>9043</v>
      </c>
      <c r="F3796" s="122" t="s">
        <v>13</v>
      </c>
      <c r="G3796" s="122">
        <v>375429</v>
      </c>
      <c r="H3796" s="126"/>
      <c r="I3796" s="130" t="s">
        <v>8988</v>
      </c>
      <c r="J3796" s="126"/>
      <c r="K3796" s="126"/>
      <c r="L3796" s="126"/>
      <c r="M3796" s="126"/>
      <c r="N3796" s="226">
        <v>5841600.3499999996</v>
      </c>
      <c r="O3796" s="223">
        <v>0</v>
      </c>
      <c r="P3796" s="126" t="s">
        <v>1331</v>
      </c>
    </row>
    <row r="3797" spans="1:16">
      <c r="A3797" s="126" t="s">
        <v>1761</v>
      </c>
      <c r="B3797" s="126"/>
      <c r="C3797" s="127" t="s">
        <v>1761</v>
      </c>
      <c r="D3797" s="121">
        <v>43035</v>
      </c>
      <c r="E3797" s="122" t="s">
        <v>9044</v>
      </c>
      <c r="F3797" s="122" t="s">
        <v>13</v>
      </c>
      <c r="G3797" s="122">
        <v>375431</v>
      </c>
      <c r="H3797" s="126"/>
      <c r="I3797" s="130" t="s">
        <v>8988</v>
      </c>
      <c r="J3797" s="126"/>
      <c r="K3797" s="126"/>
      <c r="L3797" s="126"/>
      <c r="M3797" s="126"/>
      <c r="N3797" s="226">
        <v>5841600.3499999996</v>
      </c>
      <c r="O3797" s="223">
        <v>0</v>
      </c>
      <c r="P3797" s="126" t="s">
        <v>1331</v>
      </c>
    </row>
    <row r="3798" spans="1:16">
      <c r="A3798" s="126" t="s">
        <v>1761</v>
      </c>
      <c r="B3798" s="126"/>
      <c r="C3798" s="127" t="s">
        <v>1761</v>
      </c>
      <c r="D3798" s="121">
        <v>43035</v>
      </c>
      <c r="E3798" s="122" t="s">
        <v>9045</v>
      </c>
      <c r="F3798" s="122" t="s">
        <v>13</v>
      </c>
      <c r="G3798" s="122">
        <v>375433</v>
      </c>
      <c r="H3798" s="126"/>
      <c r="I3798" s="130" t="s">
        <v>8988</v>
      </c>
      <c r="J3798" s="126"/>
      <c r="K3798" s="126"/>
      <c r="L3798" s="126"/>
      <c r="M3798" s="126"/>
      <c r="N3798" s="226">
        <v>16044641.609999999</v>
      </c>
      <c r="O3798" s="223">
        <v>0</v>
      </c>
      <c r="P3798" s="126" t="s">
        <v>1331</v>
      </c>
    </row>
    <row r="3799" spans="1:16">
      <c r="A3799" s="126" t="s">
        <v>1761</v>
      </c>
      <c r="B3799" s="126"/>
      <c r="C3799" s="127" t="s">
        <v>1761</v>
      </c>
      <c r="D3799" s="121">
        <v>43035</v>
      </c>
      <c r="E3799" s="122" t="s">
        <v>9046</v>
      </c>
      <c r="F3799" s="122" t="s">
        <v>13</v>
      </c>
      <c r="G3799" s="122">
        <v>375435</v>
      </c>
      <c r="H3799" s="126"/>
      <c r="I3799" s="130" t="s">
        <v>8988</v>
      </c>
      <c r="J3799" s="126"/>
      <c r="K3799" s="126"/>
      <c r="L3799" s="126"/>
      <c r="M3799" s="126"/>
      <c r="N3799" s="226">
        <v>16044641.609999999</v>
      </c>
      <c r="O3799" s="223">
        <v>0</v>
      </c>
      <c r="P3799" s="126" t="s">
        <v>1331</v>
      </c>
    </row>
    <row r="3800" spans="1:16">
      <c r="A3800" s="126" t="s">
        <v>1761</v>
      </c>
      <c r="B3800" s="126"/>
      <c r="C3800" s="127" t="s">
        <v>1761</v>
      </c>
      <c r="D3800" s="121">
        <v>43035</v>
      </c>
      <c r="E3800" s="122" t="s">
        <v>9047</v>
      </c>
      <c r="F3800" s="122" t="s">
        <v>13</v>
      </c>
      <c r="G3800" s="122">
        <v>375437</v>
      </c>
      <c r="H3800" s="126"/>
      <c r="I3800" s="130" t="s">
        <v>8988</v>
      </c>
      <c r="J3800" s="126"/>
      <c r="K3800" s="126"/>
      <c r="L3800" s="126"/>
      <c r="M3800" s="126"/>
      <c r="N3800" s="226">
        <v>16044641.609999999</v>
      </c>
      <c r="O3800" s="223">
        <v>0</v>
      </c>
      <c r="P3800" s="126" t="s">
        <v>1331</v>
      </c>
    </row>
    <row r="3801" spans="1:16">
      <c r="A3801" s="126" t="s">
        <v>1761</v>
      </c>
      <c r="B3801" s="126"/>
      <c r="C3801" s="127" t="s">
        <v>1761</v>
      </c>
      <c r="D3801" s="121">
        <v>43035</v>
      </c>
      <c r="E3801" s="122" t="s">
        <v>9048</v>
      </c>
      <c r="F3801" s="122" t="s">
        <v>13</v>
      </c>
      <c r="G3801" s="122">
        <v>375439</v>
      </c>
      <c r="H3801" s="126"/>
      <c r="I3801" s="130" t="s">
        <v>8988</v>
      </c>
      <c r="J3801" s="126"/>
      <c r="K3801" s="126"/>
      <c r="L3801" s="126"/>
      <c r="M3801" s="126"/>
      <c r="N3801" s="226">
        <v>16044641.609999999</v>
      </c>
      <c r="O3801" s="223">
        <v>0</v>
      </c>
      <c r="P3801" s="126" t="s">
        <v>1331</v>
      </c>
    </row>
    <row r="3802" spans="1:16">
      <c r="A3802" s="126" t="s">
        <v>1761</v>
      </c>
      <c r="B3802" s="126"/>
      <c r="C3802" s="127" t="s">
        <v>1761</v>
      </c>
      <c r="D3802" s="121">
        <v>43035</v>
      </c>
      <c r="E3802" s="122" t="s">
        <v>9049</v>
      </c>
      <c r="F3802" s="122" t="s">
        <v>13</v>
      </c>
      <c r="G3802" s="122">
        <v>375441</v>
      </c>
      <c r="H3802" s="126"/>
      <c r="I3802" s="130" t="s">
        <v>8988</v>
      </c>
      <c r="J3802" s="126"/>
      <c r="K3802" s="126"/>
      <c r="L3802" s="126"/>
      <c r="M3802" s="126"/>
      <c r="N3802" s="226">
        <v>16044641.609999999</v>
      </c>
      <c r="O3802" s="223">
        <v>0</v>
      </c>
      <c r="P3802" s="126" t="s">
        <v>1331</v>
      </c>
    </row>
    <row r="3803" spans="1:16">
      <c r="A3803" s="126" t="s">
        <v>1761</v>
      </c>
      <c r="B3803" s="126"/>
      <c r="C3803" s="127" t="s">
        <v>1761</v>
      </c>
      <c r="D3803" s="121">
        <v>43035</v>
      </c>
      <c r="E3803" s="122" t="s">
        <v>9050</v>
      </c>
      <c r="F3803" s="122" t="s">
        <v>13</v>
      </c>
      <c r="G3803" s="122">
        <v>375443</v>
      </c>
      <c r="H3803" s="126"/>
      <c r="I3803" s="130" t="s">
        <v>8988</v>
      </c>
      <c r="J3803" s="126"/>
      <c r="K3803" s="126"/>
      <c r="L3803" s="126"/>
      <c r="M3803" s="126"/>
      <c r="N3803" s="226">
        <v>2951905.33</v>
      </c>
      <c r="O3803" s="223">
        <v>0</v>
      </c>
      <c r="P3803" s="126" t="s">
        <v>1331</v>
      </c>
    </row>
    <row r="3804" spans="1:16">
      <c r="A3804" s="126" t="s">
        <v>1761</v>
      </c>
      <c r="B3804" s="126"/>
      <c r="C3804" s="127" t="s">
        <v>1761</v>
      </c>
      <c r="D3804" s="121">
        <v>43035</v>
      </c>
      <c r="E3804" s="122" t="s">
        <v>9051</v>
      </c>
      <c r="F3804" s="122" t="s">
        <v>13</v>
      </c>
      <c r="G3804" s="122">
        <v>375445</v>
      </c>
      <c r="H3804" s="126"/>
      <c r="I3804" s="130" t="s">
        <v>8988</v>
      </c>
      <c r="J3804" s="126"/>
      <c r="K3804" s="126"/>
      <c r="L3804" s="126"/>
      <c r="M3804" s="126"/>
      <c r="N3804" s="226">
        <v>2951905.33</v>
      </c>
      <c r="O3804" s="223">
        <v>0</v>
      </c>
      <c r="P3804" s="126" t="s">
        <v>1331</v>
      </c>
    </row>
    <row r="3805" spans="1:16">
      <c r="A3805" s="126" t="s">
        <v>1761</v>
      </c>
      <c r="B3805" s="126"/>
      <c r="C3805" s="127" t="s">
        <v>1761</v>
      </c>
      <c r="D3805" s="121">
        <v>43035</v>
      </c>
      <c r="E3805" s="122" t="s">
        <v>9052</v>
      </c>
      <c r="F3805" s="122" t="s">
        <v>13</v>
      </c>
      <c r="G3805" s="122">
        <v>375447</v>
      </c>
      <c r="H3805" s="126"/>
      <c r="I3805" s="130" t="s">
        <v>8988</v>
      </c>
      <c r="J3805" s="126"/>
      <c r="K3805" s="126"/>
      <c r="L3805" s="126"/>
      <c r="M3805" s="126"/>
      <c r="N3805" s="226">
        <v>2951905.33</v>
      </c>
      <c r="O3805" s="223">
        <v>0</v>
      </c>
      <c r="P3805" s="126" t="s">
        <v>1331</v>
      </c>
    </row>
    <row r="3806" spans="1:16">
      <c r="A3806" s="126" t="s">
        <v>1761</v>
      </c>
      <c r="B3806" s="126"/>
      <c r="C3806" s="127" t="s">
        <v>1761</v>
      </c>
      <c r="D3806" s="121">
        <v>43035</v>
      </c>
      <c r="E3806" s="122" t="s">
        <v>9053</v>
      </c>
      <c r="F3806" s="122" t="s">
        <v>13</v>
      </c>
      <c r="G3806" s="122">
        <v>375449</v>
      </c>
      <c r="H3806" s="126"/>
      <c r="I3806" s="130" t="s">
        <v>8988</v>
      </c>
      <c r="J3806" s="126"/>
      <c r="K3806" s="126"/>
      <c r="L3806" s="126"/>
      <c r="M3806" s="126"/>
      <c r="N3806" s="226">
        <v>2951905.33</v>
      </c>
      <c r="O3806" s="223">
        <v>0</v>
      </c>
      <c r="P3806" s="126" t="s">
        <v>1331</v>
      </c>
    </row>
    <row r="3807" spans="1:16">
      <c r="A3807" s="126" t="s">
        <v>1761</v>
      </c>
      <c r="B3807" s="126"/>
      <c r="C3807" s="127" t="s">
        <v>1761</v>
      </c>
      <c r="D3807" s="121">
        <v>43035</v>
      </c>
      <c r="E3807" s="122" t="s">
        <v>9054</v>
      </c>
      <c r="F3807" s="122" t="s">
        <v>13</v>
      </c>
      <c r="G3807" s="122">
        <v>375451</v>
      </c>
      <c r="H3807" s="126"/>
      <c r="I3807" s="130" t="s">
        <v>8988</v>
      </c>
      <c r="J3807" s="126"/>
      <c r="K3807" s="126"/>
      <c r="L3807" s="126"/>
      <c r="M3807" s="126"/>
      <c r="N3807" s="226">
        <v>6895977.75</v>
      </c>
      <c r="O3807" s="223">
        <v>0</v>
      </c>
      <c r="P3807" s="126" t="s">
        <v>1331</v>
      </c>
    </row>
    <row r="3808" spans="1:16">
      <c r="A3808" s="126" t="s">
        <v>1761</v>
      </c>
      <c r="B3808" s="126"/>
      <c r="C3808" s="127" t="s">
        <v>1761</v>
      </c>
      <c r="D3808" s="121">
        <v>43035</v>
      </c>
      <c r="E3808" s="122" t="s">
        <v>9055</v>
      </c>
      <c r="F3808" s="122" t="s">
        <v>13</v>
      </c>
      <c r="G3808" s="122">
        <v>375453</v>
      </c>
      <c r="H3808" s="126"/>
      <c r="I3808" s="130" t="s">
        <v>8988</v>
      </c>
      <c r="J3808" s="126"/>
      <c r="K3808" s="126"/>
      <c r="L3808" s="126"/>
      <c r="M3808" s="126"/>
      <c r="N3808" s="226">
        <v>17117482.300000001</v>
      </c>
      <c r="O3808" s="223">
        <v>0</v>
      </c>
      <c r="P3808" s="126" t="s">
        <v>1331</v>
      </c>
    </row>
    <row r="3809" spans="1:16">
      <c r="A3809" s="126" t="s">
        <v>1761</v>
      </c>
      <c r="B3809" s="126"/>
      <c r="C3809" s="127" t="s">
        <v>1761</v>
      </c>
      <c r="D3809" s="121">
        <v>43035</v>
      </c>
      <c r="E3809" s="122" t="s">
        <v>9056</v>
      </c>
      <c r="F3809" s="122" t="s">
        <v>13</v>
      </c>
      <c r="G3809" s="122">
        <v>375455</v>
      </c>
      <c r="H3809" s="126"/>
      <c r="I3809" s="130" t="s">
        <v>8988</v>
      </c>
      <c r="J3809" s="126"/>
      <c r="K3809" s="126"/>
      <c r="L3809" s="126"/>
      <c r="M3809" s="126"/>
      <c r="N3809" s="226">
        <v>10025545.42</v>
      </c>
      <c r="O3809" s="223">
        <v>0</v>
      </c>
      <c r="P3809" s="126" t="s">
        <v>1331</v>
      </c>
    </row>
    <row r="3810" spans="1:16">
      <c r="A3810" s="126" t="s">
        <v>1761</v>
      </c>
      <c r="B3810" s="126"/>
      <c r="C3810" s="127" t="s">
        <v>1761</v>
      </c>
      <c r="D3810" s="121">
        <v>43035</v>
      </c>
      <c r="E3810" s="122" t="s">
        <v>9057</v>
      </c>
      <c r="F3810" s="122" t="s">
        <v>13</v>
      </c>
      <c r="G3810" s="122">
        <v>375457</v>
      </c>
      <c r="H3810" s="126"/>
      <c r="I3810" s="130" t="s">
        <v>8988</v>
      </c>
      <c r="J3810" s="126"/>
      <c r="K3810" s="126"/>
      <c r="L3810" s="126"/>
      <c r="M3810" s="126"/>
      <c r="N3810" s="226">
        <v>3149287.36</v>
      </c>
      <c r="O3810" s="223">
        <v>0</v>
      </c>
      <c r="P3810" s="126" t="s">
        <v>1331</v>
      </c>
    </row>
    <row r="3811" spans="1:16">
      <c r="A3811" s="126" t="s">
        <v>1761</v>
      </c>
      <c r="B3811" s="126"/>
      <c r="C3811" s="127" t="s">
        <v>1761</v>
      </c>
      <c r="D3811" s="121">
        <v>43035</v>
      </c>
      <c r="E3811" s="122" t="s">
        <v>9058</v>
      </c>
      <c r="F3811" s="122" t="s">
        <v>13</v>
      </c>
      <c r="G3811" s="122">
        <v>375459</v>
      </c>
      <c r="H3811" s="126"/>
      <c r="I3811" s="130" t="s">
        <v>8988</v>
      </c>
      <c r="J3811" s="126"/>
      <c r="K3811" s="126"/>
      <c r="L3811" s="126"/>
      <c r="M3811" s="126"/>
      <c r="N3811" s="226">
        <v>720067.17</v>
      </c>
      <c r="O3811" s="223">
        <v>0</v>
      </c>
      <c r="P3811" s="126" t="s">
        <v>1331</v>
      </c>
    </row>
    <row r="3812" spans="1:16">
      <c r="A3812" s="126" t="s">
        <v>1761</v>
      </c>
      <c r="B3812" s="126"/>
      <c r="C3812" s="127" t="s">
        <v>1761</v>
      </c>
      <c r="D3812" s="121">
        <v>43035</v>
      </c>
      <c r="E3812" s="122" t="s">
        <v>9059</v>
      </c>
      <c r="F3812" s="122" t="s">
        <v>13</v>
      </c>
      <c r="G3812" s="122">
        <v>375461</v>
      </c>
      <c r="H3812" s="126"/>
      <c r="I3812" s="130" t="s">
        <v>8988</v>
      </c>
      <c r="J3812" s="126"/>
      <c r="K3812" s="126"/>
      <c r="L3812" s="126"/>
      <c r="M3812" s="126"/>
      <c r="N3812" s="226">
        <v>1844507.47</v>
      </c>
      <c r="O3812" s="223">
        <v>0</v>
      </c>
      <c r="P3812" s="126" t="s">
        <v>1331</v>
      </c>
    </row>
    <row r="3813" spans="1:16">
      <c r="A3813" s="126" t="s">
        <v>1761</v>
      </c>
      <c r="B3813" s="126"/>
      <c r="C3813" s="127" t="s">
        <v>1761</v>
      </c>
      <c r="D3813" s="121">
        <v>43035</v>
      </c>
      <c r="E3813" s="122" t="s">
        <v>9060</v>
      </c>
      <c r="F3813" s="122" t="s">
        <v>13</v>
      </c>
      <c r="G3813" s="122">
        <v>375463</v>
      </c>
      <c r="H3813" s="126"/>
      <c r="I3813" s="130" t="s">
        <v>8988</v>
      </c>
      <c r="J3813" s="126"/>
      <c r="K3813" s="126"/>
      <c r="L3813" s="126"/>
      <c r="M3813" s="126"/>
      <c r="N3813" s="226">
        <v>2349157.33</v>
      </c>
      <c r="O3813" s="223">
        <v>0</v>
      </c>
      <c r="P3813" s="126" t="s">
        <v>1331</v>
      </c>
    </row>
    <row r="3814" spans="1:16">
      <c r="A3814" s="126" t="s">
        <v>1761</v>
      </c>
      <c r="B3814" s="126"/>
      <c r="C3814" s="127" t="s">
        <v>1761</v>
      </c>
      <c r="D3814" s="121">
        <v>43035</v>
      </c>
      <c r="E3814" s="122" t="s">
        <v>9061</v>
      </c>
      <c r="F3814" s="122" t="s">
        <v>13</v>
      </c>
      <c r="G3814" s="122">
        <v>375465</v>
      </c>
      <c r="H3814" s="126"/>
      <c r="I3814" s="130" t="s">
        <v>8988</v>
      </c>
      <c r="J3814" s="126"/>
      <c r="K3814" s="126"/>
      <c r="L3814" s="126"/>
      <c r="M3814" s="126"/>
      <c r="N3814" s="226">
        <v>1898269.84</v>
      </c>
      <c r="O3814" s="223">
        <v>0</v>
      </c>
      <c r="P3814" s="126" t="s">
        <v>1331</v>
      </c>
    </row>
    <row r="3815" spans="1:16">
      <c r="A3815" s="126" t="s">
        <v>1761</v>
      </c>
      <c r="B3815" s="126"/>
      <c r="C3815" s="127" t="s">
        <v>1761</v>
      </c>
      <c r="D3815" s="121">
        <v>43035</v>
      </c>
      <c r="E3815" s="122" t="s">
        <v>9062</v>
      </c>
      <c r="F3815" s="122" t="s">
        <v>13</v>
      </c>
      <c r="G3815" s="122">
        <v>375467</v>
      </c>
      <c r="H3815" s="126"/>
      <c r="I3815" s="130" t="s">
        <v>8988</v>
      </c>
      <c r="J3815" s="126"/>
      <c r="K3815" s="126"/>
      <c r="L3815" s="126"/>
      <c r="M3815" s="126"/>
      <c r="N3815" s="226">
        <v>5213821.0999999996</v>
      </c>
      <c r="O3815" s="223">
        <v>0</v>
      </c>
      <c r="P3815" s="126" t="s">
        <v>1331</v>
      </c>
    </row>
    <row r="3816" spans="1:16">
      <c r="A3816" s="126" t="s">
        <v>1761</v>
      </c>
      <c r="B3816" s="126"/>
      <c r="C3816" s="127" t="s">
        <v>1761</v>
      </c>
      <c r="D3816" s="121">
        <v>43035</v>
      </c>
      <c r="E3816" s="122" t="s">
        <v>9063</v>
      </c>
      <c r="F3816" s="122" t="s">
        <v>13</v>
      </c>
      <c r="G3816" s="122">
        <v>375469</v>
      </c>
      <c r="H3816" s="126"/>
      <c r="I3816" s="130" t="s">
        <v>8988</v>
      </c>
      <c r="J3816" s="126"/>
      <c r="K3816" s="126"/>
      <c r="L3816" s="126"/>
      <c r="M3816" s="126"/>
      <c r="N3816" s="226">
        <v>2587004.1</v>
      </c>
      <c r="O3816" s="223">
        <v>0</v>
      </c>
      <c r="P3816" s="126" t="s">
        <v>1331</v>
      </c>
    </row>
    <row r="3817" spans="1:16">
      <c r="A3817" s="126" t="s">
        <v>1761</v>
      </c>
      <c r="B3817" s="126"/>
      <c r="C3817" s="127" t="s">
        <v>1761</v>
      </c>
      <c r="D3817" s="121">
        <v>43035</v>
      </c>
      <c r="E3817" s="122" t="s">
        <v>9064</v>
      </c>
      <c r="F3817" s="122" t="s">
        <v>13</v>
      </c>
      <c r="G3817" s="122">
        <v>375471</v>
      </c>
      <c r="H3817" s="126"/>
      <c r="I3817" s="130" t="s">
        <v>8988</v>
      </c>
      <c r="J3817" s="126"/>
      <c r="K3817" s="126"/>
      <c r="L3817" s="126"/>
      <c r="M3817" s="126"/>
      <c r="N3817" s="226">
        <v>2191457.73</v>
      </c>
      <c r="O3817" s="223">
        <v>0</v>
      </c>
      <c r="P3817" s="126" t="s">
        <v>1331</v>
      </c>
    </row>
    <row r="3818" spans="1:16">
      <c r="A3818" s="126" t="s">
        <v>1761</v>
      </c>
      <c r="B3818" s="126"/>
      <c r="C3818" s="127" t="s">
        <v>1761</v>
      </c>
      <c r="D3818" s="121">
        <v>43035</v>
      </c>
      <c r="E3818" s="122" t="s">
        <v>9065</v>
      </c>
      <c r="F3818" s="122" t="s">
        <v>13</v>
      </c>
      <c r="G3818" s="122">
        <v>375473</v>
      </c>
      <c r="H3818" s="126"/>
      <c r="I3818" s="130" t="s">
        <v>8988</v>
      </c>
      <c r="J3818" s="126"/>
      <c r="K3818" s="126"/>
      <c r="L3818" s="126"/>
      <c r="M3818" s="126"/>
      <c r="N3818" s="226">
        <v>6019096.1900000004</v>
      </c>
      <c r="O3818" s="223">
        <v>0</v>
      </c>
      <c r="P3818" s="126" t="s">
        <v>1331</v>
      </c>
    </row>
    <row r="3819" spans="1:16">
      <c r="A3819" s="126" t="s">
        <v>1761</v>
      </c>
      <c r="B3819" s="126"/>
      <c r="C3819" s="127" t="s">
        <v>1761</v>
      </c>
      <c r="D3819" s="121">
        <v>43035</v>
      </c>
      <c r="E3819" s="122" t="s">
        <v>9066</v>
      </c>
      <c r="F3819" s="122" t="s">
        <v>13</v>
      </c>
      <c r="G3819" s="122">
        <v>375475</v>
      </c>
      <c r="H3819" s="126"/>
      <c r="I3819" s="130" t="s">
        <v>8988</v>
      </c>
      <c r="J3819" s="126"/>
      <c r="K3819" s="126"/>
      <c r="L3819" s="126"/>
      <c r="M3819" s="126"/>
      <c r="N3819" s="226">
        <v>12130823.859999999</v>
      </c>
      <c r="O3819" s="223">
        <v>0</v>
      </c>
      <c r="P3819" s="126" t="s">
        <v>1331</v>
      </c>
    </row>
    <row r="3820" spans="1:16">
      <c r="A3820" s="126" t="s">
        <v>1761</v>
      </c>
      <c r="B3820" s="126"/>
      <c r="C3820" s="127" t="s">
        <v>1761</v>
      </c>
      <c r="D3820" s="121">
        <v>43035</v>
      </c>
      <c r="E3820" s="122" t="s">
        <v>9067</v>
      </c>
      <c r="F3820" s="122" t="s">
        <v>13</v>
      </c>
      <c r="G3820" s="122">
        <v>375477</v>
      </c>
      <c r="H3820" s="126"/>
      <c r="I3820" s="130" t="s">
        <v>8988</v>
      </c>
      <c r="J3820" s="126"/>
      <c r="K3820" s="126"/>
      <c r="L3820" s="126"/>
      <c r="M3820" s="126"/>
      <c r="N3820" s="226">
        <v>2231838.16</v>
      </c>
      <c r="O3820" s="223">
        <v>0</v>
      </c>
      <c r="P3820" s="126" t="s">
        <v>1331</v>
      </c>
    </row>
    <row r="3821" spans="1:16">
      <c r="A3821" s="126" t="s">
        <v>1761</v>
      </c>
      <c r="B3821" s="126"/>
      <c r="C3821" s="127" t="s">
        <v>1761</v>
      </c>
      <c r="D3821" s="121">
        <v>43035</v>
      </c>
      <c r="E3821" s="122" t="s">
        <v>9068</v>
      </c>
      <c r="F3821" s="122" t="s">
        <v>13</v>
      </c>
      <c r="G3821" s="122">
        <v>375479</v>
      </c>
      <c r="H3821" s="126"/>
      <c r="I3821" s="130" t="s">
        <v>8988</v>
      </c>
      <c r="J3821" s="126"/>
      <c r="K3821" s="126"/>
      <c r="L3821" s="126"/>
      <c r="M3821" s="126"/>
      <c r="N3821" s="226">
        <v>1107397.8600000001</v>
      </c>
      <c r="O3821" s="223">
        <v>0</v>
      </c>
      <c r="P3821" s="126" t="s">
        <v>1331</v>
      </c>
    </row>
    <row r="3822" spans="1:16">
      <c r="A3822" s="126" t="s">
        <v>1761</v>
      </c>
      <c r="B3822" s="126"/>
      <c r="C3822" s="127" t="s">
        <v>1761</v>
      </c>
      <c r="D3822" s="121">
        <v>43035</v>
      </c>
      <c r="E3822" s="122" t="s">
        <v>9069</v>
      </c>
      <c r="F3822" s="122" t="s">
        <v>13</v>
      </c>
      <c r="G3822" s="122">
        <v>375481</v>
      </c>
      <c r="H3822" s="126"/>
      <c r="I3822" s="130" t="s">
        <v>8988</v>
      </c>
      <c r="J3822" s="126"/>
      <c r="K3822" s="126"/>
      <c r="L3822" s="126"/>
      <c r="M3822" s="126"/>
      <c r="N3822" s="226">
        <v>19160640.82</v>
      </c>
      <c r="O3822" s="223">
        <v>0</v>
      </c>
      <c r="P3822" s="126" t="s">
        <v>1331</v>
      </c>
    </row>
    <row r="3823" spans="1:16">
      <c r="A3823" s="126" t="s">
        <v>1761</v>
      </c>
      <c r="B3823" s="126"/>
      <c r="C3823" s="127" t="s">
        <v>1761</v>
      </c>
      <c r="D3823" s="121">
        <v>43035</v>
      </c>
      <c r="E3823" s="122" t="s">
        <v>9070</v>
      </c>
      <c r="F3823" s="122" t="s">
        <v>13</v>
      </c>
      <c r="G3823" s="122">
        <v>375483</v>
      </c>
      <c r="H3823" s="126"/>
      <c r="I3823" s="130" t="s">
        <v>8988</v>
      </c>
      <c r="J3823" s="126"/>
      <c r="K3823" s="126"/>
      <c r="L3823" s="126"/>
      <c r="M3823" s="126"/>
      <c r="N3823" s="226">
        <v>18786761.289999999</v>
      </c>
      <c r="O3823" s="223">
        <v>0</v>
      </c>
      <c r="P3823" s="126" t="s">
        <v>1331</v>
      </c>
    </row>
    <row r="3824" spans="1:16">
      <c r="A3824" s="126" t="s">
        <v>1761</v>
      </c>
      <c r="B3824" s="126"/>
      <c r="C3824" s="127" t="s">
        <v>1761</v>
      </c>
      <c r="D3824" s="121">
        <v>43035</v>
      </c>
      <c r="E3824" s="122" t="s">
        <v>9071</v>
      </c>
      <c r="F3824" s="122" t="s">
        <v>13</v>
      </c>
      <c r="G3824" s="122">
        <v>375485</v>
      </c>
      <c r="H3824" s="126"/>
      <c r="I3824" s="130" t="s">
        <v>8988</v>
      </c>
      <c r="J3824" s="126"/>
      <c r="K3824" s="126"/>
      <c r="L3824" s="126"/>
      <c r="M3824" s="126"/>
      <c r="N3824" s="226">
        <v>9278636.3699999992</v>
      </c>
      <c r="O3824" s="223">
        <v>0</v>
      </c>
      <c r="P3824" s="126" t="s">
        <v>1331</v>
      </c>
    </row>
    <row r="3825" spans="1:16">
      <c r="A3825" s="126" t="s">
        <v>1761</v>
      </c>
      <c r="B3825" s="126"/>
      <c r="C3825" s="127" t="s">
        <v>1761</v>
      </c>
      <c r="D3825" s="121">
        <v>43035</v>
      </c>
      <c r="E3825" s="122" t="s">
        <v>9072</v>
      </c>
      <c r="F3825" s="122" t="s">
        <v>13</v>
      </c>
      <c r="G3825" s="122">
        <v>375487</v>
      </c>
      <c r="H3825" s="126"/>
      <c r="I3825" s="130" t="s">
        <v>8988</v>
      </c>
      <c r="J3825" s="126"/>
      <c r="K3825" s="126"/>
      <c r="L3825" s="126"/>
      <c r="M3825" s="126"/>
      <c r="N3825" s="226">
        <v>1568829.18</v>
      </c>
      <c r="O3825" s="223">
        <v>0</v>
      </c>
      <c r="P3825" s="126" t="s">
        <v>1331</v>
      </c>
    </row>
    <row r="3826" spans="1:16">
      <c r="A3826" s="126" t="s">
        <v>1761</v>
      </c>
      <c r="B3826" s="126"/>
      <c r="C3826" s="127" t="s">
        <v>1761</v>
      </c>
      <c r="D3826" s="121">
        <v>43035</v>
      </c>
      <c r="E3826" s="122" t="s">
        <v>9073</v>
      </c>
      <c r="F3826" s="122" t="s">
        <v>13</v>
      </c>
      <c r="G3826" s="122">
        <v>375489</v>
      </c>
      <c r="H3826" s="126"/>
      <c r="I3826" s="130" t="s">
        <v>8988</v>
      </c>
      <c r="J3826" s="126"/>
      <c r="K3826" s="126"/>
      <c r="L3826" s="126"/>
      <c r="M3826" s="126"/>
      <c r="N3826" s="226">
        <v>161559.10999999999</v>
      </c>
      <c r="O3826" s="223">
        <v>0</v>
      </c>
      <c r="P3826" s="126" t="s">
        <v>1331</v>
      </c>
    </row>
    <row r="3827" spans="1:16">
      <c r="A3827" s="126" t="s">
        <v>1761</v>
      </c>
      <c r="B3827" s="126"/>
      <c r="C3827" s="127" t="s">
        <v>1761</v>
      </c>
      <c r="D3827" s="121">
        <v>43035</v>
      </c>
      <c r="E3827" s="122" t="s">
        <v>9074</v>
      </c>
      <c r="F3827" s="122" t="s">
        <v>13</v>
      </c>
      <c r="G3827" s="122">
        <v>375491</v>
      </c>
      <c r="H3827" s="126"/>
      <c r="I3827" s="130" t="s">
        <v>8988</v>
      </c>
      <c r="J3827" s="126"/>
      <c r="K3827" s="126"/>
      <c r="L3827" s="126"/>
      <c r="M3827" s="126"/>
      <c r="N3827" s="226">
        <v>2678597.9900000002</v>
      </c>
      <c r="O3827" s="223">
        <v>0</v>
      </c>
      <c r="P3827" s="126" t="s">
        <v>1331</v>
      </c>
    </row>
    <row r="3828" spans="1:16">
      <c r="A3828" s="126" t="s">
        <v>1761</v>
      </c>
      <c r="B3828" s="126"/>
      <c r="C3828" s="127" t="s">
        <v>1761</v>
      </c>
      <c r="D3828" s="121">
        <v>43035</v>
      </c>
      <c r="E3828" s="122" t="s">
        <v>9075</v>
      </c>
      <c r="F3828" s="122" t="s">
        <v>13</v>
      </c>
      <c r="G3828" s="122">
        <v>375493</v>
      </c>
      <c r="H3828" s="126"/>
      <c r="I3828" s="130" t="s">
        <v>8988</v>
      </c>
      <c r="J3828" s="126"/>
      <c r="K3828" s="126"/>
      <c r="L3828" s="126"/>
      <c r="M3828" s="126"/>
      <c r="N3828" s="226">
        <v>612446.67000000004</v>
      </c>
      <c r="O3828" s="223">
        <v>0</v>
      </c>
      <c r="P3828" s="126" t="s">
        <v>1331</v>
      </c>
    </row>
    <row r="3829" spans="1:16">
      <c r="A3829" s="126" t="s">
        <v>1761</v>
      </c>
      <c r="B3829" s="126"/>
      <c r="C3829" s="127" t="s">
        <v>1761</v>
      </c>
      <c r="D3829" s="121">
        <v>43035</v>
      </c>
      <c r="E3829" s="122" t="s">
        <v>9076</v>
      </c>
      <c r="F3829" s="122" t="s">
        <v>13</v>
      </c>
      <c r="G3829" s="122">
        <v>375495</v>
      </c>
      <c r="H3829" s="126"/>
      <c r="I3829" s="130" t="s">
        <v>8988</v>
      </c>
      <c r="J3829" s="126"/>
      <c r="K3829" s="126"/>
      <c r="L3829" s="126"/>
      <c r="M3829" s="126"/>
      <c r="N3829" s="226">
        <v>4308973.6500000004</v>
      </c>
      <c r="O3829" s="223">
        <v>0</v>
      </c>
      <c r="P3829" s="126" t="s">
        <v>1331</v>
      </c>
    </row>
    <row r="3830" spans="1:16">
      <c r="A3830" s="126" t="s">
        <v>1761</v>
      </c>
      <c r="B3830" s="126"/>
      <c r="C3830" s="127" t="s">
        <v>1761</v>
      </c>
      <c r="D3830" s="121">
        <v>43035</v>
      </c>
      <c r="E3830" s="122" t="s">
        <v>9077</v>
      </c>
      <c r="F3830" s="122" t="s">
        <v>13</v>
      </c>
      <c r="G3830" s="122">
        <v>375497</v>
      </c>
      <c r="H3830" s="126"/>
      <c r="I3830" s="130" t="s">
        <v>8988</v>
      </c>
      <c r="J3830" s="126"/>
      <c r="K3830" s="126"/>
      <c r="L3830" s="126"/>
      <c r="M3830" s="126"/>
      <c r="N3830" s="226">
        <v>1682156.65</v>
      </c>
      <c r="O3830" s="223">
        <v>0</v>
      </c>
      <c r="P3830" s="126" t="s">
        <v>1331</v>
      </c>
    </row>
    <row r="3831" spans="1:16">
      <c r="A3831" s="126" t="s">
        <v>1761</v>
      </c>
      <c r="B3831" s="126"/>
      <c r="C3831" s="127" t="s">
        <v>1761</v>
      </c>
      <c r="D3831" s="121">
        <v>43035</v>
      </c>
      <c r="E3831" s="122" t="s">
        <v>9078</v>
      </c>
      <c r="F3831" s="122" t="s">
        <v>13</v>
      </c>
      <c r="G3831" s="122">
        <v>375499</v>
      </c>
      <c r="H3831" s="126"/>
      <c r="I3831" s="130" t="s">
        <v>8988</v>
      </c>
      <c r="J3831" s="126"/>
      <c r="K3831" s="126"/>
      <c r="L3831" s="126"/>
      <c r="M3831" s="126"/>
      <c r="N3831" s="226">
        <v>7357084.1100000003</v>
      </c>
      <c r="O3831" s="223">
        <v>0</v>
      </c>
      <c r="P3831" s="126" t="s">
        <v>1331</v>
      </c>
    </row>
    <row r="3832" spans="1:16">
      <c r="A3832" s="126" t="s">
        <v>1761</v>
      </c>
      <c r="B3832" s="126"/>
      <c r="C3832" s="127" t="s">
        <v>1761</v>
      </c>
      <c r="D3832" s="121">
        <v>43035</v>
      </c>
      <c r="E3832" s="122" t="s">
        <v>9079</v>
      </c>
      <c r="F3832" s="122" t="s">
        <v>13</v>
      </c>
      <c r="G3832" s="122">
        <v>375501</v>
      </c>
      <c r="H3832" s="126"/>
      <c r="I3832" s="130" t="s">
        <v>8988</v>
      </c>
      <c r="J3832" s="126"/>
      <c r="K3832" s="126"/>
      <c r="L3832" s="126"/>
      <c r="M3832" s="126"/>
      <c r="N3832" s="226">
        <v>443741.16</v>
      </c>
      <c r="O3832" s="223">
        <v>0</v>
      </c>
      <c r="P3832" s="126" t="s">
        <v>1331</v>
      </c>
    </row>
    <row r="3833" spans="1:16">
      <c r="A3833" s="126" t="s">
        <v>1761</v>
      </c>
      <c r="B3833" s="126"/>
      <c r="C3833" s="127" t="s">
        <v>1761</v>
      </c>
      <c r="D3833" s="121">
        <v>43035</v>
      </c>
      <c r="E3833" s="122" t="s">
        <v>9080</v>
      </c>
      <c r="F3833" s="122" t="s">
        <v>13</v>
      </c>
      <c r="G3833" s="122">
        <v>375503</v>
      </c>
      <c r="H3833" s="126"/>
      <c r="I3833" s="130" t="s">
        <v>8988</v>
      </c>
      <c r="J3833" s="126"/>
      <c r="K3833" s="126"/>
      <c r="L3833" s="126"/>
      <c r="M3833" s="126"/>
      <c r="N3833" s="226">
        <v>1424959.2</v>
      </c>
      <c r="O3833" s="223">
        <v>0</v>
      </c>
      <c r="P3833" s="126" t="s">
        <v>1331</v>
      </c>
    </row>
    <row r="3834" spans="1:16">
      <c r="A3834" s="126" t="s">
        <v>1761</v>
      </c>
      <c r="B3834" s="126"/>
      <c r="C3834" s="127" t="s">
        <v>1761</v>
      </c>
      <c r="D3834" s="121">
        <v>43035</v>
      </c>
      <c r="E3834" s="122" t="s">
        <v>9081</v>
      </c>
      <c r="F3834" s="122" t="s">
        <v>13</v>
      </c>
      <c r="G3834" s="122">
        <v>375505</v>
      </c>
      <c r="H3834" s="126"/>
      <c r="I3834" s="130" t="s">
        <v>8988</v>
      </c>
      <c r="J3834" s="126"/>
      <c r="K3834" s="126"/>
      <c r="L3834" s="126"/>
      <c r="M3834" s="126"/>
      <c r="N3834" s="226">
        <v>3650142.61</v>
      </c>
      <c r="O3834" s="223">
        <v>0</v>
      </c>
      <c r="P3834" s="126" t="s">
        <v>1331</v>
      </c>
    </row>
    <row r="3835" spans="1:16">
      <c r="A3835" s="126" t="s">
        <v>1761</v>
      </c>
      <c r="B3835" s="126"/>
      <c r="C3835" s="127" t="s">
        <v>1761</v>
      </c>
      <c r="D3835" s="121">
        <v>43035</v>
      </c>
      <c r="E3835" s="122" t="s">
        <v>9082</v>
      </c>
      <c r="F3835" s="122" t="s">
        <v>13</v>
      </c>
      <c r="G3835" s="122">
        <v>375507</v>
      </c>
      <c r="H3835" s="126"/>
      <c r="I3835" s="130" t="s">
        <v>8988</v>
      </c>
      <c r="J3835" s="126"/>
      <c r="K3835" s="126"/>
      <c r="L3835" s="126"/>
      <c r="M3835" s="126"/>
      <c r="N3835" s="226">
        <v>6232204.7000000002</v>
      </c>
      <c r="O3835" s="223">
        <v>0</v>
      </c>
      <c r="P3835" s="126" t="s">
        <v>1331</v>
      </c>
    </row>
    <row r="3836" spans="1:16">
      <c r="A3836" s="126" t="s">
        <v>1761</v>
      </c>
      <c r="B3836" s="126"/>
      <c r="C3836" s="127" t="s">
        <v>1761</v>
      </c>
      <c r="D3836" s="121">
        <v>43035</v>
      </c>
      <c r="E3836" s="122" t="s">
        <v>9083</v>
      </c>
      <c r="F3836" s="122" t="s">
        <v>13</v>
      </c>
      <c r="G3836" s="122">
        <v>375509</v>
      </c>
      <c r="H3836" s="126"/>
      <c r="I3836" s="130" t="s">
        <v>8988</v>
      </c>
      <c r="J3836" s="126"/>
      <c r="K3836" s="126"/>
      <c r="L3836" s="126"/>
      <c r="M3836" s="126"/>
      <c r="N3836" s="226">
        <v>375894.25</v>
      </c>
      <c r="O3836" s="223">
        <v>0</v>
      </c>
      <c r="P3836" s="126" t="s">
        <v>1331</v>
      </c>
    </row>
    <row r="3837" spans="1:16">
      <c r="A3837" s="126" t="s">
        <v>1761</v>
      </c>
      <c r="B3837" s="126"/>
      <c r="C3837" s="127" t="s">
        <v>1761</v>
      </c>
      <c r="D3837" s="121">
        <v>43035</v>
      </c>
      <c r="E3837" s="122" t="s">
        <v>9084</v>
      </c>
      <c r="F3837" s="122" t="s">
        <v>13</v>
      </c>
      <c r="G3837" s="122">
        <v>375511</v>
      </c>
      <c r="H3837" s="126"/>
      <c r="I3837" s="130" t="s">
        <v>8988</v>
      </c>
      <c r="J3837" s="126"/>
      <c r="K3837" s="126"/>
      <c r="L3837" s="126"/>
      <c r="M3837" s="126"/>
      <c r="N3837" s="226">
        <v>1032437.68</v>
      </c>
      <c r="O3837" s="223">
        <v>0</v>
      </c>
      <c r="P3837" s="126" t="s">
        <v>1331</v>
      </c>
    </row>
    <row r="3838" spans="1:16">
      <c r="A3838" s="126" t="s">
        <v>1761</v>
      </c>
      <c r="B3838" s="126"/>
      <c r="C3838" s="127" t="s">
        <v>1761</v>
      </c>
      <c r="D3838" s="121">
        <v>43035</v>
      </c>
      <c r="E3838" s="122" t="s">
        <v>9085</v>
      </c>
      <c r="F3838" s="122" t="s">
        <v>13</v>
      </c>
      <c r="G3838" s="122">
        <v>375513</v>
      </c>
      <c r="H3838" s="126"/>
      <c r="I3838" s="130" t="s">
        <v>8988</v>
      </c>
      <c r="J3838" s="126"/>
      <c r="K3838" s="126"/>
      <c r="L3838" s="126"/>
      <c r="M3838" s="126"/>
      <c r="N3838" s="226">
        <v>3913817.76</v>
      </c>
      <c r="O3838" s="223">
        <v>0</v>
      </c>
      <c r="P3838" s="126" t="s">
        <v>1331</v>
      </c>
    </row>
    <row r="3839" spans="1:16">
      <c r="A3839" s="126" t="s">
        <v>1761</v>
      </c>
      <c r="B3839" s="126"/>
      <c r="C3839" s="127" t="s">
        <v>1761</v>
      </c>
      <c r="D3839" s="121">
        <v>43035</v>
      </c>
      <c r="E3839" s="122" t="s">
        <v>9086</v>
      </c>
      <c r="F3839" s="122" t="s">
        <v>13</v>
      </c>
      <c r="G3839" s="122">
        <v>375515</v>
      </c>
      <c r="H3839" s="126"/>
      <c r="I3839" s="130" t="s">
        <v>8988</v>
      </c>
      <c r="J3839" s="126"/>
      <c r="K3839" s="126"/>
      <c r="L3839" s="126"/>
      <c r="M3839" s="126"/>
      <c r="N3839" s="226">
        <v>189948.67</v>
      </c>
      <c r="O3839" s="223">
        <v>0</v>
      </c>
      <c r="P3839" s="126" t="s">
        <v>1331</v>
      </c>
    </row>
    <row r="3840" spans="1:16">
      <c r="A3840" s="126" t="s">
        <v>1761</v>
      </c>
      <c r="B3840" s="126"/>
      <c r="C3840" s="127" t="s">
        <v>1761</v>
      </c>
      <c r="D3840" s="121">
        <v>43035</v>
      </c>
      <c r="E3840" s="122" t="s">
        <v>9087</v>
      </c>
      <c r="F3840" s="122" t="s">
        <v>13</v>
      </c>
      <c r="G3840" s="122">
        <v>375517</v>
      </c>
      <c r="H3840" s="126"/>
      <c r="I3840" s="130" t="s">
        <v>8988</v>
      </c>
      <c r="J3840" s="126"/>
      <c r="K3840" s="126"/>
      <c r="L3840" s="126"/>
      <c r="M3840" s="126"/>
      <c r="N3840" s="226">
        <v>941887.26</v>
      </c>
      <c r="O3840" s="223">
        <v>0</v>
      </c>
      <c r="P3840" s="126" t="s">
        <v>1331</v>
      </c>
    </row>
    <row r="3841" spans="1:16">
      <c r="A3841" s="126" t="s">
        <v>1761</v>
      </c>
      <c r="B3841" s="126"/>
      <c r="C3841" s="127" t="s">
        <v>1761</v>
      </c>
      <c r="D3841" s="121">
        <v>43035</v>
      </c>
      <c r="E3841" s="122" t="s">
        <v>9088</v>
      </c>
      <c r="F3841" s="122" t="s">
        <v>13</v>
      </c>
      <c r="G3841" s="122">
        <v>375519</v>
      </c>
      <c r="H3841" s="126"/>
      <c r="I3841" s="130" t="s">
        <v>8988</v>
      </c>
      <c r="J3841" s="126"/>
      <c r="K3841" s="126"/>
      <c r="L3841" s="126"/>
      <c r="M3841" s="126"/>
      <c r="N3841" s="226">
        <v>6452236.6600000001</v>
      </c>
      <c r="O3841" s="223">
        <v>0</v>
      </c>
      <c r="P3841" s="126" t="s">
        <v>1331</v>
      </c>
    </row>
    <row r="3842" spans="1:16">
      <c r="A3842" s="126" t="s">
        <v>1761</v>
      </c>
      <c r="B3842" s="126"/>
      <c r="C3842" s="127" t="s">
        <v>1761</v>
      </c>
      <c r="D3842" s="121">
        <v>43035</v>
      </c>
      <c r="E3842" s="122" t="s">
        <v>9089</v>
      </c>
      <c r="F3842" s="122" t="s">
        <v>13</v>
      </c>
      <c r="G3842" s="122">
        <v>375521</v>
      </c>
      <c r="H3842" s="126"/>
      <c r="I3842" s="130" t="s">
        <v>8988</v>
      </c>
      <c r="J3842" s="126"/>
      <c r="K3842" s="126"/>
      <c r="L3842" s="126"/>
      <c r="M3842" s="126"/>
      <c r="N3842" s="226">
        <v>4416641.22</v>
      </c>
      <c r="O3842" s="223">
        <v>0</v>
      </c>
      <c r="P3842" s="126" t="s">
        <v>1331</v>
      </c>
    </row>
    <row r="3843" spans="1:16">
      <c r="A3843" s="126" t="s">
        <v>1761</v>
      </c>
      <c r="B3843" s="126"/>
      <c r="C3843" s="127" t="s">
        <v>1761</v>
      </c>
      <c r="D3843" s="121">
        <v>43035</v>
      </c>
      <c r="E3843" s="122" t="s">
        <v>9090</v>
      </c>
      <c r="F3843" s="122" t="s">
        <v>13</v>
      </c>
      <c r="G3843" s="122">
        <v>375523</v>
      </c>
      <c r="H3843" s="126"/>
      <c r="I3843" s="130" t="s">
        <v>8988</v>
      </c>
      <c r="J3843" s="126"/>
      <c r="K3843" s="126"/>
      <c r="L3843" s="126"/>
      <c r="M3843" s="126"/>
      <c r="N3843" s="226">
        <v>5465706.0999999996</v>
      </c>
      <c r="O3843" s="223">
        <v>0</v>
      </c>
      <c r="P3843" s="126" t="s">
        <v>1331</v>
      </c>
    </row>
    <row r="3844" spans="1:16">
      <c r="A3844" s="126" t="s">
        <v>1761</v>
      </c>
      <c r="B3844" s="126"/>
      <c r="C3844" s="127" t="s">
        <v>1761</v>
      </c>
      <c r="D3844" s="121">
        <v>43035</v>
      </c>
      <c r="E3844" s="122" t="s">
        <v>9091</v>
      </c>
      <c r="F3844" s="122" t="s">
        <v>13</v>
      </c>
      <c r="G3844" s="122">
        <v>375525</v>
      </c>
      <c r="H3844" s="126"/>
      <c r="I3844" s="130" t="s">
        <v>8988</v>
      </c>
      <c r="J3844" s="126"/>
      <c r="K3844" s="126"/>
      <c r="L3844" s="126"/>
      <c r="M3844" s="126"/>
      <c r="N3844" s="226">
        <v>15012203.93</v>
      </c>
      <c r="O3844" s="223">
        <v>0</v>
      </c>
      <c r="P3844" s="126" t="s">
        <v>1331</v>
      </c>
    </row>
    <row r="3845" spans="1:16">
      <c r="A3845" s="126" t="s">
        <v>1761</v>
      </c>
      <c r="B3845" s="126"/>
      <c r="C3845" s="127" t="s">
        <v>1761</v>
      </c>
      <c r="D3845" s="121">
        <v>43035</v>
      </c>
      <c r="E3845" s="122" t="s">
        <v>9092</v>
      </c>
      <c r="F3845" s="122" t="s">
        <v>13</v>
      </c>
      <c r="G3845" s="122">
        <v>375527</v>
      </c>
      <c r="H3845" s="126"/>
      <c r="I3845" s="130" t="s">
        <v>8988</v>
      </c>
      <c r="J3845" s="126"/>
      <c r="K3845" s="126"/>
      <c r="L3845" s="126"/>
      <c r="M3845" s="126"/>
      <c r="N3845" s="226">
        <v>2761956.67</v>
      </c>
      <c r="O3845" s="223">
        <v>0</v>
      </c>
      <c r="P3845" s="126" t="s">
        <v>1331</v>
      </c>
    </row>
    <row r="3846" spans="1:16">
      <c r="A3846" s="126" t="s">
        <v>1761</v>
      </c>
      <c r="B3846" s="126"/>
      <c r="C3846" s="127" t="s">
        <v>1761</v>
      </c>
      <c r="D3846" s="121">
        <v>43035</v>
      </c>
      <c r="E3846" s="122" t="s">
        <v>9093</v>
      </c>
      <c r="F3846" s="122" t="s">
        <v>13</v>
      </c>
      <c r="G3846" s="122">
        <v>375529</v>
      </c>
      <c r="H3846" s="126"/>
      <c r="I3846" s="130" t="s">
        <v>8988</v>
      </c>
      <c r="J3846" s="126"/>
      <c r="K3846" s="126"/>
      <c r="L3846" s="126"/>
      <c r="M3846" s="126"/>
      <c r="N3846" s="226">
        <v>24091074.5</v>
      </c>
      <c r="O3846" s="223">
        <v>0</v>
      </c>
      <c r="P3846" s="126" t="s">
        <v>1331</v>
      </c>
    </row>
    <row r="3847" spans="1:16">
      <c r="A3847" s="126" t="s">
        <v>1761</v>
      </c>
      <c r="B3847" s="126"/>
      <c r="C3847" s="127" t="s">
        <v>1761</v>
      </c>
      <c r="D3847" s="121">
        <v>43035</v>
      </c>
      <c r="E3847" s="122" t="s">
        <v>9094</v>
      </c>
      <c r="F3847" s="122" t="s">
        <v>13</v>
      </c>
      <c r="G3847" s="122">
        <v>375531</v>
      </c>
      <c r="H3847" s="126"/>
      <c r="I3847" s="130" t="s">
        <v>8988</v>
      </c>
      <c r="J3847" s="126"/>
      <c r="K3847" s="126"/>
      <c r="L3847" s="126"/>
      <c r="M3847" s="126"/>
      <c r="N3847" s="226">
        <v>10458.89</v>
      </c>
      <c r="O3847" s="223">
        <v>0</v>
      </c>
      <c r="P3847" s="126" t="s">
        <v>1331</v>
      </c>
    </row>
    <row r="3848" spans="1:16" ht="76.5">
      <c r="A3848" s="126">
        <v>25</v>
      </c>
      <c r="B3848" s="126"/>
      <c r="C3848" s="127" t="s">
        <v>695</v>
      </c>
      <c r="D3848" s="121">
        <v>43035</v>
      </c>
      <c r="E3848" s="122" t="s">
        <v>9095</v>
      </c>
      <c r="F3848" s="122" t="s">
        <v>1368</v>
      </c>
      <c r="G3848" s="122">
        <v>15330717</v>
      </c>
      <c r="H3848" s="126"/>
      <c r="I3848" s="130" t="s">
        <v>9096</v>
      </c>
      <c r="J3848" s="126"/>
      <c r="K3848" s="126"/>
      <c r="L3848" s="126"/>
      <c r="M3848" s="126"/>
      <c r="N3848" s="226">
        <v>172854.1</v>
      </c>
      <c r="O3848" s="223">
        <v>0</v>
      </c>
      <c r="P3848" s="126" t="s">
        <v>1331</v>
      </c>
    </row>
    <row r="3849" spans="1:16" ht="76.5">
      <c r="A3849" s="126">
        <v>25</v>
      </c>
      <c r="B3849" s="126"/>
      <c r="C3849" s="127" t="s">
        <v>695</v>
      </c>
      <c r="D3849" s="121">
        <v>43035</v>
      </c>
      <c r="E3849" s="122" t="s">
        <v>9097</v>
      </c>
      <c r="F3849" s="122" t="s">
        <v>1368</v>
      </c>
      <c r="G3849" s="122">
        <v>15330718</v>
      </c>
      <c r="H3849" s="126"/>
      <c r="I3849" s="130" t="s">
        <v>9098</v>
      </c>
      <c r="J3849" s="126"/>
      <c r="K3849" s="126"/>
      <c r="L3849" s="126"/>
      <c r="M3849" s="126"/>
      <c r="N3849" s="226">
        <v>112716.33</v>
      </c>
      <c r="O3849" s="223">
        <v>0</v>
      </c>
      <c r="P3849" s="126" t="s">
        <v>1331</v>
      </c>
    </row>
    <row r="3850" spans="1:16" ht="76.5">
      <c r="A3850" s="126">
        <v>25</v>
      </c>
      <c r="B3850" s="126"/>
      <c r="C3850" s="127" t="s">
        <v>695</v>
      </c>
      <c r="D3850" s="121">
        <v>43035</v>
      </c>
      <c r="E3850" s="122" t="s">
        <v>9099</v>
      </c>
      <c r="F3850" s="122" t="s">
        <v>1368</v>
      </c>
      <c r="G3850" s="122">
        <v>15330719</v>
      </c>
      <c r="H3850" s="126"/>
      <c r="I3850" s="130" t="s">
        <v>9100</v>
      </c>
      <c r="J3850" s="126"/>
      <c r="K3850" s="126"/>
      <c r="L3850" s="126"/>
      <c r="M3850" s="126"/>
      <c r="N3850" s="226">
        <v>112716.33</v>
      </c>
      <c r="O3850" s="223">
        <v>0</v>
      </c>
      <c r="P3850" s="126" t="s">
        <v>1331</v>
      </c>
    </row>
    <row r="3851" spans="1:16" ht="76.5">
      <c r="A3851" s="126">
        <v>25</v>
      </c>
      <c r="B3851" s="126"/>
      <c r="C3851" s="127" t="s">
        <v>695</v>
      </c>
      <c r="D3851" s="121">
        <v>43035</v>
      </c>
      <c r="E3851" s="122" t="s">
        <v>9101</v>
      </c>
      <c r="F3851" s="122" t="s">
        <v>1368</v>
      </c>
      <c r="G3851" s="122">
        <v>15331171</v>
      </c>
      <c r="H3851" s="126"/>
      <c r="I3851" s="130" t="s">
        <v>9102</v>
      </c>
      <c r="J3851" s="126"/>
      <c r="K3851" s="126"/>
      <c r="L3851" s="126"/>
      <c r="M3851" s="126"/>
      <c r="N3851" s="226">
        <v>88892.160000000003</v>
      </c>
      <c r="O3851" s="223">
        <v>0</v>
      </c>
      <c r="P3851" s="126" t="s">
        <v>1331</v>
      </c>
    </row>
    <row r="3852" spans="1:16" ht="76.5">
      <c r="A3852" s="126">
        <v>25</v>
      </c>
      <c r="B3852" s="126"/>
      <c r="C3852" s="127" t="s">
        <v>695</v>
      </c>
      <c r="D3852" s="121">
        <v>43035</v>
      </c>
      <c r="E3852" s="122" t="s">
        <v>9103</v>
      </c>
      <c r="F3852" s="122" t="s">
        <v>1368</v>
      </c>
      <c r="G3852" s="122">
        <v>15331172</v>
      </c>
      <c r="H3852" s="126"/>
      <c r="I3852" s="130" t="s">
        <v>9104</v>
      </c>
      <c r="J3852" s="126"/>
      <c r="K3852" s="126"/>
      <c r="L3852" s="126"/>
      <c r="M3852" s="126"/>
      <c r="N3852" s="226">
        <v>112716.33</v>
      </c>
      <c r="O3852" s="223">
        <v>0</v>
      </c>
      <c r="P3852" s="126" t="s">
        <v>1331</v>
      </c>
    </row>
    <row r="3853" spans="1:16" ht="76.5">
      <c r="A3853" s="126">
        <v>25</v>
      </c>
      <c r="B3853" s="126"/>
      <c r="C3853" s="127" t="s">
        <v>695</v>
      </c>
      <c r="D3853" s="121">
        <v>43035</v>
      </c>
      <c r="E3853" s="122" t="s">
        <v>9105</v>
      </c>
      <c r="F3853" s="122" t="s">
        <v>1368</v>
      </c>
      <c r="G3853" s="122">
        <v>15332073</v>
      </c>
      <c r="H3853" s="126"/>
      <c r="I3853" s="130" t="s">
        <v>9106</v>
      </c>
      <c r="J3853" s="126"/>
      <c r="K3853" s="126"/>
      <c r="L3853" s="126"/>
      <c r="M3853" s="126"/>
      <c r="N3853" s="226">
        <v>73004.210000000006</v>
      </c>
      <c r="O3853" s="223">
        <v>0</v>
      </c>
      <c r="P3853" s="126" t="s">
        <v>1331</v>
      </c>
    </row>
    <row r="3854" spans="1:16" ht="76.5">
      <c r="A3854" s="126">
        <v>25</v>
      </c>
      <c r="B3854" s="126"/>
      <c r="C3854" s="127" t="s">
        <v>695</v>
      </c>
      <c r="D3854" s="121">
        <v>43035</v>
      </c>
      <c r="E3854" s="122" t="s">
        <v>9107</v>
      </c>
      <c r="F3854" s="122" t="s">
        <v>1368</v>
      </c>
      <c r="G3854" s="122">
        <v>15332074</v>
      </c>
      <c r="H3854" s="126"/>
      <c r="I3854" s="130" t="s">
        <v>9108</v>
      </c>
      <c r="J3854" s="126"/>
      <c r="K3854" s="126"/>
      <c r="L3854" s="126"/>
      <c r="M3854" s="126"/>
      <c r="N3854" s="226">
        <v>73004.210000000006</v>
      </c>
      <c r="O3854" s="223">
        <v>0</v>
      </c>
      <c r="P3854" s="126" t="s">
        <v>1331</v>
      </c>
    </row>
    <row r="3855" spans="1:16" ht="76.5">
      <c r="A3855" s="126">
        <v>25</v>
      </c>
      <c r="B3855" s="126"/>
      <c r="C3855" s="127" t="s">
        <v>695</v>
      </c>
      <c r="D3855" s="121">
        <v>43035</v>
      </c>
      <c r="E3855" s="122" t="s">
        <v>9109</v>
      </c>
      <c r="F3855" s="122" t="s">
        <v>1368</v>
      </c>
      <c r="G3855" s="122">
        <v>15332075</v>
      </c>
      <c r="H3855" s="126"/>
      <c r="I3855" s="130" t="s">
        <v>9110</v>
      </c>
      <c r="J3855" s="126"/>
      <c r="K3855" s="126"/>
      <c r="L3855" s="126"/>
      <c r="M3855" s="126"/>
      <c r="N3855" s="226">
        <v>95978.97</v>
      </c>
      <c r="O3855" s="223">
        <v>0</v>
      </c>
      <c r="P3855" s="126" t="s">
        <v>1331</v>
      </c>
    </row>
    <row r="3856" spans="1:16" ht="76.5">
      <c r="A3856" s="126">
        <v>25</v>
      </c>
      <c r="B3856" s="126"/>
      <c r="C3856" s="127" t="s">
        <v>695</v>
      </c>
      <c r="D3856" s="121">
        <v>43035</v>
      </c>
      <c r="E3856" s="122" t="s">
        <v>9111</v>
      </c>
      <c r="F3856" s="122" t="s">
        <v>1368</v>
      </c>
      <c r="G3856" s="122">
        <v>15332081</v>
      </c>
      <c r="H3856" s="126"/>
      <c r="I3856" s="130" t="s">
        <v>9112</v>
      </c>
      <c r="J3856" s="126"/>
      <c r="K3856" s="126"/>
      <c r="L3856" s="126"/>
      <c r="M3856" s="126"/>
      <c r="N3856" s="226">
        <v>95978.97</v>
      </c>
      <c r="O3856" s="223">
        <v>0</v>
      </c>
      <c r="P3856" s="126" t="s">
        <v>1331</v>
      </c>
    </row>
    <row r="3857" spans="1:16" ht="76.5">
      <c r="A3857" s="126">
        <v>25</v>
      </c>
      <c r="B3857" s="126"/>
      <c r="C3857" s="127" t="s">
        <v>695</v>
      </c>
      <c r="D3857" s="121">
        <v>43035</v>
      </c>
      <c r="E3857" s="122" t="s">
        <v>9113</v>
      </c>
      <c r="F3857" s="122" t="s">
        <v>1368</v>
      </c>
      <c r="G3857" s="122">
        <v>15332082</v>
      </c>
      <c r="H3857" s="126"/>
      <c r="I3857" s="130" t="s">
        <v>9114</v>
      </c>
      <c r="J3857" s="126"/>
      <c r="K3857" s="126"/>
      <c r="L3857" s="126"/>
      <c r="M3857" s="126"/>
      <c r="N3857" s="226">
        <v>165354.76</v>
      </c>
      <c r="O3857" s="223">
        <v>0</v>
      </c>
      <c r="P3857" s="126" t="s">
        <v>1331</v>
      </c>
    </row>
    <row r="3858" spans="1:16" ht="76.5">
      <c r="A3858" s="126">
        <v>25</v>
      </c>
      <c r="B3858" s="126"/>
      <c r="C3858" s="127" t="s">
        <v>695</v>
      </c>
      <c r="D3858" s="121">
        <v>43035</v>
      </c>
      <c r="E3858" s="122" t="s">
        <v>9115</v>
      </c>
      <c r="F3858" s="122" t="s">
        <v>1368</v>
      </c>
      <c r="G3858" s="122">
        <v>15333547</v>
      </c>
      <c r="H3858" s="126"/>
      <c r="I3858" s="130" t="s">
        <v>9116</v>
      </c>
      <c r="J3858" s="126"/>
      <c r="K3858" s="126"/>
      <c r="L3858" s="126"/>
      <c r="M3858" s="126"/>
      <c r="N3858" s="226">
        <v>347175.59</v>
      </c>
      <c r="O3858" s="223">
        <v>0</v>
      </c>
      <c r="P3858" s="126" t="s">
        <v>1331</v>
      </c>
    </row>
    <row r="3859" spans="1:16" ht="76.5">
      <c r="A3859" s="126">
        <v>25</v>
      </c>
      <c r="B3859" s="126"/>
      <c r="C3859" s="127" t="s">
        <v>695</v>
      </c>
      <c r="D3859" s="121">
        <v>43035</v>
      </c>
      <c r="E3859" s="122" t="s">
        <v>9117</v>
      </c>
      <c r="F3859" s="122" t="s">
        <v>1368</v>
      </c>
      <c r="G3859" s="122">
        <v>15332764</v>
      </c>
      <c r="H3859" s="126"/>
      <c r="I3859" s="130" t="s">
        <v>9118</v>
      </c>
      <c r="J3859" s="126"/>
      <c r="K3859" s="126"/>
      <c r="L3859" s="126"/>
      <c r="M3859" s="126"/>
      <c r="N3859" s="226">
        <v>377242.26</v>
      </c>
      <c r="O3859" s="223">
        <v>0</v>
      </c>
      <c r="P3859" s="126" t="s">
        <v>1331</v>
      </c>
    </row>
    <row r="3860" spans="1:16" ht="76.5">
      <c r="A3860" s="126">
        <v>25</v>
      </c>
      <c r="B3860" s="126"/>
      <c r="C3860" s="127" t="s">
        <v>695</v>
      </c>
      <c r="D3860" s="121">
        <v>43035</v>
      </c>
      <c r="E3860" s="122" t="s">
        <v>9119</v>
      </c>
      <c r="F3860" s="122" t="s">
        <v>1368</v>
      </c>
      <c r="G3860" s="122">
        <v>15332457</v>
      </c>
      <c r="H3860" s="126"/>
      <c r="I3860" s="130" t="s">
        <v>9120</v>
      </c>
      <c r="J3860" s="126"/>
      <c r="K3860" s="126"/>
      <c r="L3860" s="126"/>
      <c r="M3860" s="126"/>
      <c r="N3860" s="226">
        <v>219512.12</v>
      </c>
      <c r="O3860" s="223">
        <v>0</v>
      </c>
      <c r="P3860" s="126" t="s">
        <v>1331</v>
      </c>
    </row>
    <row r="3861" spans="1:16" ht="76.5">
      <c r="A3861" s="126">
        <v>25</v>
      </c>
      <c r="B3861" s="126"/>
      <c r="C3861" s="127" t="s">
        <v>695</v>
      </c>
      <c r="D3861" s="121">
        <v>43035</v>
      </c>
      <c r="E3861" s="122" t="s">
        <v>9121</v>
      </c>
      <c r="F3861" s="122" t="s">
        <v>1368</v>
      </c>
      <c r="G3861" s="122">
        <v>15332335</v>
      </c>
      <c r="H3861" s="126"/>
      <c r="I3861" s="130" t="s">
        <v>9122</v>
      </c>
      <c r="J3861" s="126"/>
      <c r="K3861" s="126"/>
      <c r="L3861" s="126"/>
      <c r="M3861" s="126"/>
      <c r="N3861" s="226">
        <v>52942.23</v>
      </c>
      <c r="O3861" s="223">
        <v>0</v>
      </c>
      <c r="P3861" s="126" t="s">
        <v>1331</v>
      </c>
    </row>
    <row r="3862" spans="1:16" ht="76.5">
      <c r="A3862" s="126">
        <v>25</v>
      </c>
      <c r="B3862" s="126"/>
      <c r="C3862" s="127" t="s">
        <v>695</v>
      </c>
      <c r="D3862" s="121">
        <v>43035</v>
      </c>
      <c r="E3862" s="122" t="s">
        <v>9123</v>
      </c>
      <c r="F3862" s="122" t="s">
        <v>1368</v>
      </c>
      <c r="G3862" s="122">
        <v>15332200</v>
      </c>
      <c r="H3862" s="126"/>
      <c r="I3862" s="130" t="s">
        <v>9124</v>
      </c>
      <c r="J3862" s="126"/>
      <c r="K3862" s="126"/>
      <c r="L3862" s="126"/>
      <c r="M3862" s="126"/>
      <c r="N3862" s="226">
        <v>102834.26</v>
      </c>
      <c r="O3862" s="223">
        <v>0</v>
      </c>
      <c r="P3862" s="126" t="s">
        <v>1331</v>
      </c>
    </row>
    <row r="3863" spans="1:16" ht="76.5">
      <c r="A3863" s="126">
        <v>25</v>
      </c>
      <c r="B3863" s="126"/>
      <c r="C3863" s="127" t="s">
        <v>695</v>
      </c>
      <c r="D3863" s="121">
        <v>43035</v>
      </c>
      <c r="E3863" s="122" t="s">
        <v>9125</v>
      </c>
      <c r="F3863" s="122" t="s">
        <v>1368</v>
      </c>
      <c r="G3863" s="122">
        <v>15332882</v>
      </c>
      <c r="H3863" s="126"/>
      <c r="I3863" s="130" t="s">
        <v>9126</v>
      </c>
      <c r="J3863" s="126"/>
      <c r="K3863" s="126"/>
      <c r="L3863" s="126"/>
      <c r="M3863" s="126"/>
      <c r="N3863" s="226">
        <v>261995.91</v>
      </c>
      <c r="O3863" s="223">
        <v>0</v>
      </c>
      <c r="P3863" s="126" t="s">
        <v>1331</v>
      </c>
    </row>
    <row r="3864" spans="1:16" ht="76.5">
      <c r="A3864" s="126">
        <v>513</v>
      </c>
      <c r="B3864" s="126"/>
      <c r="C3864" s="127" t="s">
        <v>201</v>
      </c>
      <c r="D3864" s="121">
        <v>43035</v>
      </c>
      <c r="E3864" s="122" t="s">
        <v>9127</v>
      </c>
      <c r="F3864" s="122" t="s">
        <v>11</v>
      </c>
      <c r="G3864" s="122">
        <v>902379</v>
      </c>
      <c r="H3864" s="126"/>
      <c r="I3864" s="130" t="s">
        <v>9128</v>
      </c>
      <c r="J3864" s="126"/>
      <c r="K3864" s="126"/>
      <c r="L3864" s="126"/>
      <c r="M3864" s="126"/>
      <c r="N3864" s="226">
        <v>17845.73</v>
      </c>
      <c r="O3864" s="223">
        <v>0</v>
      </c>
      <c r="P3864" s="126" t="s">
        <v>1331</v>
      </c>
    </row>
    <row r="3865" spans="1:16" ht="63.75">
      <c r="A3865" s="126" t="s">
        <v>620</v>
      </c>
      <c r="B3865" s="126"/>
      <c r="C3865" s="127" t="s">
        <v>714</v>
      </c>
      <c r="D3865" s="121">
        <v>43035</v>
      </c>
      <c r="E3865" s="122" t="s">
        <v>9129</v>
      </c>
      <c r="F3865" s="122" t="s">
        <v>11</v>
      </c>
      <c r="G3865" s="122">
        <v>902404</v>
      </c>
      <c r="H3865" s="126"/>
      <c r="I3865" s="130" t="s">
        <v>1883</v>
      </c>
      <c r="J3865" s="126"/>
      <c r="K3865" s="126"/>
      <c r="L3865" s="126"/>
      <c r="M3865" s="126"/>
      <c r="N3865" s="226">
        <v>50</v>
      </c>
      <c r="O3865" s="223">
        <v>0</v>
      </c>
      <c r="P3865" s="126" t="s">
        <v>1331</v>
      </c>
    </row>
    <row r="3866" spans="1:16" ht="51">
      <c r="A3866" s="126" t="s">
        <v>620</v>
      </c>
      <c r="B3866" s="126"/>
      <c r="C3866" s="127" t="s">
        <v>714</v>
      </c>
      <c r="D3866" s="121">
        <v>43035</v>
      </c>
      <c r="E3866" s="122" t="s">
        <v>9130</v>
      </c>
      <c r="F3866" s="122" t="s">
        <v>11</v>
      </c>
      <c r="G3866" s="122">
        <v>902412</v>
      </c>
      <c r="H3866" s="126"/>
      <c r="I3866" s="130" t="s">
        <v>9131</v>
      </c>
      <c r="J3866" s="126"/>
      <c r="K3866" s="126"/>
      <c r="L3866" s="126"/>
      <c r="M3866" s="126"/>
      <c r="N3866" s="226">
        <v>50</v>
      </c>
      <c r="O3866" s="223">
        <v>0</v>
      </c>
      <c r="P3866" s="126" t="s">
        <v>1331</v>
      </c>
    </row>
    <row r="3867" spans="1:16" ht="38.25">
      <c r="A3867" s="126">
        <v>378</v>
      </c>
      <c r="B3867" s="126"/>
      <c r="C3867" s="127" t="s">
        <v>1278</v>
      </c>
      <c r="D3867" s="121">
        <v>43035</v>
      </c>
      <c r="E3867" s="122" t="s">
        <v>9132</v>
      </c>
      <c r="F3867" s="122" t="s">
        <v>11</v>
      </c>
      <c r="G3867" s="122">
        <v>902417</v>
      </c>
      <c r="H3867" s="126"/>
      <c r="I3867" s="130" t="s">
        <v>9133</v>
      </c>
      <c r="J3867" s="126"/>
      <c r="K3867" s="126"/>
      <c r="L3867" s="126"/>
      <c r="M3867" s="126"/>
      <c r="N3867" s="226">
        <v>50</v>
      </c>
      <c r="O3867" s="223">
        <v>0</v>
      </c>
      <c r="P3867" s="126" t="s">
        <v>1331</v>
      </c>
    </row>
    <row r="3868" spans="1:16" ht="25.5">
      <c r="A3868" s="126" t="s">
        <v>621</v>
      </c>
      <c r="B3868" s="126"/>
      <c r="C3868" s="127" t="s">
        <v>715</v>
      </c>
      <c r="D3868" s="121">
        <v>43035</v>
      </c>
      <c r="E3868" s="122" t="s">
        <v>9134</v>
      </c>
      <c r="F3868" s="122" t="s">
        <v>13</v>
      </c>
      <c r="G3868" s="122">
        <v>46343</v>
      </c>
      <c r="H3868" s="126"/>
      <c r="I3868" s="130" t="s">
        <v>2296</v>
      </c>
      <c r="J3868" s="126"/>
      <c r="K3868" s="126"/>
      <c r="L3868" s="126"/>
      <c r="M3868" s="126"/>
      <c r="N3868" s="226">
        <v>358.31</v>
      </c>
      <c r="O3868" s="223">
        <v>0</v>
      </c>
      <c r="P3868" s="126" t="s">
        <v>1331</v>
      </c>
    </row>
    <row r="3869" spans="1:16" ht="25.5">
      <c r="A3869" s="126" t="s">
        <v>621</v>
      </c>
      <c r="B3869" s="126"/>
      <c r="C3869" s="127" t="s">
        <v>715</v>
      </c>
      <c r="D3869" s="121">
        <v>43035</v>
      </c>
      <c r="E3869" s="122" t="s">
        <v>9135</v>
      </c>
      <c r="F3869" s="122" t="s">
        <v>13</v>
      </c>
      <c r="G3869" s="122">
        <v>46346</v>
      </c>
      <c r="H3869" s="126"/>
      <c r="I3869" s="130" t="s">
        <v>2296</v>
      </c>
      <c r="J3869" s="126"/>
      <c r="K3869" s="126"/>
      <c r="L3869" s="126"/>
      <c r="M3869" s="126"/>
      <c r="N3869" s="226">
        <v>15.94</v>
      </c>
      <c r="O3869" s="223">
        <v>0</v>
      </c>
      <c r="P3869" s="126" t="s">
        <v>1331</v>
      </c>
    </row>
    <row r="3870" spans="1:16" ht="25.5">
      <c r="A3870" s="126" t="s">
        <v>621</v>
      </c>
      <c r="B3870" s="126"/>
      <c r="C3870" s="127" t="s">
        <v>715</v>
      </c>
      <c r="D3870" s="121">
        <v>43035</v>
      </c>
      <c r="E3870" s="122" t="s">
        <v>9136</v>
      </c>
      <c r="F3870" s="122" t="s">
        <v>13</v>
      </c>
      <c r="G3870" s="122">
        <v>46347</v>
      </c>
      <c r="H3870" s="126"/>
      <c r="I3870" s="130" t="s">
        <v>2299</v>
      </c>
      <c r="J3870" s="126"/>
      <c r="K3870" s="126"/>
      <c r="L3870" s="126"/>
      <c r="M3870" s="126"/>
      <c r="N3870" s="226">
        <v>50</v>
      </c>
      <c r="O3870" s="223">
        <v>0</v>
      </c>
      <c r="P3870" s="126" t="s">
        <v>1331</v>
      </c>
    </row>
    <row r="3871" spans="1:16" ht="89.25">
      <c r="A3871" s="126">
        <v>25</v>
      </c>
      <c r="B3871" s="126"/>
      <c r="C3871" s="127" t="s">
        <v>695</v>
      </c>
      <c r="D3871" s="121">
        <v>43035</v>
      </c>
      <c r="E3871" s="122" t="s">
        <v>9137</v>
      </c>
      <c r="F3871" s="122" t="s">
        <v>15</v>
      </c>
      <c r="G3871" s="122">
        <v>3434</v>
      </c>
      <c r="H3871" s="126"/>
      <c r="I3871" s="130" t="s">
        <v>9138</v>
      </c>
      <c r="J3871" s="126"/>
      <c r="K3871" s="126"/>
      <c r="L3871" s="126"/>
      <c r="M3871" s="126"/>
      <c r="N3871" s="226">
        <v>696.62</v>
      </c>
      <c r="O3871" s="223">
        <v>0</v>
      </c>
      <c r="P3871" s="126" t="s">
        <v>1331</v>
      </c>
    </row>
    <row r="3872" spans="1:16" ht="89.25">
      <c r="A3872" s="126">
        <v>25</v>
      </c>
      <c r="B3872" s="126"/>
      <c r="C3872" s="127" t="s">
        <v>695</v>
      </c>
      <c r="D3872" s="121">
        <v>43035</v>
      </c>
      <c r="E3872" s="122" t="s">
        <v>9139</v>
      </c>
      <c r="F3872" s="122" t="s">
        <v>15</v>
      </c>
      <c r="G3872" s="122">
        <v>3436</v>
      </c>
      <c r="H3872" s="126"/>
      <c r="I3872" s="130" t="s">
        <v>9140</v>
      </c>
      <c r="J3872" s="126"/>
      <c r="K3872" s="126"/>
      <c r="L3872" s="126"/>
      <c r="M3872" s="126"/>
      <c r="N3872" s="226">
        <v>558.12</v>
      </c>
      <c r="O3872" s="223">
        <v>0</v>
      </c>
      <c r="P3872" s="126" t="s">
        <v>1331</v>
      </c>
    </row>
    <row r="3873" spans="1:16" ht="89.25">
      <c r="A3873" s="126">
        <v>25</v>
      </c>
      <c r="B3873" s="126"/>
      <c r="C3873" s="127" t="s">
        <v>695</v>
      </c>
      <c r="D3873" s="121">
        <v>43035</v>
      </c>
      <c r="E3873" s="122" t="s">
        <v>9141</v>
      </c>
      <c r="F3873" s="122" t="s">
        <v>15</v>
      </c>
      <c r="G3873" s="122">
        <v>3435</v>
      </c>
      <c r="H3873" s="126"/>
      <c r="I3873" s="130" t="s">
        <v>9142</v>
      </c>
      <c r="J3873" s="126"/>
      <c r="K3873" s="126"/>
      <c r="L3873" s="126"/>
      <c r="M3873" s="126"/>
      <c r="N3873" s="226">
        <v>273.16000000000003</v>
      </c>
      <c r="O3873" s="223">
        <v>0</v>
      </c>
      <c r="P3873" s="126" t="s">
        <v>1331</v>
      </c>
    </row>
    <row r="3874" spans="1:16" ht="51">
      <c r="A3874" s="126">
        <v>513</v>
      </c>
      <c r="B3874" s="126"/>
      <c r="C3874" s="127" t="s">
        <v>201</v>
      </c>
      <c r="D3874" s="121">
        <v>43035</v>
      </c>
      <c r="E3874" s="122" t="s">
        <v>9143</v>
      </c>
      <c r="F3874" s="122" t="s">
        <v>15</v>
      </c>
      <c r="G3874" s="122">
        <v>581729</v>
      </c>
      <c r="H3874" s="126"/>
      <c r="I3874" s="130" t="s">
        <v>9144</v>
      </c>
      <c r="J3874" s="126"/>
      <c r="K3874" s="126"/>
      <c r="L3874" s="126"/>
      <c r="M3874" s="126"/>
      <c r="N3874" s="226">
        <v>50</v>
      </c>
      <c r="O3874" s="223">
        <v>0</v>
      </c>
      <c r="P3874" s="126" t="s">
        <v>1331</v>
      </c>
    </row>
    <row r="3875" spans="1:16" ht="76.5">
      <c r="A3875" s="126">
        <v>25</v>
      </c>
      <c r="B3875" s="126"/>
      <c r="C3875" s="127" t="s">
        <v>695</v>
      </c>
      <c r="D3875" s="121">
        <v>43035</v>
      </c>
      <c r="E3875" s="122" t="s">
        <v>9145</v>
      </c>
      <c r="F3875" s="122" t="s">
        <v>1368</v>
      </c>
      <c r="G3875" s="122">
        <v>15318031</v>
      </c>
      <c r="H3875" s="126"/>
      <c r="I3875" s="130" t="s">
        <v>9146</v>
      </c>
      <c r="J3875" s="126"/>
      <c r="K3875" s="126"/>
      <c r="L3875" s="126"/>
      <c r="M3875" s="126"/>
      <c r="N3875" s="226">
        <v>109215.84</v>
      </c>
      <c r="O3875" s="223">
        <v>0</v>
      </c>
      <c r="P3875" s="126" t="s">
        <v>1331</v>
      </c>
    </row>
    <row r="3876" spans="1:16" ht="76.5">
      <c r="A3876" s="126">
        <v>25</v>
      </c>
      <c r="B3876" s="126"/>
      <c r="C3876" s="127" t="s">
        <v>695</v>
      </c>
      <c r="D3876" s="121">
        <v>43035</v>
      </c>
      <c r="E3876" s="122" t="s">
        <v>9147</v>
      </c>
      <c r="F3876" s="122" t="s">
        <v>1368</v>
      </c>
      <c r="G3876" s="122">
        <v>15318032</v>
      </c>
      <c r="H3876" s="126"/>
      <c r="I3876" s="130" t="s">
        <v>9148</v>
      </c>
      <c r="J3876" s="126"/>
      <c r="K3876" s="126"/>
      <c r="L3876" s="126"/>
      <c r="M3876" s="126"/>
      <c r="N3876" s="226">
        <v>109249.44</v>
      </c>
      <c r="O3876" s="223">
        <v>0</v>
      </c>
      <c r="P3876" s="126" t="s">
        <v>1331</v>
      </c>
    </row>
    <row r="3877" spans="1:16" ht="76.5">
      <c r="A3877" s="126">
        <v>25</v>
      </c>
      <c r="B3877" s="126"/>
      <c r="C3877" s="127" t="s">
        <v>695</v>
      </c>
      <c r="D3877" s="121">
        <v>43035</v>
      </c>
      <c r="E3877" s="122" t="s">
        <v>9149</v>
      </c>
      <c r="F3877" s="122" t="s">
        <v>1368</v>
      </c>
      <c r="G3877" s="122">
        <v>15318033</v>
      </c>
      <c r="H3877" s="126"/>
      <c r="I3877" s="130" t="s">
        <v>9150</v>
      </c>
      <c r="J3877" s="126"/>
      <c r="K3877" s="126"/>
      <c r="L3877" s="126"/>
      <c r="M3877" s="126"/>
      <c r="N3877" s="226">
        <v>109272.3</v>
      </c>
      <c r="O3877" s="223">
        <v>0</v>
      </c>
      <c r="P3877" s="126" t="s">
        <v>1331</v>
      </c>
    </row>
    <row r="3878" spans="1:16" ht="76.5">
      <c r="A3878" s="126">
        <v>25</v>
      </c>
      <c r="B3878" s="126"/>
      <c r="C3878" s="127" t="s">
        <v>695</v>
      </c>
      <c r="D3878" s="121">
        <v>43035</v>
      </c>
      <c r="E3878" s="122" t="s">
        <v>9151</v>
      </c>
      <c r="F3878" s="122" t="s">
        <v>1368</v>
      </c>
      <c r="G3878" s="122">
        <v>15318034</v>
      </c>
      <c r="H3878" s="126"/>
      <c r="I3878" s="130" t="s">
        <v>9152</v>
      </c>
      <c r="J3878" s="126"/>
      <c r="K3878" s="126"/>
      <c r="L3878" s="126"/>
      <c r="M3878" s="126"/>
      <c r="N3878" s="226">
        <v>109242.98</v>
      </c>
      <c r="O3878" s="223">
        <v>0</v>
      </c>
      <c r="P3878" s="126" t="s">
        <v>1331</v>
      </c>
    </row>
    <row r="3879" spans="1:16" ht="76.5">
      <c r="A3879" s="126">
        <v>25</v>
      </c>
      <c r="B3879" s="126"/>
      <c r="C3879" s="127" t="s">
        <v>695</v>
      </c>
      <c r="D3879" s="121">
        <v>43035</v>
      </c>
      <c r="E3879" s="122" t="s">
        <v>9153</v>
      </c>
      <c r="F3879" s="122" t="s">
        <v>1368</v>
      </c>
      <c r="G3879" s="122">
        <v>15318035</v>
      </c>
      <c r="H3879" s="126"/>
      <c r="I3879" s="130" t="s">
        <v>9154</v>
      </c>
      <c r="J3879" s="126"/>
      <c r="K3879" s="126"/>
      <c r="L3879" s="126"/>
      <c r="M3879" s="126"/>
      <c r="N3879" s="226">
        <v>110576.02</v>
      </c>
      <c r="O3879" s="223">
        <v>0</v>
      </c>
      <c r="P3879" s="126" t="s">
        <v>1331</v>
      </c>
    </row>
    <row r="3880" spans="1:16" ht="76.5">
      <c r="A3880" s="126">
        <v>25</v>
      </c>
      <c r="B3880" s="126"/>
      <c r="C3880" s="127" t="s">
        <v>695</v>
      </c>
      <c r="D3880" s="121">
        <v>43035</v>
      </c>
      <c r="E3880" s="122" t="s">
        <v>9155</v>
      </c>
      <c r="F3880" s="122" t="s">
        <v>1368</v>
      </c>
      <c r="G3880" s="122">
        <v>15330645</v>
      </c>
      <c r="H3880" s="126"/>
      <c r="I3880" s="130" t="s">
        <v>9156</v>
      </c>
      <c r="J3880" s="126"/>
      <c r="K3880" s="126"/>
      <c r="L3880" s="126"/>
      <c r="M3880" s="126"/>
      <c r="N3880" s="226">
        <v>89922.9</v>
      </c>
      <c r="O3880" s="223">
        <v>0</v>
      </c>
      <c r="P3880" s="126" t="s">
        <v>1331</v>
      </c>
    </row>
    <row r="3881" spans="1:16" ht="76.5">
      <c r="A3881" s="126">
        <v>25</v>
      </c>
      <c r="B3881" s="126"/>
      <c r="C3881" s="127" t="s">
        <v>695</v>
      </c>
      <c r="D3881" s="121">
        <v>43035</v>
      </c>
      <c r="E3881" s="122" t="s">
        <v>9157</v>
      </c>
      <c r="F3881" s="122" t="s">
        <v>1368</v>
      </c>
      <c r="G3881" s="122">
        <v>15330649</v>
      </c>
      <c r="H3881" s="126"/>
      <c r="I3881" s="130" t="s">
        <v>9158</v>
      </c>
      <c r="J3881" s="126"/>
      <c r="K3881" s="126"/>
      <c r="L3881" s="126"/>
      <c r="M3881" s="126"/>
      <c r="N3881" s="226">
        <v>63094.29</v>
      </c>
      <c r="O3881" s="223">
        <v>0</v>
      </c>
      <c r="P3881" s="126" t="s">
        <v>1331</v>
      </c>
    </row>
    <row r="3882" spans="1:16" ht="76.5">
      <c r="A3882" s="126">
        <v>25</v>
      </c>
      <c r="B3882" s="126"/>
      <c r="C3882" s="127" t="s">
        <v>695</v>
      </c>
      <c r="D3882" s="121">
        <v>43035</v>
      </c>
      <c r="E3882" s="122" t="s">
        <v>9159</v>
      </c>
      <c r="F3882" s="122" t="s">
        <v>1368</v>
      </c>
      <c r="G3882" s="122">
        <v>15330663</v>
      </c>
      <c r="H3882" s="126"/>
      <c r="I3882" s="130" t="s">
        <v>9160</v>
      </c>
      <c r="J3882" s="126"/>
      <c r="K3882" s="126"/>
      <c r="L3882" s="126"/>
      <c r="M3882" s="126"/>
      <c r="N3882" s="226">
        <v>57255.1</v>
      </c>
      <c r="O3882" s="223">
        <v>0</v>
      </c>
      <c r="P3882" s="126" t="s">
        <v>1331</v>
      </c>
    </row>
    <row r="3883" spans="1:16" ht="51">
      <c r="A3883" s="126" t="s">
        <v>620</v>
      </c>
      <c r="B3883" s="126"/>
      <c r="C3883" s="127" t="s">
        <v>714</v>
      </c>
      <c r="D3883" s="121">
        <v>43038</v>
      </c>
      <c r="E3883" s="122" t="s">
        <v>9161</v>
      </c>
      <c r="F3883" s="122" t="s">
        <v>6</v>
      </c>
      <c r="G3883" s="122">
        <v>901977</v>
      </c>
      <c r="H3883" s="126"/>
      <c r="I3883" s="130" t="s">
        <v>9162</v>
      </c>
      <c r="J3883" s="126"/>
      <c r="K3883" s="126"/>
      <c r="L3883" s="126"/>
      <c r="M3883" s="126"/>
      <c r="N3883" s="226">
        <v>0</v>
      </c>
      <c r="O3883" s="223">
        <v>16558.509999999998</v>
      </c>
      <c r="P3883" s="126" t="s">
        <v>1331</v>
      </c>
    </row>
    <row r="3884" spans="1:16" ht="102">
      <c r="A3884" s="126">
        <v>574</v>
      </c>
      <c r="B3884" s="126"/>
      <c r="C3884" s="127" t="s">
        <v>851</v>
      </c>
      <c r="D3884" s="121">
        <v>43038</v>
      </c>
      <c r="E3884" s="122" t="s">
        <v>9163</v>
      </c>
      <c r="F3884" s="122" t="s">
        <v>6</v>
      </c>
      <c r="G3884" s="122">
        <v>902489</v>
      </c>
      <c r="H3884" s="126"/>
      <c r="I3884" s="130" t="s">
        <v>9164</v>
      </c>
      <c r="J3884" s="126"/>
      <c r="K3884" s="126"/>
      <c r="L3884" s="126"/>
      <c r="M3884" s="126"/>
      <c r="N3884" s="226">
        <v>0</v>
      </c>
      <c r="O3884" s="223">
        <v>11473560</v>
      </c>
      <c r="P3884" s="126" t="s">
        <v>1331</v>
      </c>
    </row>
    <row r="3885" spans="1:16" ht="114.75">
      <c r="A3885" s="126">
        <v>52</v>
      </c>
      <c r="B3885" s="126"/>
      <c r="C3885" s="127" t="s">
        <v>704</v>
      </c>
      <c r="D3885" s="121">
        <v>43038</v>
      </c>
      <c r="E3885" s="122" t="s">
        <v>9165</v>
      </c>
      <c r="F3885" s="122" t="s">
        <v>1261</v>
      </c>
      <c r="G3885" s="122">
        <v>3437</v>
      </c>
      <c r="H3885" s="126"/>
      <c r="I3885" s="130" t="s">
        <v>9166</v>
      </c>
      <c r="J3885" s="126"/>
      <c r="K3885" s="126"/>
      <c r="L3885" s="126"/>
      <c r="M3885" s="126"/>
      <c r="N3885" s="226">
        <v>3271.71</v>
      </c>
      <c r="O3885" s="223">
        <v>0</v>
      </c>
      <c r="P3885" s="126" t="s">
        <v>1331</v>
      </c>
    </row>
    <row r="3886" spans="1:16" ht="102">
      <c r="A3886" s="126">
        <v>52</v>
      </c>
      <c r="B3886" s="126"/>
      <c r="C3886" s="127" t="s">
        <v>704</v>
      </c>
      <c r="D3886" s="121">
        <v>43038</v>
      </c>
      <c r="E3886" s="122" t="s">
        <v>9167</v>
      </c>
      <c r="F3886" s="122" t="s">
        <v>15</v>
      </c>
      <c r="G3886" s="122">
        <v>3437</v>
      </c>
      <c r="H3886" s="126"/>
      <c r="I3886" s="130" t="s">
        <v>9168</v>
      </c>
      <c r="J3886" s="126"/>
      <c r="K3886" s="126"/>
      <c r="L3886" s="126"/>
      <c r="M3886" s="126"/>
      <c r="N3886" s="226">
        <v>639.14</v>
      </c>
      <c r="O3886" s="223">
        <v>0</v>
      </c>
      <c r="P3886" s="126" t="s">
        <v>1331</v>
      </c>
    </row>
    <row r="3887" spans="1:16" ht="63.75">
      <c r="A3887" s="126">
        <v>513</v>
      </c>
      <c r="B3887" s="126"/>
      <c r="C3887" s="127" t="s">
        <v>201</v>
      </c>
      <c r="D3887" s="121">
        <v>43038</v>
      </c>
      <c r="E3887" s="122" t="s">
        <v>9169</v>
      </c>
      <c r="F3887" s="122" t="s">
        <v>15</v>
      </c>
      <c r="G3887" s="122">
        <v>582461</v>
      </c>
      <c r="H3887" s="126"/>
      <c r="I3887" s="130" t="s">
        <v>9170</v>
      </c>
      <c r="J3887" s="126"/>
      <c r="K3887" s="126"/>
      <c r="L3887" s="126"/>
      <c r="M3887" s="126"/>
      <c r="N3887" s="226">
        <v>50</v>
      </c>
      <c r="O3887" s="223">
        <v>0</v>
      </c>
      <c r="P3887" s="126" t="s">
        <v>1331</v>
      </c>
    </row>
    <row r="3888" spans="1:16" ht="63.75">
      <c r="A3888" s="126">
        <v>513</v>
      </c>
      <c r="B3888" s="126"/>
      <c r="C3888" s="127" t="s">
        <v>201</v>
      </c>
      <c r="D3888" s="121">
        <v>43038</v>
      </c>
      <c r="E3888" s="122" t="s">
        <v>9171</v>
      </c>
      <c r="F3888" s="122" t="s">
        <v>15</v>
      </c>
      <c r="G3888" s="122">
        <v>582464</v>
      </c>
      <c r="H3888" s="126"/>
      <c r="I3888" s="130" t="s">
        <v>9172</v>
      </c>
      <c r="J3888" s="126"/>
      <c r="K3888" s="126"/>
      <c r="L3888" s="126"/>
      <c r="M3888" s="126"/>
      <c r="N3888" s="226">
        <v>50</v>
      </c>
      <c r="O3888" s="223">
        <v>0</v>
      </c>
      <c r="P3888" s="126" t="s">
        <v>1331</v>
      </c>
    </row>
    <row r="3889" spans="1:16" ht="89.25">
      <c r="A3889" s="126">
        <v>287</v>
      </c>
      <c r="B3889" s="126"/>
      <c r="C3889" s="127" t="s">
        <v>791</v>
      </c>
      <c r="D3889" s="121">
        <v>43038</v>
      </c>
      <c r="E3889" s="122" t="s">
        <v>9173</v>
      </c>
      <c r="F3889" s="122" t="s">
        <v>15</v>
      </c>
      <c r="G3889" s="122">
        <v>3451</v>
      </c>
      <c r="H3889" s="126"/>
      <c r="I3889" s="130" t="s">
        <v>9174</v>
      </c>
      <c r="J3889" s="126"/>
      <c r="K3889" s="126"/>
      <c r="L3889" s="126"/>
      <c r="M3889" s="126"/>
      <c r="N3889" s="226">
        <v>308.35000000000002</v>
      </c>
      <c r="O3889" s="223">
        <v>0</v>
      </c>
      <c r="P3889" s="126" t="s">
        <v>1331</v>
      </c>
    </row>
    <row r="3890" spans="1:16" ht="76.5">
      <c r="A3890" s="126" t="s">
        <v>621</v>
      </c>
      <c r="B3890" s="126"/>
      <c r="C3890" s="127" t="s">
        <v>715</v>
      </c>
      <c r="D3890" s="121">
        <v>43038</v>
      </c>
      <c r="E3890" s="122" t="s">
        <v>9175</v>
      </c>
      <c r="F3890" s="122" t="s">
        <v>15</v>
      </c>
      <c r="G3890" s="122">
        <v>3450</v>
      </c>
      <c r="H3890" s="126"/>
      <c r="I3890" s="130" t="s">
        <v>9176</v>
      </c>
      <c r="J3890" s="126"/>
      <c r="K3890" s="126"/>
      <c r="L3890" s="126"/>
      <c r="M3890" s="126"/>
      <c r="N3890" s="226">
        <v>53625.71</v>
      </c>
      <c r="O3890" s="223">
        <v>0</v>
      </c>
      <c r="P3890" s="126" t="s">
        <v>1331</v>
      </c>
    </row>
    <row r="3891" spans="1:16" ht="102">
      <c r="A3891" s="126">
        <v>52</v>
      </c>
      <c r="B3891" s="126"/>
      <c r="C3891" s="127" t="s">
        <v>704</v>
      </c>
      <c r="D3891" s="121">
        <v>43038</v>
      </c>
      <c r="E3891" s="122" t="s">
        <v>9177</v>
      </c>
      <c r="F3891" s="122" t="s">
        <v>15</v>
      </c>
      <c r="G3891" s="122">
        <v>3448</v>
      </c>
      <c r="H3891" s="126"/>
      <c r="I3891" s="130" t="s">
        <v>9178</v>
      </c>
      <c r="J3891" s="126"/>
      <c r="K3891" s="126"/>
      <c r="L3891" s="126"/>
      <c r="M3891" s="126"/>
      <c r="N3891" s="226">
        <v>394.37</v>
      </c>
      <c r="O3891" s="223">
        <v>0</v>
      </c>
      <c r="P3891" s="126" t="s">
        <v>1331</v>
      </c>
    </row>
    <row r="3892" spans="1:16" ht="76.5">
      <c r="A3892" s="126">
        <v>291</v>
      </c>
      <c r="B3892" s="126"/>
      <c r="C3892" s="127" t="s">
        <v>795</v>
      </c>
      <c r="D3892" s="121">
        <v>43038</v>
      </c>
      <c r="E3892" s="122" t="s">
        <v>9179</v>
      </c>
      <c r="F3892" s="122" t="s">
        <v>11</v>
      </c>
      <c r="G3892" s="122">
        <v>583101</v>
      </c>
      <c r="H3892" s="126"/>
      <c r="I3892" s="130" t="s">
        <v>9180</v>
      </c>
      <c r="J3892" s="126"/>
      <c r="K3892" s="126"/>
      <c r="L3892" s="126"/>
      <c r="M3892" s="126"/>
      <c r="N3892" s="226">
        <v>50</v>
      </c>
      <c r="O3892" s="223">
        <v>0</v>
      </c>
      <c r="P3892" s="126" t="s">
        <v>1331</v>
      </c>
    </row>
    <row r="3893" spans="1:16" ht="51">
      <c r="A3893" s="126">
        <v>86</v>
      </c>
      <c r="B3893" s="126"/>
      <c r="C3893" s="127" t="s">
        <v>711</v>
      </c>
      <c r="D3893" s="121">
        <v>43039</v>
      </c>
      <c r="E3893" s="122" t="s">
        <v>9181</v>
      </c>
      <c r="F3893" s="122" t="s">
        <v>6</v>
      </c>
      <c r="G3893" s="122">
        <v>584336</v>
      </c>
      <c r="H3893" s="126"/>
      <c r="I3893" s="130" t="s">
        <v>9182</v>
      </c>
      <c r="J3893" s="126"/>
      <c r="K3893" s="126"/>
      <c r="L3893" s="126"/>
      <c r="M3893" s="126"/>
      <c r="N3893" s="226">
        <v>0</v>
      </c>
      <c r="O3893" s="223">
        <v>1433614.19</v>
      </c>
      <c r="P3893" s="126" t="s">
        <v>1331</v>
      </c>
    </row>
    <row r="3894" spans="1:16" ht="51">
      <c r="A3894" s="126">
        <v>340</v>
      </c>
      <c r="B3894" s="126"/>
      <c r="C3894" s="127" t="s">
        <v>815</v>
      </c>
      <c r="D3894" s="121">
        <v>43039</v>
      </c>
      <c r="E3894" s="122" t="s">
        <v>9183</v>
      </c>
      <c r="F3894" s="122" t="s">
        <v>6</v>
      </c>
      <c r="G3894" s="122">
        <v>902274</v>
      </c>
      <c r="H3894" s="126"/>
      <c r="I3894" s="130" t="s">
        <v>9184</v>
      </c>
      <c r="J3894" s="126"/>
      <c r="K3894" s="126"/>
      <c r="L3894" s="126"/>
      <c r="M3894" s="126"/>
      <c r="N3894" s="226">
        <v>0</v>
      </c>
      <c r="O3894" s="223">
        <v>90.71</v>
      </c>
      <c r="P3894" s="126" t="s">
        <v>1331</v>
      </c>
    </row>
    <row r="3895" spans="1:16" ht="76.5">
      <c r="A3895" s="126" t="s">
        <v>621</v>
      </c>
      <c r="B3895" s="126"/>
      <c r="C3895" s="127" t="s">
        <v>715</v>
      </c>
      <c r="D3895" s="121">
        <v>43039</v>
      </c>
      <c r="E3895" s="122" t="s">
        <v>9185</v>
      </c>
      <c r="F3895" s="122" t="s">
        <v>6</v>
      </c>
      <c r="G3895" s="122">
        <v>902518</v>
      </c>
      <c r="H3895" s="126"/>
      <c r="I3895" s="130" t="s">
        <v>9186</v>
      </c>
      <c r="J3895" s="126"/>
      <c r="K3895" s="126"/>
      <c r="L3895" s="126"/>
      <c r="M3895" s="126"/>
      <c r="N3895" s="226">
        <v>0</v>
      </c>
      <c r="O3895" s="223">
        <v>80000</v>
      </c>
      <c r="P3895" s="126" t="s">
        <v>1331</v>
      </c>
    </row>
    <row r="3896" spans="1:16" ht="63.75">
      <c r="A3896" s="126">
        <v>222</v>
      </c>
      <c r="B3896" s="126"/>
      <c r="C3896" s="127" t="s">
        <v>765</v>
      </c>
      <c r="D3896" s="121">
        <v>43039</v>
      </c>
      <c r="E3896" s="122" t="s">
        <v>9187</v>
      </c>
      <c r="F3896" s="122" t="s">
        <v>6</v>
      </c>
      <c r="G3896" s="122">
        <v>902892</v>
      </c>
      <c r="H3896" s="126"/>
      <c r="I3896" s="130" t="s">
        <v>9188</v>
      </c>
      <c r="J3896" s="126"/>
      <c r="K3896" s="126"/>
      <c r="L3896" s="126"/>
      <c r="M3896" s="126"/>
      <c r="N3896" s="226">
        <v>0</v>
      </c>
      <c r="O3896" s="223">
        <v>102900</v>
      </c>
      <c r="P3896" s="126" t="s">
        <v>1331</v>
      </c>
    </row>
    <row r="3897" spans="1:16" ht="76.5">
      <c r="A3897" s="126" t="s">
        <v>621</v>
      </c>
      <c r="B3897" s="126"/>
      <c r="C3897" s="127" t="s">
        <v>715</v>
      </c>
      <c r="D3897" s="121">
        <v>43039</v>
      </c>
      <c r="E3897" s="122" t="s">
        <v>9189</v>
      </c>
      <c r="F3897" s="122" t="s">
        <v>11</v>
      </c>
      <c r="G3897" s="122">
        <v>902779</v>
      </c>
      <c r="H3897" s="126"/>
      <c r="I3897" s="130" t="s">
        <v>9190</v>
      </c>
      <c r="J3897" s="126"/>
      <c r="K3897" s="126"/>
      <c r="L3897" s="126"/>
      <c r="M3897" s="126"/>
      <c r="N3897" s="226">
        <v>9318.61</v>
      </c>
      <c r="O3897" s="223">
        <v>0</v>
      </c>
      <c r="P3897" s="126" t="s">
        <v>1331</v>
      </c>
    </row>
    <row r="3898" spans="1:16" ht="76.5">
      <c r="A3898" s="126">
        <v>222</v>
      </c>
      <c r="B3898" s="126"/>
      <c r="C3898" s="127" t="s">
        <v>765</v>
      </c>
      <c r="D3898" s="121">
        <v>43039</v>
      </c>
      <c r="E3898" s="122" t="s">
        <v>9191</v>
      </c>
      <c r="F3898" s="122" t="s">
        <v>11</v>
      </c>
      <c r="G3898" s="122">
        <v>902892</v>
      </c>
      <c r="H3898" s="126"/>
      <c r="I3898" s="130" t="s">
        <v>9192</v>
      </c>
      <c r="J3898" s="126"/>
      <c r="K3898" s="126"/>
      <c r="L3898" s="126"/>
      <c r="M3898" s="126"/>
      <c r="N3898" s="226">
        <v>50</v>
      </c>
      <c r="O3898" s="223">
        <v>0</v>
      </c>
      <c r="P3898" s="126" t="s">
        <v>1331</v>
      </c>
    </row>
    <row r="3899" spans="1:16" ht="51">
      <c r="A3899" s="126">
        <v>513</v>
      </c>
      <c r="B3899" s="126"/>
      <c r="C3899" s="127" t="s">
        <v>201</v>
      </c>
      <c r="D3899" s="121">
        <v>43039</v>
      </c>
      <c r="E3899" s="122" t="s">
        <v>9193</v>
      </c>
      <c r="F3899" s="122" t="s">
        <v>15</v>
      </c>
      <c r="G3899" s="122">
        <v>583688</v>
      </c>
      <c r="H3899" s="126"/>
      <c r="I3899" s="130" t="s">
        <v>9194</v>
      </c>
      <c r="J3899" s="126"/>
      <c r="K3899" s="126"/>
      <c r="L3899" s="126"/>
      <c r="M3899" s="126"/>
      <c r="N3899" s="226">
        <v>50</v>
      </c>
      <c r="O3899" s="223">
        <v>0</v>
      </c>
      <c r="P3899" s="126" t="s">
        <v>1331</v>
      </c>
    </row>
    <row r="3900" spans="1:16" ht="89.25">
      <c r="A3900" s="126">
        <v>25</v>
      </c>
      <c r="B3900" s="126"/>
      <c r="C3900" s="127" t="s">
        <v>695</v>
      </c>
      <c r="D3900" s="121">
        <v>43039</v>
      </c>
      <c r="E3900" s="122" t="s">
        <v>9195</v>
      </c>
      <c r="F3900" s="122" t="s">
        <v>15</v>
      </c>
      <c r="G3900" s="122">
        <v>3461</v>
      </c>
      <c r="H3900" s="126"/>
      <c r="I3900" s="130" t="s">
        <v>9196</v>
      </c>
      <c r="J3900" s="126"/>
      <c r="K3900" s="126"/>
      <c r="L3900" s="126"/>
      <c r="M3900" s="126"/>
      <c r="N3900" s="226">
        <v>385.8</v>
      </c>
      <c r="O3900" s="223">
        <v>0</v>
      </c>
      <c r="P3900" s="126" t="s">
        <v>1331</v>
      </c>
    </row>
    <row r="3901" spans="1:16" ht="76.5">
      <c r="A3901" s="126">
        <v>376</v>
      </c>
      <c r="B3901" s="126"/>
      <c r="C3901" s="127" t="s">
        <v>1276</v>
      </c>
      <c r="D3901" s="121">
        <v>43039</v>
      </c>
      <c r="E3901" s="122" t="s">
        <v>9197</v>
      </c>
      <c r="F3901" s="122" t="s">
        <v>15</v>
      </c>
      <c r="G3901" s="122">
        <v>3460</v>
      </c>
      <c r="H3901" s="126"/>
      <c r="I3901" s="130" t="s">
        <v>9198</v>
      </c>
      <c r="J3901" s="126"/>
      <c r="K3901" s="126"/>
      <c r="L3901" s="126"/>
      <c r="M3901" s="126"/>
      <c r="N3901" s="226">
        <v>1362.46</v>
      </c>
      <c r="O3901" s="223">
        <v>0</v>
      </c>
      <c r="P3901" s="126" t="s">
        <v>1331</v>
      </c>
    </row>
    <row r="3902" spans="1:16" ht="89.25">
      <c r="A3902" s="126">
        <v>25</v>
      </c>
      <c r="B3902" s="126"/>
      <c r="C3902" s="127" t="s">
        <v>695</v>
      </c>
      <c r="D3902" s="121">
        <v>43039</v>
      </c>
      <c r="E3902" s="122" t="s">
        <v>9199</v>
      </c>
      <c r="F3902" s="122" t="s">
        <v>15</v>
      </c>
      <c r="G3902" s="122">
        <v>3462</v>
      </c>
      <c r="H3902" s="126"/>
      <c r="I3902" s="130" t="s">
        <v>9200</v>
      </c>
      <c r="J3902" s="126"/>
      <c r="K3902" s="126"/>
      <c r="L3902" s="126"/>
      <c r="M3902" s="126"/>
      <c r="N3902" s="226">
        <v>393.89</v>
      </c>
      <c r="O3902" s="223">
        <v>0</v>
      </c>
      <c r="P3902" s="126" t="s">
        <v>1331</v>
      </c>
    </row>
    <row r="3903" spans="1:16" ht="102">
      <c r="A3903" s="126">
        <v>25</v>
      </c>
      <c r="B3903" s="126"/>
      <c r="C3903" s="127" t="s">
        <v>695</v>
      </c>
      <c r="D3903" s="121">
        <v>43039</v>
      </c>
      <c r="E3903" s="122" t="s">
        <v>9201</v>
      </c>
      <c r="F3903" s="122" t="s">
        <v>15</v>
      </c>
      <c r="G3903" s="122">
        <v>3463</v>
      </c>
      <c r="H3903" s="126"/>
      <c r="I3903" s="130" t="s">
        <v>9202</v>
      </c>
      <c r="J3903" s="126"/>
      <c r="K3903" s="126"/>
      <c r="L3903" s="126"/>
      <c r="M3903" s="126"/>
      <c r="N3903" s="226">
        <v>482.93</v>
      </c>
      <c r="O3903" s="223">
        <v>0</v>
      </c>
      <c r="P3903" s="126" t="s">
        <v>1331</v>
      </c>
    </row>
    <row r="3904" spans="1:16" ht="89.25">
      <c r="A3904" s="126" t="s">
        <v>621</v>
      </c>
      <c r="B3904" s="126"/>
      <c r="C3904" s="127" t="s">
        <v>715</v>
      </c>
      <c r="D3904" s="121">
        <v>43039</v>
      </c>
      <c r="E3904" s="122" t="s">
        <v>9203</v>
      </c>
      <c r="F3904" s="122" t="s">
        <v>15</v>
      </c>
      <c r="G3904" s="122">
        <v>3474</v>
      </c>
      <c r="H3904" s="126"/>
      <c r="I3904" s="130" t="s">
        <v>9204</v>
      </c>
      <c r="J3904" s="126"/>
      <c r="K3904" s="126"/>
      <c r="L3904" s="126"/>
      <c r="M3904" s="126"/>
      <c r="N3904" s="226">
        <v>18693.560000000001</v>
      </c>
      <c r="O3904" s="223">
        <v>0</v>
      </c>
      <c r="P3904" s="126" t="s">
        <v>1331</v>
      </c>
    </row>
    <row r="3905" spans="1:16" ht="51">
      <c r="A3905" s="126">
        <v>513</v>
      </c>
      <c r="B3905" s="126"/>
      <c r="C3905" s="127" t="s">
        <v>201</v>
      </c>
      <c r="D3905" s="121">
        <v>43039</v>
      </c>
      <c r="E3905" s="122" t="s">
        <v>9205</v>
      </c>
      <c r="F3905" s="122" t="s">
        <v>15</v>
      </c>
      <c r="G3905" s="122">
        <v>584210</v>
      </c>
      <c r="H3905" s="126"/>
      <c r="I3905" s="130" t="s">
        <v>8593</v>
      </c>
      <c r="J3905" s="126"/>
      <c r="K3905" s="126"/>
      <c r="L3905" s="126"/>
      <c r="M3905" s="126"/>
      <c r="N3905" s="226">
        <v>50</v>
      </c>
      <c r="O3905" s="223">
        <v>0</v>
      </c>
      <c r="P3905" s="126" t="s">
        <v>1331</v>
      </c>
    </row>
    <row r="3906" spans="1:16" ht="51">
      <c r="A3906" s="126">
        <v>513</v>
      </c>
      <c r="B3906" s="126"/>
      <c r="C3906" s="127" t="s">
        <v>201</v>
      </c>
      <c r="D3906" s="121">
        <v>43039</v>
      </c>
      <c r="E3906" s="122" t="s">
        <v>9206</v>
      </c>
      <c r="F3906" s="122" t="s">
        <v>15</v>
      </c>
      <c r="G3906" s="122">
        <v>584335</v>
      </c>
      <c r="H3906" s="126"/>
      <c r="I3906" s="130" t="s">
        <v>8057</v>
      </c>
      <c r="J3906" s="126"/>
      <c r="K3906" s="126"/>
      <c r="L3906" s="126"/>
      <c r="M3906" s="126"/>
      <c r="N3906" s="226">
        <v>50</v>
      </c>
      <c r="O3906" s="223">
        <v>0</v>
      </c>
      <c r="P3906" s="126" t="s">
        <v>1331</v>
      </c>
    </row>
    <row r="3907" spans="1:16" ht="51">
      <c r="A3907" s="126">
        <v>86</v>
      </c>
      <c r="B3907" s="126"/>
      <c r="C3907" s="127" t="s">
        <v>711</v>
      </c>
      <c r="D3907" s="121">
        <v>43039</v>
      </c>
      <c r="E3907" s="122" t="s">
        <v>9207</v>
      </c>
      <c r="F3907" s="122" t="s">
        <v>15</v>
      </c>
      <c r="G3907" s="122">
        <v>584337</v>
      </c>
      <c r="H3907" s="126"/>
      <c r="I3907" s="130" t="s">
        <v>8934</v>
      </c>
      <c r="J3907" s="126"/>
      <c r="K3907" s="126"/>
      <c r="L3907" s="126"/>
      <c r="M3907" s="126"/>
      <c r="N3907" s="226">
        <v>50</v>
      </c>
      <c r="O3907" s="223">
        <v>0</v>
      </c>
      <c r="P3907" s="126" t="s">
        <v>1331</v>
      </c>
    </row>
    <row r="3908" spans="1:16" ht="51">
      <c r="A3908" s="126">
        <v>513</v>
      </c>
      <c r="B3908" s="126"/>
      <c r="C3908" s="127" t="s">
        <v>201</v>
      </c>
      <c r="D3908" s="121">
        <v>43039</v>
      </c>
      <c r="E3908" s="122" t="s">
        <v>9208</v>
      </c>
      <c r="F3908" s="122" t="s">
        <v>15</v>
      </c>
      <c r="G3908" s="122">
        <v>584481</v>
      </c>
      <c r="H3908" s="126"/>
      <c r="I3908" s="130" t="s">
        <v>9209</v>
      </c>
      <c r="J3908" s="126"/>
      <c r="K3908" s="126"/>
      <c r="L3908" s="126"/>
      <c r="M3908" s="126"/>
      <c r="N3908" s="226">
        <v>50</v>
      </c>
      <c r="O3908" s="223">
        <v>0</v>
      </c>
      <c r="P3908" s="126" t="s">
        <v>1331</v>
      </c>
    </row>
    <row r="3909" spans="1:16" ht="51">
      <c r="A3909" s="126">
        <v>513</v>
      </c>
      <c r="B3909" s="126"/>
      <c r="C3909" s="127" t="s">
        <v>201</v>
      </c>
      <c r="D3909" s="121">
        <v>43039</v>
      </c>
      <c r="E3909" s="122" t="s">
        <v>9210</v>
      </c>
      <c r="F3909" s="122" t="s">
        <v>15</v>
      </c>
      <c r="G3909" s="122">
        <v>584483</v>
      </c>
      <c r="H3909" s="126"/>
      <c r="I3909" s="130" t="s">
        <v>8049</v>
      </c>
      <c r="J3909" s="126"/>
      <c r="K3909" s="126"/>
      <c r="L3909" s="126"/>
      <c r="M3909" s="126"/>
      <c r="N3909" s="226">
        <v>50</v>
      </c>
      <c r="O3909" s="223">
        <v>0</v>
      </c>
      <c r="P3909" s="126" t="s">
        <v>1331</v>
      </c>
    </row>
    <row r="3910" spans="1:16" ht="51">
      <c r="A3910" s="126" t="s">
        <v>620</v>
      </c>
      <c r="B3910" s="126"/>
      <c r="C3910" s="127" t="s">
        <v>714</v>
      </c>
      <c r="D3910" s="121">
        <v>43010</v>
      </c>
      <c r="E3910" s="122" t="s">
        <v>9211</v>
      </c>
      <c r="F3910" s="122" t="s">
        <v>3</v>
      </c>
      <c r="G3910" s="122">
        <v>1546548</v>
      </c>
      <c r="H3910" s="126"/>
      <c r="I3910" s="130" t="s">
        <v>2879</v>
      </c>
      <c r="J3910" s="126"/>
      <c r="K3910" s="126"/>
      <c r="L3910" s="126"/>
      <c r="M3910" s="126"/>
      <c r="N3910" s="226">
        <v>0</v>
      </c>
      <c r="O3910" s="223">
        <v>1000</v>
      </c>
      <c r="P3910" s="126" t="s">
        <v>1331</v>
      </c>
    </row>
    <row r="3911" spans="1:16" ht="51">
      <c r="A3911" s="126" t="s">
        <v>620</v>
      </c>
      <c r="B3911" s="126"/>
      <c r="C3911" s="127" t="s">
        <v>714</v>
      </c>
      <c r="D3911" s="121">
        <v>43010</v>
      </c>
      <c r="E3911" s="122" t="s">
        <v>9212</v>
      </c>
      <c r="F3911" s="122" t="s">
        <v>3</v>
      </c>
      <c r="G3911" s="122">
        <v>1546526</v>
      </c>
      <c r="H3911" s="126"/>
      <c r="I3911" s="130" t="s">
        <v>9213</v>
      </c>
      <c r="J3911" s="126"/>
      <c r="K3911" s="126"/>
      <c r="L3911" s="126"/>
      <c r="M3911" s="126"/>
      <c r="N3911" s="226">
        <v>0</v>
      </c>
      <c r="O3911" s="223">
        <v>10</v>
      </c>
      <c r="P3911" s="126" t="s">
        <v>1331</v>
      </c>
    </row>
    <row r="3912" spans="1:16" ht="51">
      <c r="A3912" s="126" t="s">
        <v>620</v>
      </c>
      <c r="B3912" s="126"/>
      <c r="C3912" s="127" t="s">
        <v>714</v>
      </c>
      <c r="D3912" s="121">
        <v>43010</v>
      </c>
      <c r="E3912" s="122" t="s">
        <v>9214</v>
      </c>
      <c r="F3912" s="122" t="s">
        <v>3</v>
      </c>
      <c r="G3912" s="122">
        <v>1546498</v>
      </c>
      <c r="H3912" s="126"/>
      <c r="I3912" s="130" t="s">
        <v>9215</v>
      </c>
      <c r="J3912" s="126"/>
      <c r="K3912" s="126"/>
      <c r="L3912" s="126"/>
      <c r="M3912" s="126"/>
      <c r="N3912" s="226">
        <v>0</v>
      </c>
      <c r="O3912" s="223">
        <v>70</v>
      </c>
      <c r="P3912" s="126" t="s">
        <v>1331</v>
      </c>
    </row>
    <row r="3913" spans="1:16" ht="51">
      <c r="A3913" s="126" t="s">
        <v>620</v>
      </c>
      <c r="B3913" s="126"/>
      <c r="C3913" s="127" t="s">
        <v>714</v>
      </c>
      <c r="D3913" s="121">
        <v>43010</v>
      </c>
      <c r="E3913" s="122" t="s">
        <v>9216</v>
      </c>
      <c r="F3913" s="122" t="s">
        <v>3</v>
      </c>
      <c r="G3913" s="122">
        <v>1546357</v>
      </c>
      <c r="H3913" s="126"/>
      <c r="I3913" s="130" t="s">
        <v>9217</v>
      </c>
      <c r="J3913" s="126"/>
      <c r="K3913" s="126"/>
      <c r="L3913" s="126"/>
      <c r="M3913" s="126"/>
      <c r="N3913" s="226">
        <v>0</v>
      </c>
      <c r="O3913" s="223">
        <v>3611.1800000000003</v>
      </c>
      <c r="P3913" s="126" t="s">
        <v>1331</v>
      </c>
    </row>
    <row r="3914" spans="1:16" ht="51">
      <c r="A3914" s="126">
        <v>86</v>
      </c>
      <c r="B3914" s="126"/>
      <c r="C3914" s="127" t="s">
        <v>711</v>
      </c>
      <c r="D3914" s="121">
        <v>43010</v>
      </c>
      <c r="E3914" s="122" t="s">
        <v>9218</v>
      </c>
      <c r="F3914" s="122" t="s">
        <v>3</v>
      </c>
      <c r="G3914" s="122">
        <v>1546359</v>
      </c>
      <c r="H3914" s="126"/>
      <c r="I3914" s="130" t="s">
        <v>9219</v>
      </c>
      <c r="J3914" s="126"/>
      <c r="K3914" s="126"/>
      <c r="L3914" s="126"/>
      <c r="M3914" s="126"/>
      <c r="N3914" s="226">
        <v>0</v>
      </c>
      <c r="O3914" s="223">
        <v>658</v>
      </c>
      <c r="P3914" s="126" t="s">
        <v>1331</v>
      </c>
    </row>
    <row r="3915" spans="1:16" ht="51">
      <c r="A3915" s="126" t="s">
        <v>620</v>
      </c>
      <c r="B3915" s="126"/>
      <c r="C3915" s="127" t="s">
        <v>714</v>
      </c>
      <c r="D3915" s="121">
        <v>43010</v>
      </c>
      <c r="E3915" s="122" t="s">
        <v>9220</v>
      </c>
      <c r="F3915" s="122" t="s">
        <v>3</v>
      </c>
      <c r="G3915" s="122">
        <v>1546422</v>
      </c>
      <c r="H3915" s="126"/>
      <c r="I3915" s="130" t="s">
        <v>9221</v>
      </c>
      <c r="J3915" s="126"/>
      <c r="K3915" s="126"/>
      <c r="L3915" s="126"/>
      <c r="M3915" s="126"/>
      <c r="N3915" s="226">
        <v>0</v>
      </c>
      <c r="O3915" s="223">
        <v>721.35</v>
      </c>
      <c r="P3915" s="126" t="s">
        <v>1331</v>
      </c>
    </row>
    <row r="3916" spans="1:16" ht="51">
      <c r="A3916" s="126" t="s">
        <v>620</v>
      </c>
      <c r="B3916" s="126"/>
      <c r="C3916" s="127" t="s">
        <v>714</v>
      </c>
      <c r="D3916" s="121">
        <v>43010</v>
      </c>
      <c r="E3916" s="122" t="s">
        <v>9222</v>
      </c>
      <c r="F3916" s="122" t="s">
        <v>3</v>
      </c>
      <c r="G3916" s="122">
        <v>1546446</v>
      </c>
      <c r="H3916" s="126"/>
      <c r="I3916" s="130" t="s">
        <v>9223</v>
      </c>
      <c r="J3916" s="126"/>
      <c r="K3916" s="126"/>
      <c r="L3916" s="126"/>
      <c r="M3916" s="126"/>
      <c r="N3916" s="226">
        <v>0</v>
      </c>
      <c r="O3916" s="223">
        <v>7721.67</v>
      </c>
      <c r="P3916" s="126" t="s">
        <v>1331</v>
      </c>
    </row>
    <row r="3917" spans="1:16" ht="38.25">
      <c r="A3917" s="126">
        <v>580</v>
      </c>
      <c r="B3917" s="126"/>
      <c r="C3917" s="127" t="s">
        <v>218</v>
      </c>
      <c r="D3917" s="121">
        <v>43010</v>
      </c>
      <c r="E3917" s="122" t="s">
        <v>9224</v>
      </c>
      <c r="F3917" s="122" t="s">
        <v>3</v>
      </c>
      <c r="G3917" s="122">
        <v>1546732</v>
      </c>
      <c r="H3917" s="126"/>
      <c r="I3917" s="130" t="s">
        <v>9225</v>
      </c>
      <c r="J3917" s="126"/>
      <c r="K3917" s="126"/>
      <c r="L3917" s="126"/>
      <c r="M3917" s="126"/>
      <c r="N3917" s="226">
        <v>0</v>
      </c>
      <c r="O3917" s="223">
        <v>120</v>
      </c>
      <c r="P3917" s="126" t="s">
        <v>1331</v>
      </c>
    </row>
    <row r="3918" spans="1:16" ht="51">
      <c r="A3918" s="126" t="s">
        <v>620</v>
      </c>
      <c r="B3918" s="126"/>
      <c r="C3918" s="127" t="s">
        <v>714</v>
      </c>
      <c r="D3918" s="121">
        <v>43010</v>
      </c>
      <c r="E3918" s="122" t="s">
        <v>9226</v>
      </c>
      <c r="F3918" s="122" t="s">
        <v>3</v>
      </c>
      <c r="G3918" s="122">
        <v>1546640</v>
      </c>
      <c r="H3918" s="126"/>
      <c r="I3918" s="130" t="s">
        <v>9227</v>
      </c>
      <c r="J3918" s="126"/>
      <c r="K3918" s="126"/>
      <c r="L3918" s="126"/>
      <c r="M3918" s="126"/>
      <c r="N3918" s="226">
        <v>0</v>
      </c>
      <c r="O3918" s="223">
        <v>1901.25</v>
      </c>
      <c r="P3918" s="126" t="s">
        <v>1331</v>
      </c>
    </row>
    <row r="3919" spans="1:16" ht="51">
      <c r="A3919" s="126">
        <v>20</v>
      </c>
      <c r="B3919" s="126"/>
      <c r="C3919" s="127" t="s">
        <v>694</v>
      </c>
      <c r="D3919" s="121">
        <v>43010</v>
      </c>
      <c r="E3919" s="122" t="s">
        <v>9228</v>
      </c>
      <c r="F3919" s="122" t="s">
        <v>3</v>
      </c>
      <c r="G3919" s="122">
        <v>1546641</v>
      </c>
      <c r="H3919" s="126"/>
      <c r="I3919" s="130" t="s">
        <v>9229</v>
      </c>
      <c r="J3919" s="126"/>
      <c r="K3919" s="126"/>
      <c r="L3919" s="126"/>
      <c r="M3919" s="126"/>
      <c r="N3919" s="226">
        <v>0</v>
      </c>
      <c r="O3919" s="223">
        <v>20</v>
      </c>
      <c r="P3919" s="126" t="s">
        <v>1331</v>
      </c>
    </row>
    <row r="3920" spans="1:16" ht="51">
      <c r="A3920" s="126" t="s">
        <v>620</v>
      </c>
      <c r="B3920" s="126"/>
      <c r="C3920" s="127" t="s">
        <v>714</v>
      </c>
      <c r="D3920" s="121">
        <v>43010</v>
      </c>
      <c r="E3920" s="122" t="s">
        <v>9230</v>
      </c>
      <c r="F3920" s="122" t="s">
        <v>3</v>
      </c>
      <c r="G3920" s="122">
        <v>1546672</v>
      </c>
      <c r="H3920" s="126"/>
      <c r="I3920" s="130" t="s">
        <v>9231</v>
      </c>
      <c r="J3920" s="126"/>
      <c r="K3920" s="126"/>
      <c r="L3920" s="126"/>
      <c r="M3920" s="126"/>
      <c r="N3920" s="226">
        <v>0</v>
      </c>
      <c r="O3920" s="223">
        <v>344.27</v>
      </c>
      <c r="P3920" s="126" t="s">
        <v>1331</v>
      </c>
    </row>
    <row r="3921" spans="1:16" ht="38.25">
      <c r="A3921" s="126">
        <v>580</v>
      </c>
      <c r="B3921" s="126"/>
      <c r="C3921" s="127" t="s">
        <v>218</v>
      </c>
      <c r="D3921" s="121">
        <v>43010</v>
      </c>
      <c r="E3921" s="122" t="s">
        <v>9232</v>
      </c>
      <c r="F3921" s="122" t="s">
        <v>3</v>
      </c>
      <c r="G3921" s="122">
        <v>1546731</v>
      </c>
      <c r="H3921" s="126"/>
      <c r="I3921" s="130" t="s">
        <v>9233</v>
      </c>
      <c r="J3921" s="126"/>
      <c r="K3921" s="126"/>
      <c r="L3921" s="126"/>
      <c r="M3921" s="126"/>
      <c r="N3921" s="226">
        <v>0</v>
      </c>
      <c r="O3921" s="223">
        <v>120</v>
      </c>
      <c r="P3921" s="126" t="s">
        <v>1331</v>
      </c>
    </row>
    <row r="3922" spans="1:16" ht="51">
      <c r="A3922" s="126">
        <v>86</v>
      </c>
      <c r="B3922" s="126"/>
      <c r="C3922" s="127" t="s">
        <v>711</v>
      </c>
      <c r="D3922" s="121">
        <v>43010</v>
      </c>
      <c r="E3922" s="122" t="s">
        <v>9234</v>
      </c>
      <c r="F3922" s="122" t="s">
        <v>3</v>
      </c>
      <c r="G3922" s="122">
        <v>1546383</v>
      </c>
      <c r="H3922" s="126"/>
      <c r="I3922" s="130" t="s">
        <v>9235</v>
      </c>
      <c r="J3922" s="126"/>
      <c r="K3922" s="126"/>
      <c r="L3922" s="126"/>
      <c r="M3922" s="126"/>
      <c r="N3922" s="226">
        <v>0</v>
      </c>
      <c r="O3922" s="223">
        <v>1500</v>
      </c>
      <c r="P3922" s="126" t="s">
        <v>1331</v>
      </c>
    </row>
    <row r="3923" spans="1:16" ht="63.75">
      <c r="A3923" s="126">
        <v>86</v>
      </c>
      <c r="B3923" s="126"/>
      <c r="C3923" s="127" t="s">
        <v>711</v>
      </c>
      <c r="D3923" s="121">
        <v>43010</v>
      </c>
      <c r="E3923" s="122" t="s">
        <v>9236</v>
      </c>
      <c r="F3923" s="122" t="s">
        <v>3</v>
      </c>
      <c r="G3923" s="122">
        <v>1546385</v>
      </c>
      <c r="H3923" s="126"/>
      <c r="I3923" s="130" t="s">
        <v>9237</v>
      </c>
      <c r="J3923" s="126"/>
      <c r="K3923" s="126"/>
      <c r="L3923" s="126"/>
      <c r="M3923" s="126"/>
      <c r="N3923" s="226">
        <v>0</v>
      </c>
      <c r="O3923" s="223">
        <v>36000</v>
      </c>
      <c r="P3923" s="126" t="s">
        <v>1331</v>
      </c>
    </row>
    <row r="3924" spans="1:16" ht="63.75">
      <c r="A3924" s="126">
        <v>580</v>
      </c>
      <c r="B3924" s="126"/>
      <c r="C3924" s="127" t="s">
        <v>218</v>
      </c>
      <c r="D3924" s="121">
        <v>43010</v>
      </c>
      <c r="E3924" s="122" t="s">
        <v>9238</v>
      </c>
      <c r="F3924" s="122" t="s">
        <v>3</v>
      </c>
      <c r="G3924" s="122">
        <v>1546388</v>
      </c>
      <c r="H3924" s="126"/>
      <c r="I3924" s="130" t="s">
        <v>9239</v>
      </c>
      <c r="J3924" s="126"/>
      <c r="K3924" s="126"/>
      <c r="L3924" s="126"/>
      <c r="M3924" s="126"/>
      <c r="N3924" s="226">
        <v>0</v>
      </c>
      <c r="O3924" s="223">
        <v>250</v>
      </c>
      <c r="P3924" s="126" t="s">
        <v>1331</v>
      </c>
    </row>
    <row r="3925" spans="1:16" ht="51">
      <c r="A3925" s="126" t="s">
        <v>620</v>
      </c>
      <c r="B3925" s="126"/>
      <c r="C3925" s="127" t="s">
        <v>714</v>
      </c>
      <c r="D3925" s="121">
        <v>43010</v>
      </c>
      <c r="E3925" s="122" t="s">
        <v>9240</v>
      </c>
      <c r="F3925" s="122" t="s">
        <v>3</v>
      </c>
      <c r="G3925" s="122">
        <v>1546420</v>
      </c>
      <c r="H3925" s="126"/>
      <c r="I3925" s="130" t="s">
        <v>9241</v>
      </c>
      <c r="J3925" s="126"/>
      <c r="K3925" s="126"/>
      <c r="L3925" s="126"/>
      <c r="M3925" s="126"/>
      <c r="N3925" s="226">
        <v>0</v>
      </c>
      <c r="O3925" s="223">
        <v>2763.14</v>
      </c>
      <c r="P3925" s="126" t="s">
        <v>1331</v>
      </c>
    </row>
    <row r="3926" spans="1:16" ht="51">
      <c r="A3926" s="126" t="s">
        <v>620</v>
      </c>
      <c r="B3926" s="126"/>
      <c r="C3926" s="127" t="s">
        <v>714</v>
      </c>
      <c r="D3926" s="121">
        <v>43010</v>
      </c>
      <c r="E3926" s="122" t="s">
        <v>9242</v>
      </c>
      <c r="F3926" s="122" t="s">
        <v>3</v>
      </c>
      <c r="G3926" s="122">
        <v>1546421</v>
      </c>
      <c r="H3926" s="126"/>
      <c r="I3926" s="130" t="s">
        <v>9243</v>
      </c>
      <c r="J3926" s="126"/>
      <c r="K3926" s="126"/>
      <c r="L3926" s="126"/>
      <c r="M3926" s="126"/>
      <c r="N3926" s="226">
        <v>0</v>
      </c>
      <c r="O3926" s="223">
        <v>1489.4</v>
      </c>
      <c r="P3926" s="126" t="s">
        <v>1331</v>
      </c>
    </row>
    <row r="3927" spans="1:16" ht="51">
      <c r="A3927" s="126" t="s">
        <v>620</v>
      </c>
      <c r="B3927" s="126"/>
      <c r="C3927" s="127" t="s">
        <v>714</v>
      </c>
      <c r="D3927" s="121">
        <v>43010</v>
      </c>
      <c r="E3927" s="122" t="s">
        <v>9244</v>
      </c>
      <c r="F3927" s="122" t="s">
        <v>3</v>
      </c>
      <c r="G3927" s="122">
        <v>1546423</v>
      </c>
      <c r="H3927" s="126"/>
      <c r="I3927" s="130" t="s">
        <v>9245</v>
      </c>
      <c r="J3927" s="126"/>
      <c r="K3927" s="126"/>
      <c r="L3927" s="126"/>
      <c r="M3927" s="126"/>
      <c r="N3927" s="226">
        <v>0</v>
      </c>
      <c r="O3927" s="223">
        <v>219.73000000000002</v>
      </c>
      <c r="P3927" s="126" t="s">
        <v>1331</v>
      </c>
    </row>
    <row r="3928" spans="1:16" ht="51">
      <c r="A3928" s="126">
        <v>41</v>
      </c>
      <c r="B3928" s="126"/>
      <c r="C3928" s="127" t="s">
        <v>698</v>
      </c>
      <c r="D3928" s="121">
        <v>43011</v>
      </c>
      <c r="E3928" s="122" t="s">
        <v>9246</v>
      </c>
      <c r="F3928" s="122" t="s">
        <v>3</v>
      </c>
      <c r="G3928" s="122">
        <v>1547120</v>
      </c>
      <c r="H3928" s="126"/>
      <c r="I3928" s="130" t="s">
        <v>9247</v>
      </c>
      <c r="J3928" s="126"/>
      <c r="K3928" s="126"/>
      <c r="L3928" s="126"/>
      <c r="M3928" s="126"/>
      <c r="N3928" s="226">
        <v>0</v>
      </c>
      <c r="O3928" s="223">
        <v>807</v>
      </c>
      <c r="P3928" s="126" t="s">
        <v>1331</v>
      </c>
    </row>
    <row r="3929" spans="1:16" ht="51">
      <c r="A3929" s="126">
        <v>70</v>
      </c>
      <c r="B3929" s="126"/>
      <c r="C3929" s="127" t="s">
        <v>706</v>
      </c>
      <c r="D3929" s="121">
        <v>43011</v>
      </c>
      <c r="E3929" s="122" t="s">
        <v>9248</v>
      </c>
      <c r="F3929" s="122" t="s">
        <v>3</v>
      </c>
      <c r="G3929" s="122">
        <v>1546993</v>
      </c>
      <c r="H3929" s="126"/>
      <c r="I3929" s="130" t="s">
        <v>9249</v>
      </c>
      <c r="J3929" s="126"/>
      <c r="K3929" s="126"/>
      <c r="L3929" s="126"/>
      <c r="M3929" s="126"/>
      <c r="N3929" s="226">
        <v>0</v>
      </c>
      <c r="O3929" s="223">
        <v>367</v>
      </c>
      <c r="P3929" s="126" t="s">
        <v>1331</v>
      </c>
    </row>
    <row r="3930" spans="1:16" ht="51">
      <c r="A3930" s="126" t="s">
        <v>620</v>
      </c>
      <c r="B3930" s="126"/>
      <c r="C3930" s="127" t="s">
        <v>714</v>
      </c>
      <c r="D3930" s="121">
        <v>43011</v>
      </c>
      <c r="E3930" s="122" t="s">
        <v>9250</v>
      </c>
      <c r="F3930" s="122" t="s">
        <v>3</v>
      </c>
      <c r="G3930" s="122">
        <v>1547054</v>
      </c>
      <c r="H3930" s="126"/>
      <c r="I3930" s="130" t="s">
        <v>9251</v>
      </c>
      <c r="J3930" s="126"/>
      <c r="K3930" s="126"/>
      <c r="L3930" s="126"/>
      <c r="M3930" s="126"/>
      <c r="N3930" s="226">
        <v>0</v>
      </c>
      <c r="O3930" s="223">
        <v>2</v>
      </c>
      <c r="P3930" s="126" t="s">
        <v>1331</v>
      </c>
    </row>
    <row r="3931" spans="1:16" ht="51">
      <c r="A3931" s="126" t="s">
        <v>620</v>
      </c>
      <c r="B3931" s="126"/>
      <c r="C3931" s="127" t="s">
        <v>714</v>
      </c>
      <c r="D3931" s="121">
        <v>43011</v>
      </c>
      <c r="E3931" s="122" t="s">
        <v>9252</v>
      </c>
      <c r="F3931" s="122" t="s">
        <v>3</v>
      </c>
      <c r="G3931" s="122">
        <v>1547082</v>
      </c>
      <c r="H3931" s="126"/>
      <c r="I3931" s="130" t="s">
        <v>6605</v>
      </c>
      <c r="J3931" s="126"/>
      <c r="K3931" s="126"/>
      <c r="L3931" s="126"/>
      <c r="M3931" s="126"/>
      <c r="N3931" s="226">
        <v>0</v>
      </c>
      <c r="O3931" s="223">
        <v>2000</v>
      </c>
      <c r="P3931" s="126" t="s">
        <v>1331</v>
      </c>
    </row>
    <row r="3932" spans="1:16" ht="63.75">
      <c r="A3932" s="126">
        <v>344</v>
      </c>
      <c r="B3932" s="126"/>
      <c r="C3932" s="127" t="s">
        <v>819</v>
      </c>
      <c r="D3932" s="121">
        <v>43011</v>
      </c>
      <c r="E3932" s="122" t="s">
        <v>9253</v>
      </c>
      <c r="F3932" s="122" t="s">
        <v>3</v>
      </c>
      <c r="G3932" s="122">
        <v>1547170</v>
      </c>
      <c r="H3932" s="126"/>
      <c r="I3932" s="130" t="s">
        <v>9254</v>
      </c>
      <c r="J3932" s="126"/>
      <c r="K3932" s="126"/>
      <c r="L3932" s="126"/>
      <c r="M3932" s="126"/>
      <c r="N3932" s="226">
        <v>0</v>
      </c>
      <c r="O3932" s="223">
        <v>258.5</v>
      </c>
      <c r="P3932" s="126" t="s">
        <v>12606</v>
      </c>
    </row>
    <row r="3933" spans="1:16" ht="51">
      <c r="A3933" s="126">
        <v>526</v>
      </c>
      <c r="B3933" s="126"/>
      <c r="C3933" s="127" t="s">
        <v>847</v>
      </c>
      <c r="D3933" s="121">
        <v>43011</v>
      </c>
      <c r="E3933" s="122" t="s">
        <v>9255</v>
      </c>
      <c r="F3933" s="122" t="s">
        <v>3</v>
      </c>
      <c r="G3933" s="122">
        <v>1547174</v>
      </c>
      <c r="H3933" s="126"/>
      <c r="I3933" s="130" t="s">
        <v>9256</v>
      </c>
      <c r="J3933" s="126"/>
      <c r="K3933" s="126"/>
      <c r="L3933" s="126"/>
      <c r="M3933" s="126"/>
      <c r="N3933" s="226">
        <v>0</v>
      </c>
      <c r="O3933" s="223">
        <v>50</v>
      </c>
      <c r="P3933" s="126" t="s">
        <v>12606</v>
      </c>
    </row>
    <row r="3934" spans="1:16" ht="51">
      <c r="A3934" s="126">
        <v>234</v>
      </c>
      <c r="B3934" s="126"/>
      <c r="C3934" s="127" t="s">
        <v>124</v>
      </c>
      <c r="D3934" s="121">
        <v>43011</v>
      </c>
      <c r="E3934" s="122" t="s">
        <v>9257</v>
      </c>
      <c r="F3934" s="122" t="s">
        <v>3</v>
      </c>
      <c r="G3934" s="122">
        <v>1547184</v>
      </c>
      <c r="H3934" s="126"/>
      <c r="I3934" s="130" t="s">
        <v>9258</v>
      </c>
      <c r="J3934" s="126"/>
      <c r="K3934" s="126"/>
      <c r="L3934" s="126"/>
      <c r="M3934" s="126"/>
      <c r="N3934" s="226">
        <v>0</v>
      </c>
      <c r="O3934" s="223">
        <v>2</v>
      </c>
      <c r="P3934" s="126" t="s">
        <v>1331</v>
      </c>
    </row>
    <row r="3935" spans="1:16" ht="51">
      <c r="A3935" s="126" t="s">
        <v>620</v>
      </c>
      <c r="B3935" s="126"/>
      <c r="C3935" s="127" t="s">
        <v>714</v>
      </c>
      <c r="D3935" s="121">
        <v>43011</v>
      </c>
      <c r="E3935" s="122" t="s">
        <v>9259</v>
      </c>
      <c r="F3935" s="122" t="s">
        <v>3</v>
      </c>
      <c r="G3935" s="122">
        <v>1547188</v>
      </c>
      <c r="H3935" s="126"/>
      <c r="I3935" s="130" t="s">
        <v>9260</v>
      </c>
      <c r="J3935" s="126"/>
      <c r="K3935" s="126"/>
      <c r="L3935" s="126"/>
      <c r="M3935" s="126"/>
      <c r="N3935" s="226">
        <v>0</v>
      </c>
      <c r="O3935" s="223">
        <v>48.300000000000004</v>
      </c>
      <c r="P3935" s="126" t="s">
        <v>1331</v>
      </c>
    </row>
    <row r="3936" spans="1:16" ht="51">
      <c r="A3936" s="126">
        <v>20</v>
      </c>
      <c r="B3936" s="126"/>
      <c r="C3936" s="127" t="s">
        <v>694</v>
      </c>
      <c r="D3936" s="121">
        <v>43011</v>
      </c>
      <c r="E3936" s="122" t="s">
        <v>9261</v>
      </c>
      <c r="F3936" s="122" t="s">
        <v>3</v>
      </c>
      <c r="G3936" s="122">
        <v>1547195</v>
      </c>
      <c r="H3936" s="126"/>
      <c r="I3936" s="130" t="s">
        <v>9262</v>
      </c>
      <c r="J3936" s="126"/>
      <c r="K3936" s="126"/>
      <c r="L3936" s="126"/>
      <c r="M3936" s="126"/>
      <c r="N3936" s="226">
        <v>0</v>
      </c>
      <c r="O3936" s="223">
        <v>54</v>
      </c>
      <c r="P3936" s="126" t="s">
        <v>1331</v>
      </c>
    </row>
    <row r="3937" spans="1:16" ht="51">
      <c r="A3937" s="126">
        <v>525</v>
      </c>
      <c r="B3937" s="126"/>
      <c r="C3937" s="127" t="s">
        <v>207</v>
      </c>
      <c r="D3937" s="121">
        <v>43011</v>
      </c>
      <c r="E3937" s="122" t="s">
        <v>9263</v>
      </c>
      <c r="F3937" s="122" t="s">
        <v>3</v>
      </c>
      <c r="G3937" s="122">
        <v>1546974</v>
      </c>
      <c r="H3937" s="126"/>
      <c r="I3937" s="130" t="s">
        <v>9264</v>
      </c>
      <c r="J3937" s="126"/>
      <c r="K3937" s="126"/>
      <c r="L3937" s="126"/>
      <c r="M3937" s="126"/>
      <c r="N3937" s="226">
        <v>0</v>
      </c>
      <c r="O3937" s="223">
        <v>657274.57999999996</v>
      </c>
      <c r="P3937" s="126" t="s">
        <v>1331</v>
      </c>
    </row>
    <row r="3938" spans="1:16" ht="51">
      <c r="A3938" s="126">
        <v>41</v>
      </c>
      <c r="B3938" s="126"/>
      <c r="C3938" s="127" t="s">
        <v>698</v>
      </c>
      <c r="D3938" s="121">
        <v>43011</v>
      </c>
      <c r="E3938" s="122" t="s">
        <v>9265</v>
      </c>
      <c r="F3938" s="122" t="s">
        <v>3</v>
      </c>
      <c r="G3938" s="122">
        <v>1546858</v>
      </c>
      <c r="H3938" s="126"/>
      <c r="I3938" s="130" t="s">
        <v>9266</v>
      </c>
      <c r="J3938" s="126"/>
      <c r="K3938" s="126"/>
      <c r="L3938" s="126"/>
      <c r="M3938" s="126"/>
      <c r="N3938" s="226">
        <v>0</v>
      </c>
      <c r="O3938" s="223">
        <v>15</v>
      </c>
      <c r="P3938" s="126" t="s">
        <v>1331</v>
      </c>
    </row>
    <row r="3939" spans="1:16" ht="51">
      <c r="A3939" s="126">
        <v>133</v>
      </c>
      <c r="B3939" s="126"/>
      <c r="C3939" s="127" t="s">
        <v>730</v>
      </c>
      <c r="D3939" s="121">
        <v>43011</v>
      </c>
      <c r="E3939" s="122" t="s">
        <v>9267</v>
      </c>
      <c r="F3939" s="122" t="s">
        <v>3</v>
      </c>
      <c r="G3939" s="122">
        <v>1546888</v>
      </c>
      <c r="H3939" s="126"/>
      <c r="I3939" s="130" t="s">
        <v>9268</v>
      </c>
      <c r="J3939" s="126"/>
      <c r="K3939" s="126"/>
      <c r="L3939" s="126"/>
      <c r="M3939" s="126"/>
      <c r="N3939" s="226">
        <v>0</v>
      </c>
      <c r="O3939" s="223">
        <v>219</v>
      </c>
      <c r="P3939" s="126" t="s">
        <v>1331</v>
      </c>
    </row>
    <row r="3940" spans="1:16" ht="51">
      <c r="A3940" s="126" t="s">
        <v>620</v>
      </c>
      <c r="B3940" s="126"/>
      <c r="C3940" s="127" t="s">
        <v>714</v>
      </c>
      <c r="D3940" s="121">
        <v>43011</v>
      </c>
      <c r="E3940" s="122" t="s">
        <v>9269</v>
      </c>
      <c r="F3940" s="122" t="s">
        <v>3</v>
      </c>
      <c r="G3940" s="122">
        <v>1546941</v>
      </c>
      <c r="H3940" s="126"/>
      <c r="I3940" s="130" t="s">
        <v>9270</v>
      </c>
      <c r="J3940" s="126"/>
      <c r="K3940" s="126"/>
      <c r="L3940" s="126"/>
      <c r="M3940" s="126"/>
      <c r="N3940" s="226">
        <v>0</v>
      </c>
      <c r="O3940" s="223">
        <v>3.89</v>
      </c>
      <c r="P3940" s="126" t="s">
        <v>1331</v>
      </c>
    </row>
    <row r="3941" spans="1:16" ht="51">
      <c r="A3941" s="126">
        <v>133</v>
      </c>
      <c r="B3941" s="126"/>
      <c r="C3941" s="127" t="s">
        <v>730</v>
      </c>
      <c r="D3941" s="121">
        <v>43011</v>
      </c>
      <c r="E3941" s="122" t="s">
        <v>9271</v>
      </c>
      <c r="F3941" s="122" t="s">
        <v>3</v>
      </c>
      <c r="G3941" s="122">
        <v>1546966</v>
      </c>
      <c r="H3941" s="126"/>
      <c r="I3941" s="130" t="s">
        <v>9272</v>
      </c>
      <c r="J3941" s="126"/>
      <c r="K3941" s="126"/>
      <c r="L3941" s="126"/>
      <c r="M3941" s="126"/>
      <c r="N3941" s="226">
        <v>0</v>
      </c>
      <c r="O3941" s="223">
        <v>256</v>
      </c>
      <c r="P3941" s="126" t="s">
        <v>1331</v>
      </c>
    </row>
    <row r="3942" spans="1:16" ht="63.75">
      <c r="A3942" s="126" t="s">
        <v>620</v>
      </c>
      <c r="B3942" s="126"/>
      <c r="C3942" s="127" t="s">
        <v>714</v>
      </c>
      <c r="D3942" s="121">
        <v>43012</v>
      </c>
      <c r="E3942" s="122" t="s">
        <v>9273</v>
      </c>
      <c r="F3942" s="122" t="s">
        <v>3</v>
      </c>
      <c r="G3942" s="122">
        <v>1547588</v>
      </c>
      <c r="H3942" s="126"/>
      <c r="I3942" s="130" t="s">
        <v>9274</v>
      </c>
      <c r="J3942" s="126"/>
      <c r="K3942" s="126"/>
      <c r="L3942" s="126"/>
      <c r="M3942" s="126"/>
      <c r="N3942" s="226">
        <v>0</v>
      </c>
      <c r="O3942" s="223">
        <v>1387.47</v>
      </c>
      <c r="P3942" s="126" t="s">
        <v>1331</v>
      </c>
    </row>
    <row r="3943" spans="1:16" ht="51">
      <c r="A3943" s="126" t="s">
        <v>620</v>
      </c>
      <c r="B3943" s="126"/>
      <c r="C3943" s="127" t="s">
        <v>714</v>
      </c>
      <c r="D3943" s="121">
        <v>43012</v>
      </c>
      <c r="E3943" s="122" t="s">
        <v>9275</v>
      </c>
      <c r="F3943" s="122" t="s">
        <v>3</v>
      </c>
      <c r="G3943" s="122">
        <v>1547583</v>
      </c>
      <c r="H3943" s="126"/>
      <c r="I3943" s="130" t="s">
        <v>9276</v>
      </c>
      <c r="J3943" s="126"/>
      <c r="K3943" s="126"/>
      <c r="L3943" s="126"/>
      <c r="M3943" s="126"/>
      <c r="N3943" s="226">
        <v>0</v>
      </c>
      <c r="O3943" s="223">
        <v>30000</v>
      </c>
      <c r="P3943" s="126" t="s">
        <v>1331</v>
      </c>
    </row>
    <row r="3944" spans="1:16" ht="51">
      <c r="A3944" s="126" t="s">
        <v>620</v>
      </c>
      <c r="B3944" s="126"/>
      <c r="C3944" s="127" t="s">
        <v>714</v>
      </c>
      <c r="D3944" s="121">
        <v>43012</v>
      </c>
      <c r="E3944" s="122" t="s">
        <v>9277</v>
      </c>
      <c r="F3944" s="122" t="s">
        <v>3</v>
      </c>
      <c r="G3944" s="122">
        <v>1547569</v>
      </c>
      <c r="H3944" s="126"/>
      <c r="I3944" s="130" t="s">
        <v>2968</v>
      </c>
      <c r="J3944" s="126"/>
      <c r="K3944" s="126"/>
      <c r="L3944" s="126"/>
      <c r="M3944" s="126"/>
      <c r="N3944" s="226">
        <v>0</v>
      </c>
      <c r="O3944" s="223">
        <v>1713</v>
      </c>
      <c r="P3944" s="126" t="s">
        <v>1331</v>
      </c>
    </row>
    <row r="3945" spans="1:16" ht="51">
      <c r="A3945" s="126" t="s">
        <v>620</v>
      </c>
      <c r="B3945" s="126"/>
      <c r="C3945" s="127" t="s">
        <v>714</v>
      </c>
      <c r="D3945" s="121">
        <v>43012</v>
      </c>
      <c r="E3945" s="122" t="s">
        <v>9278</v>
      </c>
      <c r="F3945" s="122" t="s">
        <v>3</v>
      </c>
      <c r="G3945" s="122">
        <v>1547564</v>
      </c>
      <c r="H3945" s="126"/>
      <c r="I3945" s="130" t="s">
        <v>9279</v>
      </c>
      <c r="J3945" s="126"/>
      <c r="K3945" s="126"/>
      <c r="L3945" s="126"/>
      <c r="M3945" s="126"/>
      <c r="N3945" s="226">
        <v>0</v>
      </c>
      <c r="O3945" s="223">
        <v>1278</v>
      </c>
      <c r="P3945" s="126" t="s">
        <v>1331</v>
      </c>
    </row>
    <row r="3946" spans="1:16" ht="51">
      <c r="A3946" s="126" t="s">
        <v>620</v>
      </c>
      <c r="B3946" s="126"/>
      <c r="C3946" s="127" t="s">
        <v>714</v>
      </c>
      <c r="D3946" s="121">
        <v>43012</v>
      </c>
      <c r="E3946" s="122" t="s">
        <v>9280</v>
      </c>
      <c r="F3946" s="122" t="s">
        <v>3</v>
      </c>
      <c r="G3946" s="122">
        <v>1547531</v>
      </c>
      <c r="H3946" s="126"/>
      <c r="I3946" s="130" t="s">
        <v>2370</v>
      </c>
      <c r="J3946" s="126"/>
      <c r="K3946" s="126"/>
      <c r="L3946" s="126"/>
      <c r="M3946" s="126"/>
      <c r="N3946" s="226">
        <v>0</v>
      </c>
      <c r="O3946" s="223">
        <v>545</v>
      </c>
      <c r="P3946" s="126" t="s">
        <v>1331</v>
      </c>
    </row>
    <row r="3947" spans="1:16" ht="51">
      <c r="A3947" s="126">
        <v>20</v>
      </c>
      <c r="B3947" s="126"/>
      <c r="C3947" s="127" t="s">
        <v>694</v>
      </c>
      <c r="D3947" s="121">
        <v>43012</v>
      </c>
      <c r="E3947" s="122" t="s">
        <v>9281</v>
      </c>
      <c r="F3947" s="122" t="s">
        <v>3</v>
      </c>
      <c r="G3947" s="122">
        <v>1547589</v>
      </c>
      <c r="H3947" s="126"/>
      <c r="I3947" s="130" t="s">
        <v>9282</v>
      </c>
      <c r="J3947" s="126"/>
      <c r="K3947" s="126"/>
      <c r="L3947" s="126"/>
      <c r="M3947" s="126"/>
      <c r="N3947" s="226">
        <v>0</v>
      </c>
      <c r="O3947" s="223">
        <v>244</v>
      </c>
      <c r="P3947" s="126" t="s">
        <v>1331</v>
      </c>
    </row>
    <row r="3948" spans="1:16" ht="51">
      <c r="A3948" s="126">
        <v>70</v>
      </c>
      <c r="B3948" s="126"/>
      <c r="C3948" s="127" t="s">
        <v>706</v>
      </c>
      <c r="D3948" s="121">
        <v>43012</v>
      </c>
      <c r="E3948" s="122" t="s">
        <v>9283</v>
      </c>
      <c r="F3948" s="122" t="s">
        <v>3</v>
      </c>
      <c r="G3948" s="122">
        <v>1547614</v>
      </c>
      <c r="H3948" s="126"/>
      <c r="I3948" s="130" t="s">
        <v>9284</v>
      </c>
      <c r="J3948" s="126"/>
      <c r="K3948" s="126"/>
      <c r="L3948" s="126"/>
      <c r="M3948" s="126"/>
      <c r="N3948" s="226">
        <v>0</v>
      </c>
      <c r="O3948" s="223">
        <v>367</v>
      </c>
      <c r="P3948" s="126" t="s">
        <v>1331</v>
      </c>
    </row>
    <row r="3949" spans="1:16" ht="51">
      <c r="A3949" s="126" t="s">
        <v>620</v>
      </c>
      <c r="B3949" s="126"/>
      <c r="C3949" s="127" t="s">
        <v>714</v>
      </c>
      <c r="D3949" s="121">
        <v>43012</v>
      </c>
      <c r="E3949" s="122" t="s">
        <v>9285</v>
      </c>
      <c r="F3949" s="122" t="s">
        <v>3</v>
      </c>
      <c r="G3949" s="122">
        <v>1547392</v>
      </c>
      <c r="H3949" s="126"/>
      <c r="I3949" s="130" t="s">
        <v>6461</v>
      </c>
      <c r="J3949" s="126"/>
      <c r="K3949" s="126"/>
      <c r="L3949" s="126"/>
      <c r="M3949" s="126"/>
      <c r="N3949" s="226">
        <v>0</v>
      </c>
      <c r="O3949" s="223">
        <v>1506</v>
      </c>
      <c r="P3949" s="126" t="s">
        <v>1331</v>
      </c>
    </row>
    <row r="3950" spans="1:16" ht="51">
      <c r="A3950" s="126" t="s">
        <v>620</v>
      </c>
      <c r="B3950" s="126"/>
      <c r="C3950" s="127" t="s">
        <v>714</v>
      </c>
      <c r="D3950" s="121">
        <v>43012</v>
      </c>
      <c r="E3950" s="122" t="s">
        <v>9286</v>
      </c>
      <c r="F3950" s="122" t="s">
        <v>3</v>
      </c>
      <c r="G3950" s="122">
        <v>1547403</v>
      </c>
      <c r="H3950" s="126"/>
      <c r="I3950" s="130" t="s">
        <v>9287</v>
      </c>
      <c r="J3950" s="126"/>
      <c r="K3950" s="126"/>
      <c r="L3950" s="126"/>
      <c r="M3950" s="126"/>
      <c r="N3950" s="226">
        <v>0</v>
      </c>
      <c r="O3950" s="223">
        <v>33.11</v>
      </c>
      <c r="P3950" s="126" t="s">
        <v>1331</v>
      </c>
    </row>
    <row r="3951" spans="1:16" ht="51">
      <c r="A3951" s="126">
        <v>15</v>
      </c>
      <c r="B3951" s="126"/>
      <c r="C3951" s="127" t="s">
        <v>692</v>
      </c>
      <c r="D3951" s="121">
        <v>43012</v>
      </c>
      <c r="E3951" s="122" t="s">
        <v>9288</v>
      </c>
      <c r="F3951" s="122" t="s">
        <v>3</v>
      </c>
      <c r="G3951" s="122">
        <v>1547445</v>
      </c>
      <c r="H3951" s="126"/>
      <c r="I3951" s="130" t="s">
        <v>9289</v>
      </c>
      <c r="J3951" s="126"/>
      <c r="K3951" s="126"/>
      <c r="L3951" s="126"/>
      <c r="M3951" s="126"/>
      <c r="N3951" s="226">
        <v>0</v>
      </c>
      <c r="O3951" s="223">
        <v>0.05</v>
      </c>
      <c r="P3951" s="126" t="s">
        <v>1331</v>
      </c>
    </row>
    <row r="3952" spans="1:16" ht="51">
      <c r="A3952" s="126" t="s">
        <v>620</v>
      </c>
      <c r="B3952" s="126"/>
      <c r="C3952" s="127" t="s">
        <v>714</v>
      </c>
      <c r="D3952" s="121">
        <v>43012</v>
      </c>
      <c r="E3952" s="122" t="s">
        <v>9290</v>
      </c>
      <c r="F3952" s="122" t="s">
        <v>3</v>
      </c>
      <c r="G3952" s="122">
        <v>1547453</v>
      </c>
      <c r="H3952" s="126"/>
      <c r="I3952" s="130" t="s">
        <v>9291</v>
      </c>
      <c r="J3952" s="126"/>
      <c r="K3952" s="126"/>
      <c r="L3952" s="126"/>
      <c r="M3952" s="126"/>
      <c r="N3952" s="226">
        <v>0</v>
      </c>
      <c r="O3952" s="223">
        <v>646</v>
      </c>
      <c r="P3952" s="126" t="s">
        <v>1331</v>
      </c>
    </row>
    <row r="3953" spans="1:16" ht="51">
      <c r="A3953" s="126" t="s">
        <v>620</v>
      </c>
      <c r="B3953" s="126"/>
      <c r="C3953" s="127" t="s">
        <v>714</v>
      </c>
      <c r="D3953" s="121">
        <v>43012</v>
      </c>
      <c r="E3953" s="122" t="s">
        <v>9292</v>
      </c>
      <c r="F3953" s="122" t="s">
        <v>3</v>
      </c>
      <c r="G3953" s="122">
        <v>1547459</v>
      </c>
      <c r="H3953" s="126"/>
      <c r="I3953" s="130" t="s">
        <v>9293</v>
      </c>
      <c r="J3953" s="126"/>
      <c r="K3953" s="126"/>
      <c r="L3953" s="126"/>
      <c r="M3953" s="126"/>
      <c r="N3953" s="226">
        <v>0</v>
      </c>
      <c r="O3953" s="223">
        <v>400</v>
      </c>
      <c r="P3953" s="126" t="s">
        <v>1331</v>
      </c>
    </row>
    <row r="3954" spans="1:16" ht="51">
      <c r="A3954" s="126" t="s">
        <v>620</v>
      </c>
      <c r="B3954" s="126"/>
      <c r="C3954" s="127" t="s">
        <v>714</v>
      </c>
      <c r="D3954" s="121">
        <v>43012</v>
      </c>
      <c r="E3954" s="122" t="s">
        <v>9294</v>
      </c>
      <c r="F3954" s="122" t="s">
        <v>3</v>
      </c>
      <c r="G3954" s="122">
        <v>1547492</v>
      </c>
      <c r="H3954" s="126"/>
      <c r="I3954" s="130" t="s">
        <v>9295</v>
      </c>
      <c r="J3954" s="126"/>
      <c r="K3954" s="126"/>
      <c r="L3954" s="126"/>
      <c r="M3954" s="126"/>
      <c r="N3954" s="226">
        <v>0</v>
      </c>
      <c r="O3954" s="223">
        <v>23615.77</v>
      </c>
      <c r="P3954" s="126" t="s">
        <v>1331</v>
      </c>
    </row>
    <row r="3955" spans="1:16" ht="51">
      <c r="A3955" s="126" t="s">
        <v>620</v>
      </c>
      <c r="B3955" s="126"/>
      <c r="C3955" s="127" t="s">
        <v>714</v>
      </c>
      <c r="D3955" s="121">
        <v>43012</v>
      </c>
      <c r="E3955" s="122" t="s">
        <v>9296</v>
      </c>
      <c r="F3955" s="122" t="s">
        <v>3</v>
      </c>
      <c r="G3955" s="122">
        <v>1547499</v>
      </c>
      <c r="H3955" s="126"/>
      <c r="I3955" s="130" t="s">
        <v>9297</v>
      </c>
      <c r="J3955" s="126"/>
      <c r="K3955" s="126"/>
      <c r="L3955" s="126"/>
      <c r="M3955" s="126"/>
      <c r="N3955" s="226">
        <v>0</v>
      </c>
      <c r="O3955" s="223">
        <v>20</v>
      </c>
      <c r="P3955" s="126" t="s">
        <v>12606</v>
      </c>
    </row>
    <row r="3956" spans="1:16" ht="51">
      <c r="A3956" s="126" t="s">
        <v>620</v>
      </c>
      <c r="B3956" s="126"/>
      <c r="C3956" s="127" t="s">
        <v>714</v>
      </c>
      <c r="D3956" s="121">
        <v>43012</v>
      </c>
      <c r="E3956" s="122" t="s">
        <v>9298</v>
      </c>
      <c r="F3956" s="122" t="s">
        <v>3</v>
      </c>
      <c r="G3956" s="122">
        <v>1547500</v>
      </c>
      <c r="H3956" s="126"/>
      <c r="I3956" s="130" t="s">
        <v>9299</v>
      </c>
      <c r="J3956" s="126"/>
      <c r="K3956" s="126"/>
      <c r="L3956" s="126"/>
      <c r="M3956" s="126"/>
      <c r="N3956" s="226">
        <v>0</v>
      </c>
      <c r="O3956" s="223">
        <v>800</v>
      </c>
      <c r="P3956" s="126" t="s">
        <v>1331</v>
      </c>
    </row>
    <row r="3957" spans="1:16" ht="51">
      <c r="A3957" s="126" t="s">
        <v>620</v>
      </c>
      <c r="B3957" s="126"/>
      <c r="C3957" s="127" t="s">
        <v>714</v>
      </c>
      <c r="D3957" s="121">
        <v>43012</v>
      </c>
      <c r="E3957" s="122" t="s">
        <v>9300</v>
      </c>
      <c r="F3957" s="122" t="s">
        <v>3</v>
      </c>
      <c r="G3957" s="122">
        <v>1547530</v>
      </c>
      <c r="H3957" s="126"/>
      <c r="I3957" s="130" t="s">
        <v>2944</v>
      </c>
      <c r="J3957" s="126"/>
      <c r="K3957" s="126"/>
      <c r="L3957" s="126"/>
      <c r="M3957" s="126"/>
      <c r="N3957" s="226">
        <v>0</v>
      </c>
      <c r="O3957" s="223">
        <v>711.18000000000006</v>
      </c>
      <c r="P3957" s="126" t="s">
        <v>1331</v>
      </c>
    </row>
    <row r="3958" spans="1:16" ht="51">
      <c r="A3958" s="126" t="s">
        <v>620</v>
      </c>
      <c r="B3958" s="126"/>
      <c r="C3958" s="127" t="s">
        <v>714</v>
      </c>
      <c r="D3958" s="121">
        <v>43012</v>
      </c>
      <c r="E3958" s="122" t="s">
        <v>9301</v>
      </c>
      <c r="F3958" s="122" t="s">
        <v>3</v>
      </c>
      <c r="G3958" s="122">
        <v>1547706</v>
      </c>
      <c r="H3958" s="126"/>
      <c r="I3958" s="130" t="s">
        <v>9302</v>
      </c>
      <c r="J3958" s="126"/>
      <c r="K3958" s="126"/>
      <c r="L3958" s="126"/>
      <c r="M3958" s="126"/>
      <c r="N3958" s="226">
        <v>0</v>
      </c>
      <c r="O3958" s="223">
        <v>703.59</v>
      </c>
      <c r="P3958" s="126" t="s">
        <v>1331</v>
      </c>
    </row>
    <row r="3959" spans="1:16" ht="51">
      <c r="A3959" s="126" t="s">
        <v>620</v>
      </c>
      <c r="B3959" s="126"/>
      <c r="C3959" s="127" t="s">
        <v>714</v>
      </c>
      <c r="D3959" s="121">
        <v>43012</v>
      </c>
      <c r="E3959" s="122" t="s">
        <v>9303</v>
      </c>
      <c r="F3959" s="122" t="s">
        <v>3</v>
      </c>
      <c r="G3959" s="122">
        <v>1547707</v>
      </c>
      <c r="H3959" s="126"/>
      <c r="I3959" s="130" t="s">
        <v>9304</v>
      </c>
      <c r="J3959" s="126"/>
      <c r="K3959" s="126"/>
      <c r="L3959" s="126"/>
      <c r="M3959" s="126"/>
      <c r="N3959" s="226">
        <v>0</v>
      </c>
      <c r="O3959" s="223">
        <v>916.17000000000007</v>
      </c>
      <c r="P3959" s="126" t="s">
        <v>1331</v>
      </c>
    </row>
    <row r="3960" spans="1:16" ht="51">
      <c r="A3960" s="126" t="s">
        <v>620</v>
      </c>
      <c r="B3960" s="126"/>
      <c r="C3960" s="127" t="s">
        <v>714</v>
      </c>
      <c r="D3960" s="121">
        <v>43012</v>
      </c>
      <c r="E3960" s="122" t="s">
        <v>9305</v>
      </c>
      <c r="F3960" s="122" t="s">
        <v>3</v>
      </c>
      <c r="G3960" s="122">
        <v>1547710</v>
      </c>
      <c r="H3960" s="126"/>
      <c r="I3960" s="130" t="s">
        <v>3351</v>
      </c>
      <c r="J3960" s="126"/>
      <c r="K3960" s="126"/>
      <c r="L3960" s="126"/>
      <c r="M3960" s="126"/>
      <c r="N3960" s="226">
        <v>0</v>
      </c>
      <c r="O3960" s="223">
        <v>1944.51</v>
      </c>
      <c r="P3960" s="126" t="s">
        <v>1331</v>
      </c>
    </row>
    <row r="3961" spans="1:16" ht="51">
      <c r="A3961" s="126">
        <v>292</v>
      </c>
      <c r="B3961" s="126"/>
      <c r="C3961" s="127" t="s">
        <v>152</v>
      </c>
      <c r="D3961" s="121">
        <v>43012</v>
      </c>
      <c r="E3961" s="122" t="s">
        <v>9306</v>
      </c>
      <c r="F3961" s="122" t="s">
        <v>3</v>
      </c>
      <c r="G3961" s="122">
        <v>1547743</v>
      </c>
      <c r="H3961" s="126"/>
      <c r="I3961" s="130" t="s">
        <v>7645</v>
      </c>
      <c r="J3961" s="126"/>
      <c r="K3961" s="126"/>
      <c r="L3961" s="126"/>
      <c r="M3961" s="126"/>
      <c r="N3961" s="226">
        <v>0</v>
      </c>
      <c r="O3961" s="223">
        <v>268</v>
      </c>
      <c r="P3961" s="126" t="s">
        <v>1331</v>
      </c>
    </row>
    <row r="3962" spans="1:16" ht="51">
      <c r="A3962" s="126">
        <v>292</v>
      </c>
      <c r="B3962" s="126"/>
      <c r="C3962" s="127" t="s">
        <v>152</v>
      </c>
      <c r="D3962" s="121">
        <v>43012</v>
      </c>
      <c r="E3962" s="122" t="s">
        <v>9307</v>
      </c>
      <c r="F3962" s="122" t="s">
        <v>3</v>
      </c>
      <c r="G3962" s="122">
        <v>1547744</v>
      </c>
      <c r="H3962" s="126"/>
      <c r="I3962" s="130" t="s">
        <v>7645</v>
      </c>
      <c r="J3962" s="126"/>
      <c r="K3962" s="126"/>
      <c r="L3962" s="126"/>
      <c r="M3962" s="126"/>
      <c r="N3962" s="226">
        <v>0</v>
      </c>
      <c r="O3962" s="223">
        <v>397</v>
      </c>
      <c r="P3962" s="126" t="s">
        <v>1331</v>
      </c>
    </row>
    <row r="3963" spans="1:16" ht="51">
      <c r="A3963" s="126">
        <v>292</v>
      </c>
      <c r="B3963" s="126"/>
      <c r="C3963" s="127" t="s">
        <v>152</v>
      </c>
      <c r="D3963" s="121">
        <v>43012</v>
      </c>
      <c r="E3963" s="122" t="s">
        <v>9308</v>
      </c>
      <c r="F3963" s="122" t="s">
        <v>3</v>
      </c>
      <c r="G3963" s="122">
        <v>1547747</v>
      </c>
      <c r="H3963" s="126"/>
      <c r="I3963" s="130" t="s">
        <v>7645</v>
      </c>
      <c r="J3963" s="126"/>
      <c r="K3963" s="126"/>
      <c r="L3963" s="126"/>
      <c r="M3963" s="126"/>
      <c r="N3963" s="226">
        <v>0</v>
      </c>
      <c r="O3963" s="223">
        <v>355</v>
      </c>
      <c r="P3963" s="126" t="s">
        <v>1331</v>
      </c>
    </row>
    <row r="3964" spans="1:16" ht="38.25">
      <c r="A3964" s="126">
        <v>580</v>
      </c>
      <c r="B3964" s="126"/>
      <c r="C3964" s="127" t="s">
        <v>218</v>
      </c>
      <c r="D3964" s="121">
        <v>43012</v>
      </c>
      <c r="E3964" s="122" t="s">
        <v>9309</v>
      </c>
      <c r="F3964" s="122" t="s">
        <v>3</v>
      </c>
      <c r="G3964" s="122">
        <v>1547635</v>
      </c>
      <c r="H3964" s="126"/>
      <c r="I3964" s="130" t="s">
        <v>9310</v>
      </c>
      <c r="J3964" s="126"/>
      <c r="K3964" s="126"/>
      <c r="L3964" s="126"/>
      <c r="M3964" s="126"/>
      <c r="N3964" s="226">
        <v>0</v>
      </c>
      <c r="O3964" s="223">
        <v>100</v>
      </c>
      <c r="P3964" s="126" t="s">
        <v>1331</v>
      </c>
    </row>
    <row r="3965" spans="1:16" ht="51">
      <c r="A3965" s="126">
        <v>15</v>
      </c>
      <c r="B3965" s="126"/>
      <c r="C3965" s="127" t="s">
        <v>692</v>
      </c>
      <c r="D3965" s="121">
        <v>43012</v>
      </c>
      <c r="E3965" s="122" t="s">
        <v>9311</v>
      </c>
      <c r="F3965" s="122" t="s">
        <v>3</v>
      </c>
      <c r="G3965" s="122">
        <v>1547640</v>
      </c>
      <c r="H3965" s="126"/>
      <c r="I3965" s="130" t="s">
        <v>9312</v>
      </c>
      <c r="J3965" s="126"/>
      <c r="K3965" s="126"/>
      <c r="L3965" s="126"/>
      <c r="M3965" s="126"/>
      <c r="N3965" s="226">
        <v>0</v>
      </c>
      <c r="O3965" s="223">
        <v>0.77</v>
      </c>
      <c r="P3965" s="126" t="s">
        <v>1331</v>
      </c>
    </row>
    <row r="3966" spans="1:16" ht="51">
      <c r="A3966" s="126">
        <v>15</v>
      </c>
      <c r="B3966" s="126"/>
      <c r="C3966" s="127" t="s">
        <v>692</v>
      </c>
      <c r="D3966" s="121">
        <v>43012</v>
      </c>
      <c r="E3966" s="122" t="s">
        <v>9313</v>
      </c>
      <c r="F3966" s="122" t="s">
        <v>3</v>
      </c>
      <c r="G3966" s="122">
        <v>1547651</v>
      </c>
      <c r="H3966" s="126"/>
      <c r="I3966" s="130" t="s">
        <v>9314</v>
      </c>
      <c r="J3966" s="126"/>
      <c r="K3966" s="126"/>
      <c r="L3966" s="126"/>
      <c r="M3966" s="126"/>
      <c r="N3966" s="226">
        <v>0</v>
      </c>
      <c r="O3966" s="223">
        <v>0.34</v>
      </c>
      <c r="P3966" s="126" t="s">
        <v>1331</v>
      </c>
    </row>
    <row r="3967" spans="1:16" ht="51">
      <c r="A3967" s="126">
        <v>20</v>
      </c>
      <c r="B3967" s="126"/>
      <c r="C3967" s="127" t="s">
        <v>694</v>
      </c>
      <c r="D3967" s="121">
        <v>43012</v>
      </c>
      <c r="E3967" s="122" t="s">
        <v>9315</v>
      </c>
      <c r="F3967" s="122" t="s">
        <v>3</v>
      </c>
      <c r="G3967" s="122">
        <v>1547683</v>
      </c>
      <c r="H3967" s="126"/>
      <c r="I3967" s="130" t="s">
        <v>9316</v>
      </c>
      <c r="J3967" s="126"/>
      <c r="K3967" s="126"/>
      <c r="L3967" s="126"/>
      <c r="M3967" s="126"/>
      <c r="N3967" s="226">
        <v>0</v>
      </c>
      <c r="O3967" s="223">
        <v>24.51</v>
      </c>
      <c r="P3967" s="126" t="s">
        <v>1331</v>
      </c>
    </row>
    <row r="3968" spans="1:16" ht="51">
      <c r="A3968" s="126">
        <v>46</v>
      </c>
      <c r="B3968" s="126"/>
      <c r="C3968" s="127" t="s">
        <v>699</v>
      </c>
      <c r="D3968" s="121">
        <v>43012</v>
      </c>
      <c r="E3968" s="122" t="s">
        <v>9317</v>
      </c>
      <c r="F3968" s="122" t="s">
        <v>3</v>
      </c>
      <c r="G3968" s="122">
        <v>1547519</v>
      </c>
      <c r="H3968" s="126"/>
      <c r="I3968" s="130" t="s">
        <v>9318</v>
      </c>
      <c r="J3968" s="126"/>
      <c r="K3968" s="126"/>
      <c r="L3968" s="126"/>
      <c r="M3968" s="126"/>
      <c r="N3968" s="226">
        <v>0</v>
      </c>
      <c r="O3968" s="223">
        <v>4549.2</v>
      </c>
      <c r="P3968" s="126" t="s">
        <v>1331</v>
      </c>
    </row>
    <row r="3969" spans="1:16" ht="51">
      <c r="A3969" s="126">
        <v>46</v>
      </c>
      <c r="B3969" s="126"/>
      <c r="C3969" s="127" t="s">
        <v>699</v>
      </c>
      <c r="D3969" s="121">
        <v>43012</v>
      </c>
      <c r="E3969" s="122" t="s">
        <v>9319</v>
      </c>
      <c r="F3969" s="122" t="s">
        <v>3</v>
      </c>
      <c r="G3969" s="122">
        <v>1547520</v>
      </c>
      <c r="H3969" s="126"/>
      <c r="I3969" s="130" t="s">
        <v>9320</v>
      </c>
      <c r="J3969" s="126"/>
      <c r="K3969" s="126"/>
      <c r="L3969" s="126"/>
      <c r="M3969" s="126"/>
      <c r="N3969" s="226">
        <v>0</v>
      </c>
      <c r="O3969" s="223">
        <v>10984.86</v>
      </c>
      <c r="P3969" s="126" t="s">
        <v>1331</v>
      </c>
    </row>
    <row r="3970" spans="1:16" ht="63.75">
      <c r="A3970" s="126" t="s">
        <v>620</v>
      </c>
      <c r="B3970" s="126"/>
      <c r="C3970" s="127" t="s">
        <v>714</v>
      </c>
      <c r="D3970" s="121">
        <v>43012</v>
      </c>
      <c r="E3970" s="122" t="s">
        <v>9321</v>
      </c>
      <c r="F3970" s="122" t="s">
        <v>3</v>
      </c>
      <c r="G3970" s="122">
        <v>1547553</v>
      </c>
      <c r="H3970" s="126"/>
      <c r="I3970" s="130" t="s">
        <v>9322</v>
      </c>
      <c r="J3970" s="126"/>
      <c r="K3970" s="126"/>
      <c r="L3970" s="126"/>
      <c r="M3970" s="126"/>
      <c r="N3970" s="226">
        <v>0</v>
      </c>
      <c r="O3970" s="223">
        <v>28127.690000000002</v>
      </c>
      <c r="P3970" s="126" t="s">
        <v>1331</v>
      </c>
    </row>
    <row r="3971" spans="1:16" ht="63.75">
      <c r="A3971" s="126">
        <v>287</v>
      </c>
      <c r="B3971" s="126"/>
      <c r="C3971" s="127" t="s">
        <v>791</v>
      </c>
      <c r="D3971" s="121">
        <v>43012</v>
      </c>
      <c r="E3971" s="122" t="s">
        <v>9323</v>
      </c>
      <c r="F3971" s="122" t="s">
        <v>3</v>
      </c>
      <c r="G3971" s="122">
        <v>1547376</v>
      </c>
      <c r="H3971" s="126"/>
      <c r="I3971" s="130" t="s">
        <v>9324</v>
      </c>
      <c r="J3971" s="126"/>
      <c r="K3971" s="126"/>
      <c r="L3971" s="126"/>
      <c r="M3971" s="126"/>
      <c r="N3971" s="226">
        <v>0</v>
      </c>
      <c r="O3971" s="223">
        <v>53975.12</v>
      </c>
      <c r="P3971" s="126" t="s">
        <v>1331</v>
      </c>
    </row>
    <row r="3972" spans="1:16" ht="63.75">
      <c r="A3972" s="126">
        <v>287</v>
      </c>
      <c r="B3972" s="126"/>
      <c r="C3972" s="127" t="s">
        <v>791</v>
      </c>
      <c r="D3972" s="121">
        <v>43012</v>
      </c>
      <c r="E3972" s="122" t="s">
        <v>9325</v>
      </c>
      <c r="F3972" s="122" t="s">
        <v>3</v>
      </c>
      <c r="G3972" s="122">
        <v>1547377</v>
      </c>
      <c r="H3972" s="126"/>
      <c r="I3972" s="130" t="s">
        <v>9326</v>
      </c>
      <c r="J3972" s="126"/>
      <c r="K3972" s="126"/>
      <c r="L3972" s="126"/>
      <c r="M3972" s="126"/>
      <c r="N3972" s="226">
        <v>0</v>
      </c>
      <c r="O3972" s="223">
        <v>83134.64</v>
      </c>
      <c r="P3972" s="126" t="s">
        <v>1331</v>
      </c>
    </row>
    <row r="3973" spans="1:16" ht="63.75">
      <c r="A3973" s="126">
        <v>287</v>
      </c>
      <c r="B3973" s="126"/>
      <c r="C3973" s="127" t="s">
        <v>791</v>
      </c>
      <c r="D3973" s="121">
        <v>43012</v>
      </c>
      <c r="E3973" s="122" t="s">
        <v>9327</v>
      </c>
      <c r="F3973" s="122" t="s">
        <v>3</v>
      </c>
      <c r="G3973" s="122">
        <v>1547378</v>
      </c>
      <c r="H3973" s="126"/>
      <c r="I3973" s="130" t="s">
        <v>9328</v>
      </c>
      <c r="J3973" s="126"/>
      <c r="K3973" s="126"/>
      <c r="L3973" s="126"/>
      <c r="M3973" s="126"/>
      <c r="N3973" s="226">
        <v>0</v>
      </c>
      <c r="O3973" s="223">
        <v>17039.599999999999</v>
      </c>
      <c r="P3973" s="126" t="s">
        <v>1331</v>
      </c>
    </row>
    <row r="3974" spans="1:16" ht="51">
      <c r="A3974" s="126" t="s">
        <v>620</v>
      </c>
      <c r="B3974" s="126"/>
      <c r="C3974" s="127" t="s">
        <v>714</v>
      </c>
      <c r="D3974" s="121">
        <v>43012</v>
      </c>
      <c r="E3974" s="122" t="s">
        <v>9329</v>
      </c>
      <c r="F3974" s="122" t="s">
        <v>3</v>
      </c>
      <c r="G3974" s="122">
        <v>1547384</v>
      </c>
      <c r="H3974" s="126"/>
      <c r="I3974" s="130" t="s">
        <v>9330</v>
      </c>
      <c r="J3974" s="126"/>
      <c r="K3974" s="126"/>
      <c r="L3974" s="126"/>
      <c r="M3974" s="126"/>
      <c r="N3974" s="226">
        <v>0</v>
      </c>
      <c r="O3974" s="223">
        <v>2034.82</v>
      </c>
      <c r="P3974" s="126" t="s">
        <v>1331</v>
      </c>
    </row>
    <row r="3975" spans="1:16" ht="51">
      <c r="A3975" s="126" t="s">
        <v>620</v>
      </c>
      <c r="B3975" s="126"/>
      <c r="C3975" s="127" t="s">
        <v>714</v>
      </c>
      <c r="D3975" s="121">
        <v>43012</v>
      </c>
      <c r="E3975" s="122" t="s">
        <v>9331</v>
      </c>
      <c r="F3975" s="122" t="s">
        <v>3</v>
      </c>
      <c r="G3975" s="122">
        <v>1547456</v>
      </c>
      <c r="H3975" s="126"/>
      <c r="I3975" s="130" t="s">
        <v>9332</v>
      </c>
      <c r="J3975" s="126"/>
      <c r="K3975" s="126"/>
      <c r="L3975" s="126"/>
      <c r="M3975" s="126"/>
      <c r="N3975" s="226">
        <v>0</v>
      </c>
      <c r="O3975" s="223">
        <v>8000000</v>
      </c>
      <c r="P3975" s="126" t="s">
        <v>1331</v>
      </c>
    </row>
    <row r="3976" spans="1:16" ht="63.75">
      <c r="A3976" s="126">
        <v>78</v>
      </c>
      <c r="B3976" s="126"/>
      <c r="C3976" s="127" t="s">
        <v>1585</v>
      </c>
      <c r="D3976" s="121">
        <v>43012</v>
      </c>
      <c r="E3976" s="122" t="s">
        <v>9333</v>
      </c>
      <c r="F3976" s="122" t="s">
        <v>3</v>
      </c>
      <c r="G3976" s="122">
        <v>1547458</v>
      </c>
      <c r="H3976" s="126"/>
      <c r="I3976" s="130" t="s">
        <v>9334</v>
      </c>
      <c r="J3976" s="126"/>
      <c r="K3976" s="126"/>
      <c r="L3976" s="126"/>
      <c r="M3976" s="126"/>
      <c r="N3976" s="226">
        <v>0</v>
      </c>
      <c r="O3976" s="223">
        <v>738045</v>
      </c>
      <c r="P3976" s="126" t="s">
        <v>1331</v>
      </c>
    </row>
    <row r="3977" spans="1:16" ht="51">
      <c r="A3977" s="126">
        <v>342</v>
      </c>
      <c r="B3977" s="126"/>
      <c r="C3977" s="127" t="s">
        <v>817</v>
      </c>
      <c r="D3977" s="121">
        <v>43012</v>
      </c>
      <c r="E3977" s="122" t="s">
        <v>9335</v>
      </c>
      <c r="F3977" s="122" t="s">
        <v>3</v>
      </c>
      <c r="G3977" s="122">
        <v>1547460</v>
      </c>
      <c r="H3977" s="126"/>
      <c r="I3977" s="130" t="s">
        <v>9336</v>
      </c>
      <c r="J3977" s="126"/>
      <c r="K3977" s="126"/>
      <c r="L3977" s="126"/>
      <c r="M3977" s="126"/>
      <c r="N3977" s="226">
        <v>0</v>
      </c>
      <c r="O3977" s="223">
        <v>68</v>
      </c>
      <c r="P3977" s="126" t="s">
        <v>12606</v>
      </c>
    </row>
    <row r="3978" spans="1:16" ht="51">
      <c r="A3978" s="126" t="s">
        <v>620</v>
      </c>
      <c r="B3978" s="126"/>
      <c r="C3978" s="127" t="s">
        <v>714</v>
      </c>
      <c r="D3978" s="121">
        <v>43012</v>
      </c>
      <c r="E3978" s="122" t="s">
        <v>9337</v>
      </c>
      <c r="F3978" s="122" t="s">
        <v>3</v>
      </c>
      <c r="G3978" s="122">
        <v>1547343</v>
      </c>
      <c r="H3978" s="126"/>
      <c r="I3978" s="130" t="s">
        <v>9338</v>
      </c>
      <c r="J3978" s="126"/>
      <c r="K3978" s="126"/>
      <c r="L3978" s="126"/>
      <c r="M3978" s="126"/>
      <c r="N3978" s="226">
        <v>0</v>
      </c>
      <c r="O3978" s="223">
        <v>711.28</v>
      </c>
      <c r="P3978" s="126" t="s">
        <v>1331</v>
      </c>
    </row>
    <row r="3979" spans="1:16" ht="51">
      <c r="A3979" s="126">
        <v>15</v>
      </c>
      <c r="B3979" s="126"/>
      <c r="C3979" s="127" t="s">
        <v>692</v>
      </c>
      <c r="D3979" s="121">
        <v>43013</v>
      </c>
      <c r="E3979" s="122" t="s">
        <v>9339</v>
      </c>
      <c r="F3979" s="122" t="s">
        <v>3</v>
      </c>
      <c r="G3979" s="122">
        <v>1548000</v>
      </c>
      <c r="H3979" s="126"/>
      <c r="I3979" s="130" t="s">
        <v>9340</v>
      </c>
      <c r="J3979" s="126"/>
      <c r="K3979" s="126"/>
      <c r="L3979" s="126"/>
      <c r="M3979" s="126"/>
      <c r="N3979" s="226">
        <v>0</v>
      </c>
      <c r="O3979" s="223">
        <v>50.06</v>
      </c>
      <c r="P3979" s="126" t="s">
        <v>1331</v>
      </c>
    </row>
    <row r="3980" spans="1:16" ht="51">
      <c r="A3980" s="126" t="s">
        <v>620</v>
      </c>
      <c r="B3980" s="126"/>
      <c r="C3980" s="127" t="s">
        <v>714</v>
      </c>
      <c r="D3980" s="121">
        <v>43013</v>
      </c>
      <c r="E3980" s="122" t="s">
        <v>9341</v>
      </c>
      <c r="F3980" s="122" t="s">
        <v>3</v>
      </c>
      <c r="G3980" s="122">
        <v>1548006</v>
      </c>
      <c r="H3980" s="126"/>
      <c r="I3980" s="130" t="s">
        <v>9342</v>
      </c>
      <c r="J3980" s="126"/>
      <c r="K3980" s="126"/>
      <c r="L3980" s="126"/>
      <c r="M3980" s="126"/>
      <c r="N3980" s="226">
        <v>0</v>
      </c>
      <c r="O3980" s="223">
        <v>1000</v>
      </c>
      <c r="P3980" s="126" t="s">
        <v>1331</v>
      </c>
    </row>
    <row r="3981" spans="1:16" ht="51">
      <c r="A3981" s="126" t="s">
        <v>620</v>
      </c>
      <c r="B3981" s="126"/>
      <c r="C3981" s="127" t="s">
        <v>714</v>
      </c>
      <c r="D3981" s="121">
        <v>43013</v>
      </c>
      <c r="E3981" s="122" t="s">
        <v>9343</v>
      </c>
      <c r="F3981" s="122" t="s">
        <v>3</v>
      </c>
      <c r="G3981" s="122">
        <v>1548017</v>
      </c>
      <c r="H3981" s="126"/>
      <c r="I3981" s="130" t="s">
        <v>9344</v>
      </c>
      <c r="J3981" s="126"/>
      <c r="K3981" s="126"/>
      <c r="L3981" s="126"/>
      <c r="M3981" s="126"/>
      <c r="N3981" s="226">
        <v>0</v>
      </c>
      <c r="O3981" s="223">
        <v>615</v>
      </c>
      <c r="P3981" s="126" t="s">
        <v>1331</v>
      </c>
    </row>
    <row r="3982" spans="1:16" ht="51">
      <c r="A3982" s="126" t="s">
        <v>620</v>
      </c>
      <c r="B3982" s="126"/>
      <c r="C3982" s="127" t="s">
        <v>714</v>
      </c>
      <c r="D3982" s="121">
        <v>43013</v>
      </c>
      <c r="E3982" s="122" t="s">
        <v>9345</v>
      </c>
      <c r="F3982" s="122" t="s">
        <v>3</v>
      </c>
      <c r="G3982" s="122">
        <v>1548018</v>
      </c>
      <c r="H3982" s="126"/>
      <c r="I3982" s="130" t="s">
        <v>5739</v>
      </c>
      <c r="J3982" s="126"/>
      <c r="K3982" s="126"/>
      <c r="L3982" s="126"/>
      <c r="M3982" s="126"/>
      <c r="N3982" s="226">
        <v>0</v>
      </c>
      <c r="O3982" s="223">
        <v>150</v>
      </c>
      <c r="P3982" s="126" t="s">
        <v>1331</v>
      </c>
    </row>
    <row r="3983" spans="1:16" ht="51">
      <c r="A3983" s="126" t="s">
        <v>620</v>
      </c>
      <c r="B3983" s="126"/>
      <c r="C3983" s="127" t="s">
        <v>714</v>
      </c>
      <c r="D3983" s="121">
        <v>43013</v>
      </c>
      <c r="E3983" s="122" t="s">
        <v>9346</v>
      </c>
      <c r="F3983" s="122" t="s">
        <v>3</v>
      </c>
      <c r="G3983" s="122">
        <v>1548044</v>
      </c>
      <c r="H3983" s="126"/>
      <c r="I3983" s="130" t="s">
        <v>9347</v>
      </c>
      <c r="J3983" s="126"/>
      <c r="K3983" s="126"/>
      <c r="L3983" s="126"/>
      <c r="M3983" s="126"/>
      <c r="N3983" s="226">
        <v>0</v>
      </c>
      <c r="O3983" s="223">
        <v>2917.06</v>
      </c>
      <c r="P3983" s="126" t="s">
        <v>1331</v>
      </c>
    </row>
    <row r="3984" spans="1:16" ht="51">
      <c r="A3984" s="126">
        <v>47</v>
      </c>
      <c r="B3984" s="126"/>
      <c r="C3984" s="127" t="s">
        <v>700</v>
      </c>
      <c r="D3984" s="121">
        <v>43013</v>
      </c>
      <c r="E3984" s="122" t="s">
        <v>9348</v>
      </c>
      <c r="F3984" s="122" t="s">
        <v>3</v>
      </c>
      <c r="G3984" s="122">
        <v>1548063</v>
      </c>
      <c r="H3984" s="126"/>
      <c r="I3984" s="130" t="s">
        <v>9349</v>
      </c>
      <c r="J3984" s="126"/>
      <c r="K3984" s="126"/>
      <c r="L3984" s="126"/>
      <c r="M3984" s="126"/>
      <c r="N3984" s="226">
        <v>0</v>
      </c>
      <c r="O3984" s="223">
        <v>182</v>
      </c>
      <c r="P3984" s="126" t="s">
        <v>1331</v>
      </c>
    </row>
    <row r="3985" spans="1:16" ht="51">
      <c r="A3985" s="126" t="s">
        <v>620</v>
      </c>
      <c r="B3985" s="126"/>
      <c r="C3985" s="127" t="s">
        <v>714</v>
      </c>
      <c r="D3985" s="121">
        <v>43013</v>
      </c>
      <c r="E3985" s="122" t="s">
        <v>9350</v>
      </c>
      <c r="F3985" s="122" t="s">
        <v>3</v>
      </c>
      <c r="G3985" s="122">
        <v>1547996</v>
      </c>
      <c r="H3985" s="126"/>
      <c r="I3985" s="130" t="s">
        <v>9351</v>
      </c>
      <c r="J3985" s="126"/>
      <c r="K3985" s="126"/>
      <c r="L3985" s="126"/>
      <c r="M3985" s="126"/>
      <c r="N3985" s="226">
        <v>0</v>
      </c>
      <c r="O3985" s="223">
        <v>500</v>
      </c>
      <c r="P3985" s="126" t="s">
        <v>1331</v>
      </c>
    </row>
    <row r="3986" spans="1:16" ht="51">
      <c r="A3986" s="126" t="s">
        <v>620</v>
      </c>
      <c r="B3986" s="126"/>
      <c r="C3986" s="127" t="s">
        <v>714</v>
      </c>
      <c r="D3986" s="121">
        <v>43013</v>
      </c>
      <c r="E3986" s="122" t="s">
        <v>9352</v>
      </c>
      <c r="F3986" s="122" t="s">
        <v>3</v>
      </c>
      <c r="G3986" s="122">
        <v>1547980</v>
      </c>
      <c r="H3986" s="126"/>
      <c r="I3986" s="130" t="s">
        <v>5749</v>
      </c>
      <c r="J3986" s="126"/>
      <c r="K3986" s="126"/>
      <c r="L3986" s="126"/>
      <c r="M3986" s="126"/>
      <c r="N3986" s="226">
        <v>0</v>
      </c>
      <c r="O3986" s="223">
        <v>4748.6000000000004</v>
      </c>
      <c r="P3986" s="126" t="s">
        <v>1331</v>
      </c>
    </row>
    <row r="3987" spans="1:16" ht="51">
      <c r="A3987" s="126">
        <v>25</v>
      </c>
      <c r="B3987" s="126"/>
      <c r="C3987" s="127" t="s">
        <v>695</v>
      </c>
      <c r="D3987" s="121">
        <v>43013</v>
      </c>
      <c r="E3987" s="122" t="s">
        <v>9353</v>
      </c>
      <c r="F3987" s="122" t="s">
        <v>3</v>
      </c>
      <c r="G3987" s="122">
        <v>1547978</v>
      </c>
      <c r="H3987" s="126"/>
      <c r="I3987" s="130" t="s">
        <v>9354</v>
      </c>
      <c r="J3987" s="126"/>
      <c r="K3987" s="126"/>
      <c r="L3987" s="126"/>
      <c r="M3987" s="126"/>
      <c r="N3987" s="226">
        <v>0</v>
      </c>
      <c r="O3987" s="223">
        <v>114003.23</v>
      </c>
      <c r="P3987" s="126" t="s">
        <v>1331</v>
      </c>
    </row>
    <row r="3988" spans="1:16" ht="51">
      <c r="A3988" s="126" t="s">
        <v>620</v>
      </c>
      <c r="B3988" s="126"/>
      <c r="C3988" s="127" t="s">
        <v>714</v>
      </c>
      <c r="D3988" s="121">
        <v>43013</v>
      </c>
      <c r="E3988" s="122" t="s">
        <v>9355</v>
      </c>
      <c r="F3988" s="122" t="s">
        <v>3</v>
      </c>
      <c r="G3988" s="122">
        <v>1547977</v>
      </c>
      <c r="H3988" s="126"/>
      <c r="I3988" s="130" t="s">
        <v>9356</v>
      </c>
      <c r="J3988" s="126"/>
      <c r="K3988" s="126"/>
      <c r="L3988" s="126"/>
      <c r="M3988" s="126"/>
      <c r="N3988" s="226">
        <v>0</v>
      </c>
      <c r="O3988" s="223">
        <v>2554</v>
      </c>
      <c r="P3988" s="126" t="s">
        <v>1331</v>
      </c>
    </row>
    <row r="3989" spans="1:16" ht="51">
      <c r="A3989" s="126" t="s">
        <v>620</v>
      </c>
      <c r="B3989" s="126"/>
      <c r="C3989" s="127" t="s">
        <v>714</v>
      </c>
      <c r="D3989" s="121">
        <v>43013</v>
      </c>
      <c r="E3989" s="122" t="s">
        <v>9357</v>
      </c>
      <c r="F3989" s="122" t="s">
        <v>3</v>
      </c>
      <c r="G3989" s="122">
        <v>1547948</v>
      </c>
      <c r="H3989" s="126"/>
      <c r="I3989" s="130" t="s">
        <v>9358</v>
      </c>
      <c r="J3989" s="126"/>
      <c r="K3989" s="126"/>
      <c r="L3989" s="126"/>
      <c r="M3989" s="126"/>
      <c r="N3989" s="226">
        <v>0</v>
      </c>
      <c r="O3989" s="223">
        <v>450</v>
      </c>
      <c r="P3989" s="126" t="s">
        <v>1331</v>
      </c>
    </row>
    <row r="3990" spans="1:16" ht="51">
      <c r="A3990" s="126" t="s">
        <v>620</v>
      </c>
      <c r="B3990" s="126"/>
      <c r="C3990" s="127" t="s">
        <v>714</v>
      </c>
      <c r="D3990" s="121">
        <v>43013</v>
      </c>
      <c r="E3990" s="122" t="s">
        <v>9359</v>
      </c>
      <c r="F3990" s="122" t="s">
        <v>3</v>
      </c>
      <c r="G3990" s="122">
        <v>1547943</v>
      </c>
      <c r="H3990" s="126"/>
      <c r="I3990" s="130" t="s">
        <v>7358</v>
      </c>
      <c r="J3990" s="126"/>
      <c r="K3990" s="126"/>
      <c r="L3990" s="126"/>
      <c r="M3990" s="126"/>
      <c r="N3990" s="226">
        <v>0</v>
      </c>
      <c r="O3990" s="223">
        <v>390</v>
      </c>
      <c r="P3990" s="126" t="s">
        <v>1331</v>
      </c>
    </row>
    <row r="3991" spans="1:16" ht="51">
      <c r="A3991" s="126">
        <v>15</v>
      </c>
      <c r="B3991" s="126"/>
      <c r="C3991" s="127" t="s">
        <v>692</v>
      </c>
      <c r="D3991" s="121">
        <v>43013</v>
      </c>
      <c r="E3991" s="122" t="s">
        <v>9360</v>
      </c>
      <c r="F3991" s="122" t="s">
        <v>3</v>
      </c>
      <c r="G3991" s="122">
        <v>1547942</v>
      </c>
      <c r="H3991" s="126"/>
      <c r="I3991" s="130" t="s">
        <v>9361</v>
      </c>
      <c r="J3991" s="126"/>
      <c r="K3991" s="126"/>
      <c r="L3991" s="126"/>
      <c r="M3991" s="126"/>
      <c r="N3991" s="226">
        <v>0</v>
      </c>
      <c r="O3991" s="223">
        <v>0.55000000000000004</v>
      </c>
      <c r="P3991" s="126" t="s">
        <v>1331</v>
      </c>
    </row>
    <row r="3992" spans="1:16" ht="51">
      <c r="A3992" s="126" t="s">
        <v>620</v>
      </c>
      <c r="B3992" s="126"/>
      <c r="C3992" s="127" t="s">
        <v>714</v>
      </c>
      <c r="D3992" s="121">
        <v>43013</v>
      </c>
      <c r="E3992" s="122" t="s">
        <v>9362</v>
      </c>
      <c r="F3992" s="122" t="s">
        <v>3</v>
      </c>
      <c r="G3992" s="122">
        <v>1547904</v>
      </c>
      <c r="H3992" s="126"/>
      <c r="I3992" s="130" t="s">
        <v>9293</v>
      </c>
      <c r="J3992" s="126"/>
      <c r="K3992" s="126"/>
      <c r="L3992" s="126"/>
      <c r="M3992" s="126"/>
      <c r="N3992" s="226">
        <v>0</v>
      </c>
      <c r="O3992" s="223">
        <v>400</v>
      </c>
      <c r="P3992" s="126" t="s">
        <v>1331</v>
      </c>
    </row>
    <row r="3993" spans="1:16" ht="51">
      <c r="A3993" s="126">
        <v>15</v>
      </c>
      <c r="B3993" s="126"/>
      <c r="C3993" s="127" t="s">
        <v>692</v>
      </c>
      <c r="D3993" s="121">
        <v>43013</v>
      </c>
      <c r="E3993" s="122" t="s">
        <v>9363</v>
      </c>
      <c r="F3993" s="122" t="s">
        <v>3</v>
      </c>
      <c r="G3993" s="122">
        <v>1548250</v>
      </c>
      <c r="H3993" s="126"/>
      <c r="I3993" s="130" t="s">
        <v>9364</v>
      </c>
      <c r="J3993" s="126"/>
      <c r="K3993" s="126"/>
      <c r="L3993" s="126"/>
      <c r="M3993" s="126"/>
      <c r="N3993" s="226">
        <v>0</v>
      </c>
      <c r="O3993" s="226">
        <v>0.03</v>
      </c>
      <c r="P3993" s="126" t="s">
        <v>1331</v>
      </c>
    </row>
    <row r="3994" spans="1:16" ht="51">
      <c r="A3994" s="126">
        <v>15</v>
      </c>
      <c r="B3994" s="126"/>
      <c r="C3994" s="127" t="s">
        <v>692</v>
      </c>
      <c r="D3994" s="121">
        <v>43013</v>
      </c>
      <c r="E3994" s="122" t="s">
        <v>9365</v>
      </c>
      <c r="F3994" s="122" t="s">
        <v>3</v>
      </c>
      <c r="G3994" s="122">
        <v>1548247</v>
      </c>
      <c r="H3994" s="126"/>
      <c r="I3994" s="130" t="s">
        <v>9366</v>
      </c>
      <c r="J3994" s="126"/>
      <c r="K3994" s="126"/>
      <c r="L3994" s="126"/>
      <c r="M3994" s="126"/>
      <c r="N3994" s="226">
        <v>0</v>
      </c>
      <c r="O3994" s="226">
        <v>39.21</v>
      </c>
      <c r="P3994" s="126" t="s">
        <v>1331</v>
      </c>
    </row>
    <row r="3995" spans="1:16" ht="51">
      <c r="A3995" s="126" t="s">
        <v>620</v>
      </c>
      <c r="B3995" s="126"/>
      <c r="C3995" s="127" t="s">
        <v>714</v>
      </c>
      <c r="D3995" s="121">
        <v>43013</v>
      </c>
      <c r="E3995" s="122" t="s">
        <v>9367</v>
      </c>
      <c r="F3995" s="122" t="s">
        <v>3</v>
      </c>
      <c r="G3995" s="122">
        <v>1548188</v>
      </c>
      <c r="H3995" s="126"/>
      <c r="I3995" s="130" t="s">
        <v>9368</v>
      </c>
      <c r="J3995" s="126"/>
      <c r="K3995" s="126"/>
      <c r="L3995" s="126"/>
      <c r="M3995" s="126"/>
      <c r="N3995" s="226">
        <v>0</v>
      </c>
      <c r="O3995" s="226">
        <v>193</v>
      </c>
      <c r="P3995" s="126" t="s">
        <v>1331</v>
      </c>
    </row>
    <row r="3996" spans="1:16" ht="51">
      <c r="A3996" s="126">
        <v>52</v>
      </c>
      <c r="B3996" s="126"/>
      <c r="C3996" s="127" t="s">
        <v>704</v>
      </c>
      <c r="D3996" s="121">
        <v>43013</v>
      </c>
      <c r="E3996" s="122" t="s">
        <v>9369</v>
      </c>
      <c r="F3996" s="122" t="s">
        <v>3</v>
      </c>
      <c r="G3996" s="122">
        <v>1548177</v>
      </c>
      <c r="H3996" s="126"/>
      <c r="I3996" s="130" t="s">
        <v>9370</v>
      </c>
      <c r="J3996" s="126"/>
      <c r="K3996" s="126"/>
      <c r="L3996" s="126"/>
      <c r="M3996" s="126"/>
      <c r="N3996" s="226">
        <v>0</v>
      </c>
      <c r="O3996" s="226">
        <v>788.29</v>
      </c>
      <c r="P3996" s="126" t="s">
        <v>1331</v>
      </c>
    </row>
    <row r="3997" spans="1:16" ht="51">
      <c r="A3997" s="126">
        <v>78</v>
      </c>
      <c r="B3997" s="126"/>
      <c r="C3997" s="127" t="s">
        <v>1585</v>
      </c>
      <c r="D3997" s="121">
        <v>43013</v>
      </c>
      <c r="E3997" s="122" t="s">
        <v>9371</v>
      </c>
      <c r="F3997" s="122" t="s">
        <v>3</v>
      </c>
      <c r="G3997" s="122">
        <v>1548168</v>
      </c>
      <c r="H3997" s="126"/>
      <c r="I3997" s="130" t="s">
        <v>9372</v>
      </c>
      <c r="J3997" s="126"/>
      <c r="K3997" s="126"/>
      <c r="L3997" s="126"/>
      <c r="M3997" s="126"/>
      <c r="N3997" s="226">
        <v>0</v>
      </c>
      <c r="O3997" s="226">
        <v>684</v>
      </c>
      <c r="P3997" s="126" t="s">
        <v>1331</v>
      </c>
    </row>
    <row r="3998" spans="1:16" ht="51">
      <c r="A3998" s="126">
        <v>15</v>
      </c>
      <c r="B3998" s="126"/>
      <c r="C3998" s="127" t="s">
        <v>692</v>
      </c>
      <c r="D3998" s="121">
        <v>43013</v>
      </c>
      <c r="E3998" s="122" t="s">
        <v>9373</v>
      </c>
      <c r="F3998" s="122" t="s">
        <v>3</v>
      </c>
      <c r="G3998" s="122">
        <v>1548143</v>
      </c>
      <c r="H3998" s="126"/>
      <c r="I3998" s="130" t="s">
        <v>9374</v>
      </c>
      <c r="J3998" s="126"/>
      <c r="K3998" s="126"/>
      <c r="L3998" s="126"/>
      <c r="M3998" s="126"/>
      <c r="N3998" s="226">
        <v>0</v>
      </c>
      <c r="O3998" s="226">
        <v>0.16</v>
      </c>
      <c r="P3998" s="126" t="s">
        <v>1331</v>
      </c>
    </row>
    <row r="3999" spans="1:16" ht="51">
      <c r="A3999" s="126" t="s">
        <v>620</v>
      </c>
      <c r="B3999" s="126"/>
      <c r="C3999" s="127" t="s">
        <v>714</v>
      </c>
      <c r="D3999" s="121">
        <v>43013</v>
      </c>
      <c r="E3999" s="122" t="s">
        <v>9375</v>
      </c>
      <c r="F3999" s="122" t="s">
        <v>3</v>
      </c>
      <c r="G3999" s="122">
        <v>1547903</v>
      </c>
      <c r="H3999" s="126"/>
      <c r="I3999" s="130" t="s">
        <v>3331</v>
      </c>
      <c r="J3999" s="126"/>
      <c r="K3999" s="126"/>
      <c r="L3999" s="126"/>
      <c r="M3999" s="126"/>
      <c r="N3999" s="226">
        <v>0</v>
      </c>
      <c r="O3999" s="226">
        <v>460</v>
      </c>
      <c r="P3999" s="126" t="s">
        <v>1331</v>
      </c>
    </row>
    <row r="4000" spans="1:16" ht="51">
      <c r="A4000" s="126">
        <v>20</v>
      </c>
      <c r="B4000" s="126"/>
      <c r="C4000" s="127" t="s">
        <v>694</v>
      </c>
      <c r="D4000" s="121">
        <v>43014</v>
      </c>
      <c r="E4000" s="122" t="s">
        <v>9376</v>
      </c>
      <c r="F4000" s="122" t="s">
        <v>3</v>
      </c>
      <c r="G4000" s="122">
        <v>1548463</v>
      </c>
      <c r="H4000" s="126"/>
      <c r="I4000" s="130" t="s">
        <v>9377</v>
      </c>
      <c r="J4000" s="126"/>
      <c r="K4000" s="126"/>
      <c r="L4000" s="126"/>
      <c r="M4000" s="126"/>
      <c r="N4000" s="226">
        <v>0</v>
      </c>
      <c r="O4000" s="226">
        <v>570</v>
      </c>
      <c r="P4000" s="126" t="s">
        <v>1331</v>
      </c>
    </row>
    <row r="4001" spans="1:16" ht="51">
      <c r="A4001" s="126">
        <v>20</v>
      </c>
      <c r="B4001" s="126"/>
      <c r="C4001" s="127" t="s">
        <v>694</v>
      </c>
      <c r="D4001" s="121">
        <v>43014</v>
      </c>
      <c r="E4001" s="122" t="s">
        <v>9378</v>
      </c>
      <c r="F4001" s="122" t="s">
        <v>3</v>
      </c>
      <c r="G4001" s="122">
        <v>1548459</v>
      </c>
      <c r="H4001" s="126"/>
      <c r="I4001" s="130" t="s">
        <v>9379</v>
      </c>
      <c r="J4001" s="126"/>
      <c r="K4001" s="126"/>
      <c r="L4001" s="126"/>
      <c r="M4001" s="126"/>
      <c r="N4001" s="226">
        <v>0</v>
      </c>
      <c r="O4001" s="226">
        <v>570</v>
      </c>
      <c r="P4001" s="126" t="s">
        <v>1331</v>
      </c>
    </row>
    <row r="4002" spans="1:16" ht="51">
      <c r="A4002" s="126">
        <v>20</v>
      </c>
      <c r="B4002" s="126"/>
      <c r="C4002" s="127" t="s">
        <v>694</v>
      </c>
      <c r="D4002" s="121">
        <v>43014</v>
      </c>
      <c r="E4002" s="122" t="s">
        <v>9380</v>
      </c>
      <c r="F4002" s="122" t="s">
        <v>3</v>
      </c>
      <c r="G4002" s="122">
        <v>1548458</v>
      </c>
      <c r="H4002" s="126"/>
      <c r="I4002" s="130" t="s">
        <v>9381</v>
      </c>
      <c r="J4002" s="126"/>
      <c r="K4002" s="126"/>
      <c r="L4002" s="126"/>
      <c r="M4002" s="126"/>
      <c r="N4002" s="226">
        <v>0</v>
      </c>
      <c r="O4002" s="226">
        <v>570</v>
      </c>
      <c r="P4002" s="126" t="s">
        <v>1331</v>
      </c>
    </row>
    <row r="4003" spans="1:16" ht="51">
      <c r="A4003" s="126">
        <v>373</v>
      </c>
      <c r="B4003" s="126"/>
      <c r="C4003" s="127" t="s">
        <v>1273</v>
      </c>
      <c r="D4003" s="121">
        <v>43014</v>
      </c>
      <c r="E4003" s="122" t="s">
        <v>9382</v>
      </c>
      <c r="F4003" s="122" t="s">
        <v>3</v>
      </c>
      <c r="G4003" s="122">
        <v>1548435</v>
      </c>
      <c r="H4003" s="126"/>
      <c r="I4003" s="130" t="s">
        <v>9383</v>
      </c>
      <c r="J4003" s="126"/>
      <c r="K4003" s="126"/>
      <c r="L4003" s="126"/>
      <c r="M4003" s="126"/>
      <c r="N4003" s="226">
        <v>0</v>
      </c>
      <c r="O4003" s="226">
        <v>8055.4000000000005</v>
      </c>
      <c r="P4003" s="126" t="s">
        <v>1331</v>
      </c>
    </row>
    <row r="4004" spans="1:16" ht="63.75">
      <c r="A4004" s="126">
        <v>373</v>
      </c>
      <c r="B4004" s="126"/>
      <c r="C4004" s="127" t="s">
        <v>1273</v>
      </c>
      <c r="D4004" s="121">
        <v>43014</v>
      </c>
      <c r="E4004" s="122" t="s">
        <v>9384</v>
      </c>
      <c r="F4004" s="122" t="s">
        <v>3</v>
      </c>
      <c r="G4004" s="122">
        <v>1548432</v>
      </c>
      <c r="H4004" s="126"/>
      <c r="I4004" s="130" t="s">
        <v>9385</v>
      </c>
      <c r="J4004" s="126"/>
      <c r="K4004" s="126"/>
      <c r="L4004" s="126"/>
      <c r="M4004" s="126"/>
      <c r="N4004" s="226">
        <v>0</v>
      </c>
      <c r="O4004" s="226">
        <v>12196.9</v>
      </c>
      <c r="P4004" s="126" t="s">
        <v>1331</v>
      </c>
    </row>
    <row r="4005" spans="1:16" ht="63.75">
      <c r="A4005" s="126">
        <v>512</v>
      </c>
      <c r="B4005" s="126"/>
      <c r="C4005" s="127" t="s">
        <v>841</v>
      </c>
      <c r="D4005" s="121">
        <v>43014</v>
      </c>
      <c r="E4005" s="122" t="s">
        <v>9386</v>
      </c>
      <c r="F4005" s="122" t="s">
        <v>3</v>
      </c>
      <c r="G4005" s="122">
        <v>1548427</v>
      </c>
      <c r="H4005" s="126"/>
      <c r="I4005" s="130" t="s">
        <v>9387</v>
      </c>
      <c r="J4005" s="126"/>
      <c r="K4005" s="126"/>
      <c r="L4005" s="126"/>
      <c r="M4005" s="126"/>
      <c r="N4005" s="226">
        <v>0</v>
      </c>
      <c r="O4005" s="226">
        <v>1423.03</v>
      </c>
      <c r="P4005" s="126" t="s">
        <v>1331</v>
      </c>
    </row>
    <row r="4006" spans="1:16" ht="51">
      <c r="A4006" s="126" t="s">
        <v>620</v>
      </c>
      <c r="B4006" s="126"/>
      <c r="C4006" s="127" t="s">
        <v>714</v>
      </c>
      <c r="D4006" s="121">
        <v>43014</v>
      </c>
      <c r="E4006" s="122" t="s">
        <v>9388</v>
      </c>
      <c r="F4006" s="122" t="s">
        <v>3</v>
      </c>
      <c r="G4006" s="122">
        <v>1548496</v>
      </c>
      <c r="H4006" s="126"/>
      <c r="I4006" s="130" t="s">
        <v>7442</v>
      </c>
      <c r="J4006" s="126"/>
      <c r="K4006" s="126"/>
      <c r="L4006" s="126"/>
      <c r="M4006" s="126"/>
      <c r="N4006" s="226">
        <v>0</v>
      </c>
      <c r="O4006" s="226">
        <v>1203.3900000000001</v>
      </c>
      <c r="P4006" s="126" t="s">
        <v>1331</v>
      </c>
    </row>
    <row r="4007" spans="1:16" ht="51">
      <c r="A4007" s="126">
        <v>70</v>
      </c>
      <c r="B4007" s="126"/>
      <c r="C4007" s="127" t="s">
        <v>706</v>
      </c>
      <c r="D4007" s="121">
        <v>43014</v>
      </c>
      <c r="E4007" s="122" t="s">
        <v>9389</v>
      </c>
      <c r="F4007" s="122" t="s">
        <v>3</v>
      </c>
      <c r="G4007" s="122">
        <v>1548525</v>
      </c>
      <c r="H4007" s="126"/>
      <c r="I4007" s="130" t="s">
        <v>9390</v>
      </c>
      <c r="J4007" s="126"/>
      <c r="K4007" s="126"/>
      <c r="L4007" s="126"/>
      <c r="M4007" s="126"/>
      <c r="N4007" s="226">
        <v>0</v>
      </c>
      <c r="O4007" s="226">
        <v>367</v>
      </c>
      <c r="P4007" s="126" t="s">
        <v>1331</v>
      </c>
    </row>
    <row r="4008" spans="1:16" ht="51">
      <c r="A4008" s="126">
        <v>15</v>
      </c>
      <c r="B4008" s="126"/>
      <c r="C4008" s="127" t="s">
        <v>692</v>
      </c>
      <c r="D4008" s="121">
        <v>43014</v>
      </c>
      <c r="E4008" s="122" t="s">
        <v>9391</v>
      </c>
      <c r="F4008" s="122" t="s">
        <v>3</v>
      </c>
      <c r="G4008" s="122">
        <v>1548681</v>
      </c>
      <c r="H4008" s="126"/>
      <c r="I4008" s="130" t="s">
        <v>6755</v>
      </c>
      <c r="J4008" s="126"/>
      <c r="K4008" s="126"/>
      <c r="L4008" s="126"/>
      <c r="M4008" s="126"/>
      <c r="N4008" s="226">
        <v>0</v>
      </c>
      <c r="O4008" s="226">
        <v>0.66</v>
      </c>
      <c r="P4008" s="126" t="s">
        <v>1331</v>
      </c>
    </row>
    <row r="4009" spans="1:16" ht="51">
      <c r="A4009" s="126" t="s">
        <v>620</v>
      </c>
      <c r="B4009" s="126"/>
      <c r="C4009" s="127" t="s">
        <v>714</v>
      </c>
      <c r="D4009" s="121">
        <v>43014</v>
      </c>
      <c r="E4009" s="122" t="s">
        <v>9392</v>
      </c>
      <c r="F4009" s="122" t="s">
        <v>3</v>
      </c>
      <c r="G4009" s="122">
        <v>1548685</v>
      </c>
      <c r="H4009" s="126"/>
      <c r="I4009" s="130" t="s">
        <v>9393</v>
      </c>
      <c r="J4009" s="126"/>
      <c r="K4009" s="126"/>
      <c r="L4009" s="126"/>
      <c r="M4009" s="126"/>
      <c r="N4009" s="226">
        <v>0</v>
      </c>
      <c r="O4009" s="226">
        <v>492.31</v>
      </c>
      <c r="P4009" s="126" t="s">
        <v>1331</v>
      </c>
    </row>
    <row r="4010" spans="1:16" ht="51">
      <c r="A4010" s="126" t="s">
        <v>620</v>
      </c>
      <c r="B4010" s="126"/>
      <c r="C4010" s="127" t="s">
        <v>714</v>
      </c>
      <c r="D4010" s="121">
        <v>43014</v>
      </c>
      <c r="E4010" s="122" t="s">
        <v>9394</v>
      </c>
      <c r="F4010" s="122" t="s">
        <v>3</v>
      </c>
      <c r="G4010" s="122">
        <v>1548694</v>
      </c>
      <c r="H4010" s="126"/>
      <c r="I4010" s="130" t="s">
        <v>9395</v>
      </c>
      <c r="J4010" s="126"/>
      <c r="K4010" s="126"/>
      <c r="L4010" s="126"/>
      <c r="M4010" s="126"/>
      <c r="N4010" s="226">
        <v>0</v>
      </c>
      <c r="O4010" s="226">
        <v>1498.3500000000001</v>
      </c>
      <c r="P4010" s="126" t="s">
        <v>12606</v>
      </c>
    </row>
    <row r="4011" spans="1:16" ht="51">
      <c r="A4011" s="126">
        <v>576</v>
      </c>
      <c r="B4011" s="126"/>
      <c r="C4011" s="127" t="s">
        <v>853</v>
      </c>
      <c r="D4011" s="121">
        <v>43014</v>
      </c>
      <c r="E4011" s="122" t="s">
        <v>9396</v>
      </c>
      <c r="F4011" s="122" t="s">
        <v>3</v>
      </c>
      <c r="G4011" s="122">
        <v>1548737</v>
      </c>
      <c r="H4011" s="126"/>
      <c r="I4011" s="130" t="s">
        <v>9397</v>
      </c>
      <c r="J4011" s="126"/>
      <c r="K4011" s="126"/>
      <c r="L4011" s="126"/>
      <c r="M4011" s="126"/>
      <c r="N4011" s="226">
        <v>0</v>
      </c>
      <c r="O4011" s="226">
        <v>1400</v>
      </c>
      <c r="P4011" s="126" t="s">
        <v>1331</v>
      </c>
    </row>
    <row r="4012" spans="1:16" ht="51">
      <c r="A4012" s="126" t="s">
        <v>620</v>
      </c>
      <c r="B4012" s="126"/>
      <c r="C4012" s="127" t="s">
        <v>714</v>
      </c>
      <c r="D4012" s="121">
        <v>43014</v>
      </c>
      <c r="E4012" s="122" t="s">
        <v>9398</v>
      </c>
      <c r="F4012" s="122" t="s">
        <v>3</v>
      </c>
      <c r="G4012" s="122">
        <v>1548741</v>
      </c>
      <c r="H4012" s="126"/>
      <c r="I4012" s="130" t="s">
        <v>9399</v>
      </c>
      <c r="J4012" s="126"/>
      <c r="K4012" s="126"/>
      <c r="L4012" s="126"/>
      <c r="M4012" s="126"/>
      <c r="N4012" s="226">
        <v>0</v>
      </c>
      <c r="O4012" s="226">
        <v>323</v>
      </c>
      <c r="P4012" s="126" t="s">
        <v>1331</v>
      </c>
    </row>
    <row r="4013" spans="1:16" ht="51">
      <c r="A4013" s="126">
        <v>15</v>
      </c>
      <c r="B4013" s="126"/>
      <c r="C4013" s="127" t="s">
        <v>692</v>
      </c>
      <c r="D4013" s="121">
        <v>43014</v>
      </c>
      <c r="E4013" s="122" t="s">
        <v>9400</v>
      </c>
      <c r="F4013" s="122" t="s">
        <v>3</v>
      </c>
      <c r="G4013" s="122">
        <v>1548748</v>
      </c>
      <c r="H4013" s="126"/>
      <c r="I4013" s="130" t="s">
        <v>9401</v>
      </c>
      <c r="J4013" s="126"/>
      <c r="K4013" s="126"/>
      <c r="L4013" s="126"/>
      <c r="M4013" s="126"/>
      <c r="N4013" s="226">
        <v>0</v>
      </c>
      <c r="O4013" s="226">
        <v>0.14000000000000001</v>
      </c>
      <c r="P4013" s="126" t="s">
        <v>1331</v>
      </c>
    </row>
    <row r="4014" spans="1:16" ht="51">
      <c r="A4014" s="126">
        <v>15</v>
      </c>
      <c r="B4014" s="126"/>
      <c r="C4014" s="127" t="s">
        <v>692</v>
      </c>
      <c r="D4014" s="121">
        <v>43014</v>
      </c>
      <c r="E4014" s="122" t="s">
        <v>9402</v>
      </c>
      <c r="F4014" s="122" t="s">
        <v>3</v>
      </c>
      <c r="G4014" s="122">
        <v>1548750</v>
      </c>
      <c r="H4014" s="126"/>
      <c r="I4014" s="130" t="s">
        <v>9401</v>
      </c>
      <c r="J4014" s="126"/>
      <c r="K4014" s="126"/>
      <c r="L4014" s="126"/>
      <c r="M4014" s="126"/>
      <c r="N4014" s="226">
        <v>0</v>
      </c>
      <c r="O4014" s="226">
        <v>1.01</v>
      </c>
      <c r="P4014" s="126" t="s">
        <v>1331</v>
      </c>
    </row>
    <row r="4015" spans="1:16" ht="51">
      <c r="A4015" s="126" t="s">
        <v>620</v>
      </c>
      <c r="B4015" s="126"/>
      <c r="C4015" s="127" t="s">
        <v>714</v>
      </c>
      <c r="D4015" s="121">
        <v>43014</v>
      </c>
      <c r="E4015" s="122" t="s">
        <v>9403</v>
      </c>
      <c r="F4015" s="122" t="s">
        <v>3</v>
      </c>
      <c r="G4015" s="122">
        <v>1548610</v>
      </c>
      <c r="H4015" s="126"/>
      <c r="I4015" s="130" t="s">
        <v>9404</v>
      </c>
      <c r="J4015" s="126"/>
      <c r="K4015" s="126"/>
      <c r="L4015" s="126"/>
      <c r="M4015" s="126"/>
      <c r="N4015" s="226">
        <v>0</v>
      </c>
      <c r="O4015" s="226">
        <v>1</v>
      </c>
      <c r="P4015" s="126" t="s">
        <v>12606</v>
      </c>
    </row>
    <row r="4016" spans="1:16" ht="51">
      <c r="A4016" s="126" t="s">
        <v>620</v>
      </c>
      <c r="B4016" s="126"/>
      <c r="C4016" s="127" t="s">
        <v>714</v>
      </c>
      <c r="D4016" s="121">
        <v>43014</v>
      </c>
      <c r="E4016" s="122" t="s">
        <v>9405</v>
      </c>
      <c r="F4016" s="122" t="s">
        <v>3</v>
      </c>
      <c r="G4016" s="122">
        <v>1548618</v>
      </c>
      <c r="H4016" s="126"/>
      <c r="I4016" s="130" t="s">
        <v>9406</v>
      </c>
      <c r="J4016" s="126"/>
      <c r="K4016" s="126"/>
      <c r="L4016" s="126"/>
      <c r="M4016" s="126"/>
      <c r="N4016" s="226">
        <v>0</v>
      </c>
      <c r="O4016" s="226">
        <v>1381.3600000000001</v>
      </c>
      <c r="P4016" s="126" t="s">
        <v>1331</v>
      </c>
    </row>
    <row r="4017" spans="1:16" ht="51">
      <c r="A4017" s="126" t="s">
        <v>620</v>
      </c>
      <c r="B4017" s="126"/>
      <c r="C4017" s="127" t="s">
        <v>714</v>
      </c>
      <c r="D4017" s="121">
        <v>43014</v>
      </c>
      <c r="E4017" s="122" t="s">
        <v>9407</v>
      </c>
      <c r="F4017" s="122" t="s">
        <v>3</v>
      </c>
      <c r="G4017" s="122">
        <v>1548632</v>
      </c>
      <c r="H4017" s="126"/>
      <c r="I4017" s="130" t="s">
        <v>9408</v>
      </c>
      <c r="J4017" s="126"/>
      <c r="K4017" s="126"/>
      <c r="L4017" s="126"/>
      <c r="M4017" s="126"/>
      <c r="N4017" s="226">
        <v>0</v>
      </c>
      <c r="O4017" s="226">
        <v>1726</v>
      </c>
      <c r="P4017" s="126" t="s">
        <v>1331</v>
      </c>
    </row>
    <row r="4018" spans="1:16" ht="51">
      <c r="A4018" s="126" t="s">
        <v>620</v>
      </c>
      <c r="B4018" s="126"/>
      <c r="C4018" s="127" t="s">
        <v>714</v>
      </c>
      <c r="D4018" s="121">
        <v>43014</v>
      </c>
      <c r="E4018" s="122" t="s">
        <v>9409</v>
      </c>
      <c r="F4018" s="122" t="s">
        <v>3</v>
      </c>
      <c r="G4018" s="122">
        <v>1548657</v>
      </c>
      <c r="H4018" s="126"/>
      <c r="I4018" s="130" t="s">
        <v>9410</v>
      </c>
      <c r="J4018" s="126"/>
      <c r="K4018" s="126"/>
      <c r="L4018" s="126"/>
      <c r="M4018" s="126"/>
      <c r="N4018" s="226">
        <v>0</v>
      </c>
      <c r="O4018" s="226">
        <v>776.30000000000007</v>
      </c>
      <c r="P4018" s="126" t="s">
        <v>1331</v>
      </c>
    </row>
    <row r="4019" spans="1:16" ht="63.75">
      <c r="A4019" s="126">
        <v>580</v>
      </c>
      <c r="B4019" s="126"/>
      <c r="C4019" s="127" t="s">
        <v>218</v>
      </c>
      <c r="D4019" s="121">
        <v>43014</v>
      </c>
      <c r="E4019" s="122" t="s">
        <v>9411</v>
      </c>
      <c r="F4019" s="122" t="s">
        <v>3</v>
      </c>
      <c r="G4019" s="122">
        <v>1548570</v>
      </c>
      <c r="H4019" s="126"/>
      <c r="I4019" s="130" t="s">
        <v>9412</v>
      </c>
      <c r="J4019" s="126"/>
      <c r="K4019" s="126"/>
      <c r="L4019" s="126"/>
      <c r="M4019" s="126"/>
      <c r="N4019" s="226">
        <v>0</v>
      </c>
      <c r="O4019" s="226">
        <v>1500</v>
      </c>
      <c r="P4019" s="126" t="s">
        <v>1331</v>
      </c>
    </row>
    <row r="4020" spans="1:16" ht="51">
      <c r="A4020" s="126">
        <v>16</v>
      </c>
      <c r="B4020" s="126"/>
      <c r="C4020" s="127" t="s">
        <v>693</v>
      </c>
      <c r="D4020" s="121">
        <v>43014</v>
      </c>
      <c r="E4020" s="122" t="s">
        <v>9413</v>
      </c>
      <c r="F4020" s="122" t="s">
        <v>3</v>
      </c>
      <c r="G4020" s="122">
        <v>1548501</v>
      </c>
      <c r="H4020" s="126"/>
      <c r="I4020" s="130" t="s">
        <v>9414</v>
      </c>
      <c r="J4020" s="126"/>
      <c r="K4020" s="126"/>
      <c r="L4020" s="126"/>
      <c r="M4020" s="126"/>
      <c r="N4020" s="226">
        <v>0</v>
      </c>
      <c r="O4020" s="226">
        <v>0.75</v>
      </c>
      <c r="P4020" s="126" t="s">
        <v>12606</v>
      </c>
    </row>
    <row r="4021" spans="1:16" ht="51">
      <c r="A4021" s="126" t="s">
        <v>620</v>
      </c>
      <c r="B4021" s="126"/>
      <c r="C4021" s="127" t="s">
        <v>714</v>
      </c>
      <c r="D4021" s="121">
        <v>43017</v>
      </c>
      <c r="E4021" s="122" t="s">
        <v>9415</v>
      </c>
      <c r="F4021" s="122" t="s">
        <v>3</v>
      </c>
      <c r="G4021" s="122">
        <v>1549081</v>
      </c>
      <c r="H4021" s="126"/>
      <c r="I4021" s="130" t="s">
        <v>9416</v>
      </c>
      <c r="J4021" s="126"/>
      <c r="K4021" s="126"/>
      <c r="L4021" s="126"/>
      <c r="M4021" s="126"/>
      <c r="N4021" s="226">
        <v>0</v>
      </c>
      <c r="O4021" s="226">
        <v>43.9</v>
      </c>
      <c r="P4021" s="126" t="s">
        <v>1331</v>
      </c>
    </row>
    <row r="4022" spans="1:16" ht="51">
      <c r="A4022" s="126" t="s">
        <v>620</v>
      </c>
      <c r="B4022" s="126"/>
      <c r="C4022" s="127" t="s">
        <v>714</v>
      </c>
      <c r="D4022" s="121">
        <v>43017</v>
      </c>
      <c r="E4022" s="122" t="s">
        <v>9417</v>
      </c>
      <c r="F4022" s="122" t="s">
        <v>3</v>
      </c>
      <c r="G4022" s="122">
        <v>1549102</v>
      </c>
      <c r="H4022" s="126"/>
      <c r="I4022" s="130" t="s">
        <v>9418</v>
      </c>
      <c r="J4022" s="126"/>
      <c r="K4022" s="126"/>
      <c r="L4022" s="126"/>
      <c r="M4022" s="126"/>
      <c r="N4022" s="226">
        <v>0</v>
      </c>
      <c r="O4022" s="226">
        <v>1018</v>
      </c>
      <c r="P4022" s="126" t="s">
        <v>1331</v>
      </c>
    </row>
    <row r="4023" spans="1:16" ht="51">
      <c r="A4023" s="126">
        <v>292</v>
      </c>
      <c r="B4023" s="126"/>
      <c r="C4023" s="127" t="s">
        <v>152</v>
      </c>
      <c r="D4023" s="121">
        <v>43017</v>
      </c>
      <c r="E4023" s="122" t="s">
        <v>9419</v>
      </c>
      <c r="F4023" s="122" t="s">
        <v>3</v>
      </c>
      <c r="G4023" s="122">
        <v>1549138</v>
      </c>
      <c r="H4023" s="126"/>
      <c r="I4023" s="130" t="s">
        <v>7645</v>
      </c>
      <c r="J4023" s="126"/>
      <c r="K4023" s="126"/>
      <c r="L4023" s="126"/>
      <c r="M4023" s="126"/>
      <c r="N4023" s="226">
        <v>0</v>
      </c>
      <c r="O4023" s="226">
        <v>415</v>
      </c>
      <c r="P4023" s="126" t="s">
        <v>1331</v>
      </c>
    </row>
    <row r="4024" spans="1:16" ht="51">
      <c r="A4024" s="126">
        <v>292</v>
      </c>
      <c r="B4024" s="126"/>
      <c r="C4024" s="127" t="s">
        <v>152</v>
      </c>
      <c r="D4024" s="121">
        <v>43017</v>
      </c>
      <c r="E4024" s="122" t="s">
        <v>9420</v>
      </c>
      <c r="F4024" s="122" t="s">
        <v>3</v>
      </c>
      <c r="G4024" s="122">
        <v>1549139</v>
      </c>
      <c r="H4024" s="126"/>
      <c r="I4024" s="130" t="s">
        <v>7645</v>
      </c>
      <c r="J4024" s="126"/>
      <c r="K4024" s="126"/>
      <c r="L4024" s="126"/>
      <c r="M4024" s="126"/>
      <c r="N4024" s="226">
        <v>0</v>
      </c>
      <c r="O4024" s="226">
        <v>395</v>
      </c>
      <c r="P4024" s="126" t="s">
        <v>1331</v>
      </c>
    </row>
    <row r="4025" spans="1:16" ht="51">
      <c r="A4025" s="126" t="s">
        <v>620</v>
      </c>
      <c r="B4025" s="126"/>
      <c r="C4025" s="127" t="s">
        <v>714</v>
      </c>
      <c r="D4025" s="121">
        <v>43017</v>
      </c>
      <c r="E4025" s="122" t="s">
        <v>9421</v>
      </c>
      <c r="F4025" s="122" t="s">
        <v>3</v>
      </c>
      <c r="G4025" s="122">
        <v>1548980</v>
      </c>
      <c r="H4025" s="126"/>
      <c r="I4025" s="130" t="s">
        <v>6484</v>
      </c>
      <c r="J4025" s="126"/>
      <c r="K4025" s="126"/>
      <c r="L4025" s="126"/>
      <c r="M4025" s="126"/>
      <c r="N4025" s="226">
        <v>0</v>
      </c>
      <c r="O4025" s="226">
        <v>1500</v>
      </c>
      <c r="P4025" s="126" t="s">
        <v>1331</v>
      </c>
    </row>
    <row r="4026" spans="1:16" ht="51">
      <c r="A4026" s="126" t="s">
        <v>620</v>
      </c>
      <c r="B4026" s="126"/>
      <c r="C4026" s="127" t="s">
        <v>714</v>
      </c>
      <c r="D4026" s="121">
        <v>43017</v>
      </c>
      <c r="E4026" s="122" t="s">
        <v>9422</v>
      </c>
      <c r="F4026" s="122" t="s">
        <v>3</v>
      </c>
      <c r="G4026" s="122">
        <v>1549078</v>
      </c>
      <c r="H4026" s="126"/>
      <c r="I4026" s="130" t="s">
        <v>9423</v>
      </c>
      <c r="J4026" s="126"/>
      <c r="K4026" s="126"/>
      <c r="L4026" s="126"/>
      <c r="M4026" s="126"/>
      <c r="N4026" s="226">
        <v>0</v>
      </c>
      <c r="O4026" s="226">
        <v>320</v>
      </c>
      <c r="P4026" s="126" t="s">
        <v>1331</v>
      </c>
    </row>
    <row r="4027" spans="1:16" ht="51">
      <c r="A4027" s="126">
        <v>292</v>
      </c>
      <c r="B4027" s="126"/>
      <c r="C4027" s="127" t="s">
        <v>152</v>
      </c>
      <c r="D4027" s="121">
        <v>43017</v>
      </c>
      <c r="E4027" s="122" t="s">
        <v>9424</v>
      </c>
      <c r="F4027" s="122" t="s">
        <v>3</v>
      </c>
      <c r="G4027" s="122">
        <v>1549141</v>
      </c>
      <c r="H4027" s="126"/>
      <c r="I4027" s="130" t="s">
        <v>7645</v>
      </c>
      <c r="J4027" s="126"/>
      <c r="K4027" s="126"/>
      <c r="L4027" s="126"/>
      <c r="M4027" s="126"/>
      <c r="N4027" s="226">
        <v>0</v>
      </c>
      <c r="O4027" s="226">
        <v>406</v>
      </c>
      <c r="P4027" s="126" t="s">
        <v>1331</v>
      </c>
    </row>
    <row r="4028" spans="1:16" ht="51">
      <c r="A4028" s="126">
        <v>292</v>
      </c>
      <c r="B4028" s="126"/>
      <c r="C4028" s="127" t="s">
        <v>152</v>
      </c>
      <c r="D4028" s="121">
        <v>43017</v>
      </c>
      <c r="E4028" s="122" t="s">
        <v>9425</v>
      </c>
      <c r="F4028" s="122" t="s">
        <v>3</v>
      </c>
      <c r="G4028" s="122">
        <v>1549144</v>
      </c>
      <c r="H4028" s="126"/>
      <c r="I4028" s="130" t="s">
        <v>7645</v>
      </c>
      <c r="J4028" s="126"/>
      <c r="K4028" s="126"/>
      <c r="L4028" s="126"/>
      <c r="M4028" s="126"/>
      <c r="N4028" s="226">
        <v>0</v>
      </c>
      <c r="O4028" s="226">
        <v>319</v>
      </c>
      <c r="P4028" s="126" t="s">
        <v>1331</v>
      </c>
    </row>
    <row r="4029" spans="1:16" ht="51">
      <c r="A4029" s="126">
        <v>292</v>
      </c>
      <c r="B4029" s="126"/>
      <c r="C4029" s="127" t="s">
        <v>152</v>
      </c>
      <c r="D4029" s="121">
        <v>43017</v>
      </c>
      <c r="E4029" s="122" t="s">
        <v>9426</v>
      </c>
      <c r="F4029" s="122" t="s">
        <v>3</v>
      </c>
      <c r="G4029" s="122">
        <v>1549145</v>
      </c>
      <c r="H4029" s="126"/>
      <c r="I4029" s="130" t="s">
        <v>7645</v>
      </c>
      <c r="J4029" s="126"/>
      <c r="K4029" s="126"/>
      <c r="L4029" s="126"/>
      <c r="M4029" s="126"/>
      <c r="N4029" s="226">
        <v>0</v>
      </c>
      <c r="O4029" s="226">
        <v>275</v>
      </c>
      <c r="P4029" s="126" t="s">
        <v>1331</v>
      </c>
    </row>
    <row r="4030" spans="1:16" ht="38.25">
      <c r="A4030" s="126">
        <v>20</v>
      </c>
      <c r="B4030" s="126"/>
      <c r="C4030" s="127" t="s">
        <v>694</v>
      </c>
      <c r="D4030" s="121">
        <v>43017</v>
      </c>
      <c r="E4030" s="122" t="s">
        <v>9427</v>
      </c>
      <c r="F4030" s="122" t="s">
        <v>3</v>
      </c>
      <c r="G4030" s="122">
        <v>1549213</v>
      </c>
      <c r="H4030" s="126"/>
      <c r="I4030" s="130" t="s">
        <v>9428</v>
      </c>
      <c r="J4030" s="126"/>
      <c r="K4030" s="126"/>
      <c r="L4030" s="126"/>
      <c r="M4030" s="126"/>
      <c r="N4030" s="226">
        <v>0</v>
      </c>
      <c r="O4030" s="226">
        <v>5</v>
      </c>
      <c r="P4030" s="126" t="s">
        <v>1331</v>
      </c>
    </row>
    <row r="4031" spans="1:16" ht="51">
      <c r="A4031" s="126" t="s">
        <v>620</v>
      </c>
      <c r="B4031" s="126"/>
      <c r="C4031" s="127" t="s">
        <v>714</v>
      </c>
      <c r="D4031" s="121">
        <v>43017</v>
      </c>
      <c r="E4031" s="122" t="s">
        <v>9429</v>
      </c>
      <c r="F4031" s="122" t="s">
        <v>3</v>
      </c>
      <c r="G4031" s="122">
        <v>1548896</v>
      </c>
      <c r="H4031" s="126"/>
      <c r="I4031" s="130" t="s">
        <v>2364</v>
      </c>
      <c r="J4031" s="126"/>
      <c r="K4031" s="126"/>
      <c r="L4031" s="126"/>
      <c r="M4031" s="126"/>
      <c r="N4031" s="226">
        <v>0</v>
      </c>
      <c r="O4031" s="226">
        <v>1016</v>
      </c>
      <c r="P4031" s="126" t="s">
        <v>1331</v>
      </c>
    </row>
    <row r="4032" spans="1:16" ht="51">
      <c r="A4032" s="126" t="s">
        <v>620</v>
      </c>
      <c r="B4032" s="126"/>
      <c r="C4032" s="127" t="s">
        <v>714</v>
      </c>
      <c r="D4032" s="121">
        <v>43017</v>
      </c>
      <c r="E4032" s="122" t="s">
        <v>9430</v>
      </c>
      <c r="F4032" s="122" t="s">
        <v>3</v>
      </c>
      <c r="G4032" s="122">
        <v>1548906</v>
      </c>
      <c r="H4032" s="126"/>
      <c r="I4032" s="130" t="s">
        <v>9431</v>
      </c>
      <c r="J4032" s="126"/>
      <c r="K4032" s="126"/>
      <c r="L4032" s="126"/>
      <c r="M4032" s="126"/>
      <c r="N4032" s="226">
        <v>0</v>
      </c>
      <c r="O4032" s="226">
        <v>1669</v>
      </c>
      <c r="P4032" s="126" t="s">
        <v>1331</v>
      </c>
    </row>
    <row r="4033" spans="1:16" ht="51">
      <c r="A4033" s="126" t="s">
        <v>620</v>
      </c>
      <c r="B4033" s="126"/>
      <c r="C4033" s="127" t="s">
        <v>714</v>
      </c>
      <c r="D4033" s="121">
        <v>43017</v>
      </c>
      <c r="E4033" s="122" t="s">
        <v>9432</v>
      </c>
      <c r="F4033" s="122" t="s">
        <v>3</v>
      </c>
      <c r="G4033" s="122">
        <v>1548917</v>
      </c>
      <c r="H4033" s="126"/>
      <c r="I4033" s="130" t="s">
        <v>9433</v>
      </c>
      <c r="J4033" s="126"/>
      <c r="K4033" s="126"/>
      <c r="L4033" s="126"/>
      <c r="M4033" s="126"/>
      <c r="N4033" s="226">
        <v>0</v>
      </c>
      <c r="O4033" s="226">
        <v>3263.69</v>
      </c>
      <c r="P4033" s="126" t="s">
        <v>1331</v>
      </c>
    </row>
    <row r="4034" spans="1:16" ht="51">
      <c r="A4034" s="126" t="s">
        <v>620</v>
      </c>
      <c r="B4034" s="126"/>
      <c r="C4034" s="127" t="s">
        <v>714</v>
      </c>
      <c r="D4034" s="121">
        <v>43017</v>
      </c>
      <c r="E4034" s="122" t="s">
        <v>9434</v>
      </c>
      <c r="F4034" s="122" t="s">
        <v>3</v>
      </c>
      <c r="G4034" s="122">
        <v>1548925</v>
      </c>
      <c r="H4034" s="126"/>
      <c r="I4034" s="130" t="s">
        <v>9435</v>
      </c>
      <c r="J4034" s="126"/>
      <c r="K4034" s="126"/>
      <c r="L4034" s="126"/>
      <c r="M4034" s="126"/>
      <c r="N4034" s="226">
        <v>0</v>
      </c>
      <c r="O4034" s="226">
        <v>5250.93</v>
      </c>
      <c r="P4034" s="126" t="s">
        <v>1331</v>
      </c>
    </row>
    <row r="4035" spans="1:16" ht="51">
      <c r="A4035" s="126" t="s">
        <v>620</v>
      </c>
      <c r="B4035" s="126"/>
      <c r="C4035" s="127" t="s">
        <v>714</v>
      </c>
      <c r="D4035" s="121">
        <v>43017</v>
      </c>
      <c r="E4035" s="122" t="s">
        <v>9436</v>
      </c>
      <c r="F4035" s="122" t="s">
        <v>3</v>
      </c>
      <c r="G4035" s="122">
        <v>1548930</v>
      </c>
      <c r="H4035" s="126"/>
      <c r="I4035" s="130" t="s">
        <v>9437</v>
      </c>
      <c r="J4035" s="126"/>
      <c r="K4035" s="126"/>
      <c r="L4035" s="126"/>
      <c r="M4035" s="126"/>
      <c r="N4035" s="226">
        <v>0</v>
      </c>
      <c r="O4035" s="226">
        <v>4874.3500000000004</v>
      </c>
      <c r="P4035" s="126" t="s">
        <v>1331</v>
      </c>
    </row>
    <row r="4036" spans="1:16" ht="51">
      <c r="A4036" s="126" t="s">
        <v>620</v>
      </c>
      <c r="B4036" s="126"/>
      <c r="C4036" s="127" t="s">
        <v>714</v>
      </c>
      <c r="D4036" s="121">
        <v>43017</v>
      </c>
      <c r="E4036" s="122" t="s">
        <v>9438</v>
      </c>
      <c r="F4036" s="122" t="s">
        <v>3</v>
      </c>
      <c r="G4036" s="122">
        <v>1548935</v>
      </c>
      <c r="H4036" s="126"/>
      <c r="I4036" s="130" t="s">
        <v>9439</v>
      </c>
      <c r="J4036" s="126"/>
      <c r="K4036" s="126"/>
      <c r="L4036" s="126"/>
      <c r="M4036" s="126"/>
      <c r="N4036" s="226">
        <v>0</v>
      </c>
      <c r="O4036" s="226">
        <v>4874.3500000000004</v>
      </c>
      <c r="P4036" s="126" t="s">
        <v>1331</v>
      </c>
    </row>
    <row r="4037" spans="1:16" ht="51">
      <c r="A4037" s="126" t="s">
        <v>620</v>
      </c>
      <c r="B4037" s="126"/>
      <c r="C4037" s="127" t="s">
        <v>714</v>
      </c>
      <c r="D4037" s="121">
        <v>43017</v>
      </c>
      <c r="E4037" s="122" t="s">
        <v>9440</v>
      </c>
      <c r="F4037" s="122" t="s">
        <v>3</v>
      </c>
      <c r="G4037" s="122">
        <v>1548936</v>
      </c>
      <c r="H4037" s="126"/>
      <c r="I4037" s="130" t="s">
        <v>9441</v>
      </c>
      <c r="J4037" s="126"/>
      <c r="K4037" s="126"/>
      <c r="L4037" s="126"/>
      <c r="M4037" s="126"/>
      <c r="N4037" s="226">
        <v>0</v>
      </c>
      <c r="O4037" s="226">
        <v>4874.3500000000004</v>
      </c>
      <c r="P4037" s="126" t="s">
        <v>1331</v>
      </c>
    </row>
    <row r="4038" spans="1:16" ht="51">
      <c r="A4038" s="126" t="s">
        <v>620</v>
      </c>
      <c r="B4038" s="126"/>
      <c r="C4038" s="127" t="s">
        <v>714</v>
      </c>
      <c r="D4038" s="121">
        <v>43017</v>
      </c>
      <c r="E4038" s="122" t="s">
        <v>9442</v>
      </c>
      <c r="F4038" s="122" t="s">
        <v>3</v>
      </c>
      <c r="G4038" s="122">
        <v>1548937</v>
      </c>
      <c r="H4038" s="126"/>
      <c r="I4038" s="130" t="s">
        <v>9443</v>
      </c>
      <c r="J4038" s="126"/>
      <c r="K4038" s="126"/>
      <c r="L4038" s="126"/>
      <c r="M4038" s="126"/>
      <c r="N4038" s="226">
        <v>0</v>
      </c>
      <c r="O4038" s="226">
        <v>5250.93</v>
      </c>
      <c r="P4038" s="126" t="s">
        <v>1331</v>
      </c>
    </row>
    <row r="4039" spans="1:16" ht="51">
      <c r="A4039" s="126">
        <v>292</v>
      </c>
      <c r="B4039" s="126"/>
      <c r="C4039" s="127" t="s">
        <v>152</v>
      </c>
      <c r="D4039" s="121">
        <v>43018</v>
      </c>
      <c r="E4039" s="122" t="s">
        <v>9444</v>
      </c>
      <c r="F4039" s="122" t="s">
        <v>3</v>
      </c>
      <c r="G4039" s="122">
        <v>1549582</v>
      </c>
      <c r="H4039" s="126"/>
      <c r="I4039" s="130" t="s">
        <v>9445</v>
      </c>
      <c r="J4039" s="126"/>
      <c r="K4039" s="126"/>
      <c r="L4039" s="126"/>
      <c r="M4039" s="126"/>
      <c r="N4039" s="226">
        <v>0</v>
      </c>
      <c r="O4039" s="226">
        <v>200</v>
      </c>
      <c r="P4039" s="126" t="s">
        <v>1331</v>
      </c>
    </row>
    <row r="4040" spans="1:16" ht="51">
      <c r="A4040" s="126">
        <v>592</v>
      </c>
      <c r="B4040" s="126"/>
      <c r="C4040" s="127" t="s">
        <v>863</v>
      </c>
      <c r="D4040" s="121">
        <v>43018</v>
      </c>
      <c r="E4040" s="122" t="s">
        <v>9446</v>
      </c>
      <c r="F4040" s="122" t="s">
        <v>3</v>
      </c>
      <c r="G4040" s="122">
        <v>1549779</v>
      </c>
      <c r="H4040" s="126"/>
      <c r="I4040" s="130" t="s">
        <v>9447</v>
      </c>
      <c r="J4040" s="126"/>
      <c r="K4040" s="126"/>
      <c r="L4040" s="126"/>
      <c r="M4040" s="126"/>
      <c r="N4040" s="226">
        <v>0</v>
      </c>
      <c r="O4040" s="226">
        <v>60</v>
      </c>
      <c r="P4040" s="126" t="s">
        <v>1331</v>
      </c>
    </row>
    <row r="4041" spans="1:16" ht="38.25">
      <c r="A4041" s="126">
        <v>70</v>
      </c>
      <c r="B4041" s="126"/>
      <c r="C4041" s="127" t="s">
        <v>706</v>
      </c>
      <c r="D4041" s="121">
        <v>43018</v>
      </c>
      <c r="E4041" s="122" t="s">
        <v>9448</v>
      </c>
      <c r="F4041" s="122" t="s">
        <v>3</v>
      </c>
      <c r="G4041" s="122">
        <v>1549661</v>
      </c>
      <c r="H4041" s="126"/>
      <c r="I4041" s="130" t="s">
        <v>9449</v>
      </c>
      <c r="J4041" s="126"/>
      <c r="K4041" s="126"/>
      <c r="L4041" s="126"/>
      <c r="M4041" s="126"/>
      <c r="N4041" s="226">
        <v>0</v>
      </c>
      <c r="O4041" s="226">
        <v>48</v>
      </c>
      <c r="P4041" s="126" t="s">
        <v>1331</v>
      </c>
    </row>
    <row r="4042" spans="1:16" ht="51">
      <c r="A4042" s="126" t="s">
        <v>620</v>
      </c>
      <c r="B4042" s="126"/>
      <c r="C4042" s="127" t="s">
        <v>714</v>
      </c>
      <c r="D4042" s="121">
        <v>43018</v>
      </c>
      <c r="E4042" s="122" t="s">
        <v>9450</v>
      </c>
      <c r="F4042" s="122" t="s">
        <v>3</v>
      </c>
      <c r="G4042" s="122">
        <v>1549735</v>
      </c>
      <c r="H4042" s="126"/>
      <c r="I4042" s="130" t="s">
        <v>7400</v>
      </c>
      <c r="J4042" s="126"/>
      <c r="K4042" s="126"/>
      <c r="L4042" s="126"/>
      <c r="M4042" s="126"/>
      <c r="N4042" s="226">
        <v>0</v>
      </c>
      <c r="O4042" s="226">
        <v>1805</v>
      </c>
      <c r="P4042" s="126" t="s">
        <v>1331</v>
      </c>
    </row>
    <row r="4043" spans="1:16" ht="51">
      <c r="A4043" s="126">
        <v>660</v>
      </c>
      <c r="B4043" s="126"/>
      <c r="C4043" s="127" t="s">
        <v>234</v>
      </c>
      <c r="D4043" s="121">
        <v>43018</v>
      </c>
      <c r="E4043" s="122" t="s">
        <v>9451</v>
      </c>
      <c r="F4043" s="122" t="s">
        <v>3</v>
      </c>
      <c r="G4043" s="122">
        <v>1549430</v>
      </c>
      <c r="H4043" s="126"/>
      <c r="I4043" s="130" t="s">
        <v>9452</v>
      </c>
      <c r="J4043" s="126"/>
      <c r="K4043" s="126"/>
      <c r="L4043" s="126"/>
      <c r="M4043" s="126"/>
      <c r="N4043" s="226">
        <v>0</v>
      </c>
      <c r="O4043" s="226">
        <v>1656</v>
      </c>
      <c r="P4043" s="126" t="s">
        <v>1331</v>
      </c>
    </row>
    <row r="4044" spans="1:16" ht="63.75">
      <c r="A4044" s="126">
        <v>592</v>
      </c>
      <c r="B4044" s="126"/>
      <c r="C4044" s="127" t="s">
        <v>863</v>
      </c>
      <c r="D4044" s="121">
        <v>43018</v>
      </c>
      <c r="E4044" s="122" t="s">
        <v>9453</v>
      </c>
      <c r="F4044" s="122" t="s">
        <v>3</v>
      </c>
      <c r="G4044" s="122">
        <v>1549441</v>
      </c>
      <c r="H4044" s="126"/>
      <c r="I4044" s="130" t="s">
        <v>9454</v>
      </c>
      <c r="J4044" s="126"/>
      <c r="K4044" s="126"/>
      <c r="L4044" s="126"/>
      <c r="M4044" s="126"/>
      <c r="N4044" s="226">
        <v>0</v>
      </c>
      <c r="O4044" s="226">
        <v>361.2</v>
      </c>
      <c r="P4044" s="126" t="s">
        <v>1331</v>
      </c>
    </row>
    <row r="4045" spans="1:16" ht="63.75">
      <c r="A4045" s="126" t="s">
        <v>620</v>
      </c>
      <c r="B4045" s="126"/>
      <c r="C4045" s="127" t="s">
        <v>714</v>
      </c>
      <c r="D4045" s="121">
        <v>43018</v>
      </c>
      <c r="E4045" s="122" t="s">
        <v>9455</v>
      </c>
      <c r="F4045" s="122" t="s">
        <v>3</v>
      </c>
      <c r="G4045" s="122">
        <v>1549464</v>
      </c>
      <c r="H4045" s="126"/>
      <c r="I4045" s="130" t="s">
        <v>9456</v>
      </c>
      <c r="J4045" s="126"/>
      <c r="K4045" s="126"/>
      <c r="L4045" s="126"/>
      <c r="M4045" s="126"/>
      <c r="N4045" s="226">
        <v>0</v>
      </c>
      <c r="O4045" s="226">
        <v>540988.06000000006</v>
      </c>
      <c r="P4045" s="126" t="s">
        <v>1331</v>
      </c>
    </row>
    <row r="4046" spans="1:16" ht="51">
      <c r="A4046" s="126" t="s">
        <v>620</v>
      </c>
      <c r="B4046" s="126"/>
      <c r="C4046" s="127" t="s">
        <v>714</v>
      </c>
      <c r="D4046" s="121">
        <v>43018</v>
      </c>
      <c r="E4046" s="122" t="s">
        <v>9457</v>
      </c>
      <c r="F4046" s="122" t="s">
        <v>3</v>
      </c>
      <c r="G4046" s="122">
        <v>1549499</v>
      </c>
      <c r="H4046" s="126"/>
      <c r="I4046" s="130" t="s">
        <v>9458</v>
      </c>
      <c r="J4046" s="126"/>
      <c r="K4046" s="126"/>
      <c r="L4046" s="126"/>
      <c r="M4046" s="126"/>
      <c r="N4046" s="226">
        <v>0</v>
      </c>
      <c r="O4046" s="226">
        <v>3832.48</v>
      </c>
      <c r="P4046" s="126" t="s">
        <v>1331</v>
      </c>
    </row>
    <row r="4047" spans="1:16" ht="51">
      <c r="A4047" s="126" t="s">
        <v>620</v>
      </c>
      <c r="B4047" s="126"/>
      <c r="C4047" s="127" t="s">
        <v>714</v>
      </c>
      <c r="D4047" s="121">
        <v>43018</v>
      </c>
      <c r="E4047" s="122" t="s">
        <v>9459</v>
      </c>
      <c r="F4047" s="122" t="s">
        <v>3</v>
      </c>
      <c r="G4047" s="122">
        <v>1549500</v>
      </c>
      <c r="H4047" s="126"/>
      <c r="I4047" s="130" t="s">
        <v>9460</v>
      </c>
      <c r="J4047" s="126"/>
      <c r="K4047" s="126"/>
      <c r="L4047" s="126"/>
      <c r="M4047" s="126"/>
      <c r="N4047" s="226">
        <v>0</v>
      </c>
      <c r="O4047" s="226">
        <v>3850.54</v>
      </c>
      <c r="P4047" s="126" t="s">
        <v>1331</v>
      </c>
    </row>
    <row r="4048" spans="1:16" ht="51">
      <c r="A4048" s="126">
        <v>46</v>
      </c>
      <c r="B4048" s="126"/>
      <c r="C4048" s="127" t="s">
        <v>699</v>
      </c>
      <c r="D4048" s="121">
        <v>43018</v>
      </c>
      <c r="E4048" s="122" t="s">
        <v>9461</v>
      </c>
      <c r="F4048" s="122" t="s">
        <v>3</v>
      </c>
      <c r="G4048" s="122">
        <v>1549510</v>
      </c>
      <c r="H4048" s="126"/>
      <c r="I4048" s="130" t="s">
        <v>9462</v>
      </c>
      <c r="J4048" s="126"/>
      <c r="K4048" s="126"/>
      <c r="L4048" s="126"/>
      <c r="M4048" s="126"/>
      <c r="N4048" s="226">
        <v>0</v>
      </c>
      <c r="O4048" s="226">
        <v>150000</v>
      </c>
      <c r="P4048" s="126" t="s">
        <v>1331</v>
      </c>
    </row>
    <row r="4049" spans="1:16" ht="51">
      <c r="A4049" s="126" t="s">
        <v>627</v>
      </c>
      <c r="B4049" s="126"/>
      <c r="C4049" s="127" t="s">
        <v>1235</v>
      </c>
      <c r="D4049" s="121">
        <v>43018</v>
      </c>
      <c r="E4049" s="122" t="s">
        <v>9463</v>
      </c>
      <c r="F4049" s="122" t="s">
        <v>3</v>
      </c>
      <c r="G4049" s="122">
        <v>1549543</v>
      </c>
      <c r="H4049" s="126"/>
      <c r="I4049" s="130" t="s">
        <v>9464</v>
      </c>
      <c r="J4049" s="126"/>
      <c r="K4049" s="126"/>
      <c r="L4049" s="126"/>
      <c r="M4049" s="126"/>
      <c r="N4049" s="226">
        <v>0</v>
      </c>
      <c r="O4049" s="226">
        <v>296.32</v>
      </c>
      <c r="P4049" s="126" t="s">
        <v>1331</v>
      </c>
    </row>
    <row r="4050" spans="1:16" ht="51">
      <c r="A4050" s="126">
        <v>222</v>
      </c>
      <c r="B4050" s="126"/>
      <c r="C4050" s="127" t="s">
        <v>765</v>
      </c>
      <c r="D4050" s="121">
        <v>43018</v>
      </c>
      <c r="E4050" s="122" t="s">
        <v>9465</v>
      </c>
      <c r="F4050" s="122" t="s">
        <v>3</v>
      </c>
      <c r="G4050" s="122">
        <v>1549552</v>
      </c>
      <c r="H4050" s="126"/>
      <c r="I4050" s="130" t="s">
        <v>9466</v>
      </c>
      <c r="J4050" s="126"/>
      <c r="K4050" s="126"/>
      <c r="L4050" s="126"/>
      <c r="M4050" s="126"/>
      <c r="N4050" s="226">
        <v>0</v>
      </c>
      <c r="O4050" s="226">
        <v>9579.18</v>
      </c>
      <c r="P4050" s="126" t="s">
        <v>1331</v>
      </c>
    </row>
    <row r="4051" spans="1:16" ht="51">
      <c r="A4051" s="126">
        <v>70</v>
      </c>
      <c r="B4051" s="126"/>
      <c r="C4051" s="127" t="s">
        <v>706</v>
      </c>
      <c r="D4051" s="121">
        <v>43018</v>
      </c>
      <c r="E4051" s="122" t="s">
        <v>9467</v>
      </c>
      <c r="F4051" s="122" t="s">
        <v>3</v>
      </c>
      <c r="G4051" s="122">
        <v>1549431</v>
      </c>
      <c r="H4051" s="126"/>
      <c r="I4051" s="130" t="s">
        <v>9468</v>
      </c>
      <c r="J4051" s="126"/>
      <c r="K4051" s="126"/>
      <c r="L4051" s="126"/>
      <c r="M4051" s="126"/>
      <c r="N4051" s="226">
        <v>0</v>
      </c>
      <c r="O4051" s="226">
        <v>367</v>
      </c>
      <c r="P4051" s="126" t="s">
        <v>1331</v>
      </c>
    </row>
    <row r="4052" spans="1:16" ht="63.75">
      <c r="A4052" s="126" t="s">
        <v>620</v>
      </c>
      <c r="B4052" s="126"/>
      <c r="C4052" s="127" t="s">
        <v>714</v>
      </c>
      <c r="D4052" s="121">
        <v>43018</v>
      </c>
      <c r="E4052" s="122" t="s">
        <v>9469</v>
      </c>
      <c r="F4052" s="122" t="s">
        <v>3</v>
      </c>
      <c r="G4052" s="122">
        <v>1549457</v>
      </c>
      <c r="H4052" s="126"/>
      <c r="I4052" s="130" t="s">
        <v>9470</v>
      </c>
      <c r="J4052" s="126"/>
      <c r="K4052" s="126"/>
      <c r="L4052" s="126"/>
      <c r="M4052" s="126"/>
      <c r="N4052" s="226">
        <v>0</v>
      </c>
      <c r="O4052" s="226">
        <v>2.37</v>
      </c>
      <c r="P4052" s="126" t="s">
        <v>12606</v>
      </c>
    </row>
    <row r="4053" spans="1:16" ht="51">
      <c r="A4053" s="126">
        <v>234</v>
      </c>
      <c r="B4053" s="126"/>
      <c r="C4053" s="127" t="s">
        <v>124</v>
      </c>
      <c r="D4053" s="121">
        <v>43018</v>
      </c>
      <c r="E4053" s="122" t="s">
        <v>9471</v>
      </c>
      <c r="F4053" s="122" t="s">
        <v>3</v>
      </c>
      <c r="G4053" s="122">
        <v>1549462</v>
      </c>
      <c r="H4053" s="126"/>
      <c r="I4053" s="130" t="s">
        <v>9472</v>
      </c>
      <c r="J4053" s="126"/>
      <c r="K4053" s="126"/>
      <c r="L4053" s="126"/>
      <c r="M4053" s="126"/>
      <c r="N4053" s="226">
        <v>0</v>
      </c>
      <c r="O4053" s="226">
        <v>956.30000000000007</v>
      </c>
      <c r="P4053" s="126" t="s">
        <v>1331</v>
      </c>
    </row>
    <row r="4054" spans="1:16" ht="51">
      <c r="A4054" s="126" t="s">
        <v>620</v>
      </c>
      <c r="B4054" s="126"/>
      <c r="C4054" s="127" t="s">
        <v>714</v>
      </c>
      <c r="D4054" s="121">
        <v>43018</v>
      </c>
      <c r="E4054" s="122" t="s">
        <v>9473</v>
      </c>
      <c r="F4054" s="122" t="s">
        <v>3</v>
      </c>
      <c r="G4054" s="122">
        <v>1549473</v>
      </c>
      <c r="H4054" s="126"/>
      <c r="I4054" s="130" t="s">
        <v>9474</v>
      </c>
      <c r="J4054" s="126"/>
      <c r="K4054" s="126"/>
      <c r="L4054" s="126"/>
      <c r="M4054" s="126"/>
      <c r="N4054" s="226">
        <v>0</v>
      </c>
      <c r="O4054" s="226">
        <v>1000</v>
      </c>
      <c r="P4054" s="126" t="s">
        <v>1331</v>
      </c>
    </row>
    <row r="4055" spans="1:16" ht="51">
      <c r="A4055" s="126" t="s">
        <v>620</v>
      </c>
      <c r="B4055" s="126"/>
      <c r="C4055" s="127" t="s">
        <v>714</v>
      </c>
      <c r="D4055" s="121">
        <v>43019</v>
      </c>
      <c r="E4055" s="122" t="s">
        <v>9475</v>
      </c>
      <c r="F4055" s="122" t="s">
        <v>3</v>
      </c>
      <c r="G4055" s="122">
        <v>1550103</v>
      </c>
      <c r="H4055" s="126"/>
      <c r="I4055" s="130" t="s">
        <v>9476</v>
      </c>
      <c r="J4055" s="126"/>
      <c r="K4055" s="126"/>
      <c r="L4055" s="126"/>
      <c r="M4055" s="126"/>
      <c r="N4055" s="226">
        <v>0</v>
      </c>
      <c r="O4055" s="226">
        <v>222</v>
      </c>
      <c r="P4055" s="126" t="s">
        <v>1331</v>
      </c>
    </row>
    <row r="4056" spans="1:16" ht="51">
      <c r="A4056" s="126">
        <v>46</v>
      </c>
      <c r="B4056" s="126"/>
      <c r="C4056" s="127" t="s">
        <v>699</v>
      </c>
      <c r="D4056" s="121">
        <v>43019</v>
      </c>
      <c r="E4056" s="122" t="s">
        <v>9477</v>
      </c>
      <c r="F4056" s="122" t="s">
        <v>3</v>
      </c>
      <c r="G4056" s="122">
        <v>1550019</v>
      </c>
      <c r="H4056" s="126"/>
      <c r="I4056" s="130" t="s">
        <v>9478</v>
      </c>
      <c r="J4056" s="126"/>
      <c r="K4056" s="126"/>
      <c r="L4056" s="126"/>
      <c r="M4056" s="126"/>
      <c r="N4056" s="226">
        <v>0</v>
      </c>
      <c r="O4056" s="226">
        <v>72</v>
      </c>
      <c r="P4056" s="126" t="s">
        <v>1331</v>
      </c>
    </row>
    <row r="4057" spans="1:16" ht="51">
      <c r="A4057" s="126">
        <v>342</v>
      </c>
      <c r="B4057" s="126"/>
      <c r="C4057" s="127" t="s">
        <v>817</v>
      </c>
      <c r="D4057" s="121">
        <v>43019</v>
      </c>
      <c r="E4057" s="122" t="s">
        <v>9479</v>
      </c>
      <c r="F4057" s="122" t="s">
        <v>3</v>
      </c>
      <c r="G4057" s="122">
        <v>1550051</v>
      </c>
      <c r="H4057" s="126"/>
      <c r="I4057" s="130" t="s">
        <v>9480</v>
      </c>
      <c r="J4057" s="126"/>
      <c r="K4057" s="126"/>
      <c r="L4057" s="126"/>
      <c r="M4057" s="126"/>
      <c r="N4057" s="226">
        <v>0</v>
      </c>
      <c r="O4057" s="226">
        <v>292</v>
      </c>
      <c r="P4057" s="126" t="s">
        <v>1331</v>
      </c>
    </row>
    <row r="4058" spans="1:16" ht="51">
      <c r="A4058" s="126">
        <v>20</v>
      </c>
      <c r="B4058" s="126"/>
      <c r="C4058" s="127" t="s">
        <v>694</v>
      </c>
      <c r="D4058" s="121">
        <v>43019</v>
      </c>
      <c r="E4058" s="122" t="s">
        <v>9481</v>
      </c>
      <c r="F4058" s="122" t="s">
        <v>3</v>
      </c>
      <c r="G4058" s="122">
        <v>1550188</v>
      </c>
      <c r="H4058" s="126"/>
      <c r="I4058" s="130" t="s">
        <v>9482</v>
      </c>
      <c r="J4058" s="126"/>
      <c r="K4058" s="126"/>
      <c r="L4058" s="126"/>
      <c r="M4058" s="126"/>
      <c r="N4058" s="226">
        <v>0</v>
      </c>
      <c r="O4058" s="226">
        <v>44</v>
      </c>
      <c r="P4058" s="126" t="s">
        <v>1331</v>
      </c>
    </row>
    <row r="4059" spans="1:16" ht="51">
      <c r="A4059" s="126">
        <v>16</v>
      </c>
      <c r="B4059" s="126"/>
      <c r="C4059" s="127" t="s">
        <v>693</v>
      </c>
      <c r="D4059" s="121">
        <v>43019</v>
      </c>
      <c r="E4059" s="122" t="s">
        <v>9483</v>
      </c>
      <c r="F4059" s="122" t="s">
        <v>3</v>
      </c>
      <c r="G4059" s="122">
        <v>1550113</v>
      </c>
      <c r="H4059" s="126"/>
      <c r="I4059" s="130" t="s">
        <v>9484</v>
      </c>
      <c r="J4059" s="126"/>
      <c r="K4059" s="126"/>
      <c r="L4059" s="126"/>
      <c r="M4059" s="126"/>
      <c r="N4059" s="226">
        <v>0</v>
      </c>
      <c r="O4059" s="226">
        <v>200</v>
      </c>
      <c r="P4059" s="126" t="s">
        <v>1331</v>
      </c>
    </row>
    <row r="4060" spans="1:16" ht="63.75">
      <c r="A4060" s="126" t="s">
        <v>620</v>
      </c>
      <c r="B4060" s="126"/>
      <c r="C4060" s="127" t="s">
        <v>714</v>
      </c>
      <c r="D4060" s="121">
        <v>43019</v>
      </c>
      <c r="E4060" s="122" t="s">
        <v>9485</v>
      </c>
      <c r="F4060" s="122" t="s">
        <v>3</v>
      </c>
      <c r="G4060" s="122">
        <v>1550150</v>
      </c>
      <c r="H4060" s="126"/>
      <c r="I4060" s="130" t="s">
        <v>9486</v>
      </c>
      <c r="J4060" s="126"/>
      <c r="K4060" s="126"/>
      <c r="L4060" s="126"/>
      <c r="M4060" s="126"/>
      <c r="N4060" s="226">
        <v>0</v>
      </c>
      <c r="O4060" s="226">
        <v>1061</v>
      </c>
      <c r="P4060" s="126" t="s">
        <v>1331</v>
      </c>
    </row>
    <row r="4061" spans="1:16" ht="51">
      <c r="A4061" s="126" t="s">
        <v>620</v>
      </c>
      <c r="B4061" s="126"/>
      <c r="C4061" s="127" t="s">
        <v>714</v>
      </c>
      <c r="D4061" s="121">
        <v>43019</v>
      </c>
      <c r="E4061" s="122" t="s">
        <v>9487</v>
      </c>
      <c r="F4061" s="122" t="s">
        <v>3</v>
      </c>
      <c r="G4061" s="122">
        <v>1550152</v>
      </c>
      <c r="H4061" s="126"/>
      <c r="I4061" s="130" t="s">
        <v>9488</v>
      </c>
      <c r="J4061" s="126"/>
      <c r="K4061" s="126"/>
      <c r="L4061" s="126"/>
      <c r="M4061" s="126"/>
      <c r="N4061" s="226">
        <v>0</v>
      </c>
      <c r="O4061" s="226">
        <v>1061</v>
      </c>
      <c r="P4061" s="126" t="s">
        <v>1331</v>
      </c>
    </row>
    <row r="4062" spans="1:16" ht="51">
      <c r="A4062" s="126" t="s">
        <v>620</v>
      </c>
      <c r="B4062" s="126"/>
      <c r="C4062" s="127" t="s">
        <v>714</v>
      </c>
      <c r="D4062" s="121">
        <v>43019</v>
      </c>
      <c r="E4062" s="122" t="s">
        <v>9489</v>
      </c>
      <c r="F4062" s="122" t="s">
        <v>3</v>
      </c>
      <c r="G4062" s="122">
        <v>1550004</v>
      </c>
      <c r="H4062" s="126"/>
      <c r="I4062" s="130" t="s">
        <v>9490</v>
      </c>
      <c r="J4062" s="126"/>
      <c r="K4062" s="126"/>
      <c r="L4062" s="126"/>
      <c r="M4062" s="126"/>
      <c r="N4062" s="226">
        <v>0</v>
      </c>
      <c r="O4062" s="226">
        <v>4273.05</v>
      </c>
      <c r="P4062" s="126" t="s">
        <v>1331</v>
      </c>
    </row>
    <row r="4063" spans="1:16" ht="51">
      <c r="A4063" s="126" t="s">
        <v>620</v>
      </c>
      <c r="B4063" s="126"/>
      <c r="C4063" s="127" t="s">
        <v>714</v>
      </c>
      <c r="D4063" s="121">
        <v>43019</v>
      </c>
      <c r="E4063" s="122" t="s">
        <v>9491</v>
      </c>
      <c r="F4063" s="122" t="s">
        <v>3</v>
      </c>
      <c r="G4063" s="122">
        <v>1550005</v>
      </c>
      <c r="H4063" s="126"/>
      <c r="I4063" s="130" t="s">
        <v>9492</v>
      </c>
      <c r="J4063" s="126"/>
      <c r="K4063" s="126"/>
      <c r="L4063" s="126"/>
      <c r="M4063" s="126"/>
      <c r="N4063" s="226">
        <v>0</v>
      </c>
      <c r="O4063" s="226">
        <v>3850.54</v>
      </c>
      <c r="P4063" s="126" t="s">
        <v>1331</v>
      </c>
    </row>
    <row r="4064" spans="1:16" ht="51">
      <c r="A4064" s="126">
        <v>70</v>
      </c>
      <c r="B4064" s="126"/>
      <c r="C4064" s="127" t="s">
        <v>706</v>
      </c>
      <c r="D4064" s="121">
        <v>43019</v>
      </c>
      <c r="E4064" s="122" t="s">
        <v>9493</v>
      </c>
      <c r="F4064" s="122" t="s">
        <v>3</v>
      </c>
      <c r="G4064" s="122">
        <v>1550045</v>
      </c>
      <c r="H4064" s="126"/>
      <c r="I4064" s="130" t="s">
        <v>9494</v>
      </c>
      <c r="J4064" s="126"/>
      <c r="K4064" s="126"/>
      <c r="L4064" s="126"/>
      <c r="M4064" s="126"/>
      <c r="N4064" s="226">
        <v>0</v>
      </c>
      <c r="O4064" s="226">
        <v>333</v>
      </c>
      <c r="P4064" s="126" t="s">
        <v>1331</v>
      </c>
    </row>
    <row r="4065" spans="1:16" ht="63.75">
      <c r="A4065" s="126">
        <v>70</v>
      </c>
      <c r="B4065" s="126"/>
      <c r="C4065" s="127" t="s">
        <v>706</v>
      </c>
      <c r="D4065" s="121">
        <v>43019</v>
      </c>
      <c r="E4065" s="122" t="s">
        <v>9495</v>
      </c>
      <c r="F4065" s="122" t="s">
        <v>3</v>
      </c>
      <c r="G4065" s="122">
        <v>1550046</v>
      </c>
      <c r="H4065" s="126"/>
      <c r="I4065" s="130" t="s">
        <v>9496</v>
      </c>
      <c r="J4065" s="126"/>
      <c r="K4065" s="126"/>
      <c r="L4065" s="126"/>
      <c r="M4065" s="126"/>
      <c r="N4065" s="226">
        <v>0</v>
      </c>
      <c r="O4065" s="226">
        <v>0.09</v>
      </c>
      <c r="P4065" s="126" t="s">
        <v>12606</v>
      </c>
    </row>
    <row r="4066" spans="1:16" ht="51">
      <c r="A4066" s="126" t="s">
        <v>620</v>
      </c>
      <c r="B4066" s="126"/>
      <c r="C4066" s="127" t="s">
        <v>714</v>
      </c>
      <c r="D4066" s="121">
        <v>43020</v>
      </c>
      <c r="E4066" s="122" t="s">
        <v>9497</v>
      </c>
      <c r="F4066" s="122" t="s">
        <v>3</v>
      </c>
      <c r="G4066" s="122">
        <v>1550566</v>
      </c>
      <c r="H4066" s="126"/>
      <c r="I4066" s="130" t="s">
        <v>9498</v>
      </c>
      <c r="J4066" s="126"/>
      <c r="K4066" s="126"/>
      <c r="L4066" s="126"/>
      <c r="M4066" s="126"/>
      <c r="N4066" s="226">
        <v>0</v>
      </c>
      <c r="O4066" s="226">
        <v>1200</v>
      </c>
      <c r="P4066" s="126" t="s">
        <v>1331</v>
      </c>
    </row>
    <row r="4067" spans="1:16" ht="51">
      <c r="A4067" s="126">
        <v>41</v>
      </c>
      <c r="B4067" s="126"/>
      <c r="C4067" s="127" t="s">
        <v>698</v>
      </c>
      <c r="D4067" s="121">
        <v>43020</v>
      </c>
      <c r="E4067" s="122" t="s">
        <v>9499</v>
      </c>
      <c r="F4067" s="122" t="s">
        <v>3</v>
      </c>
      <c r="G4067" s="122">
        <v>1550577</v>
      </c>
      <c r="H4067" s="126"/>
      <c r="I4067" s="130" t="s">
        <v>9500</v>
      </c>
      <c r="J4067" s="126"/>
      <c r="K4067" s="126"/>
      <c r="L4067" s="126"/>
      <c r="M4067" s="126"/>
      <c r="N4067" s="226">
        <v>0</v>
      </c>
      <c r="O4067" s="226">
        <v>1980</v>
      </c>
      <c r="P4067" s="126" t="s">
        <v>1331</v>
      </c>
    </row>
    <row r="4068" spans="1:16" ht="51">
      <c r="A4068" s="126">
        <v>373</v>
      </c>
      <c r="B4068" s="126"/>
      <c r="C4068" s="127" t="s">
        <v>1273</v>
      </c>
      <c r="D4068" s="121">
        <v>43020</v>
      </c>
      <c r="E4068" s="122" t="s">
        <v>9501</v>
      </c>
      <c r="F4068" s="122" t="s">
        <v>3</v>
      </c>
      <c r="G4068" s="122">
        <v>1550487</v>
      </c>
      <c r="H4068" s="126"/>
      <c r="I4068" s="130" t="s">
        <v>9502</v>
      </c>
      <c r="J4068" s="126"/>
      <c r="K4068" s="126"/>
      <c r="L4068" s="126"/>
      <c r="M4068" s="126"/>
      <c r="N4068" s="226">
        <v>0</v>
      </c>
      <c r="O4068" s="226">
        <v>211.70000000000002</v>
      </c>
      <c r="P4068" s="126" t="s">
        <v>1331</v>
      </c>
    </row>
    <row r="4069" spans="1:16" ht="51">
      <c r="A4069" s="126">
        <v>373</v>
      </c>
      <c r="B4069" s="126"/>
      <c r="C4069" s="127" t="s">
        <v>1273</v>
      </c>
      <c r="D4069" s="121">
        <v>43020</v>
      </c>
      <c r="E4069" s="122" t="s">
        <v>9503</v>
      </c>
      <c r="F4069" s="122" t="s">
        <v>3</v>
      </c>
      <c r="G4069" s="122">
        <v>1550488</v>
      </c>
      <c r="H4069" s="126"/>
      <c r="I4069" s="130" t="s">
        <v>9504</v>
      </c>
      <c r="J4069" s="126"/>
      <c r="K4069" s="126"/>
      <c r="L4069" s="126"/>
      <c r="M4069" s="126"/>
      <c r="N4069" s="226">
        <v>0</v>
      </c>
      <c r="O4069" s="226">
        <v>6725</v>
      </c>
      <c r="P4069" s="126" t="s">
        <v>1331</v>
      </c>
    </row>
    <row r="4070" spans="1:16" ht="63.75">
      <c r="A4070" s="126">
        <v>253</v>
      </c>
      <c r="B4070" s="126"/>
      <c r="C4070" s="127" t="s">
        <v>779</v>
      </c>
      <c r="D4070" s="121">
        <v>43020</v>
      </c>
      <c r="E4070" s="122" t="s">
        <v>9506</v>
      </c>
      <c r="F4070" s="122" t="s">
        <v>3</v>
      </c>
      <c r="G4070" s="122">
        <v>1550498</v>
      </c>
      <c r="H4070" s="126"/>
      <c r="I4070" s="130" t="s">
        <v>9507</v>
      </c>
      <c r="J4070" s="126"/>
      <c r="K4070" s="126"/>
      <c r="L4070" s="126"/>
      <c r="M4070" s="126"/>
      <c r="N4070" s="226">
        <v>0</v>
      </c>
      <c r="O4070" s="226">
        <v>30</v>
      </c>
      <c r="P4070" s="126" t="s">
        <v>1331</v>
      </c>
    </row>
    <row r="4071" spans="1:16" ht="51">
      <c r="A4071" s="126">
        <v>253</v>
      </c>
      <c r="B4071" s="126"/>
      <c r="C4071" s="127" t="s">
        <v>779</v>
      </c>
      <c r="D4071" s="121">
        <v>43020</v>
      </c>
      <c r="E4071" s="122" t="s">
        <v>9508</v>
      </c>
      <c r="F4071" s="122" t="s">
        <v>3</v>
      </c>
      <c r="G4071" s="122">
        <v>1550508</v>
      </c>
      <c r="H4071" s="126"/>
      <c r="I4071" s="130" t="s">
        <v>9509</v>
      </c>
      <c r="J4071" s="126"/>
      <c r="K4071" s="126"/>
      <c r="L4071" s="126"/>
      <c r="M4071" s="126"/>
      <c r="N4071" s="226">
        <v>0</v>
      </c>
      <c r="O4071" s="226">
        <v>42.37</v>
      </c>
      <c r="P4071" s="126" t="s">
        <v>1331</v>
      </c>
    </row>
    <row r="4072" spans="1:16" ht="51">
      <c r="A4072" s="126" t="s">
        <v>620</v>
      </c>
      <c r="B4072" s="126"/>
      <c r="C4072" s="127" t="s">
        <v>714</v>
      </c>
      <c r="D4072" s="121">
        <v>43020</v>
      </c>
      <c r="E4072" s="122" t="s">
        <v>9510</v>
      </c>
      <c r="F4072" s="122" t="s">
        <v>3</v>
      </c>
      <c r="G4072" s="122">
        <v>1550583</v>
      </c>
      <c r="H4072" s="126"/>
      <c r="I4072" s="130" t="s">
        <v>9511</v>
      </c>
      <c r="J4072" s="126"/>
      <c r="K4072" s="126"/>
      <c r="L4072" s="126"/>
      <c r="M4072" s="126"/>
      <c r="N4072" s="226">
        <v>0</v>
      </c>
      <c r="O4072" s="226">
        <v>19408.240000000002</v>
      </c>
      <c r="P4072" s="126" t="s">
        <v>1331</v>
      </c>
    </row>
    <row r="4073" spans="1:16" ht="51">
      <c r="A4073" s="126" t="s">
        <v>620</v>
      </c>
      <c r="B4073" s="126"/>
      <c r="C4073" s="127" t="s">
        <v>714</v>
      </c>
      <c r="D4073" s="121">
        <v>43020</v>
      </c>
      <c r="E4073" s="122" t="s">
        <v>9512</v>
      </c>
      <c r="F4073" s="122" t="s">
        <v>3</v>
      </c>
      <c r="G4073" s="122">
        <v>1550622</v>
      </c>
      <c r="H4073" s="126"/>
      <c r="I4073" s="130" t="s">
        <v>9513</v>
      </c>
      <c r="J4073" s="126"/>
      <c r="K4073" s="126"/>
      <c r="L4073" s="126"/>
      <c r="M4073" s="126"/>
      <c r="N4073" s="226">
        <v>0</v>
      </c>
      <c r="O4073" s="226">
        <v>6002.31</v>
      </c>
      <c r="P4073" s="126" t="s">
        <v>1331</v>
      </c>
    </row>
    <row r="4074" spans="1:16" ht="51">
      <c r="A4074" s="126">
        <v>46</v>
      </c>
      <c r="B4074" s="126"/>
      <c r="C4074" s="127" t="s">
        <v>699</v>
      </c>
      <c r="D4074" s="121">
        <v>43020</v>
      </c>
      <c r="E4074" s="122" t="s">
        <v>9514</v>
      </c>
      <c r="F4074" s="122" t="s">
        <v>3</v>
      </c>
      <c r="G4074" s="122">
        <v>1550499</v>
      </c>
      <c r="H4074" s="126"/>
      <c r="I4074" s="130" t="s">
        <v>9515</v>
      </c>
      <c r="J4074" s="126"/>
      <c r="K4074" s="126"/>
      <c r="L4074" s="126"/>
      <c r="M4074" s="126"/>
      <c r="N4074" s="226">
        <v>0</v>
      </c>
      <c r="O4074" s="226">
        <v>21009</v>
      </c>
      <c r="P4074" s="126" t="s">
        <v>1331</v>
      </c>
    </row>
    <row r="4075" spans="1:16" ht="51">
      <c r="A4075" s="126">
        <v>46</v>
      </c>
      <c r="B4075" s="126"/>
      <c r="C4075" s="127" t="s">
        <v>699</v>
      </c>
      <c r="D4075" s="121">
        <v>43020</v>
      </c>
      <c r="E4075" s="122" t="s">
        <v>9516</v>
      </c>
      <c r="F4075" s="122" t="s">
        <v>3</v>
      </c>
      <c r="G4075" s="122">
        <v>1550504</v>
      </c>
      <c r="H4075" s="126"/>
      <c r="I4075" s="130" t="s">
        <v>9517</v>
      </c>
      <c r="J4075" s="126"/>
      <c r="K4075" s="126"/>
      <c r="L4075" s="126"/>
      <c r="M4075" s="126"/>
      <c r="N4075" s="226">
        <v>0</v>
      </c>
      <c r="O4075" s="226">
        <v>21776</v>
      </c>
      <c r="P4075" s="126" t="s">
        <v>1331</v>
      </c>
    </row>
    <row r="4076" spans="1:16" ht="51">
      <c r="A4076" s="126" t="s">
        <v>627</v>
      </c>
      <c r="B4076" s="126"/>
      <c r="C4076" s="127" t="s">
        <v>1235</v>
      </c>
      <c r="D4076" s="121">
        <v>43020</v>
      </c>
      <c r="E4076" s="122" t="s">
        <v>9518</v>
      </c>
      <c r="F4076" s="122" t="s">
        <v>3</v>
      </c>
      <c r="G4076" s="122">
        <v>1550506</v>
      </c>
      <c r="H4076" s="126"/>
      <c r="I4076" s="130" t="s">
        <v>9519</v>
      </c>
      <c r="J4076" s="126"/>
      <c r="K4076" s="126"/>
      <c r="L4076" s="126"/>
      <c r="M4076" s="126"/>
      <c r="N4076" s="226">
        <v>0</v>
      </c>
      <c r="O4076" s="226">
        <v>6667.9000000000005</v>
      </c>
      <c r="P4076" s="126" t="s">
        <v>1331</v>
      </c>
    </row>
    <row r="4077" spans="1:16" ht="51">
      <c r="A4077" s="126" t="s">
        <v>627</v>
      </c>
      <c r="B4077" s="126"/>
      <c r="C4077" s="127" t="s">
        <v>1235</v>
      </c>
      <c r="D4077" s="121">
        <v>43020</v>
      </c>
      <c r="E4077" s="122" t="s">
        <v>9520</v>
      </c>
      <c r="F4077" s="122" t="s">
        <v>3</v>
      </c>
      <c r="G4077" s="122">
        <v>1550513</v>
      </c>
      <c r="H4077" s="126"/>
      <c r="I4077" s="130" t="s">
        <v>9521</v>
      </c>
      <c r="J4077" s="126"/>
      <c r="K4077" s="126"/>
      <c r="L4077" s="126"/>
      <c r="M4077" s="126"/>
      <c r="N4077" s="226">
        <v>0</v>
      </c>
      <c r="O4077" s="226">
        <v>210573.77000000002</v>
      </c>
      <c r="P4077" s="126" t="s">
        <v>1331</v>
      </c>
    </row>
    <row r="4078" spans="1:16" ht="63.75">
      <c r="A4078" s="126">
        <v>525</v>
      </c>
      <c r="B4078" s="126"/>
      <c r="C4078" s="127" t="s">
        <v>207</v>
      </c>
      <c r="D4078" s="121">
        <v>43020</v>
      </c>
      <c r="E4078" s="122" t="s">
        <v>9522</v>
      </c>
      <c r="F4078" s="122" t="s">
        <v>3</v>
      </c>
      <c r="G4078" s="122">
        <v>1550368</v>
      </c>
      <c r="H4078" s="126"/>
      <c r="I4078" s="130" t="s">
        <v>9523</v>
      </c>
      <c r="J4078" s="126"/>
      <c r="K4078" s="126"/>
      <c r="L4078" s="126"/>
      <c r="M4078" s="126"/>
      <c r="N4078" s="226">
        <v>0</v>
      </c>
      <c r="O4078" s="226">
        <v>7000000</v>
      </c>
      <c r="P4078" s="126" t="s">
        <v>1331</v>
      </c>
    </row>
    <row r="4079" spans="1:16" ht="51">
      <c r="A4079" s="126">
        <v>574</v>
      </c>
      <c r="B4079" s="126"/>
      <c r="C4079" s="127" t="s">
        <v>851</v>
      </c>
      <c r="D4079" s="121">
        <v>43021</v>
      </c>
      <c r="E4079" s="122" t="s">
        <v>9524</v>
      </c>
      <c r="F4079" s="122" t="s">
        <v>3</v>
      </c>
      <c r="G4079" s="122">
        <v>1551035</v>
      </c>
      <c r="H4079" s="126"/>
      <c r="I4079" s="130" t="s">
        <v>9525</v>
      </c>
      <c r="J4079" s="126"/>
      <c r="K4079" s="126"/>
      <c r="L4079" s="126"/>
      <c r="M4079" s="126"/>
      <c r="N4079" s="226">
        <v>0</v>
      </c>
      <c r="O4079" s="226">
        <v>556.5</v>
      </c>
      <c r="P4079" s="126" t="s">
        <v>1331</v>
      </c>
    </row>
    <row r="4080" spans="1:16" ht="51">
      <c r="A4080" s="126" t="s">
        <v>620</v>
      </c>
      <c r="B4080" s="126"/>
      <c r="C4080" s="127" t="s">
        <v>714</v>
      </c>
      <c r="D4080" s="121">
        <v>43021</v>
      </c>
      <c r="E4080" s="122" t="s">
        <v>9526</v>
      </c>
      <c r="F4080" s="122" t="s">
        <v>3</v>
      </c>
      <c r="G4080" s="122">
        <v>1550915</v>
      </c>
      <c r="H4080" s="126"/>
      <c r="I4080" s="130" t="s">
        <v>9527</v>
      </c>
      <c r="J4080" s="126"/>
      <c r="K4080" s="126"/>
      <c r="L4080" s="126"/>
      <c r="M4080" s="126"/>
      <c r="N4080" s="226">
        <v>0</v>
      </c>
      <c r="O4080" s="226">
        <v>5409.09</v>
      </c>
      <c r="P4080" s="126" t="s">
        <v>1331</v>
      </c>
    </row>
    <row r="4081" spans="1:16" ht="51">
      <c r="A4081" s="126">
        <v>25</v>
      </c>
      <c r="B4081" s="126"/>
      <c r="C4081" s="127" t="s">
        <v>695</v>
      </c>
      <c r="D4081" s="121">
        <v>43021</v>
      </c>
      <c r="E4081" s="122" t="s">
        <v>9528</v>
      </c>
      <c r="F4081" s="122" t="s">
        <v>3</v>
      </c>
      <c r="G4081" s="122">
        <v>1550873</v>
      </c>
      <c r="H4081" s="126"/>
      <c r="I4081" s="130" t="s">
        <v>9529</v>
      </c>
      <c r="J4081" s="126"/>
      <c r="K4081" s="126"/>
      <c r="L4081" s="126"/>
      <c r="M4081" s="126"/>
      <c r="N4081" s="226">
        <v>0</v>
      </c>
      <c r="O4081" s="226">
        <v>2085</v>
      </c>
      <c r="P4081" s="126" t="s">
        <v>1331</v>
      </c>
    </row>
    <row r="4082" spans="1:16" ht="51">
      <c r="A4082" s="126" t="s">
        <v>620</v>
      </c>
      <c r="B4082" s="126"/>
      <c r="C4082" s="127" t="s">
        <v>714</v>
      </c>
      <c r="D4082" s="121">
        <v>43021</v>
      </c>
      <c r="E4082" s="122" t="s">
        <v>9530</v>
      </c>
      <c r="F4082" s="122" t="s">
        <v>3</v>
      </c>
      <c r="G4082" s="122">
        <v>1551072</v>
      </c>
      <c r="H4082" s="126"/>
      <c r="I4082" s="130" t="s">
        <v>9531</v>
      </c>
      <c r="J4082" s="126"/>
      <c r="K4082" s="126"/>
      <c r="L4082" s="126"/>
      <c r="M4082" s="126"/>
      <c r="N4082" s="226">
        <v>0</v>
      </c>
      <c r="O4082" s="226">
        <v>10920</v>
      </c>
      <c r="P4082" s="126" t="s">
        <v>1331</v>
      </c>
    </row>
    <row r="4083" spans="1:16" ht="51">
      <c r="A4083" s="126">
        <v>46</v>
      </c>
      <c r="B4083" s="126"/>
      <c r="C4083" s="127" t="s">
        <v>699</v>
      </c>
      <c r="D4083" s="121">
        <v>43021</v>
      </c>
      <c r="E4083" s="122" t="s">
        <v>9532</v>
      </c>
      <c r="F4083" s="122" t="s">
        <v>3</v>
      </c>
      <c r="G4083" s="122">
        <v>1551110</v>
      </c>
      <c r="H4083" s="126"/>
      <c r="I4083" s="130" t="s">
        <v>9533</v>
      </c>
      <c r="J4083" s="126"/>
      <c r="K4083" s="126"/>
      <c r="L4083" s="126"/>
      <c r="M4083" s="126"/>
      <c r="N4083" s="226">
        <v>0</v>
      </c>
      <c r="O4083" s="226">
        <v>450</v>
      </c>
      <c r="P4083" s="126" t="s">
        <v>1331</v>
      </c>
    </row>
    <row r="4084" spans="1:16" ht="51">
      <c r="A4084" s="126">
        <v>292</v>
      </c>
      <c r="B4084" s="126"/>
      <c r="C4084" s="127" t="s">
        <v>152</v>
      </c>
      <c r="D4084" s="121">
        <v>43021</v>
      </c>
      <c r="E4084" s="122" t="s">
        <v>9534</v>
      </c>
      <c r="F4084" s="122" t="s">
        <v>3</v>
      </c>
      <c r="G4084" s="122">
        <v>1551117</v>
      </c>
      <c r="H4084" s="126"/>
      <c r="I4084" s="130" t="s">
        <v>7518</v>
      </c>
      <c r="J4084" s="126"/>
      <c r="K4084" s="126"/>
      <c r="L4084" s="126"/>
      <c r="M4084" s="126"/>
      <c r="N4084" s="226">
        <v>0</v>
      </c>
      <c r="O4084" s="226">
        <v>387</v>
      </c>
      <c r="P4084" s="126" t="s">
        <v>1331</v>
      </c>
    </row>
    <row r="4085" spans="1:16" ht="51">
      <c r="A4085" s="126">
        <v>292</v>
      </c>
      <c r="B4085" s="126"/>
      <c r="C4085" s="127" t="s">
        <v>152</v>
      </c>
      <c r="D4085" s="121">
        <v>43021</v>
      </c>
      <c r="E4085" s="122" t="s">
        <v>9535</v>
      </c>
      <c r="F4085" s="122" t="s">
        <v>3</v>
      </c>
      <c r="G4085" s="122">
        <v>1551119</v>
      </c>
      <c r="H4085" s="126"/>
      <c r="I4085" s="130" t="s">
        <v>7518</v>
      </c>
      <c r="J4085" s="126"/>
      <c r="K4085" s="126"/>
      <c r="L4085" s="126"/>
      <c r="M4085" s="126"/>
      <c r="N4085" s="226">
        <v>0</v>
      </c>
      <c r="O4085" s="226">
        <v>392</v>
      </c>
      <c r="P4085" s="126" t="s">
        <v>1331</v>
      </c>
    </row>
    <row r="4086" spans="1:16" ht="51">
      <c r="A4086" s="126">
        <v>292</v>
      </c>
      <c r="B4086" s="126"/>
      <c r="C4086" s="127" t="s">
        <v>152</v>
      </c>
      <c r="D4086" s="121">
        <v>43021</v>
      </c>
      <c r="E4086" s="122" t="s">
        <v>9536</v>
      </c>
      <c r="F4086" s="122" t="s">
        <v>3</v>
      </c>
      <c r="G4086" s="122">
        <v>1551121</v>
      </c>
      <c r="H4086" s="126"/>
      <c r="I4086" s="130" t="s">
        <v>7518</v>
      </c>
      <c r="J4086" s="126"/>
      <c r="K4086" s="126"/>
      <c r="L4086" s="126"/>
      <c r="M4086" s="126"/>
      <c r="N4086" s="226">
        <v>0</v>
      </c>
      <c r="O4086" s="226">
        <v>374</v>
      </c>
      <c r="P4086" s="126" t="s">
        <v>1331</v>
      </c>
    </row>
    <row r="4087" spans="1:16" ht="51">
      <c r="A4087" s="126">
        <v>292</v>
      </c>
      <c r="B4087" s="126"/>
      <c r="C4087" s="127" t="s">
        <v>152</v>
      </c>
      <c r="D4087" s="121">
        <v>43021</v>
      </c>
      <c r="E4087" s="122" t="s">
        <v>9537</v>
      </c>
      <c r="F4087" s="122" t="s">
        <v>3</v>
      </c>
      <c r="G4087" s="122">
        <v>1551123</v>
      </c>
      <c r="H4087" s="126"/>
      <c r="I4087" s="130" t="s">
        <v>7518</v>
      </c>
      <c r="J4087" s="126"/>
      <c r="K4087" s="126"/>
      <c r="L4087" s="126"/>
      <c r="M4087" s="126"/>
      <c r="N4087" s="226">
        <v>0</v>
      </c>
      <c r="O4087" s="226">
        <v>354</v>
      </c>
      <c r="P4087" s="126" t="s">
        <v>1331</v>
      </c>
    </row>
    <row r="4088" spans="1:16" ht="51">
      <c r="A4088" s="126">
        <v>576</v>
      </c>
      <c r="B4088" s="126"/>
      <c r="C4088" s="127" t="s">
        <v>853</v>
      </c>
      <c r="D4088" s="121">
        <v>43021</v>
      </c>
      <c r="E4088" s="122" t="s">
        <v>9538</v>
      </c>
      <c r="F4088" s="122" t="s">
        <v>3</v>
      </c>
      <c r="G4088" s="122">
        <v>1550966</v>
      </c>
      <c r="H4088" s="126"/>
      <c r="I4088" s="130" t="s">
        <v>9539</v>
      </c>
      <c r="J4088" s="126"/>
      <c r="K4088" s="126"/>
      <c r="L4088" s="126"/>
      <c r="M4088" s="126"/>
      <c r="N4088" s="226">
        <v>0</v>
      </c>
      <c r="O4088" s="226">
        <v>20523.75</v>
      </c>
      <c r="P4088" s="126" t="s">
        <v>1331</v>
      </c>
    </row>
    <row r="4089" spans="1:16" ht="63.75">
      <c r="A4089" s="126" t="s">
        <v>620</v>
      </c>
      <c r="B4089" s="126"/>
      <c r="C4089" s="127" t="s">
        <v>714</v>
      </c>
      <c r="D4089" s="121">
        <v>43021</v>
      </c>
      <c r="E4089" s="122" t="s">
        <v>9540</v>
      </c>
      <c r="F4089" s="122" t="s">
        <v>3</v>
      </c>
      <c r="G4089" s="122">
        <v>1550961</v>
      </c>
      <c r="H4089" s="126"/>
      <c r="I4089" s="130" t="s">
        <v>9541</v>
      </c>
      <c r="J4089" s="126"/>
      <c r="K4089" s="126"/>
      <c r="L4089" s="126"/>
      <c r="M4089" s="126"/>
      <c r="N4089" s="226">
        <v>0</v>
      </c>
      <c r="O4089" s="226">
        <v>2639.93</v>
      </c>
      <c r="P4089" s="126" t="s">
        <v>1331</v>
      </c>
    </row>
    <row r="4090" spans="1:16" ht="63.75">
      <c r="A4090" s="126">
        <v>340</v>
      </c>
      <c r="B4090" s="126"/>
      <c r="C4090" s="127" t="s">
        <v>815</v>
      </c>
      <c r="D4090" s="121">
        <v>43021</v>
      </c>
      <c r="E4090" s="122" t="s">
        <v>9542</v>
      </c>
      <c r="F4090" s="122" t="s">
        <v>3</v>
      </c>
      <c r="G4090" s="122">
        <v>1550956</v>
      </c>
      <c r="H4090" s="126"/>
      <c r="I4090" s="130" t="s">
        <v>9543</v>
      </c>
      <c r="J4090" s="126"/>
      <c r="K4090" s="126"/>
      <c r="L4090" s="126"/>
      <c r="M4090" s="126"/>
      <c r="N4090" s="226">
        <v>0</v>
      </c>
      <c r="O4090" s="226">
        <v>19660.28</v>
      </c>
      <c r="P4090" s="126" t="s">
        <v>1331</v>
      </c>
    </row>
    <row r="4091" spans="1:16" ht="63.75">
      <c r="A4091" s="126">
        <v>340</v>
      </c>
      <c r="B4091" s="126"/>
      <c r="C4091" s="127" t="s">
        <v>815</v>
      </c>
      <c r="D4091" s="121">
        <v>43021</v>
      </c>
      <c r="E4091" s="122" t="s">
        <v>9544</v>
      </c>
      <c r="F4091" s="122" t="s">
        <v>3</v>
      </c>
      <c r="G4091" s="122">
        <v>1550950</v>
      </c>
      <c r="H4091" s="126"/>
      <c r="I4091" s="130" t="s">
        <v>9545</v>
      </c>
      <c r="J4091" s="126"/>
      <c r="K4091" s="126"/>
      <c r="L4091" s="126"/>
      <c r="M4091" s="126"/>
      <c r="N4091" s="226">
        <v>0</v>
      </c>
      <c r="O4091" s="226">
        <v>6667.3600000000006</v>
      </c>
      <c r="P4091" s="126" t="s">
        <v>1331</v>
      </c>
    </row>
    <row r="4092" spans="1:16" ht="63.75">
      <c r="A4092" s="126">
        <v>340</v>
      </c>
      <c r="B4092" s="126"/>
      <c r="C4092" s="127" t="s">
        <v>815</v>
      </c>
      <c r="D4092" s="121">
        <v>43021</v>
      </c>
      <c r="E4092" s="122" t="s">
        <v>9546</v>
      </c>
      <c r="F4092" s="122" t="s">
        <v>3</v>
      </c>
      <c r="G4092" s="122">
        <v>1550945</v>
      </c>
      <c r="H4092" s="126"/>
      <c r="I4092" s="130" t="s">
        <v>9547</v>
      </c>
      <c r="J4092" s="126"/>
      <c r="K4092" s="126"/>
      <c r="L4092" s="126"/>
      <c r="M4092" s="126"/>
      <c r="N4092" s="226">
        <v>0</v>
      </c>
      <c r="O4092" s="226">
        <v>7359.17</v>
      </c>
      <c r="P4092" s="126" t="s">
        <v>1331</v>
      </c>
    </row>
    <row r="4093" spans="1:16" ht="63.75">
      <c r="A4093" s="126">
        <v>340</v>
      </c>
      <c r="B4093" s="126"/>
      <c r="C4093" s="127" t="s">
        <v>815</v>
      </c>
      <c r="D4093" s="121">
        <v>43021</v>
      </c>
      <c r="E4093" s="122" t="s">
        <v>9548</v>
      </c>
      <c r="F4093" s="122" t="s">
        <v>3</v>
      </c>
      <c r="G4093" s="122">
        <v>1550944</v>
      </c>
      <c r="H4093" s="126"/>
      <c r="I4093" s="130" t="s">
        <v>9549</v>
      </c>
      <c r="J4093" s="126"/>
      <c r="K4093" s="126"/>
      <c r="L4093" s="126"/>
      <c r="M4093" s="126"/>
      <c r="N4093" s="226">
        <v>0</v>
      </c>
      <c r="O4093" s="226">
        <v>15820.68</v>
      </c>
      <c r="P4093" s="126" t="s">
        <v>1331</v>
      </c>
    </row>
    <row r="4094" spans="1:16" ht="63.75">
      <c r="A4094" s="126" t="s">
        <v>620</v>
      </c>
      <c r="B4094" s="126"/>
      <c r="C4094" s="127" t="s">
        <v>714</v>
      </c>
      <c r="D4094" s="121">
        <v>43021</v>
      </c>
      <c r="E4094" s="122" t="s">
        <v>9550</v>
      </c>
      <c r="F4094" s="122" t="s">
        <v>3</v>
      </c>
      <c r="G4094" s="122">
        <v>1550849</v>
      </c>
      <c r="H4094" s="126"/>
      <c r="I4094" s="130" t="s">
        <v>9551</v>
      </c>
      <c r="J4094" s="126"/>
      <c r="K4094" s="126"/>
      <c r="L4094" s="126"/>
      <c r="M4094" s="126"/>
      <c r="N4094" s="226">
        <v>0</v>
      </c>
      <c r="O4094" s="226">
        <v>6380.39</v>
      </c>
      <c r="P4094" s="126" t="s">
        <v>1331</v>
      </c>
    </row>
    <row r="4095" spans="1:16" ht="51">
      <c r="A4095" s="126">
        <v>347</v>
      </c>
      <c r="B4095" s="126"/>
      <c r="C4095" s="127" t="s">
        <v>822</v>
      </c>
      <c r="D4095" s="121">
        <v>43021</v>
      </c>
      <c r="E4095" s="122" t="s">
        <v>9552</v>
      </c>
      <c r="F4095" s="122" t="s">
        <v>3</v>
      </c>
      <c r="G4095" s="122">
        <v>1550863</v>
      </c>
      <c r="H4095" s="126"/>
      <c r="I4095" s="130" t="s">
        <v>9553</v>
      </c>
      <c r="J4095" s="126"/>
      <c r="K4095" s="126"/>
      <c r="L4095" s="126"/>
      <c r="M4095" s="126"/>
      <c r="N4095" s="226">
        <v>0</v>
      </c>
      <c r="O4095" s="226">
        <v>170.75</v>
      </c>
      <c r="P4095" s="126" t="s">
        <v>1331</v>
      </c>
    </row>
    <row r="4096" spans="1:16" ht="63.75">
      <c r="A4096" s="126" t="s">
        <v>620</v>
      </c>
      <c r="B4096" s="126"/>
      <c r="C4096" s="127" t="s">
        <v>714</v>
      </c>
      <c r="D4096" s="121">
        <v>43021</v>
      </c>
      <c r="E4096" s="122" t="s">
        <v>9554</v>
      </c>
      <c r="F4096" s="122" t="s">
        <v>3</v>
      </c>
      <c r="G4096" s="122">
        <v>1550868</v>
      </c>
      <c r="H4096" s="126"/>
      <c r="I4096" s="130" t="s">
        <v>9555</v>
      </c>
      <c r="J4096" s="126"/>
      <c r="K4096" s="126"/>
      <c r="L4096" s="126"/>
      <c r="M4096" s="126"/>
      <c r="N4096" s="226">
        <v>0</v>
      </c>
      <c r="O4096" s="226">
        <v>3447.87</v>
      </c>
      <c r="P4096" s="126" t="s">
        <v>1331</v>
      </c>
    </row>
    <row r="4097" spans="1:16" ht="51">
      <c r="A4097" s="126">
        <v>30</v>
      </c>
      <c r="B4097" s="126"/>
      <c r="C4097" s="127" t="s">
        <v>696</v>
      </c>
      <c r="D4097" s="121">
        <v>43024</v>
      </c>
      <c r="E4097" s="122" t="s">
        <v>9556</v>
      </c>
      <c r="F4097" s="122" t="s">
        <v>3</v>
      </c>
      <c r="G4097" s="122">
        <v>1551569</v>
      </c>
      <c r="H4097" s="126"/>
      <c r="I4097" s="130" t="s">
        <v>9557</v>
      </c>
      <c r="J4097" s="126"/>
      <c r="K4097" s="126"/>
      <c r="L4097" s="126"/>
      <c r="M4097" s="126"/>
      <c r="N4097" s="226">
        <v>0</v>
      </c>
      <c r="O4097" s="226">
        <v>3</v>
      </c>
      <c r="P4097" s="126" t="s">
        <v>12606</v>
      </c>
    </row>
    <row r="4098" spans="1:16" ht="51">
      <c r="A4098" s="126" t="s">
        <v>620</v>
      </c>
      <c r="B4098" s="126"/>
      <c r="C4098" s="127" t="s">
        <v>714</v>
      </c>
      <c r="D4098" s="121">
        <v>43024</v>
      </c>
      <c r="E4098" s="122" t="s">
        <v>9558</v>
      </c>
      <c r="F4098" s="122" t="s">
        <v>3</v>
      </c>
      <c r="G4098" s="122">
        <v>1551604</v>
      </c>
      <c r="H4098" s="126"/>
      <c r="I4098" s="130" t="s">
        <v>9559</v>
      </c>
      <c r="J4098" s="126"/>
      <c r="K4098" s="126"/>
      <c r="L4098" s="126"/>
      <c r="M4098" s="126"/>
      <c r="N4098" s="226">
        <v>0</v>
      </c>
      <c r="O4098" s="226">
        <v>245.67000000000002</v>
      </c>
      <c r="P4098" s="126" t="s">
        <v>1331</v>
      </c>
    </row>
    <row r="4099" spans="1:16" ht="51">
      <c r="A4099" s="126" t="s">
        <v>620</v>
      </c>
      <c r="B4099" s="126"/>
      <c r="C4099" s="127" t="s">
        <v>714</v>
      </c>
      <c r="D4099" s="121">
        <v>43024</v>
      </c>
      <c r="E4099" s="122" t="s">
        <v>9560</v>
      </c>
      <c r="F4099" s="122" t="s">
        <v>3</v>
      </c>
      <c r="G4099" s="122">
        <v>1551612</v>
      </c>
      <c r="H4099" s="126"/>
      <c r="I4099" s="130" t="s">
        <v>9561</v>
      </c>
      <c r="J4099" s="126"/>
      <c r="K4099" s="126"/>
      <c r="L4099" s="126"/>
      <c r="M4099" s="126"/>
      <c r="N4099" s="226">
        <v>0</v>
      </c>
      <c r="O4099" s="226">
        <v>1059.5999999999999</v>
      </c>
      <c r="P4099" s="126" t="s">
        <v>1331</v>
      </c>
    </row>
    <row r="4100" spans="1:16" ht="51">
      <c r="A4100" s="126">
        <v>292</v>
      </c>
      <c r="B4100" s="126"/>
      <c r="C4100" s="127" t="s">
        <v>152</v>
      </c>
      <c r="D4100" s="121">
        <v>43024</v>
      </c>
      <c r="E4100" s="122" t="s">
        <v>9562</v>
      </c>
      <c r="F4100" s="122" t="s">
        <v>3</v>
      </c>
      <c r="G4100" s="122">
        <v>1551643</v>
      </c>
      <c r="H4100" s="126"/>
      <c r="I4100" s="130" t="s">
        <v>9563</v>
      </c>
      <c r="J4100" s="126"/>
      <c r="K4100" s="126"/>
      <c r="L4100" s="126"/>
      <c r="M4100" s="126"/>
      <c r="N4100" s="226">
        <v>0</v>
      </c>
      <c r="O4100" s="226">
        <v>362</v>
      </c>
      <c r="P4100" s="126" t="s">
        <v>1331</v>
      </c>
    </row>
    <row r="4101" spans="1:16" ht="51">
      <c r="A4101" s="126">
        <v>292</v>
      </c>
      <c r="B4101" s="126"/>
      <c r="C4101" s="127" t="s">
        <v>152</v>
      </c>
      <c r="D4101" s="121">
        <v>43024</v>
      </c>
      <c r="E4101" s="122" t="s">
        <v>9564</v>
      </c>
      <c r="F4101" s="122" t="s">
        <v>3</v>
      </c>
      <c r="G4101" s="122">
        <v>1551645</v>
      </c>
      <c r="H4101" s="126"/>
      <c r="I4101" s="130" t="s">
        <v>9563</v>
      </c>
      <c r="J4101" s="126"/>
      <c r="K4101" s="126"/>
      <c r="L4101" s="126"/>
      <c r="M4101" s="126"/>
      <c r="N4101" s="226">
        <v>0</v>
      </c>
      <c r="O4101" s="226">
        <v>264</v>
      </c>
      <c r="P4101" s="126" t="s">
        <v>1331</v>
      </c>
    </row>
    <row r="4102" spans="1:16" ht="51">
      <c r="A4102" s="126">
        <v>292</v>
      </c>
      <c r="B4102" s="126"/>
      <c r="C4102" s="127" t="s">
        <v>152</v>
      </c>
      <c r="D4102" s="121">
        <v>43024</v>
      </c>
      <c r="E4102" s="122" t="s">
        <v>9565</v>
      </c>
      <c r="F4102" s="122" t="s">
        <v>3</v>
      </c>
      <c r="G4102" s="122">
        <v>1551646</v>
      </c>
      <c r="H4102" s="126"/>
      <c r="I4102" s="130" t="s">
        <v>9563</v>
      </c>
      <c r="J4102" s="126"/>
      <c r="K4102" s="126"/>
      <c r="L4102" s="126"/>
      <c r="M4102" s="126"/>
      <c r="N4102" s="226">
        <v>0</v>
      </c>
      <c r="O4102" s="226">
        <v>212</v>
      </c>
      <c r="P4102" s="126" t="s">
        <v>1331</v>
      </c>
    </row>
    <row r="4103" spans="1:16" ht="51">
      <c r="A4103" s="126">
        <v>86</v>
      </c>
      <c r="B4103" s="126"/>
      <c r="C4103" s="127" t="s">
        <v>711</v>
      </c>
      <c r="D4103" s="121">
        <v>43024</v>
      </c>
      <c r="E4103" s="122" t="s">
        <v>9566</v>
      </c>
      <c r="F4103" s="122" t="s">
        <v>3</v>
      </c>
      <c r="G4103" s="122">
        <v>1551427</v>
      </c>
      <c r="H4103" s="126"/>
      <c r="I4103" s="130" t="s">
        <v>9567</v>
      </c>
      <c r="J4103" s="126"/>
      <c r="K4103" s="126"/>
      <c r="L4103" s="126"/>
      <c r="M4103" s="126"/>
      <c r="N4103" s="226">
        <v>0</v>
      </c>
      <c r="O4103" s="226">
        <v>7128</v>
      </c>
      <c r="P4103" s="126" t="s">
        <v>1331</v>
      </c>
    </row>
    <row r="4104" spans="1:16" ht="51">
      <c r="A4104" s="126">
        <v>86</v>
      </c>
      <c r="B4104" s="126"/>
      <c r="C4104" s="127" t="s">
        <v>711</v>
      </c>
      <c r="D4104" s="121">
        <v>43024</v>
      </c>
      <c r="E4104" s="122" t="s">
        <v>9568</v>
      </c>
      <c r="F4104" s="122" t="s">
        <v>3</v>
      </c>
      <c r="G4104" s="122">
        <v>1551428</v>
      </c>
      <c r="H4104" s="126"/>
      <c r="I4104" s="130" t="s">
        <v>9569</v>
      </c>
      <c r="J4104" s="126"/>
      <c r="K4104" s="126"/>
      <c r="L4104" s="126"/>
      <c r="M4104" s="126"/>
      <c r="N4104" s="226">
        <v>0</v>
      </c>
      <c r="O4104" s="226">
        <v>2587.7000000000003</v>
      </c>
      <c r="P4104" s="126" t="s">
        <v>1331</v>
      </c>
    </row>
    <row r="4105" spans="1:16" ht="51">
      <c r="A4105" s="126">
        <v>86</v>
      </c>
      <c r="B4105" s="126"/>
      <c r="C4105" s="127" t="s">
        <v>711</v>
      </c>
      <c r="D4105" s="121">
        <v>43024</v>
      </c>
      <c r="E4105" s="122" t="s">
        <v>9570</v>
      </c>
      <c r="F4105" s="122" t="s">
        <v>3</v>
      </c>
      <c r="G4105" s="122">
        <v>1551429</v>
      </c>
      <c r="H4105" s="126"/>
      <c r="I4105" s="130" t="s">
        <v>9571</v>
      </c>
      <c r="J4105" s="126"/>
      <c r="K4105" s="126"/>
      <c r="L4105" s="126"/>
      <c r="M4105" s="126"/>
      <c r="N4105" s="226">
        <v>0</v>
      </c>
      <c r="O4105" s="226">
        <v>378</v>
      </c>
      <c r="P4105" s="126" t="s">
        <v>1331</v>
      </c>
    </row>
    <row r="4106" spans="1:16" ht="51">
      <c r="A4106" s="126">
        <v>86</v>
      </c>
      <c r="B4106" s="126"/>
      <c r="C4106" s="127" t="s">
        <v>711</v>
      </c>
      <c r="D4106" s="121">
        <v>43024</v>
      </c>
      <c r="E4106" s="122" t="s">
        <v>9572</v>
      </c>
      <c r="F4106" s="122" t="s">
        <v>3</v>
      </c>
      <c r="G4106" s="122">
        <v>1551430</v>
      </c>
      <c r="H4106" s="126"/>
      <c r="I4106" s="130" t="s">
        <v>9573</v>
      </c>
      <c r="J4106" s="126"/>
      <c r="K4106" s="126"/>
      <c r="L4106" s="126"/>
      <c r="M4106" s="126"/>
      <c r="N4106" s="226">
        <v>0</v>
      </c>
      <c r="O4106" s="226">
        <v>29107.5</v>
      </c>
      <c r="P4106" s="126" t="s">
        <v>1331</v>
      </c>
    </row>
    <row r="4107" spans="1:16" ht="51">
      <c r="A4107" s="126" t="s">
        <v>620</v>
      </c>
      <c r="B4107" s="126"/>
      <c r="C4107" s="127" t="s">
        <v>714</v>
      </c>
      <c r="D4107" s="121">
        <v>43024</v>
      </c>
      <c r="E4107" s="122" t="s">
        <v>9574</v>
      </c>
      <c r="F4107" s="122" t="s">
        <v>3</v>
      </c>
      <c r="G4107" s="122">
        <v>1551446</v>
      </c>
      <c r="H4107" s="126"/>
      <c r="I4107" s="130" t="s">
        <v>9575</v>
      </c>
      <c r="J4107" s="126"/>
      <c r="K4107" s="126"/>
      <c r="L4107" s="126"/>
      <c r="M4107" s="126"/>
      <c r="N4107" s="226">
        <v>0</v>
      </c>
      <c r="O4107" s="226">
        <v>4158.87</v>
      </c>
      <c r="P4107" s="126" t="s">
        <v>1331</v>
      </c>
    </row>
    <row r="4108" spans="1:16" ht="51">
      <c r="A4108" s="126" t="s">
        <v>620</v>
      </c>
      <c r="B4108" s="126"/>
      <c r="C4108" s="127" t="s">
        <v>714</v>
      </c>
      <c r="D4108" s="121">
        <v>43024</v>
      </c>
      <c r="E4108" s="122" t="s">
        <v>9576</v>
      </c>
      <c r="F4108" s="122" t="s">
        <v>3</v>
      </c>
      <c r="G4108" s="122">
        <v>1551452</v>
      </c>
      <c r="H4108" s="126"/>
      <c r="I4108" s="130" t="s">
        <v>9577</v>
      </c>
      <c r="J4108" s="126"/>
      <c r="K4108" s="126"/>
      <c r="L4108" s="126"/>
      <c r="M4108" s="126"/>
      <c r="N4108" s="226">
        <v>0</v>
      </c>
      <c r="O4108" s="226">
        <v>4089.4500000000003</v>
      </c>
      <c r="P4108" s="126" t="s">
        <v>1331</v>
      </c>
    </row>
    <row r="4109" spans="1:16" ht="63.75">
      <c r="A4109" s="126">
        <v>680</v>
      </c>
      <c r="B4109" s="126"/>
      <c r="C4109" s="127" t="s">
        <v>867</v>
      </c>
      <c r="D4109" s="121">
        <v>43024</v>
      </c>
      <c r="E4109" s="122" t="s">
        <v>9578</v>
      </c>
      <c r="F4109" s="122" t="s">
        <v>3</v>
      </c>
      <c r="G4109" s="122">
        <v>1551460</v>
      </c>
      <c r="H4109" s="126"/>
      <c r="I4109" s="130" t="s">
        <v>9579</v>
      </c>
      <c r="J4109" s="126"/>
      <c r="K4109" s="126"/>
      <c r="L4109" s="126"/>
      <c r="M4109" s="126"/>
      <c r="N4109" s="226">
        <v>0</v>
      </c>
      <c r="O4109" s="226">
        <v>1659.77</v>
      </c>
      <c r="P4109" s="126" t="s">
        <v>1331</v>
      </c>
    </row>
    <row r="4110" spans="1:16" ht="51">
      <c r="A4110" s="126" t="s">
        <v>620</v>
      </c>
      <c r="B4110" s="126"/>
      <c r="C4110" s="127" t="s">
        <v>714</v>
      </c>
      <c r="D4110" s="121">
        <v>43024</v>
      </c>
      <c r="E4110" s="122" t="s">
        <v>9580</v>
      </c>
      <c r="F4110" s="122" t="s">
        <v>3</v>
      </c>
      <c r="G4110" s="122">
        <v>1551367</v>
      </c>
      <c r="H4110" s="126"/>
      <c r="I4110" s="130" t="s">
        <v>9581</v>
      </c>
      <c r="J4110" s="126"/>
      <c r="K4110" s="126"/>
      <c r="L4110" s="126"/>
      <c r="M4110" s="126"/>
      <c r="N4110" s="226">
        <v>0</v>
      </c>
      <c r="O4110" s="226">
        <v>859.82</v>
      </c>
      <c r="P4110" s="126" t="s">
        <v>1331</v>
      </c>
    </row>
    <row r="4111" spans="1:16" ht="51">
      <c r="A4111" s="126">
        <v>41</v>
      </c>
      <c r="B4111" s="126"/>
      <c r="C4111" s="127" t="s">
        <v>698</v>
      </c>
      <c r="D4111" s="121">
        <v>43024</v>
      </c>
      <c r="E4111" s="122" t="s">
        <v>9582</v>
      </c>
      <c r="F4111" s="122" t="s">
        <v>3</v>
      </c>
      <c r="G4111" s="122">
        <v>1551392</v>
      </c>
      <c r="H4111" s="126"/>
      <c r="I4111" s="130" t="s">
        <v>9583</v>
      </c>
      <c r="J4111" s="126"/>
      <c r="K4111" s="126"/>
      <c r="L4111" s="126"/>
      <c r="M4111" s="126"/>
      <c r="N4111" s="226">
        <v>0</v>
      </c>
      <c r="O4111" s="226">
        <v>593</v>
      </c>
      <c r="P4111" s="126" t="s">
        <v>1331</v>
      </c>
    </row>
    <row r="4112" spans="1:16" ht="51">
      <c r="A4112" s="126">
        <v>86</v>
      </c>
      <c r="B4112" s="126"/>
      <c r="C4112" s="127" t="s">
        <v>711</v>
      </c>
      <c r="D4112" s="121">
        <v>43024</v>
      </c>
      <c r="E4112" s="122" t="s">
        <v>9584</v>
      </c>
      <c r="F4112" s="122" t="s">
        <v>3</v>
      </c>
      <c r="G4112" s="122">
        <v>1551432</v>
      </c>
      <c r="H4112" s="126"/>
      <c r="I4112" s="130" t="s">
        <v>9585</v>
      </c>
      <c r="J4112" s="126"/>
      <c r="K4112" s="126"/>
      <c r="L4112" s="126"/>
      <c r="M4112" s="126"/>
      <c r="N4112" s="226">
        <v>0</v>
      </c>
      <c r="O4112" s="226">
        <v>160</v>
      </c>
      <c r="P4112" s="126" t="s">
        <v>1331</v>
      </c>
    </row>
    <row r="4113" spans="1:16" ht="38.25">
      <c r="A4113" s="126">
        <v>86</v>
      </c>
      <c r="B4113" s="126"/>
      <c r="C4113" s="127" t="s">
        <v>711</v>
      </c>
      <c r="D4113" s="121">
        <v>43024</v>
      </c>
      <c r="E4113" s="122" t="s">
        <v>9586</v>
      </c>
      <c r="F4113" s="122" t="s">
        <v>3</v>
      </c>
      <c r="G4113" s="122">
        <v>1551434</v>
      </c>
      <c r="H4113" s="126"/>
      <c r="I4113" s="130" t="s">
        <v>9587</v>
      </c>
      <c r="J4113" s="126"/>
      <c r="K4113" s="126"/>
      <c r="L4113" s="126"/>
      <c r="M4113" s="126"/>
      <c r="N4113" s="226">
        <v>0</v>
      </c>
      <c r="O4113" s="226">
        <v>160</v>
      </c>
      <c r="P4113" s="126" t="s">
        <v>1331</v>
      </c>
    </row>
    <row r="4114" spans="1:16" ht="63.75">
      <c r="A4114" s="126" t="s">
        <v>620</v>
      </c>
      <c r="B4114" s="126"/>
      <c r="C4114" s="127" t="s">
        <v>714</v>
      </c>
      <c r="D4114" s="121">
        <v>43025</v>
      </c>
      <c r="E4114" s="122" t="s">
        <v>9588</v>
      </c>
      <c r="F4114" s="122" t="s">
        <v>3</v>
      </c>
      <c r="G4114" s="122">
        <v>1551942</v>
      </c>
      <c r="H4114" s="126"/>
      <c r="I4114" s="130" t="s">
        <v>9589</v>
      </c>
      <c r="J4114" s="126"/>
      <c r="K4114" s="126"/>
      <c r="L4114" s="126"/>
      <c r="M4114" s="126"/>
      <c r="N4114" s="226">
        <v>0</v>
      </c>
      <c r="O4114" s="226">
        <v>1346.25</v>
      </c>
      <c r="P4114" s="126" t="s">
        <v>1331</v>
      </c>
    </row>
    <row r="4115" spans="1:16" ht="63.75">
      <c r="A4115" s="126" t="s">
        <v>620</v>
      </c>
      <c r="B4115" s="126"/>
      <c r="C4115" s="127" t="s">
        <v>714</v>
      </c>
      <c r="D4115" s="121">
        <v>43025</v>
      </c>
      <c r="E4115" s="122" t="s">
        <v>9590</v>
      </c>
      <c r="F4115" s="122" t="s">
        <v>3</v>
      </c>
      <c r="G4115" s="122">
        <v>1551944</v>
      </c>
      <c r="H4115" s="126"/>
      <c r="I4115" s="130" t="s">
        <v>9591</v>
      </c>
      <c r="J4115" s="126"/>
      <c r="K4115" s="126"/>
      <c r="L4115" s="126"/>
      <c r="M4115" s="126"/>
      <c r="N4115" s="226">
        <v>0</v>
      </c>
      <c r="O4115" s="226">
        <v>284</v>
      </c>
      <c r="P4115" s="126" t="s">
        <v>1331</v>
      </c>
    </row>
    <row r="4116" spans="1:16" ht="63.75">
      <c r="A4116" s="126">
        <v>512</v>
      </c>
      <c r="B4116" s="126"/>
      <c r="C4116" s="127" t="s">
        <v>841</v>
      </c>
      <c r="D4116" s="121">
        <v>43025</v>
      </c>
      <c r="E4116" s="122" t="s">
        <v>9592</v>
      </c>
      <c r="F4116" s="122" t="s">
        <v>3</v>
      </c>
      <c r="G4116" s="122">
        <v>1551967</v>
      </c>
      <c r="H4116" s="126"/>
      <c r="I4116" s="130" t="s">
        <v>9593</v>
      </c>
      <c r="J4116" s="126"/>
      <c r="K4116" s="126"/>
      <c r="L4116" s="126"/>
      <c r="M4116" s="126"/>
      <c r="N4116" s="226">
        <v>0</v>
      </c>
      <c r="O4116" s="226">
        <v>152.71</v>
      </c>
      <c r="P4116" s="126" t="s">
        <v>12606</v>
      </c>
    </row>
    <row r="4117" spans="1:16" ht="51">
      <c r="A4117" s="126" t="s">
        <v>620</v>
      </c>
      <c r="B4117" s="126"/>
      <c r="C4117" s="127" t="s">
        <v>714</v>
      </c>
      <c r="D4117" s="121">
        <v>43025</v>
      </c>
      <c r="E4117" s="122" t="s">
        <v>9594</v>
      </c>
      <c r="F4117" s="122" t="s">
        <v>3</v>
      </c>
      <c r="G4117" s="122">
        <v>1552149</v>
      </c>
      <c r="H4117" s="126"/>
      <c r="I4117" s="130" t="s">
        <v>9595</v>
      </c>
      <c r="J4117" s="126"/>
      <c r="K4117" s="126"/>
      <c r="L4117" s="126"/>
      <c r="M4117" s="126"/>
      <c r="N4117" s="226">
        <v>0</v>
      </c>
      <c r="O4117" s="226">
        <v>371</v>
      </c>
      <c r="P4117" s="126" t="s">
        <v>1331</v>
      </c>
    </row>
    <row r="4118" spans="1:16" ht="51">
      <c r="A4118" s="126">
        <v>15</v>
      </c>
      <c r="B4118" s="126"/>
      <c r="C4118" s="127" t="s">
        <v>692</v>
      </c>
      <c r="D4118" s="121">
        <v>43025</v>
      </c>
      <c r="E4118" s="122" t="s">
        <v>9596</v>
      </c>
      <c r="F4118" s="122" t="s">
        <v>3</v>
      </c>
      <c r="G4118" s="122">
        <v>1552153</v>
      </c>
      <c r="H4118" s="126"/>
      <c r="I4118" s="130" t="s">
        <v>9597</v>
      </c>
      <c r="J4118" s="126"/>
      <c r="K4118" s="126"/>
      <c r="L4118" s="126"/>
      <c r="M4118" s="126"/>
      <c r="N4118" s="226">
        <v>0</v>
      </c>
      <c r="O4118" s="226">
        <v>371</v>
      </c>
      <c r="P4118" s="126" t="s">
        <v>1331</v>
      </c>
    </row>
    <row r="4119" spans="1:16" ht="51">
      <c r="A4119" s="126" t="s">
        <v>620</v>
      </c>
      <c r="B4119" s="126"/>
      <c r="C4119" s="127" t="s">
        <v>714</v>
      </c>
      <c r="D4119" s="121">
        <v>43025</v>
      </c>
      <c r="E4119" s="122" t="s">
        <v>9598</v>
      </c>
      <c r="F4119" s="122" t="s">
        <v>3</v>
      </c>
      <c r="G4119" s="122">
        <v>1552155</v>
      </c>
      <c r="H4119" s="126"/>
      <c r="I4119" s="130" t="s">
        <v>9599</v>
      </c>
      <c r="J4119" s="126"/>
      <c r="K4119" s="126"/>
      <c r="L4119" s="126"/>
      <c r="M4119" s="126"/>
      <c r="N4119" s="226">
        <v>0</v>
      </c>
      <c r="O4119" s="226">
        <v>371</v>
      </c>
      <c r="P4119" s="126" t="s">
        <v>1331</v>
      </c>
    </row>
    <row r="4120" spans="1:16" ht="63.75">
      <c r="A4120" s="126">
        <v>25</v>
      </c>
      <c r="B4120" s="126"/>
      <c r="C4120" s="127" t="s">
        <v>695</v>
      </c>
      <c r="D4120" s="121">
        <v>43025</v>
      </c>
      <c r="E4120" s="122" t="s">
        <v>9600</v>
      </c>
      <c r="F4120" s="122" t="s">
        <v>3</v>
      </c>
      <c r="G4120" s="122">
        <v>1551959</v>
      </c>
      <c r="H4120" s="126"/>
      <c r="I4120" s="130" t="s">
        <v>9601</v>
      </c>
      <c r="J4120" s="126"/>
      <c r="K4120" s="126"/>
      <c r="L4120" s="126"/>
      <c r="M4120" s="126"/>
      <c r="N4120" s="226">
        <v>0</v>
      </c>
      <c r="O4120" s="226">
        <v>23833.600000000002</v>
      </c>
      <c r="P4120" s="126" t="s">
        <v>1331</v>
      </c>
    </row>
    <row r="4121" spans="1:16" ht="51">
      <c r="A4121" s="126">
        <v>287</v>
      </c>
      <c r="B4121" s="126"/>
      <c r="C4121" s="127" t="s">
        <v>791</v>
      </c>
      <c r="D4121" s="121">
        <v>43025</v>
      </c>
      <c r="E4121" s="122" t="s">
        <v>9602</v>
      </c>
      <c r="F4121" s="122" t="s">
        <v>3</v>
      </c>
      <c r="G4121" s="122">
        <v>1551973</v>
      </c>
      <c r="H4121" s="126"/>
      <c r="I4121" s="130" t="s">
        <v>9603</v>
      </c>
      <c r="J4121" s="126"/>
      <c r="K4121" s="126"/>
      <c r="L4121" s="126"/>
      <c r="M4121" s="126"/>
      <c r="N4121" s="226">
        <v>0</v>
      </c>
      <c r="O4121" s="226">
        <v>1166.67</v>
      </c>
      <c r="P4121" s="126" t="s">
        <v>1331</v>
      </c>
    </row>
    <row r="4122" spans="1:16" ht="51">
      <c r="A4122" s="126">
        <v>20</v>
      </c>
      <c r="B4122" s="126"/>
      <c r="C4122" s="127" t="s">
        <v>694</v>
      </c>
      <c r="D4122" s="121">
        <v>43026</v>
      </c>
      <c r="E4122" s="122" t="s">
        <v>9604</v>
      </c>
      <c r="F4122" s="122" t="s">
        <v>3</v>
      </c>
      <c r="G4122" s="122">
        <v>1552465</v>
      </c>
      <c r="H4122" s="126"/>
      <c r="I4122" s="130" t="s">
        <v>9605</v>
      </c>
      <c r="J4122" s="126"/>
      <c r="K4122" s="126"/>
      <c r="L4122" s="126"/>
      <c r="M4122" s="126"/>
      <c r="N4122" s="226">
        <v>0</v>
      </c>
      <c r="O4122" s="226">
        <v>247</v>
      </c>
      <c r="P4122" s="126" t="s">
        <v>1331</v>
      </c>
    </row>
    <row r="4123" spans="1:16" ht="51">
      <c r="A4123" s="126">
        <v>20</v>
      </c>
      <c r="B4123" s="126"/>
      <c r="C4123" s="127" t="s">
        <v>694</v>
      </c>
      <c r="D4123" s="121">
        <v>43026</v>
      </c>
      <c r="E4123" s="122" t="s">
        <v>9606</v>
      </c>
      <c r="F4123" s="122" t="s">
        <v>3</v>
      </c>
      <c r="G4123" s="122">
        <v>1552496</v>
      </c>
      <c r="H4123" s="126"/>
      <c r="I4123" s="130" t="s">
        <v>9607</v>
      </c>
      <c r="J4123" s="126"/>
      <c r="K4123" s="126"/>
      <c r="L4123" s="126"/>
      <c r="M4123" s="126"/>
      <c r="N4123" s="226">
        <v>0</v>
      </c>
      <c r="O4123" s="226">
        <v>27</v>
      </c>
      <c r="P4123" s="126" t="s">
        <v>1331</v>
      </c>
    </row>
    <row r="4124" spans="1:16" ht="51">
      <c r="A4124" s="126" t="s">
        <v>620</v>
      </c>
      <c r="B4124" s="126"/>
      <c r="C4124" s="127" t="s">
        <v>714</v>
      </c>
      <c r="D4124" s="121">
        <v>43026</v>
      </c>
      <c r="E4124" s="122" t="s">
        <v>9608</v>
      </c>
      <c r="F4124" s="122" t="s">
        <v>3</v>
      </c>
      <c r="G4124" s="122">
        <v>1552499</v>
      </c>
      <c r="H4124" s="126"/>
      <c r="I4124" s="130" t="s">
        <v>9505</v>
      </c>
      <c r="J4124" s="126"/>
      <c r="K4124" s="126"/>
      <c r="L4124" s="126"/>
      <c r="M4124" s="126"/>
      <c r="N4124" s="226">
        <v>0</v>
      </c>
      <c r="O4124" s="226">
        <v>10</v>
      </c>
      <c r="P4124" s="126" t="s">
        <v>12606</v>
      </c>
    </row>
    <row r="4125" spans="1:16" ht="51">
      <c r="A4125" s="126" t="s">
        <v>620</v>
      </c>
      <c r="B4125" s="126"/>
      <c r="C4125" s="127" t="s">
        <v>714</v>
      </c>
      <c r="D4125" s="121">
        <v>43026</v>
      </c>
      <c r="E4125" s="122" t="s">
        <v>9609</v>
      </c>
      <c r="F4125" s="122" t="s">
        <v>3</v>
      </c>
      <c r="G4125" s="122">
        <v>1552505</v>
      </c>
      <c r="H4125" s="126"/>
      <c r="I4125" s="130" t="s">
        <v>9610</v>
      </c>
      <c r="J4125" s="126"/>
      <c r="K4125" s="126"/>
      <c r="L4125" s="126"/>
      <c r="M4125" s="126"/>
      <c r="N4125" s="226">
        <v>0</v>
      </c>
      <c r="O4125" s="226">
        <v>660</v>
      </c>
      <c r="P4125" s="126" t="s">
        <v>1331</v>
      </c>
    </row>
    <row r="4126" spans="1:16" ht="51">
      <c r="A4126" s="126">
        <v>292</v>
      </c>
      <c r="B4126" s="126"/>
      <c r="C4126" s="127" t="s">
        <v>152</v>
      </c>
      <c r="D4126" s="121">
        <v>43026</v>
      </c>
      <c r="E4126" s="122" t="s">
        <v>9611</v>
      </c>
      <c r="F4126" s="122" t="s">
        <v>3</v>
      </c>
      <c r="G4126" s="122">
        <v>1552544</v>
      </c>
      <c r="H4126" s="126"/>
      <c r="I4126" s="130" t="s">
        <v>7518</v>
      </c>
      <c r="J4126" s="126"/>
      <c r="K4126" s="126"/>
      <c r="L4126" s="126"/>
      <c r="M4126" s="126"/>
      <c r="N4126" s="226">
        <v>0</v>
      </c>
      <c r="O4126" s="226">
        <v>317</v>
      </c>
      <c r="P4126" s="126" t="s">
        <v>1331</v>
      </c>
    </row>
    <row r="4127" spans="1:16" ht="51">
      <c r="A4127" s="126">
        <v>586</v>
      </c>
      <c r="B4127" s="126"/>
      <c r="C4127" s="127" t="s">
        <v>223</v>
      </c>
      <c r="D4127" s="121">
        <v>43026</v>
      </c>
      <c r="E4127" s="122" t="s">
        <v>9612</v>
      </c>
      <c r="F4127" s="122" t="s">
        <v>3</v>
      </c>
      <c r="G4127" s="122">
        <v>1552449</v>
      </c>
      <c r="H4127" s="126"/>
      <c r="I4127" s="130" t="s">
        <v>9613</v>
      </c>
      <c r="J4127" s="126"/>
      <c r="K4127" s="126"/>
      <c r="L4127" s="126"/>
      <c r="M4127" s="126"/>
      <c r="N4127" s="226">
        <v>0</v>
      </c>
      <c r="O4127" s="226">
        <v>4341</v>
      </c>
      <c r="P4127" s="126" t="s">
        <v>1331</v>
      </c>
    </row>
    <row r="4128" spans="1:16" ht="51">
      <c r="A4128" s="126">
        <v>15</v>
      </c>
      <c r="B4128" s="126"/>
      <c r="C4128" s="127" t="s">
        <v>692</v>
      </c>
      <c r="D4128" s="121">
        <v>43026</v>
      </c>
      <c r="E4128" s="122" t="s">
        <v>9614</v>
      </c>
      <c r="F4128" s="122" t="s">
        <v>3</v>
      </c>
      <c r="G4128" s="122">
        <v>1552671</v>
      </c>
      <c r="H4128" s="126"/>
      <c r="I4128" s="130" t="s">
        <v>9615</v>
      </c>
      <c r="J4128" s="126"/>
      <c r="K4128" s="126"/>
      <c r="L4128" s="126"/>
      <c r="M4128" s="126"/>
      <c r="N4128" s="226">
        <v>0</v>
      </c>
      <c r="O4128" s="226">
        <v>1927.5</v>
      </c>
      <c r="P4128" s="126" t="s">
        <v>1331</v>
      </c>
    </row>
    <row r="4129" spans="1:16" ht="63.75">
      <c r="A4129" s="126">
        <v>35</v>
      </c>
      <c r="B4129" s="126"/>
      <c r="C4129" s="127" t="s">
        <v>697</v>
      </c>
      <c r="D4129" s="121">
        <v>43026</v>
      </c>
      <c r="E4129" s="122" t="s">
        <v>9616</v>
      </c>
      <c r="F4129" s="122" t="s">
        <v>3</v>
      </c>
      <c r="G4129" s="122">
        <v>1552683</v>
      </c>
      <c r="H4129" s="126"/>
      <c r="I4129" s="130" t="s">
        <v>9617</v>
      </c>
      <c r="J4129" s="126"/>
      <c r="K4129" s="126"/>
      <c r="L4129" s="126"/>
      <c r="M4129" s="126"/>
      <c r="N4129" s="226">
        <v>0</v>
      </c>
      <c r="O4129" s="226">
        <v>27</v>
      </c>
      <c r="P4129" s="126" t="s">
        <v>12606</v>
      </c>
    </row>
    <row r="4130" spans="1:16" ht="51">
      <c r="A4130" s="126">
        <v>292</v>
      </c>
      <c r="B4130" s="126"/>
      <c r="C4130" s="127" t="s">
        <v>152</v>
      </c>
      <c r="D4130" s="121">
        <v>43026</v>
      </c>
      <c r="E4130" s="122" t="s">
        <v>9618</v>
      </c>
      <c r="F4130" s="122" t="s">
        <v>3</v>
      </c>
      <c r="G4130" s="122">
        <v>1552545</v>
      </c>
      <c r="H4130" s="126"/>
      <c r="I4130" s="130" t="s">
        <v>7518</v>
      </c>
      <c r="J4130" s="126"/>
      <c r="K4130" s="126"/>
      <c r="L4130" s="126"/>
      <c r="M4130" s="126"/>
      <c r="N4130" s="226">
        <v>0</v>
      </c>
      <c r="O4130" s="226">
        <v>335</v>
      </c>
      <c r="P4130" s="126" t="s">
        <v>1331</v>
      </c>
    </row>
    <row r="4131" spans="1:16" ht="51">
      <c r="A4131" s="126" t="s">
        <v>620</v>
      </c>
      <c r="B4131" s="126"/>
      <c r="C4131" s="127" t="s">
        <v>714</v>
      </c>
      <c r="D4131" s="121">
        <v>43026</v>
      </c>
      <c r="E4131" s="122" t="s">
        <v>9619</v>
      </c>
      <c r="F4131" s="122" t="s">
        <v>3</v>
      </c>
      <c r="G4131" s="122">
        <v>1552596</v>
      </c>
      <c r="H4131" s="126"/>
      <c r="I4131" s="130" t="s">
        <v>4193</v>
      </c>
      <c r="J4131" s="126"/>
      <c r="K4131" s="126"/>
      <c r="L4131" s="126"/>
      <c r="M4131" s="126"/>
      <c r="N4131" s="226">
        <v>0</v>
      </c>
      <c r="O4131" s="226">
        <v>1000</v>
      </c>
      <c r="P4131" s="126" t="s">
        <v>1331</v>
      </c>
    </row>
    <row r="4132" spans="1:16" ht="51">
      <c r="A4132" s="126" t="s">
        <v>620</v>
      </c>
      <c r="B4132" s="126"/>
      <c r="C4132" s="127" t="s">
        <v>714</v>
      </c>
      <c r="D4132" s="121">
        <v>43026</v>
      </c>
      <c r="E4132" s="122" t="s">
        <v>9620</v>
      </c>
      <c r="F4132" s="122" t="s">
        <v>3</v>
      </c>
      <c r="G4132" s="122">
        <v>1552473</v>
      </c>
      <c r="H4132" s="126"/>
      <c r="I4132" s="130" t="s">
        <v>9621</v>
      </c>
      <c r="J4132" s="126"/>
      <c r="K4132" s="126"/>
      <c r="L4132" s="126"/>
      <c r="M4132" s="126"/>
      <c r="N4132" s="226">
        <v>0</v>
      </c>
      <c r="O4132" s="226">
        <v>45165.11</v>
      </c>
      <c r="P4132" s="126" t="s">
        <v>1331</v>
      </c>
    </row>
    <row r="4133" spans="1:16" ht="51">
      <c r="A4133" s="126">
        <v>346</v>
      </c>
      <c r="B4133" s="126"/>
      <c r="C4133" s="127" t="s">
        <v>821</v>
      </c>
      <c r="D4133" s="121">
        <v>43026</v>
      </c>
      <c r="E4133" s="122" t="s">
        <v>9622</v>
      </c>
      <c r="F4133" s="122" t="s">
        <v>3</v>
      </c>
      <c r="G4133" s="122">
        <v>1552494</v>
      </c>
      <c r="H4133" s="126"/>
      <c r="I4133" s="130" t="s">
        <v>9623</v>
      </c>
      <c r="J4133" s="126"/>
      <c r="K4133" s="126"/>
      <c r="L4133" s="126"/>
      <c r="M4133" s="126"/>
      <c r="N4133" s="226">
        <v>0</v>
      </c>
      <c r="O4133" s="226">
        <v>8597.7000000000007</v>
      </c>
      <c r="P4133" s="126" t="s">
        <v>1331</v>
      </c>
    </row>
    <row r="4134" spans="1:16" ht="51">
      <c r="A4134" s="126">
        <v>20</v>
      </c>
      <c r="B4134" s="126"/>
      <c r="C4134" s="127" t="s">
        <v>694</v>
      </c>
      <c r="D4134" s="121">
        <v>43027</v>
      </c>
      <c r="E4134" s="122" t="s">
        <v>9624</v>
      </c>
      <c r="F4134" s="122" t="s">
        <v>3</v>
      </c>
      <c r="G4134" s="122">
        <v>1552950</v>
      </c>
      <c r="H4134" s="126"/>
      <c r="I4134" s="130" t="s">
        <v>9625</v>
      </c>
      <c r="J4134" s="126"/>
      <c r="K4134" s="126"/>
      <c r="L4134" s="126"/>
      <c r="M4134" s="126"/>
      <c r="N4134" s="226">
        <v>0</v>
      </c>
      <c r="O4134" s="226">
        <v>320</v>
      </c>
      <c r="P4134" s="126" t="s">
        <v>1331</v>
      </c>
    </row>
    <row r="4135" spans="1:16" ht="51">
      <c r="A4135" s="126" t="s">
        <v>620</v>
      </c>
      <c r="B4135" s="126"/>
      <c r="C4135" s="127" t="s">
        <v>714</v>
      </c>
      <c r="D4135" s="121">
        <v>43027</v>
      </c>
      <c r="E4135" s="122" t="s">
        <v>9626</v>
      </c>
      <c r="F4135" s="122" t="s">
        <v>3</v>
      </c>
      <c r="G4135" s="122">
        <v>1552941</v>
      </c>
      <c r="H4135" s="126"/>
      <c r="I4135" s="130" t="s">
        <v>9627</v>
      </c>
      <c r="J4135" s="126"/>
      <c r="K4135" s="126"/>
      <c r="L4135" s="126"/>
      <c r="M4135" s="126"/>
      <c r="N4135" s="226">
        <v>0</v>
      </c>
      <c r="O4135" s="226">
        <v>37.4</v>
      </c>
      <c r="P4135" s="126" t="s">
        <v>1331</v>
      </c>
    </row>
    <row r="4136" spans="1:16" ht="114.75">
      <c r="A4136" s="126">
        <v>372</v>
      </c>
      <c r="B4136" s="126"/>
      <c r="C4136" s="127" t="s">
        <v>1272</v>
      </c>
      <c r="D4136" s="121">
        <v>43027</v>
      </c>
      <c r="E4136" s="122" t="s">
        <v>9628</v>
      </c>
      <c r="F4136" s="122" t="s">
        <v>3</v>
      </c>
      <c r="G4136" s="122">
        <v>1552932</v>
      </c>
      <c r="H4136" s="126"/>
      <c r="I4136" s="130" t="s">
        <v>9629</v>
      </c>
      <c r="J4136" s="126"/>
      <c r="K4136" s="126"/>
      <c r="L4136" s="126"/>
      <c r="M4136" s="126"/>
      <c r="N4136" s="226">
        <v>0</v>
      </c>
      <c r="O4136" s="226">
        <v>414</v>
      </c>
      <c r="P4136" s="126" t="s">
        <v>1331</v>
      </c>
    </row>
    <row r="4137" spans="1:16" ht="114.75">
      <c r="A4137" s="126">
        <v>372</v>
      </c>
      <c r="B4137" s="126"/>
      <c r="C4137" s="127" t="s">
        <v>1272</v>
      </c>
      <c r="D4137" s="121">
        <v>43027</v>
      </c>
      <c r="E4137" s="122" t="s">
        <v>9630</v>
      </c>
      <c r="F4137" s="122" t="s">
        <v>3</v>
      </c>
      <c r="G4137" s="122">
        <v>1552931</v>
      </c>
      <c r="H4137" s="126"/>
      <c r="I4137" s="130" t="s">
        <v>9631</v>
      </c>
      <c r="J4137" s="126"/>
      <c r="K4137" s="126"/>
      <c r="L4137" s="126"/>
      <c r="M4137" s="126"/>
      <c r="N4137" s="226">
        <v>0</v>
      </c>
      <c r="O4137" s="226">
        <v>3200</v>
      </c>
      <c r="P4137" s="126" t="s">
        <v>1331</v>
      </c>
    </row>
    <row r="4138" spans="1:16" ht="114.75">
      <c r="A4138" s="126">
        <v>372</v>
      </c>
      <c r="B4138" s="126"/>
      <c r="C4138" s="127" t="s">
        <v>1272</v>
      </c>
      <c r="D4138" s="121">
        <v>43027</v>
      </c>
      <c r="E4138" s="122" t="s">
        <v>9632</v>
      </c>
      <c r="F4138" s="122" t="s">
        <v>3</v>
      </c>
      <c r="G4138" s="122">
        <v>1552928</v>
      </c>
      <c r="H4138" s="126"/>
      <c r="I4138" s="130" t="s">
        <v>9633</v>
      </c>
      <c r="J4138" s="126"/>
      <c r="K4138" s="126"/>
      <c r="L4138" s="126"/>
      <c r="M4138" s="126"/>
      <c r="N4138" s="226">
        <v>0</v>
      </c>
      <c r="O4138" s="226">
        <v>800</v>
      </c>
      <c r="P4138" s="126" t="s">
        <v>1331</v>
      </c>
    </row>
    <row r="4139" spans="1:16" ht="51">
      <c r="A4139" s="126" t="s">
        <v>620</v>
      </c>
      <c r="B4139" s="126"/>
      <c r="C4139" s="127" t="s">
        <v>714</v>
      </c>
      <c r="D4139" s="121">
        <v>43027</v>
      </c>
      <c r="E4139" s="122" t="s">
        <v>9634</v>
      </c>
      <c r="F4139" s="122" t="s">
        <v>3</v>
      </c>
      <c r="G4139" s="122">
        <v>1552925</v>
      </c>
      <c r="H4139" s="126"/>
      <c r="I4139" s="130" t="s">
        <v>9635</v>
      </c>
      <c r="J4139" s="126"/>
      <c r="K4139" s="126"/>
      <c r="L4139" s="126"/>
      <c r="M4139" s="126"/>
      <c r="N4139" s="226">
        <v>0</v>
      </c>
      <c r="O4139" s="226">
        <v>129.04</v>
      </c>
      <c r="P4139" s="126" t="s">
        <v>1331</v>
      </c>
    </row>
    <row r="4140" spans="1:16" ht="51">
      <c r="A4140" s="126" t="s">
        <v>620</v>
      </c>
      <c r="B4140" s="126"/>
      <c r="C4140" s="127" t="s">
        <v>714</v>
      </c>
      <c r="D4140" s="121">
        <v>43027</v>
      </c>
      <c r="E4140" s="122" t="s">
        <v>9636</v>
      </c>
      <c r="F4140" s="122" t="s">
        <v>3</v>
      </c>
      <c r="G4140" s="122">
        <v>1552952</v>
      </c>
      <c r="H4140" s="126"/>
      <c r="I4140" s="130" t="s">
        <v>9637</v>
      </c>
      <c r="J4140" s="126"/>
      <c r="K4140" s="126"/>
      <c r="L4140" s="126"/>
      <c r="M4140" s="126"/>
      <c r="N4140" s="226">
        <v>0</v>
      </c>
      <c r="O4140" s="226">
        <v>202.63</v>
      </c>
      <c r="P4140" s="126" t="s">
        <v>1331</v>
      </c>
    </row>
    <row r="4141" spans="1:16" ht="51">
      <c r="A4141" s="126" t="s">
        <v>620</v>
      </c>
      <c r="B4141" s="126"/>
      <c r="C4141" s="127" t="s">
        <v>714</v>
      </c>
      <c r="D4141" s="121">
        <v>43027</v>
      </c>
      <c r="E4141" s="122" t="s">
        <v>9638</v>
      </c>
      <c r="F4141" s="122" t="s">
        <v>3</v>
      </c>
      <c r="G4141" s="122">
        <v>1552851</v>
      </c>
      <c r="H4141" s="126"/>
      <c r="I4141" s="130" t="s">
        <v>9639</v>
      </c>
      <c r="J4141" s="126"/>
      <c r="K4141" s="126"/>
      <c r="L4141" s="126"/>
      <c r="M4141" s="126"/>
      <c r="N4141" s="226">
        <v>0</v>
      </c>
      <c r="O4141" s="226">
        <v>20795.39</v>
      </c>
      <c r="P4141" s="126" t="s">
        <v>1331</v>
      </c>
    </row>
    <row r="4142" spans="1:16" ht="38.25">
      <c r="A4142" s="126">
        <v>70</v>
      </c>
      <c r="B4142" s="126"/>
      <c r="C4142" s="127" t="s">
        <v>706</v>
      </c>
      <c r="D4142" s="121">
        <v>43027</v>
      </c>
      <c r="E4142" s="122" t="s">
        <v>9640</v>
      </c>
      <c r="F4142" s="122" t="s">
        <v>3</v>
      </c>
      <c r="G4142" s="122">
        <v>1553067</v>
      </c>
      <c r="H4142" s="126"/>
      <c r="I4142" s="130" t="s">
        <v>9641</v>
      </c>
      <c r="J4142" s="126"/>
      <c r="K4142" s="126"/>
      <c r="L4142" s="126"/>
      <c r="M4142" s="126"/>
      <c r="N4142" s="226">
        <v>0</v>
      </c>
      <c r="O4142" s="226">
        <v>48</v>
      </c>
      <c r="P4142" s="126" t="s">
        <v>1331</v>
      </c>
    </row>
    <row r="4143" spans="1:16" ht="51">
      <c r="A4143" s="126">
        <v>41</v>
      </c>
      <c r="B4143" s="126"/>
      <c r="C4143" s="127" t="s">
        <v>698</v>
      </c>
      <c r="D4143" s="121">
        <v>43027</v>
      </c>
      <c r="E4143" s="122" t="s">
        <v>9642</v>
      </c>
      <c r="F4143" s="122" t="s">
        <v>3</v>
      </c>
      <c r="G4143" s="122">
        <v>1553088</v>
      </c>
      <c r="H4143" s="126"/>
      <c r="I4143" s="130" t="s">
        <v>9643</v>
      </c>
      <c r="J4143" s="126"/>
      <c r="K4143" s="126"/>
      <c r="L4143" s="126"/>
      <c r="M4143" s="126"/>
      <c r="N4143" s="226">
        <v>0</v>
      </c>
      <c r="O4143" s="226">
        <v>50</v>
      </c>
      <c r="P4143" s="126" t="s">
        <v>1331</v>
      </c>
    </row>
    <row r="4144" spans="1:16" ht="51">
      <c r="A4144" s="126">
        <v>41</v>
      </c>
      <c r="B4144" s="126"/>
      <c r="C4144" s="127" t="s">
        <v>698</v>
      </c>
      <c r="D4144" s="121">
        <v>43027</v>
      </c>
      <c r="E4144" s="122" t="s">
        <v>9644</v>
      </c>
      <c r="F4144" s="122" t="s">
        <v>3</v>
      </c>
      <c r="G4144" s="122">
        <v>1553019</v>
      </c>
      <c r="H4144" s="126"/>
      <c r="I4144" s="130" t="s">
        <v>9645</v>
      </c>
      <c r="J4144" s="126"/>
      <c r="K4144" s="126"/>
      <c r="L4144" s="126"/>
      <c r="M4144" s="126"/>
      <c r="N4144" s="226">
        <v>0</v>
      </c>
      <c r="O4144" s="226">
        <v>3000</v>
      </c>
      <c r="P4144" s="126" t="s">
        <v>1331</v>
      </c>
    </row>
    <row r="4145" spans="1:16" ht="51">
      <c r="A4145" s="126" t="s">
        <v>620</v>
      </c>
      <c r="B4145" s="126"/>
      <c r="C4145" s="127" t="s">
        <v>714</v>
      </c>
      <c r="D4145" s="121">
        <v>43027</v>
      </c>
      <c r="E4145" s="122" t="s">
        <v>9646</v>
      </c>
      <c r="F4145" s="122" t="s">
        <v>3</v>
      </c>
      <c r="G4145" s="122">
        <v>1552843</v>
      </c>
      <c r="H4145" s="126"/>
      <c r="I4145" s="130" t="s">
        <v>9647</v>
      </c>
      <c r="J4145" s="126"/>
      <c r="K4145" s="126"/>
      <c r="L4145" s="126"/>
      <c r="M4145" s="126"/>
      <c r="N4145" s="226">
        <v>0</v>
      </c>
      <c r="O4145" s="226">
        <v>4096.63</v>
      </c>
      <c r="P4145" s="126" t="s">
        <v>1331</v>
      </c>
    </row>
    <row r="4146" spans="1:16" ht="51">
      <c r="A4146" s="126" t="s">
        <v>620</v>
      </c>
      <c r="B4146" s="126"/>
      <c r="C4146" s="127" t="s">
        <v>714</v>
      </c>
      <c r="D4146" s="121">
        <v>43027</v>
      </c>
      <c r="E4146" s="122" t="s">
        <v>9648</v>
      </c>
      <c r="F4146" s="122" t="s">
        <v>3</v>
      </c>
      <c r="G4146" s="122">
        <v>1552844</v>
      </c>
      <c r="H4146" s="126"/>
      <c r="I4146" s="130" t="s">
        <v>9649</v>
      </c>
      <c r="J4146" s="126"/>
      <c r="K4146" s="126"/>
      <c r="L4146" s="126"/>
      <c r="M4146" s="126"/>
      <c r="N4146" s="226">
        <v>0</v>
      </c>
      <c r="O4146" s="226">
        <v>3885.48</v>
      </c>
      <c r="P4146" s="126" t="s">
        <v>1331</v>
      </c>
    </row>
    <row r="4147" spans="1:16" ht="63.75">
      <c r="A4147" s="126">
        <v>340</v>
      </c>
      <c r="B4147" s="126"/>
      <c r="C4147" s="127" t="s">
        <v>815</v>
      </c>
      <c r="D4147" s="121">
        <v>43027</v>
      </c>
      <c r="E4147" s="122" t="s">
        <v>9650</v>
      </c>
      <c r="F4147" s="122" t="s">
        <v>3</v>
      </c>
      <c r="G4147" s="122">
        <v>1552861</v>
      </c>
      <c r="H4147" s="126"/>
      <c r="I4147" s="130" t="s">
        <v>9651</v>
      </c>
      <c r="J4147" s="126"/>
      <c r="K4147" s="126"/>
      <c r="L4147" s="126"/>
      <c r="M4147" s="126"/>
      <c r="N4147" s="226">
        <v>0</v>
      </c>
      <c r="O4147" s="226">
        <v>20329.41</v>
      </c>
      <c r="P4147" s="126" t="s">
        <v>1331</v>
      </c>
    </row>
    <row r="4148" spans="1:16" ht="51">
      <c r="A4148" s="126">
        <v>46</v>
      </c>
      <c r="B4148" s="126"/>
      <c r="C4148" s="127" t="s">
        <v>699</v>
      </c>
      <c r="D4148" s="121">
        <v>43027</v>
      </c>
      <c r="E4148" s="122" t="s">
        <v>9652</v>
      </c>
      <c r="F4148" s="122" t="s">
        <v>3</v>
      </c>
      <c r="G4148" s="122">
        <v>1552871</v>
      </c>
      <c r="H4148" s="126"/>
      <c r="I4148" s="130" t="s">
        <v>9653</v>
      </c>
      <c r="J4148" s="126"/>
      <c r="K4148" s="126"/>
      <c r="L4148" s="126"/>
      <c r="M4148" s="126"/>
      <c r="N4148" s="226">
        <v>0</v>
      </c>
      <c r="O4148" s="226">
        <v>10.4</v>
      </c>
      <c r="P4148" s="126" t="s">
        <v>1331</v>
      </c>
    </row>
    <row r="4149" spans="1:16" ht="51">
      <c r="A4149" s="126">
        <v>46</v>
      </c>
      <c r="B4149" s="126"/>
      <c r="C4149" s="127" t="s">
        <v>699</v>
      </c>
      <c r="D4149" s="121">
        <v>43027</v>
      </c>
      <c r="E4149" s="122" t="s">
        <v>9654</v>
      </c>
      <c r="F4149" s="122" t="s">
        <v>3</v>
      </c>
      <c r="G4149" s="122">
        <v>1552875</v>
      </c>
      <c r="H4149" s="126"/>
      <c r="I4149" s="130" t="s">
        <v>9655</v>
      </c>
      <c r="J4149" s="126"/>
      <c r="K4149" s="126"/>
      <c r="L4149" s="126"/>
      <c r="M4149" s="126"/>
      <c r="N4149" s="226">
        <v>0</v>
      </c>
      <c r="O4149" s="226">
        <v>15421.36</v>
      </c>
      <c r="P4149" s="126" t="s">
        <v>1331</v>
      </c>
    </row>
    <row r="4150" spans="1:16" ht="51">
      <c r="A4150" s="126">
        <v>16</v>
      </c>
      <c r="B4150" s="126"/>
      <c r="C4150" s="127" t="s">
        <v>693</v>
      </c>
      <c r="D4150" s="121">
        <v>43027</v>
      </c>
      <c r="E4150" s="122" t="s">
        <v>9656</v>
      </c>
      <c r="F4150" s="122" t="s">
        <v>3</v>
      </c>
      <c r="G4150" s="122">
        <v>1552884</v>
      </c>
      <c r="H4150" s="126"/>
      <c r="I4150" s="130" t="s">
        <v>9657</v>
      </c>
      <c r="J4150" s="126"/>
      <c r="K4150" s="126"/>
      <c r="L4150" s="126"/>
      <c r="M4150" s="126"/>
      <c r="N4150" s="226">
        <v>0</v>
      </c>
      <c r="O4150" s="226">
        <v>300</v>
      </c>
      <c r="P4150" s="126" t="s">
        <v>12606</v>
      </c>
    </row>
    <row r="4151" spans="1:16" ht="51">
      <c r="A4151" s="126">
        <v>586</v>
      </c>
      <c r="B4151" s="126"/>
      <c r="C4151" s="127" t="s">
        <v>223</v>
      </c>
      <c r="D4151" s="121">
        <v>43028</v>
      </c>
      <c r="E4151" s="122" t="s">
        <v>9658</v>
      </c>
      <c r="F4151" s="122" t="s">
        <v>3</v>
      </c>
      <c r="G4151" s="122">
        <v>1553461</v>
      </c>
      <c r="H4151" s="126"/>
      <c r="I4151" s="130" t="s">
        <v>9659</v>
      </c>
      <c r="J4151" s="126"/>
      <c r="K4151" s="126"/>
      <c r="L4151" s="126"/>
      <c r="M4151" s="126"/>
      <c r="N4151" s="226">
        <v>0</v>
      </c>
      <c r="O4151" s="226">
        <v>478.90000000000003</v>
      </c>
      <c r="P4151" s="126" t="s">
        <v>1331</v>
      </c>
    </row>
    <row r="4152" spans="1:16" ht="51">
      <c r="A4152" s="126" t="s">
        <v>620</v>
      </c>
      <c r="B4152" s="126"/>
      <c r="C4152" s="127" t="s">
        <v>714</v>
      </c>
      <c r="D4152" s="121">
        <v>43028</v>
      </c>
      <c r="E4152" s="122" t="s">
        <v>9660</v>
      </c>
      <c r="F4152" s="122" t="s">
        <v>3</v>
      </c>
      <c r="G4152" s="122">
        <v>1553480</v>
      </c>
      <c r="H4152" s="126"/>
      <c r="I4152" s="130" t="s">
        <v>9661</v>
      </c>
      <c r="J4152" s="126"/>
      <c r="K4152" s="126"/>
      <c r="L4152" s="126"/>
      <c r="M4152" s="126"/>
      <c r="N4152" s="226">
        <v>0</v>
      </c>
      <c r="O4152" s="226">
        <v>2504.6799999999998</v>
      </c>
      <c r="P4152" s="126" t="s">
        <v>1331</v>
      </c>
    </row>
    <row r="4153" spans="1:16" ht="63.75">
      <c r="A4153" s="126">
        <v>46</v>
      </c>
      <c r="B4153" s="126"/>
      <c r="C4153" s="127" t="s">
        <v>699</v>
      </c>
      <c r="D4153" s="121">
        <v>43028</v>
      </c>
      <c r="E4153" s="122" t="s">
        <v>9662</v>
      </c>
      <c r="F4153" s="122" t="s">
        <v>3</v>
      </c>
      <c r="G4153" s="122">
        <v>1553489</v>
      </c>
      <c r="H4153" s="126"/>
      <c r="I4153" s="130" t="s">
        <v>9663</v>
      </c>
      <c r="J4153" s="126"/>
      <c r="K4153" s="126"/>
      <c r="L4153" s="126"/>
      <c r="M4153" s="126"/>
      <c r="N4153" s="226">
        <v>0</v>
      </c>
      <c r="O4153" s="226">
        <v>52385</v>
      </c>
      <c r="P4153" s="126" t="s">
        <v>1331</v>
      </c>
    </row>
    <row r="4154" spans="1:16" ht="51">
      <c r="A4154" s="126" t="s">
        <v>620</v>
      </c>
      <c r="B4154" s="126"/>
      <c r="C4154" s="127" t="s">
        <v>714</v>
      </c>
      <c r="D4154" s="121">
        <v>43028</v>
      </c>
      <c r="E4154" s="122" t="s">
        <v>9664</v>
      </c>
      <c r="F4154" s="122" t="s">
        <v>3</v>
      </c>
      <c r="G4154" s="122">
        <v>1553495</v>
      </c>
      <c r="H4154" s="126"/>
      <c r="I4154" s="130" t="s">
        <v>9665</v>
      </c>
      <c r="J4154" s="126"/>
      <c r="K4154" s="126"/>
      <c r="L4154" s="126"/>
      <c r="M4154" s="126"/>
      <c r="N4154" s="226">
        <v>0</v>
      </c>
      <c r="O4154" s="226">
        <v>517.70000000000005</v>
      </c>
      <c r="P4154" s="126" t="s">
        <v>1331</v>
      </c>
    </row>
    <row r="4155" spans="1:16" ht="51">
      <c r="A4155" s="126" t="s">
        <v>620</v>
      </c>
      <c r="B4155" s="126"/>
      <c r="C4155" s="127" t="s">
        <v>714</v>
      </c>
      <c r="D4155" s="121">
        <v>43028</v>
      </c>
      <c r="E4155" s="122" t="s">
        <v>9666</v>
      </c>
      <c r="F4155" s="122" t="s">
        <v>3</v>
      </c>
      <c r="G4155" s="122">
        <v>1553538</v>
      </c>
      <c r="H4155" s="126"/>
      <c r="I4155" s="130" t="s">
        <v>9667</v>
      </c>
      <c r="J4155" s="126"/>
      <c r="K4155" s="126"/>
      <c r="L4155" s="126"/>
      <c r="M4155" s="126"/>
      <c r="N4155" s="226">
        <v>0</v>
      </c>
      <c r="O4155" s="226">
        <v>218.75</v>
      </c>
      <c r="P4155" s="126" t="s">
        <v>1331</v>
      </c>
    </row>
    <row r="4156" spans="1:16" ht="51">
      <c r="A4156" s="126" t="s">
        <v>620</v>
      </c>
      <c r="B4156" s="126"/>
      <c r="C4156" s="127" t="s">
        <v>714</v>
      </c>
      <c r="D4156" s="121">
        <v>43028</v>
      </c>
      <c r="E4156" s="122" t="s">
        <v>9668</v>
      </c>
      <c r="F4156" s="122" t="s">
        <v>3</v>
      </c>
      <c r="G4156" s="122">
        <v>1553541</v>
      </c>
      <c r="H4156" s="126"/>
      <c r="I4156" s="130" t="s">
        <v>9667</v>
      </c>
      <c r="J4156" s="126"/>
      <c r="K4156" s="126"/>
      <c r="L4156" s="126"/>
      <c r="M4156" s="126"/>
      <c r="N4156" s="226">
        <v>0</v>
      </c>
      <c r="O4156" s="226">
        <v>6562.3600000000006</v>
      </c>
      <c r="P4156" s="126" t="s">
        <v>1331</v>
      </c>
    </row>
    <row r="4157" spans="1:16" ht="51">
      <c r="A4157" s="126" t="s">
        <v>620</v>
      </c>
      <c r="B4157" s="126"/>
      <c r="C4157" s="127" t="s">
        <v>714</v>
      </c>
      <c r="D4157" s="121">
        <v>43028</v>
      </c>
      <c r="E4157" s="122" t="s">
        <v>9669</v>
      </c>
      <c r="F4157" s="122" t="s">
        <v>3</v>
      </c>
      <c r="G4157" s="122">
        <v>1553455</v>
      </c>
      <c r="H4157" s="126"/>
      <c r="I4157" s="130" t="s">
        <v>9670</v>
      </c>
      <c r="J4157" s="126"/>
      <c r="K4157" s="126"/>
      <c r="L4157" s="126"/>
      <c r="M4157" s="126"/>
      <c r="N4157" s="226">
        <v>0</v>
      </c>
      <c r="O4157" s="226">
        <v>642.5</v>
      </c>
      <c r="P4157" s="126" t="s">
        <v>1331</v>
      </c>
    </row>
    <row r="4158" spans="1:16" ht="51">
      <c r="A4158" s="126">
        <v>292</v>
      </c>
      <c r="B4158" s="126"/>
      <c r="C4158" s="127" t="s">
        <v>152</v>
      </c>
      <c r="D4158" s="121">
        <v>43028</v>
      </c>
      <c r="E4158" s="122" t="s">
        <v>9671</v>
      </c>
      <c r="F4158" s="122" t="s">
        <v>3</v>
      </c>
      <c r="G4158" s="122">
        <v>1553451</v>
      </c>
      <c r="H4158" s="126"/>
      <c r="I4158" s="130" t="s">
        <v>9672</v>
      </c>
      <c r="J4158" s="126"/>
      <c r="K4158" s="126"/>
      <c r="L4158" s="126"/>
      <c r="M4158" s="126"/>
      <c r="N4158" s="226">
        <v>0</v>
      </c>
      <c r="O4158" s="226">
        <v>344</v>
      </c>
      <c r="P4158" s="126" t="s">
        <v>1331</v>
      </c>
    </row>
    <row r="4159" spans="1:16" ht="51">
      <c r="A4159" s="126">
        <v>292</v>
      </c>
      <c r="B4159" s="126"/>
      <c r="C4159" s="127" t="s">
        <v>152</v>
      </c>
      <c r="D4159" s="121">
        <v>43028</v>
      </c>
      <c r="E4159" s="122" t="s">
        <v>9673</v>
      </c>
      <c r="F4159" s="122" t="s">
        <v>3</v>
      </c>
      <c r="G4159" s="122">
        <v>1553449</v>
      </c>
      <c r="H4159" s="126"/>
      <c r="I4159" s="130" t="s">
        <v>9672</v>
      </c>
      <c r="J4159" s="126"/>
      <c r="K4159" s="126"/>
      <c r="L4159" s="126"/>
      <c r="M4159" s="126"/>
      <c r="N4159" s="226">
        <v>0</v>
      </c>
      <c r="O4159" s="226">
        <v>352</v>
      </c>
      <c r="P4159" s="126" t="s">
        <v>1331</v>
      </c>
    </row>
    <row r="4160" spans="1:16" ht="51">
      <c r="A4160" s="126" t="s">
        <v>620</v>
      </c>
      <c r="B4160" s="126"/>
      <c r="C4160" s="127" t="s">
        <v>714</v>
      </c>
      <c r="D4160" s="121">
        <v>43028</v>
      </c>
      <c r="E4160" s="122" t="s">
        <v>9674</v>
      </c>
      <c r="F4160" s="122" t="s">
        <v>3</v>
      </c>
      <c r="G4160" s="122">
        <v>1553405</v>
      </c>
      <c r="H4160" s="126"/>
      <c r="I4160" s="130" t="s">
        <v>9675</v>
      </c>
      <c r="J4160" s="126"/>
      <c r="K4160" s="126"/>
      <c r="L4160" s="126"/>
      <c r="M4160" s="126"/>
      <c r="N4160" s="226">
        <v>0</v>
      </c>
      <c r="O4160" s="226">
        <v>2000</v>
      </c>
      <c r="P4160" s="126" t="s">
        <v>1331</v>
      </c>
    </row>
    <row r="4161" spans="1:16" ht="51">
      <c r="A4161" s="126" t="s">
        <v>620</v>
      </c>
      <c r="B4161" s="126"/>
      <c r="C4161" s="127" t="s">
        <v>714</v>
      </c>
      <c r="D4161" s="121">
        <v>43028</v>
      </c>
      <c r="E4161" s="122" t="s">
        <v>9676</v>
      </c>
      <c r="F4161" s="122" t="s">
        <v>3</v>
      </c>
      <c r="G4161" s="122">
        <v>1553400</v>
      </c>
      <c r="H4161" s="126"/>
      <c r="I4161" s="130" t="s">
        <v>9677</v>
      </c>
      <c r="J4161" s="126"/>
      <c r="K4161" s="126"/>
      <c r="L4161" s="126"/>
      <c r="M4161" s="126"/>
      <c r="N4161" s="226">
        <v>0</v>
      </c>
      <c r="O4161" s="226">
        <v>1505.04</v>
      </c>
      <c r="P4161" s="126" t="s">
        <v>1331</v>
      </c>
    </row>
    <row r="4162" spans="1:16" ht="51">
      <c r="A4162" s="126" t="s">
        <v>620</v>
      </c>
      <c r="B4162" s="126"/>
      <c r="C4162" s="127" t="s">
        <v>714</v>
      </c>
      <c r="D4162" s="121">
        <v>43028</v>
      </c>
      <c r="E4162" s="122" t="s">
        <v>9678</v>
      </c>
      <c r="F4162" s="122" t="s">
        <v>3</v>
      </c>
      <c r="G4162" s="122">
        <v>1553376</v>
      </c>
      <c r="H4162" s="126"/>
      <c r="I4162" s="130" t="s">
        <v>9679</v>
      </c>
      <c r="J4162" s="126"/>
      <c r="K4162" s="126"/>
      <c r="L4162" s="126"/>
      <c r="M4162" s="126"/>
      <c r="N4162" s="226">
        <v>0</v>
      </c>
      <c r="O4162" s="226">
        <v>4</v>
      </c>
      <c r="P4162" s="126" t="s">
        <v>1331</v>
      </c>
    </row>
    <row r="4163" spans="1:16" ht="51">
      <c r="A4163" s="126">
        <v>249</v>
      </c>
      <c r="B4163" s="126"/>
      <c r="C4163" s="127" t="s">
        <v>776</v>
      </c>
      <c r="D4163" s="121">
        <v>43028</v>
      </c>
      <c r="E4163" s="122" t="s">
        <v>9680</v>
      </c>
      <c r="F4163" s="122" t="s">
        <v>3</v>
      </c>
      <c r="G4163" s="122">
        <v>1553616</v>
      </c>
      <c r="H4163" s="126"/>
      <c r="I4163" s="130" t="s">
        <v>9681</v>
      </c>
      <c r="J4163" s="126"/>
      <c r="K4163" s="126"/>
      <c r="L4163" s="126"/>
      <c r="M4163" s="126"/>
      <c r="N4163" s="226">
        <v>0</v>
      </c>
      <c r="O4163" s="226">
        <v>64.2</v>
      </c>
      <c r="P4163" s="126" t="s">
        <v>1331</v>
      </c>
    </row>
    <row r="4164" spans="1:16" ht="51">
      <c r="A4164" s="126">
        <v>249</v>
      </c>
      <c r="B4164" s="126"/>
      <c r="C4164" s="127" t="s">
        <v>776</v>
      </c>
      <c r="D4164" s="121">
        <v>43028</v>
      </c>
      <c r="E4164" s="122" t="s">
        <v>9682</v>
      </c>
      <c r="F4164" s="122" t="s">
        <v>3</v>
      </c>
      <c r="G4164" s="122">
        <v>1553617</v>
      </c>
      <c r="H4164" s="126"/>
      <c r="I4164" s="130" t="s">
        <v>9681</v>
      </c>
      <c r="J4164" s="126"/>
      <c r="K4164" s="126"/>
      <c r="L4164" s="126"/>
      <c r="M4164" s="126"/>
      <c r="N4164" s="226">
        <v>0</v>
      </c>
      <c r="O4164" s="226">
        <v>77</v>
      </c>
      <c r="P4164" s="126" t="s">
        <v>1331</v>
      </c>
    </row>
    <row r="4165" spans="1:16" ht="51">
      <c r="A4165" s="126">
        <v>249</v>
      </c>
      <c r="B4165" s="126"/>
      <c r="C4165" s="127" t="s">
        <v>776</v>
      </c>
      <c r="D4165" s="121">
        <v>43028</v>
      </c>
      <c r="E4165" s="122" t="s">
        <v>9683</v>
      </c>
      <c r="F4165" s="122" t="s">
        <v>3</v>
      </c>
      <c r="G4165" s="122">
        <v>1553618</v>
      </c>
      <c r="H4165" s="126"/>
      <c r="I4165" s="130" t="s">
        <v>9681</v>
      </c>
      <c r="J4165" s="126"/>
      <c r="K4165" s="126"/>
      <c r="L4165" s="126"/>
      <c r="M4165" s="126"/>
      <c r="N4165" s="226">
        <v>0</v>
      </c>
      <c r="O4165" s="226">
        <v>4</v>
      </c>
      <c r="P4165" s="126" t="s">
        <v>1331</v>
      </c>
    </row>
    <row r="4166" spans="1:16" ht="51">
      <c r="A4166" s="126">
        <v>680</v>
      </c>
      <c r="B4166" s="126"/>
      <c r="C4166" s="127" t="s">
        <v>867</v>
      </c>
      <c r="D4166" s="121">
        <v>43028</v>
      </c>
      <c r="E4166" s="122" t="s">
        <v>9684</v>
      </c>
      <c r="F4166" s="122" t="s">
        <v>3</v>
      </c>
      <c r="G4166" s="122">
        <v>1553390</v>
      </c>
      <c r="H4166" s="126"/>
      <c r="I4166" s="130" t="s">
        <v>9685</v>
      </c>
      <c r="J4166" s="126"/>
      <c r="K4166" s="126"/>
      <c r="L4166" s="126"/>
      <c r="M4166" s="126"/>
      <c r="N4166" s="226">
        <v>0</v>
      </c>
      <c r="O4166" s="226">
        <v>11176.34</v>
      </c>
      <c r="P4166" s="126" t="s">
        <v>1331</v>
      </c>
    </row>
    <row r="4167" spans="1:16" ht="51">
      <c r="A4167" s="126">
        <v>70</v>
      </c>
      <c r="B4167" s="126"/>
      <c r="C4167" s="127" t="s">
        <v>706</v>
      </c>
      <c r="D4167" s="121">
        <v>43028</v>
      </c>
      <c r="E4167" s="122" t="s">
        <v>9686</v>
      </c>
      <c r="F4167" s="122" t="s">
        <v>3</v>
      </c>
      <c r="G4167" s="122">
        <v>1553375</v>
      </c>
      <c r="H4167" s="126"/>
      <c r="I4167" s="130" t="s">
        <v>9687</v>
      </c>
      <c r="J4167" s="126"/>
      <c r="K4167" s="126"/>
      <c r="L4167" s="126"/>
      <c r="M4167" s="126"/>
      <c r="N4167" s="226">
        <v>0</v>
      </c>
      <c r="O4167" s="226">
        <v>82210.34</v>
      </c>
      <c r="P4167" s="126" t="s">
        <v>1331</v>
      </c>
    </row>
    <row r="4168" spans="1:16" ht="51">
      <c r="A4168" s="126">
        <v>70</v>
      </c>
      <c r="B4168" s="126"/>
      <c r="C4168" s="127" t="s">
        <v>706</v>
      </c>
      <c r="D4168" s="121">
        <v>43028</v>
      </c>
      <c r="E4168" s="122" t="s">
        <v>9688</v>
      </c>
      <c r="F4168" s="122" t="s">
        <v>3</v>
      </c>
      <c r="G4168" s="122">
        <v>1553374</v>
      </c>
      <c r="H4168" s="126"/>
      <c r="I4168" s="130" t="s">
        <v>9689</v>
      </c>
      <c r="J4168" s="126"/>
      <c r="K4168" s="126"/>
      <c r="L4168" s="126"/>
      <c r="M4168" s="126"/>
      <c r="N4168" s="226">
        <v>0</v>
      </c>
      <c r="O4168" s="226">
        <v>53621.04</v>
      </c>
      <c r="P4168" s="126" t="s">
        <v>1331</v>
      </c>
    </row>
    <row r="4169" spans="1:16" ht="51">
      <c r="A4169" s="126" t="s">
        <v>620</v>
      </c>
      <c r="B4169" s="126"/>
      <c r="C4169" s="127" t="s">
        <v>714</v>
      </c>
      <c r="D4169" s="121">
        <v>43028</v>
      </c>
      <c r="E4169" s="122" t="s">
        <v>9690</v>
      </c>
      <c r="F4169" s="122" t="s">
        <v>3</v>
      </c>
      <c r="G4169" s="122">
        <v>1553369</v>
      </c>
      <c r="H4169" s="126"/>
      <c r="I4169" s="130" t="s">
        <v>9691</v>
      </c>
      <c r="J4169" s="126"/>
      <c r="K4169" s="126"/>
      <c r="L4169" s="126"/>
      <c r="M4169" s="126"/>
      <c r="N4169" s="226">
        <v>0</v>
      </c>
      <c r="O4169" s="226">
        <v>1425.63</v>
      </c>
      <c r="P4169" s="126" t="s">
        <v>1331</v>
      </c>
    </row>
    <row r="4170" spans="1:16" ht="51">
      <c r="A4170" s="126" t="s">
        <v>620</v>
      </c>
      <c r="B4170" s="126"/>
      <c r="C4170" s="127" t="s">
        <v>714</v>
      </c>
      <c r="D4170" s="121">
        <v>43028</v>
      </c>
      <c r="E4170" s="122" t="s">
        <v>9692</v>
      </c>
      <c r="F4170" s="122" t="s">
        <v>3</v>
      </c>
      <c r="G4170" s="122">
        <v>1553366</v>
      </c>
      <c r="H4170" s="126"/>
      <c r="I4170" s="130" t="s">
        <v>9693</v>
      </c>
      <c r="J4170" s="126"/>
      <c r="K4170" s="126"/>
      <c r="L4170" s="126"/>
      <c r="M4170" s="126"/>
      <c r="N4170" s="226">
        <v>0</v>
      </c>
      <c r="O4170" s="226">
        <v>10475.14</v>
      </c>
      <c r="P4170" s="126" t="s">
        <v>1331</v>
      </c>
    </row>
    <row r="4171" spans="1:16" ht="51">
      <c r="A4171" s="126" t="s">
        <v>620</v>
      </c>
      <c r="B4171" s="126"/>
      <c r="C4171" s="127" t="s">
        <v>714</v>
      </c>
      <c r="D4171" s="121">
        <v>43028</v>
      </c>
      <c r="E4171" s="122" t="s">
        <v>9694</v>
      </c>
      <c r="F4171" s="122" t="s">
        <v>3</v>
      </c>
      <c r="G4171" s="122">
        <v>1553341</v>
      </c>
      <c r="H4171" s="126"/>
      <c r="I4171" s="130" t="s">
        <v>9695</v>
      </c>
      <c r="J4171" s="126"/>
      <c r="K4171" s="126"/>
      <c r="L4171" s="126"/>
      <c r="M4171" s="126"/>
      <c r="N4171" s="226">
        <v>0</v>
      </c>
      <c r="O4171" s="226">
        <v>1425</v>
      </c>
      <c r="P4171" s="126" t="s">
        <v>1331</v>
      </c>
    </row>
    <row r="4172" spans="1:16" ht="38.25">
      <c r="A4172" s="126">
        <v>292</v>
      </c>
      <c r="B4172" s="126"/>
      <c r="C4172" s="127" t="s">
        <v>152</v>
      </c>
      <c r="D4172" s="121">
        <v>43028</v>
      </c>
      <c r="E4172" s="122" t="s">
        <v>9696</v>
      </c>
      <c r="F4172" s="122" t="s">
        <v>3</v>
      </c>
      <c r="G4172" s="122">
        <v>1553337</v>
      </c>
      <c r="H4172" s="126"/>
      <c r="I4172" s="130" t="s">
        <v>9697</v>
      </c>
      <c r="J4172" s="126"/>
      <c r="K4172" s="126"/>
      <c r="L4172" s="126"/>
      <c r="M4172" s="126"/>
      <c r="N4172" s="226">
        <v>0</v>
      </c>
      <c r="O4172" s="226">
        <v>8431</v>
      </c>
      <c r="P4172" s="126" t="s">
        <v>1331</v>
      </c>
    </row>
    <row r="4173" spans="1:16" ht="51">
      <c r="A4173" s="126">
        <v>20</v>
      </c>
      <c r="B4173" s="126"/>
      <c r="C4173" s="127" t="s">
        <v>694</v>
      </c>
      <c r="D4173" s="121">
        <v>43028</v>
      </c>
      <c r="E4173" s="122" t="s">
        <v>9698</v>
      </c>
      <c r="F4173" s="122" t="s">
        <v>3</v>
      </c>
      <c r="G4173" s="122">
        <v>1553328</v>
      </c>
      <c r="H4173" s="126"/>
      <c r="I4173" s="130" t="s">
        <v>9699</v>
      </c>
      <c r="J4173" s="126"/>
      <c r="K4173" s="126"/>
      <c r="L4173" s="126"/>
      <c r="M4173" s="126"/>
      <c r="N4173" s="226">
        <v>0</v>
      </c>
      <c r="O4173" s="226">
        <v>598.4</v>
      </c>
      <c r="P4173" s="126" t="s">
        <v>1331</v>
      </c>
    </row>
    <row r="4174" spans="1:16" ht="51">
      <c r="A4174" s="126" t="s">
        <v>620</v>
      </c>
      <c r="B4174" s="126"/>
      <c r="C4174" s="127" t="s">
        <v>714</v>
      </c>
      <c r="D4174" s="121">
        <v>43031</v>
      </c>
      <c r="E4174" s="122" t="s">
        <v>9700</v>
      </c>
      <c r="F4174" s="122" t="s">
        <v>3</v>
      </c>
      <c r="G4174" s="122">
        <v>1554016</v>
      </c>
      <c r="H4174" s="126"/>
      <c r="I4174" s="130" t="s">
        <v>9701</v>
      </c>
      <c r="J4174" s="126"/>
      <c r="K4174" s="126"/>
      <c r="L4174" s="126"/>
      <c r="M4174" s="126"/>
      <c r="N4174" s="226">
        <v>0</v>
      </c>
      <c r="O4174" s="226">
        <v>38.82</v>
      </c>
      <c r="P4174" s="126" t="s">
        <v>1331</v>
      </c>
    </row>
    <row r="4175" spans="1:16" ht="51">
      <c r="A4175" s="126" t="s">
        <v>620</v>
      </c>
      <c r="B4175" s="126"/>
      <c r="C4175" s="127" t="s">
        <v>714</v>
      </c>
      <c r="D4175" s="121">
        <v>43031</v>
      </c>
      <c r="E4175" s="122" t="s">
        <v>9702</v>
      </c>
      <c r="F4175" s="122" t="s">
        <v>3</v>
      </c>
      <c r="G4175" s="122">
        <v>1553959</v>
      </c>
      <c r="H4175" s="126"/>
      <c r="I4175" s="130" t="s">
        <v>9703</v>
      </c>
      <c r="J4175" s="126"/>
      <c r="K4175" s="126"/>
      <c r="L4175" s="126"/>
      <c r="M4175" s="126"/>
      <c r="N4175" s="226">
        <v>0</v>
      </c>
      <c r="O4175" s="226">
        <v>40</v>
      </c>
      <c r="P4175" s="126" t="s">
        <v>1331</v>
      </c>
    </row>
    <row r="4176" spans="1:16" ht="51">
      <c r="A4176" s="126" t="s">
        <v>620</v>
      </c>
      <c r="B4176" s="126"/>
      <c r="C4176" s="127" t="s">
        <v>714</v>
      </c>
      <c r="D4176" s="121">
        <v>43031</v>
      </c>
      <c r="E4176" s="122" t="s">
        <v>9704</v>
      </c>
      <c r="F4176" s="122" t="s">
        <v>3</v>
      </c>
      <c r="G4176" s="122">
        <v>1553944</v>
      </c>
      <c r="H4176" s="126"/>
      <c r="I4176" s="130" t="s">
        <v>9705</v>
      </c>
      <c r="J4176" s="126"/>
      <c r="K4176" s="126"/>
      <c r="L4176" s="126"/>
      <c r="M4176" s="126"/>
      <c r="N4176" s="226">
        <v>0</v>
      </c>
      <c r="O4176" s="226">
        <v>1321</v>
      </c>
      <c r="P4176" s="126" t="s">
        <v>1331</v>
      </c>
    </row>
    <row r="4177" spans="1:16" ht="51">
      <c r="A4177" s="126">
        <v>86</v>
      </c>
      <c r="B4177" s="126"/>
      <c r="C4177" s="127" t="s">
        <v>711</v>
      </c>
      <c r="D4177" s="121">
        <v>43031</v>
      </c>
      <c r="E4177" s="122" t="s">
        <v>9706</v>
      </c>
      <c r="F4177" s="122" t="s">
        <v>3</v>
      </c>
      <c r="G4177" s="122">
        <v>1553852</v>
      </c>
      <c r="H4177" s="126"/>
      <c r="I4177" s="130" t="s">
        <v>9707</v>
      </c>
      <c r="J4177" s="126"/>
      <c r="K4177" s="126"/>
      <c r="L4177" s="126"/>
      <c r="M4177" s="126"/>
      <c r="N4177" s="226">
        <v>0</v>
      </c>
      <c r="O4177" s="226">
        <v>38</v>
      </c>
      <c r="P4177" s="126" t="s">
        <v>1331</v>
      </c>
    </row>
    <row r="4178" spans="1:16" ht="51">
      <c r="A4178" s="126" t="s">
        <v>620</v>
      </c>
      <c r="B4178" s="126"/>
      <c r="C4178" s="127" t="s">
        <v>714</v>
      </c>
      <c r="D4178" s="121">
        <v>43031</v>
      </c>
      <c r="E4178" s="122" t="s">
        <v>9708</v>
      </c>
      <c r="F4178" s="122" t="s">
        <v>3</v>
      </c>
      <c r="G4178" s="122">
        <v>1553827</v>
      </c>
      <c r="H4178" s="126"/>
      <c r="I4178" s="130" t="s">
        <v>9709</v>
      </c>
      <c r="J4178" s="126"/>
      <c r="K4178" s="126"/>
      <c r="L4178" s="126"/>
      <c r="M4178" s="126"/>
      <c r="N4178" s="226">
        <v>0</v>
      </c>
      <c r="O4178" s="226">
        <v>574.62</v>
      </c>
      <c r="P4178" s="126" t="s">
        <v>1331</v>
      </c>
    </row>
    <row r="4179" spans="1:16" ht="63.75">
      <c r="A4179" s="126">
        <v>46</v>
      </c>
      <c r="B4179" s="126"/>
      <c r="C4179" s="127" t="s">
        <v>699</v>
      </c>
      <c r="D4179" s="121">
        <v>43031</v>
      </c>
      <c r="E4179" s="122" t="s">
        <v>9710</v>
      </c>
      <c r="F4179" s="122" t="s">
        <v>3</v>
      </c>
      <c r="G4179" s="122">
        <v>1553815</v>
      </c>
      <c r="H4179" s="126"/>
      <c r="I4179" s="130" t="s">
        <v>9711</v>
      </c>
      <c r="J4179" s="126"/>
      <c r="K4179" s="126"/>
      <c r="L4179" s="126"/>
      <c r="M4179" s="126"/>
      <c r="N4179" s="226">
        <v>0</v>
      </c>
      <c r="O4179" s="226">
        <v>449866.56</v>
      </c>
      <c r="P4179" s="126" t="s">
        <v>1331</v>
      </c>
    </row>
    <row r="4180" spans="1:16" ht="51">
      <c r="A4180" s="126">
        <v>70</v>
      </c>
      <c r="B4180" s="126"/>
      <c r="C4180" s="127" t="s">
        <v>706</v>
      </c>
      <c r="D4180" s="121">
        <v>43031</v>
      </c>
      <c r="E4180" s="122" t="s">
        <v>9712</v>
      </c>
      <c r="F4180" s="122" t="s">
        <v>3</v>
      </c>
      <c r="G4180" s="122">
        <v>1553789</v>
      </c>
      <c r="H4180" s="126"/>
      <c r="I4180" s="130" t="s">
        <v>9713</v>
      </c>
      <c r="J4180" s="126"/>
      <c r="K4180" s="126"/>
      <c r="L4180" s="126"/>
      <c r="M4180" s="126"/>
      <c r="N4180" s="226">
        <v>0</v>
      </c>
      <c r="O4180" s="226">
        <v>2</v>
      </c>
      <c r="P4180" s="126" t="s">
        <v>1331</v>
      </c>
    </row>
    <row r="4181" spans="1:16" ht="51">
      <c r="A4181" s="126">
        <v>46</v>
      </c>
      <c r="B4181" s="126"/>
      <c r="C4181" s="127" t="s">
        <v>699</v>
      </c>
      <c r="D4181" s="121">
        <v>43031</v>
      </c>
      <c r="E4181" s="122" t="s">
        <v>9714</v>
      </c>
      <c r="F4181" s="122" t="s">
        <v>3</v>
      </c>
      <c r="G4181" s="122">
        <v>1553757</v>
      </c>
      <c r="H4181" s="126"/>
      <c r="I4181" s="130" t="s">
        <v>9715</v>
      </c>
      <c r="J4181" s="126"/>
      <c r="K4181" s="126"/>
      <c r="L4181" s="126"/>
      <c r="M4181" s="126"/>
      <c r="N4181" s="226">
        <v>0</v>
      </c>
      <c r="O4181" s="226">
        <v>65104</v>
      </c>
      <c r="P4181" s="126" t="s">
        <v>1331</v>
      </c>
    </row>
    <row r="4182" spans="1:16" ht="63.75">
      <c r="A4182" s="126">
        <v>201</v>
      </c>
      <c r="B4182" s="126"/>
      <c r="C4182" s="127" t="s">
        <v>757</v>
      </c>
      <c r="D4182" s="121">
        <v>43031</v>
      </c>
      <c r="E4182" s="122" t="s">
        <v>9716</v>
      </c>
      <c r="F4182" s="122" t="s">
        <v>3</v>
      </c>
      <c r="G4182" s="122">
        <v>1553741</v>
      </c>
      <c r="H4182" s="126"/>
      <c r="I4182" s="130" t="s">
        <v>9717</v>
      </c>
      <c r="J4182" s="126"/>
      <c r="K4182" s="126"/>
      <c r="L4182" s="126"/>
      <c r="M4182" s="126"/>
      <c r="N4182" s="226">
        <v>0</v>
      </c>
      <c r="O4182" s="226">
        <v>3190.5</v>
      </c>
      <c r="P4182" s="126" t="s">
        <v>1331</v>
      </c>
    </row>
    <row r="4183" spans="1:16" ht="51">
      <c r="A4183" s="126" t="s">
        <v>620</v>
      </c>
      <c r="B4183" s="126"/>
      <c r="C4183" s="127" t="s">
        <v>714</v>
      </c>
      <c r="D4183" s="121">
        <v>43031</v>
      </c>
      <c r="E4183" s="122" t="s">
        <v>9718</v>
      </c>
      <c r="F4183" s="122" t="s">
        <v>3</v>
      </c>
      <c r="G4183" s="122">
        <v>1553830</v>
      </c>
      <c r="H4183" s="126"/>
      <c r="I4183" s="130" t="s">
        <v>9719</v>
      </c>
      <c r="J4183" s="126"/>
      <c r="K4183" s="126"/>
      <c r="L4183" s="126"/>
      <c r="M4183" s="126"/>
      <c r="N4183" s="226">
        <v>0</v>
      </c>
      <c r="O4183" s="226">
        <v>2283.12</v>
      </c>
      <c r="P4183" s="126" t="s">
        <v>1331</v>
      </c>
    </row>
    <row r="4184" spans="1:16" ht="51">
      <c r="A4184" s="126">
        <v>81</v>
      </c>
      <c r="B4184" s="126"/>
      <c r="C4184" s="127" t="s">
        <v>710</v>
      </c>
      <c r="D4184" s="121">
        <v>43031</v>
      </c>
      <c r="E4184" s="122" t="s">
        <v>9720</v>
      </c>
      <c r="F4184" s="122" t="s">
        <v>3</v>
      </c>
      <c r="G4184" s="122">
        <v>1553804</v>
      </c>
      <c r="H4184" s="126"/>
      <c r="I4184" s="130" t="s">
        <v>9721</v>
      </c>
      <c r="J4184" s="126"/>
      <c r="K4184" s="126"/>
      <c r="L4184" s="126"/>
      <c r="M4184" s="126"/>
      <c r="N4184" s="226">
        <v>0</v>
      </c>
      <c r="O4184" s="226">
        <v>300</v>
      </c>
      <c r="P4184" s="126" t="s">
        <v>1331</v>
      </c>
    </row>
    <row r="4185" spans="1:16" ht="51">
      <c r="A4185" s="126">
        <v>15</v>
      </c>
      <c r="B4185" s="126"/>
      <c r="C4185" s="127" t="s">
        <v>692</v>
      </c>
      <c r="D4185" s="121">
        <v>43031</v>
      </c>
      <c r="E4185" s="122" t="s">
        <v>9722</v>
      </c>
      <c r="F4185" s="122" t="s">
        <v>3</v>
      </c>
      <c r="G4185" s="122">
        <v>1553780</v>
      </c>
      <c r="H4185" s="126"/>
      <c r="I4185" s="130" t="s">
        <v>9723</v>
      </c>
      <c r="J4185" s="126"/>
      <c r="K4185" s="126"/>
      <c r="L4185" s="126"/>
      <c r="M4185" s="126"/>
      <c r="N4185" s="226">
        <v>0</v>
      </c>
      <c r="O4185" s="226">
        <v>1.17</v>
      </c>
      <c r="P4185" s="126" t="s">
        <v>1331</v>
      </c>
    </row>
    <row r="4186" spans="1:16" ht="51">
      <c r="A4186" s="126">
        <v>15</v>
      </c>
      <c r="B4186" s="126"/>
      <c r="C4186" s="127" t="s">
        <v>692</v>
      </c>
      <c r="D4186" s="121">
        <v>43031</v>
      </c>
      <c r="E4186" s="122" t="s">
        <v>9724</v>
      </c>
      <c r="F4186" s="122" t="s">
        <v>3</v>
      </c>
      <c r="G4186" s="122">
        <v>1553778</v>
      </c>
      <c r="H4186" s="126"/>
      <c r="I4186" s="130" t="s">
        <v>9723</v>
      </c>
      <c r="J4186" s="126"/>
      <c r="K4186" s="126"/>
      <c r="L4186" s="126"/>
      <c r="M4186" s="126"/>
      <c r="N4186" s="226">
        <v>0</v>
      </c>
      <c r="O4186" s="226">
        <v>9.1300000000000008</v>
      </c>
      <c r="P4186" s="126" t="s">
        <v>1331</v>
      </c>
    </row>
    <row r="4187" spans="1:16" ht="51">
      <c r="A4187" s="126">
        <v>15</v>
      </c>
      <c r="B4187" s="126"/>
      <c r="C4187" s="127" t="s">
        <v>692</v>
      </c>
      <c r="D4187" s="121">
        <v>43031</v>
      </c>
      <c r="E4187" s="122" t="s">
        <v>9725</v>
      </c>
      <c r="F4187" s="122" t="s">
        <v>3</v>
      </c>
      <c r="G4187" s="122">
        <v>1553777</v>
      </c>
      <c r="H4187" s="126"/>
      <c r="I4187" s="130" t="s">
        <v>9726</v>
      </c>
      <c r="J4187" s="126"/>
      <c r="K4187" s="126"/>
      <c r="L4187" s="126"/>
      <c r="M4187" s="126"/>
      <c r="N4187" s="226">
        <v>0</v>
      </c>
      <c r="O4187" s="226">
        <v>0.13</v>
      </c>
      <c r="P4187" s="126" t="s">
        <v>1331</v>
      </c>
    </row>
    <row r="4188" spans="1:16" ht="51">
      <c r="A4188" s="126">
        <v>15</v>
      </c>
      <c r="B4188" s="126"/>
      <c r="C4188" s="127" t="s">
        <v>692</v>
      </c>
      <c r="D4188" s="121">
        <v>43031</v>
      </c>
      <c r="E4188" s="122" t="s">
        <v>9727</v>
      </c>
      <c r="F4188" s="122" t="s">
        <v>3</v>
      </c>
      <c r="G4188" s="122">
        <v>1553775</v>
      </c>
      <c r="H4188" s="126"/>
      <c r="I4188" s="130" t="s">
        <v>9728</v>
      </c>
      <c r="J4188" s="126"/>
      <c r="K4188" s="126"/>
      <c r="L4188" s="126"/>
      <c r="M4188" s="126"/>
      <c r="N4188" s="226">
        <v>0</v>
      </c>
      <c r="O4188" s="226">
        <v>0.03</v>
      </c>
      <c r="P4188" s="126" t="s">
        <v>1331</v>
      </c>
    </row>
    <row r="4189" spans="1:16" ht="38.25">
      <c r="A4189" s="126">
        <v>580</v>
      </c>
      <c r="B4189" s="126"/>
      <c r="C4189" s="127" t="s">
        <v>218</v>
      </c>
      <c r="D4189" s="121">
        <v>43031</v>
      </c>
      <c r="E4189" s="122" t="s">
        <v>9729</v>
      </c>
      <c r="F4189" s="122" t="s">
        <v>3</v>
      </c>
      <c r="G4189" s="122">
        <v>1553766</v>
      </c>
      <c r="H4189" s="126"/>
      <c r="I4189" s="130" t="s">
        <v>9730</v>
      </c>
      <c r="J4189" s="126"/>
      <c r="K4189" s="126"/>
      <c r="L4189" s="126"/>
      <c r="M4189" s="126"/>
      <c r="N4189" s="226">
        <v>0</v>
      </c>
      <c r="O4189" s="226">
        <v>30</v>
      </c>
      <c r="P4189" s="126" t="s">
        <v>1331</v>
      </c>
    </row>
    <row r="4190" spans="1:16" ht="51">
      <c r="A4190" s="126" t="s">
        <v>620</v>
      </c>
      <c r="B4190" s="126"/>
      <c r="C4190" s="127" t="s">
        <v>714</v>
      </c>
      <c r="D4190" s="121">
        <v>43032</v>
      </c>
      <c r="E4190" s="122" t="s">
        <v>9731</v>
      </c>
      <c r="F4190" s="122" t="s">
        <v>3</v>
      </c>
      <c r="G4190" s="122">
        <v>1554295</v>
      </c>
      <c r="H4190" s="126"/>
      <c r="I4190" s="130" t="s">
        <v>9732</v>
      </c>
      <c r="J4190" s="126"/>
      <c r="K4190" s="126"/>
      <c r="L4190" s="126"/>
      <c r="M4190" s="126"/>
      <c r="N4190" s="226">
        <v>0</v>
      </c>
      <c r="O4190" s="226">
        <v>1733.3</v>
      </c>
      <c r="P4190" s="126" t="s">
        <v>1331</v>
      </c>
    </row>
    <row r="4191" spans="1:16" ht="51">
      <c r="A4191" s="126">
        <v>20</v>
      </c>
      <c r="B4191" s="126"/>
      <c r="C4191" s="127" t="s">
        <v>694</v>
      </c>
      <c r="D4191" s="121">
        <v>43032</v>
      </c>
      <c r="E4191" s="122" t="s">
        <v>9733</v>
      </c>
      <c r="F4191" s="122" t="s">
        <v>3</v>
      </c>
      <c r="G4191" s="122">
        <v>1554332</v>
      </c>
      <c r="H4191" s="126"/>
      <c r="I4191" s="130" t="s">
        <v>9734</v>
      </c>
      <c r="J4191" s="126"/>
      <c r="K4191" s="126"/>
      <c r="L4191" s="126"/>
      <c r="M4191" s="126"/>
      <c r="N4191" s="226">
        <v>0</v>
      </c>
      <c r="O4191" s="226">
        <v>988.80000000000007</v>
      </c>
      <c r="P4191" s="126" t="s">
        <v>1331</v>
      </c>
    </row>
    <row r="4192" spans="1:16" ht="51">
      <c r="A4192" s="126">
        <v>292</v>
      </c>
      <c r="B4192" s="126"/>
      <c r="C4192" s="127" t="s">
        <v>152</v>
      </c>
      <c r="D4192" s="121">
        <v>43032</v>
      </c>
      <c r="E4192" s="122" t="s">
        <v>9735</v>
      </c>
      <c r="F4192" s="122" t="s">
        <v>3</v>
      </c>
      <c r="G4192" s="122">
        <v>1554337</v>
      </c>
      <c r="H4192" s="126"/>
      <c r="I4192" s="130" t="s">
        <v>7518</v>
      </c>
      <c r="J4192" s="126"/>
      <c r="K4192" s="126"/>
      <c r="L4192" s="126"/>
      <c r="M4192" s="126"/>
      <c r="N4192" s="226">
        <v>0</v>
      </c>
      <c r="O4192" s="226">
        <v>345</v>
      </c>
      <c r="P4192" s="126" t="s">
        <v>1331</v>
      </c>
    </row>
    <row r="4193" spans="1:16" ht="51">
      <c r="A4193" s="126">
        <v>292</v>
      </c>
      <c r="B4193" s="126"/>
      <c r="C4193" s="127" t="s">
        <v>152</v>
      </c>
      <c r="D4193" s="121">
        <v>43032</v>
      </c>
      <c r="E4193" s="122" t="s">
        <v>9736</v>
      </c>
      <c r="F4193" s="122" t="s">
        <v>3</v>
      </c>
      <c r="G4193" s="122">
        <v>1554338</v>
      </c>
      <c r="H4193" s="126"/>
      <c r="I4193" s="130" t="s">
        <v>7518</v>
      </c>
      <c r="J4193" s="126"/>
      <c r="K4193" s="126"/>
      <c r="L4193" s="126"/>
      <c r="M4193" s="126"/>
      <c r="N4193" s="226">
        <v>0</v>
      </c>
      <c r="O4193" s="226">
        <v>303</v>
      </c>
      <c r="P4193" s="126" t="s">
        <v>1331</v>
      </c>
    </row>
    <row r="4194" spans="1:16" ht="51">
      <c r="A4194" s="126">
        <v>292</v>
      </c>
      <c r="B4194" s="126"/>
      <c r="C4194" s="127" t="s">
        <v>152</v>
      </c>
      <c r="D4194" s="121">
        <v>43032</v>
      </c>
      <c r="E4194" s="122" t="s">
        <v>9737</v>
      </c>
      <c r="F4194" s="122" t="s">
        <v>3</v>
      </c>
      <c r="G4194" s="122">
        <v>1554339</v>
      </c>
      <c r="H4194" s="126"/>
      <c r="I4194" s="130" t="s">
        <v>7518</v>
      </c>
      <c r="J4194" s="126"/>
      <c r="K4194" s="126"/>
      <c r="L4194" s="126"/>
      <c r="M4194" s="126"/>
      <c r="N4194" s="226">
        <v>0</v>
      </c>
      <c r="O4194" s="226">
        <v>280</v>
      </c>
      <c r="P4194" s="126" t="s">
        <v>1331</v>
      </c>
    </row>
    <row r="4195" spans="1:16" ht="51">
      <c r="A4195" s="126" t="s">
        <v>620</v>
      </c>
      <c r="B4195" s="126"/>
      <c r="C4195" s="127" t="s">
        <v>714</v>
      </c>
      <c r="D4195" s="121">
        <v>43032</v>
      </c>
      <c r="E4195" s="122" t="s">
        <v>9738</v>
      </c>
      <c r="F4195" s="122" t="s">
        <v>3</v>
      </c>
      <c r="G4195" s="122">
        <v>1554205</v>
      </c>
      <c r="H4195" s="126"/>
      <c r="I4195" s="130" t="s">
        <v>9739</v>
      </c>
      <c r="J4195" s="126"/>
      <c r="K4195" s="126"/>
      <c r="L4195" s="126"/>
      <c r="M4195" s="126"/>
      <c r="N4195" s="226">
        <v>0</v>
      </c>
      <c r="O4195" s="226">
        <v>10</v>
      </c>
      <c r="P4195" s="126" t="s">
        <v>1331</v>
      </c>
    </row>
    <row r="4196" spans="1:16" ht="51">
      <c r="A4196" s="126">
        <v>41</v>
      </c>
      <c r="B4196" s="126"/>
      <c r="C4196" s="127" t="s">
        <v>698</v>
      </c>
      <c r="D4196" s="121">
        <v>43032</v>
      </c>
      <c r="E4196" s="122" t="s">
        <v>9741</v>
      </c>
      <c r="F4196" s="122" t="s">
        <v>3</v>
      </c>
      <c r="G4196" s="122">
        <v>1554224</v>
      </c>
      <c r="H4196" s="126"/>
      <c r="I4196" s="130" t="s">
        <v>9740</v>
      </c>
      <c r="J4196" s="126"/>
      <c r="K4196" s="126"/>
      <c r="L4196" s="126"/>
      <c r="M4196" s="126"/>
      <c r="N4196" s="226">
        <v>0</v>
      </c>
      <c r="O4196" s="226">
        <v>0.5</v>
      </c>
      <c r="P4196" s="126" t="s">
        <v>12606</v>
      </c>
    </row>
    <row r="4197" spans="1:16" ht="51">
      <c r="A4197" s="126" t="s">
        <v>620</v>
      </c>
      <c r="B4197" s="126"/>
      <c r="C4197" s="127" t="s">
        <v>714</v>
      </c>
      <c r="D4197" s="121">
        <v>43032</v>
      </c>
      <c r="E4197" s="122" t="s">
        <v>9742</v>
      </c>
      <c r="F4197" s="122" t="s">
        <v>3</v>
      </c>
      <c r="G4197" s="122">
        <v>1554250</v>
      </c>
      <c r="H4197" s="126"/>
      <c r="I4197" s="130" t="s">
        <v>9743</v>
      </c>
      <c r="J4197" s="126"/>
      <c r="K4197" s="126"/>
      <c r="L4197" s="126"/>
      <c r="M4197" s="126"/>
      <c r="N4197" s="226">
        <v>0</v>
      </c>
      <c r="O4197" s="226">
        <v>38.82</v>
      </c>
      <c r="P4197" s="126" t="s">
        <v>1331</v>
      </c>
    </row>
    <row r="4198" spans="1:16" ht="51">
      <c r="A4198" s="126" t="s">
        <v>620</v>
      </c>
      <c r="B4198" s="126"/>
      <c r="C4198" s="127" t="s">
        <v>714</v>
      </c>
      <c r="D4198" s="121">
        <v>43032</v>
      </c>
      <c r="E4198" s="122" t="s">
        <v>9744</v>
      </c>
      <c r="F4198" s="122" t="s">
        <v>3</v>
      </c>
      <c r="G4198" s="122">
        <v>1554286</v>
      </c>
      <c r="H4198" s="126"/>
      <c r="I4198" s="130" t="s">
        <v>9745</v>
      </c>
      <c r="J4198" s="126"/>
      <c r="K4198" s="126"/>
      <c r="L4198" s="126"/>
      <c r="M4198" s="126"/>
      <c r="N4198" s="226">
        <v>0</v>
      </c>
      <c r="O4198" s="226">
        <v>7624.3600000000006</v>
      </c>
      <c r="P4198" s="126" t="s">
        <v>1331</v>
      </c>
    </row>
    <row r="4199" spans="1:16" ht="51">
      <c r="A4199" s="126" t="s">
        <v>620</v>
      </c>
      <c r="B4199" s="126"/>
      <c r="C4199" s="127" t="s">
        <v>714</v>
      </c>
      <c r="D4199" s="121">
        <v>43032</v>
      </c>
      <c r="E4199" s="122" t="s">
        <v>9746</v>
      </c>
      <c r="F4199" s="122" t="s">
        <v>3</v>
      </c>
      <c r="G4199" s="122">
        <v>1554288</v>
      </c>
      <c r="H4199" s="126"/>
      <c r="I4199" s="130" t="s">
        <v>9747</v>
      </c>
      <c r="J4199" s="126"/>
      <c r="K4199" s="126"/>
      <c r="L4199" s="126"/>
      <c r="M4199" s="126"/>
      <c r="N4199" s="226">
        <v>0</v>
      </c>
      <c r="O4199" s="226">
        <v>1</v>
      </c>
      <c r="P4199" s="126" t="s">
        <v>1331</v>
      </c>
    </row>
    <row r="4200" spans="1:16" ht="51">
      <c r="A4200" s="126" t="s">
        <v>620</v>
      </c>
      <c r="B4200" s="126"/>
      <c r="C4200" s="127" t="s">
        <v>714</v>
      </c>
      <c r="D4200" s="121">
        <v>43032</v>
      </c>
      <c r="E4200" s="122" t="s">
        <v>9748</v>
      </c>
      <c r="F4200" s="122" t="s">
        <v>3</v>
      </c>
      <c r="G4200" s="122">
        <v>1554387</v>
      </c>
      <c r="H4200" s="126"/>
      <c r="I4200" s="130" t="s">
        <v>9749</v>
      </c>
      <c r="J4200" s="126"/>
      <c r="K4200" s="126"/>
      <c r="L4200" s="126"/>
      <c r="M4200" s="126"/>
      <c r="N4200" s="226">
        <v>0</v>
      </c>
      <c r="O4200" s="226">
        <v>1000</v>
      </c>
      <c r="P4200" s="126" t="s">
        <v>1331</v>
      </c>
    </row>
    <row r="4201" spans="1:16" ht="63.75">
      <c r="A4201" s="126">
        <v>81</v>
      </c>
      <c r="B4201" s="126"/>
      <c r="C4201" s="127" t="s">
        <v>710</v>
      </c>
      <c r="D4201" s="121">
        <v>43032</v>
      </c>
      <c r="E4201" s="122" t="s">
        <v>9750</v>
      </c>
      <c r="F4201" s="122" t="s">
        <v>3</v>
      </c>
      <c r="G4201" s="122">
        <v>1554280</v>
      </c>
      <c r="H4201" s="126"/>
      <c r="I4201" s="130" t="s">
        <v>9751</v>
      </c>
      <c r="J4201" s="126"/>
      <c r="K4201" s="126"/>
      <c r="L4201" s="126"/>
      <c r="M4201" s="126"/>
      <c r="N4201" s="226">
        <v>0</v>
      </c>
      <c r="O4201" s="226">
        <v>102621.35</v>
      </c>
      <c r="P4201" s="126" t="s">
        <v>1331</v>
      </c>
    </row>
    <row r="4202" spans="1:16" ht="63.75">
      <c r="A4202" s="126">
        <v>287</v>
      </c>
      <c r="B4202" s="126"/>
      <c r="C4202" s="127" t="s">
        <v>791</v>
      </c>
      <c r="D4202" s="121">
        <v>43032</v>
      </c>
      <c r="E4202" s="122" t="s">
        <v>9752</v>
      </c>
      <c r="F4202" s="122" t="s">
        <v>3</v>
      </c>
      <c r="G4202" s="122">
        <v>1554284</v>
      </c>
      <c r="H4202" s="126"/>
      <c r="I4202" s="130" t="s">
        <v>9753</v>
      </c>
      <c r="J4202" s="126"/>
      <c r="K4202" s="126"/>
      <c r="L4202" s="126"/>
      <c r="M4202" s="126"/>
      <c r="N4202" s="226">
        <v>0</v>
      </c>
      <c r="O4202" s="226">
        <v>61106.57</v>
      </c>
      <c r="P4202" s="126" t="s">
        <v>1331</v>
      </c>
    </row>
    <row r="4203" spans="1:16" ht="63.75">
      <c r="A4203" s="126">
        <v>342</v>
      </c>
      <c r="B4203" s="126"/>
      <c r="C4203" s="127" t="s">
        <v>817</v>
      </c>
      <c r="D4203" s="121">
        <v>43032</v>
      </c>
      <c r="E4203" s="122" t="s">
        <v>9754</v>
      </c>
      <c r="F4203" s="122" t="s">
        <v>3</v>
      </c>
      <c r="G4203" s="122">
        <v>1554287</v>
      </c>
      <c r="H4203" s="126"/>
      <c r="I4203" s="130" t="s">
        <v>9755</v>
      </c>
      <c r="J4203" s="126"/>
      <c r="K4203" s="126"/>
      <c r="L4203" s="126"/>
      <c r="M4203" s="126"/>
      <c r="N4203" s="226">
        <v>0</v>
      </c>
      <c r="O4203" s="226">
        <v>50931.78</v>
      </c>
      <c r="P4203" s="126" t="s">
        <v>1331</v>
      </c>
    </row>
    <row r="4204" spans="1:16" ht="63.75">
      <c r="A4204" s="126">
        <v>310</v>
      </c>
      <c r="B4204" s="126"/>
      <c r="C4204" s="127" t="s">
        <v>808</v>
      </c>
      <c r="D4204" s="121">
        <v>43032</v>
      </c>
      <c r="E4204" s="122" t="s">
        <v>9756</v>
      </c>
      <c r="F4204" s="122" t="s">
        <v>3</v>
      </c>
      <c r="G4204" s="122">
        <v>1554291</v>
      </c>
      <c r="H4204" s="126"/>
      <c r="I4204" s="130" t="s">
        <v>9757</v>
      </c>
      <c r="J4204" s="126"/>
      <c r="K4204" s="126"/>
      <c r="L4204" s="126"/>
      <c r="M4204" s="126"/>
      <c r="N4204" s="226">
        <v>0</v>
      </c>
      <c r="O4204" s="226">
        <v>29207.22</v>
      </c>
      <c r="P4204" s="126" t="s">
        <v>1331</v>
      </c>
    </row>
    <row r="4205" spans="1:16" ht="51">
      <c r="A4205" s="126">
        <v>347</v>
      </c>
      <c r="B4205" s="126"/>
      <c r="C4205" s="127" t="s">
        <v>822</v>
      </c>
      <c r="D4205" s="121">
        <v>43032</v>
      </c>
      <c r="E4205" s="122" t="s">
        <v>9758</v>
      </c>
      <c r="F4205" s="122" t="s">
        <v>3</v>
      </c>
      <c r="G4205" s="122">
        <v>1554191</v>
      </c>
      <c r="H4205" s="126"/>
      <c r="I4205" s="130" t="s">
        <v>9759</v>
      </c>
      <c r="J4205" s="126"/>
      <c r="K4205" s="126"/>
      <c r="L4205" s="126"/>
      <c r="M4205" s="126"/>
      <c r="N4205" s="226">
        <v>0</v>
      </c>
      <c r="O4205" s="226">
        <v>1707.5</v>
      </c>
      <c r="P4205" s="126" t="s">
        <v>1331</v>
      </c>
    </row>
    <row r="4206" spans="1:16" ht="63.75">
      <c r="A4206" s="126">
        <v>287</v>
      </c>
      <c r="B4206" s="126"/>
      <c r="C4206" s="127" t="s">
        <v>791</v>
      </c>
      <c r="D4206" s="121">
        <v>43032</v>
      </c>
      <c r="E4206" s="122" t="s">
        <v>9760</v>
      </c>
      <c r="F4206" s="122" t="s">
        <v>3</v>
      </c>
      <c r="G4206" s="122">
        <v>1554203</v>
      </c>
      <c r="H4206" s="126"/>
      <c r="I4206" s="130" t="s">
        <v>9761</v>
      </c>
      <c r="J4206" s="126"/>
      <c r="K4206" s="126"/>
      <c r="L4206" s="126"/>
      <c r="M4206" s="126"/>
      <c r="N4206" s="226">
        <v>0</v>
      </c>
      <c r="O4206" s="226">
        <v>22929.08</v>
      </c>
      <c r="P4206" s="126" t="s">
        <v>1331</v>
      </c>
    </row>
    <row r="4207" spans="1:16" ht="63.75">
      <c r="A4207" s="126" t="s">
        <v>620</v>
      </c>
      <c r="B4207" s="126"/>
      <c r="C4207" s="127" t="s">
        <v>714</v>
      </c>
      <c r="D4207" s="121">
        <v>43032</v>
      </c>
      <c r="E4207" s="122" t="s">
        <v>9762</v>
      </c>
      <c r="F4207" s="122" t="s">
        <v>3</v>
      </c>
      <c r="G4207" s="122">
        <v>1554228</v>
      </c>
      <c r="H4207" s="126"/>
      <c r="I4207" s="130" t="s">
        <v>9763</v>
      </c>
      <c r="J4207" s="126"/>
      <c r="K4207" s="126"/>
      <c r="L4207" s="126"/>
      <c r="M4207" s="126"/>
      <c r="N4207" s="226">
        <v>0</v>
      </c>
      <c r="O4207" s="226">
        <v>9958.49</v>
      </c>
      <c r="P4207" s="126" t="s">
        <v>1331</v>
      </c>
    </row>
    <row r="4208" spans="1:16" ht="63.75">
      <c r="A4208" s="126">
        <v>580</v>
      </c>
      <c r="B4208" s="126"/>
      <c r="C4208" s="127" t="s">
        <v>218</v>
      </c>
      <c r="D4208" s="121">
        <v>43032</v>
      </c>
      <c r="E4208" s="122" t="s">
        <v>9764</v>
      </c>
      <c r="F4208" s="122" t="s">
        <v>3</v>
      </c>
      <c r="G4208" s="122">
        <v>1554237</v>
      </c>
      <c r="H4208" s="126"/>
      <c r="I4208" s="130" t="s">
        <v>9765</v>
      </c>
      <c r="J4208" s="126"/>
      <c r="K4208" s="126"/>
      <c r="L4208" s="126"/>
      <c r="M4208" s="126"/>
      <c r="N4208" s="226">
        <v>0</v>
      </c>
      <c r="O4208" s="226">
        <v>650</v>
      </c>
      <c r="P4208" s="126" t="s">
        <v>1331</v>
      </c>
    </row>
    <row r="4209" spans="1:16" ht="51">
      <c r="A4209" s="126" t="s">
        <v>620</v>
      </c>
      <c r="B4209" s="126"/>
      <c r="C4209" s="127" t="s">
        <v>714</v>
      </c>
      <c r="D4209" s="121">
        <v>43032</v>
      </c>
      <c r="E4209" s="122" t="s">
        <v>9766</v>
      </c>
      <c r="F4209" s="122" t="s">
        <v>3</v>
      </c>
      <c r="G4209" s="122">
        <v>1554240</v>
      </c>
      <c r="H4209" s="126"/>
      <c r="I4209" s="130" t="s">
        <v>9767</v>
      </c>
      <c r="J4209" s="126"/>
      <c r="K4209" s="126"/>
      <c r="L4209" s="126"/>
      <c r="M4209" s="126"/>
      <c r="N4209" s="226">
        <v>0</v>
      </c>
      <c r="O4209" s="226">
        <v>47744.53</v>
      </c>
      <c r="P4209" s="126" t="s">
        <v>1331</v>
      </c>
    </row>
    <row r="4210" spans="1:16" ht="51">
      <c r="A4210" s="126">
        <v>25</v>
      </c>
      <c r="B4210" s="126"/>
      <c r="C4210" s="127" t="s">
        <v>695</v>
      </c>
      <c r="D4210" s="121">
        <v>43033</v>
      </c>
      <c r="E4210" s="122" t="s">
        <v>9768</v>
      </c>
      <c r="F4210" s="122" t="s">
        <v>3</v>
      </c>
      <c r="G4210" s="122">
        <v>1554778</v>
      </c>
      <c r="H4210" s="126"/>
      <c r="I4210" s="130" t="s">
        <v>9769</v>
      </c>
      <c r="J4210" s="126"/>
      <c r="K4210" s="126"/>
      <c r="L4210" s="126"/>
      <c r="M4210" s="126"/>
      <c r="N4210" s="226">
        <v>0</v>
      </c>
      <c r="O4210" s="226">
        <v>500</v>
      </c>
      <c r="P4210" s="126" t="s">
        <v>1331</v>
      </c>
    </row>
    <row r="4211" spans="1:16" ht="51">
      <c r="A4211" s="126">
        <v>373</v>
      </c>
      <c r="B4211" s="126"/>
      <c r="C4211" s="127" t="s">
        <v>1273</v>
      </c>
      <c r="D4211" s="121">
        <v>43033</v>
      </c>
      <c r="E4211" s="122" t="s">
        <v>9770</v>
      </c>
      <c r="F4211" s="122" t="s">
        <v>3</v>
      </c>
      <c r="G4211" s="122">
        <v>1554725</v>
      </c>
      <c r="H4211" s="126"/>
      <c r="I4211" s="130" t="s">
        <v>9771</v>
      </c>
      <c r="J4211" s="126"/>
      <c r="K4211" s="126"/>
      <c r="L4211" s="126"/>
      <c r="M4211" s="126"/>
      <c r="N4211" s="226">
        <v>0</v>
      </c>
      <c r="O4211" s="226">
        <v>1554.04</v>
      </c>
      <c r="P4211" s="126" t="s">
        <v>1331</v>
      </c>
    </row>
    <row r="4212" spans="1:16" ht="51">
      <c r="A4212" s="126">
        <v>15</v>
      </c>
      <c r="B4212" s="126"/>
      <c r="C4212" s="127" t="s">
        <v>692</v>
      </c>
      <c r="D4212" s="121">
        <v>43033</v>
      </c>
      <c r="E4212" s="122" t="s">
        <v>9772</v>
      </c>
      <c r="F4212" s="122" t="s">
        <v>3</v>
      </c>
      <c r="G4212" s="122">
        <v>1554687</v>
      </c>
      <c r="H4212" s="126"/>
      <c r="I4212" s="130" t="s">
        <v>9773</v>
      </c>
      <c r="J4212" s="126"/>
      <c r="K4212" s="126"/>
      <c r="L4212" s="126"/>
      <c r="M4212" s="126"/>
      <c r="N4212" s="226">
        <v>0</v>
      </c>
      <c r="O4212" s="226">
        <v>3219.7200000000003</v>
      </c>
      <c r="P4212" s="126" t="s">
        <v>1331</v>
      </c>
    </row>
    <row r="4213" spans="1:16" ht="51">
      <c r="A4213" s="126" t="s">
        <v>620</v>
      </c>
      <c r="B4213" s="126"/>
      <c r="C4213" s="127" t="s">
        <v>714</v>
      </c>
      <c r="D4213" s="121">
        <v>43033</v>
      </c>
      <c r="E4213" s="122" t="s">
        <v>9774</v>
      </c>
      <c r="F4213" s="122" t="s">
        <v>3</v>
      </c>
      <c r="G4213" s="122">
        <v>1554663</v>
      </c>
      <c r="H4213" s="126"/>
      <c r="I4213" s="130" t="s">
        <v>9775</v>
      </c>
      <c r="J4213" s="126"/>
      <c r="K4213" s="126"/>
      <c r="L4213" s="126"/>
      <c r="M4213" s="126"/>
      <c r="N4213" s="226">
        <v>0</v>
      </c>
      <c r="O4213" s="226">
        <v>343.26</v>
      </c>
      <c r="P4213" s="126" t="s">
        <v>1331</v>
      </c>
    </row>
    <row r="4214" spans="1:16" ht="51">
      <c r="A4214" s="126">
        <v>15</v>
      </c>
      <c r="B4214" s="126"/>
      <c r="C4214" s="127" t="s">
        <v>692</v>
      </c>
      <c r="D4214" s="121">
        <v>43033</v>
      </c>
      <c r="E4214" s="122" t="s">
        <v>9776</v>
      </c>
      <c r="F4214" s="122" t="s">
        <v>3</v>
      </c>
      <c r="G4214" s="122">
        <v>1554882</v>
      </c>
      <c r="H4214" s="126"/>
      <c r="I4214" s="130" t="s">
        <v>9777</v>
      </c>
      <c r="J4214" s="126"/>
      <c r="K4214" s="126"/>
      <c r="L4214" s="126"/>
      <c r="M4214" s="126"/>
      <c r="N4214" s="226">
        <v>0</v>
      </c>
      <c r="O4214" s="226">
        <v>382.25</v>
      </c>
      <c r="P4214" s="126" t="s">
        <v>1331</v>
      </c>
    </row>
    <row r="4215" spans="1:16" ht="51">
      <c r="A4215" s="126">
        <v>15</v>
      </c>
      <c r="B4215" s="126"/>
      <c r="C4215" s="127" t="s">
        <v>692</v>
      </c>
      <c r="D4215" s="121">
        <v>43033</v>
      </c>
      <c r="E4215" s="122" t="s">
        <v>9778</v>
      </c>
      <c r="F4215" s="122" t="s">
        <v>3</v>
      </c>
      <c r="G4215" s="122">
        <v>1554881</v>
      </c>
      <c r="H4215" s="126"/>
      <c r="I4215" s="130" t="s">
        <v>9779</v>
      </c>
      <c r="J4215" s="126"/>
      <c r="K4215" s="126"/>
      <c r="L4215" s="126"/>
      <c r="M4215" s="126"/>
      <c r="N4215" s="226">
        <v>0</v>
      </c>
      <c r="O4215" s="226">
        <v>1.45</v>
      </c>
      <c r="P4215" s="126" t="s">
        <v>1331</v>
      </c>
    </row>
    <row r="4216" spans="1:16" ht="38.25">
      <c r="A4216" s="126">
        <v>526</v>
      </c>
      <c r="B4216" s="126"/>
      <c r="C4216" s="127" t="s">
        <v>847</v>
      </c>
      <c r="D4216" s="121">
        <v>43033</v>
      </c>
      <c r="E4216" s="122" t="s">
        <v>9780</v>
      </c>
      <c r="F4216" s="122" t="s">
        <v>3</v>
      </c>
      <c r="G4216" s="122">
        <v>1554876</v>
      </c>
      <c r="H4216" s="126"/>
      <c r="I4216" s="130" t="s">
        <v>9781</v>
      </c>
      <c r="J4216" s="126"/>
      <c r="K4216" s="126"/>
      <c r="L4216" s="126"/>
      <c r="M4216" s="126"/>
      <c r="N4216" s="226">
        <v>0</v>
      </c>
      <c r="O4216" s="226">
        <v>15</v>
      </c>
      <c r="P4216" s="126" t="s">
        <v>1331</v>
      </c>
    </row>
    <row r="4217" spans="1:16" ht="38.25">
      <c r="A4217" s="126">
        <v>117</v>
      </c>
      <c r="B4217" s="126"/>
      <c r="C4217" s="127" t="s">
        <v>723</v>
      </c>
      <c r="D4217" s="121">
        <v>43033</v>
      </c>
      <c r="E4217" s="122" t="s">
        <v>9782</v>
      </c>
      <c r="F4217" s="122" t="s">
        <v>3</v>
      </c>
      <c r="G4217" s="122">
        <v>1554831</v>
      </c>
      <c r="H4217" s="126"/>
      <c r="I4217" s="130" t="s">
        <v>9783</v>
      </c>
      <c r="J4217" s="126"/>
      <c r="K4217" s="126"/>
      <c r="L4217" s="126"/>
      <c r="M4217" s="126"/>
      <c r="N4217" s="226">
        <v>0</v>
      </c>
      <c r="O4217" s="226">
        <v>371</v>
      </c>
      <c r="P4217" s="126" t="s">
        <v>1331</v>
      </c>
    </row>
    <row r="4218" spans="1:16" ht="63.75">
      <c r="A4218" s="126">
        <v>287</v>
      </c>
      <c r="B4218" s="126"/>
      <c r="C4218" s="127" t="s">
        <v>791</v>
      </c>
      <c r="D4218" s="121">
        <v>43033</v>
      </c>
      <c r="E4218" s="122" t="s">
        <v>9784</v>
      </c>
      <c r="F4218" s="122" t="s">
        <v>3</v>
      </c>
      <c r="G4218" s="122">
        <v>1554614</v>
      </c>
      <c r="H4218" s="126"/>
      <c r="I4218" s="130" t="s">
        <v>9785</v>
      </c>
      <c r="J4218" s="126"/>
      <c r="K4218" s="126"/>
      <c r="L4218" s="126"/>
      <c r="M4218" s="126"/>
      <c r="N4218" s="226">
        <v>0</v>
      </c>
      <c r="O4218" s="226">
        <v>8583.41</v>
      </c>
      <c r="P4218" s="126" t="s">
        <v>1331</v>
      </c>
    </row>
    <row r="4219" spans="1:16" ht="63.75">
      <c r="A4219" s="126">
        <v>287</v>
      </c>
      <c r="B4219" s="126"/>
      <c r="C4219" s="127" t="s">
        <v>791</v>
      </c>
      <c r="D4219" s="121">
        <v>43033</v>
      </c>
      <c r="E4219" s="122" t="s">
        <v>9786</v>
      </c>
      <c r="F4219" s="122" t="s">
        <v>3</v>
      </c>
      <c r="G4219" s="122">
        <v>1554616</v>
      </c>
      <c r="H4219" s="126"/>
      <c r="I4219" s="130" t="s">
        <v>9787</v>
      </c>
      <c r="J4219" s="126"/>
      <c r="K4219" s="126"/>
      <c r="L4219" s="126"/>
      <c r="M4219" s="126"/>
      <c r="N4219" s="226">
        <v>0</v>
      </c>
      <c r="O4219" s="226">
        <v>188782.32</v>
      </c>
      <c r="P4219" s="126" t="s">
        <v>1331</v>
      </c>
    </row>
    <row r="4220" spans="1:16" ht="51">
      <c r="A4220" s="126">
        <v>46</v>
      </c>
      <c r="B4220" s="126"/>
      <c r="C4220" s="127" t="s">
        <v>699</v>
      </c>
      <c r="D4220" s="121">
        <v>43033</v>
      </c>
      <c r="E4220" s="122" t="s">
        <v>9788</v>
      </c>
      <c r="F4220" s="122" t="s">
        <v>3</v>
      </c>
      <c r="G4220" s="122">
        <v>1554664</v>
      </c>
      <c r="H4220" s="126"/>
      <c r="I4220" s="130" t="s">
        <v>9789</v>
      </c>
      <c r="J4220" s="126"/>
      <c r="K4220" s="126"/>
      <c r="L4220" s="126"/>
      <c r="M4220" s="126"/>
      <c r="N4220" s="226">
        <v>0</v>
      </c>
      <c r="O4220" s="226">
        <v>54000</v>
      </c>
      <c r="P4220" s="126" t="s">
        <v>1331</v>
      </c>
    </row>
    <row r="4221" spans="1:16" ht="51">
      <c r="A4221" s="126" t="s">
        <v>623</v>
      </c>
      <c r="B4221" s="126"/>
      <c r="C4221" s="127" t="s">
        <v>716</v>
      </c>
      <c r="D4221" s="121">
        <v>43033</v>
      </c>
      <c r="E4221" s="122" t="s">
        <v>9790</v>
      </c>
      <c r="F4221" s="122" t="s">
        <v>3</v>
      </c>
      <c r="G4221" s="122">
        <v>1554667</v>
      </c>
      <c r="H4221" s="126"/>
      <c r="I4221" s="130" t="s">
        <v>9791</v>
      </c>
      <c r="J4221" s="126"/>
      <c r="K4221" s="126"/>
      <c r="L4221" s="126"/>
      <c r="M4221" s="126"/>
      <c r="N4221" s="226">
        <v>0</v>
      </c>
      <c r="O4221" s="226">
        <v>404060</v>
      </c>
      <c r="P4221" s="126" t="s">
        <v>1331</v>
      </c>
    </row>
    <row r="4222" spans="1:16" ht="38.25">
      <c r="A4222" s="126">
        <v>15</v>
      </c>
      <c r="B4222" s="126"/>
      <c r="C4222" s="127" t="s">
        <v>692</v>
      </c>
      <c r="D4222" s="121">
        <v>43033</v>
      </c>
      <c r="E4222" s="122" t="s">
        <v>9792</v>
      </c>
      <c r="F4222" s="122" t="s">
        <v>3</v>
      </c>
      <c r="G4222" s="122">
        <v>1554661</v>
      </c>
      <c r="H4222" s="126"/>
      <c r="I4222" s="130" t="s">
        <v>9793</v>
      </c>
      <c r="J4222" s="126"/>
      <c r="K4222" s="126"/>
      <c r="L4222" s="126"/>
      <c r="M4222" s="126"/>
      <c r="N4222" s="226">
        <v>0</v>
      </c>
      <c r="O4222" s="226">
        <v>4.0999999999999996</v>
      </c>
      <c r="P4222" s="126" t="s">
        <v>1331</v>
      </c>
    </row>
    <row r="4223" spans="1:16" ht="38.25">
      <c r="A4223" s="126">
        <v>86</v>
      </c>
      <c r="B4223" s="126"/>
      <c r="C4223" s="127" t="s">
        <v>711</v>
      </c>
      <c r="D4223" s="121">
        <v>43033</v>
      </c>
      <c r="E4223" s="122" t="s">
        <v>9794</v>
      </c>
      <c r="F4223" s="122" t="s">
        <v>3</v>
      </c>
      <c r="G4223" s="122">
        <v>1554597</v>
      </c>
      <c r="H4223" s="126"/>
      <c r="I4223" s="130" t="s">
        <v>9795</v>
      </c>
      <c r="J4223" s="126"/>
      <c r="K4223" s="126"/>
      <c r="L4223" s="126"/>
      <c r="M4223" s="126"/>
      <c r="N4223" s="226">
        <v>0</v>
      </c>
      <c r="O4223" s="226">
        <v>245</v>
      </c>
      <c r="P4223" s="126" t="s">
        <v>1331</v>
      </c>
    </row>
    <row r="4224" spans="1:16" ht="63.75">
      <c r="A4224" s="126" t="s">
        <v>620</v>
      </c>
      <c r="B4224" s="126"/>
      <c r="C4224" s="127" t="s">
        <v>714</v>
      </c>
      <c r="D4224" s="121">
        <v>43034</v>
      </c>
      <c r="E4224" s="122" t="s">
        <v>9796</v>
      </c>
      <c r="F4224" s="122" t="s">
        <v>3</v>
      </c>
      <c r="G4224" s="122">
        <v>1555070</v>
      </c>
      <c r="H4224" s="126"/>
      <c r="I4224" s="130" t="s">
        <v>9797</v>
      </c>
      <c r="J4224" s="126"/>
      <c r="K4224" s="126"/>
      <c r="L4224" s="126"/>
      <c r="M4224" s="126"/>
      <c r="N4224" s="226">
        <v>0</v>
      </c>
      <c r="O4224" s="226">
        <v>76.78</v>
      </c>
      <c r="P4224" s="126" t="s">
        <v>1331</v>
      </c>
    </row>
    <row r="4225" spans="1:16" ht="51">
      <c r="A4225" s="126" t="s">
        <v>620</v>
      </c>
      <c r="B4225" s="126"/>
      <c r="C4225" s="127" t="s">
        <v>714</v>
      </c>
      <c r="D4225" s="121">
        <v>43034</v>
      </c>
      <c r="E4225" s="122" t="s">
        <v>9798</v>
      </c>
      <c r="F4225" s="122" t="s">
        <v>3</v>
      </c>
      <c r="G4225" s="122">
        <v>1555090</v>
      </c>
      <c r="H4225" s="126"/>
      <c r="I4225" s="130" t="s">
        <v>9799</v>
      </c>
      <c r="J4225" s="126"/>
      <c r="K4225" s="126"/>
      <c r="L4225" s="126"/>
      <c r="M4225" s="126"/>
      <c r="N4225" s="226">
        <v>0</v>
      </c>
      <c r="O4225" s="226">
        <v>3929.6</v>
      </c>
      <c r="P4225" s="126" t="s">
        <v>1331</v>
      </c>
    </row>
    <row r="4226" spans="1:16" ht="51">
      <c r="A4226" s="126" t="s">
        <v>627</v>
      </c>
      <c r="B4226" s="126"/>
      <c r="C4226" s="127" t="s">
        <v>1235</v>
      </c>
      <c r="D4226" s="121">
        <v>43034</v>
      </c>
      <c r="E4226" s="122" t="s">
        <v>9800</v>
      </c>
      <c r="F4226" s="122" t="s">
        <v>3</v>
      </c>
      <c r="G4226" s="122">
        <v>1555104</v>
      </c>
      <c r="H4226" s="126"/>
      <c r="I4226" s="130" t="s">
        <v>9801</v>
      </c>
      <c r="J4226" s="126"/>
      <c r="K4226" s="126"/>
      <c r="L4226" s="126"/>
      <c r="M4226" s="126"/>
      <c r="N4226" s="226">
        <v>0</v>
      </c>
      <c r="O4226" s="226">
        <v>1819.76</v>
      </c>
      <c r="P4226" s="126" t="s">
        <v>1331</v>
      </c>
    </row>
    <row r="4227" spans="1:16" ht="63.75">
      <c r="A4227" s="126" t="s">
        <v>620</v>
      </c>
      <c r="B4227" s="126"/>
      <c r="C4227" s="127" t="s">
        <v>714</v>
      </c>
      <c r="D4227" s="121">
        <v>43034</v>
      </c>
      <c r="E4227" s="122" t="s">
        <v>9802</v>
      </c>
      <c r="F4227" s="122" t="s">
        <v>3</v>
      </c>
      <c r="G4227" s="122">
        <v>1555068</v>
      </c>
      <c r="H4227" s="126"/>
      <c r="I4227" s="130" t="s">
        <v>9803</v>
      </c>
      <c r="J4227" s="126"/>
      <c r="K4227" s="126"/>
      <c r="L4227" s="126"/>
      <c r="M4227" s="126"/>
      <c r="N4227" s="226">
        <v>0</v>
      </c>
      <c r="O4227" s="226">
        <v>1132.52</v>
      </c>
      <c r="P4227" s="126" t="s">
        <v>1331</v>
      </c>
    </row>
    <row r="4228" spans="1:16" ht="51">
      <c r="A4228" s="126" t="s">
        <v>620</v>
      </c>
      <c r="B4228" s="126"/>
      <c r="C4228" s="127" t="s">
        <v>714</v>
      </c>
      <c r="D4228" s="121">
        <v>43034</v>
      </c>
      <c r="E4228" s="122" t="s">
        <v>9804</v>
      </c>
      <c r="F4228" s="122" t="s">
        <v>3</v>
      </c>
      <c r="G4228" s="122">
        <v>1555076</v>
      </c>
      <c r="H4228" s="126"/>
      <c r="I4228" s="130" t="s">
        <v>9805</v>
      </c>
      <c r="J4228" s="126"/>
      <c r="K4228" s="126"/>
      <c r="L4228" s="126"/>
      <c r="M4228" s="126"/>
      <c r="N4228" s="226">
        <v>0</v>
      </c>
      <c r="O4228" s="226">
        <v>1528.22</v>
      </c>
      <c r="P4228" s="126" t="s">
        <v>1331</v>
      </c>
    </row>
    <row r="4229" spans="1:16" ht="51">
      <c r="A4229" s="126" t="s">
        <v>620</v>
      </c>
      <c r="B4229" s="126"/>
      <c r="C4229" s="127" t="s">
        <v>714</v>
      </c>
      <c r="D4229" s="121">
        <v>43034</v>
      </c>
      <c r="E4229" s="122" t="s">
        <v>9806</v>
      </c>
      <c r="F4229" s="122" t="s">
        <v>3</v>
      </c>
      <c r="G4229" s="122">
        <v>1555106</v>
      </c>
      <c r="H4229" s="126"/>
      <c r="I4229" s="130" t="s">
        <v>9807</v>
      </c>
      <c r="J4229" s="126"/>
      <c r="K4229" s="126"/>
      <c r="L4229" s="126"/>
      <c r="M4229" s="126"/>
      <c r="N4229" s="226">
        <v>0</v>
      </c>
      <c r="O4229" s="226">
        <v>6674.67</v>
      </c>
      <c r="P4229" s="126" t="s">
        <v>1331</v>
      </c>
    </row>
    <row r="4230" spans="1:16" ht="38.25">
      <c r="A4230" s="126">
        <v>292</v>
      </c>
      <c r="B4230" s="126"/>
      <c r="C4230" s="127" t="s">
        <v>152</v>
      </c>
      <c r="D4230" s="121">
        <v>43034</v>
      </c>
      <c r="E4230" s="122" t="s">
        <v>9808</v>
      </c>
      <c r="F4230" s="122" t="s">
        <v>3</v>
      </c>
      <c r="G4230" s="122">
        <v>1555157</v>
      </c>
      <c r="H4230" s="126"/>
      <c r="I4230" s="130" t="s">
        <v>9809</v>
      </c>
      <c r="J4230" s="126"/>
      <c r="K4230" s="126"/>
      <c r="L4230" s="126"/>
      <c r="M4230" s="126"/>
      <c r="N4230" s="226">
        <v>0</v>
      </c>
      <c r="O4230" s="226">
        <v>65.5</v>
      </c>
      <c r="P4230" s="126" t="s">
        <v>1331</v>
      </c>
    </row>
    <row r="4231" spans="1:16" ht="51">
      <c r="A4231" s="126" t="s">
        <v>620</v>
      </c>
      <c r="B4231" s="126"/>
      <c r="C4231" s="127" t="s">
        <v>714</v>
      </c>
      <c r="D4231" s="121">
        <v>43034</v>
      </c>
      <c r="E4231" s="122" t="s">
        <v>9810</v>
      </c>
      <c r="F4231" s="122" t="s">
        <v>3</v>
      </c>
      <c r="G4231" s="122">
        <v>1555183</v>
      </c>
      <c r="H4231" s="126"/>
      <c r="I4231" s="130" t="s">
        <v>9811</v>
      </c>
      <c r="J4231" s="126"/>
      <c r="K4231" s="126"/>
      <c r="L4231" s="126"/>
      <c r="M4231" s="126"/>
      <c r="N4231" s="226">
        <v>0</v>
      </c>
      <c r="O4231" s="226">
        <v>2835.95</v>
      </c>
      <c r="P4231" s="126" t="s">
        <v>1331</v>
      </c>
    </row>
    <row r="4232" spans="1:16" ht="51">
      <c r="A4232" s="126" t="s">
        <v>620</v>
      </c>
      <c r="B4232" s="126"/>
      <c r="C4232" s="127" t="s">
        <v>714</v>
      </c>
      <c r="D4232" s="121">
        <v>43034</v>
      </c>
      <c r="E4232" s="122" t="s">
        <v>9812</v>
      </c>
      <c r="F4232" s="122" t="s">
        <v>3</v>
      </c>
      <c r="G4232" s="122">
        <v>1555199</v>
      </c>
      <c r="H4232" s="126"/>
      <c r="I4232" s="130" t="s">
        <v>9813</v>
      </c>
      <c r="J4232" s="126"/>
      <c r="K4232" s="126"/>
      <c r="L4232" s="126"/>
      <c r="M4232" s="126"/>
      <c r="N4232" s="226">
        <v>0</v>
      </c>
      <c r="O4232" s="226">
        <v>4321.2700000000004</v>
      </c>
      <c r="P4232" s="126" t="s">
        <v>1331</v>
      </c>
    </row>
    <row r="4233" spans="1:16" ht="51">
      <c r="A4233" s="126" t="s">
        <v>620</v>
      </c>
      <c r="B4233" s="126"/>
      <c r="C4233" s="127" t="s">
        <v>714</v>
      </c>
      <c r="D4233" s="121">
        <v>43034</v>
      </c>
      <c r="E4233" s="122" t="s">
        <v>9814</v>
      </c>
      <c r="F4233" s="122" t="s">
        <v>3</v>
      </c>
      <c r="G4233" s="122">
        <v>1555202</v>
      </c>
      <c r="H4233" s="126"/>
      <c r="I4233" s="130" t="s">
        <v>9815</v>
      </c>
      <c r="J4233" s="126"/>
      <c r="K4233" s="126"/>
      <c r="L4233" s="126"/>
      <c r="M4233" s="126"/>
      <c r="N4233" s="226">
        <v>0</v>
      </c>
      <c r="O4233" s="226">
        <v>674</v>
      </c>
      <c r="P4233" s="126" t="s">
        <v>1331</v>
      </c>
    </row>
    <row r="4234" spans="1:16" ht="51">
      <c r="A4234" s="126">
        <v>373</v>
      </c>
      <c r="B4234" s="126"/>
      <c r="C4234" s="127" t="s">
        <v>1273</v>
      </c>
      <c r="D4234" s="121">
        <v>43034</v>
      </c>
      <c r="E4234" s="122" t="s">
        <v>9816</v>
      </c>
      <c r="F4234" s="122" t="s">
        <v>3</v>
      </c>
      <c r="G4234" s="122">
        <v>1555221</v>
      </c>
      <c r="H4234" s="126"/>
      <c r="I4234" s="130" t="s">
        <v>9817</v>
      </c>
      <c r="J4234" s="126"/>
      <c r="K4234" s="126"/>
      <c r="L4234" s="126"/>
      <c r="M4234" s="126"/>
      <c r="N4234" s="226">
        <v>0</v>
      </c>
      <c r="O4234" s="226">
        <v>19.8</v>
      </c>
      <c r="P4234" s="126" t="s">
        <v>1331</v>
      </c>
    </row>
    <row r="4235" spans="1:16" ht="63.75">
      <c r="A4235" s="126" t="s">
        <v>620</v>
      </c>
      <c r="B4235" s="126"/>
      <c r="C4235" s="127" t="s">
        <v>714</v>
      </c>
      <c r="D4235" s="121">
        <v>43035</v>
      </c>
      <c r="E4235" s="122" t="s">
        <v>9818</v>
      </c>
      <c r="F4235" s="122" t="s">
        <v>3</v>
      </c>
      <c r="G4235" s="122">
        <v>1555408</v>
      </c>
      <c r="H4235" s="126"/>
      <c r="I4235" s="130" t="s">
        <v>9819</v>
      </c>
      <c r="J4235" s="126"/>
      <c r="K4235" s="126"/>
      <c r="L4235" s="126"/>
      <c r="M4235" s="126"/>
      <c r="N4235" s="226">
        <v>0</v>
      </c>
      <c r="O4235" s="226">
        <v>14476.5</v>
      </c>
      <c r="P4235" s="126" t="s">
        <v>1331</v>
      </c>
    </row>
    <row r="4236" spans="1:16" ht="51">
      <c r="A4236" s="126">
        <v>592</v>
      </c>
      <c r="B4236" s="126"/>
      <c r="C4236" s="127" t="s">
        <v>863</v>
      </c>
      <c r="D4236" s="121">
        <v>43035</v>
      </c>
      <c r="E4236" s="122" t="s">
        <v>9820</v>
      </c>
      <c r="F4236" s="122" t="s">
        <v>3</v>
      </c>
      <c r="G4236" s="122">
        <v>1555465</v>
      </c>
      <c r="H4236" s="126"/>
      <c r="I4236" s="130" t="s">
        <v>9821</v>
      </c>
      <c r="J4236" s="126"/>
      <c r="K4236" s="126"/>
      <c r="L4236" s="126"/>
      <c r="M4236" s="126"/>
      <c r="N4236" s="226">
        <v>0</v>
      </c>
      <c r="O4236" s="226">
        <v>16249</v>
      </c>
      <c r="P4236" s="126" t="s">
        <v>1331</v>
      </c>
    </row>
    <row r="4237" spans="1:16" ht="51">
      <c r="A4237" s="126">
        <v>86</v>
      </c>
      <c r="B4237" s="126"/>
      <c r="C4237" s="127" t="s">
        <v>711</v>
      </c>
      <c r="D4237" s="121">
        <v>43035</v>
      </c>
      <c r="E4237" s="122" t="s">
        <v>9822</v>
      </c>
      <c r="F4237" s="122" t="s">
        <v>3</v>
      </c>
      <c r="G4237" s="122">
        <v>1555557</v>
      </c>
      <c r="H4237" s="126"/>
      <c r="I4237" s="130" t="s">
        <v>9823</v>
      </c>
      <c r="J4237" s="126"/>
      <c r="K4237" s="126"/>
      <c r="L4237" s="126"/>
      <c r="M4237" s="126"/>
      <c r="N4237" s="226">
        <v>0</v>
      </c>
      <c r="O4237" s="226">
        <v>36</v>
      </c>
      <c r="P4237" s="126" t="s">
        <v>1331</v>
      </c>
    </row>
    <row r="4238" spans="1:16" ht="51">
      <c r="A4238" s="126">
        <v>25</v>
      </c>
      <c r="B4238" s="126"/>
      <c r="C4238" s="127" t="s">
        <v>695</v>
      </c>
      <c r="D4238" s="121">
        <v>43035</v>
      </c>
      <c r="E4238" s="122" t="s">
        <v>9824</v>
      </c>
      <c r="F4238" s="122" t="s">
        <v>3</v>
      </c>
      <c r="G4238" s="122">
        <v>1555574</v>
      </c>
      <c r="H4238" s="126"/>
      <c r="I4238" s="130" t="s">
        <v>9825</v>
      </c>
      <c r="J4238" s="126"/>
      <c r="K4238" s="126"/>
      <c r="L4238" s="126"/>
      <c r="M4238" s="126"/>
      <c r="N4238" s="226">
        <v>0</v>
      </c>
      <c r="O4238" s="226">
        <v>596810.43999999994</v>
      </c>
      <c r="P4238" s="126" t="s">
        <v>1331</v>
      </c>
    </row>
    <row r="4239" spans="1:16" ht="63.75">
      <c r="A4239" s="126">
        <v>47</v>
      </c>
      <c r="B4239" s="126"/>
      <c r="C4239" s="127" t="s">
        <v>700</v>
      </c>
      <c r="D4239" s="121">
        <v>43035</v>
      </c>
      <c r="E4239" s="122" t="s">
        <v>9826</v>
      </c>
      <c r="F4239" s="122" t="s">
        <v>3</v>
      </c>
      <c r="G4239" s="122">
        <v>1555601</v>
      </c>
      <c r="H4239" s="126"/>
      <c r="I4239" s="130" t="s">
        <v>9827</v>
      </c>
      <c r="J4239" s="126"/>
      <c r="K4239" s="126"/>
      <c r="L4239" s="126"/>
      <c r="M4239" s="126"/>
      <c r="N4239" s="226">
        <v>0</v>
      </c>
      <c r="O4239" s="226">
        <v>323</v>
      </c>
      <c r="P4239" s="126" t="s">
        <v>1331</v>
      </c>
    </row>
    <row r="4240" spans="1:16" ht="51">
      <c r="A4240" s="126" t="s">
        <v>620</v>
      </c>
      <c r="B4240" s="126"/>
      <c r="C4240" s="127" t="s">
        <v>714</v>
      </c>
      <c r="D4240" s="121">
        <v>43035</v>
      </c>
      <c r="E4240" s="122" t="s">
        <v>9828</v>
      </c>
      <c r="F4240" s="122" t="s">
        <v>3</v>
      </c>
      <c r="G4240" s="122">
        <v>1555497</v>
      </c>
      <c r="H4240" s="126"/>
      <c r="I4240" s="130" t="s">
        <v>9829</v>
      </c>
      <c r="J4240" s="126"/>
      <c r="K4240" s="126"/>
      <c r="L4240" s="126"/>
      <c r="M4240" s="126"/>
      <c r="N4240" s="226">
        <v>0</v>
      </c>
      <c r="O4240" s="226">
        <v>364</v>
      </c>
      <c r="P4240" s="126" t="s">
        <v>1331</v>
      </c>
    </row>
    <row r="4241" spans="1:16" ht="51">
      <c r="A4241" s="126" t="s">
        <v>620</v>
      </c>
      <c r="B4241" s="126"/>
      <c r="C4241" s="127" t="s">
        <v>714</v>
      </c>
      <c r="D4241" s="121">
        <v>43035</v>
      </c>
      <c r="E4241" s="122" t="s">
        <v>9830</v>
      </c>
      <c r="F4241" s="122" t="s">
        <v>3</v>
      </c>
      <c r="G4241" s="122">
        <v>1555535</v>
      </c>
      <c r="H4241" s="126"/>
      <c r="I4241" s="130" t="s">
        <v>9831</v>
      </c>
      <c r="J4241" s="126"/>
      <c r="K4241" s="126"/>
      <c r="L4241" s="126"/>
      <c r="M4241" s="126"/>
      <c r="N4241" s="226">
        <v>0</v>
      </c>
      <c r="O4241" s="226">
        <v>7882.44</v>
      </c>
      <c r="P4241" s="126" t="s">
        <v>1331</v>
      </c>
    </row>
    <row r="4242" spans="1:16" ht="38.25">
      <c r="A4242" s="126">
        <v>86</v>
      </c>
      <c r="B4242" s="126"/>
      <c r="C4242" s="127" t="s">
        <v>711</v>
      </c>
      <c r="D4242" s="121">
        <v>43035</v>
      </c>
      <c r="E4242" s="122" t="s">
        <v>9832</v>
      </c>
      <c r="F4242" s="122" t="s">
        <v>3</v>
      </c>
      <c r="G4242" s="122">
        <v>1555559</v>
      </c>
      <c r="H4242" s="126"/>
      <c r="I4242" s="130" t="s">
        <v>9833</v>
      </c>
      <c r="J4242" s="126"/>
      <c r="K4242" s="126"/>
      <c r="L4242" s="126"/>
      <c r="M4242" s="126"/>
      <c r="N4242" s="226">
        <v>0</v>
      </c>
      <c r="O4242" s="226">
        <v>1335</v>
      </c>
      <c r="P4242" s="126" t="s">
        <v>1331</v>
      </c>
    </row>
    <row r="4243" spans="1:16" ht="51">
      <c r="A4243" s="126">
        <v>132</v>
      </c>
      <c r="B4243" s="126"/>
      <c r="C4243" s="127" t="s">
        <v>729</v>
      </c>
      <c r="D4243" s="121">
        <v>43035</v>
      </c>
      <c r="E4243" s="122" t="s">
        <v>9834</v>
      </c>
      <c r="F4243" s="122" t="s">
        <v>3</v>
      </c>
      <c r="G4243" s="122">
        <v>1555602</v>
      </c>
      <c r="H4243" s="126"/>
      <c r="I4243" s="130" t="s">
        <v>9835</v>
      </c>
      <c r="J4243" s="126"/>
      <c r="K4243" s="126"/>
      <c r="L4243" s="126"/>
      <c r="M4243" s="126"/>
      <c r="N4243" s="226">
        <v>0</v>
      </c>
      <c r="O4243" s="226">
        <v>1</v>
      </c>
      <c r="P4243" s="126" t="s">
        <v>12606</v>
      </c>
    </row>
    <row r="4244" spans="1:16" ht="51">
      <c r="A4244" s="126">
        <v>292</v>
      </c>
      <c r="B4244" s="126"/>
      <c r="C4244" s="127" t="s">
        <v>152</v>
      </c>
      <c r="D4244" s="121">
        <v>43035</v>
      </c>
      <c r="E4244" s="122" t="s">
        <v>9836</v>
      </c>
      <c r="F4244" s="122" t="s">
        <v>3</v>
      </c>
      <c r="G4244" s="122">
        <v>1555614</v>
      </c>
      <c r="H4244" s="126"/>
      <c r="I4244" s="130" t="s">
        <v>9837</v>
      </c>
      <c r="J4244" s="126"/>
      <c r="K4244" s="126"/>
      <c r="L4244" s="126"/>
      <c r="M4244" s="126"/>
      <c r="N4244" s="226">
        <v>0</v>
      </c>
      <c r="O4244" s="226">
        <v>12</v>
      </c>
      <c r="P4244" s="126" t="s">
        <v>1331</v>
      </c>
    </row>
    <row r="4245" spans="1:16" ht="51">
      <c r="A4245" s="126">
        <v>292</v>
      </c>
      <c r="B4245" s="126"/>
      <c r="C4245" s="127" t="s">
        <v>152</v>
      </c>
      <c r="D4245" s="121">
        <v>43035</v>
      </c>
      <c r="E4245" s="122" t="s">
        <v>9838</v>
      </c>
      <c r="F4245" s="122" t="s">
        <v>3</v>
      </c>
      <c r="G4245" s="122">
        <v>1555634</v>
      </c>
      <c r="H4245" s="126"/>
      <c r="I4245" s="130" t="s">
        <v>9563</v>
      </c>
      <c r="J4245" s="126"/>
      <c r="K4245" s="126"/>
      <c r="L4245" s="126"/>
      <c r="M4245" s="126"/>
      <c r="N4245" s="226">
        <v>0</v>
      </c>
      <c r="O4245" s="226">
        <v>382</v>
      </c>
      <c r="P4245" s="126" t="s">
        <v>1331</v>
      </c>
    </row>
    <row r="4246" spans="1:16" ht="51">
      <c r="A4246" s="126">
        <v>292</v>
      </c>
      <c r="B4246" s="126"/>
      <c r="C4246" s="127" t="s">
        <v>152</v>
      </c>
      <c r="D4246" s="121">
        <v>43035</v>
      </c>
      <c r="E4246" s="122" t="s">
        <v>9839</v>
      </c>
      <c r="F4246" s="122" t="s">
        <v>3</v>
      </c>
      <c r="G4246" s="122">
        <v>1555636</v>
      </c>
      <c r="H4246" s="126"/>
      <c r="I4246" s="130" t="s">
        <v>9563</v>
      </c>
      <c r="J4246" s="126"/>
      <c r="K4246" s="126"/>
      <c r="L4246" s="126"/>
      <c r="M4246" s="126"/>
      <c r="N4246" s="226">
        <v>0</v>
      </c>
      <c r="O4246" s="226">
        <v>370</v>
      </c>
      <c r="P4246" s="126" t="s">
        <v>1331</v>
      </c>
    </row>
    <row r="4247" spans="1:16" ht="51">
      <c r="A4247" s="126">
        <v>292</v>
      </c>
      <c r="B4247" s="126"/>
      <c r="C4247" s="127" t="s">
        <v>152</v>
      </c>
      <c r="D4247" s="121">
        <v>43035</v>
      </c>
      <c r="E4247" s="122" t="s">
        <v>9840</v>
      </c>
      <c r="F4247" s="122" t="s">
        <v>3</v>
      </c>
      <c r="G4247" s="122">
        <v>1555637</v>
      </c>
      <c r="H4247" s="126"/>
      <c r="I4247" s="130" t="s">
        <v>9563</v>
      </c>
      <c r="J4247" s="126"/>
      <c r="K4247" s="126"/>
      <c r="L4247" s="126"/>
      <c r="M4247" s="126"/>
      <c r="N4247" s="226">
        <v>0</v>
      </c>
      <c r="O4247" s="226">
        <v>382</v>
      </c>
      <c r="P4247" s="126" t="s">
        <v>1331</v>
      </c>
    </row>
    <row r="4248" spans="1:16" ht="51">
      <c r="A4248" s="126">
        <v>292</v>
      </c>
      <c r="B4248" s="126"/>
      <c r="C4248" s="127" t="s">
        <v>152</v>
      </c>
      <c r="D4248" s="121">
        <v>43035</v>
      </c>
      <c r="E4248" s="122" t="s">
        <v>9841</v>
      </c>
      <c r="F4248" s="122" t="s">
        <v>3</v>
      </c>
      <c r="G4248" s="122">
        <v>1555638</v>
      </c>
      <c r="H4248" s="126"/>
      <c r="I4248" s="130" t="s">
        <v>9563</v>
      </c>
      <c r="J4248" s="126"/>
      <c r="K4248" s="126"/>
      <c r="L4248" s="126"/>
      <c r="M4248" s="126"/>
      <c r="N4248" s="226">
        <v>0</v>
      </c>
      <c r="O4248" s="226">
        <v>379</v>
      </c>
      <c r="P4248" s="126" t="s">
        <v>1331</v>
      </c>
    </row>
    <row r="4249" spans="1:16" ht="51">
      <c r="A4249" s="126" t="s">
        <v>620</v>
      </c>
      <c r="B4249" s="126"/>
      <c r="C4249" s="127" t="s">
        <v>714</v>
      </c>
      <c r="D4249" s="121">
        <v>43035</v>
      </c>
      <c r="E4249" s="122" t="s">
        <v>9842</v>
      </c>
      <c r="F4249" s="122" t="s">
        <v>3</v>
      </c>
      <c r="G4249" s="122">
        <v>1555666</v>
      </c>
      <c r="H4249" s="126"/>
      <c r="I4249" s="130" t="s">
        <v>9843</v>
      </c>
      <c r="J4249" s="126"/>
      <c r="K4249" s="126"/>
      <c r="L4249" s="126"/>
      <c r="M4249" s="126"/>
      <c r="N4249" s="226">
        <v>0</v>
      </c>
      <c r="O4249" s="226">
        <v>180</v>
      </c>
      <c r="P4249" s="126" t="s">
        <v>1331</v>
      </c>
    </row>
    <row r="4250" spans="1:16" ht="51">
      <c r="A4250" s="126">
        <v>342</v>
      </c>
      <c r="B4250" s="126"/>
      <c r="C4250" s="127" t="s">
        <v>817</v>
      </c>
      <c r="D4250" s="121">
        <v>43035</v>
      </c>
      <c r="E4250" s="122" t="s">
        <v>9844</v>
      </c>
      <c r="F4250" s="122" t="s">
        <v>3</v>
      </c>
      <c r="G4250" s="122">
        <v>1555674</v>
      </c>
      <c r="H4250" s="126"/>
      <c r="I4250" s="130" t="s">
        <v>9845</v>
      </c>
      <c r="J4250" s="126"/>
      <c r="K4250" s="126"/>
      <c r="L4250" s="126"/>
      <c r="M4250" s="126"/>
      <c r="N4250" s="226">
        <v>0</v>
      </c>
      <c r="O4250" s="226">
        <v>2465</v>
      </c>
      <c r="P4250" s="126" t="s">
        <v>1331</v>
      </c>
    </row>
    <row r="4251" spans="1:16" ht="63.75">
      <c r="A4251" s="126" t="s">
        <v>620</v>
      </c>
      <c r="B4251" s="126"/>
      <c r="C4251" s="127" t="s">
        <v>714</v>
      </c>
      <c r="D4251" s="121">
        <v>43038</v>
      </c>
      <c r="E4251" s="122" t="s">
        <v>9846</v>
      </c>
      <c r="F4251" s="122" t="s">
        <v>3</v>
      </c>
      <c r="G4251" s="122">
        <v>1556021</v>
      </c>
      <c r="H4251" s="126"/>
      <c r="I4251" s="130" t="s">
        <v>9847</v>
      </c>
      <c r="J4251" s="126"/>
      <c r="K4251" s="126"/>
      <c r="L4251" s="126"/>
      <c r="M4251" s="126"/>
      <c r="N4251" s="226">
        <v>0</v>
      </c>
      <c r="O4251" s="226">
        <v>124372.78</v>
      </c>
      <c r="P4251" s="126" t="s">
        <v>1331</v>
      </c>
    </row>
    <row r="4252" spans="1:16" ht="63.75">
      <c r="A4252" s="126" t="s">
        <v>620</v>
      </c>
      <c r="B4252" s="126"/>
      <c r="C4252" s="127" t="s">
        <v>714</v>
      </c>
      <c r="D4252" s="121">
        <v>43038</v>
      </c>
      <c r="E4252" s="122" t="s">
        <v>9848</v>
      </c>
      <c r="F4252" s="122" t="s">
        <v>3</v>
      </c>
      <c r="G4252" s="122">
        <v>1556030</v>
      </c>
      <c r="H4252" s="126"/>
      <c r="I4252" s="130" t="s">
        <v>9849</v>
      </c>
      <c r="J4252" s="126"/>
      <c r="K4252" s="126"/>
      <c r="L4252" s="126"/>
      <c r="M4252" s="126"/>
      <c r="N4252" s="226">
        <v>0</v>
      </c>
      <c r="O4252" s="226">
        <v>2034.82</v>
      </c>
      <c r="P4252" s="126" t="s">
        <v>1331</v>
      </c>
    </row>
    <row r="4253" spans="1:16" ht="51">
      <c r="A4253" s="126" t="s">
        <v>620</v>
      </c>
      <c r="B4253" s="126"/>
      <c r="C4253" s="127" t="s">
        <v>714</v>
      </c>
      <c r="D4253" s="121">
        <v>43038</v>
      </c>
      <c r="E4253" s="122" t="s">
        <v>9850</v>
      </c>
      <c r="F4253" s="122" t="s">
        <v>3</v>
      </c>
      <c r="G4253" s="122">
        <v>1555919</v>
      </c>
      <c r="H4253" s="126"/>
      <c r="I4253" s="130" t="s">
        <v>9851</v>
      </c>
      <c r="J4253" s="126"/>
      <c r="K4253" s="126"/>
      <c r="L4253" s="126"/>
      <c r="M4253" s="126"/>
      <c r="N4253" s="226">
        <v>0</v>
      </c>
      <c r="O4253" s="226">
        <v>1356.81</v>
      </c>
      <c r="P4253" s="126" t="s">
        <v>1331</v>
      </c>
    </row>
    <row r="4254" spans="1:16" ht="51">
      <c r="A4254" s="126">
        <v>292</v>
      </c>
      <c r="B4254" s="126"/>
      <c r="C4254" s="127" t="s">
        <v>152</v>
      </c>
      <c r="D4254" s="121">
        <v>43038</v>
      </c>
      <c r="E4254" s="122" t="s">
        <v>9852</v>
      </c>
      <c r="F4254" s="122" t="s">
        <v>3</v>
      </c>
      <c r="G4254" s="122">
        <v>1556106</v>
      </c>
      <c r="H4254" s="126"/>
      <c r="I4254" s="130" t="s">
        <v>9853</v>
      </c>
      <c r="J4254" s="126"/>
      <c r="K4254" s="126"/>
      <c r="L4254" s="126"/>
      <c r="M4254" s="126"/>
      <c r="N4254" s="226">
        <v>0</v>
      </c>
      <c r="O4254" s="226">
        <v>418</v>
      </c>
      <c r="P4254" s="126" t="s">
        <v>1331</v>
      </c>
    </row>
    <row r="4255" spans="1:16" ht="51">
      <c r="A4255" s="126">
        <v>292</v>
      </c>
      <c r="B4255" s="126"/>
      <c r="C4255" s="127" t="s">
        <v>152</v>
      </c>
      <c r="D4255" s="121">
        <v>43038</v>
      </c>
      <c r="E4255" s="122" t="s">
        <v>9854</v>
      </c>
      <c r="F4255" s="122" t="s">
        <v>3</v>
      </c>
      <c r="G4255" s="122">
        <v>1556112</v>
      </c>
      <c r="H4255" s="126"/>
      <c r="I4255" s="130" t="s">
        <v>7518</v>
      </c>
      <c r="J4255" s="126"/>
      <c r="K4255" s="126"/>
      <c r="L4255" s="126"/>
      <c r="M4255" s="126"/>
      <c r="N4255" s="226">
        <v>0</v>
      </c>
      <c r="O4255" s="226">
        <v>379</v>
      </c>
      <c r="P4255" s="126" t="s">
        <v>1331</v>
      </c>
    </row>
    <row r="4256" spans="1:16" ht="51">
      <c r="A4256" s="126">
        <v>292</v>
      </c>
      <c r="B4256" s="126"/>
      <c r="C4256" s="127" t="s">
        <v>152</v>
      </c>
      <c r="D4256" s="121">
        <v>43038</v>
      </c>
      <c r="E4256" s="122" t="s">
        <v>9855</v>
      </c>
      <c r="F4256" s="122" t="s">
        <v>3</v>
      </c>
      <c r="G4256" s="122">
        <v>1556115</v>
      </c>
      <c r="H4256" s="126"/>
      <c r="I4256" s="130" t="s">
        <v>7518</v>
      </c>
      <c r="J4256" s="126"/>
      <c r="K4256" s="126"/>
      <c r="L4256" s="126"/>
      <c r="M4256" s="126"/>
      <c r="N4256" s="226">
        <v>0</v>
      </c>
      <c r="O4256" s="226">
        <v>297</v>
      </c>
      <c r="P4256" s="126" t="s">
        <v>1331</v>
      </c>
    </row>
    <row r="4257" spans="1:16" ht="51">
      <c r="A4257" s="126">
        <v>292</v>
      </c>
      <c r="B4257" s="126"/>
      <c r="C4257" s="127" t="s">
        <v>152</v>
      </c>
      <c r="D4257" s="121">
        <v>43038</v>
      </c>
      <c r="E4257" s="122" t="s">
        <v>9856</v>
      </c>
      <c r="F4257" s="122" t="s">
        <v>3</v>
      </c>
      <c r="G4257" s="122">
        <v>1556117</v>
      </c>
      <c r="H4257" s="126"/>
      <c r="I4257" s="130" t="s">
        <v>7518</v>
      </c>
      <c r="J4257" s="126"/>
      <c r="K4257" s="126"/>
      <c r="L4257" s="126"/>
      <c r="M4257" s="126"/>
      <c r="N4257" s="226">
        <v>0</v>
      </c>
      <c r="O4257" s="226">
        <v>265</v>
      </c>
      <c r="P4257" s="126" t="s">
        <v>1331</v>
      </c>
    </row>
    <row r="4258" spans="1:16" ht="38.25">
      <c r="A4258" s="126">
        <v>373</v>
      </c>
      <c r="B4258" s="126"/>
      <c r="C4258" s="127" t="s">
        <v>1273</v>
      </c>
      <c r="D4258" s="121">
        <v>43038</v>
      </c>
      <c r="E4258" s="122" t="s">
        <v>9857</v>
      </c>
      <c r="F4258" s="122" t="s">
        <v>3</v>
      </c>
      <c r="G4258" s="122">
        <v>1556127</v>
      </c>
      <c r="H4258" s="126"/>
      <c r="I4258" s="130" t="s">
        <v>9858</v>
      </c>
      <c r="J4258" s="126"/>
      <c r="K4258" s="126"/>
      <c r="L4258" s="126"/>
      <c r="M4258" s="126"/>
      <c r="N4258" s="226">
        <v>0</v>
      </c>
      <c r="O4258" s="226">
        <v>3500</v>
      </c>
      <c r="P4258" s="126" t="s">
        <v>1331</v>
      </c>
    </row>
    <row r="4259" spans="1:16" ht="51">
      <c r="A4259" s="126">
        <v>20</v>
      </c>
      <c r="B4259" s="126"/>
      <c r="C4259" s="127" t="s">
        <v>694</v>
      </c>
      <c r="D4259" s="121">
        <v>43038</v>
      </c>
      <c r="E4259" s="122" t="s">
        <v>9859</v>
      </c>
      <c r="F4259" s="122" t="s">
        <v>3</v>
      </c>
      <c r="G4259" s="122">
        <v>1556156</v>
      </c>
      <c r="H4259" s="126"/>
      <c r="I4259" s="130" t="s">
        <v>9860</v>
      </c>
      <c r="J4259" s="126"/>
      <c r="K4259" s="126"/>
      <c r="L4259" s="126"/>
      <c r="M4259" s="126"/>
      <c r="N4259" s="226">
        <v>0</v>
      </c>
      <c r="O4259" s="226">
        <v>194</v>
      </c>
      <c r="P4259" s="126" t="s">
        <v>1331</v>
      </c>
    </row>
    <row r="4260" spans="1:16" ht="38.25">
      <c r="A4260" s="126">
        <v>20</v>
      </c>
      <c r="B4260" s="126"/>
      <c r="C4260" s="127" t="s">
        <v>694</v>
      </c>
      <c r="D4260" s="121">
        <v>43038</v>
      </c>
      <c r="E4260" s="122" t="s">
        <v>9861</v>
      </c>
      <c r="F4260" s="122" t="s">
        <v>3</v>
      </c>
      <c r="G4260" s="122">
        <v>1556157</v>
      </c>
      <c r="H4260" s="126"/>
      <c r="I4260" s="130" t="s">
        <v>9862</v>
      </c>
      <c r="J4260" s="126"/>
      <c r="K4260" s="126"/>
      <c r="L4260" s="126"/>
      <c r="M4260" s="126"/>
      <c r="N4260" s="226">
        <v>0</v>
      </c>
      <c r="O4260" s="226">
        <v>14</v>
      </c>
      <c r="P4260" s="126" t="s">
        <v>1331</v>
      </c>
    </row>
    <row r="4261" spans="1:16" ht="51">
      <c r="A4261" s="126" t="s">
        <v>620</v>
      </c>
      <c r="B4261" s="126"/>
      <c r="C4261" s="127" t="s">
        <v>714</v>
      </c>
      <c r="D4261" s="121">
        <v>43038</v>
      </c>
      <c r="E4261" s="122" t="s">
        <v>9863</v>
      </c>
      <c r="F4261" s="122" t="s">
        <v>3</v>
      </c>
      <c r="G4261" s="122">
        <v>1556170</v>
      </c>
      <c r="H4261" s="126"/>
      <c r="I4261" s="130" t="s">
        <v>9864</v>
      </c>
      <c r="J4261" s="126"/>
      <c r="K4261" s="126"/>
      <c r="L4261" s="126"/>
      <c r="M4261" s="126"/>
      <c r="N4261" s="226">
        <v>0</v>
      </c>
      <c r="O4261" s="226">
        <v>3612.76</v>
      </c>
      <c r="P4261" s="126" t="s">
        <v>1331</v>
      </c>
    </row>
    <row r="4262" spans="1:16" ht="63.75">
      <c r="A4262" s="126">
        <v>287</v>
      </c>
      <c r="B4262" s="126"/>
      <c r="C4262" s="127" t="s">
        <v>791</v>
      </c>
      <c r="D4262" s="121">
        <v>43039</v>
      </c>
      <c r="E4262" s="122" t="s">
        <v>9865</v>
      </c>
      <c r="F4262" s="122" t="s">
        <v>3</v>
      </c>
      <c r="G4262" s="122">
        <v>1556388</v>
      </c>
      <c r="H4262" s="126"/>
      <c r="I4262" s="130" t="s">
        <v>9866</v>
      </c>
      <c r="J4262" s="126"/>
      <c r="K4262" s="126"/>
      <c r="L4262" s="126"/>
      <c r="M4262" s="126"/>
      <c r="N4262" s="226">
        <v>0</v>
      </c>
      <c r="O4262" s="226">
        <v>930</v>
      </c>
      <c r="P4262" s="126" t="s">
        <v>1331</v>
      </c>
    </row>
    <row r="4263" spans="1:16" ht="51">
      <c r="A4263" s="126">
        <v>660</v>
      </c>
      <c r="B4263" s="126"/>
      <c r="C4263" s="127" t="s">
        <v>234</v>
      </c>
      <c r="D4263" s="121">
        <v>43039</v>
      </c>
      <c r="E4263" s="122" t="s">
        <v>9867</v>
      </c>
      <c r="F4263" s="122" t="s">
        <v>3</v>
      </c>
      <c r="G4263" s="122">
        <v>1556409</v>
      </c>
      <c r="H4263" s="126"/>
      <c r="I4263" s="130" t="s">
        <v>9868</v>
      </c>
      <c r="J4263" s="126"/>
      <c r="K4263" s="126"/>
      <c r="L4263" s="126"/>
      <c r="M4263" s="126"/>
      <c r="N4263" s="226">
        <v>0</v>
      </c>
      <c r="O4263" s="226">
        <v>3015</v>
      </c>
      <c r="P4263" s="126" t="s">
        <v>1331</v>
      </c>
    </row>
    <row r="4264" spans="1:16" ht="51">
      <c r="A4264" s="126">
        <v>523</v>
      </c>
      <c r="B4264" s="126"/>
      <c r="C4264" s="127" t="s">
        <v>846</v>
      </c>
      <c r="D4264" s="121">
        <v>43039</v>
      </c>
      <c r="E4264" s="122" t="s">
        <v>9869</v>
      </c>
      <c r="F4264" s="122" t="s">
        <v>3</v>
      </c>
      <c r="G4264" s="122">
        <v>1556423</v>
      </c>
      <c r="H4264" s="126"/>
      <c r="I4264" s="130" t="s">
        <v>9870</v>
      </c>
      <c r="J4264" s="126"/>
      <c r="K4264" s="126"/>
      <c r="L4264" s="126"/>
      <c r="M4264" s="126"/>
      <c r="N4264" s="226">
        <v>0</v>
      </c>
      <c r="O4264" s="226">
        <v>36</v>
      </c>
      <c r="P4264" s="126" t="s">
        <v>1331</v>
      </c>
    </row>
    <row r="4265" spans="1:16" ht="51">
      <c r="A4265" s="126" t="s">
        <v>620</v>
      </c>
      <c r="B4265" s="126"/>
      <c r="C4265" s="127" t="s">
        <v>714</v>
      </c>
      <c r="D4265" s="121">
        <v>43039</v>
      </c>
      <c r="E4265" s="122" t="s">
        <v>9871</v>
      </c>
      <c r="F4265" s="122" t="s">
        <v>3</v>
      </c>
      <c r="G4265" s="122">
        <v>1556449</v>
      </c>
      <c r="H4265" s="126"/>
      <c r="I4265" s="130" t="s">
        <v>9872</v>
      </c>
      <c r="J4265" s="126"/>
      <c r="K4265" s="126"/>
      <c r="L4265" s="126"/>
      <c r="M4265" s="126"/>
      <c r="N4265" s="226">
        <v>0</v>
      </c>
      <c r="O4265" s="226">
        <v>2050.5</v>
      </c>
      <c r="P4265" s="126" t="s">
        <v>1331</v>
      </c>
    </row>
    <row r="4266" spans="1:16" ht="63.75">
      <c r="A4266" s="126" t="s">
        <v>620</v>
      </c>
      <c r="B4266" s="126"/>
      <c r="C4266" s="127" t="s">
        <v>714</v>
      </c>
      <c r="D4266" s="121">
        <v>43039</v>
      </c>
      <c r="E4266" s="122" t="s">
        <v>9873</v>
      </c>
      <c r="F4266" s="122" t="s">
        <v>3</v>
      </c>
      <c r="G4266" s="122">
        <v>1556475</v>
      </c>
      <c r="H4266" s="126"/>
      <c r="I4266" s="130" t="s">
        <v>9874</v>
      </c>
      <c r="J4266" s="126"/>
      <c r="K4266" s="126"/>
      <c r="L4266" s="126"/>
      <c r="M4266" s="126"/>
      <c r="N4266" s="226">
        <v>0</v>
      </c>
      <c r="O4266" s="226">
        <v>52806.89</v>
      </c>
      <c r="P4266" s="126" t="s">
        <v>1331</v>
      </c>
    </row>
    <row r="4267" spans="1:16" ht="63.75">
      <c r="A4267" s="126" t="s">
        <v>620</v>
      </c>
      <c r="B4267" s="126"/>
      <c r="C4267" s="127" t="s">
        <v>714</v>
      </c>
      <c r="D4267" s="121">
        <v>43039</v>
      </c>
      <c r="E4267" s="122" t="s">
        <v>9875</v>
      </c>
      <c r="F4267" s="122" t="s">
        <v>3</v>
      </c>
      <c r="G4267" s="122">
        <v>1556489</v>
      </c>
      <c r="H4267" s="126"/>
      <c r="I4267" s="130" t="s">
        <v>9876</v>
      </c>
      <c r="J4267" s="126"/>
      <c r="K4267" s="126"/>
      <c r="L4267" s="126"/>
      <c r="M4267" s="126"/>
      <c r="N4267" s="226">
        <v>0</v>
      </c>
      <c r="O4267" s="226">
        <v>1500</v>
      </c>
      <c r="P4267" s="126" t="s">
        <v>1331</v>
      </c>
    </row>
    <row r="4268" spans="1:16" ht="51">
      <c r="A4268" s="126">
        <v>234</v>
      </c>
      <c r="B4268" s="126"/>
      <c r="C4268" s="127" t="s">
        <v>124</v>
      </c>
      <c r="D4268" s="121">
        <v>43039</v>
      </c>
      <c r="E4268" s="122" t="s">
        <v>9877</v>
      </c>
      <c r="F4268" s="122" t="s">
        <v>3</v>
      </c>
      <c r="G4268" s="122">
        <v>1556519</v>
      </c>
      <c r="H4268" s="126"/>
      <c r="I4268" s="130" t="s">
        <v>9878</v>
      </c>
      <c r="J4268" s="126"/>
      <c r="K4268" s="126"/>
      <c r="L4268" s="126"/>
      <c r="M4268" s="126"/>
      <c r="N4268" s="226">
        <v>0</v>
      </c>
      <c r="O4268" s="226">
        <v>40</v>
      </c>
      <c r="P4268" s="126" t="s">
        <v>1331</v>
      </c>
    </row>
    <row r="4269" spans="1:16" ht="51">
      <c r="A4269" s="126">
        <v>234</v>
      </c>
      <c r="B4269" s="126"/>
      <c r="C4269" s="127" t="s">
        <v>124</v>
      </c>
      <c r="D4269" s="121">
        <v>43039</v>
      </c>
      <c r="E4269" s="122" t="s">
        <v>9879</v>
      </c>
      <c r="F4269" s="122" t="s">
        <v>3</v>
      </c>
      <c r="G4269" s="122">
        <v>1556526</v>
      </c>
      <c r="H4269" s="126"/>
      <c r="I4269" s="130" t="s">
        <v>9880</v>
      </c>
      <c r="J4269" s="126"/>
      <c r="K4269" s="126"/>
      <c r="L4269" s="126"/>
      <c r="M4269" s="126"/>
      <c r="N4269" s="226">
        <v>0</v>
      </c>
      <c r="O4269" s="226">
        <v>10</v>
      </c>
      <c r="P4269" s="126" t="s">
        <v>1331</v>
      </c>
    </row>
    <row r="4270" spans="1:16" ht="51">
      <c r="A4270" s="126">
        <v>234</v>
      </c>
      <c r="B4270" s="126"/>
      <c r="C4270" s="127" t="s">
        <v>124</v>
      </c>
      <c r="D4270" s="121">
        <v>43039</v>
      </c>
      <c r="E4270" s="122" t="s">
        <v>9881</v>
      </c>
      <c r="F4270" s="122" t="s">
        <v>3</v>
      </c>
      <c r="G4270" s="122">
        <v>1556527</v>
      </c>
      <c r="H4270" s="126"/>
      <c r="I4270" s="130" t="s">
        <v>9882</v>
      </c>
      <c r="J4270" s="126"/>
      <c r="K4270" s="126"/>
      <c r="L4270" s="126"/>
      <c r="M4270" s="126"/>
      <c r="N4270" s="226">
        <v>0</v>
      </c>
      <c r="O4270" s="226">
        <v>10</v>
      </c>
      <c r="P4270" s="126" t="s">
        <v>1331</v>
      </c>
    </row>
    <row r="4271" spans="1:16" ht="63.75">
      <c r="A4271" s="126">
        <v>650</v>
      </c>
      <c r="B4271" s="126"/>
      <c r="C4271" s="127" t="s">
        <v>233</v>
      </c>
      <c r="D4271" s="121">
        <v>43039</v>
      </c>
      <c r="E4271" s="122" t="s">
        <v>9883</v>
      </c>
      <c r="F4271" s="122" t="s">
        <v>3</v>
      </c>
      <c r="G4271" s="122">
        <v>1556534</v>
      </c>
      <c r="H4271" s="126"/>
      <c r="I4271" s="130" t="s">
        <v>9884</v>
      </c>
      <c r="J4271" s="126"/>
      <c r="K4271" s="126"/>
      <c r="L4271" s="126"/>
      <c r="M4271" s="126"/>
      <c r="N4271" s="226">
        <v>0</v>
      </c>
      <c r="O4271" s="226">
        <v>17547.43</v>
      </c>
      <c r="P4271" s="126" t="s">
        <v>1331</v>
      </c>
    </row>
    <row r="4272" spans="1:16" ht="63.75">
      <c r="A4272" s="126">
        <v>16</v>
      </c>
      <c r="B4272" s="126"/>
      <c r="C4272" s="127" t="s">
        <v>693</v>
      </c>
      <c r="D4272" s="121">
        <v>43039</v>
      </c>
      <c r="E4272" s="122" t="s">
        <v>9885</v>
      </c>
      <c r="F4272" s="122" t="s">
        <v>3</v>
      </c>
      <c r="G4272" s="122">
        <v>1556537</v>
      </c>
      <c r="H4272" s="126"/>
      <c r="I4272" s="130" t="s">
        <v>9886</v>
      </c>
      <c r="J4272" s="126"/>
      <c r="K4272" s="126"/>
      <c r="L4272" s="126"/>
      <c r="M4272" s="126"/>
      <c r="N4272" s="226">
        <v>0</v>
      </c>
      <c r="O4272" s="226">
        <v>2655.9</v>
      </c>
      <c r="P4272" s="126" t="s">
        <v>1331</v>
      </c>
    </row>
    <row r="4273" spans="1:16" ht="63.75">
      <c r="A4273" s="126">
        <v>87</v>
      </c>
      <c r="B4273" s="126"/>
      <c r="C4273" s="127" t="s">
        <v>712</v>
      </c>
      <c r="D4273" s="121">
        <v>43039</v>
      </c>
      <c r="E4273" s="122" t="s">
        <v>9887</v>
      </c>
      <c r="F4273" s="122" t="s">
        <v>3</v>
      </c>
      <c r="G4273" s="122">
        <v>1556539</v>
      </c>
      <c r="H4273" s="126"/>
      <c r="I4273" s="130" t="s">
        <v>9888</v>
      </c>
      <c r="J4273" s="126"/>
      <c r="K4273" s="126"/>
      <c r="L4273" s="126"/>
      <c r="M4273" s="126"/>
      <c r="N4273" s="226">
        <v>0</v>
      </c>
      <c r="O4273" s="226">
        <v>4081.5</v>
      </c>
      <c r="P4273" s="126" t="s">
        <v>12606</v>
      </c>
    </row>
    <row r="4274" spans="1:16" ht="63.75">
      <c r="A4274" s="126" t="s">
        <v>620</v>
      </c>
      <c r="B4274" s="126"/>
      <c r="C4274" s="127" t="s">
        <v>714</v>
      </c>
      <c r="D4274" s="121">
        <v>43039</v>
      </c>
      <c r="E4274" s="122" t="s">
        <v>9889</v>
      </c>
      <c r="F4274" s="122" t="s">
        <v>3</v>
      </c>
      <c r="G4274" s="122">
        <v>1556540</v>
      </c>
      <c r="H4274" s="126"/>
      <c r="I4274" s="130" t="s">
        <v>9890</v>
      </c>
      <c r="J4274" s="126"/>
      <c r="K4274" s="126"/>
      <c r="L4274" s="126"/>
      <c r="M4274" s="126"/>
      <c r="N4274" s="226">
        <v>0</v>
      </c>
      <c r="O4274" s="226">
        <v>5262.95</v>
      </c>
      <c r="P4274" s="126" t="s">
        <v>1331</v>
      </c>
    </row>
    <row r="4275" spans="1:16" ht="63.75">
      <c r="A4275" s="126">
        <v>661</v>
      </c>
      <c r="B4275" s="126"/>
      <c r="C4275" s="127" t="s">
        <v>235</v>
      </c>
      <c r="D4275" s="121">
        <v>43039</v>
      </c>
      <c r="E4275" s="122" t="s">
        <v>9891</v>
      </c>
      <c r="F4275" s="122" t="s">
        <v>3</v>
      </c>
      <c r="G4275" s="122">
        <v>1556542</v>
      </c>
      <c r="H4275" s="126"/>
      <c r="I4275" s="130" t="s">
        <v>9892</v>
      </c>
      <c r="J4275" s="126"/>
      <c r="K4275" s="126"/>
      <c r="L4275" s="126"/>
      <c r="M4275" s="126"/>
      <c r="N4275" s="226">
        <v>0</v>
      </c>
      <c r="O4275" s="226">
        <v>3754.28</v>
      </c>
      <c r="P4275" s="126" t="s">
        <v>1331</v>
      </c>
    </row>
    <row r="4276" spans="1:16" ht="63.75">
      <c r="A4276" s="126">
        <v>574</v>
      </c>
      <c r="B4276" s="126"/>
      <c r="C4276" s="127" t="s">
        <v>851</v>
      </c>
      <c r="D4276" s="121">
        <v>43039</v>
      </c>
      <c r="E4276" s="122" t="s">
        <v>9893</v>
      </c>
      <c r="F4276" s="122" t="s">
        <v>3</v>
      </c>
      <c r="G4276" s="122">
        <v>1556543</v>
      </c>
      <c r="H4276" s="126"/>
      <c r="I4276" s="130" t="s">
        <v>9894</v>
      </c>
      <c r="J4276" s="126"/>
      <c r="K4276" s="126"/>
      <c r="L4276" s="126"/>
      <c r="M4276" s="126"/>
      <c r="N4276" s="226">
        <v>0</v>
      </c>
      <c r="O4276" s="226">
        <v>1596.25</v>
      </c>
      <c r="P4276" s="126" t="s">
        <v>1331</v>
      </c>
    </row>
    <row r="4277" spans="1:16" ht="89.25">
      <c r="A4277" s="126">
        <v>587</v>
      </c>
      <c r="B4277" s="126"/>
      <c r="C4277" s="127" t="s">
        <v>859</v>
      </c>
      <c r="D4277" s="121">
        <v>43039</v>
      </c>
      <c r="E4277" s="122" t="s">
        <v>9895</v>
      </c>
      <c r="F4277" s="122" t="s">
        <v>3</v>
      </c>
      <c r="G4277" s="122">
        <v>1556374</v>
      </c>
      <c r="H4277" s="126"/>
      <c r="I4277" s="130" t="s">
        <v>9896</v>
      </c>
      <c r="J4277" s="126"/>
      <c r="K4277" s="126"/>
      <c r="L4277" s="126"/>
      <c r="M4277" s="126"/>
      <c r="N4277" s="226">
        <v>0</v>
      </c>
      <c r="O4277" s="226">
        <v>0.06</v>
      </c>
      <c r="P4277" s="126" t="s">
        <v>1331</v>
      </c>
    </row>
    <row r="4278" spans="1:16" ht="51">
      <c r="A4278" s="126" t="s">
        <v>620</v>
      </c>
      <c r="B4278" s="126"/>
      <c r="C4278" s="127" t="s">
        <v>714</v>
      </c>
      <c r="D4278" s="121">
        <v>43039</v>
      </c>
      <c r="E4278" s="122" t="s">
        <v>9897</v>
      </c>
      <c r="F4278" s="122" t="s">
        <v>3</v>
      </c>
      <c r="G4278" s="122">
        <v>1556398</v>
      </c>
      <c r="H4278" s="126"/>
      <c r="I4278" s="130" t="s">
        <v>9898</v>
      </c>
      <c r="J4278" s="126"/>
      <c r="K4278" s="126"/>
      <c r="L4278" s="126"/>
      <c r="M4278" s="126"/>
      <c r="N4278" s="226">
        <v>0</v>
      </c>
      <c r="O4278" s="226">
        <v>492.31</v>
      </c>
      <c r="P4278" s="126" t="s">
        <v>1331</v>
      </c>
    </row>
    <row r="4279" spans="1:16" ht="63.75">
      <c r="A4279" s="126">
        <v>344</v>
      </c>
      <c r="B4279" s="126"/>
      <c r="C4279" s="127" t="s">
        <v>819</v>
      </c>
      <c r="D4279" s="121">
        <v>43039</v>
      </c>
      <c r="E4279" s="122" t="s">
        <v>9899</v>
      </c>
      <c r="F4279" s="122" t="s">
        <v>3</v>
      </c>
      <c r="G4279" s="122">
        <v>1556418</v>
      </c>
      <c r="H4279" s="126"/>
      <c r="I4279" s="130" t="s">
        <v>9900</v>
      </c>
      <c r="J4279" s="126"/>
      <c r="K4279" s="126"/>
      <c r="L4279" s="126"/>
      <c r="M4279" s="126"/>
      <c r="N4279" s="226">
        <v>0</v>
      </c>
      <c r="O4279" s="226">
        <v>7.75</v>
      </c>
      <c r="P4279" s="126" t="s">
        <v>12606</v>
      </c>
    </row>
    <row r="4280" spans="1:16" ht="51">
      <c r="A4280" s="126">
        <v>20</v>
      </c>
      <c r="B4280" s="126"/>
      <c r="C4280" s="127" t="s">
        <v>694</v>
      </c>
      <c r="D4280" s="121">
        <v>43039</v>
      </c>
      <c r="E4280" s="122" t="s">
        <v>9901</v>
      </c>
      <c r="F4280" s="122" t="s">
        <v>3</v>
      </c>
      <c r="G4280" s="122">
        <v>1556448</v>
      </c>
      <c r="H4280" s="126"/>
      <c r="I4280" s="130" t="s">
        <v>9902</v>
      </c>
      <c r="J4280" s="126"/>
      <c r="K4280" s="126"/>
      <c r="L4280" s="126"/>
      <c r="M4280" s="126"/>
      <c r="N4280" s="226">
        <v>0</v>
      </c>
      <c r="O4280" s="226">
        <v>493</v>
      </c>
      <c r="P4280" s="126" t="s">
        <v>1331</v>
      </c>
    </row>
    <row r="4281" spans="1:16" ht="51">
      <c r="A4281" s="126" t="s">
        <v>620</v>
      </c>
      <c r="B4281" s="126"/>
      <c r="C4281" s="127" t="s">
        <v>714</v>
      </c>
      <c r="D4281" s="121">
        <v>43039</v>
      </c>
      <c r="E4281" s="122" t="s">
        <v>9903</v>
      </c>
      <c r="F4281" s="122" t="s">
        <v>3</v>
      </c>
      <c r="G4281" s="122">
        <v>1556453</v>
      </c>
      <c r="H4281" s="126"/>
      <c r="I4281" s="130" t="s">
        <v>9904</v>
      </c>
      <c r="J4281" s="126"/>
      <c r="K4281" s="126"/>
      <c r="L4281" s="126"/>
      <c r="M4281" s="126"/>
      <c r="N4281" s="226">
        <v>0</v>
      </c>
      <c r="O4281" s="226">
        <v>985.54</v>
      </c>
      <c r="P4281" s="126" t="s">
        <v>1331</v>
      </c>
    </row>
    <row r="4282" spans="1:16" ht="38.25">
      <c r="A4282" s="126">
        <v>586</v>
      </c>
      <c r="B4282" s="126"/>
      <c r="C4282" s="127" t="s">
        <v>223</v>
      </c>
      <c r="D4282" s="121">
        <v>43039</v>
      </c>
      <c r="E4282" s="122" t="s">
        <v>9905</v>
      </c>
      <c r="F4282" s="122" t="s">
        <v>3</v>
      </c>
      <c r="G4282" s="122">
        <v>1556468</v>
      </c>
      <c r="H4282" s="126"/>
      <c r="I4282" s="130" t="s">
        <v>9906</v>
      </c>
      <c r="J4282" s="126"/>
      <c r="K4282" s="126"/>
      <c r="L4282" s="126"/>
      <c r="M4282" s="126"/>
      <c r="N4282" s="226">
        <v>0</v>
      </c>
      <c r="O4282" s="226">
        <v>3133</v>
      </c>
      <c r="P4282" s="126" t="s">
        <v>1331</v>
      </c>
    </row>
    <row r="4283" spans="1:16" ht="51">
      <c r="A4283" s="126" t="s">
        <v>620</v>
      </c>
      <c r="B4283" s="126"/>
      <c r="C4283" s="127" t="s">
        <v>714</v>
      </c>
      <c r="D4283" s="121">
        <v>43039</v>
      </c>
      <c r="E4283" s="122" t="s">
        <v>9907</v>
      </c>
      <c r="F4283" s="122" t="s">
        <v>3</v>
      </c>
      <c r="G4283" s="122">
        <v>1556481</v>
      </c>
      <c r="H4283" s="126"/>
      <c r="I4283" s="130" t="s">
        <v>9908</v>
      </c>
      <c r="J4283" s="126"/>
      <c r="K4283" s="126"/>
      <c r="L4283" s="126"/>
      <c r="M4283" s="126"/>
      <c r="N4283" s="226">
        <v>0</v>
      </c>
      <c r="O4283" s="226">
        <v>3576.95</v>
      </c>
      <c r="P4283" s="126" t="s">
        <v>1331</v>
      </c>
    </row>
    <row r="4284" spans="1:16" ht="51">
      <c r="A4284" s="126" t="s">
        <v>620</v>
      </c>
      <c r="B4284" s="126"/>
      <c r="C4284" s="127" t="s">
        <v>714</v>
      </c>
      <c r="D4284" s="121">
        <v>43039</v>
      </c>
      <c r="E4284" s="122" t="s">
        <v>9909</v>
      </c>
      <c r="F4284" s="122" t="s">
        <v>3</v>
      </c>
      <c r="G4284" s="122">
        <v>1556491</v>
      </c>
      <c r="H4284" s="126"/>
      <c r="I4284" s="130" t="s">
        <v>9910</v>
      </c>
      <c r="J4284" s="126"/>
      <c r="K4284" s="126"/>
      <c r="L4284" s="126"/>
      <c r="M4284" s="126"/>
      <c r="N4284" s="226">
        <v>0</v>
      </c>
      <c r="O4284" s="226">
        <v>37.99</v>
      </c>
      <c r="P4284" s="126" t="s">
        <v>1331</v>
      </c>
    </row>
    <row r="4285" spans="1:16" ht="51">
      <c r="A4285" s="126" t="s">
        <v>620</v>
      </c>
      <c r="B4285" s="126"/>
      <c r="C4285" s="127" t="s">
        <v>714</v>
      </c>
      <c r="D4285" s="121">
        <v>43039</v>
      </c>
      <c r="E4285" s="122" t="s">
        <v>9911</v>
      </c>
      <c r="F4285" s="122" t="s">
        <v>3</v>
      </c>
      <c r="G4285" s="122">
        <v>1556493</v>
      </c>
      <c r="H4285" s="126"/>
      <c r="I4285" s="130" t="s">
        <v>9912</v>
      </c>
      <c r="J4285" s="126"/>
      <c r="K4285" s="126"/>
      <c r="L4285" s="126"/>
      <c r="M4285" s="126"/>
      <c r="N4285" s="226">
        <v>0</v>
      </c>
      <c r="O4285" s="226">
        <v>37.99</v>
      </c>
      <c r="P4285" s="126" t="s">
        <v>1331</v>
      </c>
    </row>
    <row r="4286" spans="1:16" ht="51">
      <c r="A4286" s="126" t="s">
        <v>620</v>
      </c>
      <c r="B4286" s="126"/>
      <c r="C4286" s="127" t="s">
        <v>714</v>
      </c>
      <c r="D4286" s="121">
        <v>43039</v>
      </c>
      <c r="E4286" s="122" t="s">
        <v>9913</v>
      </c>
      <c r="F4286" s="122" t="s">
        <v>3</v>
      </c>
      <c r="G4286" s="122">
        <v>1556494</v>
      </c>
      <c r="H4286" s="126"/>
      <c r="I4286" s="130" t="s">
        <v>9914</v>
      </c>
      <c r="J4286" s="126"/>
      <c r="K4286" s="126"/>
      <c r="L4286" s="126"/>
      <c r="M4286" s="126"/>
      <c r="N4286" s="226">
        <v>0</v>
      </c>
      <c r="O4286" s="226">
        <v>37.99</v>
      </c>
      <c r="P4286" s="126" t="s">
        <v>1331</v>
      </c>
    </row>
    <row r="4287" spans="1:16" ht="51">
      <c r="A4287" s="126" t="s">
        <v>620</v>
      </c>
      <c r="B4287" s="126"/>
      <c r="C4287" s="127" t="s">
        <v>714</v>
      </c>
      <c r="D4287" s="121">
        <v>43039</v>
      </c>
      <c r="E4287" s="122" t="s">
        <v>9915</v>
      </c>
      <c r="F4287" s="122" t="s">
        <v>3</v>
      </c>
      <c r="G4287" s="122">
        <v>1556495</v>
      </c>
      <c r="H4287" s="126"/>
      <c r="I4287" s="130" t="s">
        <v>9916</v>
      </c>
      <c r="J4287" s="126"/>
      <c r="K4287" s="126"/>
      <c r="L4287" s="126"/>
      <c r="M4287" s="126"/>
      <c r="N4287" s="226">
        <v>0</v>
      </c>
      <c r="O4287" s="226">
        <v>40.700000000000003</v>
      </c>
      <c r="P4287" s="126" t="s">
        <v>1331</v>
      </c>
    </row>
    <row r="4288" spans="1:16" ht="51">
      <c r="A4288" s="126" t="s">
        <v>620</v>
      </c>
      <c r="B4288" s="126"/>
      <c r="C4288" s="127" t="s">
        <v>714</v>
      </c>
      <c r="D4288" s="121">
        <v>43039</v>
      </c>
      <c r="E4288" s="122" t="s">
        <v>9917</v>
      </c>
      <c r="F4288" s="122" t="s">
        <v>3</v>
      </c>
      <c r="G4288" s="122">
        <v>1556496</v>
      </c>
      <c r="H4288" s="126"/>
      <c r="I4288" s="130" t="s">
        <v>9918</v>
      </c>
      <c r="J4288" s="126"/>
      <c r="K4288" s="126"/>
      <c r="L4288" s="126"/>
      <c r="M4288" s="126"/>
      <c r="N4288" s="226">
        <v>0</v>
      </c>
      <c r="O4288" s="226">
        <v>40.700000000000003</v>
      </c>
      <c r="P4288" s="126" t="s">
        <v>1331</v>
      </c>
    </row>
    <row r="4289" spans="1:16" ht="51">
      <c r="A4289" s="126">
        <v>16</v>
      </c>
      <c r="B4289" s="126"/>
      <c r="C4289" s="127" t="s">
        <v>693</v>
      </c>
      <c r="D4289" s="121">
        <v>43039</v>
      </c>
      <c r="E4289" s="122" t="s">
        <v>9919</v>
      </c>
      <c r="F4289" s="122" t="s">
        <v>3</v>
      </c>
      <c r="G4289" s="122">
        <v>1556566</v>
      </c>
      <c r="H4289" s="126"/>
      <c r="I4289" s="130" t="s">
        <v>9920</v>
      </c>
      <c r="J4289" s="126"/>
      <c r="K4289" s="126"/>
      <c r="L4289" s="126"/>
      <c r="M4289" s="126"/>
      <c r="N4289" s="226">
        <v>0</v>
      </c>
      <c r="O4289" s="226">
        <v>190</v>
      </c>
      <c r="P4289" s="126" t="s">
        <v>12606</v>
      </c>
    </row>
    <row r="4290" spans="1:16" ht="51">
      <c r="A4290" s="126">
        <v>591</v>
      </c>
      <c r="B4290" s="126"/>
      <c r="C4290" s="127" t="s">
        <v>862</v>
      </c>
      <c r="D4290" s="121">
        <v>43039</v>
      </c>
      <c r="E4290" s="122" t="s">
        <v>9921</v>
      </c>
      <c r="F4290" s="122" t="s">
        <v>3</v>
      </c>
      <c r="G4290" s="122">
        <v>1556574</v>
      </c>
      <c r="H4290" s="126"/>
      <c r="I4290" s="130" t="s">
        <v>9922</v>
      </c>
      <c r="J4290" s="126"/>
      <c r="K4290" s="126"/>
      <c r="L4290" s="126"/>
      <c r="M4290" s="126"/>
      <c r="N4290" s="226">
        <v>0</v>
      </c>
      <c r="O4290" s="226">
        <v>407</v>
      </c>
      <c r="P4290" s="126" t="s">
        <v>1331</v>
      </c>
    </row>
    <row r="4291" spans="1:16" ht="38.25">
      <c r="A4291" s="126">
        <v>342</v>
      </c>
      <c r="B4291" s="126"/>
      <c r="C4291" s="127" t="s">
        <v>817</v>
      </c>
      <c r="D4291" s="121">
        <v>43039</v>
      </c>
      <c r="E4291" s="122" t="s">
        <v>9923</v>
      </c>
      <c r="F4291" s="122" t="s">
        <v>3</v>
      </c>
      <c r="G4291" s="122">
        <v>1556652</v>
      </c>
      <c r="H4291" s="126"/>
      <c r="I4291" s="130" t="s">
        <v>9924</v>
      </c>
      <c r="J4291" s="126"/>
      <c r="K4291" s="126"/>
      <c r="L4291" s="126"/>
      <c r="M4291" s="126"/>
      <c r="N4291" s="226">
        <v>0</v>
      </c>
      <c r="O4291" s="226">
        <v>185.5</v>
      </c>
      <c r="P4291" s="126" t="s">
        <v>1331</v>
      </c>
    </row>
    <row r="4292" spans="1:16" ht="51">
      <c r="A4292" s="126" t="s">
        <v>620</v>
      </c>
      <c r="B4292" s="126"/>
      <c r="C4292" s="127" t="s">
        <v>714</v>
      </c>
      <c r="D4292" s="121">
        <v>43039</v>
      </c>
      <c r="E4292" s="122" t="s">
        <v>9925</v>
      </c>
      <c r="F4292" s="122" t="s">
        <v>3</v>
      </c>
      <c r="G4292" s="122">
        <v>1556691</v>
      </c>
      <c r="H4292" s="126"/>
      <c r="I4292" s="130" t="s">
        <v>9926</v>
      </c>
      <c r="J4292" s="126"/>
      <c r="K4292" s="126"/>
      <c r="L4292" s="126"/>
      <c r="M4292" s="126"/>
      <c r="N4292" s="226">
        <v>0</v>
      </c>
      <c r="O4292" s="226">
        <v>10000</v>
      </c>
      <c r="P4292" s="126" t="s">
        <v>1331</v>
      </c>
    </row>
    <row r="4293" spans="1:16" ht="51">
      <c r="A4293" s="126">
        <v>16</v>
      </c>
      <c r="B4293" s="126"/>
      <c r="C4293" s="127" t="s">
        <v>693</v>
      </c>
      <c r="D4293" s="121">
        <v>43039</v>
      </c>
      <c r="E4293" s="122" t="s">
        <v>9927</v>
      </c>
      <c r="F4293" s="122" t="s">
        <v>3</v>
      </c>
      <c r="G4293" s="122">
        <v>1556739</v>
      </c>
      <c r="H4293" s="126"/>
      <c r="I4293" s="130" t="s">
        <v>9928</v>
      </c>
      <c r="J4293" s="126"/>
      <c r="K4293" s="126"/>
      <c r="L4293" s="126"/>
      <c r="M4293" s="126"/>
      <c r="N4293" s="226">
        <v>0</v>
      </c>
      <c r="O4293" s="226">
        <v>330</v>
      </c>
      <c r="P4293" s="126" t="s">
        <v>1331</v>
      </c>
    </row>
    <row r="4294" spans="1:16" ht="51">
      <c r="A4294" s="126" t="s">
        <v>620</v>
      </c>
      <c r="B4294" s="126"/>
      <c r="C4294" s="127" t="s">
        <v>714</v>
      </c>
      <c r="D4294" s="121">
        <v>43039</v>
      </c>
      <c r="E4294" s="122" t="s">
        <v>9929</v>
      </c>
      <c r="F4294" s="122" t="s">
        <v>3</v>
      </c>
      <c r="G4294" s="122">
        <v>1556748</v>
      </c>
      <c r="H4294" s="126"/>
      <c r="I4294" s="130" t="s">
        <v>9930</v>
      </c>
      <c r="J4294" s="126"/>
      <c r="K4294" s="126"/>
      <c r="L4294" s="126"/>
      <c r="M4294" s="126"/>
      <c r="N4294" s="226">
        <v>0</v>
      </c>
      <c r="O4294" s="226">
        <v>12</v>
      </c>
      <c r="P4294" s="126" t="s">
        <v>1331</v>
      </c>
    </row>
    <row r="4295" spans="1:16" ht="51">
      <c r="A4295" s="126" t="s">
        <v>620</v>
      </c>
      <c r="B4295" s="126"/>
      <c r="C4295" s="127" t="s">
        <v>714</v>
      </c>
      <c r="D4295" s="121">
        <v>43039</v>
      </c>
      <c r="E4295" s="122" t="s">
        <v>9931</v>
      </c>
      <c r="F4295" s="122" t="s">
        <v>3</v>
      </c>
      <c r="G4295" s="122">
        <v>1556750</v>
      </c>
      <c r="H4295" s="126"/>
      <c r="I4295" s="130" t="s">
        <v>9932</v>
      </c>
      <c r="J4295" s="126"/>
      <c r="K4295" s="126"/>
      <c r="L4295" s="126"/>
      <c r="M4295" s="126"/>
      <c r="N4295" s="226">
        <v>0</v>
      </c>
      <c r="O4295" s="226">
        <v>125.3</v>
      </c>
      <c r="P4295" s="126" t="s">
        <v>1331</v>
      </c>
    </row>
    <row r="4296" spans="1:16" ht="51">
      <c r="A4296" s="126" t="s">
        <v>620</v>
      </c>
      <c r="B4296" s="126"/>
      <c r="C4296" s="127" t="s">
        <v>714</v>
      </c>
      <c r="D4296" s="121">
        <v>43039</v>
      </c>
      <c r="E4296" s="122" t="s">
        <v>9933</v>
      </c>
      <c r="F4296" s="122" t="s">
        <v>3</v>
      </c>
      <c r="G4296" s="122">
        <v>1556751</v>
      </c>
      <c r="H4296" s="126"/>
      <c r="I4296" s="130" t="s">
        <v>9934</v>
      </c>
      <c r="J4296" s="126"/>
      <c r="K4296" s="126"/>
      <c r="L4296" s="126"/>
      <c r="M4296" s="126"/>
      <c r="N4296" s="226">
        <v>0</v>
      </c>
      <c r="O4296" s="226">
        <v>8</v>
      </c>
      <c r="P4296" s="126" t="s">
        <v>1331</v>
      </c>
    </row>
    <row r="4297" spans="1:16" ht="51">
      <c r="A4297" s="126">
        <v>203</v>
      </c>
      <c r="B4297" s="126"/>
      <c r="C4297" s="127" t="s">
        <v>758</v>
      </c>
      <c r="D4297" s="121">
        <v>43040</v>
      </c>
      <c r="E4297" s="122" t="s">
        <v>9938</v>
      </c>
      <c r="F4297" s="122" t="s">
        <v>3</v>
      </c>
      <c r="G4297" s="122">
        <v>1556995</v>
      </c>
      <c r="H4297" s="126"/>
      <c r="I4297" s="130" t="s">
        <v>11375</v>
      </c>
      <c r="J4297" s="126"/>
      <c r="K4297" s="126"/>
      <c r="L4297" s="126"/>
      <c r="M4297" s="126"/>
      <c r="N4297" s="226">
        <v>0</v>
      </c>
      <c r="O4297" s="226">
        <v>11</v>
      </c>
      <c r="P4297" s="126" t="s">
        <v>1331</v>
      </c>
    </row>
    <row r="4298" spans="1:16" ht="38.25">
      <c r="A4298" s="126">
        <v>47</v>
      </c>
      <c r="B4298" s="126"/>
      <c r="C4298" s="127" t="s">
        <v>700</v>
      </c>
      <c r="D4298" s="121">
        <v>43040</v>
      </c>
      <c r="E4298" s="122" t="s">
        <v>9939</v>
      </c>
      <c r="F4298" s="122" t="s">
        <v>3</v>
      </c>
      <c r="G4298" s="122">
        <v>1557007</v>
      </c>
      <c r="H4298" s="126"/>
      <c r="I4298" s="130" t="s">
        <v>11376</v>
      </c>
      <c r="J4298" s="126"/>
      <c r="K4298" s="126"/>
      <c r="L4298" s="126"/>
      <c r="M4298" s="126"/>
      <c r="N4298" s="226">
        <v>0</v>
      </c>
      <c r="O4298" s="226">
        <v>12</v>
      </c>
      <c r="P4298" s="126" t="s">
        <v>1331</v>
      </c>
    </row>
    <row r="4299" spans="1:16" ht="38.25">
      <c r="A4299" s="126">
        <v>47</v>
      </c>
      <c r="B4299" s="126"/>
      <c r="C4299" s="127" t="s">
        <v>700</v>
      </c>
      <c r="D4299" s="121">
        <v>43040</v>
      </c>
      <c r="E4299" s="122" t="s">
        <v>9940</v>
      </c>
      <c r="F4299" s="122" t="s">
        <v>3</v>
      </c>
      <c r="G4299" s="122">
        <v>1557009</v>
      </c>
      <c r="H4299" s="126"/>
      <c r="I4299" s="130" t="s">
        <v>11377</v>
      </c>
      <c r="J4299" s="126"/>
      <c r="K4299" s="126"/>
      <c r="L4299" s="126"/>
      <c r="M4299" s="126"/>
      <c r="N4299" s="226">
        <v>0</v>
      </c>
      <c r="O4299" s="226">
        <v>24.7</v>
      </c>
      <c r="P4299" s="126" t="s">
        <v>1331</v>
      </c>
    </row>
    <row r="4300" spans="1:16" ht="51">
      <c r="A4300" s="126" t="s">
        <v>620</v>
      </c>
      <c r="B4300" s="126"/>
      <c r="C4300" s="127" t="s">
        <v>714</v>
      </c>
      <c r="D4300" s="121">
        <v>43040</v>
      </c>
      <c r="E4300" s="122" t="s">
        <v>9941</v>
      </c>
      <c r="F4300" s="122" t="s">
        <v>3</v>
      </c>
      <c r="G4300" s="122">
        <v>1556896</v>
      </c>
      <c r="H4300" s="126"/>
      <c r="I4300" s="130" t="s">
        <v>11378</v>
      </c>
      <c r="J4300" s="126"/>
      <c r="K4300" s="126"/>
      <c r="L4300" s="126"/>
      <c r="M4300" s="126"/>
      <c r="N4300" s="226">
        <v>0</v>
      </c>
      <c r="O4300" s="226">
        <v>390</v>
      </c>
      <c r="P4300" s="126" t="s">
        <v>1331</v>
      </c>
    </row>
    <row r="4301" spans="1:16" ht="51">
      <c r="A4301" s="126" t="s">
        <v>620</v>
      </c>
      <c r="B4301" s="126"/>
      <c r="C4301" s="127" t="s">
        <v>714</v>
      </c>
      <c r="D4301" s="121">
        <v>43040</v>
      </c>
      <c r="E4301" s="122" t="s">
        <v>9942</v>
      </c>
      <c r="F4301" s="122" t="s">
        <v>3</v>
      </c>
      <c r="G4301" s="122">
        <v>1556955</v>
      </c>
      <c r="H4301" s="126"/>
      <c r="I4301" s="130" t="s">
        <v>11379</v>
      </c>
      <c r="J4301" s="126"/>
      <c r="K4301" s="126"/>
      <c r="L4301" s="126"/>
      <c r="M4301" s="126"/>
      <c r="N4301" s="226">
        <v>0</v>
      </c>
      <c r="O4301" s="226">
        <v>330</v>
      </c>
      <c r="P4301" s="126" t="s">
        <v>1331</v>
      </c>
    </row>
    <row r="4302" spans="1:16" ht="51">
      <c r="A4302" s="126" t="s">
        <v>620</v>
      </c>
      <c r="B4302" s="126"/>
      <c r="C4302" s="127" t="s">
        <v>714</v>
      </c>
      <c r="D4302" s="121">
        <v>43040</v>
      </c>
      <c r="E4302" s="122" t="s">
        <v>9943</v>
      </c>
      <c r="F4302" s="122" t="s">
        <v>3</v>
      </c>
      <c r="G4302" s="122">
        <v>1556979</v>
      </c>
      <c r="H4302" s="126"/>
      <c r="I4302" s="130" t="s">
        <v>11380</v>
      </c>
      <c r="J4302" s="126"/>
      <c r="K4302" s="126"/>
      <c r="L4302" s="126"/>
      <c r="M4302" s="126"/>
      <c r="N4302" s="226">
        <v>0</v>
      </c>
      <c r="O4302" s="226">
        <v>695</v>
      </c>
      <c r="P4302" s="126" t="s">
        <v>1331</v>
      </c>
    </row>
    <row r="4303" spans="1:16" ht="51">
      <c r="A4303" s="126">
        <v>253</v>
      </c>
      <c r="B4303" s="126"/>
      <c r="C4303" s="127" t="s">
        <v>779</v>
      </c>
      <c r="D4303" s="121">
        <v>43040</v>
      </c>
      <c r="E4303" s="122" t="s">
        <v>9944</v>
      </c>
      <c r="F4303" s="122" t="s">
        <v>3</v>
      </c>
      <c r="G4303" s="122">
        <v>1557096</v>
      </c>
      <c r="H4303" s="126"/>
      <c r="I4303" s="130" t="s">
        <v>11381</v>
      </c>
      <c r="J4303" s="126"/>
      <c r="K4303" s="126"/>
      <c r="L4303" s="126"/>
      <c r="M4303" s="126"/>
      <c r="N4303" s="226">
        <v>0</v>
      </c>
      <c r="O4303" s="226">
        <v>36</v>
      </c>
      <c r="P4303" s="126" t="s">
        <v>1331</v>
      </c>
    </row>
    <row r="4304" spans="1:16" ht="51">
      <c r="A4304" s="126" t="s">
        <v>620</v>
      </c>
      <c r="B4304" s="126"/>
      <c r="C4304" s="127" t="s">
        <v>714</v>
      </c>
      <c r="D4304" s="121">
        <v>43040</v>
      </c>
      <c r="E4304" s="122" t="s">
        <v>9945</v>
      </c>
      <c r="F4304" s="122" t="s">
        <v>3</v>
      </c>
      <c r="G4304" s="122">
        <v>1557061</v>
      </c>
      <c r="H4304" s="126"/>
      <c r="I4304" s="130" t="s">
        <v>4263</v>
      </c>
      <c r="J4304" s="126"/>
      <c r="K4304" s="126"/>
      <c r="L4304" s="126"/>
      <c r="M4304" s="126"/>
      <c r="N4304" s="226">
        <v>0</v>
      </c>
      <c r="O4304" s="226">
        <v>1000</v>
      </c>
      <c r="P4304" s="126" t="s">
        <v>1331</v>
      </c>
    </row>
    <row r="4305" spans="1:16" ht="51">
      <c r="A4305" s="126">
        <v>292</v>
      </c>
      <c r="B4305" s="126"/>
      <c r="C4305" s="127" t="s">
        <v>152</v>
      </c>
      <c r="D4305" s="121">
        <v>43040</v>
      </c>
      <c r="E4305" s="122" t="s">
        <v>9946</v>
      </c>
      <c r="F4305" s="122" t="s">
        <v>3</v>
      </c>
      <c r="G4305" s="122">
        <v>1557062</v>
      </c>
      <c r="H4305" s="126"/>
      <c r="I4305" s="130" t="s">
        <v>7518</v>
      </c>
      <c r="J4305" s="126"/>
      <c r="K4305" s="126"/>
      <c r="L4305" s="126"/>
      <c r="M4305" s="126"/>
      <c r="N4305" s="226">
        <v>0</v>
      </c>
      <c r="O4305" s="226">
        <v>363</v>
      </c>
      <c r="P4305" s="126" t="s">
        <v>1331</v>
      </c>
    </row>
    <row r="4306" spans="1:16" ht="51">
      <c r="A4306" s="126">
        <v>292</v>
      </c>
      <c r="B4306" s="126"/>
      <c r="C4306" s="127" t="s">
        <v>152</v>
      </c>
      <c r="D4306" s="121">
        <v>43040</v>
      </c>
      <c r="E4306" s="122" t="s">
        <v>9947</v>
      </c>
      <c r="F4306" s="122" t="s">
        <v>3</v>
      </c>
      <c r="G4306" s="122">
        <v>1557063</v>
      </c>
      <c r="H4306" s="126"/>
      <c r="I4306" s="130" t="s">
        <v>7518</v>
      </c>
      <c r="J4306" s="126"/>
      <c r="K4306" s="126"/>
      <c r="L4306" s="126"/>
      <c r="M4306" s="126"/>
      <c r="N4306" s="226">
        <v>0</v>
      </c>
      <c r="O4306" s="226">
        <v>373</v>
      </c>
      <c r="P4306" s="126" t="s">
        <v>1331</v>
      </c>
    </row>
    <row r="4307" spans="1:16" ht="51">
      <c r="A4307" s="126" t="s">
        <v>620</v>
      </c>
      <c r="B4307" s="126"/>
      <c r="C4307" s="127" t="s">
        <v>714</v>
      </c>
      <c r="D4307" s="121">
        <v>43040</v>
      </c>
      <c r="E4307" s="122" t="s">
        <v>9948</v>
      </c>
      <c r="F4307" s="122" t="s">
        <v>3</v>
      </c>
      <c r="G4307" s="122">
        <v>1557073</v>
      </c>
      <c r="H4307" s="126"/>
      <c r="I4307" s="130" t="s">
        <v>11382</v>
      </c>
      <c r="J4307" s="126"/>
      <c r="K4307" s="126"/>
      <c r="L4307" s="126"/>
      <c r="M4307" s="126"/>
      <c r="N4307" s="226">
        <v>0</v>
      </c>
      <c r="O4307" s="226">
        <v>5756.9800000000005</v>
      </c>
      <c r="P4307" s="126" t="s">
        <v>1331</v>
      </c>
    </row>
    <row r="4308" spans="1:16" ht="51">
      <c r="A4308" s="126" t="s">
        <v>620</v>
      </c>
      <c r="B4308" s="126"/>
      <c r="C4308" s="127" t="s">
        <v>714</v>
      </c>
      <c r="D4308" s="121">
        <v>43040</v>
      </c>
      <c r="E4308" s="122" t="s">
        <v>9949</v>
      </c>
      <c r="F4308" s="122" t="s">
        <v>3</v>
      </c>
      <c r="G4308" s="122">
        <v>1557082</v>
      </c>
      <c r="H4308" s="126"/>
      <c r="I4308" s="130" t="s">
        <v>11383</v>
      </c>
      <c r="J4308" s="126"/>
      <c r="K4308" s="126"/>
      <c r="L4308" s="126"/>
      <c r="M4308" s="126"/>
      <c r="N4308" s="226">
        <v>0</v>
      </c>
      <c r="O4308" s="226">
        <v>3130.05</v>
      </c>
      <c r="P4308" s="126" t="s">
        <v>1331</v>
      </c>
    </row>
    <row r="4309" spans="1:16" ht="51">
      <c r="A4309" s="126">
        <v>523</v>
      </c>
      <c r="B4309" s="126"/>
      <c r="C4309" s="127" t="s">
        <v>846</v>
      </c>
      <c r="D4309" s="121">
        <v>43040</v>
      </c>
      <c r="E4309" s="122" t="s">
        <v>9950</v>
      </c>
      <c r="F4309" s="122" t="s">
        <v>3</v>
      </c>
      <c r="G4309" s="122">
        <v>1556874</v>
      </c>
      <c r="H4309" s="126"/>
      <c r="I4309" s="130" t="s">
        <v>11384</v>
      </c>
      <c r="J4309" s="126"/>
      <c r="K4309" s="126"/>
      <c r="L4309" s="126"/>
      <c r="M4309" s="126"/>
      <c r="N4309" s="226">
        <v>0</v>
      </c>
      <c r="O4309" s="226">
        <v>2088</v>
      </c>
      <c r="P4309" s="126" t="s">
        <v>1331</v>
      </c>
    </row>
    <row r="4310" spans="1:16" ht="63.75">
      <c r="A4310" s="126">
        <v>35</v>
      </c>
      <c r="B4310" s="126"/>
      <c r="C4310" s="127" t="s">
        <v>697</v>
      </c>
      <c r="D4310" s="121">
        <v>43040</v>
      </c>
      <c r="E4310" s="122" t="s">
        <v>9951</v>
      </c>
      <c r="F4310" s="122" t="s">
        <v>3</v>
      </c>
      <c r="G4310" s="122">
        <v>1556944</v>
      </c>
      <c r="H4310" s="126"/>
      <c r="I4310" s="130" t="s">
        <v>11385</v>
      </c>
      <c r="J4310" s="126"/>
      <c r="K4310" s="126"/>
      <c r="L4310" s="126"/>
      <c r="M4310" s="126"/>
      <c r="N4310" s="226">
        <v>0</v>
      </c>
      <c r="O4310" s="226">
        <v>452910.14</v>
      </c>
      <c r="P4310" s="126" t="s">
        <v>1331</v>
      </c>
    </row>
    <row r="4311" spans="1:16" ht="51">
      <c r="A4311" s="126" t="s">
        <v>620</v>
      </c>
      <c r="B4311" s="126"/>
      <c r="C4311" s="127" t="s">
        <v>714</v>
      </c>
      <c r="D4311" s="121">
        <v>43042</v>
      </c>
      <c r="E4311" s="122" t="s">
        <v>9952</v>
      </c>
      <c r="F4311" s="122" t="s">
        <v>3</v>
      </c>
      <c r="G4311" s="122">
        <v>1557382</v>
      </c>
      <c r="H4311" s="126"/>
      <c r="I4311" s="130" t="s">
        <v>11386</v>
      </c>
      <c r="J4311" s="126"/>
      <c r="K4311" s="126"/>
      <c r="L4311" s="126"/>
      <c r="M4311" s="126"/>
      <c r="N4311" s="226">
        <v>0</v>
      </c>
      <c r="O4311" s="226">
        <v>150</v>
      </c>
      <c r="P4311" s="126" t="s">
        <v>1331</v>
      </c>
    </row>
    <row r="4312" spans="1:16" ht="51">
      <c r="A4312" s="126" t="s">
        <v>620</v>
      </c>
      <c r="B4312" s="126"/>
      <c r="C4312" s="127" t="s">
        <v>714</v>
      </c>
      <c r="D4312" s="121">
        <v>43042</v>
      </c>
      <c r="E4312" s="122" t="s">
        <v>9953</v>
      </c>
      <c r="F4312" s="122" t="s">
        <v>3</v>
      </c>
      <c r="G4312" s="122">
        <v>1557386</v>
      </c>
      <c r="H4312" s="126"/>
      <c r="I4312" s="130" t="s">
        <v>3347</v>
      </c>
      <c r="J4312" s="126"/>
      <c r="K4312" s="126"/>
      <c r="L4312" s="126"/>
      <c r="M4312" s="126"/>
      <c r="N4312" s="226">
        <v>0</v>
      </c>
      <c r="O4312" s="226">
        <v>1713</v>
      </c>
      <c r="P4312" s="126" t="s">
        <v>1331</v>
      </c>
    </row>
    <row r="4313" spans="1:16" ht="51">
      <c r="A4313" s="126">
        <v>16</v>
      </c>
      <c r="B4313" s="126"/>
      <c r="C4313" s="127" t="s">
        <v>693</v>
      </c>
      <c r="D4313" s="121">
        <v>43042</v>
      </c>
      <c r="E4313" s="122" t="s">
        <v>9954</v>
      </c>
      <c r="F4313" s="122" t="s">
        <v>3</v>
      </c>
      <c r="G4313" s="122">
        <v>1557392</v>
      </c>
      <c r="H4313" s="126"/>
      <c r="I4313" s="130" t="s">
        <v>11387</v>
      </c>
      <c r="J4313" s="126"/>
      <c r="K4313" s="126"/>
      <c r="L4313" s="126"/>
      <c r="M4313" s="126"/>
      <c r="N4313" s="226">
        <v>0</v>
      </c>
      <c r="O4313" s="226">
        <v>22</v>
      </c>
      <c r="P4313" s="126" t="s">
        <v>1331</v>
      </c>
    </row>
    <row r="4314" spans="1:16" ht="51">
      <c r="A4314" s="126">
        <v>16</v>
      </c>
      <c r="B4314" s="126"/>
      <c r="C4314" s="127" t="s">
        <v>693</v>
      </c>
      <c r="D4314" s="121">
        <v>43042</v>
      </c>
      <c r="E4314" s="122" t="s">
        <v>9955</v>
      </c>
      <c r="F4314" s="122" t="s">
        <v>3</v>
      </c>
      <c r="G4314" s="122">
        <v>1557395</v>
      </c>
      <c r="H4314" s="126"/>
      <c r="I4314" s="130" t="s">
        <v>11388</v>
      </c>
      <c r="J4314" s="126"/>
      <c r="K4314" s="126"/>
      <c r="L4314" s="126"/>
      <c r="M4314" s="126"/>
      <c r="N4314" s="226">
        <v>0</v>
      </c>
      <c r="O4314" s="226">
        <v>4500</v>
      </c>
      <c r="P4314" s="126" t="s">
        <v>1331</v>
      </c>
    </row>
    <row r="4315" spans="1:16" ht="51">
      <c r="A4315" s="126" t="s">
        <v>620</v>
      </c>
      <c r="B4315" s="126"/>
      <c r="C4315" s="127" t="s">
        <v>714</v>
      </c>
      <c r="D4315" s="121">
        <v>43042</v>
      </c>
      <c r="E4315" s="122" t="s">
        <v>9956</v>
      </c>
      <c r="F4315" s="122" t="s">
        <v>3</v>
      </c>
      <c r="G4315" s="122">
        <v>1557423</v>
      </c>
      <c r="H4315" s="126"/>
      <c r="I4315" s="130" t="s">
        <v>5749</v>
      </c>
      <c r="J4315" s="126"/>
      <c r="K4315" s="126"/>
      <c r="L4315" s="126"/>
      <c r="M4315" s="126"/>
      <c r="N4315" s="226">
        <v>0</v>
      </c>
      <c r="O4315" s="226">
        <v>4748.6000000000004</v>
      </c>
      <c r="P4315" s="126" t="s">
        <v>1331</v>
      </c>
    </row>
    <row r="4316" spans="1:16" ht="51">
      <c r="A4316" s="126" t="s">
        <v>620</v>
      </c>
      <c r="B4316" s="126"/>
      <c r="C4316" s="127" t="s">
        <v>714</v>
      </c>
      <c r="D4316" s="121">
        <v>43042</v>
      </c>
      <c r="E4316" s="122" t="s">
        <v>9957</v>
      </c>
      <c r="F4316" s="122" t="s">
        <v>3</v>
      </c>
      <c r="G4316" s="122">
        <v>1557265</v>
      </c>
      <c r="H4316" s="126"/>
      <c r="I4316" s="130" t="s">
        <v>11389</v>
      </c>
      <c r="J4316" s="126"/>
      <c r="K4316" s="126"/>
      <c r="L4316" s="126"/>
      <c r="M4316" s="126"/>
      <c r="N4316" s="226">
        <v>0</v>
      </c>
      <c r="O4316" s="226">
        <v>344.22</v>
      </c>
      <c r="P4316" s="126" t="s">
        <v>1331</v>
      </c>
    </row>
    <row r="4317" spans="1:16" ht="51">
      <c r="A4317" s="126" t="s">
        <v>620</v>
      </c>
      <c r="B4317" s="126"/>
      <c r="C4317" s="127" t="s">
        <v>714</v>
      </c>
      <c r="D4317" s="121">
        <v>43042</v>
      </c>
      <c r="E4317" s="122" t="s">
        <v>9958</v>
      </c>
      <c r="F4317" s="122" t="s">
        <v>3</v>
      </c>
      <c r="G4317" s="122">
        <v>1557266</v>
      </c>
      <c r="H4317" s="126"/>
      <c r="I4317" s="130" t="s">
        <v>11390</v>
      </c>
      <c r="J4317" s="126"/>
      <c r="K4317" s="126"/>
      <c r="L4317" s="126"/>
      <c r="M4317" s="126"/>
      <c r="N4317" s="226">
        <v>0</v>
      </c>
      <c r="O4317" s="226">
        <v>344.22</v>
      </c>
      <c r="P4317" s="126" t="s">
        <v>1331</v>
      </c>
    </row>
    <row r="4318" spans="1:16" ht="51">
      <c r="A4318" s="126" t="s">
        <v>620</v>
      </c>
      <c r="B4318" s="126"/>
      <c r="C4318" s="127" t="s">
        <v>714</v>
      </c>
      <c r="D4318" s="121">
        <v>43042</v>
      </c>
      <c r="E4318" s="122" t="s">
        <v>9959</v>
      </c>
      <c r="F4318" s="122" t="s">
        <v>3</v>
      </c>
      <c r="G4318" s="122">
        <v>1557267</v>
      </c>
      <c r="H4318" s="126"/>
      <c r="I4318" s="130" t="s">
        <v>11391</v>
      </c>
      <c r="J4318" s="126"/>
      <c r="K4318" s="126"/>
      <c r="L4318" s="126"/>
      <c r="M4318" s="126"/>
      <c r="N4318" s="226">
        <v>0</v>
      </c>
      <c r="O4318" s="226">
        <v>66.900000000000006</v>
      </c>
      <c r="P4318" s="126" t="s">
        <v>1331</v>
      </c>
    </row>
    <row r="4319" spans="1:16" ht="51">
      <c r="A4319" s="126" t="s">
        <v>620</v>
      </c>
      <c r="B4319" s="126"/>
      <c r="C4319" s="127" t="s">
        <v>714</v>
      </c>
      <c r="D4319" s="121">
        <v>43042</v>
      </c>
      <c r="E4319" s="122" t="s">
        <v>9960</v>
      </c>
      <c r="F4319" s="122" t="s">
        <v>3</v>
      </c>
      <c r="G4319" s="122">
        <v>1557302</v>
      </c>
      <c r="H4319" s="126"/>
      <c r="I4319" s="130" t="s">
        <v>3964</v>
      </c>
      <c r="J4319" s="126"/>
      <c r="K4319" s="126"/>
      <c r="L4319" s="126"/>
      <c r="M4319" s="126"/>
      <c r="N4319" s="226">
        <v>0</v>
      </c>
      <c r="O4319" s="226">
        <v>545</v>
      </c>
      <c r="P4319" s="126" t="s">
        <v>1331</v>
      </c>
    </row>
    <row r="4320" spans="1:16" ht="51">
      <c r="A4320" s="126" t="s">
        <v>620</v>
      </c>
      <c r="B4320" s="126"/>
      <c r="C4320" s="127" t="s">
        <v>714</v>
      </c>
      <c r="D4320" s="121">
        <v>43042</v>
      </c>
      <c r="E4320" s="122" t="s">
        <v>9961</v>
      </c>
      <c r="F4320" s="122" t="s">
        <v>3</v>
      </c>
      <c r="G4320" s="122">
        <v>1557305</v>
      </c>
      <c r="H4320" s="126"/>
      <c r="I4320" s="130" t="s">
        <v>2372</v>
      </c>
      <c r="J4320" s="126"/>
      <c r="K4320" s="126"/>
      <c r="L4320" s="126"/>
      <c r="M4320" s="126"/>
      <c r="N4320" s="226">
        <v>0</v>
      </c>
      <c r="O4320" s="226">
        <v>711.18000000000006</v>
      </c>
      <c r="P4320" s="126" t="s">
        <v>1331</v>
      </c>
    </row>
    <row r="4321" spans="1:16" ht="51">
      <c r="A4321" s="126" t="s">
        <v>620</v>
      </c>
      <c r="B4321" s="126"/>
      <c r="C4321" s="127" t="s">
        <v>714</v>
      </c>
      <c r="D4321" s="121">
        <v>43042</v>
      </c>
      <c r="E4321" s="122" t="s">
        <v>9962</v>
      </c>
      <c r="F4321" s="122" t="s">
        <v>3</v>
      </c>
      <c r="G4321" s="122">
        <v>1557309</v>
      </c>
      <c r="H4321" s="126"/>
      <c r="I4321" s="130" t="s">
        <v>11392</v>
      </c>
      <c r="J4321" s="126"/>
      <c r="K4321" s="126"/>
      <c r="L4321" s="126"/>
      <c r="M4321" s="126"/>
      <c r="N4321" s="226">
        <v>0</v>
      </c>
      <c r="O4321" s="226">
        <v>1278</v>
      </c>
      <c r="P4321" s="126" t="s">
        <v>1331</v>
      </c>
    </row>
    <row r="4322" spans="1:16" ht="51">
      <c r="A4322" s="126" t="s">
        <v>620</v>
      </c>
      <c r="B4322" s="126"/>
      <c r="C4322" s="127" t="s">
        <v>714</v>
      </c>
      <c r="D4322" s="121">
        <v>43042</v>
      </c>
      <c r="E4322" s="122" t="s">
        <v>9963</v>
      </c>
      <c r="F4322" s="122" t="s">
        <v>3</v>
      </c>
      <c r="G4322" s="122">
        <v>1557319</v>
      </c>
      <c r="H4322" s="126"/>
      <c r="I4322" s="130" t="s">
        <v>11393</v>
      </c>
      <c r="J4322" s="126"/>
      <c r="K4322" s="126"/>
      <c r="L4322" s="126"/>
      <c r="M4322" s="126"/>
      <c r="N4322" s="226">
        <v>0</v>
      </c>
      <c r="O4322" s="226">
        <v>596.29</v>
      </c>
      <c r="P4322" s="126" t="s">
        <v>1331</v>
      </c>
    </row>
    <row r="4323" spans="1:16" ht="51">
      <c r="A4323" s="126" t="s">
        <v>620</v>
      </c>
      <c r="B4323" s="126"/>
      <c r="C4323" s="127" t="s">
        <v>714</v>
      </c>
      <c r="D4323" s="121">
        <v>43042</v>
      </c>
      <c r="E4323" s="122" t="s">
        <v>9964</v>
      </c>
      <c r="F4323" s="122" t="s">
        <v>3</v>
      </c>
      <c r="G4323" s="122">
        <v>1557320</v>
      </c>
      <c r="H4323" s="126"/>
      <c r="I4323" s="130" t="s">
        <v>11394</v>
      </c>
      <c r="J4323" s="126"/>
      <c r="K4323" s="126"/>
      <c r="L4323" s="126"/>
      <c r="M4323" s="126"/>
      <c r="N4323" s="226">
        <v>0</v>
      </c>
      <c r="O4323" s="226">
        <v>52.5</v>
      </c>
      <c r="P4323" s="126" t="s">
        <v>1331</v>
      </c>
    </row>
    <row r="4324" spans="1:16" ht="51">
      <c r="A4324" s="126" t="s">
        <v>620</v>
      </c>
      <c r="B4324" s="126"/>
      <c r="C4324" s="127" t="s">
        <v>714</v>
      </c>
      <c r="D4324" s="121">
        <v>43042</v>
      </c>
      <c r="E4324" s="122" t="s">
        <v>9965</v>
      </c>
      <c r="F4324" s="122" t="s">
        <v>3</v>
      </c>
      <c r="G4324" s="122">
        <v>1557329</v>
      </c>
      <c r="H4324" s="126"/>
      <c r="I4324" s="130" t="s">
        <v>11395</v>
      </c>
      <c r="J4324" s="126"/>
      <c r="K4324" s="126"/>
      <c r="L4324" s="126"/>
      <c r="M4324" s="126"/>
      <c r="N4324" s="226">
        <v>0</v>
      </c>
      <c r="O4324" s="226">
        <v>412.5</v>
      </c>
      <c r="P4324" s="126" t="s">
        <v>1331</v>
      </c>
    </row>
    <row r="4325" spans="1:16" ht="51">
      <c r="A4325" s="126">
        <v>373</v>
      </c>
      <c r="B4325" s="126"/>
      <c r="C4325" s="127" t="s">
        <v>1273</v>
      </c>
      <c r="D4325" s="121">
        <v>43042</v>
      </c>
      <c r="E4325" s="122" t="s">
        <v>9966</v>
      </c>
      <c r="F4325" s="122" t="s">
        <v>3</v>
      </c>
      <c r="G4325" s="122">
        <v>1557468</v>
      </c>
      <c r="H4325" s="126"/>
      <c r="I4325" s="130" t="s">
        <v>11396</v>
      </c>
      <c r="J4325" s="126"/>
      <c r="K4325" s="126"/>
      <c r="L4325" s="126"/>
      <c r="M4325" s="126"/>
      <c r="N4325" s="226">
        <v>0</v>
      </c>
      <c r="O4325" s="226">
        <v>980</v>
      </c>
      <c r="P4325" s="126" t="s">
        <v>1331</v>
      </c>
    </row>
    <row r="4326" spans="1:16" ht="51">
      <c r="A4326" s="126" t="s">
        <v>620</v>
      </c>
      <c r="B4326" s="126"/>
      <c r="C4326" s="127" t="s">
        <v>714</v>
      </c>
      <c r="D4326" s="121">
        <v>43042</v>
      </c>
      <c r="E4326" s="122" t="s">
        <v>9967</v>
      </c>
      <c r="F4326" s="122" t="s">
        <v>3</v>
      </c>
      <c r="G4326" s="122">
        <v>1557481</v>
      </c>
      <c r="H4326" s="126"/>
      <c r="I4326" s="130" t="s">
        <v>6427</v>
      </c>
      <c r="J4326" s="126"/>
      <c r="K4326" s="126"/>
      <c r="L4326" s="126"/>
      <c r="M4326" s="126"/>
      <c r="N4326" s="226">
        <v>0</v>
      </c>
      <c r="O4326" s="226">
        <v>800</v>
      </c>
      <c r="P4326" s="126" t="s">
        <v>1331</v>
      </c>
    </row>
    <row r="4327" spans="1:16" ht="51">
      <c r="A4327" s="126" t="s">
        <v>620</v>
      </c>
      <c r="B4327" s="126"/>
      <c r="C4327" s="127" t="s">
        <v>714</v>
      </c>
      <c r="D4327" s="121">
        <v>43042</v>
      </c>
      <c r="E4327" s="122" t="s">
        <v>9968</v>
      </c>
      <c r="F4327" s="122" t="s">
        <v>3</v>
      </c>
      <c r="G4327" s="122">
        <v>1557499</v>
      </c>
      <c r="H4327" s="126"/>
      <c r="I4327" s="130" t="s">
        <v>11397</v>
      </c>
      <c r="J4327" s="126"/>
      <c r="K4327" s="126"/>
      <c r="L4327" s="126"/>
      <c r="M4327" s="126"/>
      <c r="N4327" s="226">
        <v>0</v>
      </c>
      <c r="O4327" s="226">
        <v>1063.6300000000001</v>
      </c>
      <c r="P4327" s="126" t="s">
        <v>1331</v>
      </c>
    </row>
    <row r="4328" spans="1:16" ht="51">
      <c r="A4328" s="126" t="s">
        <v>620</v>
      </c>
      <c r="B4328" s="126"/>
      <c r="C4328" s="127" t="s">
        <v>714</v>
      </c>
      <c r="D4328" s="121">
        <v>43042</v>
      </c>
      <c r="E4328" s="122" t="s">
        <v>9969</v>
      </c>
      <c r="F4328" s="122" t="s">
        <v>3</v>
      </c>
      <c r="G4328" s="122">
        <v>1557500</v>
      </c>
      <c r="H4328" s="126"/>
      <c r="I4328" s="130" t="s">
        <v>11398</v>
      </c>
      <c r="J4328" s="126"/>
      <c r="K4328" s="126"/>
      <c r="L4328" s="126"/>
      <c r="M4328" s="126"/>
      <c r="N4328" s="226">
        <v>0</v>
      </c>
      <c r="O4328" s="226">
        <v>2173.6</v>
      </c>
      <c r="P4328" s="126" t="s">
        <v>1331</v>
      </c>
    </row>
    <row r="4329" spans="1:16" ht="51">
      <c r="A4329" s="126" t="s">
        <v>620</v>
      </c>
      <c r="B4329" s="126"/>
      <c r="C4329" s="127" t="s">
        <v>714</v>
      </c>
      <c r="D4329" s="121">
        <v>43042</v>
      </c>
      <c r="E4329" s="122" t="s">
        <v>9970</v>
      </c>
      <c r="F4329" s="122" t="s">
        <v>3</v>
      </c>
      <c r="G4329" s="122">
        <v>1557505</v>
      </c>
      <c r="H4329" s="126"/>
      <c r="I4329" s="130" t="s">
        <v>11399</v>
      </c>
      <c r="J4329" s="126"/>
      <c r="K4329" s="126"/>
      <c r="L4329" s="126"/>
      <c r="M4329" s="126"/>
      <c r="N4329" s="226">
        <v>0</v>
      </c>
      <c r="O4329" s="226">
        <v>433.66</v>
      </c>
      <c r="P4329" s="126" t="s">
        <v>1331</v>
      </c>
    </row>
    <row r="4330" spans="1:16" ht="51">
      <c r="A4330" s="126">
        <v>234</v>
      </c>
      <c r="B4330" s="126"/>
      <c r="C4330" s="127" t="s">
        <v>124</v>
      </c>
      <c r="D4330" s="121">
        <v>43042</v>
      </c>
      <c r="E4330" s="122" t="s">
        <v>9971</v>
      </c>
      <c r="F4330" s="122" t="s">
        <v>3</v>
      </c>
      <c r="G4330" s="122">
        <v>1557560</v>
      </c>
      <c r="H4330" s="126"/>
      <c r="I4330" s="130" t="s">
        <v>11400</v>
      </c>
      <c r="J4330" s="126"/>
      <c r="K4330" s="126"/>
      <c r="L4330" s="126"/>
      <c r="M4330" s="126"/>
      <c r="N4330" s="226">
        <v>0</v>
      </c>
      <c r="O4330" s="226">
        <v>0.8</v>
      </c>
      <c r="P4330" s="126" t="s">
        <v>1331</v>
      </c>
    </row>
    <row r="4331" spans="1:16" ht="63.75">
      <c r="A4331" s="126">
        <v>130</v>
      </c>
      <c r="B4331" s="126"/>
      <c r="C4331" s="127" t="s">
        <v>728</v>
      </c>
      <c r="D4331" s="121">
        <v>43042</v>
      </c>
      <c r="E4331" s="122" t="s">
        <v>9972</v>
      </c>
      <c r="F4331" s="122" t="s">
        <v>3</v>
      </c>
      <c r="G4331" s="122">
        <v>1557401</v>
      </c>
      <c r="H4331" s="126"/>
      <c r="I4331" s="130" t="s">
        <v>11401</v>
      </c>
      <c r="J4331" s="126"/>
      <c r="K4331" s="126"/>
      <c r="L4331" s="126"/>
      <c r="M4331" s="126"/>
      <c r="N4331" s="226">
        <v>0</v>
      </c>
      <c r="O4331" s="226">
        <v>900</v>
      </c>
      <c r="P4331" s="126" t="s">
        <v>1331</v>
      </c>
    </row>
    <row r="4332" spans="1:16" ht="51">
      <c r="A4332" s="126">
        <v>117</v>
      </c>
      <c r="B4332" s="126"/>
      <c r="C4332" s="127" t="s">
        <v>723</v>
      </c>
      <c r="D4332" s="121">
        <v>43042</v>
      </c>
      <c r="E4332" s="122" t="s">
        <v>9973</v>
      </c>
      <c r="F4332" s="122" t="s">
        <v>3</v>
      </c>
      <c r="G4332" s="122">
        <v>1557412</v>
      </c>
      <c r="H4332" s="126"/>
      <c r="I4332" s="130" t="s">
        <v>11402</v>
      </c>
      <c r="J4332" s="126"/>
      <c r="K4332" s="126"/>
      <c r="L4332" s="126"/>
      <c r="M4332" s="126"/>
      <c r="N4332" s="226">
        <v>0</v>
      </c>
      <c r="O4332" s="226">
        <v>0.28000000000000003</v>
      </c>
      <c r="P4332" s="126" t="s">
        <v>12606</v>
      </c>
    </row>
    <row r="4333" spans="1:16" ht="51">
      <c r="A4333" s="126">
        <v>513</v>
      </c>
      <c r="B4333" s="126"/>
      <c r="C4333" s="127" t="s">
        <v>201</v>
      </c>
      <c r="D4333" s="121">
        <v>43042</v>
      </c>
      <c r="E4333" s="122" t="s">
        <v>9974</v>
      </c>
      <c r="F4333" s="122" t="s">
        <v>3</v>
      </c>
      <c r="G4333" s="122">
        <v>1557413</v>
      </c>
      <c r="H4333" s="126"/>
      <c r="I4333" s="130" t="s">
        <v>11403</v>
      </c>
      <c r="J4333" s="126"/>
      <c r="K4333" s="126"/>
      <c r="L4333" s="126"/>
      <c r="M4333" s="126"/>
      <c r="N4333" s="226">
        <v>0</v>
      </c>
      <c r="O4333" s="226">
        <v>8.31</v>
      </c>
      <c r="P4333" s="126" t="s">
        <v>1331</v>
      </c>
    </row>
    <row r="4334" spans="1:16" ht="63.75">
      <c r="A4334" s="126">
        <v>592</v>
      </c>
      <c r="B4334" s="126"/>
      <c r="C4334" s="127" t="s">
        <v>863</v>
      </c>
      <c r="D4334" s="121">
        <v>43042</v>
      </c>
      <c r="E4334" s="122" t="s">
        <v>9975</v>
      </c>
      <c r="F4334" s="122" t="s">
        <v>3</v>
      </c>
      <c r="G4334" s="122">
        <v>1557214</v>
      </c>
      <c r="H4334" s="126"/>
      <c r="I4334" s="130" t="s">
        <v>11404</v>
      </c>
      <c r="J4334" s="126"/>
      <c r="K4334" s="126"/>
      <c r="L4334" s="126"/>
      <c r="M4334" s="126"/>
      <c r="N4334" s="226">
        <v>0</v>
      </c>
      <c r="O4334" s="226">
        <v>1914.97</v>
      </c>
      <c r="P4334" s="126" t="s">
        <v>1331</v>
      </c>
    </row>
    <row r="4335" spans="1:16" ht="63.75">
      <c r="A4335" s="126">
        <v>292</v>
      </c>
      <c r="B4335" s="126"/>
      <c r="C4335" s="127" t="s">
        <v>152</v>
      </c>
      <c r="D4335" s="121">
        <v>43042</v>
      </c>
      <c r="E4335" s="122" t="s">
        <v>9976</v>
      </c>
      <c r="F4335" s="122" t="s">
        <v>3</v>
      </c>
      <c r="G4335" s="122">
        <v>1557282</v>
      </c>
      <c r="H4335" s="126"/>
      <c r="I4335" s="130" t="s">
        <v>11405</v>
      </c>
      <c r="J4335" s="126"/>
      <c r="K4335" s="126"/>
      <c r="L4335" s="126"/>
      <c r="M4335" s="126"/>
      <c r="N4335" s="226">
        <v>0</v>
      </c>
      <c r="O4335" s="226">
        <v>3002</v>
      </c>
      <c r="P4335" s="126" t="s">
        <v>1331</v>
      </c>
    </row>
    <row r="4336" spans="1:16" ht="63.75">
      <c r="A4336" s="126">
        <v>313</v>
      </c>
      <c r="B4336" s="126"/>
      <c r="C4336" s="127" t="s">
        <v>811</v>
      </c>
      <c r="D4336" s="121">
        <v>43042</v>
      </c>
      <c r="E4336" s="122" t="s">
        <v>9977</v>
      </c>
      <c r="F4336" s="122" t="s">
        <v>3</v>
      </c>
      <c r="G4336" s="122">
        <v>1557293</v>
      </c>
      <c r="H4336" s="126"/>
      <c r="I4336" s="130" t="s">
        <v>11406</v>
      </c>
      <c r="J4336" s="126"/>
      <c r="K4336" s="126"/>
      <c r="L4336" s="126"/>
      <c r="M4336" s="126"/>
      <c r="N4336" s="226">
        <v>0</v>
      </c>
      <c r="O4336" s="226">
        <v>5788.9800000000005</v>
      </c>
      <c r="P4336" s="126" t="s">
        <v>12606</v>
      </c>
    </row>
    <row r="4337" spans="1:16" ht="63.75">
      <c r="A4337" s="126" t="s">
        <v>620</v>
      </c>
      <c r="B4337" s="126"/>
      <c r="C4337" s="127" t="s">
        <v>714</v>
      </c>
      <c r="D4337" s="121">
        <v>43042</v>
      </c>
      <c r="E4337" s="122" t="s">
        <v>9978</v>
      </c>
      <c r="F4337" s="122" t="s">
        <v>3</v>
      </c>
      <c r="G4337" s="122">
        <v>1557297</v>
      </c>
      <c r="H4337" s="126"/>
      <c r="I4337" s="130" t="s">
        <v>11407</v>
      </c>
      <c r="J4337" s="126"/>
      <c r="K4337" s="126"/>
      <c r="L4337" s="126"/>
      <c r="M4337" s="126"/>
      <c r="N4337" s="226">
        <v>0</v>
      </c>
      <c r="O4337" s="226">
        <v>2870.4</v>
      </c>
      <c r="P4337" s="126" t="s">
        <v>1331</v>
      </c>
    </row>
    <row r="4338" spans="1:16" ht="51">
      <c r="A4338" s="126">
        <v>16</v>
      </c>
      <c r="B4338" s="126"/>
      <c r="C4338" s="127" t="s">
        <v>693</v>
      </c>
      <c r="D4338" s="121">
        <v>43042</v>
      </c>
      <c r="E4338" s="122" t="s">
        <v>9979</v>
      </c>
      <c r="F4338" s="122" t="s">
        <v>3</v>
      </c>
      <c r="G4338" s="122">
        <v>1557260</v>
      </c>
      <c r="H4338" s="126"/>
      <c r="I4338" s="130" t="s">
        <v>11408</v>
      </c>
      <c r="J4338" s="126"/>
      <c r="K4338" s="126"/>
      <c r="L4338" s="126"/>
      <c r="M4338" s="126"/>
      <c r="N4338" s="226">
        <v>0</v>
      </c>
      <c r="O4338" s="226">
        <v>310.77</v>
      </c>
      <c r="P4338" s="126" t="s">
        <v>1331</v>
      </c>
    </row>
    <row r="4339" spans="1:16" ht="51">
      <c r="A4339" s="126" t="s">
        <v>620</v>
      </c>
      <c r="B4339" s="126"/>
      <c r="C4339" s="127" t="s">
        <v>714</v>
      </c>
      <c r="D4339" s="121">
        <v>43042</v>
      </c>
      <c r="E4339" s="122" t="s">
        <v>9980</v>
      </c>
      <c r="F4339" s="122" t="s">
        <v>3</v>
      </c>
      <c r="G4339" s="122">
        <v>1557261</v>
      </c>
      <c r="H4339" s="126"/>
      <c r="I4339" s="130" t="s">
        <v>11409</v>
      </c>
      <c r="J4339" s="126"/>
      <c r="K4339" s="126"/>
      <c r="L4339" s="126"/>
      <c r="M4339" s="126"/>
      <c r="N4339" s="226">
        <v>0</v>
      </c>
      <c r="O4339" s="226">
        <v>310.77</v>
      </c>
      <c r="P4339" s="126" t="s">
        <v>1331</v>
      </c>
    </row>
    <row r="4340" spans="1:16" ht="51">
      <c r="A4340" s="126" t="s">
        <v>620</v>
      </c>
      <c r="B4340" s="126"/>
      <c r="C4340" s="127" t="s">
        <v>714</v>
      </c>
      <c r="D4340" s="121">
        <v>43042</v>
      </c>
      <c r="E4340" s="122" t="s">
        <v>9981</v>
      </c>
      <c r="F4340" s="122" t="s">
        <v>3</v>
      </c>
      <c r="G4340" s="122">
        <v>1557262</v>
      </c>
      <c r="H4340" s="126"/>
      <c r="I4340" s="130" t="s">
        <v>11410</v>
      </c>
      <c r="J4340" s="126"/>
      <c r="K4340" s="126"/>
      <c r="L4340" s="126"/>
      <c r="M4340" s="126"/>
      <c r="N4340" s="226">
        <v>0</v>
      </c>
      <c r="O4340" s="226">
        <v>344.22</v>
      </c>
      <c r="P4340" s="126" t="s">
        <v>1331</v>
      </c>
    </row>
    <row r="4341" spans="1:16" ht="51">
      <c r="A4341" s="126" t="s">
        <v>620</v>
      </c>
      <c r="B4341" s="126"/>
      <c r="C4341" s="127" t="s">
        <v>714</v>
      </c>
      <c r="D4341" s="121">
        <v>43042</v>
      </c>
      <c r="E4341" s="122" t="s">
        <v>9982</v>
      </c>
      <c r="F4341" s="122" t="s">
        <v>3</v>
      </c>
      <c r="G4341" s="122">
        <v>1557263</v>
      </c>
      <c r="H4341" s="126"/>
      <c r="I4341" s="130" t="s">
        <v>11411</v>
      </c>
      <c r="J4341" s="126"/>
      <c r="K4341" s="126"/>
      <c r="L4341" s="126"/>
      <c r="M4341" s="126"/>
      <c r="N4341" s="226">
        <v>0</v>
      </c>
      <c r="O4341" s="226">
        <v>344.22</v>
      </c>
      <c r="P4341" s="126" t="s">
        <v>1331</v>
      </c>
    </row>
    <row r="4342" spans="1:16" ht="51">
      <c r="A4342" s="126" t="s">
        <v>620</v>
      </c>
      <c r="B4342" s="126"/>
      <c r="C4342" s="127" t="s">
        <v>714</v>
      </c>
      <c r="D4342" s="121">
        <v>43045</v>
      </c>
      <c r="E4342" s="122" t="s">
        <v>9983</v>
      </c>
      <c r="F4342" s="122" t="s">
        <v>3</v>
      </c>
      <c r="G4342" s="122">
        <v>1557912</v>
      </c>
      <c r="H4342" s="126"/>
      <c r="I4342" s="130" t="s">
        <v>11412</v>
      </c>
      <c r="J4342" s="126"/>
      <c r="K4342" s="126"/>
      <c r="L4342" s="126"/>
      <c r="M4342" s="126"/>
      <c r="N4342" s="226">
        <v>0</v>
      </c>
      <c r="O4342" s="226">
        <v>14250</v>
      </c>
      <c r="P4342" s="126" t="s">
        <v>1331</v>
      </c>
    </row>
    <row r="4343" spans="1:16" ht="38.25">
      <c r="A4343" s="126">
        <v>292</v>
      </c>
      <c r="B4343" s="126"/>
      <c r="C4343" s="127" t="s">
        <v>152</v>
      </c>
      <c r="D4343" s="121">
        <v>43045</v>
      </c>
      <c r="E4343" s="122" t="s">
        <v>9984</v>
      </c>
      <c r="F4343" s="122" t="s">
        <v>3</v>
      </c>
      <c r="G4343" s="122">
        <v>1557917</v>
      </c>
      <c r="H4343" s="126"/>
      <c r="I4343" s="130" t="s">
        <v>11413</v>
      </c>
      <c r="J4343" s="126"/>
      <c r="K4343" s="126"/>
      <c r="L4343" s="126"/>
      <c r="M4343" s="126"/>
      <c r="N4343" s="226">
        <v>0</v>
      </c>
      <c r="O4343" s="226">
        <v>7</v>
      </c>
      <c r="P4343" s="126" t="s">
        <v>1331</v>
      </c>
    </row>
    <row r="4344" spans="1:16" ht="51">
      <c r="A4344" s="126" t="s">
        <v>620</v>
      </c>
      <c r="B4344" s="126"/>
      <c r="C4344" s="127" t="s">
        <v>714</v>
      </c>
      <c r="D4344" s="121">
        <v>43045</v>
      </c>
      <c r="E4344" s="122" t="s">
        <v>9985</v>
      </c>
      <c r="F4344" s="122" t="s">
        <v>3</v>
      </c>
      <c r="G4344" s="122">
        <v>1557948</v>
      </c>
      <c r="H4344" s="126"/>
      <c r="I4344" s="130" t="s">
        <v>7384</v>
      </c>
      <c r="J4344" s="126"/>
      <c r="K4344" s="126"/>
      <c r="L4344" s="126"/>
      <c r="M4344" s="126"/>
      <c r="N4344" s="226">
        <v>0</v>
      </c>
      <c r="O4344" s="226">
        <v>1726</v>
      </c>
      <c r="P4344" s="126" t="s">
        <v>1331</v>
      </c>
    </row>
    <row r="4345" spans="1:16" ht="51">
      <c r="A4345" s="126">
        <v>41</v>
      </c>
      <c r="B4345" s="126"/>
      <c r="C4345" s="127" t="s">
        <v>698</v>
      </c>
      <c r="D4345" s="121">
        <v>43045</v>
      </c>
      <c r="E4345" s="122" t="s">
        <v>9986</v>
      </c>
      <c r="F4345" s="122" t="s">
        <v>3</v>
      </c>
      <c r="G4345" s="122">
        <v>1557951</v>
      </c>
      <c r="H4345" s="126"/>
      <c r="I4345" s="130" t="s">
        <v>11414</v>
      </c>
      <c r="J4345" s="126"/>
      <c r="K4345" s="126"/>
      <c r="L4345" s="126"/>
      <c r="M4345" s="126"/>
      <c r="N4345" s="226">
        <v>0</v>
      </c>
      <c r="O4345" s="226">
        <v>1113</v>
      </c>
      <c r="P4345" s="126" t="s">
        <v>1331</v>
      </c>
    </row>
    <row r="4346" spans="1:16" ht="51">
      <c r="A4346" s="126" t="s">
        <v>620</v>
      </c>
      <c r="B4346" s="126"/>
      <c r="C4346" s="127" t="s">
        <v>714</v>
      </c>
      <c r="D4346" s="121">
        <v>43045</v>
      </c>
      <c r="E4346" s="122" t="s">
        <v>9987</v>
      </c>
      <c r="F4346" s="122" t="s">
        <v>3</v>
      </c>
      <c r="G4346" s="122">
        <v>1557974</v>
      </c>
      <c r="H4346" s="126"/>
      <c r="I4346" s="130" t="s">
        <v>11415</v>
      </c>
      <c r="J4346" s="126"/>
      <c r="K4346" s="126"/>
      <c r="L4346" s="126"/>
      <c r="M4346" s="126"/>
      <c r="N4346" s="226">
        <v>0</v>
      </c>
      <c r="O4346" s="226">
        <v>1340</v>
      </c>
      <c r="P4346" s="126" t="s">
        <v>1331</v>
      </c>
    </row>
    <row r="4347" spans="1:16" ht="51">
      <c r="A4347" s="126" t="s">
        <v>620</v>
      </c>
      <c r="B4347" s="126"/>
      <c r="C4347" s="127" t="s">
        <v>714</v>
      </c>
      <c r="D4347" s="121">
        <v>43045</v>
      </c>
      <c r="E4347" s="122" t="s">
        <v>9988</v>
      </c>
      <c r="F4347" s="122" t="s">
        <v>3</v>
      </c>
      <c r="G4347" s="122">
        <v>1557976</v>
      </c>
      <c r="H4347" s="126"/>
      <c r="I4347" s="130" t="s">
        <v>11416</v>
      </c>
      <c r="J4347" s="126"/>
      <c r="K4347" s="126"/>
      <c r="L4347" s="126"/>
      <c r="M4347" s="126"/>
      <c r="N4347" s="226">
        <v>0</v>
      </c>
      <c r="O4347" s="226">
        <v>1018</v>
      </c>
      <c r="P4347" s="126" t="s">
        <v>1331</v>
      </c>
    </row>
    <row r="4348" spans="1:16" ht="63.75">
      <c r="A4348" s="126" t="s">
        <v>620</v>
      </c>
      <c r="B4348" s="126"/>
      <c r="C4348" s="127" t="s">
        <v>714</v>
      </c>
      <c r="D4348" s="121">
        <v>43045</v>
      </c>
      <c r="E4348" s="122" t="s">
        <v>9989</v>
      </c>
      <c r="F4348" s="122" t="s">
        <v>3</v>
      </c>
      <c r="G4348" s="122">
        <v>1557978</v>
      </c>
      <c r="H4348" s="126"/>
      <c r="I4348" s="130" t="s">
        <v>11417</v>
      </c>
      <c r="J4348" s="126"/>
      <c r="K4348" s="126"/>
      <c r="L4348" s="126"/>
      <c r="M4348" s="126"/>
      <c r="N4348" s="226">
        <v>0</v>
      </c>
      <c r="O4348" s="226">
        <v>932.36</v>
      </c>
      <c r="P4348" s="126" t="s">
        <v>1331</v>
      </c>
    </row>
    <row r="4349" spans="1:16" ht="63.75">
      <c r="A4349" s="126">
        <v>512</v>
      </c>
      <c r="B4349" s="126"/>
      <c r="C4349" s="127" t="s">
        <v>841</v>
      </c>
      <c r="D4349" s="121">
        <v>43045</v>
      </c>
      <c r="E4349" s="122" t="s">
        <v>9990</v>
      </c>
      <c r="F4349" s="122" t="s">
        <v>3</v>
      </c>
      <c r="G4349" s="122">
        <v>1557841</v>
      </c>
      <c r="H4349" s="126"/>
      <c r="I4349" s="130" t="s">
        <v>11418</v>
      </c>
      <c r="J4349" s="126"/>
      <c r="K4349" s="126"/>
      <c r="L4349" s="126"/>
      <c r="M4349" s="126"/>
      <c r="N4349" s="226">
        <v>0</v>
      </c>
      <c r="O4349" s="226">
        <v>20</v>
      </c>
      <c r="P4349" s="126" t="s">
        <v>1331</v>
      </c>
    </row>
    <row r="4350" spans="1:16" ht="51">
      <c r="A4350" s="126" t="s">
        <v>620</v>
      </c>
      <c r="B4350" s="126"/>
      <c r="C4350" s="127" t="s">
        <v>714</v>
      </c>
      <c r="D4350" s="121">
        <v>43045</v>
      </c>
      <c r="E4350" s="122" t="s">
        <v>9991</v>
      </c>
      <c r="F4350" s="122" t="s">
        <v>3</v>
      </c>
      <c r="G4350" s="122">
        <v>1557844</v>
      </c>
      <c r="H4350" s="126"/>
      <c r="I4350" s="130" t="s">
        <v>11419</v>
      </c>
      <c r="J4350" s="126"/>
      <c r="K4350" s="126"/>
      <c r="L4350" s="126"/>
      <c r="M4350" s="126"/>
      <c r="N4350" s="226">
        <v>0</v>
      </c>
      <c r="O4350" s="226">
        <v>5298.82</v>
      </c>
      <c r="P4350" s="126" t="s">
        <v>1331</v>
      </c>
    </row>
    <row r="4351" spans="1:16" ht="51">
      <c r="A4351" s="126" t="s">
        <v>620</v>
      </c>
      <c r="B4351" s="126"/>
      <c r="C4351" s="127" t="s">
        <v>714</v>
      </c>
      <c r="D4351" s="121">
        <v>43045</v>
      </c>
      <c r="E4351" s="122" t="s">
        <v>9992</v>
      </c>
      <c r="F4351" s="122" t="s">
        <v>3</v>
      </c>
      <c r="G4351" s="122">
        <v>1557847</v>
      </c>
      <c r="H4351" s="126"/>
      <c r="I4351" s="130" t="s">
        <v>11420</v>
      </c>
      <c r="J4351" s="126"/>
      <c r="K4351" s="126"/>
      <c r="L4351" s="126"/>
      <c r="M4351" s="126"/>
      <c r="N4351" s="226">
        <v>0</v>
      </c>
      <c r="O4351" s="226">
        <v>3049.2200000000003</v>
      </c>
      <c r="P4351" s="126" t="s">
        <v>1331</v>
      </c>
    </row>
    <row r="4352" spans="1:16" ht="51">
      <c r="A4352" s="126" t="s">
        <v>620</v>
      </c>
      <c r="B4352" s="126"/>
      <c r="C4352" s="127" t="s">
        <v>714</v>
      </c>
      <c r="D4352" s="121">
        <v>43045</v>
      </c>
      <c r="E4352" s="122" t="s">
        <v>9993</v>
      </c>
      <c r="F4352" s="122" t="s">
        <v>3</v>
      </c>
      <c r="G4352" s="122">
        <v>1557902</v>
      </c>
      <c r="H4352" s="126"/>
      <c r="I4352" s="130" t="s">
        <v>11421</v>
      </c>
      <c r="J4352" s="126"/>
      <c r="K4352" s="126"/>
      <c r="L4352" s="126"/>
      <c r="M4352" s="126"/>
      <c r="N4352" s="226">
        <v>0</v>
      </c>
      <c r="O4352" s="226">
        <v>1654.83</v>
      </c>
      <c r="P4352" s="126" t="s">
        <v>1331</v>
      </c>
    </row>
    <row r="4353" spans="1:16" ht="51">
      <c r="A4353" s="126">
        <v>292</v>
      </c>
      <c r="B4353" s="126"/>
      <c r="C4353" s="127" t="s">
        <v>152</v>
      </c>
      <c r="D4353" s="121">
        <v>43045</v>
      </c>
      <c r="E4353" s="122" t="s">
        <v>9994</v>
      </c>
      <c r="F4353" s="122" t="s">
        <v>3</v>
      </c>
      <c r="G4353" s="122">
        <v>1558037</v>
      </c>
      <c r="H4353" s="126"/>
      <c r="I4353" s="130" t="s">
        <v>7645</v>
      </c>
      <c r="J4353" s="126"/>
      <c r="K4353" s="126"/>
      <c r="L4353" s="126"/>
      <c r="M4353" s="126"/>
      <c r="N4353" s="226">
        <v>0</v>
      </c>
      <c r="O4353" s="226">
        <v>358</v>
      </c>
      <c r="P4353" s="126" t="s">
        <v>1331</v>
      </c>
    </row>
    <row r="4354" spans="1:16" ht="51">
      <c r="A4354" s="126">
        <v>292</v>
      </c>
      <c r="B4354" s="126"/>
      <c r="C4354" s="127" t="s">
        <v>152</v>
      </c>
      <c r="D4354" s="121">
        <v>43045</v>
      </c>
      <c r="E4354" s="122" t="s">
        <v>9995</v>
      </c>
      <c r="F4354" s="122" t="s">
        <v>3</v>
      </c>
      <c r="G4354" s="122">
        <v>1558038</v>
      </c>
      <c r="H4354" s="126"/>
      <c r="I4354" s="130" t="s">
        <v>7645</v>
      </c>
      <c r="J4354" s="126"/>
      <c r="K4354" s="126"/>
      <c r="L4354" s="126"/>
      <c r="M4354" s="126"/>
      <c r="N4354" s="226">
        <v>0</v>
      </c>
      <c r="O4354" s="226">
        <v>196</v>
      </c>
      <c r="P4354" s="126" t="s">
        <v>1331</v>
      </c>
    </row>
    <row r="4355" spans="1:16" ht="51">
      <c r="A4355" s="126">
        <v>292</v>
      </c>
      <c r="B4355" s="126"/>
      <c r="C4355" s="127" t="s">
        <v>152</v>
      </c>
      <c r="D4355" s="121">
        <v>43045</v>
      </c>
      <c r="E4355" s="122" t="s">
        <v>9996</v>
      </c>
      <c r="F4355" s="122" t="s">
        <v>3</v>
      </c>
      <c r="G4355" s="122">
        <v>1558039</v>
      </c>
      <c r="H4355" s="126"/>
      <c r="I4355" s="130" t="s">
        <v>7645</v>
      </c>
      <c r="J4355" s="126"/>
      <c r="K4355" s="126"/>
      <c r="L4355" s="126"/>
      <c r="M4355" s="126"/>
      <c r="N4355" s="226">
        <v>0</v>
      </c>
      <c r="O4355" s="226">
        <v>363</v>
      </c>
      <c r="P4355" s="126" t="s">
        <v>1331</v>
      </c>
    </row>
    <row r="4356" spans="1:16" ht="51">
      <c r="A4356" s="126">
        <v>292</v>
      </c>
      <c r="B4356" s="126"/>
      <c r="C4356" s="127" t="s">
        <v>152</v>
      </c>
      <c r="D4356" s="121">
        <v>43045</v>
      </c>
      <c r="E4356" s="122" t="s">
        <v>9997</v>
      </c>
      <c r="F4356" s="122" t="s">
        <v>3</v>
      </c>
      <c r="G4356" s="122">
        <v>1558040</v>
      </c>
      <c r="H4356" s="126"/>
      <c r="I4356" s="130" t="s">
        <v>7645</v>
      </c>
      <c r="J4356" s="126"/>
      <c r="K4356" s="126"/>
      <c r="L4356" s="126"/>
      <c r="M4356" s="126"/>
      <c r="N4356" s="226">
        <v>0</v>
      </c>
      <c r="O4356" s="226">
        <v>300</v>
      </c>
      <c r="P4356" s="126" t="s">
        <v>1331</v>
      </c>
    </row>
    <row r="4357" spans="1:16" ht="51">
      <c r="A4357" s="126">
        <v>292</v>
      </c>
      <c r="B4357" s="126"/>
      <c r="C4357" s="127" t="s">
        <v>152</v>
      </c>
      <c r="D4357" s="121">
        <v>43045</v>
      </c>
      <c r="E4357" s="122" t="s">
        <v>9998</v>
      </c>
      <c r="F4357" s="122" t="s">
        <v>3</v>
      </c>
      <c r="G4357" s="122">
        <v>1558041</v>
      </c>
      <c r="H4357" s="126"/>
      <c r="I4357" s="130" t="s">
        <v>7645</v>
      </c>
      <c r="J4357" s="126"/>
      <c r="K4357" s="126"/>
      <c r="L4357" s="126"/>
      <c r="M4357" s="126"/>
      <c r="N4357" s="226">
        <v>0</v>
      </c>
      <c r="O4357" s="226">
        <v>280</v>
      </c>
      <c r="P4357" s="126" t="s">
        <v>1331</v>
      </c>
    </row>
    <row r="4358" spans="1:16" ht="38.25">
      <c r="A4358" s="126">
        <v>46</v>
      </c>
      <c r="B4358" s="126"/>
      <c r="C4358" s="127" t="s">
        <v>699</v>
      </c>
      <c r="D4358" s="121">
        <v>43045</v>
      </c>
      <c r="E4358" s="122" t="s">
        <v>9999</v>
      </c>
      <c r="F4358" s="122" t="s">
        <v>3</v>
      </c>
      <c r="G4358" s="122">
        <v>1557984</v>
      </c>
      <c r="H4358" s="126"/>
      <c r="I4358" s="130" t="s">
        <v>11422</v>
      </c>
      <c r="J4358" s="126"/>
      <c r="K4358" s="126"/>
      <c r="L4358" s="126"/>
      <c r="M4358" s="126"/>
      <c r="N4358" s="226">
        <v>0</v>
      </c>
      <c r="O4358" s="226">
        <v>216</v>
      </c>
      <c r="P4358" s="126" t="s">
        <v>1331</v>
      </c>
    </row>
    <row r="4359" spans="1:16" ht="51">
      <c r="A4359" s="126" t="s">
        <v>620</v>
      </c>
      <c r="B4359" s="126"/>
      <c r="C4359" s="127" t="s">
        <v>714</v>
      </c>
      <c r="D4359" s="121">
        <v>43045</v>
      </c>
      <c r="E4359" s="122" t="s">
        <v>10000</v>
      </c>
      <c r="F4359" s="122" t="s">
        <v>3</v>
      </c>
      <c r="G4359" s="122">
        <v>1557999</v>
      </c>
      <c r="H4359" s="126"/>
      <c r="I4359" s="130" t="s">
        <v>11423</v>
      </c>
      <c r="J4359" s="126"/>
      <c r="K4359" s="126"/>
      <c r="L4359" s="126"/>
      <c r="M4359" s="126"/>
      <c r="N4359" s="226">
        <v>0</v>
      </c>
      <c r="O4359" s="226">
        <v>1714.64</v>
      </c>
      <c r="P4359" s="126" t="s">
        <v>1331</v>
      </c>
    </row>
    <row r="4360" spans="1:16" ht="51">
      <c r="A4360" s="126" t="s">
        <v>620</v>
      </c>
      <c r="B4360" s="126"/>
      <c r="C4360" s="127" t="s">
        <v>714</v>
      </c>
      <c r="D4360" s="121">
        <v>43045</v>
      </c>
      <c r="E4360" s="122" t="s">
        <v>10001</v>
      </c>
      <c r="F4360" s="122" t="s">
        <v>3</v>
      </c>
      <c r="G4360" s="122">
        <v>1557892</v>
      </c>
      <c r="H4360" s="126"/>
      <c r="I4360" s="130" t="s">
        <v>11424</v>
      </c>
      <c r="J4360" s="126"/>
      <c r="K4360" s="126"/>
      <c r="L4360" s="126"/>
      <c r="M4360" s="126"/>
      <c r="N4360" s="226">
        <v>0</v>
      </c>
      <c r="O4360" s="226">
        <v>156.46</v>
      </c>
      <c r="P4360" s="126" t="s">
        <v>1331</v>
      </c>
    </row>
    <row r="4361" spans="1:16" ht="63.75">
      <c r="A4361" s="126" t="s">
        <v>620</v>
      </c>
      <c r="B4361" s="126"/>
      <c r="C4361" s="127" t="s">
        <v>714</v>
      </c>
      <c r="D4361" s="121">
        <v>43045</v>
      </c>
      <c r="E4361" s="122" t="s">
        <v>10002</v>
      </c>
      <c r="F4361" s="122" t="s">
        <v>3</v>
      </c>
      <c r="G4361" s="122">
        <v>1557894</v>
      </c>
      <c r="H4361" s="126"/>
      <c r="I4361" s="130" t="s">
        <v>11425</v>
      </c>
      <c r="J4361" s="126"/>
      <c r="K4361" s="126"/>
      <c r="L4361" s="126"/>
      <c r="M4361" s="126"/>
      <c r="N4361" s="226">
        <v>0</v>
      </c>
      <c r="O4361" s="226">
        <v>14523.69</v>
      </c>
      <c r="P4361" s="126" t="s">
        <v>1331</v>
      </c>
    </row>
    <row r="4362" spans="1:16" ht="51">
      <c r="A4362" s="126" t="s">
        <v>620</v>
      </c>
      <c r="B4362" s="126"/>
      <c r="C4362" s="127" t="s">
        <v>714</v>
      </c>
      <c r="D4362" s="121">
        <v>43045</v>
      </c>
      <c r="E4362" s="122" t="s">
        <v>10003</v>
      </c>
      <c r="F4362" s="122" t="s">
        <v>3</v>
      </c>
      <c r="G4362" s="122">
        <v>1557780</v>
      </c>
      <c r="H4362" s="126"/>
      <c r="I4362" s="130" t="s">
        <v>11426</v>
      </c>
      <c r="J4362" s="126"/>
      <c r="K4362" s="126"/>
      <c r="L4362" s="126"/>
      <c r="M4362" s="126"/>
      <c r="N4362" s="226">
        <v>0</v>
      </c>
      <c r="O4362" s="226">
        <v>460</v>
      </c>
      <c r="P4362" s="126" t="s">
        <v>1331</v>
      </c>
    </row>
    <row r="4363" spans="1:16" ht="51">
      <c r="A4363" s="126" t="s">
        <v>620</v>
      </c>
      <c r="B4363" s="126"/>
      <c r="C4363" s="127" t="s">
        <v>714</v>
      </c>
      <c r="D4363" s="121">
        <v>43045</v>
      </c>
      <c r="E4363" s="122" t="s">
        <v>10004</v>
      </c>
      <c r="F4363" s="122" t="s">
        <v>3</v>
      </c>
      <c r="G4363" s="122">
        <v>1557803</v>
      </c>
      <c r="H4363" s="126"/>
      <c r="I4363" s="130" t="s">
        <v>11427</v>
      </c>
      <c r="J4363" s="126"/>
      <c r="K4363" s="126"/>
      <c r="L4363" s="126"/>
      <c r="M4363" s="126"/>
      <c r="N4363" s="226">
        <v>0</v>
      </c>
      <c r="O4363" s="226">
        <v>161.34</v>
      </c>
      <c r="P4363" s="126" t="s">
        <v>1331</v>
      </c>
    </row>
    <row r="4364" spans="1:16" ht="51">
      <c r="A4364" s="126" t="s">
        <v>620</v>
      </c>
      <c r="B4364" s="126"/>
      <c r="C4364" s="127" t="s">
        <v>714</v>
      </c>
      <c r="D4364" s="121">
        <v>43045</v>
      </c>
      <c r="E4364" s="122" t="s">
        <v>10005</v>
      </c>
      <c r="F4364" s="122" t="s">
        <v>3</v>
      </c>
      <c r="G4364" s="122">
        <v>1557816</v>
      </c>
      <c r="H4364" s="126"/>
      <c r="I4364" s="130" t="s">
        <v>4929</v>
      </c>
      <c r="J4364" s="126"/>
      <c r="K4364" s="126"/>
      <c r="L4364" s="126"/>
      <c r="M4364" s="126"/>
      <c r="N4364" s="226">
        <v>0</v>
      </c>
      <c r="O4364" s="226">
        <v>1277</v>
      </c>
      <c r="P4364" s="126" t="s">
        <v>1331</v>
      </c>
    </row>
    <row r="4365" spans="1:16" ht="51">
      <c r="A4365" s="126" t="s">
        <v>620</v>
      </c>
      <c r="B4365" s="126"/>
      <c r="C4365" s="127" t="s">
        <v>714</v>
      </c>
      <c r="D4365" s="121">
        <v>43045</v>
      </c>
      <c r="E4365" s="122" t="s">
        <v>10006</v>
      </c>
      <c r="F4365" s="122" t="s">
        <v>3</v>
      </c>
      <c r="G4365" s="122">
        <v>1557737</v>
      </c>
      <c r="H4365" s="126"/>
      <c r="I4365" s="130" t="s">
        <v>2364</v>
      </c>
      <c r="J4365" s="126"/>
      <c r="K4365" s="126"/>
      <c r="L4365" s="126"/>
      <c r="M4365" s="126"/>
      <c r="N4365" s="226">
        <v>0</v>
      </c>
      <c r="O4365" s="226">
        <v>1016</v>
      </c>
      <c r="P4365" s="126" t="s">
        <v>1331</v>
      </c>
    </row>
    <row r="4366" spans="1:16" ht="51">
      <c r="A4366" s="126" t="s">
        <v>620</v>
      </c>
      <c r="B4366" s="126"/>
      <c r="C4366" s="127" t="s">
        <v>714</v>
      </c>
      <c r="D4366" s="121">
        <v>43045</v>
      </c>
      <c r="E4366" s="122" t="s">
        <v>10007</v>
      </c>
      <c r="F4366" s="122" t="s">
        <v>3</v>
      </c>
      <c r="G4366" s="122">
        <v>1557747</v>
      </c>
      <c r="H4366" s="126"/>
      <c r="I4366" s="130" t="s">
        <v>3341</v>
      </c>
      <c r="J4366" s="126"/>
      <c r="K4366" s="126"/>
      <c r="L4366" s="126"/>
      <c r="M4366" s="126"/>
      <c r="N4366" s="226">
        <v>0</v>
      </c>
      <c r="O4366" s="226">
        <v>1506</v>
      </c>
      <c r="P4366" s="126" t="s">
        <v>1331</v>
      </c>
    </row>
    <row r="4367" spans="1:16" ht="51">
      <c r="A4367" s="126" t="s">
        <v>620</v>
      </c>
      <c r="B4367" s="126"/>
      <c r="C4367" s="127" t="s">
        <v>714</v>
      </c>
      <c r="D4367" s="121">
        <v>43046</v>
      </c>
      <c r="E4367" s="122" t="s">
        <v>10008</v>
      </c>
      <c r="F4367" s="122" t="s">
        <v>3</v>
      </c>
      <c r="G4367" s="122">
        <v>1558354</v>
      </c>
      <c r="H4367" s="126"/>
      <c r="I4367" s="130" t="s">
        <v>11428</v>
      </c>
      <c r="J4367" s="126"/>
      <c r="K4367" s="126"/>
      <c r="L4367" s="126"/>
      <c r="M4367" s="126"/>
      <c r="N4367" s="226">
        <v>0</v>
      </c>
      <c r="O4367" s="226">
        <v>1400</v>
      </c>
      <c r="P4367" s="126" t="s">
        <v>1331</v>
      </c>
    </row>
    <row r="4368" spans="1:16" ht="51">
      <c r="A4368" s="126" t="s">
        <v>620</v>
      </c>
      <c r="B4368" s="126"/>
      <c r="C4368" s="127" t="s">
        <v>714</v>
      </c>
      <c r="D4368" s="121">
        <v>43046</v>
      </c>
      <c r="E4368" s="122" t="s">
        <v>10009</v>
      </c>
      <c r="F4368" s="122" t="s">
        <v>3</v>
      </c>
      <c r="G4368" s="122">
        <v>1558366</v>
      </c>
      <c r="H4368" s="126"/>
      <c r="I4368" s="130" t="s">
        <v>6605</v>
      </c>
      <c r="J4368" s="126"/>
      <c r="K4368" s="126"/>
      <c r="L4368" s="126"/>
      <c r="M4368" s="126"/>
      <c r="N4368" s="226">
        <v>0</v>
      </c>
      <c r="O4368" s="226">
        <v>2000</v>
      </c>
      <c r="P4368" s="126" t="s">
        <v>1331</v>
      </c>
    </row>
    <row r="4369" spans="1:16" ht="38.25">
      <c r="A4369" s="126">
        <v>20</v>
      </c>
      <c r="B4369" s="126"/>
      <c r="C4369" s="127" t="s">
        <v>694</v>
      </c>
      <c r="D4369" s="121">
        <v>43046</v>
      </c>
      <c r="E4369" s="122" t="s">
        <v>10010</v>
      </c>
      <c r="F4369" s="122" t="s">
        <v>3</v>
      </c>
      <c r="G4369" s="122">
        <v>1558435</v>
      </c>
      <c r="H4369" s="126"/>
      <c r="I4369" s="130" t="s">
        <v>11429</v>
      </c>
      <c r="J4369" s="126"/>
      <c r="K4369" s="126"/>
      <c r="L4369" s="126"/>
      <c r="M4369" s="126"/>
      <c r="N4369" s="226">
        <v>0</v>
      </c>
      <c r="O4369" s="226">
        <v>10</v>
      </c>
      <c r="P4369" s="126" t="s">
        <v>1331</v>
      </c>
    </row>
    <row r="4370" spans="1:16" ht="51">
      <c r="A4370" s="126" t="s">
        <v>620</v>
      </c>
      <c r="B4370" s="126"/>
      <c r="C4370" s="127" t="s">
        <v>714</v>
      </c>
      <c r="D4370" s="121">
        <v>43046</v>
      </c>
      <c r="E4370" s="122" t="s">
        <v>10011</v>
      </c>
      <c r="F4370" s="122" t="s">
        <v>3</v>
      </c>
      <c r="G4370" s="122">
        <v>1558335</v>
      </c>
      <c r="H4370" s="126"/>
      <c r="I4370" s="130" t="s">
        <v>11430</v>
      </c>
      <c r="J4370" s="126"/>
      <c r="K4370" s="126"/>
      <c r="L4370" s="126"/>
      <c r="M4370" s="126"/>
      <c r="N4370" s="226">
        <v>0</v>
      </c>
      <c r="O4370" s="226">
        <v>703.59</v>
      </c>
      <c r="P4370" s="126" t="s">
        <v>1331</v>
      </c>
    </row>
    <row r="4371" spans="1:16" ht="51">
      <c r="A4371" s="126" t="s">
        <v>620</v>
      </c>
      <c r="B4371" s="126"/>
      <c r="C4371" s="127" t="s">
        <v>714</v>
      </c>
      <c r="D4371" s="121">
        <v>43046</v>
      </c>
      <c r="E4371" s="122" t="s">
        <v>10012</v>
      </c>
      <c r="F4371" s="122" t="s">
        <v>3</v>
      </c>
      <c r="G4371" s="122">
        <v>1558333</v>
      </c>
      <c r="H4371" s="126"/>
      <c r="I4371" s="130" t="s">
        <v>6376</v>
      </c>
      <c r="J4371" s="126"/>
      <c r="K4371" s="126"/>
      <c r="L4371" s="126"/>
      <c r="M4371" s="126"/>
      <c r="N4371" s="226">
        <v>0</v>
      </c>
      <c r="O4371" s="226">
        <v>916.17000000000007</v>
      </c>
      <c r="P4371" s="126" t="s">
        <v>1331</v>
      </c>
    </row>
    <row r="4372" spans="1:16" ht="51">
      <c r="A4372" s="126" t="s">
        <v>620</v>
      </c>
      <c r="B4372" s="126"/>
      <c r="C4372" s="127" t="s">
        <v>714</v>
      </c>
      <c r="D4372" s="121">
        <v>43046</v>
      </c>
      <c r="E4372" s="122" t="s">
        <v>10013</v>
      </c>
      <c r="F4372" s="122" t="s">
        <v>3</v>
      </c>
      <c r="G4372" s="122">
        <v>1558330</v>
      </c>
      <c r="H4372" s="126"/>
      <c r="I4372" s="130" t="s">
        <v>3951</v>
      </c>
      <c r="J4372" s="126"/>
      <c r="K4372" s="126"/>
      <c r="L4372" s="126"/>
      <c r="M4372" s="126"/>
      <c r="N4372" s="226">
        <v>0</v>
      </c>
      <c r="O4372" s="226">
        <v>1944.51</v>
      </c>
      <c r="P4372" s="126" t="s">
        <v>1331</v>
      </c>
    </row>
    <row r="4373" spans="1:16" ht="51">
      <c r="A4373" s="126" t="s">
        <v>620</v>
      </c>
      <c r="B4373" s="126"/>
      <c r="C4373" s="127" t="s">
        <v>714</v>
      </c>
      <c r="D4373" s="121">
        <v>43046</v>
      </c>
      <c r="E4373" s="122" t="s">
        <v>10014</v>
      </c>
      <c r="F4373" s="122" t="s">
        <v>3</v>
      </c>
      <c r="G4373" s="122">
        <v>1558327</v>
      </c>
      <c r="H4373" s="126"/>
      <c r="I4373" s="130" t="s">
        <v>11431</v>
      </c>
      <c r="J4373" s="126"/>
      <c r="K4373" s="126"/>
      <c r="L4373" s="126"/>
      <c r="M4373" s="126"/>
      <c r="N4373" s="226">
        <v>0</v>
      </c>
      <c r="O4373" s="226">
        <v>1669</v>
      </c>
      <c r="P4373" s="126" t="s">
        <v>1331</v>
      </c>
    </row>
    <row r="4374" spans="1:16" ht="51">
      <c r="A4374" s="126" t="s">
        <v>620</v>
      </c>
      <c r="B4374" s="126"/>
      <c r="C4374" s="127" t="s">
        <v>714</v>
      </c>
      <c r="D4374" s="121">
        <v>43046</v>
      </c>
      <c r="E4374" s="122" t="s">
        <v>10015</v>
      </c>
      <c r="F4374" s="122" t="s">
        <v>3</v>
      </c>
      <c r="G4374" s="122">
        <v>1558298</v>
      </c>
      <c r="H4374" s="126"/>
      <c r="I4374" s="130" t="s">
        <v>4148</v>
      </c>
      <c r="J4374" s="126"/>
      <c r="K4374" s="126"/>
      <c r="L4374" s="126"/>
      <c r="M4374" s="126"/>
      <c r="N4374" s="226">
        <v>0</v>
      </c>
      <c r="O4374" s="226">
        <v>3400</v>
      </c>
      <c r="P4374" s="126" t="s">
        <v>1331</v>
      </c>
    </row>
    <row r="4375" spans="1:16" ht="51">
      <c r="A4375" s="126" t="s">
        <v>620</v>
      </c>
      <c r="B4375" s="126"/>
      <c r="C4375" s="127" t="s">
        <v>714</v>
      </c>
      <c r="D4375" s="121">
        <v>43046</v>
      </c>
      <c r="E4375" s="122" t="s">
        <v>10016</v>
      </c>
      <c r="F4375" s="122" t="s">
        <v>3</v>
      </c>
      <c r="G4375" s="122">
        <v>1558504</v>
      </c>
      <c r="H4375" s="126"/>
      <c r="I4375" s="130" t="s">
        <v>11432</v>
      </c>
      <c r="J4375" s="126"/>
      <c r="K4375" s="126"/>
      <c r="L4375" s="126"/>
      <c r="M4375" s="126"/>
      <c r="N4375" s="226">
        <v>0</v>
      </c>
      <c r="O4375" s="226">
        <v>672.87</v>
      </c>
      <c r="P4375" s="126" t="s">
        <v>1331</v>
      </c>
    </row>
    <row r="4376" spans="1:16" ht="51">
      <c r="A4376" s="126">
        <v>592</v>
      </c>
      <c r="B4376" s="126"/>
      <c r="C4376" s="127" t="s">
        <v>863</v>
      </c>
      <c r="D4376" s="121">
        <v>43046</v>
      </c>
      <c r="E4376" s="122" t="s">
        <v>10017</v>
      </c>
      <c r="F4376" s="122" t="s">
        <v>3</v>
      </c>
      <c r="G4376" s="122">
        <v>1558483</v>
      </c>
      <c r="H4376" s="126"/>
      <c r="I4376" s="130" t="s">
        <v>11433</v>
      </c>
      <c r="J4376" s="126"/>
      <c r="K4376" s="126"/>
      <c r="L4376" s="126"/>
      <c r="M4376" s="126"/>
      <c r="N4376" s="226">
        <v>0</v>
      </c>
      <c r="O4376" s="226">
        <v>2</v>
      </c>
      <c r="P4376" s="126" t="s">
        <v>1331</v>
      </c>
    </row>
    <row r="4377" spans="1:16" ht="38.25">
      <c r="A4377" s="126">
        <v>20</v>
      </c>
      <c r="B4377" s="126"/>
      <c r="C4377" s="127" t="s">
        <v>694</v>
      </c>
      <c r="D4377" s="121">
        <v>43046</v>
      </c>
      <c r="E4377" s="122" t="s">
        <v>10018</v>
      </c>
      <c r="F4377" s="122" t="s">
        <v>3</v>
      </c>
      <c r="G4377" s="122">
        <v>1558474</v>
      </c>
      <c r="H4377" s="126"/>
      <c r="I4377" s="130" t="s">
        <v>11434</v>
      </c>
      <c r="J4377" s="126"/>
      <c r="K4377" s="126"/>
      <c r="L4377" s="126"/>
      <c r="M4377" s="126"/>
      <c r="N4377" s="226">
        <v>0</v>
      </c>
      <c r="O4377" s="226">
        <v>71.3</v>
      </c>
      <c r="P4377" s="126" t="s">
        <v>1331</v>
      </c>
    </row>
    <row r="4378" spans="1:16" ht="51">
      <c r="A4378" s="126">
        <v>16</v>
      </c>
      <c r="B4378" s="126"/>
      <c r="C4378" s="127" t="s">
        <v>693</v>
      </c>
      <c r="D4378" s="121">
        <v>43046</v>
      </c>
      <c r="E4378" s="122" t="s">
        <v>10019</v>
      </c>
      <c r="F4378" s="122" t="s">
        <v>3</v>
      </c>
      <c r="G4378" s="122">
        <v>1558457</v>
      </c>
      <c r="H4378" s="126"/>
      <c r="I4378" s="130" t="s">
        <v>11435</v>
      </c>
      <c r="J4378" s="126"/>
      <c r="K4378" s="126"/>
      <c r="L4378" s="126"/>
      <c r="M4378" s="126"/>
      <c r="N4378" s="226">
        <v>0</v>
      </c>
      <c r="O4378" s="226">
        <v>1430</v>
      </c>
      <c r="P4378" s="126" t="s">
        <v>1331</v>
      </c>
    </row>
    <row r="4379" spans="1:16" ht="51">
      <c r="A4379" s="126">
        <v>346</v>
      </c>
      <c r="B4379" s="126"/>
      <c r="C4379" s="127" t="s">
        <v>821</v>
      </c>
      <c r="D4379" s="121">
        <v>43046</v>
      </c>
      <c r="E4379" s="122" t="s">
        <v>10020</v>
      </c>
      <c r="F4379" s="122" t="s">
        <v>3</v>
      </c>
      <c r="G4379" s="122">
        <v>1558351</v>
      </c>
      <c r="H4379" s="126"/>
      <c r="I4379" s="130" t="s">
        <v>11436</v>
      </c>
      <c r="J4379" s="126"/>
      <c r="K4379" s="126"/>
      <c r="L4379" s="126"/>
      <c r="M4379" s="126"/>
      <c r="N4379" s="226">
        <v>0</v>
      </c>
      <c r="O4379" s="226">
        <v>11303.58</v>
      </c>
      <c r="P4379" s="126" t="s">
        <v>1331</v>
      </c>
    </row>
    <row r="4380" spans="1:16" ht="51">
      <c r="A4380" s="126" t="s">
        <v>627</v>
      </c>
      <c r="B4380" s="126"/>
      <c r="C4380" s="127" t="s">
        <v>1235</v>
      </c>
      <c r="D4380" s="121">
        <v>43046</v>
      </c>
      <c r="E4380" s="122" t="s">
        <v>10021</v>
      </c>
      <c r="F4380" s="122" t="s">
        <v>3</v>
      </c>
      <c r="G4380" s="122">
        <v>1558348</v>
      </c>
      <c r="H4380" s="126"/>
      <c r="I4380" s="130" t="s">
        <v>11437</v>
      </c>
      <c r="J4380" s="126"/>
      <c r="K4380" s="126"/>
      <c r="L4380" s="126"/>
      <c r="M4380" s="126"/>
      <c r="N4380" s="226">
        <v>0</v>
      </c>
      <c r="O4380" s="226">
        <v>29125.200000000001</v>
      </c>
      <c r="P4380" s="126" t="s">
        <v>1331</v>
      </c>
    </row>
    <row r="4381" spans="1:16" ht="63.75">
      <c r="A4381" s="126" t="s">
        <v>620</v>
      </c>
      <c r="B4381" s="126"/>
      <c r="C4381" s="127" t="s">
        <v>714</v>
      </c>
      <c r="D4381" s="121">
        <v>43046</v>
      </c>
      <c r="E4381" s="122" t="s">
        <v>10022</v>
      </c>
      <c r="F4381" s="122" t="s">
        <v>3</v>
      </c>
      <c r="G4381" s="122">
        <v>1558304</v>
      </c>
      <c r="H4381" s="126"/>
      <c r="I4381" s="130" t="s">
        <v>11438</v>
      </c>
      <c r="J4381" s="126"/>
      <c r="K4381" s="126"/>
      <c r="L4381" s="126"/>
      <c r="M4381" s="126"/>
      <c r="N4381" s="226">
        <v>0</v>
      </c>
      <c r="O4381" s="226">
        <v>328.6</v>
      </c>
      <c r="P4381" s="126" t="s">
        <v>1331</v>
      </c>
    </row>
    <row r="4382" spans="1:16" ht="63.75">
      <c r="A4382" s="126">
        <v>46</v>
      </c>
      <c r="B4382" s="126"/>
      <c r="C4382" s="127" t="s">
        <v>699</v>
      </c>
      <c r="D4382" s="121">
        <v>43046</v>
      </c>
      <c r="E4382" s="122" t="s">
        <v>10023</v>
      </c>
      <c r="F4382" s="122" t="s">
        <v>3</v>
      </c>
      <c r="G4382" s="122">
        <v>1558275</v>
      </c>
      <c r="H4382" s="126"/>
      <c r="I4382" s="130" t="s">
        <v>11439</v>
      </c>
      <c r="J4382" s="126"/>
      <c r="K4382" s="126"/>
      <c r="L4382" s="126"/>
      <c r="M4382" s="126"/>
      <c r="N4382" s="226">
        <v>0</v>
      </c>
      <c r="O4382" s="226">
        <v>461021.35000000003</v>
      </c>
      <c r="P4382" s="126" t="s">
        <v>1331</v>
      </c>
    </row>
    <row r="4383" spans="1:16" ht="63.75">
      <c r="A4383" s="126">
        <v>46</v>
      </c>
      <c r="B4383" s="126"/>
      <c r="C4383" s="127" t="s">
        <v>699</v>
      </c>
      <c r="D4383" s="121">
        <v>43046</v>
      </c>
      <c r="E4383" s="122" t="s">
        <v>10024</v>
      </c>
      <c r="F4383" s="122" t="s">
        <v>3</v>
      </c>
      <c r="G4383" s="122">
        <v>1558274</v>
      </c>
      <c r="H4383" s="126"/>
      <c r="I4383" s="130" t="s">
        <v>11440</v>
      </c>
      <c r="J4383" s="126"/>
      <c r="K4383" s="126"/>
      <c r="L4383" s="126"/>
      <c r="M4383" s="126"/>
      <c r="N4383" s="226">
        <v>0</v>
      </c>
      <c r="O4383" s="226">
        <v>5762.45</v>
      </c>
      <c r="P4383" s="126" t="s">
        <v>1331</v>
      </c>
    </row>
    <row r="4384" spans="1:16" ht="51">
      <c r="A4384" s="126" t="s">
        <v>620</v>
      </c>
      <c r="B4384" s="126"/>
      <c r="C4384" s="127" t="s">
        <v>714</v>
      </c>
      <c r="D4384" s="121">
        <v>43046</v>
      </c>
      <c r="E4384" s="122" t="s">
        <v>10025</v>
      </c>
      <c r="F4384" s="122" t="s">
        <v>3</v>
      </c>
      <c r="G4384" s="122">
        <v>1558264</v>
      </c>
      <c r="H4384" s="126"/>
      <c r="I4384" s="130" t="s">
        <v>11441</v>
      </c>
      <c r="J4384" s="126"/>
      <c r="K4384" s="126"/>
      <c r="L4384" s="126"/>
      <c r="M4384" s="126"/>
      <c r="N4384" s="226">
        <v>0</v>
      </c>
      <c r="O4384" s="226">
        <v>545.74</v>
      </c>
      <c r="P4384" s="126" t="s">
        <v>1331</v>
      </c>
    </row>
    <row r="4385" spans="1:16" ht="51">
      <c r="A4385" s="126" t="s">
        <v>620</v>
      </c>
      <c r="B4385" s="126"/>
      <c r="C4385" s="127" t="s">
        <v>714</v>
      </c>
      <c r="D4385" s="121">
        <v>43046</v>
      </c>
      <c r="E4385" s="122" t="s">
        <v>10026</v>
      </c>
      <c r="F4385" s="122" t="s">
        <v>3</v>
      </c>
      <c r="G4385" s="122">
        <v>1558250</v>
      </c>
      <c r="H4385" s="126"/>
      <c r="I4385" s="130" t="s">
        <v>11442</v>
      </c>
      <c r="J4385" s="126"/>
      <c r="K4385" s="126"/>
      <c r="L4385" s="126"/>
      <c r="M4385" s="126"/>
      <c r="N4385" s="226">
        <v>0</v>
      </c>
      <c r="O4385" s="226">
        <v>4522</v>
      </c>
      <c r="P4385" s="126" t="s">
        <v>1331</v>
      </c>
    </row>
    <row r="4386" spans="1:16" ht="51">
      <c r="A4386" s="126" t="s">
        <v>620</v>
      </c>
      <c r="B4386" s="126"/>
      <c r="C4386" s="127" t="s">
        <v>714</v>
      </c>
      <c r="D4386" s="121">
        <v>43046</v>
      </c>
      <c r="E4386" s="122" t="s">
        <v>10027</v>
      </c>
      <c r="F4386" s="122" t="s">
        <v>3</v>
      </c>
      <c r="G4386" s="122">
        <v>1558233</v>
      </c>
      <c r="H4386" s="126"/>
      <c r="I4386" s="130" t="s">
        <v>11443</v>
      </c>
      <c r="J4386" s="126"/>
      <c r="K4386" s="126"/>
      <c r="L4386" s="126"/>
      <c r="M4386" s="126"/>
      <c r="N4386" s="226">
        <v>0</v>
      </c>
      <c r="O4386" s="226">
        <v>400</v>
      </c>
      <c r="P4386" s="126" t="s">
        <v>1331</v>
      </c>
    </row>
    <row r="4387" spans="1:16" ht="51">
      <c r="A4387" s="126">
        <v>513</v>
      </c>
      <c r="B4387" s="126"/>
      <c r="C4387" s="127" t="s">
        <v>201</v>
      </c>
      <c r="D4387" s="121">
        <v>43047</v>
      </c>
      <c r="E4387" s="122" t="s">
        <v>10028</v>
      </c>
      <c r="F4387" s="122" t="s">
        <v>3</v>
      </c>
      <c r="G4387" s="122">
        <v>1558867</v>
      </c>
      <c r="H4387" s="126"/>
      <c r="I4387" s="130" t="s">
        <v>11444</v>
      </c>
      <c r="J4387" s="126"/>
      <c r="K4387" s="126"/>
      <c r="L4387" s="126"/>
      <c r="M4387" s="126"/>
      <c r="N4387" s="226">
        <v>0</v>
      </c>
      <c r="O4387" s="226">
        <v>1805</v>
      </c>
      <c r="P4387" s="126" t="s">
        <v>1331</v>
      </c>
    </row>
    <row r="4388" spans="1:16" ht="51">
      <c r="A4388" s="126" t="s">
        <v>620</v>
      </c>
      <c r="B4388" s="126"/>
      <c r="C4388" s="127" t="s">
        <v>714</v>
      </c>
      <c r="D4388" s="121">
        <v>43047</v>
      </c>
      <c r="E4388" s="122" t="s">
        <v>10029</v>
      </c>
      <c r="F4388" s="122" t="s">
        <v>3</v>
      </c>
      <c r="G4388" s="122">
        <v>1558891</v>
      </c>
      <c r="H4388" s="126"/>
      <c r="I4388" s="130" t="s">
        <v>11445</v>
      </c>
      <c r="J4388" s="126"/>
      <c r="K4388" s="126"/>
      <c r="L4388" s="126"/>
      <c r="M4388" s="126"/>
      <c r="N4388" s="226">
        <v>0</v>
      </c>
      <c r="O4388" s="226">
        <v>1623</v>
      </c>
      <c r="P4388" s="126" t="s">
        <v>1331</v>
      </c>
    </row>
    <row r="4389" spans="1:16" ht="51">
      <c r="A4389" s="126">
        <v>16</v>
      </c>
      <c r="B4389" s="126"/>
      <c r="C4389" s="127" t="s">
        <v>693</v>
      </c>
      <c r="D4389" s="121">
        <v>43047</v>
      </c>
      <c r="E4389" s="122" t="s">
        <v>10030</v>
      </c>
      <c r="F4389" s="122" t="s">
        <v>3</v>
      </c>
      <c r="G4389" s="122">
        <v>1558760</v>
      </c>
      <c r="H4389" s="126"/>
      <c r="I4389" s="130" t="s">
        <v>11446</v>
      </c>
      <c r="J4389" s="126"/>
      <c r="K4389" s="126"/>
      <c r="L4389" s="126"/>
      <c r="M4389" s="126"/>
      <c r="N4389" s="226">
        <v>0</v>
      </c>
      <c r="O4389" s="226">
        <v>200</v>
      </c>
      <c r="P4389" s="126" t="s">
        <v>1331</v>
      </c>
    </row>
    <row r="4390" spans="1:16" ht="51">
      <c r="A4390" s="126">
        <v>593</v>
      </c>
      <c r="B4390" s="126"/>
      <c r="C4390" s="127" t="s">
        <v>864</v>
      </c>
      <c r="D4390" s="121">
        <v>43047</v>
      </c>
      <c r="E4390" s="122" t="s">
        <v>10031</v>
      </c>
      <c r="F4390" s="122" t="s">
        <v>3</v>
      </c>
      <c r="G4390" s="122">
        <v>1558775</v>
      </c>
      <c r="H4390" s="126"/>
      <c r="I4390" s="130" t="s">
        <v>11447</v>
      </c>
      <c r="J4390" s="126"/>
      <c r="K4390" s="126"/>
      <c r="L4390" s="126"/>
      <c r="M4390" s="126"/>
      <c r="N4390" s="226">
        <v>0</v>
      </c>
      <c r="O4390" s="226">
        <v>1663.5</v>
      </c>
      <c r="P4390" s="126" t="s">
        <v>1331</v>
      </c>
    </row>
    <row r="4391" spans="1:16" ht="38.25">
      <c r="A4391" s="126">
        <v>592</v>
      </c>
      <c r="B4391" s="126"/>
      <c r="C4391" s="127" t="s">
        <v>863</v>
      </c>
      <c r="D4391" s="121">
        <v>43047</v>
      </c>
      <c r="E4391" s="122" t="s">
        <v>10032</v>
      </c>
      <c r="F4391" s="122" t="s">
        <v>3</v>
      </c>
      <c r="G4391" s="122">
        <v>1558816</v>
      </c>
      <c r="H4391" s="126"/>
      <c r="I4391" s="130" t="s">
        <v>11448</v>
      </c>
      <c r="J4391" s="126"/>
      <c r="K4391" s="126"/>
      <c r="L4391" s="126"/>
      <c r="M4391" s="126"/>
      <c r="N4391" s="226">
        <v>0</v>
      </c>
      <c r="O4391" s="226">
        <v>44.4</v>
      </c>
      <c r="P4391" s="126" t="s">
        <v>1331</v>
      </c>
    </row>
    <row r="4392" spans="1:16" ht="51">
      <c r="A4392" s="126">
        <v>234</v>
      </c>
      <c r="B4392" s="126"/>
      <c r="C4392" s="127" t="s">
        <v>124</v>
      </c>
      <c r="D4392" s="121">
        <v>43047</v>
      </c>
      <c r="E4392" s="122" t="s">
        <v>10033</v>
      </c>
      <c r="F4392" s="122" t="s">
        <v>3</v>
      </c>
      <c r="G4392" s="122">
        <v>1558854</v>
      </c>
      <c r="H4392" s="126"/>
      <c r="I4392" s="130" t="s">
        <v>11449</v>
      </c>
      <c r="J4392" s="126"/>
      <c r="K4392" s="126"/>
      <c r="L4392" s="126"/>
      <c r="M4392" s="126"/>
      <c r="N4392" s="226">
        <v>0</v>
      </c>
      <c r="O4392" s="226">
        <v>378</v>
      </c>
      <c r="P4392" s="126" t="s">
        <v>1331</v>
      </c>
    </row>
    <row r="4393" spans="1:16" ht="38.25">
      <c r="A4393" s="126">
        <v>580</v>
      </c>
      <c r="B4393" s="126"/>
      <c r="C4393" s="127" t="s">
        <v>218</v>
      </c>
      <c r="D4393" s="121">
        <v>43047</v>
      </c>
      <c r="E4393" s="122" t="s">
        <v>10034</v>
      </c>
      <c r="F4393" s="122" t="s">
        <v>3</v>
      </c>
      <c r="G4393" s="122">
        <v>1558989</v>
      </c>
      <c r="H4393" s="126"/>
      <c r="I4393" s="130" t="s">
        <v>11450</v>
      </c>
      <c r="J4393" s="126"/>
      <c r="K4393" s="126"/>
      <c r="L4393" s="126"/>
      <c r="M4393" s="126"/>
      <c r="N4393" s="226">
        <v>0</v>
      </c>
      <c r="O4393" s="226">
        <v>60</v>
      </c>
      <c r="P4393" s="126" t="s">
        <v>1331</v>
      </c>
    </row>
    <row r="4394" spans="1:16" ht="38.25">
      <c r="A4394" s="126">
        <v>580</v>
      </c>
      <c r="B4394" s="126"/>
      <c r="C4394" s="127" t="s">
        <v>218</v>
      </c>
      <c r="D4394" s="121">
        <v>43047</v>
      </c>
      <c r="E4394" s="122" t="s">
        <v>10035</v>
      </c>
      <c r="F4394" s="122" t="s">
        <v>3</v>
      </c>
      <c r="G4394" s="122">
        <v>1558990</v>
      </c>
      <c r="H4394" s="126"/>
      <c r="I4394" s="130" t="s">
        <v>11451</v>
      </c>
      <c r="J4394" s="126"/>
      <c r="K4394" s="126"/>
      <c r="L4394" s="126"/>
      <c r="M4394" s="126"/>
      <c r="N4394" s="226">
        <v>0</v>
      </c>
      <c r="O4394" s="226">
        <v>150</v>
      </c>
      <c r="P4394" s="126" t="s">
        <v>1331</v>
      </c>
    </row>
    <row r="4395" spans="1:16" ht="51">
      <c r="A4395" s="126">
        <v>41</v>
      </c>
      <c r="B4395" s="126"/>
      <c r="C4395" s="127" t="s">
        <v>698</v>
      </c>
      <c r="D4395" s="121">
        <v>43047</v>
      </c>
      <c r="E4395" s="122" t="s">
        <v>10036</v>
      </c>
      <c r="F4395" s="122" t="s">
        <v>3</v>
      </c>
      <c r="G4395" s="122">
        <v>1558940</v>
      </c>
      <c r="H4395" s="126"/>
      <c r="I4395" s="130" t="s">
        <v>11452</v>
      </c>
      <c r="J4395" s="126"/>
      <c r="K4395" s="126"/>
      <c r="L4395" s="126"/>
      <c r="M4395" s="126"/>
      <c r="N4395" s="226">
        <v>0</v>
      </c>
      <c r="O4395" s="226">
        <v>194.75</v>
      </c>
      <c r="P4395" s="126" t="s">
        <v>1331</v>
      </c>
    </row>
    <row r="4396" spans="1:16" ht="63.75">
      <c r="A4396" s="126">
        <v>20</v>
      </c>
      <c r="B4396" s="126"/>
      <c r="C4396" s="127" t="s">
        <v>694</v>
      </c>
      <c r="D4396" s="121">
        <v>43047</v>
      </c>
      <c r="E4396" s="122" t="s">
        <v>10037</v>
      </c>
      <c r="F4396" s="122" t="s">
        <v>3</v>
      </c>
      <c r="G4396" s="122">
        <v>1558946</v>
      </c>
      <c r="H4396" s="126"/>
      <c r="I4396" s="130" t="s">
        <v>11453</v>
      </c>
      <c r="J4396" s="126"/>
      <c r="K4396" s="126"/>
      <c r="L4396" s="126"/>
      <c r="M4396" s="126"/>
      <c r="N4396" s="226">
        <v>0</v>
      </c>
      <c r="O4396" s="226">
        <v>1680</v>
      </c>
      <c r="P4396" s="126" t="s">
        <v>1331</v>
      </c>
    </row>
    <row r="4397" spans="1:16" ht="51">
      <c r="A4397" s="126">
        <v>15</v>
      </c>
      <c r="B4397" s="126"/>
      <c r="C4397" s="127" t="s">
        <v>692</v>
      </c>
      <c r="D4397" s="121">
        <v>43047</v>
      </c>
      <c r="E4397" s="122" t="s">
        <v>10038</v>
      </c>
      <c r="F4397" s="122" t="s">
        <v>3</v>
      </c>
      <c r="G4397" s="122">
        <v>1558838</v>
      </c>
      <c r="H4397" s="126"/>
      <c r="I4397" s="130" t="s">
        <v>11454</v>
      </c>
      <c r="J4397" s="126"/>
      <c r="K4397" s="126"/>
      <c r="L4397" s="126"/>
      <c r="M4397" s="126"/>
      <c r="N4397" s="226">
        <v>0</v>
      </c>
      <c r="O4397" s="226">
        <v>8109</v>
      </c>
      <c r="P4397" s="126" t="s">
        <v>12606</v>
      </c>
    </row>
    <row r="4398" spans="1:16" ht="51">
      <c r="A4398" s="126">
        <v>15</v>
      </c>
      <c r="B4398" s="126"/>
      <c r="C4398" s="127" t="s">
        <v>692</v>
      </c>
      <c r="D4398" s="121">
        <v>43047</v>
      </c>
      <c r="E4398" s="122" t="s">
        <v>10039</v>
      </c>
      <c r="F4398" s="122" t="s">
        <v>3</v>
      </c>
      <c r="G4398" s="122">
        <v>1558839</v>
      </c>
      <c r="H4398" s="126"/>
      <c r="I4398" s="130" t="s">
        <v>11455</v>
      </c>
      <c r="J4398" s="126"/>
      <c r="K4398" s="126"/>
      <c r="L4398" s="126"/>
      <c r="M4398" s="126"/>
      <c r="N4398" s="226">
        <v>0</v>
      </c>
      <c r="O4398" s="226">
        <v>7197</v>
      </c>
      <c r="P4398" s="126" t="s">
        <v>12606</v>
      </c>
    </row>
    <row r="4399" spans="1:16" ht="51">
      <c r="A4399" s="126">
        <v>523</v>
      </c>
      <c r="B4399" s="126"/>
      <c r="C4399" s="127" t="s">
        <v>846</v>
      </c>
      <c r="D4399" s="121">
        <v>43047</v>
      </c>
      <c r="E4399" s="122" t="s">
        <v>10040</v>
      </c>
      <c r="F4399" s="122" t="s">
        <v>3</v>
      </c>
      <c r="G4399" s="122">
        <v>1558666</v>
      </c>
      <c r="H4399" s="126"/>
      <c r="I4399" s="130" t="s">
        <v>11456</v>
      </c>
      <c r="J4399" s="126"/>
      <c r="K4399" s="126"/>
      <c r="L4399" s="126"/>
      <c r="M4399" s="126"/>
      <c r="N4399" s="226">
        <v>0</v>
      </c>
      <c r="O4399" s="226">
        <v>1674.5</v>
      </c>
      <c r="P4399" s="126" t="s">
        <v>1331</v>
      </c>
    </row>
    <row r="4400" spans="1:16" ht="51">
      <c r="A4400" s="126">
        <v>592</v>
      </c>
      <c r="B4400" s="126"/>
      <c r="C4400" s="127" t="s">
        <v>863</v>
      </c>
      <c r="D4400" s="121">
        <v>43047</v>
      </c>
      <c r="E4400" s="122" t="s">
        <v>10041</v>
      </c>
      <c r="F4400" s="122" t="s">
        <v>3</v>
      </c>
      <c r="G4400" s="122">
        <v>1558743</v>
      </c>
      <c r="H4400" s="126"/>
      <c r="I4400" s="130" t="s">
        <v>11457</v>
      </c>
      <c r="J4400" s="126"/>
      <c r="K4400" s="126"/>
      <c r="L4400" s="126"/>
      <c r="M4400" s="126"/>
      <c r="N4400" s="226">
        <v>0</v>
      </c>
      <c r="O4400" s="226">
        <v>50016</v>
      </c>
      <c r="P4400" s="126" t="s">
        <v>1331</v>
      </c>
    </row>
    <row r="4401" spans="1:16" ht="51">
      <c r="A4401" s="126">
        <v>592</v>
      </c>
      <c r="B4401" s="126"/>
      <c r="C4401" s="127" t="s">
        <v>863</v>
      </c>
      <c r="D4401" s="121">
        <v>43047</v>
      </c>
      <c r="E4401" s="122" t="s">
        <v>10042</v>
      </c>
      <c r="F4401" s="122" t="s">
        <v>3</v>
      </c>
      <c r="G4401" s="122">
        <v>1558745</v>
      </c>
      <c r="H4401" s="126"/>
      <c r="I4401" s="130" t="s">
        <v>11458</v>
      </c>
      <c r="J4401" s="126"/>
      <c r="K4401" s="126"/>
      <c r="L4401" s="126"/>
      <c r="M4401" s="126"/>
      <c r="N4401" s="226">
        <v>0</v>
      </c>
      <c r="O4401" s="226">
        <v>64066</v>
      </c>
      <c r="P4401" s="126" t="s">
        <v>1331</v>
      </c>
    </row>
    <row r="4402" spans="1:16" ht="63.75">
      <c r="A4402" s="126">
        <v>15</v>
      </c>
      <c r="B4402" s="126"/>
      <c r="C4402" s="127" t="s">
        <v>692</v>
      </c>
      <c r="D4402" s="121">
        <v>43047</v>
      </c>
      <c r="E4402" s="122" t="s">
        <v>10043</v>
      </c>
      <c r="F4402" s="122" t="s">
        <v>3</v>
      </c>
      <c r="G4402" s="122">
        <v>1558792</v>
      </c>
      <c r="H4402" s="126"/>
      <c r="I4402" s="130" t="s">
        <v>11459</v>
      </c>
      <c r="J4402" s="126"/>
      <c r="K4402" s="126"/>
      <c r="L4402" s="126"/>
      <c r="M4402" s="126"/>
      <c r="N4402" s="226">
        <v>0</v>
      </c>
      <c r="O4402" s="226">
        <v>81186.850000000006</v>
      </c>
      <c r="P4402" s="126" t="s">
        <v>1331</v>
      </c>
    </row>
    <row r="4403" spans="1:16" ht="51">
      <c r="A4403" s="126" t="s">
        <v>620</v>
      </c>
      <c r="B4403" s="126"/>
      <c r="C4403" s="127" t="s">
        <v>714</v>
      </c>
      <c r="D4403" s="121">
        <v>43047</v>
      </c>
      <c r="E4403" s="122" t="s">
        <v>10044</v>
      </c>
      <c r="F4403" s="122" t="s">
        <v>3</v>
      </c>
      <c r="G4403" s="122">
        <v>1558714</v>
      </c>
      <c r="H4403" s="126"/>
      <c r="I4403" s="130" t="s">
        <v>11460</v>
      </c>
      <c r="J4403" s="126"/>
      <c r="K4403" s="126"/>
      <c r="L4403" s="126"/>
      <c r="M4403" s="126"/>
      <c r="N4403" s="226">
        <v>0</v>
      </c>
      <c r="O4403" s="226">
        <v>154.69</v>
      </c>
      <c r="P4403" s="126" t="s">
        <v>1331</v>
      </c>
    </row>
    <row r="4404" spans="1:16" ht="51">
      <c r="A4404" s="126">
        <v>47</v>
      </c>
      <c r="B4404" s="126"/>
      <c r="C4404" s="127" t="s">
        <v>700</v>
      </c>
      <c r="D4404" s="121">
        <v>43047</v>
      </c>
      <c r="E4404" s="122" t="s">
        <v>10045</v>
      </c>
      <c r="F4404" s="122" t="s">
        <v>3</v>
      </c>
      <c r="G4404" s="122">
        <v>1558726</v>
      </c>
      <c r="H4404" s="126"/>
      <c r="I4404" s="130" t="s">
        <v>11461</v>
      </c>
      <c r="J4404" s="126"/>
      <c r="K4404" s="126"/>
      <c r="L4404" s="126"/>
      <c r="M4404" s="126"/>
      <c r="N4404" s="226">
        <v>0</v>
      </c>
      <c r="O4404" s="226">
        <v>4180</v>
      </c>
      <c r="P4404" s="126" t="s">
        <v>1331</v>
      </c>
    </row>
    <row r="4405" spans="1:16" ht="51">
      <c r="A4405" s="126">
        <v>16</v>
      </c>
      <c r="B4405" s="126"/>
      <c r="C4405" s="127" t="s">
        <v>693</v>
      </c>
      <c r="D4405" s="121">
        <v>43047</v>
      </c>
      <c r="E4405" s="122" t="s">
        <v>10046</v>
      </c>
      <c r="F4405" s="122" t="s">
        <v>3</v>
      </c>
      <c r="G4405" s="122">
        <v>1558746</v>
      </c>
      <c r="H4405" s="126"/>
      <c r="I4405" s="130" t="s">
        <v>11462</v>
      </c>
      <c r="J4405" s="126"/>
      <c r="K4405" s="126"/>
      <c r="L4405" s="126"/>
      <c r="M4405" s="126"/>
      <c r="N4405" s="226">
        <v>0</v>
      </c>
      <c r="O4405" s="226">
        <v>1980</v>
      </c>
      <c r="P4405" s="126" t="s">
        <v>1331</v>
      </c>
    </row>
    <row r="4406" spans="1:16" ht="51">
      <c r="A4406" s="126" t="s">
        <v>620</v>
      </c>
      <c r="B4406" s="126"/>
      <c r="C4406" s="127" t="s">
        <v>714</v>
      </c>
      <c r="D4406" s="121">
        <v>43047</v>
      </c>
      <c r="E4406" s="122" t="s">
        <v>10047</v>
      </c>
      <c r="F4406" s="122" t="s">
        <v>3</v>
      </c>
      <c r="G4406" s="122">
        <v>1558747</v>
      </c>
      <c r="H4406" s="126"/>
      <c r="I4406" s="130" t="s">
        <v>11463</v>
      </c>
      <c r="J4406" s="126"/>
      <c r="K4406" s="126"/>
      <c r="L4406" s="126"/>
      <c r="M4406" s="126"/>
      <c r="N4406" s="226">
        <v>0</v>
      </c>
      <c r="O4406" s="226">
        <v>1203.3900000000001</v>
      </c>
      <c r="P4406" s="126" t="s">
        <v>1331</v>
      </c>
    </row>
    <row r="4407" spans="1:16" ht="38.25">
      <c r="A4407" s="126">
        <v>580</v>
      </c>
      <c r="B4407" s="126"/>
      <c r="C4407" s="127" t="s">
        <v>218</v>
      </c>
      <c r="D4407" s="121">
        <v>43048</v>
      </c>
      <c r="E4407" s="122" t="s">
        <v>10048</v>
      </c>
      <c r="F4407" s="122" t="s">
        <v>3</v>
      </c>
      <c r="G4407" s="122">
        <v>1559278</v>
      </c>
      <c r="H4407" s="126"/>
      <c r="I4407" s="130" t="s">
        <v>11464</v>
      </c>
      <c r="J4407" s="126"/>
      <c r="K4407" s="126"/>
      <c r="L4407" s="126"/>
      <c r="M4407" s="126"/>
      <c r="N4407" s="226">
        <v>0</v>
      </c>
      <c r="O4407" s="226">
        <v>60</v>
      </c>
      <c r="P4407" s="126" t="s">
        <v>1331</v>
      </c>
    </row>
    <row r="4408" spans="1:16" ht="63.75">
      <c r="A4408" s="126">
        <v>342</v>
      </c>
      <c r="B4408" s="126"/>
      <c r="C4408" s="127" t="s">
        <v>817</v>
      </c>
      <c r="D4408" s="121">
        <v>43048</v>
      </c>
      <c r="E4408" s="122" t="s">
        <v>10049</v>
      </c>
      <c r="F4408" s="122" t="s">
        <v>3</v>
      </c>
      <c r="G4408" s="122">
        <v>1559298</v>
      </c>
      <c r="H4408" s="126"/>
      <c r="I4408" s="130" t="s">
        <v>11465</v>
      </c>
      <c r="J4408" s="126"/>
      <c r="K4408" s="126"/>
      <c r="L4408" s="126"/>
      <c r="M4408" s="126"/>
      <c r="N4408" s="226">
        <v>0</v>
      </c>
      <c r="O4408" s="226">
        <v>480</v>
      </c>
      <c r="P4408" s="126" t="s">
        <v>1331</v>
      </c>
    </row>
    <row r="4409" spans="1:16" ht="51">
      <c r="A4409" s="126" t="s">
        <v>620</v>
      </c>
      <c r="B4409" s="126"/>
      <c r="C4409" s="127" t="s">
        <v>714</v>
      </c>
      <c r="D4409" s="121">
        <v>43048</v>
      </c>
      <c r="E4409" s="122" t="s">
        <v>10050</v>
      </c>
      <c r="F4409" s="122" t="s">
        <v>3</v>
      </c>
      <c r="G4409" s="122">
        <v>1559245</v>
      </c>
      <c r="H4409" s="126"/>
      <c r="I4409" s="130" t="s">
        <v>11466</v>
      </c>
      <c r="J4409" s="126"/>
      <c r="K4409" s="126"/>
      <c r="L4409" s="126"/>
      <c r="M4409" s="126"/>
      <c r="N4409" s="226">
        <v>0</v>
      </c>
      <c r="O4409" s="226">
        <v>1754.79</v>
      </c>
      <c r="P4409" s="126" t="s">
        <v>1331</v>
      </c>
    </row>
    <row r="4410" spans="1:16" ht="51">
      <c r="A4410" s="126" t="s">
        <v>620</v>
      </c>
      <c r="B4410" s="126"/>
      <c r="C4410" s="127" t="s">
        <v>714</v>
      </c>
      <c r="D4410" s="121">
        <v>43048</v>
      </c>
      <c r="E4410" s="122" t="s">
        <v>10051</v>
      </c>
      <c r="F4410" s="122" t="s">
        <v>3</v>
      </c>
      <c r="G4410" s="122">
        <v>1559242</v>
      </c>
      <c r="H4410" s="126"/>
      <c r="I4410" s="130" t="s">
        <v>11467</v>
      </c>
      <c r="J4410" s="126"/>
      <c r="K4410" s="126"/>
      <c r="L4410" s="126"/>
      <c r="M4410" s="126"/>
      <c r="N4410" s="226">
        <v>0</v>
      </c>
      <c r="O4410" s="226">
        <v>1754.8</v>
      </c>
      <c r="P4410" s="126" t="s">
        <v>1331</v>
      </c>
    </row>
    <row r="4411" spans="1:16" ht="51">
      <c r="A4411" s="126" t="s">
        <v>620</v>
      </c>
      <c r="B4411" s="126"/>
      <c r="C4411" s="127" t="s">
        <v>714</v>
      </c>
      <c r="D4411" s="121">
        <v>43048</v>
      </c>
      <c r="E4411" s="122" t="s">
        <v>10052</v>
      </c>
      <c r="F4411" s="122" t="s">
        <v>3</v>
      </c>
      <c r="G4411" s="122">
        <v>1559241</v>
      </c>
      <c r="H4411" s="126"/>
      <c r="I4411" s="130" t="s">
        <v>11468</v>
      </c>
      <c r="J4411" s="126"/>
      <c r="K4411" s="126"/>
      <c r="L4411" s="126"/>
      <c r="M4411" s="126"/>
      <c r="N4411" s="226">
        <v>0</v>
      </c>
      <c r="O4411" s="226">
        <v>1754.8</v>
      </c>
      <c r="P4411" s="126" t="s">
        <v>1331</v>
      </c>
    </row>
    <row r="4412" spans="1:16" ht="51">
      <c r="A4412" s="126" t="s">
        <v>620</v>
      </c>
      <c r="B4412" s="126"/>
      <c r="C4412" s="127" t="s">
        <v>714</v>
      </c>
      <c r="D4412" s="121">
        <v>43048</v>
      </c>
      <c r="E4412" s="122" t="s">
        <v>10053</v>
      </c>
      <c r="F4412" s="122" t="s">
        <v>3</v>
      </c>
      <c r="G4412" s="122">
        <v>1559238</v>
      </c>
      <c r="H4412" s="126"/>
      <c r="I4412" s="130" t="s">
        <v>11469</v>
      </c>
      <c r="J4412" s="126"/>
      <c r="K4412" s="126"/>
      <c r="L4412" s="126"/>
      <c r="M4412" s="126"/>
      <c r="N4412" s="226">
        <v>0</v>
      </c>
      <c r="O4412" s="226">
        <v>1754.8</v>
      </c>
      <c r="P4412" s="126" t="s">
        <v>1331</v>
      </c>
    </row>
    <row r="4413" spans="1:16" ht="51">
      <c r="A4413" s="126" t="s">
        <v>620</v>
      </c>
      <c r="B4413" s="126"/>
      <c r="C4413" s="127" t="s">
        <v>714</v>
      </c>
      <c r="D4413" s="121">
        <v>43048</v>
      </c>
      <c r="E4413" s="122" t="s">
        <v>10054</v>
      </c>
      <c r="F4413" s="122" t="s">
        <v>3</v>
      </c>
      <c r="G4413" s="122">
        <v>1559236</v>
      </c>
      <c r="H4413" s="126"/>
      <c r="I4413" s="130" t="s">
        <v>11470</v>
      </c>
      <c r="J4413" s="126"/>
      <c r="K4413" s="126"/>
      <c r="L4413" s="126"/>
      <c r="M4413" s="126"/>
      <c r="N4413" s="226">
        <v>0</v>
      </c>
      <c r="O4413" s="226">
        <v>2201.1799999999998</v>
      </c>
      <c r="P4413" s="126" t="s">
        <v>1331</v>
      </c>
    </row>
    <row r="4414" spans="1:16" ht="51">
      <c r="A4414" s="126">
        <v>20</v>
      </c>
      <c r="B4414" s="126"/>
      <c r="C4414" s="127" t="s">
        <v>694</v>
      </c>
      <c r="D4414" s="121">
        <v>43048</v>
      </c>
      <c r="E4414" s="122" t="s">
        <v>10055</v>
      </c>
      <c r="F4414" s="122" t="s">
        <v>3</v>
      </c>
      <c r="G4414" s="122">
        <v>1559363</v>
      </c>
      <c r="H4414" s="126"/>
      <c r="I4414" s="130" t="s">
        <v>11472</v>
      </c>
      <c r="J4414" s="126"/>
      <c r="K4414" s="126"/>
      <c r="L4414" s="126"/>
      <c r="M4414" s="126"/>
      <c r="N4414" s="226">
        <v>0</v>
      </c>
      <c r="O4414" s="226">
        <v>500</v>
      </c>
      <c r="P4414" s="126" t="s">
        <v>1331</v>
      </c>
    </row>
    <row r="4415" spans="1:16" ht="51">
      <c r="A4415" s="126" t="s">
        <v>620</v>
      </c>
      <c r="B4415" s="126"/>
      <c r="C4415" s="127" t="s">
        <v>714</v>
      </c>
      <c r="D4415" s="121">
        <v>43048</v>
      </c>
      <c r="E4415" s="122" t="s">
        <v>10056</v>
      </c>
      <c r="F4415" s="122" t="s">
        <v>3</v>
      </c>
      <c r="G4415" s="122">
        <v>1559353</v>
      </c>
      <c r="H4415" s="126"/>
      <c r="I4415" s="130" t="s">
        <v>11473</v>
      </c>
      <c r="J4415" s="126"/>
      <c r="K4415" s="126"/>
      <c r="L4415" s="126"/>
      <c r="M4415" s="126"/>
      <c r="N4415" s="226">
        <v>0</v>
      </c>
      <c r="O4415" s="226">
        <v>2584.4700000000003</v>
      </c>
      <c r="P4415" s="126" t="s">
        <v>1331</v>
      </c>
    </row>
    <row r="4416" spans="1:16" ht="63.75">
      <c r="A4416" s="126">
        <v>580</v>
      </c>
      <c r="B4416" s="126"/>
      <c r="C4416" s="127" t="s">
        <v>218</v>
      </c>
      <c r="D4416" s="121">
        <v>43048</v>
      </c>
      <c r="E4416" s="122" t="s">
        <v>10057</v>
      </c>
      <c r="F4416" s="122" t="s">
        <v>3</v>
      </c>
      <c r="G4416" s="122">
        <v>1559274</v>
      </c>
      <c r="H4416" s="126"/>
      <c r="I4416" s="130" t="s">
        <v>11474</v>
      </c>
      <c r="J4416" s="126"/>
      <c r="K4416" s="126"/>
      <c r="L4416" s="126"/>
      <c r="M4416" s="126"/>
      <c r="N4416" s="226">
        <v>0</v>
      </c>
      <c r="O4416" s="226">
        <v>270</v>
      </c>
      <c r="P4416" s="126" t="s">
        <v>1331</v>
      </c>
    </row>
    <row r="4417" spans="1:16" ht="63.75">
      <c r="A4417" s="126" t="s">
        <v>620</v>
      </c>
      <c r="B4417" s="126"/>
      <c r="C4417" s="127" t="s">
        <v>714</v>
      </c>
      <c r="D4417" s="121">
        <v>43048</v>
      </c>
      <c r="E4417" s="122" t="s">
        <v>10058</v>
      </c>
      <c r="F4417" s="122" t="s">
        <v>3</v>
      </c>
      <c r="G4417" s="122">
        <v>1559254</v>
      </c>
      <c r="H4417" s="126"/>
      <c r="I4417" s="130" t="s">
        <v>11475</v>
      </c>
      <c r="J4417" s="126"/>
      <c r="K4417" s="126"/>
      <c r="L4417" s="126"/>
      <c r="M4417" s="126"/>
      <c r="N4417" s="226">
        <v>0</v>
      </c>
      <c r="O4417" s="226">
        <v>100</v>
      </c>
      <c r="P4417" s="126" t="s">
        <v>1331</v>
      </c>
    </row>
    <row r="4418" spans="1:16" ht="51">
      <c r="A4418" s="126">
        <v>271</v>
      </c>
      <c r="B4418" s="126"/>
      <c r="C4418" s="127" t="s">
        <v>787</v>
      </c>
      <c r="D4418" s="121">
        <v>43048</v>
      </c>
      <c r="E4418" s="122" t="s">
        <v>10059</v>
      </c>
      <c r="F4418" s="122" t="s">
        <v>3</v>
      </c>
      <c r="G4418" s="122">
        <v>1559216</v>
      </c>
      <c r="H4418" s="126"/>
      <c r="I4418" s="130" t="s">
        <v>11476</v>
      </c>
      <c r="J4418" s="126"/>
      <c r="K4418" s="126"/>
      <c r="L4418" s="126"/>
      <c r="M4418" s="126"/>
      <c r="N4418" s="226">
        <v>0</v>
      </c>
      <c r="O4418" s="226">
        <v>480</v>
      </c>
      <c r="P4418" s="126" t="s">
        <v>1331</v>
      </c>
    </row>
    <row r="4419" spans="1:16" ht="51">
      <c r="A4419" s="126" t="s">
        <v>620</v>
      </c>
      <c r="B4419" s="126"/>
      <c r="C4419" s="127" t="s">
        <v>714</v>
      </c>
      <c r="D4419" s="121">
        <v>43048</v>
      </c>
      <c r="E4419" s="122" t="s">
        <v>10060</v>
      </c>
      <c r="F4419" s="122" t="s">
        <v>3</v>
      </c>
      <c r="G4419" s="122">
        <v>1559214</v>
      </c>
      <c r="H4419" s="126"/>
      <c r="I4419" s="130" t="s">
        <v>11477</v>
      </c>
      <c r="J4419" s="126"/>
      <c r="K4419" s="126"/>
      <c r="L4419" s="126"/>
      <c r="M4419" s="126"/>
      <c r="N4419" s="226">
        <v>0</v>
      </c>
      <c r="O4419" s="226">
        <v>1200</v>
      </c>
      <c r="P4419" s="126" t="s">
        <v>1331</v>
      </c>
    </row>
    <row r="4420" spans="1:16" ht="63.75">
      <c r="A4420" s="126">
        <v>670</v>
      </c>
      <c r="B4420" s="126"/>
      <c r="C4420" s="127" t="s">
        <v>236</v>
      </c>
      <c r="D4420" s="121">
        <v>43048</v>
      </c>
      <c r="E4420" s="122" t="s">
        <v>10061</v>
      </c>
      <c r="F4420" s="122" t="s">
        <v>3</v>
      </c>
      <c r="G4420" s="122">
        <v>1559191</v>
      </c>
      <c r="H4420" s="126"/>
      <c r="I4420" s="130" t="s">
        <v>11478</v>
      </c>
      <c r="J4420" s="126"/>
      <c r="K4420" s="126"/>
      <c r="L4420" s="126"/>
      <c r="M4420" s="126"/>
      <c r="N4420" s="226">
        <v>0</v>
      </c>
      <c r="O4420" s="226">
        <v>1600</v>
      </c>
      <c r="P4420" s="126" t="s">
        <v>1331</v>
      </c>
    </row>
    <row r="4421" spans="1:16" ht="63.75">
      <c r="A4421" s="126">
        <v>70</v>
      </c>
      <c r="B4421" s="126"/>
      <c r="C4421" s="127" t="s">
        <v>706</v>
      </c>
      <c r="D4421" s="121">
        <v>43048</v>
      </c>
      <c r="E4421" s="122" t="s">
        <v>10062</v>
      </c>
      <c r="F4421" s="122" t="s">
        <v>3</v>
      </c>
      <c r="G4421" s="122">
        <v>1559187</v>
      </c>
      <c r="H4421" s="126"/>
      <c r="I4421" s="130" t="s">
        <v>11479</v>
      </c>
      <c r="J4421" s="126"/>
      <c r="K4421" s="126"/>
      <c r="L4421" s="126"/>
      <c r="M4421" s="126"/>
      <c r="N4421" s="226">
        <v>0</v>
      </c>
      <c r="O4421" s="226">
        <v>1872</v>
      </c>
      <c r="P4421" s="126" t="s">
        <v>1331</v>
      </c>
    </row>
    <row r="4422" spans="1:16" ht="63.75">
      <c r="A4422" s="126">
        <v>287</v>
      </c>
      <c r="B4422" s="126"/>
      <c r="C4422" s="127" t="s">
        <v>791</v>
      </c>
      <c r="D4422" s="121">
        <v>43048</v>
      </c>
      <c r="E4422" s="122" t="s">
        <v>10063</v>
      </c>
      <c r="F4422" s="122" t="s">
        <v>3</v>
      </c>
      <c r="G4422" s="122">
        <v>1559163</v>
      </c>
      <c r="H4422" s="126"/>
      <c r="I4422" s="130" t="s">
        <v>11480</v>
      </c>
      <c r="J4422" s="126"/>
      <c r="K4422" s="126"/>
      <c r="L4422" s="126"/>
      <c r="M4422" s="126"/>
      <c r="N4422" s="226">
        <v>0</v>
      </c>
      <c r="O4422" s="226">
        <v>276436.07</v>
      </c>
      <c r="P4422" s="126" t="s">
        <v>1331</v>
      </c>
    </row>
    <row r="4423" spans="1:16" ht="38.25">
      <c r="A4423" s="126">
        <v>292</v>
      </c>
      <c r="B4423" s="126"/>
      <c r="C4423" s="127" t="s">
        <v>152</v>
      </c>
      <c r="D4423" s="121">
        <v>43048</v>
      </c>
      <c r="E4423" s="122" t="s">
        <v>10064</v>
      </c>
      <c r="F4423" s="122" t="s">
        <v>3</v>
      </c>
      <c r="G4423" s="122">
        <v>1559223</v>
      </c>
      <c r="H4423" s="126"/>
      <c r="I4423" s="130" t="s">
        <v>11481</v>
      </c>
      <c r="J4423" s="126"/>
      <c r="K4423" s="126"/>
      <c r="L4423" s="126"/>
      <c r="M4423" s="126"/>
      <c r="N4423" s="226">
        <v>0</v>
      </c>
      <c r="O4423" s="226">
        <v>112</v>
      </c>
      <c r="P4423" s="126" t="s">
        <v>1331</v>
      </c>
    </row>
    <row r="4424" spans="1:16" ht="51">
      <c r="A4424" s="126" t="s">
        <v>620</v>
      </c>
      <c r="B4424" s="126"/>
      <c r="C4424" s="127" t="s">
        <v>714</v>
      </c>
      <c r="D4424" s="121">
        <v>43048</v>
      </c>
      <c r="E4424" s="122" t="s">
        <v>10065</v>
      </c>
      <c r="F4424" s="122" t="s">
        <v>3</v>
      </c>
      <c r="G4424" s="122">
        <v>1559205</v>
      </c>
      <c r="H4424" s="126"/>
      <c r="I4424" s="130" t="s">
        <v>11482</v>
      </c>
      <c r="J4424" s="126"/>
      <c r="K4424" s="126"/>
      <c r="L4424" s="126"/>
      <c r="M4424" s="126"/>
      <c r="N4424" s="226">
        <v>0</v>
      </c>
      <c r="O4424" s="226">
        <v>128.42000000000002</v>
      </c>
      <c r="P4424" s="126" t="s">
        <v>1331</v>
      </c>
    </row>
    <row r="4425" spans="1:16" ht="51">
      <c r="A4425" s="126">
        <v>378</v>
      </c>
      <c r="B4425" s="126"/>
      <c r="C4425" s="127" t="s">
        <v>1278</v>
      </c>
      <c r="D4425" s="121">
        <v>43049</v>
      </c>
      <c r="E4425" s="122" t="s">
        <v>10066</v>
      </c>
      <c r="F4425" s="122" t="s">
        <v>3</v>
      </c>
      <c r="G4425" s="122">
        <v>1559667</v>
      </c>
      <c r="H4425" s="126"/>
      <c r="I4425" s="130" t="s">
        <v>11483</v>
      </c>
      <c r="J4425" s="126"/>
      <c r="K4425" s="126"/>
      <c r="L4425" s="126"/>
      <c r="M4425" s="126"/>
      <c r="N4425" s="226">
        <v>0</v>
      </c>
      <c r="O4425" s="226">
        <v>388</v>
      </c>
      <c r="P4425" s="126" t="s">
        <v>1331</v>
      </c>
    </row>
    <row r="4426" spans="1:16" ht="51">
      <c r="A4426" s="126" t="s">
        <v>620</v>
      </c>
      <c r="B4426" s="126"/>
      <c r="C4426" s="127" t="s">
        <v>714</v>
      </c>
      <c r="D4426" s="121">
        <v>43049</v>
      </c>
      <c r="E4426" s="122" t="s">
        <v>10067</v>
      </c>
      <c r="F4426" s="122" t="s">
        <v>3</v>
      </c>
      <c r="G4426" s="122">
        <v>1559693</v>
      </c>
      <c r="H4426" s="126"/>
      <c r="I4426" s="130" t="s">
        <v>3437</v>
      </c>
      <c r="J4426" s="126"/>
      <c r="K4426" s="126"/>
      <c r="L4426" s="126"/>
      <c r="M4426" s="126"/>
      <c r="N4426" s="226">
        <v>0</v>
      </c>
      <c r="O4426" s="226">
        <v>1500</v>
      </c>
      <c r="P4426" s="126" t="s">
        <v>1331</v>
      </c>
    </row>
    <row r="4427" spans="1:16" ht="51">
      <c r="A4427" s="126" t="s">
        <v>620</v>
      </c>
      <c r="B4427" s="126"/>
      <c r="C4427" s="127" t="s">
        <v>714</v>
      </c>
      <c r="D4427" s="121">
        <v>43049</v>
      </c>
      <c r="E4427" s="122" t="s">
        <v>10068</v>
      </c>
      <c r="F4427" s="122" t="s">
        <v>3</v>
      </c>
      <c r="G4427" s="122">
        <v>1559722</v>
      </c>
      <c r="H4427" s="126"/>
      <c r="I4427" s="130" t="s">
        <v>11484</v>
      </c>
      <c r="J4427" s="126"/>
      <c r="K4427" s="126"/>
      <c r="L4427" s="126"/>
      <c r="M4427" s="126"/>
      <c r="N4427" s="226">
        <v>0</v>
      </c>
      <c r="O4427" s="226">
        <v>1896</v>
      </c>
      <c r="P4427" s="126" t="s">
        <v>1331</v>
      </c>
    </row>
    <row r="4428" spans="1:16" ht="51">
      <c r="A4428" s="126" t="s">
        <v>620</v>
      </c>
      <c r="B4428" s="126"/>
      <c r="C4428" s="127" t="s">
        <v>714</v>
      </c>
      <c r="D4428" s="121">
        <v>43049</v>
      </c>
      <c r="E4428" s="122" t="s">
        <v>10069</v>
      </c>
      <c r="F4428" s="122" t="s">
        <v>3</v>
      </c>
      <c r="G4428" s="122">
        <v>1559756</v>
      </c>
      <c r="H4428" s="126"/>
      <c r="I4428" s="130" t="s">
        <v>11485</v>
      </c>
      <c r="J4428" s="126"/>
      <c r="K4428" s="126"/>
      <c r="L4428" s="126"/>
      <c r="M4428" s="126"/>
      <c r="N4428" s="226">
        <v>0</v>
      </c>
      <c r="O4428" s="226">
        <v>50</v>
      </c>
      <c r="P4428" s="126" t="s">
        <v>1331</v>
      </c>
    </row>
    <row r="4429" spans="1:16" ht="51">
      <c r="A4429" s="126" t="s">
        <v>620</v>
      </c>
      <c r="B4429" s="126"/>
      <c r="C4429" s="127" t="s">
        <v>714</v>
      </c>
      <c r="D4429" s="121">
        <v>43049</v>
      </c>
      <c r="E4429" s="122" t="s">
        <v>10070</v>
      </c>
      <c r="F4429" s="122" t="s">
        <v>3</v>
      </c>
      <c r="G4429" s="122">
        <v>1559880</v>
      </c>
      <c r="H4429" s="126"/>
      <c r="I4429" s="130" t="s">
        <v>11486</v>
      </c>
      <c r="J4429" s="126"/>
      <c r="K4429" s="126"/>
      <c r="L4429" s="126"/>
      <c r="M4429" s="126"/>
      <c r="N4429" s="226">
        <v>0</v>
      </c>
      <c r="O4429" s="226">
        <v>64.260000000000005</v>
      </c>
      <c r="P4429" s="126" t="s">
        <v>1331</v>
      </c>
    </row>
    <row r="4430" spans="1:16" ht="51">
      <c r="A4430" s="126" t="s">
        <v>620</v>
      </c>
      <c r="B4430" s="126"/>
      <c r="C4430" s="127" t="s">
        <v>714</v>
      </c>
      <c r="D4430" s="121">
        <v>43049</v>
      </c>
      <c r="E4430" s="122" t="s">
        <v>10071</v>
      </c>
      <c r="F4430" s="122" t="s">
        <v>3</v>
      </c>
      <c r="G4430" s="122">
        <v>1559881</v>
      </c>
      <c r="H4430" s="126"/>
      <c r="I4430" s="130" t="s">
        <v>11487</v>
      </c>
      <c r="J4430" s="126"/>
      <c r="K4430" s="126"/>
      <c r="L4430" s="126"/>
      <c r="M4430" s="126"/>
      <c r="N4430" s="226">
        <v>0</v>
      </c>
      <c r="O4430" s="226">
        <v>4248.2700000000004</v>
      </c>
      <c r="P4430" s="126" t="s">
        <v>1331</v>
      </c>
    </row>
    <row r="4431" spans="1:16" ht="51">
      <c r="A4431" s="126" t="s">
        <v>620</v>
      </c>
      <c r="B4431" s="126"/>
      <c r="C4431" s="127" t="s">
        <v>714</v>
      </c>
      <c r="D4431" s="121">
        <v>43049</v>
      </c>
      <c r="E4431" s="122" t="s">
        <v>10072</v>
      </c>
      <c r="F4431" s="122" t="s">
        <v>3</v>
      </c>
      <c r="G4431" s="122">
        <v>1559882</v>
      </c>
      <c r="H4431" s="126"/>
      <c r="I4431" s="130" t="s">
        <v>11488</v>
      </c>
      <c r="J4431" s="126"/>
      <c r="K4431" s="126"/>
      <c r="L4431" s="126"/>
      <c r="M4431" s="126"/>
      <c r="N4431" s="226">
        <v>0</v>
      </c>
      <c r="O4431" s="226">
        <v>64.260000000000005</v>
      </c>
      <c r="P4431" s="126" t="s">
        <v>1331</v>
      </c>
    </row>
    <row r="4432" spans="1:16" ht="51">
      <c r="A4432" s="126" t="s">
        <v>620</v>
      </c>
      <c r="B4432" s="126"/>
      <c r="C4432" s="127" t="s">
        <v>714</v>
      </c>
      <c r="D4432" s="121">
        <v>43049</v>
      </c>
      <c r="E4432" s="122" t="s">
        <v>10073</v>
      </c>
      <c r="F4432" s="122" t="s">
        <v>3</v>
      </c>
      <c r="G4432" s="122">
        <v>1559883</v>
      </c>
      <c r="H4432" s="126"/>
      <c r="I4432" s="130" t="s">
        <v>11489</v>
      </c>
      <c r="J4432" s="126"/>
      <c r="K4432" s="126"/>
      <c r="L4432" s="126"/>
      <c r="M4432" s="126"/>
      <c r="N4432" s="226">
        <v>0</v>
      </c>
      <c r="O4432" s="226">
        <v>4248.2700000000004</v>
      </c>
      <c r="P4432" s="126" t="s">
        <v>1331</v>
      </c>
    </row>
    <row r="4433" spans="1:16" ht="51">
      <c r="A4433" s="126">
        <v>15</v>
      </c>
      <c r="B4433" s="126"/>
      <c r="C4433" s="127" t="s">
        <v>692</v>
      </c>
      <c r="D4433" s="121">
        <v>43049</v>
      </c>
      <c r="E4433" s="122" t="s">
        <v>10074</v>
      </c>
      <c r="F4433" s="122" t="s">
        <v>3</v>
      </c>
      <c r="G4433" s="122">
        <v>1559897</v>
      </c>
      <c r="H4433" s="126"/>
      <c r="I4433" s="130" t="s">
        <v>11490</v>
      </c>
      <c r="J4433" s="126"/>
      <c r="K4433" s="126"/>
      <c r="L4433" s="126"/>
      <c r="M4433" s="126"/>
      <c r="N4433" s="226">
        <v>0</v>
      </c>
      <c r="O4433" s="226">
        <v>4290.3999999999996</v>
      </c>
      <c r="P4433" s="126" t="s">
        <v>1331</v>
      </c>
    </row>
    <row r="4434" spans="1:16" ht="63.75">
      <c r="A4434" s="126">
        <v>41</v>
      </c>
      <c r="B4434" s="126"/>
      <c r="C4434" s="127" t="s">
        <v>698</v>
      </c>
      <c r="D4434" s="121">
        <v>43049</v>
      </c>
      <c r="E4434" s="122" t="s">
        <v>10075</v>
      </c>
      <c r="F4434" s="122" t="s">
        <v>3</v>
      </c>
      <c r="G4434" s="122">
        <v>1559909</v>
      </c>
      <c r="H4434" s="126"/>
      <c r="I4434" s="130" t="s">
        <v>11491</v>
      </c>
      <c r="J4434" s="126"/>
      <c r="K4434" s="126"/>
      <c r="L4434" s="126"/>
      <c r="M4434" s="126"/>
      <c r="N4434" s="226">
        <v>0</v>
      </c>
      <c r="O4434" s="226">
        <v>982.80000000000007</v>
      </c>
      <c r="P4434" s="126" t="s">
        <v>1331</v>
      </c>
    </row>
    <row r="4435" spans="1:16" ht="63.75">
      <c r="A4435" s="126">
        <v>41</v>
      </c>
      <c r="B4435" s="126"/>
      <c r="C4435" s="127" t="s">
        <v>698</v>
      </c>
      <c r="D4435" s="121">
        <v>43049</v>
      </c>
      <c r="E4435" s="122" t="s">
        <v>10076</v>
      </c>
      <c r="F4435" s="122" t="s">
        <v>3</v>
      </c>
      <c r="G4435" s="122">
        <v>1559911</v>
      </c>
      <c r="H4435" s="126"/>
      <c r="I4435" s="130" t="s">
        <v>11492</v>
      </c>
      <c r="J4435" s="126"/>
      <c r="K4435" s="126"/>
      <c r="L4435" s="126"/>
      <c r="M4435" s="126"/>
      <c r="N4435" s="226">
        <v>0</v>
      </c>
      <c r="O4435" s="226">
        <v>1825</v>
      </c>
      <c r="P4435" s="126" t="s">
        <v>1331</v>
      </c>
    </row>
    <row r="4436" spans="1:16" ht="51">
      <c r="A4436" s="126" t="s">
        <v>620</v>
      </c>
      <c r="B4436" s="126"/>
      <c r="C4436" s="127" t="s">
        <v>714</v>
      </c>
      <c r="D4436" s="121">
        <v>43049</v>
      </c>
      <c r="E4436" s="122" t="s">
        <v>10077</v>
      </c>
      <c r="F4436" s="122" t="s">
        <v>3</v>
      </c>
      <c r="G4436" s="122">
        <v>1559781</v>
      </c>
      <c r="H4436" s="126"/>
      <c r="I4436" s="130" t="s">
        <v>11493</v>
      </c>
      <c r="J4436" s="126"/>
      <c r="K4436" s="126"/>
      <c r="L4436" s="126"/>
      <c r="M4436" s="126"/>
      <c r="N4436" s="226">
        <v>0</v>
      </c>
      <c r="O4436" s="226">
        <v>150</v>
      </c>
      <c r="P4436" s="126" t="s">
        <v>1331</v>
      </c>
    </row>
    <row r="4437" spans="1:16" ht="51">
      <c r="A4437" s="126">
        <v>292</v>
      </c>
      <c r="B4437" s="126"/>
      <c r="C4437" s="127" t="s">
        <v>152</v>
      </c>
      <c r="D4437" s="121">
        <v>43049</v>
      </c>
      <c r="E4437" s="122" t="s">
        <v>10078</v>
      </c>
      <c r="F4437" s="122" t="s">
        <v>3</v>
      </c>
      <c r="G4437" s="122">
        <v>1559802</v>
      </c>
      <c r="H4437" s="126"/>
      <c r="I4437" s="130" t="s">
        <v>11494</v>
      </c>
      <c r="J4437" s="126"/>
      <c r="K4437" s="126"/>
      <c r="L4437" s="126"/>
      <c r="M4437" s="126"/>
      <c r="N4437" s="226">
        <v>0</v>
      </c>
      <c r="O4437" s="226">
        <v>6098</v>
      </c>
      <c r="P4437" s="126" t="s">
        <v>1331</v>
      </c>
    </row>
    <row r="4438" spans="1:16" ht="51">
      <c r="A4438" s="126" t="s">
        <v>620</v>
      </c>
      <c r="B4438" s="126"/>
      <c r="C4438" s="127" t="s">
        <v>714</v>
      </c>
      <c r="D4438" s="121">
        <v>43049</v>
      </c>
      <c r="E4438" s="122" t="s">
        <v>10079</v>
      </c>
      <c r="F4438" s="122" t="s">
        <v>3</v>
      </c>
      <c r="G4438" s="122">
        <v>1559820</v>
      </c>
      <c r="H4438" s="126"/>
      <c r="I4438" s="130" t="s">
        <v>11495</v>
      </c>
      <c r="J4438" s="126"/>
      <c r="K4438" s="126"/>
      <c r="L4438" s="126"/>
      <c r="M4438" s="126"/>
      <c r="N4438" s="226">
        <v>0</v>
      </c>
      <c r="O4438" s="226">
        <v>917.80000000000007</v>
      </c>
      <c r="P4438" s="126" t="s">
        <v>1331</v>
      </c>
    </row>
    <row r="4439" spans="1:16" ht="51">
      <c r="A4439" s="126">
        <v>292</v>
      </c>
      <c r="B4439" s="126"/>
      <c r="C4439" s="127" t="s">
        <v>152</v>
      </c>
      <c r="D4439" s="121">
        <v>43049</v>
      </c>
      <c r="E4439" s="122" t="s">
        <v>10080</v>
      </c>
      <c r="F4439" s="122" t="s">
        <v>3</v>
      </c>
      <c r="G4439" s="122">
        <v>1559827</v>
      </c>
      <c r="H4439" s="126"/>
      <c r="I4439" s="130" t="s">
        <v>7645</v>
      </c>
      <c r="J4439" s="126"/>
      <c r="K4439" s="126"/>
      <c r="L4439" s="126"/>
      <c r="M4439" s="126"/>
      <c r="N4439" s="226">
        <v>0</v>
      </c>
      <c r="O4439" s="226">
        <v>411</v>
      </c>
      <c r="P4439" s="126" t="s">
        <v>1331</v>
      </c>
    </row>
    <row r="4440" spans="1:16" ht="51">
      <c r="A4440" s="126">
        <v>292</v>
      </c>
      <c r="B4440" s="126"/>
      <c r="C4440" s="127" t="s">
        <v>152</v>
      </c>
      <c r="D4440" s="121">
        <v>43049</v>
      </c>
      <c r="E4440" s="122" t="s">
        <v>10081</v>
      </c>
      <c r="F4440" s="122" t="s">
        <v>3</v>
      </c>
      <c r="G4440" s="122">
        <v>1559828</v>
      </c>
      <c r="H4440" s="126"/>
      <c r="I4440" s="130" t="s">
        <v>7645</v>
      </c>
      <c r="J4440" s="126"/>
      <c r="K4440" s="126"/>
      <c r="L4440" s="126"/>
      <c r="M4440" s="126"/>
      <c r="N4440" s="226">
        <v>0</v>
      </c>
      <c r="O4440" s="226">
        <v>394</v>
      </c>
      <c r="P4440" s="126" t="s">
        <v>1331</v>
      </c>
    </row>
    <row r="4441" spans="1:16" ht="51">
      <c r="A4441" s="126">
        <v>292</v>
      </c>
      <c r="B4441" s="126"/>
      <c r="C4441" s="127" t="s">
        <v>152</v>
      </c>
      <c r="D4441" s="121">
        <v>43049</v>
      </c>
      <c r="E4441" s="122" t="s">
        <v>10082</v>
      </c>
      <c r="F4441" s="122" t="s">
        <v>3</v>
      </c>
      <c r="G4441" s="122">
        <v>1559829</v>
      </c>
      <c r="H4441" s="126"/>
      <c r="I4441" s="130" t="s">
        <v>7645</v>
      </c>
      <c r="J4441" s="126"/>
      <c r="K4441" s="126"/>
      <c r="L4441" s="126"/>
      <c r="M4441" s="126"/>
      <c r="N4441" s="226">
        <v>0</v>
      </c>
      <c r="O4441" s="226">
        <v>397</v>
      </c>
      <c r="P4441" s="126" t="s">
        <v>1331</v>
      </c>
    </row>
    <row r="4442" spans="1:16" ht="51">
      <c r="A4442" s="126">
        <v>292</v>
      </c>
      <c r="B4442" s="126"/>
      <c r="C4442" s="127" t="s">
        <v>152</v>
      </c>
      <c r="D4442" s="121">
        <v>43049</v>
      </c>
      <c r="E4442" s="122" t="s">
        <v>10083</v>
      </c>
      <c r="F4442" s="122" t="s">
        <v>3</v>
      </c>
      <c r="G4442" s="122">
        <v>1559831</v>
      </c>
      <c r="H4442" s="126"/>
      <c r="I4442" s="130" t="s">
        <v>7645</v>
      </c>
      <c r="J4442" s="126"/>
      <c r="K4442" s="126"/>
      <c r="L4442" s="126"/>
      <c r="M4442" s="126"/>
      <c r="N4442" s="226">
        <v>0</v>
      </c>
      <c r="O4442" s="226">
        <v>390</v>
      </c>
      <c r="P4442" s="126" t="s">
        <v>1331</v>
      </c>
    </row>
    <row r="4443" spans="1:16" ht="51">
      <c r="A4443" s="126">
        <v>234</v>
      </c>
      <c r="B4443" s="126"/>
      <c r="C4443" s="127" t="s">
        <v>124</v>
      </c>
      <c r="D4443" s="121">
        <v>43049</v>
      </c>
      <c r="E4443" s="122" t="s">
        <v>10084</v>
      </c>
      <c r="F4443" s="122" t="s">
        <v>3</v>
      </c>
      <c r="G4443" s="122">
        <v>1559838</v>
      </c>
      <c r="H4443" s="126"/>
      <c r="I4443" s="130" t="s">
        <v>11496</v>
      </c>
      <c r="J4443" s="126"/>
      <c r="K4443" s="126"/>
      <c r="L4443" s="126"/>
      <c r="M4443" s="126"/>
      <c r="N4443" s="226">
        <v>0</v>
      </c>
      <c r="O4443" s="226">
        <v>956.30000000000007</v>
      </c>
      <c r="P4443" s="126" t="s">
        <v>1331</v>
      </c>
    </row>
    <row r="4444" spans="1:16" ht="38.25">
      <c r="A4444" s="126">
        <v>20</v>
      </c>
      <c r="B4444" s="126"/>
      <c r="C4444" s="127" t="s">
        <v>694</v>
      </c>
      <c r="D4444" s="121">
        <v>43049</v>
      </c>
      <c r="E4444" s="122" t="s">
        <v>10085</v>
      </c>
      <c r="F4444" s="122" t="s">
        <v>3</v>
      </c>
      <c r="G4444" s="122">
        <v>1559873</v>
      </c>
      <c r="H4444" s="126"/>
      <c r="I4444" s="130" t="s">
        <v>11497</v>
      </c>
      <c r="J4444" s="126"/>
      <c r="K4444" s="126"/>
      <c r="L4444" s="126"/>
      <c r="M4444" s="126"/>
      <c r="N4444" s="226">
        <v>0</v>
      </c>
      <c r="O4444" s="226">
        <v>604</v>
      </c>
      <c r="P4444" s="126" t="s">
        <v>1331</v>
      </c>
    </row>
    <row r="4445" spans="1:16" ht="38.25">
      <c r="A4445" s="126">
        <v>20</v>
      </c>
      <c r="B4445" s="126"/>
      <c r="C4445" s="127" t="s">
        <v>694</v>
      </c>
      <c r="D4445" s="121">
        <v>43049</v>
      </c>
      <c r="E4445" s="122" t="s">
        <v>10086</v>
      </c>
      <c r="F4445" s="122" t="s">
        <v>3</v>
      </c>
      <c r="G4445" s="122">
        <v>1559878</v>
      </c>
      <c r="H4445" s="126"/>
      <c r="I4445" s="130" t="s">
        <v>11498</v>
      </c>
      <c r="J4445" s="126"/>
      <c r="K4445" s="126"/>
      <c r="L4445" s="126"/>
      <c r="M4445" s="126"/>
      <c r="N4445" s="226">
        <v>0</v>
      </c>
      <c r="O4445" s="226">
        <v>604</v>
      </c>
      <c r="P4445" s="126" t="s">
        <v>1331</v>
      </c>
    </row>
    <row r="4446" spans="1:16" ht="63.75">
      <c r="A4446" s="126">
        <v>291</v>
      </c>
      <c r="B4446" s="126"/>
      <c r="C4446" s="127" t="s">
        <v>795</v>
      </c>
      <c r="D4446" s="121">
        <v>43049</v>
      </c>
      <c r="E4446" s="122" t="s">
        <v>10087</v>
      </c>
      <c r="F4446" s="122" t="s">
        <v>3</v>
      </c>
      <c r="G4446" s="122">
        <v>1559694</v>
      </c>
      <c r="H4446" s="126"/>
      <c r="I4446" s="130" t="s">
        <v>11499</v>
      </c>
      <c r="J4446" s="126"/>
      <c r="K4446" s="126"/>
      <c r="L4446" s="126"/>
      <c r="M4446" s="126"/>
      <c r="N4446" s="226">
        <v>0</v>
      </c>
      <c r="O4446" s="226">
        <v>4405.28</v>
      </c>
      <c r="P4446" s="126" t="s">
        <v>1331</v>
      </c>
    </row>
    <row r="4447" spans="1:16" ht="63.75">
      <c r="A4447" s="126">
        <v>340</v>
      </c>
      <c r="B4447" s="126"/>
      <c r="C4447" s="127" t="s">
        <v>815</v>
      </c>
      <c r="D4447" s="121">
        <v>43049</v>
      </c>
      <c r="E4447" s="122" t="s">
        <v>10088</v>
      </c>
      <c r="F4447" s="122" t="s">
        <v>3</v>
      </c>
      <c r="G4447" s="122">
        <v>1559697</v>
      </c>
      <c r="H4447" s="126"/>
      <c r="I4447" s="130" t="s">
        <v>11500</v>
      </c>
      <c r="J4447" s="126"/>
      <c r="K4447" s="126"/>
      <c r="L4447" s="126"/>
      <c r="M4447" s="126"/>
      <c r="N4447" s="226">
        <v>0</v>
      </c>
      <c r="O4447" s="226">
        <v>13829.630000000001</v>
      </c>
      <c r="P4447" s="126" t="s">
        <v>1331</v>
      </c>
    </row>
    <row r="4448" spans="1:16" ht="51">
      <c r="A4448" s="126" t="s">
        <v>623</v>
      </c>
      <c r="B4448" s="126"/>
      <c r="C4448" s="127" t="s">
        <v>716</v>
      </c>
      <c r="D4448" s="121">
        <v>43049</v>
      </c>
      <c r="E4448" s="122" t="s">
        <v>10089</v>
      </c>
      <c r="F4448" s="122" t="s">
        <v>3</v>
      </c>
      <c r="G4448" s="122">
        <v>1559707</v>
      </c>
      <c r="H4448" s="126"/>
      <c r="I4448" s="130" t="s">
        <v>11501</v>
      </c>
      <c r="J4448" s="126"/>
      <c r="K4448" s="126"/>
      <c r="L4448" s="126"/>
      <c r="M4448" s="126"/>
      <c r="N4448" s="226">
        <v>0</v>
      </c>
      <c r="O4448" s="226">
        <v>70000</v>
      </c>
      <c r="P4448" s="126" t="s">
        <v>1331</v>
      </c>
    </row>
    <row r="4449" spans="1:16" ht="51">
      <c r="A4449" s="126" t="s">
        <v>620</v>
      </c>
      <c r="B4449" s="126"/>
      <c r="C4449" s="127" t="s">
        <v>714</v>
      </c>
      <c r="D4449" s="121">
        <v>43049</v>
      </c>
      <c r="E4449" s="122" t="s">
        <v>10090</v>
      </c>
      <c r="F4449" s="122" t="s">
        <v>3</v>
      </c>
      <c r="G4449" s="122">
        <v>1559709</v>
      </c>
      <c r="H4449" s="126"/>
      <c r="I4449" s="130" t="s">
        <v>11502</v>
      </c>
      <c r="J4449" s="126"/>
      <c r="K4449" s="126"/>
      <c r="L4449" s="126"/>
      <c r="M4449" s="126"/>
      <c r="N4449" s="226">
        <v>0</v>
      </c>
      <c r="O4449" s="226">
        <v>17005.43</v>
      </c>
      <c r="P4449" s="126" t="s">
        <v>1331</v>
      </c>
    </row>
    <row r="4450" spans="1:16" ht="63.75">
      <c r="A4450" s="126">
        <v>681</v>
      </c>
      <c r="B4450" s="126"/>
      <c r="C4450" s="127" t="s">
        <v>238</v>
      </c>
      <c r="D4450" s="121">
        <v>43049</v>
      </c>
      <c r="E4450" s="122" t="s">
        <v>10091</v>
      </c>
      <c r="F4450" s="122" t="s">
        <v>3</v>
      </c>
      <c r="G4450" s="122">
        <v>1559710</v>
      </c>
      <c r="H4450" s="126"/>
      <c r="I4450" s="130" t="s">
        <v>11503</v>
      </c>
      <c r="J4450" s="126"/>
      <c r="K4450" s="126"/>
      <c r="L4450" s="126"/>
      <c r="M4450" s="126"/>
      <c r="N4450" s="226">
        <v>0</v>
      </c>
      <c r="O4450" s="226">
        <v>94602.55</v>
      </c>
      <c r="P4450" s="126" t="s">
        <v>1331</v>
      </c>
    </row>
    <row r="4451" spans="1:16" ht="51">
      <c r="A4451" s="126">
        <v>25</v>
      </c>
      <c r="B4451" s="126"/>
      <c r="C4451" s="127" t="s">
        <v>695</v>
      </c>
      <c r="D4451" s="121">
        <v>43049</v>
      </c>
      <c r="E4451" s="122" t="s">
        <v>10092</v>
      </c>
      <c r="F4451" s="122" t="s">
        <v>3</v>
      </c>
      <c r="G4451" s="122">
        <v>1559715</v>
      </c>
      <c r="H4451" s="126"/>
      <c r="I4451" s="130" t="s">
        <v>11504</v>
      </c>
      <c r="J4451" s="126"/>
      <c r="K4451" s="126"/>
      <c r="L4451" s="126"/>
      <c r="M4451" s="126"/>
      <c r="N4451" s="226">
        <v>0</v>
      </c>
      <c r="O4451" s="226">
        <v>38956.1</v>
      </c>
      <c r="P4451" s="126" t="s">
        <v>1331</v>
      </c>
    </row>
    <row r="4452" spans="1:16" ht="51">
      <c r="A4452" s="126">
        <v>25</v>
      </c>
      <c r="B4452" s="126"/>
      <c r="C4452" s="127" t="s">
        <v>695</v>
      </c>
      <c r="D4452" s="121">
        <v>43049</v>
      </c>
      <c r="E4452" s="122" t="s">
        <v>10093</v>
      </c>
      <c r="F4452" s="122" t="s">
        <v>3</v>
      </c>
      <c r="G4452" s="122">
        <v>1559719</v>
      </c>
      <c r="H4452" s="126"/>
      <c r="I4452" s="130" t="s">
        <v>11505</v>
      </c>
      <c r="J4452" s="126"/>
      <c r="K4452" s="126"/>
      <c r="L4452" s="126"/>
      <c r="M4452" s="126"/>
      <c r="N4452" s="226">
        <v>0</v>
      </c>
      <c r="O4452" s="226">
        <v>89686.34</v>
      </c>
      <c r="P4452" s="126" t="s">
        <v>1331</v>
      </c>
    </row>
    <row r="4453" spans="1:16" ht="51">
      <c r="A4453" s="126">
        <v>25</v>
      </c>
      <c r="B4453" s="126"/>
      <c r="C4453" s="127" t="s">
        <v>695</v>
      </c>
      <c r="D4453" s="121">
        <v>43049</v>
      </c>
      <c r="E4453" s="122" t="s">
        <v>10094</v>
      </c>
      <c r="F4453" s="122" t="s">
        <v>3</v>
      </c>
      <c r="G4453" s="122">
        <v>1559720</v>
      </c>
      <c r="H4453" s="126"/>
      <c r="I4453" s="130" t="s">
        <v>11506</v>
      </c>
      <c r="J4453" s="126"/>
      <c r="K4453" s="126"/>
      <c r="L4453" s="126"/>
      <c r="M4453" s="126"/>
      <c r="N4453" s="226">
        <v>0</v>
      </c>
      <c r="O4453" s="226">
        <v>106648.52</v>
      </c>
      <c r="P4453" s="126" t="s">
        <v>1331</v>
      </c>
    </row>
    <row r="4454" spans="1:16" ht="51">
      <c r="A4454" s="126">
        <v>523</v>
      </c>
      <c r="B4454" s="126"/>
      <c r="C4454" s="127" t="s">
        <v>846</v>
      </c>
      <c r="D4454" s="121">
        <v>43049</v>
      </c>
      <c r="E4454" s="122" t="s">
        <v>10095</v>
      </c>
      <c r="F4454" s="122" t="s">
        <v>3</v>
      </c>
      <c r="G4454" s="122">
        <v>1559579</v>
      </c>
      <c r="H4454" s="126"/>
      <c r="I4454" s="130" t="s">
        <v>11507</v>
      </c>
      <c r="J4454" s="126"/>
      <c r="K4454" s="126"/>
      <c r="L4454" s="126"/>
      <c r="M4454" s="126"/>
      <c r="N4454" s="226">
        <v>0</v>
      </c>
      <c r="O4454" s="226">
        <v>226</v>
      </c>
      <c r="P4454" s="126" t="s">
        <v>1331</v>
      </c>
    </row>
    <row r="4455" spans="1:16" ht="51">
      <c r="A4455" s="126" t="s">
        <v>620</v>
      </c>
      <c r="B4455" s="126"/>
      <c r="C4455" s="127" t="s">
        <v>714</v>
      </c>
      <c r="D4455" s="121">
        <v>43049</v>
      </c>
      <c r="E4455" s="122" t="s">
        <v>10096</v>
      </c>
      <c r="F4455" s="122" t="s">
        <v>3</v>
      </c>
      <c r="G4455" s="122">
        <v>1559588</v>
      </c>
      <c r="H4455" s="126"/>
      <c r="I4455" s="130" t="s">
        <v>11508</v>
      </c>
      <c r="J4455" s="126"/>
      <c r="K4455" s="126"/>
      <c r="L4455" s="126"/>
      <c r="M4455" s="126"/>
      <c r="N4455" s="226">
        <v>0</v>
      </c>
      <c r="O4455" s="226">
        <v>3298.9</v>
      </c>
      <c r="P4455" s="126" t="s">
        <v>1331</v>
      </c>
    </row>
    <row r="4456" spans="1:16" ht="63.75">
      <c r="A4456" s="126" t="s">
        <v>620</v>
      </c>
      <c r="B4456" s="126"/>
      <c r="C4456" s="127" t="s">
        <v>714</v>
      </c>
      <c r="D4456" s="121">
        <v>43049</v>
      </c>
      <c r="E4456" s="122" t="s">
        <v>10097</v>
      </c>
      <c r="F4456" s="122" t="s">
        <v>3</v>
      </c>
      <c r="G4456" s="122">
        <v>1559591</v>
      </c>
      <c r="H4456" s="126"/>
      <c r="I4456" s="130" t="s">
        <v>11509</v>
      </c>
      <c r="J4456" s="126"/>
      <c r="K4456" s="126"/>
      <c r="L4456" s="126"/>
      <c r="M4456" s="126"/>
      <c r="N4456" s="226">
        <v>0</v>
      </c>
      <c r="O4456" s="226">
        <v>1545.6000000000001</v>
      </c>
      <c r="P4456" s="126" t="s">
        <v>1331</v>
      </c>
    </row>
    <row r="4457" spans="1:16" ht="63.75">
      <c r="A4457" s="126">
        <v>46</v>
      </c>
      <c r="B4457" s="126"/>
      <c r="C4457" s="127" t="s">
        <v>699</v>
      </c>
      <c r="D4457" s="121">
        <v>43049</v>
      </c>
      <c r="E4457" s="122" t="s">
        <v>10098</v>
      </c>
      <c r="F4457" s="122" t="s">
        <v>3</v>
      </c>
      <c r="G4457" s="122">
        <v>1559607</v>
      </c>
      <c r="H4457" s="126"/>
      <c r="I4457" s="130" t="s">
        <v>11510</v>
      </c>
      <c r="J4457" s="126"/>
      <c r="K4457" s="126"/>
      <c r="L4457" s="126"/>
      <c r="M4457" s="126"/>
      <c r="N4457" s="226">
        <v>0</v>
      </c>
      <c r="O4457" s="226">
        <v>28719.08</v>
      </c>
      <c r="P4457" s="126" t="s">
        <v>1331</v>
      </c>
    </row>
    <row r="4458" spans="1:16" ht="63.75">
      <c r="A4458" s="126">
        <v>660</v>
      </c>
      <c r="B4458" s="126"/>
      <c r="C4458" s="127" t="s">
        <v>234</v>
      </c>
      <c r="D4458" s="121">
        <v>43049</v>
      </c>
      <c r="E4458" s="122" t="s">
        <v>10099</v>
      </c>
      <c r="F4458" s="122" t="s">
        <v>3</v>
      </c>
      <c r="G4458" s="122">
        <v>1559673</v>
      </c>
      <c r="H4458" s="126"/>
      <c r="I4458" s="130" t="s">
        <v>11511</v>
      </c>
      <c r="J4458" s="126"/>
      <c r="K4458" s="126"/>
      <c r="L4458" s="126"/>
      <c r="M4458" s="126"/>
      <c r="N4458" s="226">
        <v>0</v>
      </c>
      <c r="O4458" s="226">
        <v>1738</v>
      </c>
      <c r="P4458" s="126" t="s">
        <v>1331</v>
      </c>
    </row>
    <row r="4459" spans="1:16" ht="51">
      <c r="A4459" s="126" t="s">
        <v>627</v>
      </c>
      <c r="B4459" s="126"/>
      <c r="C4459" s="127" t="s">
        <v>1235</v>
      </c>
      <c r="D4459" s="121">
        <v>43049</v>
      </c>
      <c r="E4459" s="122" t="s">
        <v>10100</v>
      </c>
      <c r="F4459" s="122" t="s">
        <v>3</v>
      </c>
      <c r="G4459" s="122">
        <v>1559737</v>
      </c>
      <c r="H4459" s="126"/>
      <c r="I4459" s="130" t="s">
        <v>11512</v>
      </c>
      <c r="J4459" s="126"/>
      <c r="K4459" s="126"/>
      <c r="L4459" s="126"/>
      <c r="M4459" s="126"/>
      <c r="N4459" s="226">
        <v>0</v>
      </c>
      <c r="O4459" s="226">
        <v>196538.69</v>
      </c>
      <c r="P4459" s="126" t="s">
        <v>1331</v>
      </c>
    </row>
    <row r="4460" spans="1:16" ht="51">
      <c r="A4460" s="126" t="s">
        <v>627</v>
      </c>
      <c r="B4460" s="126"/>
      <c r="C4460" s="127" t="s">
        <v>1235</v>
      </c>
      <c r="D4460" s="121">
        <v>43049</v>
      </c>
      <c r="E4460" s="122" t="s">
        <v>10101</v>
      </c>
      <c r="F4460" s="122" t="s">
        <v>3</v>
      </c>
      <c r="G4460" s="122">
        <v>1559740</v>
      </c>
      <c r="H4460" s="126"/>
      <c r="I4460" s="130" t="s">
        <v>11513</v>
      </c>
      <c r="J4460" s="126"/>
      <c r="K4460" s="126"/>
      <c r="L4460" s="126"/>
      <c r="M4460" s="126"/>
      <c r="N4460" s="226">
        <v>0</v>
      </c>
      <c r="O4460" s="226">
        <v>3333.9500000000003</v>
      </c>
      <c r="P4460" s="126" t="s">
        <v>1331</v>
      </c>
    </row>
    <row r="4461" spans="1:16" ht="51">
      <c r="A4461" s="126" t="s">
        <v>620</v>
      </c>
      <c r="B4461" s="126"/>
      <c r="C4461" s="127" t="s">
        <v>714</v>
      </c>
      <c r="D4461" s="121">
        <v>43052</v>
      </c>
      <c r="E4461" s="122" t="s">
        <v>10102</v>
      </c>
      <c r="F4461" s="122" t="s">
        <v>3</v>
      </c>
      <c r="G4461" s="122">
        <v>1560296</v>
      </c>
      <c r="H4461" s="126"/>
      <c r="I4461" s="130" t="s">
        <v>11514</v>
      </c>
      <c r="J4461" s="126"/>
      <c r="K4461" s="126"/>
      <c r="L4461" s="126"/>
      <c r="M4461" s="126"/>
      <c r="N4461" s="226">
        <v>0</v>
      </c>
      <c r="O4461" s="226">
        <v>328.08</v>
      </c>
      <c r="P4461" s="126" t="s">
        <v>1331</v>
      </c>
    </row>
    <row r="4462" spans="1:16" ht="51">
      <c r="A4462" s="126" t="s">
        <v>620</v>
      </c>
      <c r="B4462" s="126"/>
      <c r="C4462" s="127" t="s">
        <v>714</v>
      </c>
      <c r="D4462" s="121">
        <v>43052</v>
      </c>
      <c r="E4462" s="122" t="s">
        <v>10103</v>
      </c>
      <c r="F4462" s="122" t="s">
        <v>3</v>
      </c>
      <c r="G4462" s="122">
        <v>1560286</v>
      </c>
      <c r="H4462" s="126"/>
      <c r="I4462" s="130" t="s">
        <v>11515</v>
      </c>
      <c r="J4462" s="126"/>
      <c r="K4462" s="126"/>
      <c r="L4462" s="126"/>
      <c r="M4462" s="126"/>
      <c r="N4462" s="226">
        <v>0</v>
      </c>
      <c r="O4462" s="226">
        <v>10000</v>
      </c>
      <c r="P4462" s="126" t="s">
        <v>1331</v>
      </c>
    </row>
    <row r="4463" spans="1:16" ht="51">
      <c r="A4463" s="126">
        <v>20</v>
      </c>
      <c r="B4463" s="126"/>
      <c r="C4463" s="127" t="s">
        <v>694</v>
      </c>
      <c r="D4463" s="121">
        <v>43052</v>
      </c>
      <c r="E4463" s="122" t="s">
        <v>10104</v>
      </c>
      <c r="F4463" s="122" t="s">
        <v>3</v>
      </c>
      <c r="G4463" s="122">
        <v>1560267</v>
      </c>
      <c r="H4463" s="126"/>
      <c r="I4463" s="130" t="s">
        <v>11516</v>
      </c>
      <c r="J4463" s="126"/>
      <c r="K4463" s="126"/>
      <c r="L4463" s="126"/>
      <c r="M4463" s="126"/>
      <c r="N4463" s="226">
        <v>0</v>
      </c>
      <c r="O4463" s="226">
        <v>54.25</v>
      </c>
      <c r="P4463" s="126" t="s">
        <v>1331</v>
      </c>
    </row>
    <row r="4464" spans="1:16" ht="51">
      <c r="A4464" s="126">
        <v>20</v>
      </c>
      <c r="B4464" s="126"/>
      <c r="C4464" s="127" t="s">
        <v>694</v>
      </c>
      <c r="D4464" s="121">
        <v>43052</v>
      </c>
      <c r="E4464" s="122" t="s">
        <v>10105</v>
      </c>
      <c r="F4464" s="122" t="s">
        <v>3</v>
      </c>
      <c r="G4464" s="122">
        <v>1560265</v>
      </c>
      <c r="H4464" s="126"/>
      <c r="I4464" s="130" t="s">
        <v>11517</v>
      </c>
      <c r="J4464" s="126"/>
      <c r="K4464" s="126"/>
      <c r="L4464" s="126"/>
      <c r="M4464" s="126"/>
      <c r="N4464" s="226">
        <v>0</v>
      </c>
      <c r="O4464" s="226">
        <v>32</v>
      </c>
      <c r="P4464" s="126" t="s">
        <v>1331</v>
      </c>
    </row>
    <row r="4465" spans="1:16" ht="51">
      <c r="A4465" s="126">
        <v>20</v>
      </c>
      <c r="B4465" s="126"/>
      <c r="C4465" s="127" t="s">
        <v>694</v>
      </c>
      <c r="D4465" s="121">
        <v>43052</v>
      </c>
      <c r="E4465" s="122" t="s">
        <v>10106</v>
      </c>
      <c r="F4465" s="122" t="s">
        <v>3</v>
      </c>
      <c r="G4465" s="122">
        <v>1560264</v>
      </c>
      <c r="H4465" s="126"/>
      <c r="I4465" s="130" t="s">
        <v>11518</v>
      </c>
      <c r="J4465" s="126"/>
      <c r="K4465" s="126"/>
      <c r="L4465" s="126"/>
      <c r="M4465" s="126"/>
      <c r="N4465" s="226">
        <v>0</v>
      </c>
      <c r="O4465" s="226">
        <v>6</v>
      </c>
      <c r="P4465" s="126" t="s">
        <v>1331</v>
      </c>
    </row>
    <row r="4466" spans="1:16" ht="51">
      <c r="A4466" s="126">
        <v>292</v>
      </c>
      <c r="B4466" s="126"/>
      <c r="C4466" s="127" t="s">
        <v>152</v>
      </c>
      <c r="D4466" s="121">
        <v>43052</v>
      </c>
      <c r="E4466" s="122" t="s">
        <v>10107</v>
      </c>
      <c r="F4466" s="122" t="s">
        <v>3</v>
      </c>
      <c r="G4466" s="122">
        <v>1560314</v>
      </c>
      <c r="H4466" s="126"/>
      <c r="I4466" s="130" t="s">
        <v>11519</v>
      </c>
      <c r="J4466" s="126"/>
      <c r="K4466" s="126"/>
      <c r="L4466" s="126"/>
      <c r="M4466" s="126"/>
      <c r="N4466" s="226">
        <v>0</v>
      </c>
      <c r="O4466" s="226">
        <v>405</v>
      </c>
      <c r="P4466" s="126" t="s">
        <v>1331</v>
      </c>
    </row>
    <row r="4467" spans="1:16" ht="51">
      <c r="A4467" s="126">
        <v>292</v>
      </c>
      <c r="B4467" s="126"/>
      <c r="C4467" s="127" t="s">
        <v>152</v>
      </c>
      <c r="D4467" s="121">
        <v>43052</v>
      </c>
      <c r="E4467" s="122" t="s">
        <v>10108</v>
      </c>
      <c r="F4467" s="122" t="s">
        <v>3</v>
      </c>
      <c r="G4467" s="122">
        <v>1560315</v>
      </c>
      <c r="H4467" s="126"/>
      <c r="I4467" s="130" t="s">
        <v>11519</v>
      </c>
      <c r="J4467" s="126"/>
      <c r="K4467" s="126"/>
      <c r="L4467" s="126"/>
      <c r="M4467" s="126"/>
      <c r="N4467" s="226">
        <v>0</v>
      </c>
      <c r="O4467" s="226">
        <v>303</v>
      </c>
      <c r="P4467" s="126" t="s">
        <v>1331</v>
      </c>
    </row>
    <row r="4468" spans="1:16" ht="51">
      <c r="A4468" s="126">
        <v>20</v>
      </c>
      <c r="B4468" s="126"/>
      <c r="C4468" s="127" t="s">
        <v>694</v>
      </c>
      <c r="D4468" s="121">
        <v>43052</v>
      </c>
      <c r="E4468" s="122" t="s">
        <v>10109</v>
      </c>
      <c r="F4468" s="122" t="s">
        <v>3</v>
      </c>
      <c r="G4468" s="122">
        <v>1560183</v>
      </c>
      <c r="H4468" s="126"/>
      <c r="I4468" s="130" t="s">
        <v>11520</v>
      </c>
      <c r="J4468" s="126"/>
      <c r="K4468" s="126"/>
      <c r="L4468" s="126"/>
      <c r="M4468" s="126"/>
      <c r="N4468" s="226">
        <v>0</v>
      </c>
      <c r="O4468" s="226">
        <v>250</v>
      </c>
      <c r="P4468" s="126" t="s">
        <v>1331</v>
      </c>
    </row>
    <row r="4469" spans="1:16" ht="38.25">
      <c r="A4469" s="126">
        <v>46</v>
      </c>
      <c r="B4469" s="126"/>
      <c r="C4469" s="127" t="s">
        <v>699</v>
      </c>
      <c r="D4469" s="121">
        <v>43052</v>
      </c>
      <c r="E4469" s="122" t="s">
        <v>10110</v>
      </c>
      <c r="F4469" s="122" t="s">
        <v>3</v>
      </c>
      <c r="G4469" s="122">
        <v>1560198</v>
      </c>
      <c r="H4469" s="126"/>
      <c r="I4469" s="130" t="s">
        <v>11521</v>
      </c>
      <c r="J4469" s="126"/>
      <c r="K4469" s="126"/>
      <c r="L4469" s="126"/>
      <c r="M4469" s="126"/>
      <c r="N4469" s="226">
        <v>0</v>
      </c>
      <c r="O4469" s="226">
        <v>1000</v>
      </c>
      <c r="P4469" s="126" t="s">
        <v>1331</v>
      </c>
    </row>
    <row r="4470" spans="1:16" ht="51">
      <c r="A4470" s="126">
        <v>20</v>
      </c>
      <c r="B4470" s="126"/>
      <c r="C4470" s="127" t="s">
        <v>694</v>
      </c>
      <c r="D4470" s="121">
        <v>43052</v>
      </c>
      <c r="E4470" s="122" t="s">
        <v>10111</v>
      </c>
      <c r="F4470" s="122" t="s">
        <v>3</v>
      </c>
      <c r="G4470" s="122">
        <v>1560201</v>
      </c>
      <c r="H4470" s="126"/>
      <c r="I4470" s="130" t="s">
        <v>11522</v>
      </c>
      <c r="J4470" s="126"/>
      <c r="K4470" s="126"/>
      <c r="L4470" s="126"/>
      <c r="M4470" s="126"/>
      <c r="N4470" s="226">
        <v>0</v>
      </c>
      <c r="O4470" s="226">
        <v>179</v>
      </c>
      <c r="P4470" s="126" t="s">
        <v>1331</v>
      </c>
    </row>
    <row r="4471" spans="1:16" ht="51">
      <c r="A4471" s="126">
        <v>20</v>
      </c>
      <c r="B4471" s="126"/>
      <c r="C4471" s="127" t="s">
        <v>694</v>
      </c>
      <c r="D4471" s="121">
        <v>43052</v>
      </c>
      <c r="E4471" s="122" t="s">
        <v>10112</v>
      </c>
      <c r="F4471" s="122" t="s">
        <v>3</v>
      </c>
      <c r="G4471" s="122">
        <v>1560207</v>
      </c>
      <c r="H4471" s="126"/>
      <c r="I4471" s="130" t="s">
        <v>11523</v>
      </c>
      <c r="J4471" s="126"/>
      <c r="K4471" s="126"/>
      <c r="L4471" s="126"/>
      <c r="M4471" s="126"/>
      <c r="N4471" s="226">
        <v>0</v>
      </c>
      <c r="O4471" s="226">
        <v>271</v>
      </c>
      <c r="P4471" s="126" t="s">
        <v>1331</v>
      </c>
    </row>
    <row r="4472" spans="1:16" ht="51">
      <c r="A4472" s="126" t="s">
        <v>620</v>
      </c>
      <c r="B4472" s="126"/>
      <c r="C4472" s="127" t="s">
        <v>714</v>
      </c>
      <c r="D4472" s="121">
        <v>43052</v>
      </c>
      <c r="E4472" s="122" t="s">
        <v>10113</v>
      </c>
      <c r="F4472" s="122" t="s">
        <v>3</v>
      </c>
      <c r="G4472" s="122">
        <v>1560228</v>
      </c>
      <c r="H4472" s="126"/>
      <c r="I4472" s="130" t="s">
        <v>11524</v>
      </c>
      <c r="J4472" s="126"/>
      <c r="K4472" s="126"/>
      <c r="L4472" s="126"/>
      <c r="M4472" s="126"/>
      <c r="N4472" s="226">
        <v>0</v>
      </c>
      <c r="O4472" s="226">
        <v>585</v>
      </c>
      <c r="P4472" s="126" t="s">
        <v>1331</v>
      </c>
    </row>
    <row r="4473" spans="1:16" ht="51">
      <c r="A4473" s="126" t="s">
        <v>620</v>
      </c>
      <c r="B4473" s="126"/>
      <c r="C4473" s="127" t="s">
        <v>714</v>
      </c>
      <c r="D4473" s="121">
        <v>43052</v>
      </c>
      <c r="E4473" s="122" t="s">
        <v>10114</v>
      </c>
      <c r="F4473" s="122" t="s">
        <v>3</v>
      </c>
      <c r="G4473" s="122">
        <v>1560229</v>
      </c>
      <c r="H4473" s="126"/>
      <c r="I4473" s="130" t="s">
        <v>11525</v>
      </c>
      <c r="J4473" s="126"/>
      <c r="K4473" s="126"/>
      <c r="L4473" s="126"/>
      <c r="M4473" s="126"/>
      <c r="N4473" s="226">
        <v>0</v>
      </c>
      <c r="O4473" s="226">
        <v>600</v>
      </c>
      <c r="P4473" s="126" t="s">
        <v>1331</v>
      </c>
    </row>
    <row r="4474" spans="1:16" ht="51">
      <c r="A4474" s="126" t="s">
        <v>620</v>
      </c>
      <c r="B4474" s="126"/>
      <c r="C4474" s="127" t="s">
        <v>714</v>
      </c>
      <c r="D4474" s="121">
        <v>43052</v>
      </c>
      <c r="E4474" s="122" t="s">
        <v>10115</v>
      </c>
      <c r="F4474" s="122" t="s">
        <v>3</v>
      </c>
      <c r="G4474" s="122">
        <v>1560344</v>
      </c>
      <c r="H4474" s="126"/>
      <c r="I4474" s="130" t="s">
        <v>11526</v>
      </c>
      <c r="J4474" s="126"/>
      <c r="K4474" s="126"/>
      <c r="L4474" s="126"/>
      <c r="M4474" s="126"/>
      <c r="N4474" s="226">
        <v>0</v>
      </c>
      <c r="O4474" s="226">
        <v>22.63</v>
      </c>
      <c r="P4474" s="126" t="s">
        <v>1331</v>
      </c>
    </row>
    <row r="4475" spans="1:16" ht="51">
      <c r="A4475" s="126" t="s">
        <v>620</v>
      </c>
      <c r="B4475" s="126"/>
      <c r="C4475" s="127" t="s">
        <v>714</v>
      </c>
      <c r="D4475" s="121">
        <v>43052</v>
      </c>
      <c r="E4475" s="122" t="s">
        <v>10116</v>
      </c>
      <c r="F4475" s="122" t="s">
        <v>3</v>
      </c>
      <c r="G4475" s="122">
        <v>1560380</v>
      </c>
      <c r="H4475" s="126"/>
      <c r="I4475" s="130" t="s">
        <v>11527</v>
      </c>
      <c r="J4475" s="126"/>
      <c r="K4475" s="126"/>
      <c r="L4475" s="126"/>
      <c r="M4475" s="126"/>
      <c r="N4475" s="226">
        <v>0</v>
      </c>
      <c r="O4475" s="226">
        <v>29.5</v>
      </c>
      <c r="P4475" s="126" t="s">
        <v>1331</v>
      </c>
    </row>
    <row r="4476" spans="1:16" ht="38.25">
      <c r="A4476" s="126">
        <v>47</v>
      </c>
      <c r="B4476" s="126"/>
      <c r="C4476" s="127" t="s">
        <v>700</v>
      </c>
      <c r="D4476" s="121">
        <v>43052</v>
      </c>
      <c r="E4476" s="122" t="s">
        <v>10117</v>
      </c>
      <c r="F4476" s="122" t="s">
        <v>3</v>
      </c>
      <c r="G4476" s="122">
        <v>1560414</v>
      </c>
      <c r="H4476" s="126"/>
      <c r="I4476" s="130" t="s">
        <v>11528</v>
      </c>
      <c r="J4476" s="126"/>
      <c r="K4476" s="126"/>
      <c r="L4476" s="126"/>
      <c r="M4476" s="126"/>
      <c r="N4476" s="226">
        <v>0</v>
      </c>
      <c r="O4476" s="226">
        <v>112.8</v>
      </c>
      <c r="P4476" s="126" t="s">
        <v>1331</v>
      </c>
    </row>
    <row r="4477" spans="1:16" ht="51">
      <c r="A4477" s="126">
        <v>15</v>
      </c>
      <c r="B4477" s="126"/>
      <c r="C4477" s="127" t="s">
        <v>692</v>
      </c>
      <c r="D4477" s="121">
        <v>43052</v>
      </c>
      <c r="E4477" s="122" t="s">
        <v>10118</v>
      </c>
      <c r="F4477" s="122" t="s">
        <v>3</v>
      </c>
      <c r="G4477" s="122">
        <v>1560210</v>
      </c>
      <c r="H4477" s="126"/>
      <c r="I4477" s="130" t="s">
        <v>11529</v>
      </c>
      <c r="J4477" s="126"/>
      <c r="K4477" s="126"/>
      <c r="L4477" s="126"/>
      <c r="M4477" s="126"/>
      <c r="N4477" s="226">
        <v>0</v>
      </c>
      <c r="O4477" s="226">
        <v>300</v>
      </c>
      <c r="P4477" s="126" t="s">
        <v>1331</v>
      </c>
    </row>
    <row r="4478" spans="1:16" ht="63.75">
      <c r="A4478" s="126">
        <v>70</v>
      </c>
      <c r="B4478" s="126"/>
      <c r="C4478" s="127" t="s">
        <v>706</v>
      </c>
      <c r="D4478" s="121">
        <v>43052</v>
      </c>
      <c r="E4478" s="122" t="s">
        <v>10119</v>
      </c>
      <c r="F4478" s="122" t="s">
        <v>3</v>
      </c>
      <c r="G4478" s="122">
        <v>1560240</v>
      </c>
      <c r="H4478" s="126"/>
      <c r="I4478" s="130" t="s">
        <v>11530</v>
      </c>
      <c r="J4478" s="126"/>
      <c r="K4478" s="126"/>
      <c r="L4478" s="126"/>
      <c r="M4478" s="126"/>
      <c r="N4478" s="226">
        <v>0</v>
      </c>
      <c r="O4478" s="226">
        <v>15</v>
      </c>
      <c r="P4478" s="126" t="s">
        <v>1331</v>
      </c>
    </row>
    <row r="4479" spans="1:16" ht="63.75">
      <c r="A4479" s="126">
        <v>70</v>
      </c>
      <c r="B4479" s="126"/>
      <c r="C4479" s="127" t="s">
        <v>706</v>
      </c>
      <c r="D4479" s="121">
        <v>43052</v>
      </c>
      <c r="E4479" s="122" t="s">
        <v>10120</v>
      </c>
      <c r="F4479" s="122" t="s">
        <v>3</v>
      </c>
      <c r="G4479" s="122">
        <v>1560245</v>
      </c>
      <c r="H4479" s="126"/>
      <c r="I4479" s="130" t="s">
        <v>11531</v>
      </c>
      <c r="J4479" s="126"/>
      <c r="K4479" s="126"/>
      <c r="L4479" s="126"/>
      <c r="M4479" s="126"/>
      <c r="N4479" s="226">
        <v>0</v>
      </c>
      <c r="O4479" s="226">
        <v>297</v>
      </c>
      <c r="P4479" s="126" t="s">
        <v>1331</v>
      </c>
    </row>
    <row r="4480" spans="1:16" ht="51">
      <c r="A4480" s="126">
        <v>271</v>
      </c>
      <c r="B4480" s="126"/>
      <c r="C4480" s="127" t="s">
        <v>787</v>
      </c>
      <c r="D4480" s="121">
        <v>43052</v>
      </c>
      <c r="E4480" s="122" t="s">
        <v>10121</v>
      </c>
      <c r="F4480" s="122" t="s">
        <v>3</v>
      </c>
      <c r="G4480" s="122">
        <v>1560168</v>
      </c>
      <c r="H4480" s="126"/>
      <c r="I4480" s="130" t="s">
        <v>11532</v>
      </c>
      <c r="J4480" s="126"/>
      <c r="K4480" s="126"/>
      <c r="L4480" s="126"/>
      <c r="M4480" s="126"/>
      <c r="N4480" s="226">
        <v>0</v>
      </c>
      <c r="O4480" s="226">
        <v>2346</v>
      </c>
      <c r="P4480" s="126" t="s">
        <v>1331</v>
      </c>
    </row>
    <row r="4481" spans="1:16" ht="51">
      <c r="A4481" s="126" t="s">
        <v>620</v>
      </c>
      <c r="B4481" s="126"/>
      <c r="C4481" s="127" t="s">
        <v>714</v>
      </c>
      <c r="D4481" s="121">
        <v>43052</v>
      </c>
      <c r="E4481" s="122" t="s">
        <v>10122</v>
      </c>
      <c r="F4481" s="122" t="s">
        <v>3</v>
      </c>
      <c r="G4481" s="122">
        <v>1560170</v>
      </c>
      <c r="H4481" s="126"/>
      <c r="I4481" s="130" t="s">
        <v>11533</v>
      </c>
      <c r="J4481" s="126"/>
      <c r="K4481" s="126"/>
      <c r="L4481" s="126"/>
      <c r="M4481" s="126"/>
      <c r="N4481" s="226">
        <v>0</v>
      </c>
      <c r="O4481" s="226">
        <v>644</v>
      </c>
      <c r="P4481" s="126" t="s">
        <v>1331</v>
      </c>
    </row>
    <row r="4482" spans="1:16" ht="63.75">
      <c r="A4482" s="126">
        <v>86</v>
      </c>
      <c r="B4482" s="126"/>
      <c r="C4482" s="127" t="s">
        <v>711</v>
      </c>
      <c r="D4482" s="121">
        <v>43052</v>
      </c>
      <c r="E4482" s="122" t="s">
        <v>10123</v>
      </c>
      <c r="F4482" s="122" t="s">
        <v>3</v>
      </c>
      <c r="G4482" s="122">
        <v>1560256</v>
      </c>
      <c r="H4482" s="126"/>
      <c r="I4482" s="130" t="s">
        <v>11534</v>
      </c>
      <c r="J4482" s="126"/>
      <c r="K4482" s="126"/>
      <c r="L4482" s="126"/>
      <c r="M4482" s="126"/>
      <c r="N4482" s="226">
        <v>0</v>
      </c>
      <c r="O4482" s="226">
        <v>7351</v>
      </c>
      <c r="P4482" s="126" t="s">
        <v>1331</v>
      </c>
    </row>
    <row r="4483" spans="1:16" ht="63.75">
      <c r="A4483" s="126">
        <v>86</v>
      </c>
      <c r="B4483" s="126"/>
      <c r="C4483" s="127" t="s">
        <v>711</v>
      </c>
      <c r="D4483" s="121">
        <v>43052</v>
      </c>
      <c r="E4483" s="122" t="s">
        <v>10124</v>
      </c>
      <c r="F4483" s="122" t="s">
        <v>3</v>
      </c>
      <c r="G4483" s="122">
        <v>1560259</v>
      </c>
      <c r="H4483" s="126"/>
      <c r="I4483" s="130" t="s">
        <v>11535</v>
      </c>
      <c r="J4483" s="126"/>
      <c r="K4483" s="126"/>
      <c r="L4483" s="126"/>
      <c r="M4483" s="126"/>
      <c r="N4483" s="226">
        <v>0</v>
      </c>
      <c r="O4483" s="226">
        <v>4200</v>
      </c>
      <c r="P4483" s="126" t="s">
        <v>1331</v>
      </c>
    </row>
    <row r="4484" spans="1:16" ht="51">
      <c r="A4484" s="126">
        <v>41</v>
      </c>
      <c r="B4484" s="126"/>
      <c r="C4484" s="127" t="s">
        <v>698</v>
      </c>
      <c r="D4484" s="121">
        <v>43053</v>
      </c>
      <c r="E4484" s="122" t="s">
        <v>10125</v>
      </c>
      <c r="F4484" s="122" t="s">
        <v>3</v>
      </c>
      <c r="G4484" s="122">
        <v>1560980</v>
      </c>
      <c r="H4484" s="126"/>
      <c r="I4484" s="130" t="s">
        <v>11536</v>
      </c>
      <c r="J4484" s="126"/>
      <c r="K4484" s="126"/>
      <c r="L4484" s="126"/>
      <c r="M4484" s="126"/>
      <c r="N4484" s="226">
        <v>0</v>
      </c>
      <c r="O4484" s="226">
        <v>60</v>
      </c>
      <c r="P4484" s="126" t="s">
        <v>1331</v>
      </c>
    </row>
    <row r="4485" spans="1:16" ht="63.75">
      <c r="A4485" s="126">
        <v>201</v>
      </c>
      <c r="B4485" s="126"/>
      <c r="C4485" s="127" t="s">
        <v>757</v>
      </c>
      <c r="D4485" s="121">
        <v>43053</v>
      </c>
      <c r="E4485" s="122" t="s">
        <v>10126</v>
      </c>
      <c r="F4485" s="122" t="s">
        <v>3</v>
      </c>
      <c r="G4485" s="122">
        <v>1560575</v>
      </c>
      <c r="H4485" s="126"/>
      <c r="I4485" s="130" t="s">
        <v>11537</v>
      </c>
      <c r="J4485" s="126"/>
      <c r="K4485" s="126"/>
      <c r="L4485" s="126"/>
      <c r="M4485" s="126"/>
      <c r="N4485" s="226">
        <v>0</v>
      </c>
      <c r="O4485" s="226">
        <v>1380.74</v>
      </c>
      <c r="P4485" s="126" t="s">
        <v>1331</v>
      </c>
    </row>
    <row r="4486" spans="1:16" ht="51">
      <c r="A4486" s="126">
        <v>523</v>
      </c>
      <c r="B4486" s="126"/>
      <c r="C4486" s="127" t="s">
        <v>846</v>
      </c>
      <c r="D4486" s="121">
        <v>43053</v>
      </c>
      <c r="E4486" s="122" t="s">
        <v>10127</v>
      </c>
      <c r="F4486" s="122" t="s">
        <v>3</v>
      </c>
      <c r="G4486" s="122">
        <v>1560577</v>
      </c>
      <c r="H4486" s="126"/>
      <c r="I4486" s="130" t="s">
        <v>11538</v>
      </c>
      <c r="J4486" s="126"/>
      <c r="K4486" s="126"/>
      <c r="L4486" s="126"/>
      <c r="M4486" s="126"/>
      <c r="N4486" s="226">
        <v>0</v>
      </c>
      <c r="O4486" s="226">
        <v>563</v>
      </c>
      <c r="P4486" s="126" t="s">
        <v>1331</v>
      </c>
    </row>
    <row r="4487" spans="1:16" ht="51">
      <c r="A4487" s="126">
        <v>523</v>
      </c>
      <c r="B4487" s="126"/>
      <c r="C4487" s="127" t="s">
        <v>846</v>
      </c>
      <c r="D4487" s="121">
        <v>43053</v>
      </c>
      <c r="E4487" s="122" t="s">
        <v>10128</v>
      </c>
      <c r="F4487" s="122" t="s">
        <v>3</v>
      </c>
      <c r="G4487" s="122">
        <v>1560578</v>
      </c>
      <c r="H4487" s="126"/>
      <c r="I4487" s="130" t="s">
        <v>11539</v>
      </c>
      <c r="J4487" s="126"/>
      <c r="K4487" s="126"/>
      <c r="L4487" s="126"/>
      <c r="M4487" s="126"/>
      <c r="N4487" s="226">
        <v>0</v>
      </c>
      <c r="O4487" s="226">
        <v>4472</v>
      </c>
      <c r="P4487" s="126" t="s">
        <v>1331</v>
      </c>
    </row>
    <row r="4488" spans="1:16" ht="63.75">
      <c r="A4488" s="126">
        <v>25</v>
      </c>
      <c r="B4488" s="126"/>
      <c r="C4488" s="127" t="s">
        <v>695</v>
      </c>
      <c r="D4488" s="121">
        <v>43053</v>
      </c>
      <c r="E4488" s="122" t="s">
        <v>10129</v>
      </c>
      <c r="F4488" s="122" t="s">
        <v>3</v>
      </c>
      <c r="G4488" s="122">
        <v>1560585</v>
      </c>
      <c r="H4488" s="126"/>
      <c r="I4488" s="130" t="s">
        <v>11540</v>
      </c>
      <c r="J4488" s="126"/>
      <c r="K4488" s="126"/>
      <c r="L4488" s="126"/>
      <c r="M4488" s="126"/>
      <c r="N4488" s="226">
        <v>0</v>
      </c>
      <c r="O4488" s="226">
        <v>109653.3</v>
      </c>
      <c r="P4488" s="126" t="s">
        <v>1331</v>
      </c>
    </row>
    <row r="4489" spans="1:16" ht="51">
      <c r="A4489" s="126">
        <v>523</v>
      </c>
      <c r="B4489" s="126"/>
      <c r="C4489" s="127" t="s">
        <v>846</v>
      </c>
      <c r="D4489" s="121">
        <v>43053</v>
      </c>
      <c r="E4489" s="122" t="s">
        <v>10130</v>
      </c>
      <c r="F4489" s="122" t="s">
        <v>3</v>
      </c>
      <c r="G4489" s="122">
        <v>1560622</v>
      </c>
      <c r="H4489" s="126"/>
      <c r="I4489" s="130" t="s">
        <v>11541</v>
      </c>
      <c r="J4489" s="126"/>
      <c r="K4489" s="126"/>
      <c r="L4489" s="126"/>
      <c r="M4489" s="126"/>
      <c r="N4489" s="226">
        <v>0</v>
      </c>
      <c r="O4489" s="226">
        <v>5692</v>
      </c>
      <c r="P4489" s="126" t="s">
        <v>1331</v>
      </c>
    </row>
    <row r="4490" spans="1:16" ht="51">
      <c r="A4490" s="126" t="s">
        <v>620</v>
      </c>
      <c r="B4490" s="126"/>
      <c r="C4490" s="127" t="s">
        <v>714</v>
      </c>
      <c r="D4490" s="121">
        <v>43054</v>
      </c>
      <c r="E4490" s="122" t="s">
        <v>10131</v>
      </c>
      <c r="F4490" s="122" t="s">
        <v>3</v>
      </c>
      <c r="G4490" s="122">
        <v>1561195</v>
      </c>
      <c r="H4490" s="126"/>
      <c r="I4490" s="130" t="s">
        <v>11542</v>
      </c>
      <c r="J4490" s="126"/>
      <c r="K4490" s="126"/>
      <c r="L4490" s="126"/>
      <c r="M4490" s="126"/>
      <c r="N4490" s="226">
        <v>0</v>
      </c>
      <c r="O4490" s="226">
        <v>0.1</v>
      </c>
      <c r="P4490" s="126" t="s">
        <v>1331</v>
      </c>
    </row>
    <row r="4491" spans="1:16" ht="51">
      <c r="A4491" s="126" t="s">
        <v>620</v>
      </c>
      <c r="B4491" s="126"/>
      <c r="C4491" s="127" t="s">
        <v>714</v>
      </c>
      <c r="D4491" s="121">
        <v>43054</v>
      </c>
      <c r="E4491" s="122" t="s">
        <v>10132</v>
      </c>
      <c r="F4491" s="122" t="s">
        <v>3</v>
      </c>
      <c r="G4491" s="122">
        <v>1561204</v>
      </c>
      <c r="H4491" s="126"/>
      <c r="I4491" s="130" t="s">
        <v>11543</v>
      </c>
      <c r="J4491" s="126"/>
      <c r="K4491" s="126"/>
      <c r="L4491" s="126"/>
      <c r="M4491" s="126"/>
      <c r="N4491" s="226">
        <v>0</v>
      </c>
      <c r="O4491" s="226">
        <v>100000</v>
      </c>
      <c r="P4491" s="126" t="s">
        <v>1331</v>
      </c>
    </row>
    <row r="4492" spans="1:16" ht="38.25">
      <c r="A4492" s="126">
        <v>580</v>
      </c>
      <c r="B4492" s="126"/>
      <c r="C4492" s="127" t="s">
        <v>218</v>
      </c>
      <c r="D4492" s="121">
        <v>43054</v>
      </c>
      <c r="E4492" s="122" t="s">
        <v>10133</v>
      </c>
      <c r="F4492" s="122" t="s">
        <v>3</v>
      </c>
      <c r="G4492" s="122">
        <v>1561206</v>
      </c>
      <c r="H4492" s="126"/>
      <c r="I4492" s="130" t="s">
        <v>11544</v>
      </c>
      <c r="J4492" s="126"/>
      <c r="K4492" s="126"/>
      <c r="L4492" s="126"/>
      <c r="M4492" s="126"/>
      <c r="N4492" s="226">
        <v>0</v>
      </c>
      <c r="O4492" s="226">
        <v>260</v>
      </c>
      <c r="P4492" s="126" t="s">
        <v>1331</v>
      </c>
    </row>
    <row r="4493" spans="1:16" ht="38.25">
      <c r="A4493" s="126">
        <v>580</v>
      </c>
      <c r="B4493" s="126"/>
      <c r="C4493" s="127" t="s">
        <v>218</v>
      </c>
      <c r="D4493" s="121">
        <v>43054</v>
      </c>
      <c r="E4493" s="122" t="s">
        <v>10134</v>
      </c>
      <c r="F4493" s="122" t="s">
        <v>3</v>
      </c>
      <c r="G4493" s="122">
        <v>1561213</v>
      </c>
      <c r="H4493" s="126"/>
      <c r="I4493" s="130" t="s">
        <v>11545</v>
      </c>
      <c r="J4493" s="126"/>
      <c r="K4493" s="126"/>
      <c r="L4493" s="126"/>
      <c r="M4493" s="126"/>
      <c r="N4493" s="226">
        <v>0</v>
      </c>
      <c r="O4493" s="226">
        <v>260</v>
      </c>
      <c r="P4493" s="126" t="s">
        <v>1331</v>
      </c>
    </row>
    <row r="4494" spans="1:16" ht="51">
      <c r="A4494" s="126">
        <v>86</v>
      </c>
      <c r="B4494" s="126"/>
      <c r="C4494" s="127" t="s">
        <v>711</v>
      </c>
      <c r="D4494" s="121">
        <v>43054</v>
      </c>
      <c r="E4494" s="122" t="s">
        <v>10135</v>
      </c>
      <c r="F4494" s="122" t="s">
        <v>3</v>
      </c>
      <c r="G4494" s="122">
        <v>1561136</v>
      </c>
      <c r="H4494" s="126"/>
      <c r="I4494" s="130" t="s">
        <v>11546</v>
      </c>
      <c r="J4494" s="126"/>
      <c r="K4494" s="126"/>
      <c r="L4494" s="126"/>
      <c r="M4494" s="126"/>
      <c r="N4494" s="226">
        <v>0</v>
      </c>
      <c r="O4494" s="226">
        <v>326</v>
      </c>
      <c r="P4494" s="126" t="s">
        <v>1331</v>
      </c>
    </row>
    <row r="4495" spans="1:16" ht="51">
      <c r="A4495" s="126">
        <v>86</v>
      </c>
      <c r="B4495" s="126"/>
      <c r="C4495" s="127" t="s">
        <v>711</v>
      </c>
      <c r="D4495" s="121">
        <v>43054</v>
      </c>
      <c r="E4495" s="122" t="s">
        <v>10136</v>
      </c>
      <c r="F4495" s="122" t="s">
        <v>3</v>
      </c>
      <c r="G4495" s="122">
        <v>1561135</v>
      </c>
      <c r="H4495" s="126"/>
      <c r="I4495" s="130" t="s">
        <v>11547</v>
      </c>
      <c r="J4495" s="126"/>
      <c r="K4495" s="126"/>
      <c r="L4495" s="126"/>
      <c r="M4495" s="126"/>
      <c r="N4495" s="226">
        <v>0</v>
      </c>
      <c r="O4495" s="226">
        <v>370</v>
      </c>
      <c r="P4495" s="126" t="s">
        <v>1331</v>
      </c>
    </row>
    <row r="4496" spans="1:16" ht="51">
      <c r="A4496" s="126">
        <v>582</v>
      </c>
      <c r="B4496" s="126"/>
      <c r="C4496" s="127" t="s">
        <v>857</v>
      </c>
      <c r="D4496" s="121">
        <v>43054</v>
      </c>
      <c r="E4496" s="122" t="s">
        <v>10137</v>
      </c>
      <c r="F4496" s="122" t="s">
        <v>3</v>
      </c>
      <c r="G4496" s="122">
        <v>1561134</v>
      </c>
      <c r="H4496" s="126"/>
      <c r="I4496" s="130" t="s">
        <v>11548</v>
      </c>
      <c r="J4496" s="126"/>
      <c r="K4496" s="126"/>
      <c r="L4496" s="126"/>
      <c r="M4496" s="126"/>
      <c r="N4496" s="226">
        <v>0</v>
      </c>
      <c r="O4496" s="226">
        <v>11.5</v>
      </c>
      <c r="P4496" s="126" t="s">
        <v>1331</v>
      </c>
    </row>
    <row r="4497" spans="1:16" ht="51">
      <c r="A4497" s="126" t="s">
        <v>620</v>
      </c>
      <c r="B4497" s="126"/>
      <c r="C4497" s="127" t="s">
        <v>714</v>
      </c>
      <c r="D4497" s="121">
        <v>43054</v>
      </c>
      <c r="E4497" s="122" t="s">
        <v>10138</v>
      </c>
      <c r="F4497" s="122" t="s">
        <v>3</v>
      </c>
      <c r="G4497" s="122">
        <v>1561123</v>
      </c>
      <c r="H4497" s="126"/>
      <c r="I4497" s="130" t="s">
        <v>11549</v>
      </c>
      <c r="J4497" s="126"/>
      <c r="K4497" s="126"/>
      <c r="L4497" s="126"/>
      <c r="M4497" s="126"/>
      <c r="N4497" s="226">
        <v>0</v>
      </c>
      <c r="O4497" s="226">
        <v>1153</v>
      </c>
      <c r="P4497" s="126" t="s">
        <v>1331</v>
      </c>
    </row>
    <row r="4498" spans="1:16" ht="51">
      <c r="A4498" s="126" t="s">
        <v>620</v>
      </c>
      <c r="B4498" s="126"/>
      <c r="C4498" s="127" t="s">
        <v>714</v>
      </c>
      <c r="D4498" s="121">
        <v>43054</v>
      </c>
      <c r="E4498" s="122" t="s">
        <v>10139</v>
      </c>
      <c r="F4498" s="122" t="s">
        <v>3</v>
      </c>
      <c r="G4498" s="122">
        <v>1561122</v>
      </c>
      <c r="H4498" s="126"/>
      <c r="I4498" s="130" t="s">
        <v>11550</v>
      </c>
      <c r="J4498" s="126"/>
      <c r="K4498" s="126"/>
      <c r="L4498" s="126"/>
      <c r="M4498" s="126"/>
      <c r="N4498" s="226">
        <v>0</v>
      </c>
      <c r="O4498" s="226">
        <v>1153</v>
      </c>
      <c r="P4498" s="126" t="s">
        <v>1331</v>
      </c>
    </row>
    <row r="4499" spans="1:16" ht="38.25">
      <c r="A4499" s="126">
        <v>523</v>
      </c>
      <c r="B4499" s="126"/>
      <c r="C4499" s="127" t="s">
        <v>846</v>
      </c>
      <c r="D4499" s="121">
        <v>43054</v>
      </c>
      <c r="E4499" s="122" t="s">
        <v>10140</v>
      </c>
      <c r="F4499" s="122" t="s">
        <v>3</v>
      </c>
      <c r="G4499" s="122">
        <v>1561102</v>
      </c>
      <c r="H4499" s="126"/>
      <c r="I4499" s="130" t="s">
        <v>11551</v>
      </c>
      <c r="J4499" s="126"/>
      <c r="K4499" s="126"/>
      <c r="L4499" s="126"/>
      <c r="M4499" s="126"/>
      <c r="N4499" s="226">
        <v>0</v>
      </c>
      <c r="O4499" s="226">
        <v>17.600000000000001</v>
      </c>
      <c r="P4499" s="126" t="s">
        <v>1331</v>
      </c>
    </row>
    <row r="4500" spans="1:16" ht="51">
      <c r="A4500" s="126">
        <v>47</v>
      </c>
      <c r="B4500" s="126"/>
      <c r="C4500" s="127" t="s">
        <v>700</v>
      </c>
      <c r="D4500" s="121">
        <v>43054</v>
      </c>
      <c r="E4500" s="122" t="s">
        <v>10141</v>
      </c>
      <c r="F4500" s="122" t="s">
        <v>3</v>
      </c>
      <c r="G4500" s="122">
        <v>1561371</v>
      </c>
      <c r="H4500" s="126"/>
      <c r="I4500" s="130" t="s">
        <v>11552</v>
      </c>
      <c r="J4500" s="126"/>
      <c r="K4500" s="126"/>
      <c r="L4500" s="126"/>
      <c r="M4500" s="126"/>
      <c r="N4500" s="226">
        <v>0</v>
      </c>
      <c r="O4500" s="226">
        <v>6650</v>
      </c>
      <c r="P4500" s="126" t="s">
        <v>1331</v>
      </c>
    </row>
    <row r="4501" spans="1:16" ht="51">
      <c r="A4501" s="126">
        <v>680</v>
      </c>
      <c r="B4501" s="126"/>
      <c r="C4501" s="127" t="s">
        <v>867</v>
      </c>
      <c r="D4501" s="121">
        <v>43054</v>
      </c>
      <c r="E4501" s="122" t="s">
        <v>10142</v>
      </c>
      <c r="F4501" s="122" t="s">
        <v>3</v>
      </c>
      <c r="G4501" s="122">
        <v>1561364</v>
      </c>
      <c r="H4501" s="126"/>
      <c r="I4501" s="130" t="s">
        <v>11553</v>
      </c>
      <c r="J4501" s="126"/>
      <c r="K4501" s="126"/>
      <c r="L4501" s="126"/>
      <c r="M4501" s="126"/>
      <c r="N4501" s="226">
        <v>0</v>
      </c>
      <c r="O4501" s="226">
        <v>1350</v>
      </c>
      <c r="P4501" s="126" t="s">
        <v>1331</v>
      </c>
    </row>
    <row r="4502" spans="1:16" ht="51">
      <c r="A4502" s="126">
        <v>292</v>
      </c>
      <c r="B4502" s="126"/>
      <c r="C4502" s="127" t="s">
        <v>152</v>
      </c>
      <c r="D4502" s="121">
        <v>43054</v>
      </c>
      <c r="E4502" s="122" t="s">
        <v>10143</v>
      </c>
      <c r="F4502" s="122" t="s">
        <v>3</v>
      </c>
      <c r="G4502" s="122">
        <v>1561339</v>
      </c>
      <c r="H4502" s="126"/>
      <c r="I4502" s="130" t="s">
        <v>7518</v>
      </c>
      <c r="J4502" s="126"/>
      <c r="K4502" s="126"/>
      <c r="L4502" s="126"/>
      <c r="M4502" s="126"/>
      <c r="N4502" s="226">
        <v>0</v>
      </c>
      <c r="O4502" s="226">
        <v>365</v>
      </c>
      <c r="P4502" s="126" t="s">
        <v>1331</v>
      </c>
    </row>
    <row r="4503" spans="1:16" ht="51">
      <c r="A4503" s="126">
        <v>292</v>
      </c>
      <c r="B4503" s="126"/>
      <c r="C4503" s="127" t="s">
        <v>152</v>
      </c>
      <c r="D4503" s="121">
        <v>43054</v>
      </c>
      <c r="E4503" s="122" t="s">
        <v>10144</v>
      </c>
      <c r="F4503" s="122" t="s">
        <v>3</v>
      </c>
      <c r="G4503" s="122">
        <v>1561337</v>
      </c>
      <c r="H4503" s="126"/>
      <c r="I4503" s="130" t="s">
        <v>7518</v>
      </c>
      <c r="J4503" s="126"/>
      <c r="K4503" s="126"/>
      <c r="L4503" s="126"/>
      <c r="M4503" s="126"/>
      <c r="N4503" s="226">
        <v>0</v>
      </c>
      <c r="O4503" s="226">
        <v>373</v>
      </c>
      <c r="P4503" s="126" t="s">
        <v>1331</v>
      </c>
    </row>
    <row r="4504" spans="1:16" ht="51">
      <c r="A4504" s="126">
        <v>292</v>
      </c>
      <c r="B4504" s="126"/>
      <c r="C4504" s="127" t="s">
        <v>152</v>
      </c>
      <c r="D4504" s="121">
        <v>43054</v>
      </c>
      <c r="E4504" s="122" t="s">
        <v>10145</v>
      </c>
      <c r="F4504" s="122" t="s">
        <v>3</v>
      </c>
      <c r="G4504" s="122">
        <v>1561335</v>
      </c>
      <c r="H4504" s="126"/>
      <c r="I4504" s="130" t="s">
        <v>7518</v>
      </c>
      <c r="J4504" s="126"/>
      <c r="K4504" s="126"/>
      <c r="L4504" s="126"/>
      <c r="M4504" s="126"/>
      <c r="N4504" s="226">
        <v>0</v>
      </c>
      <c r="O4504" s="226">
        <v>280</v>
      </c>
      <c r="P4504" s="126" t="s">
        <v>1331</v>
      </c>
    </row>
    <row r="4505" spans="1:16" ht="38.25">
      <c r="A4505" s="126">
        <v>20</v>
      </c>
      <c r="B4505" s="126"/>
      <c r="C4505" s="127" t="s">
        <v>694</v>
      </c>
      <c r="D4505" s="121">
        <v>43054</v>
      </c>
      <c r="E4505" s="122" t="s">
        <v>10146</v>
      </c>
      <c r="F4505" s="122" t="s">
        <v>3</v>
      </c>
      <c r="G4505" s="122">
        <v>1561315</v>
      </c>
      <c r="H4505" s="126"/>
      <c r="I4505" s="130" t="s">
        <v>11554</v>
      </c>
      <c r="J4505" s="126"/>
      <c r="K4505" s="126"/>
      <c r="L4505" s="126"/>
      <c r="M4505" s="126"/>
      <c r="N4505" s="226">
        <v>0</v>
      </c>
      <c r="O4505" s="226">
        <v>300</v>
      </c>
      <c r="P4505" s="126" t="s">
        <v>1331</v>
      </c>
    </row>
    <row r="4506" spans="1:16" ht="38.25">
      <c r="A4506" s="126">
        <v>86</v>
      </c>
      <c r="B4506" s="126"/>
      <c r="C4506" s="127" t="s">
        <v>711</v>
      </c>
      <c r="D4506" s="121">
        <v>43054</v>
      </c>
      <c r="E4506" s="122" t="s">
        <v>10147</v>
      </c>
      <c r="F4506" s="122" t="s">
        <v>3</v>
      </c>
      <c r="G4506" s="122">
        <v>1561308</v>
      </c>
      <c r="H4506" s="126"/>
      <c r="I4506" s="130" t="s">
        <v>11555</v>
      </c>
      <c r="J4506" s="126"/>
      <c r="K4506" s="126"/>
      <c r="L4506" s="126"/>
      <c r="M4506" s="126"/>
      <c r="N4506" s="226">
        <v>0</v>
      </c>
      <c r="O4506" s="226">
        <v>7</v>
      </c>
      <c r="P4506" s="126" t="s">
        <v>1331</v>
      </c>
    </row>
    <row r="4507" spans="1:16" ht="51">
      <c r="A4507" s="126" t="s">
        <v>620</v>
      </c>
      <c r="B4507" s="126"/>
      <c r="C4507" s="127" t="s">
        <v>714</v>
      </c>
      <c r="D4507" s="121">
        <v>43054</v>
      </c>
      <c r="E4507" s="122" t="s">
        <v>10148</v>
      </c>
      <c r="F4507" s="122" t="s">
        <v>3</v>
      </c>
      <c r="G4507" s="122">
        <v>1561248</v>
      </c>
      <c r="H4507" s="126"/>
      <c r="I4507" s="130" t="s">
        <v>11556</v>
      </c>
      <c r="J4507" s="126"/>
      <c r="K4507" s="126"/>
      <c r="L4507" s="126"/>
      <c r="M4507" s="126"/>
      <c r="N4507" s="226">
        <v>0</v>
      </c>
      <c r="O4507" s="226">
        <v>45</v>
      </c>
      <c r="P4507" s="126" t="s">
        <v>1331</v>
      </c>
    </row>
    <row r="4508" spans="1:16" ht="51">
      <c r="A4508" s="126">
        <v>46</v>
      </c>
      <c r="B4508" s="126"/>
      <c r="C4508" s="127" t="s">
        <v>699</v>
      </c>
      <c r="D4508" s="121">
        <v>43054</v>
      </c>
      <c r="E4508" s="122" t="s">
        <v>10149</v>
      </c>
      <c r="F4508" s="122" t="s">
        <v>3</v>
      </c>
      <c r="G4508" s="122">
        <v>1561240</v>
      </c>
      <c r="H4508" s="126"/>
      <c r="I4508" s="130" t="s">
        <v>11557</v>
      </c>
      <c r="J4508" s="126"/>
      <c r="K4508" s="126"/>
      <c r="L4508" s="126"/>
      <c r="M4508" s="126"/>
      <c r="N4508" s="226">
        <v>0</v>
      </c>
      <c r="O4508" s="226">
        <v>15167.5</v>
      </c>
      <c r="P4508" s="126" t="s">
        <v>1331</v>
      </c>
    </row>
    <row r="4509" spans="1:16" ht="51">
      <c r="A4509" s="126" t="s">
        <v>620</v>
      </c>
      <c r="B4509" s="126"/>
      <c r="C4509" s="127" t="s">
        <v>714</v>
      </c>
      <c r="D4509" s="121">
        <v>43054</v>
      </c>
      <c r="E4509" s="122" t="s">
        <v>10150</v>
      </c>
      <c r="F4509" s="122" t="s">
        <v>3</v>
      </c>
      <c r="G4509" s="122">
        <v>1561231</v>
      </c>
      <c r="H4509" s="126"/>
      <c r="I4509" s="130" t="s">
        <v>11558</v>
      </c>
      <c r="J4509" s="126"/>
      <c r="K4509" s="126"/>
      <c r="L4509" s="126"/>
      <c r="M4509" s="126"/>
      <c r="N4509" s="226">
        <v>0</v>
      </c>
      <c r="O4509" s="226">
        <v>599</v>
      </c>
      <c r="P4509" s="126" t="s">
        <v>1331</v>
      </c>
    </row>
    <row r="4510" spans="1:16" ht="63.75">
      <c r="A4510" s="126">
        <v>526</v>
      </c>
      <c r="B4510" s="126"/>
      <c r="C4510" s="127" t="s">
        <v>847</v>
      </c>
      <c r="D4510" s="121">
        <v>43054</v>
      </c>
      <c r="E4510" s="122" t="s">
        <v>10151</v>
      </c>
      <c r="F4510" s="122" t="s">
        <v>3</v>
      </c>
      <c r="G4510" s="122">
        <v>1561211</v>
      </c>
      <c r="H4510" s="126"/>
      <c r="I4510" s="130" t="s">
        <v>11559</v>
      </c>
      <c r="J4510" s="126"/>
      <c r="K4510" s="126"/>
      <c r="L4510" s="126"/>
      <c r="M4510" s="126"/>
      <c r="N4510" s="226">
        <v>0</v>
      </c>
      <c r="O4510" s="226">
        <v>37</v>
      </c>
      <c r="P4510" s="126" t="s">
        <v>12606</v>
      </c>
    </row>
    <row r="4511" spans="1:16" ht="51">
      <c r="A4511" s="126">
        <v>41</v>
      </c>
      <c r="B4511" s="126"/>
      <c r="C4511" s="127" t="s">
        <v>698</v>
      </c>
      <c r="D4511" s="121">
        <v>43054</v>
      </c>
      <c r="E4511" s="122" t="s">
        <v>10152</v>
      </c>
      <c r="F4511" s="122" t="s">
        <v>3</v>
      </c>
      <c r="G4511" s="122">
        <v>1561149</v>
      </c>
      <c r="H4511" s="126"/>
      <c r="I4511" s="130" t="s">
        <v>11560</v>
      </c>
      <c r="J4511" s="126"/>
      <c r="K4511" s="126"/>
      <c r="L4511" s="126"/>
      <c r="M4511" s="126"/>
      <c r="N4511" s="226">
        <v>0</v>
      </c>
      <c r="O4511" s="226">
        <v>154291.97</v>
      </c>
      <c r="P4511" s="126" t="s">
        <v>1331</v>
      </c>
    </row>
    <row r="4512" spans="1:16" ht="51">
      <c r="A4512" s="126">
        <v>41</v>
      </c>
      <c r="B4512" s="126"/>
      <c r="C4512" s="127" t="s">
        <v>698</v>
      </c>
      <c r="D4512" s="121">
        <v>43054</v>
      </c>
      <c r="E4512" s="122" t="s">
        <v>10153</v>
      </c>
      <c r="F4512" s="122" t="s">
        <v>3</v>
      </c>
      <c r="G4512" s="122">
        <v>1561148</v>
      </c>
      <c r="H4512" s="126"/>
      <c r="I4512" s="130" t="s">
        <v>11561</v>
      </c>
      <c r="J4512" s="126"/>
      <c r="K4512" s="126"/>
      <c r="L4512" s="126"/>
      <c r="M4512" s="126"/>
      <c r="N4512" s="226">
        <v>0</v>
      </c>
      <c r="O4512" s="226">
        <v>1289788.22</v>
      </c>
      <c r="P4512" s="126" t="s">
        <v>1331</v>
      </c>
    </row>
    <row r="4513" spans="1:16" ht="38.25">
      <c r="A4513" s="126">
        <v>130</v>
      </c>
      <c r="B4513" s="126"/>
      <c r="C4513" s="127" t="s">
        <v>728</v>
      </c>
      <c r="D4513" s="121">
        <v>43055</v>
      </c>
      <c r="E4513" s="122" t="s">
        <v>10154</v>
      </c>
      <c r="F4513" s="122" t="s">
        <v>3</v>
      </c>
      <c r="G4513" s="122">
        <v>1561683</v>
      </c>
      <c r="H4513" s="126"/>
      <c r="I4513" s="130" t="s">
        <v>6026</v>
      </c>
      <c r="J4513" s="126"/>
      <c r="K4513" s="126"/>
      <c r="L4513" s="126"/>
      <c r="M4513" s="126"/>
      <c r="N4513" s="226">
        <v>0</v>
      </c>
      <c r="O4513" s="226">
        <v>3</v>
      </c>
      <c r="P4513" s="126" t="s">
        <v>1331</v>
      </c>
    </row>
    <row r="4514" spans="1:16" ht="51">
      <c r="A4514" s="126" t="s">
        <v>620</v>
      </c>
      <c r="B4514" s="126"/>
      <c r="C4514" s="127" t="s">
        <v>714</v>
      </c>
      <c r="D4514" s="121">
        <v>43055</v>
      </c>
      <c r="E4514" s="122" t="s">
        <v>10155</v>
      </c>
      <c r="F4514" s="122" t="s">
        <v>3</v>
      </c>
      <c r="G4514" s="122">
        <v>1561738</v>
      </c>
      <c r="H4514" s="126"/>
      <c r="I4514" s="130" t="s">
        <v>11562</v>
      </c>
      <c r="J4514" s="126"/>
      <c r="K4514" s="126"/>
      <c r="L4514" s="126"/>
      <c r="M4514" s="126"/>
      <c r="N4514" s="226">
        <v>0</v>
      </c>
      <c r="O4514" s="226">
        <v>3198</v>
      </c>
      <c r="P4514" s="126" t="s">
        <v>1331</v>
      </c>
    </row>
    <row r="4515" spans="1:16" ht="51">
      <c r="A4515" s="126" t="s">
        <v>620</v>
      </c>
      <c r="B4515" s="126"/>
      <c r="C4515" s="127" t="s">
        <v>714</v>
      </c>
      <c r="D4515" s="121">
        <v>43055</v>
      </c>
      <c r="E4515" s="122" t="s">
        <v>10156</v>
      </c>
      <c r="F4515" s="122" t="s">
        <v>3</v>
      </c>
      <c r="G4515" s="122">
        <v>1561740</v>
      </c>
      <c r="H4515" s="126"/>
      <c r="I4515" s="130" t="s">
        <v>11563</v>
      </c>
      <c r="J4515" s="126"/>
      <c r="K4515" s="126"/>
      <c r="L4515" s="126"/>
      <c r="M4515" s="126"/>
      <c r="N4515" s="226">
        <v>0</v>
      </c>
      <c r="O4515" s="226">
        <v>218</v>
      </c>
      <c r="P4515" s="126" t="s">
        <v>1331</v>
      </c>
    </row>
    <row r="4516" spans="1:16" ht="51">
      <c r="A4516" s="126" t="s">
        <v>620</v>
      </c>
      <c r="B4516" s="126"/>
      <c r="C4516" s="127" t="s">
        <v>714</v>
      </c>
      <c r="D4516" s="121">
        <v>43055</v>
      </c>
      <c r="E4516" s="122" t="s">
        <v>10157</v>
      </c>
      <c r="F4516" s="122" t="s">
        <v>3</v>
      </c>
      <c r="G4516" s="122">
        <v>1561569</v>
      </c>
      <c r="H4516" s="126"/>
      <c r="I4516" s="130" t="s">
        <v>11564</v>
      </c>
      <c r="J4516" s="126"/>
      <c r="K4516" s="126"/>
      <c r="L4516" s="126"/>
      <c r="M4516" s="126"/>
      <c r="N4516" s="226">
        <v>0</v>
      </c>
      <c r="O4516" s="226">
        <v>418.62</v>
      </c>
      <c r="P4516" s="126" t="s">
        <v>1331</v>
      </c>
    </row>
    <row r="4517" spans="1:16" ht="51">
      <c r="A4517" s="126" t="s">
        <v>620</v>
      </c>
      <c r="B4517" s="126"/>
      <c r="C4517" s="127" t="s">
        <v>714</v>
      </c>
      <c r="D4517" s="121">
        <v>43055</v>
      </c>
      <c r="E4517" s="122" t="s">
        <v>10158</v>
      </c>
      <c r="F4517" s="122" t="s">
        <v>3</v>
      </c>
      <c r="G4517" s="122">
        <v>1561616</v>
      </c>
      <c r="H4517" s="126"/>
      <c r="I4517" s="130" t="s">
        <v>11565</v>
      </c>
      <c r="J4517" s="126"/>
      <c r="K4517" s="126"/>
      <c r="L4517" s="126"/>
      <c r="M4517" s="126"/>
      <c r="N4517" s="226">
        <v>0</v>
      </c>
      <c r="O4517" s="226">
        <v>25</v>
      </c>
      <c r="P4517" s="126" t="s">
        <v>1331</v>
      </c>
    </row>
    <row r="4518" spans="1:16" ht="51">
      <c r="A4518" s="126">
        <v>47</v>
      </c>
      <c r="B4518" s="126"/>
      <c r="C4518" s="127" t="s">
        <v>700</v>
      </c>
      <c r="D4518" s="121">
        <v>43055</v>
      </c>
      <c r="E4518" s="122" t="s">
        <v>10159</v>
      </c>
      <c r="F4518" s="122" t="s">
        <v>3</v>
      </c>
      <c r="G4518" s="122">
        <v>1561631</v>
      </c>
      <c r="H4518" s="126"/>
      <c r="I4518" s="130" t="s">
        <v>11566</v>
      </c>
      <c r="J4518" s="126"/>
      <c r="K4518" s="126"/>
      <c r="L4518" s="126"/>
      <c r="M4518" s="126"/>
      <c r="N4518" s="226">
        <v>0</v>
      </c>
      <c r="O4518" s="226">
        <v>4038.9</v>
      </c>
      <c r="P4518" s="126" t="s">
        <v>1331</v>
      </c>
    </row>
    <row r="4519" spans="1:16" ht="51">
      <c r="A4519" s="126">
        <v>86</v>
      </c>
      <c r="B4519" s="126"/>
      <c r="C4519" s="127" t="s">
        <v>711</v>
      </c>
      <c r="D4519" s="121">
        <v>43055</v>
      </c>
      <c r="E4519" s="122" t="s">
        <v>10160</v>
      </c>
      <c r="F4519" s="122" t="s">
        <v>3</v>
      </c>
      <c r="G4519" s="122">
        <v>1561655</v>
      </c>
      <c r="H4519" s="126"/>
      <c r="I4519" s="130" t="s">
        <v>11567</v>
      </c>
      <c r="J4519" s="126"/>
      <c r="K4519" s="126"/>
      <c r="L4519" s="126"/>
      <c r="M4519" s="126"/>
      <c r="N4519" s="226">
        <v>0</v>
      </c>
      <c r="O4519" s="226">
        <v>161.38</v>
      </c>
      <c r="P4519" s="126" t="s">
        <v>1331</v>
      </c>
    </row>
    <row r="4520" spans="1:16" ht="51">
      <c r="A4520" s="126">
        <v>86</v>
      </c>
      <c r="B4520" s="126"/>
      <c r="C4520" s="127" t="s">
        <v>711</v>
      </c>
      <c r="D4520" s="121">
        <v>43055</v>
      </c>
      <c r="E4520" s="122" t="s">
        <v>10161</v>
      </c>
      <c r="F4520" s="122" t="s">
        <v>3</v>
      </c>
      <c r="G4520" s="122">
        <v>1561638</v>
      </c>
      <c r="H4520" s="126"/>
      <c r="I4520" s="130" t="s">
        <v>11568</v>
      </c>
      <c r="J4520" s="126"/>
      <c r="K4520" s="126"/>
      <c r="L4520" s="126"/>
      <c r="M4520" s="126"/>
      <c r="N4520" s="226">
        <v>0</v>
      </c>
      <c r="O4520" s="226">
        <v>8400</v>
      </c>
      <c r="P4520" s="126" t="s">
        <v>1331</v>
      </c>
    </row>
    <row r="4521" spans="1:16" ht="38.25">
      <c r="A4521" s="126">
        <v>86</v>
      </c>
      <c r="B4521" s="126"/>
      <c r="C4521" s="127" t="s">
        <v>711</v>
      </c>
      <c r="D4521" s="121">
        <v>43055</v>
      </c>
      <c r="E4521" s="122" t="s">
        <v>10162</v>
      </c>
      <c r="F4521" s="122" t="s">
        <v>3</v>
      </c>
      <c r="G4521" s="122">
        <v>1561639</v>
      </c>
      <c r="H4521" s="126"/>
      <c r="I4521" s="130" t="s">
        <v>11569</v>
      </c>
      <c r="J4521" s="126"/>
      <c r="K4521" s="126"/>
      <c r="L4521" s="126"/>
      <c r="M4521" s="126"/>
      <c r="N4521" s="226">
        <v>0</v>
      </c>
      <c r="O4521" s="226">
        <v>600</v>
      </c>
      <c r="P4521" s="126" t="s">
        <v>1331</v>
      </c>
    </row>
    <row r="4522" spans="1:16" ht="51">
      <c r="A4522" s="126">
        <v>86</v>
      </c>
      <c r="B4522" s="126"/>
      <c r="C4522" s="127" t="s">
        <v>711</v>
      </c>
      <c r="D4522" s="121">
        <v>43055</v>
      </c>
      <c r="E4522" s="122" t="s">
        <v>10163</v>
      </c>
      <c r="F4522" s="122" t="s">
        <v>3</v>
      </c>
      <c r="G4522" s="122">
        <v>1561643</v>
      </c>
      <c r="H4522" s="126"/>
      <c r="I4522" s="130" t="s">
        <v>11570</v>
      </c>
      <c r="J4522" s="126"/>
      <c r="K4522" s="126"/>
      <c r="L4522" s="126"/>
      <c r="M4522" s="126"/>
      <c r="N4522" s="226">
        <v>0</v>
      </c>
      <c r="O4522" s="226">
        <v>2448</v>
      </c>
      <c r="P4522" s="126" t="s">
        <v>1331</v>
      </c>
    </row>
    <row r="4523" spans="1:16" ht="51">
      <c r="A4523" s="126">
        <v>86</v>
      </c>
      <c r="B4523" s="126"/>
      <c r="C4523" s="127" t="s">
        <v>711</v>
      </c>
      <c r="D4523" s="121">
        <v>43055</v>
      </c>
      <c r="E4523" s="122" t="s">
        <v>10164</v>
      </c>
      <c r="F4523" s="122" t="s">
        <v>3</v>
      </c>
      <c r="G4523" s="122">
        <v>1561646</v>
      </c>
      <c r="H4523" s="126"/>
      <c r="I4523" s="130" t="s">
        <v>11571</v>
      </c>
      <c r="J4523" s="126"/>
      <c r="K4523" s="126"/>
      <c r="L4523" s="126"/>
      <c r="M4523" s="126"/>
      <c r="N4523" s="226">
        <v>0</v>
      </c>
      <c r="O4523" s="226">
        <v>16800</v>
      </c>
      <c r="P4523" s="126" t="s">
        <v>1331</v>
      </c>
    </row>
    <row r="4524" spans="1:16" ht="51">
      <c r="A4524" s="126" t="s">
        <v>623</v>
      </c>
      <c r="B4524" s="126"/>
      <c r="C4524" s="127" t="s">
        <v>716</v>
      </c>
      <c r="D4524" s="121">
        <v>43055</v>
      </c>
      <c r="E4524" s="122" t="s">
        <v>10165</v>
      </c>
      <c r="F4524" s="122" t="s">
        <v>3</v>
      </c>
      <c r="G4524" s="122">
        <v>1561673</v>
      </c>
      <c r="H4524" s="126"/>
      <c r="I4524" s="130" t="s">
        <v>11572</v>
      </c>
      <c r="J4524" s="126"/>
      <c r="K4524" s="126"/>
      <c r="L4524" s="126"/>
      <c r="M4524" s="126"/>
      <c r="N4524" s="226">
        <v>0</v>
      </c>
      <c r="O4524" s="226">
        <v>656199.30000000005</v>
      </c>
      <c r="P4524" s="126" t="s">
        <v>1331</v>
      </c>
    </row>
    <row r="4525" spans="1:16" ht="51">
      <c r="A4525" s="126" t="s">
        <v>623</v>
      </c>
      <c r="B4525" s="126"/>
      <c r="C4525" s="127" t="s">
        <v>716</v>
      </c>
      <c r="D4525" s="121">
        <v>43055</v>
      </c>
      <c r="E4525" s="122" t="s">
        <v>10166</v>
      </c>
      <c r="F4525" s="122" t="s">
        <v>3</v>
      </c>
      <c r="G4525" s="122">
        <v>1561677</v>
      </c>
      <c r="H4525" s="126"/>
      <c r="I4525" s="130" t="s">
        <v>11573</v>
      </c>
      <c r="J4525" s="126"/>
      <c r="K4525" s="126"/>
      <c r="L4525" s="126"/>
      <c r="M4525" s="126"/>
      <c r="N4525" s="226">
        <v>0</v>
      </c>
      <c r="O4525" s="226">
        <v>223326.91</v>
      </c>
      <c r="P4525" s="126" t="s">
        <v>1331</v>
      </c>
    </row>
    <row r="4526" spans="1:16" ht="51">
      <c r="A4526" s="126">
        <v>523</v>
      </c>
      <c r="B4526" s="126"/>
      <c r="C4526" s="127" t="s">
        <v>846</v>
      </c>
      <c r="D4526" s="121">
        <v>43055</v>
      </c>
      <c r="E4526" s="122" t="s">
        <v>10167</v>
      </c>
      <c r="F4526" s="122" t="s">
        <v>3</v>
      </c>
      <c r="G4526" s="122">
        <v>1561525</v>
      </c>
      <c r="H4526" s="126"/>
      <c r="I4526" s="130" t="s">
        <v>11574</v>
      </c>
      <c r="J4526" s="126"/>
      <c r="K4526" s="126"/>
      <c r="L4526" s="126"/>
      <c r="M4526" s="126"/>
      <c r="N4526" s="226">
        <v>0</v>
      </c>
      <c r="O4526" s="226">
        <v>316</v>
      </c>
      <c r="P4526" s="126" t="s">
        <v>1331</v>
      </c>
    </row>
    <row r="4527" spans="1:16" ht="51">
      <c r="A4527" s="126" t="s">
        <v>620</v>
      </c>
      <c r="B4527" s="126"/>
      <c r="C4527" s="127" t="s">
        <v>714</v>
      </c>
      <c r="D4527" s="121">
        <v>43055</v>
      </c>
      <c r="E4527" s="122" t="s">
        <v>10168</v>
      </c>
      <c r="F4527" s="122" t="s">
        <v>3</v>
      </c>
      <c r="G4527" s="122">
        <v>1561531</v>
      </c>
      <c r="H4527" s="126"/>
      <c r="I4527" s="130" t="s">
        <v>11575</v>
      </c>
      <c r="J4527" s="126"/>
      <c r="K4527" s="126"/>
      <c r="L4527" s="126"/>
      <c r="M4527" s="126"/>
      <c r="N4527" s="226">
        <v>0</v>
      </c>
      <c r="O4527" s="226">
        <v>0.01</v>
      </c>
      <c r="P4527" s="126" t="s">
        <v>12606</v>
      </c>
    </row>
    <row r="4528" spans="1:16" ht="51">
      <c r="A4528" s="126" t="s">
        <v>620</v>
      </c>
      <c r="B4528" s="126"/>
      <c r="C4528" s="127" t="s">
        <v>714</v>
      </c>
      <c r="D4528" s="121">
        <v>43055</v>
      </c>
      <c r="E4528" s="122" t="s">
        <v>10169</v>
      </c>
      <c r="F4528" s="122" t="s">
        <v>3</v>
      </c>
      <c r="G4528" s="122">
        <v>1561550</v>
      </c>
      <c r="H4528" s="126"/>
      <c r="I4528" s="130" t="s">
        <v>11576</v>
      </c>
      <c r="J4528" s="126"/>
      <c r="K4528" s="126"/>
      <c r="L4528" s="126"/>
      <c r="M4528" s="126"/>
      <c r="N4528" s="226">
        <v>0</v>
      </c>
      <c r="O4528" s="226">
        <v>1741.23</v>
      </c>
      <c r="P4528" s="126" t="s">
        <v>1331</v>
      </c>
    </row>
    <row r="4529" spans="1:16" ht="51">
      <c r="A4529" s="126">
        <v>15</v>
      </c>
      <c r="B4529" s="126"/>
      <c r="C4529" s="127" t="s">
        <v>692</v>
      </c>
      <c r="D4529" s="121">
        <v>43055</v>
      </c>
      <c r="E4529" s="122" t="s">
        <v>10170</v>
      </c>
      <c r="F4529" s="122" t="s">
        <v>3</v>
      </c>
      <c r="G4529" s="122">
        <v>1561551</v>
      </c>
      <c r="H4529" s="126"/>
      <c r="I4529" s="130" t="s">
        <v>11577</v>
      </c>
      <c r="J4529" s="126"/>
      <c r="K4529" s="126"/>
      <c r="L4529" s="126"/>
      <c r="M4529" s="126"/>
      <c r="N4529" s="226">
        <v>0</v>
      </c>
      <c r="O4529" s="226">
        <v>6926.01</v>
      </c>
      <c r="P4529" s="126" t="s">
        <v>1331</v>
      </c>
    </row>
    <row r="4530" spans="1:16" ht="51">
      <c r="A4530" s="126">
        <v>15</v>
      </c>
      <c r="B4530" s="126"/>
      <c r="C4530" s="127" t="s">
        <v>692</v>
      </c>
      <c r="D4530" s="121">
        <v>43055</v>
      </c>
      <c r="E4530" s="122" t="s">
        <v>10171</v>
      </c>
      <c r="F4530" s="122" t="s">
        <v>3</v>
      </c>
      <c r="G4530" s="122">
        <v>1561555</v>
      </c>
      <c r="H4530" s="126"/>
      <c r="I4530" s="130" t="s">
        <v>11578</v>
      </c>
      <c r="J4530" s="126"/>
      <c r="K4530" s="126"/>
      <c r="L4530" s="126"/>
      <c r="M4530" s="126"/>
      <c r="N4530" s="226">
        <v>0</v>
      </c>
      <c r="O4530" s="226">
        <v>40491.020000000004</v>
      </c>
      <c r="P4530" s="126" t="s">
        <v>1331</v>
      </c>
    </row>
    <row r="4531" spans="1:16" ht="51">
      <c r="A4531" s="126">
        <v>15</v>
      </c>
      <c r="B4531" s="126"/>
      <c r="C4531" s="127" t="s">
        <v>692</v>
      </c>
      <c r="D4531" s="121">
        <v>43055</v>
      </c>
      <c r="E4531" s="122" t="s">
        <v>10172</v>
      </c>
      <c r="F4531" s="122" t="s">
        <v>3</v>
      </c>
      <c r="G4531" s="122">
        <v>1561560</v>
      </c>
      <c r="H4531" s="126"/>
      <c r="I4531" s="130" t="s">
        <v>11579</v>
      </c>
      <c r="J4531" s="126"/>
      <c r="K4531" s="126"/>
      <c r="L4531" s="126"/>
      <c r="M4531" s="126"/>
      <c r="N4531" s="226">
        <v>0</v>
      </c>
      <c r="O4531" s="226">
        <v>448.95</v>
      </c>
      <c r="P4531" s="126" t="s">
        <v>1331</v>
      </c>
    </row>
    <row r="4532" spans="1:16" ht="51">
      <c r="A4532" s="126">
        <v>15</v>
      </c>
      <c r="B4532" s="126"/>
      <c r="C4532" s="127" t="s">
        <v>692</v>
      </c>
      <c r="D4532" s="121">
        <v>43055</v>
      </c>
      <c r="E4532" s="122" t="s">
        <v>10173</v>
      </c>
      <c r="F4532" s="122" t="s">
        <v>3</v>
      </c>
      <c r="G4532" s="122">
        <v>1561564</v>
      </c>
      <c r="H4532" s="126"/>
      <c r="I4532" s="130" t="s">
        <v>11580</v>
      </c>
      <c r="J4532" s="126"/>
      <c r="K4532" s="126"/>
      <c r="L4532" s="126"/>
      <c r="M4532" s="126"/>
      <c r="N4532" s="226">
        <v>0</v>
      </c>
      <c r="O4532" s="226">
        <v>2654.66</v>
      </c>
      <c r="P4532" s="126" t="s">
        <v>1331</v>
      </c>
    </row>
    <row r="4533" spans="1:16" ht="51">
      <c r="A4533" s="126" t="s">
        <v>620</v>
      </c>
      <c r="B4533" s="126"/>
      <c r="C4533" s="127" t="s">
        <v>714</v>
      </c>
      <c r="D4533" s="121">
        <v>43056</v>
      </c>
      <c r="E4533" s="122" t="s">
        <v>10174</v>
      </c>
      <c r="F4533" s="122" t="s">
        <v>3</v>
      </c>
      <c r="G4533" s="122">
        <v>1562012</v>
      </c>
      <c r="H4533" s="126"/>
      <c r="I4533" s="130" t="s">
        <v>2892</v>
      </c>
      <c r="J4533" s="126"/>
      <c r="K4533" s="126"/>
      <c r="L4533" s="126"/>
      <c r="M4533" s="126"/>
      <c r="N4533" s="226">
        <v>0</v>
      </c>
      <c r="O4533" s="226">
        <v>500</v>
      </c>
      <c r="P4533" s="126" t="s">
        <v>1331</v>
      </c>
    </row>
    <row r="4534" spans="1:16" ht="51">
      <c r="A4534" s="126" t="s">
        <v>620</v>
      </c>
      <c r="B4534" s="126"/>
      <c r="C4534" s="127" t="s">
        <v>714</v>
      </c>
      <c r="D4534" s="121">
        <v>43056</v>
      </c>
      <c r="E4534" s="122" t="s">
        <v>10175</v>
      </c>
      <c r="F4534" s="122" t="s">
        <v>3</v>
      </c>
      <c r="G4534" s="122">
        <v>1562039</v>
      </c>
      <c r="H4534" s="126"/>
      <c r="I4534" s="130" t="s">
        <v>11581</v>
      </c>
      <c r="J4534" s="126"/>
      <c r="K4534" s="126"/>
      <c r="L4534" s="126"/>
      <c r="M4534" s="126"/>
      <c r="N4534" s="226">
        <v>0</v>
      </c>
      <c r="O4534" s="226">
        <v>490</v>
      </c>
      <c r="P4534" s="126" t="s">
        <v>1331</v>
      </c>
    </row>
    <row r="4535" spans="1:16" ht="51">
      <c r="A4535" s="126">
        <v>513</v>
      </c>
      <c r="B4535" s="126"/>
      <c r="C4535" s="127" t="s">
        <v>201</v>
      </c>
      <c r="D4535" s="121">
        <v>43056</v>
      </c>
      <c r="E4535" s="122" t="s">
        <v>10176</v>
      </c>
      <c r="F4535" s="122" t="s">
        <v>3</v>
      </c>
      <c r="G4535" s="122">
        <v>1562047</v>
      </c>
      <c r="H4535" s="126"/>
      <c r="I4535" s="130" t="s">
        <v>11582</v>
      </c>
      <c r="J4535" s="126"/>
      <c r="K4535" s="126"/>
      <c r="L4535" s="126"/>
      <c r="M4535" s="126"/>
      <c r="N4535" s="226">
        <v>0</v>
      </c>
      <c r="O4535" s="226">
        <v>16676.7</v>
      </c>
      <c r="P4535" s="126" t="s">
        <v>1331</v>
      </c>
    </row>
    <row r="4536" spans="1:16" ht="51">
      <c r="A4536" s="126" t="s">
        <v>620</v>
      </c>
      <c r="B4536" s="126"/>
      <c r="C4536" s="127" t="s">
        <v>714</v>
      </c>
      <c r="D4536" s="121">
        <v>43056</v>
      </c>
      <c r="E4536" s="122" t="s">
        <v>10177</v>
      </c>
      <c r="F4536" s="122" t="s">
        <v>3</v>
      </c>
      <c r="G4536" s="122">
        <v>1562049</v>
      </c>
      <c r="H4536" s="126"/>
      <c r="I4536" s="130" t="s">
        <v>11583</v>
      </c>
      <c r="J4536" s="126"/>
      <c r="K4536" s="126"/>
      <c r="L4536" s="126"/>
      <c r="M4536" s="126"/>
      <c r="N4536" s="226">
        <v>0</v>
      </c>
      <c r="O4536" s="226">
        <v>4295.2</v>
      </c>
      <c r="P4536" s="126" t="s">
        <v>1331</v>
      </c>
    </row>
    <row r="4537" spans="1:16" ht="51">
      <c r="A4537" s="126" t="s">
        <v>620</v>
      </c>
      <c r="B4537" s="126"/>
      <c r="C4537" s="127" t="s">
        <v>714</v>
      </c>
      <c r="D4537" s="121">
        <v>43056</v>
      </c>
      <c r="E4537" s="122" t="s">
        <v>10178</v>
      </c>
      <c r="F4537" s="122" t="s">
        <v>3</v>
      </c>
      <c r="G4537" s="122">
        <v>1562062</v>
      </c>
      <c r="H4537" s="126"/>
      <c r="I4537" s="130" t="s">
        <v>11584</v>
      </c>
      <c r="J4537" s="126"/>
      <c r="K4537" s="126"/>
      <c r="L4537" s="126"/>
      <c r="M4537" s="126"/>
      <c r="N4537" s="226">
        <v>0</v>
      </c>
      <c r="O4537" s="226">
        <v>508</v>
      </c>
      <c r="P4537" s="126" t="s">
        <v>1331</v>
      </c>
    </row>
    <row r="4538" spans="1:16" ht="51">
      <c r="A4538" s="126" t="s">
        <v>620</v>
      </c>
      <c r="B4538" s="126"/>
      <c r="C4538" s="127" t="s">
        <v>714</v>
      </c>
      <c r="D4538" s="121">
        <v>43056</v>
      </c>
      <c r="E4538" s="122" t="s">
        <v>10179</v>
      </c>
      <c r="F4538" s="122" t="s">
        <v>3</v>
      </c>
      <c r="G4538" s="122">
        <v>1562242</v>
      </c>
      <c r="H4538" s="126"/>
      <c r="I4538" s="130" t="s">
        <v>11585</v>
      </c>
      <c r="J4538" s="126"/>
      <c r="K4538" s="126"/>
      <c r="L4538" s="126"/>
      <c r="M4538" s="126"/>
      <c r="N4538" s="226">
        <v>0</v>
      </c>
      <c r="O4538" s="226">
        <v>2500</v>
      </c>
      <c r="P4538" s="126" t="s">
        <v>1331</v>
      </c>
    </row>
    <row r="4539" spans="1:16" ht="51">
      <c r="A4539" s="126">
        <v>46</v>
      </c>
      <c r="B4539" s="126"/>
      <c r="C4539" s="127" t="s">
        <v>699</v>
      </c>
      <c r="D4539" s="121">
        <v>43056</v>
      </c>
      <c r="E4539" s="122" t="s">
        <v>10180</v>
      </c>
      <c r="F4539" s="122" t="s">
        <v>3</v>
      </c>
      <c r="G4539" s="122">
        <v>1562247</v>
      </c>
      <c r="H4539" s="126"/>
      <c r="I4539" s="130" t="s">
        <v>11586</v>
      </c>
      <c r="J4539" s="126"/>
      <c r="K4539" s="126"/>
      <c r="L4539" s="126"/>
      <c r="M4539" s="126"/>
      <c r="N4539" s="226">
        <v>0</v>
      </c>
      <c r="O4539" s="226">
        <v>850</v>
      </c>
      <c r="P4539" s="126" t="s">
        <v>1331</v>
      </c>
    </row>
    <row r="4540" spans="1:16" ht="51">
      <c r="A4540" s="126" t="s">
        <v>620</v>
      </c>
      <c r="B4540" s="126"/>
      <c r="C4540" s="127" t="s">
        <v>714</v>
      </c>
      <c r="D4540" s="121">
        <v>43056</v>
      </c>
      <c r="E4540" s="122" t="s">
        <v>10181</v>
      </c>
      <c r="F4540" s="122" t="s">
        <v>3</v>
      </c>
      <c r="G4540" s="122">
        <v>1562284</v>
      </c>
      <c r="H4540" s="126"/>
      <c r="I4540" s="130" t="s">
        <v>3164</v>
      </c>
      <c r="J4540" s="126"/>
      <c r="K4540" s="126"/>
      <c r="L4540" s="126"/>
      <c r="M4540" s="126"/>
      <c r="N4540" s="226">
        <v>0</v>
      </c>
      <c r="O4540" s="226">
        <v>1200</v>
      </c>
      <c r="P4540" s="126" t="s">
        <v>1331</v>
      </c>
    </row>
    <row r="4541" spans="1:16" ht="51">
      <c r="A4541" s="126">
        <v>20</v>
      </c>
      <c r="B4541" s="126"/>
      <c r="C4541" s="127" t="s">
        <v>694</v>
      </c>
      <c r="D4541" s="121">
        <v>43056</v>
      </c>
      <c r="E4541" s="122" t="s">
        <v>10182</v>
      </c>
      <c r="F4541" s="122" t="s">
        <v>3</v>
      </c>
      <c r="G4541" s="122">
        <v>1562185</v>
      </c>
      <c r="H4541" s="126"/>
      <c r="I4541" s="130" t="s">
        <v>11588</v>
      </c>
      <c r="J4541" s="126"/>
      <c r="K4541" s="126"/>
      <c r="L4541" s="126"/>
      <c r="M4541" s="126"/>
      <c r="N4541" s="226">
        <v>0</v>
      </c>
      <c r="O4541" s="226">
        <v>19</v>
      </c>
      <c r="P4541" s="126" t="s">
        <v>1331</v>
      </c>
    </row>
    <row r="4542" spans="1:16" ht="51">
      <c r="A4542" s="126">
        <v>20</v>
      </c>
      <c r="B4542" s="126"/>
      <c r="C4542" s="127" t="s">
        <v>694</v>
      </c>
      <c r="D4542" s="121">
        <v>43056</v>
      </c>
      <c r="E4542" s="122" t="s">
        <v>10183</v>
      </c>
      <c r="F4542" s="122" t="s">
        <v>3</v>
      </c>
      <c r="G4542" s="122">
        <v>1562187</v>
      </c>
      <c r="H4542" s="126"/>
      <c r="I4542" s="130" t="s">
        <v>11589</v>
      </c>
      <c r="J4542" s="126"/>
      <c r="K4542" s="126"/>
      <c r="L4542" s="126"/>
      <c r="M4542" s="126"/>
      <c r="N4542" s="226">
        <v>0</v>
      </c>
      <c r="O4542" s="226">
        <v>19</v>
      </c>
      <c r="P4542" s="126" t="s">
        <v>1331</v>
      </c>
    </row>
    <row r="4543" spans="1:16" ht="51">
      <c r="A4543" s="126" t="s">
        <v>620</v>
      </c>
      <c r="B4543" s="126"/>
      <c r="C4543" s="127" t="s">
        <v>714</v>
      </c>
      <c r="D4543" s="121">
        <v>43056</v>
      </c>
      <c r="E4543" s="122" t="s">
        <v>10184</v>
      </c>
      <c r="F4543" s="122" t="s">
        <v>3</v>
      </c>
      <c r="G4543" s="122">
        <v>1562216</v>
      </c>
      <c r="H4543" s="126"/>
      <c r="I4543" s="130" t="s">
        <v>11590</v>
      </c>
      <c r="J4543" s="126"/>
      <c r="K4543" s="126"/>
      <c r="L4543" s="126"/>
      <c r="M4543" s="126"/>
      <c r="N4543" s="226">
        <v>0</v>
      </c>
      <c r="O4543" s="226">
        <v>10.32</v>
      </c>
      <c r="P4543" s="126" t="s">
        <v>1331</v>
      </c>
    </row>
    <row r="4544" spans="1:16" ht="63.75">
      <c r="A4544" s="126">
        <v>25</v>
      </c>
      <c r="B4544" s="126"/>
      <c r="C4544" s="127" t="s">
        <v>695</v>
      </c>
      <c r="D4544" s="121">
        <v>43056</v>
      </c>
      <c r="E4544" s="122" t="s">
        <v>10185</v>
      </c>
      <c r="F4544" s="122" t="s">
        <v>3</v>
      </c>
      <c r="G4544" s="122">
        <v>1562116</v>
      </c>
      <c r="H4544" s="126"/>
      <c r="I4544" s="130" t="s">
        <v>11591</v>
      </c>
      <c r="J4544" s="126"/>
      <c r="K4544" s="126"/>
      <c r="L4544" s="126"/>
      <c r="M4544" s="126"/>
      <c r="N4544" s="226">
        <v>0</v>
      </c>
      <c r="O4544" s="226">
        <v>146743.57</v>
      </c>
      <c r="P4544" s="126" t="s">
        <v>1331</v>
      </c>
    </row>
    <row r="4545" spans="1:16" ht="63.75">
      <c r="A4545" s="126">
        <v>253</v>
      </c>
      <c r="B4545" s="126"/>
      <c r="C4545" s="127" t="s">
        <v>779</v>
      </c>
      <c r="D4545" s="121">
        <v>43056</v>
      </c>
      <c r="E4545" s="122" t="s">
        <v>10186</v>
      </c>
      <c r="F4545" s="122" t="s">
        <v>3</v>
      </c>
      <c r="G4545" s="122">
        <v>1562125</v>
      </c>
      <c r="H4545" s="126"/>
      <c r="I4545" s="130" t="s">
        <v>11592</v>
      </c>
      <c r="J4545" s="126"/>
      <c r="K4545" s="126"/>
      <c r="L4545" s="126"/>
      <c r="M4545" s="126"/>
      <c r="N4545" s="226">
        <v>0</v>
      </c>
      <c r="O4545" s="226">
        <v>551895</v>
      </c>
      <c r="P4545" s="126" t="s">
        <v>1331</v>
      </c>
    </row>
    <row r="4546" spans="1:16" ht="63.75">
      <c r="A4546" s="126">
        <v>253</v>
      </c>
      <c r="B4546" s="126"/>
      <c r="C4546" s="127" t="s">
        <v>779</v>
      </c>
      <c r="D4546" s="121">
        <v>43056</v>
      </c>
      <c r="E4546" s="122" t="s">
        <v>10187</v>
      </c>
      <c r="F4546" s="122" t="s">
        <v>3</v>
      </c>
      <c r="G4546" s="122">
        <v>1562126</v>
      </c>
      <c r="H4546" s="126"/>
      <c r="I4546" s="130" t="s">
        <v>11593</v>
      </c>
      <c r="J4546" s="126"/>
      <c r="K4546" s="126"/>
      <c r="L4546" s="126"/>
      <c r="M4546" s="126"/>
      <c r="N4546" s="226">
        <v>0</v>
      </c>
      <c r="O4546" s="226">
        <v>527665.80000000005</v>
      </c>
      <c r="P4546" s="126" t="s">
        <v>1331</v>
      </c>
    </row>
    <row r="4547" spans="1:16" ht="63.75">
      <c r="A4547" s="126">
        <v>253</v>
      </c>
      <c r="B4547" s="126"/>
      <c r="C4547" s="127" t="s">
        <v>779</v>
      </c>
      <c r="D4547" s="121">
        <v>43056</v>
      </c>
      <c r="E4547" s="122" t="s">
        <v>10188</v>
      </c>
      <c r="F4547" s="122" t="s">
        <v>3</v>
      </c>
      <c r="G4547" s="122">
        <v>1562127</v>
      </c>
      <c r="H4547" s="126"/>
      <c r="I4547" s="130" t="s">
        <v>11594</v>
      </c>
      <c r="J4547" s="126"/>
      <c r="K4547" s="126"/>
      <c r="L4547" s="126"/>
      <c r="M4547" s="126"/>
      <c r="N4547" s="226">
        <v>0</v>
      </c>
      <c r="O4547" s="226">
        <v>103786.71</v>
      </c>
      <c r="P4547" s="126" t="s">
        <v>1331</v>
      </c>
    </row>
    <row r="4548" spans="1:16" ht="63.75">
      <c r="A4548" s="126">
        <v>253</v>
      </c>
      <c r="B4548" s="126"/>
      <c r="C4548" s="127" t="s">
        <v>779</v>
      </c>
      <c r="D4548" s="121">
        <v>43056</v>
      </c>
      <c r="E4548" s="122" t="s">
        <v>10189</v>
      </c>
      <c r="F4548" s="122" t="s">
        <v>3</v>
      </c>
      <c r="G4548" s="122">
        <v>1562128</v>
      </c>
      <c r="H4548" s="126"/>
      <c r="I4548" s="130" t="s">
        <v>11595</v>
      </c>
      <c r="J4548" s="126"/>
      <c r="K4548" s="126"/>
      <c r="L4548" s="126"/>
      <c r="M4548" s="126"/>
      <c r="N4548" s="226">
        <v>0</v>
      </c>
      <c r="O4548" s="226">
        <v>357534.61</v>
      </c>
      <c r="P4548" s="126" t="s">
        <v>1331</v>
      </c>
    </row>
    <row r="4549" spans="1:16" ht="51">
      <c r="A4549" s="126">
        <v>523</v>
      </c>
      <c r="B4549" s="126"/>
      <c r="C4549" s="127" t="s">
        <v>846</v>
      </c>
      <c r="D4549" s="121">
        <v>43056</v>
      </c>
      <c r="E4549" s="122" t="s">
        <v>10190</v>
      </c>
      <c r="F4549" s="122" t="s">
        <v>3</v>
      </c>
      <c r="G4549" s="122">
        <v>1561958</v>
      </c>
      <c r="H4549" s="126"/>
      <c r="I4549" s="130" t="s">
        <v>11596</v>
      </c>
      <c r="J4549" s="126"/>
      <c r="K4549" s="126"/>
      <c r="L4549" s="126"/>
      <c r="M4549" s="126"/>
      <c r="N4549" s="226">
        <v>0</v>
      </c>
      <c r="O4549" s="226">
        <v>2145.6</v>
      </c>
      <c r="P4549" s="126" t="s">
        <v>1331</v>
      </c>
    </row>
    <row r="4550" spans="1:16" ht="51">
      <c r="A4550" s="126">
        <v>523</v>
      </c>
      <c r="B4550" s="126"/>
      <c r="C4550" s="127" t="s">
        <v>846</v>
      </c>
      <c r="D4550" s="121">
        <v>43056</v>
      </c>
      <c r="E4550" s="122" t="s">
        <v>10191</v>
      </c>
      <c r="F4550" s="122" t="s">
        <v>3</v>
      </c>
      <c r="G4550" s="122">
        <v>1561959</v>
      </c>
      <c r="H4550" s="126"/>
      <c r="I4550" s="130" t="s">
        <v>11597</v>
      </c>
      <c r="J4550" s="126"/>
      <c r="K4550" s="126"/>
      <c r="L4550" s="126"/>
      <c r="M4550" s="126"/>
      <c r="N4550" s="226">
        <v>0</v>
      </c>
      <c r="O4550" s="226">
        <v>883.91</v>
      </c>
      <c r="P4550" s="126" t="s">
        <v>1331</v>
      </c>
    </row>
    <row r="4551" spans="1:16" ht="51">
      <c r="A4551" s="126">
        <v>523</v>
      </c>
      <c r="B4551" s="126"/>
      <c r="C4551" s="127" t="s">
        <v>846</v>
      </c>
      <c r="D4551" s="121">
        <v>43056</v>
      </c>
      <c r="E4551" s="122" t="s">
        <v>10192</v>
      </c>
      <c r="F4551" s="122" t="s">
        <v>3</v>
      </c>
      <c r="G4551" s="122">
        <v>1561960</v>
      </c>
      <c r="H4551" s="126"/>
      <c r="I4551" s="130" t="s">
        <v>11598</v>
      </c>
      <c r="J4551" s="126"/>
      <c r="K4551" s="126"/>
      <c r="L4551" s="126"/>
      <c r="M4551" s="126"/>
      <c r="N4551" s="226">
        <v>0</v>
      </c>
      <c r="O4551" s="226">
        <v>1031.3399999999999</v>
      </c>
      <c r="P4551" s="126" t="s">
        <v>1331</v>
      </c>
    </row>
    <row r="4552" spans="1:16" ht="51">
      <c r="A4552" s="126">
        <v>523</v>
      </c>
      <c r="B4552" s="126"/>
      <c r="C4552" s="127" t="s">
        <v>846</v>
      </c>
      <c r="D4552" s="121">
        <v>43056</v>
      </c>
      <c r="E4552" s="122" t="s">
        <v>10193</v>
      </c>
      <c r="F4552" s="122" t="s">
        <v>3</v>
      </c>
      <c r="G4552" s="122">
        <v>1561961</v>
      </c>
      <c r="H4552" s="126"/>
      <c r="I4552" s="130" t="s">
        <v>11599</v>
      </c>
      <c r="J4552" s="126"/>
      <c r="K4552" s="126"/>
      <c r="L4552" s="126"/>
      <c r="M4552" s="126"/>
      <c r="N4552" s="226">
        <v>0</v>
      </c>
      <c r="O4552" s="226">
        <v>775.29</v>
      </c>
      <c r="P4552" s="126" t="s">
        <v>1331</v>
      </c>
    </row>
    <row r="4553" spans="1:16" ht="51">
      <c r="A4553" s="126">
        <v>523</v>
      </c>
      <c r="B4553" s="126"/>
      <c r="C4553" s="127" t="s">
        <v>846</v>
      </c>
      <c r="D4553" s="121">
        <v>43056</v>
      </c>
      <c r="E4553" s="122" t="s">
        <v>10194</v>
      </c>
      <c r="F4553" s="122" t="s">
        <v>3</v>
      </c>
      <c r="G4553" s="122">
        <v>1561965</v>
      </c>
      <c r="H4553" s="126"/>
      <c r="I4553" s="130" t="s">
        <v>11600</v>
      </c>
      <c r="J4553" s="126"/>
      <c r="K4553" s="126"/>
      <c r="L4553" s="126"/>
      <c r="M4553" s="126"/>
      <c r="N4553" s="226">
        <v>0</v>
      </c>
      <c r="O4553" s="226">
        <v>2447.2000000000003</v>
      </c>
      <c r="P4553" s="126" t="s">
        <v>1331</v>
      </c>
    </row>
    <row r="4554" spans="1:16" ht="51">
      <c r="A4554" s="126">
        <v>523</v>
      </c>
      <c r="B4554" s="126"/>
      <c r="C4554" s="127" t="s">
        <v>846</v>
      </c>
      <c r="D4554" s="121">
        <v>43056</v>
      </c>
      <c r="E4554" s="122" t="s">
        <v>10195</v>
      </c>
      <c r="F4554" s="122" t="s">
        <v>3</v>
      </c>
      <c r="G4554" s="122">
        <v>1561966</v>
      </c>
      <c r="H4554" s="126"/>
      <c r="I4554" s="130" t="s">
        <v>11601</v>
      </c>
      <c r="J4554" s="126"/>
      <c r="K4554" s="126"/>
      <c r="L4554" s="126"/>
      <c r="M4554" s="126"/>
      <c r="N4554" s="226">
        <v>0</v>
      </c>
      <c r="O4554" s="226">
        <v>2392</v>
      </c>
      <c r="P4554" s="126" t="s">
        <v>1331</v>
      </c>
    </row>
    <row r="4555" spans="1:16" ht="63.75">
      <c r="A4555" s="126">
        <v>35</v>
      </c>
      <c r="B4555" s="126"/>
      <c r="C4555" s="127" t="s">
        <v>697</v>
      </c>
      <c r="D4555" s="121">
        <v>43056</v>
      </c>
      <c r="E4555" s="122" t="s">
        <v>10196</v>
      </c>
      <c r="F4555" s="122" t="s">
        <v>3</v>
      </c>
      <c r="G4555" s="122">
        <v>1562005</v>
      </c>
      <c r="H4555" s="126"/>
      <c r="I4555" s="130" t="s">
        <v>11602</v>
      </c>
      <c r="J4555" s="126"/>
      <c r="K4555" s="126"/>
      <c r="L4555" s="126"/>
      <c r="M4555" s="126"/>
      <c r="N4555" s="226">
        <v>0</v>
      </c>
      <c r="O4555" s="226">
        <v>1615745.1</v>
      </c>
      <c r="P4555" s="126" t="s">
        <v>1331</v>
      </c>
    </row>
    <row r="4556" spans="1:16" ht="63.75">
      <c r="A4556" s="126">
        <v>35</v>
      </c>
      <c r="B4556" s="126"/>
      <c r="C4556" s="127" t="s">
        <v>697</v>
      </c>
      <c r="D4556" s="121">
        <v>43056</v>
      </c>
      <c r="E4556" s="122" t="s">
        <v>10197</v>
      </c>
      <c r="F4556" s="122" t="s">
        <v>3</v>
      </c>
      <c r="G4556" s="122">
        <v>1562007</v>
      </c>
      <c r="H4556" s="126"/>
      <c r="I4556" s="130" t="s">
        <v>11603</v>
      </c>
      <c r="J4556" s="126"/>
      <c r="K4556" s="126"/>
      <c r="L4556" s="126"/>
      <c r="M4556" s="126"/>
      <c r="N4556" s="226">
        <v>0</v>
      </c>
      <c r="O4556" s="226">
        <v>972213.38</v>
      </c>
      <c r="P4556" s="126" t="s">
        <v>1331</v>
      </c>
    </row>
    <row r="4557" spans="1:16" ht="51">
      <c r="A4557" s="126">
        <v>523</v>
      </c>
      <c r="B4557" s="126"/>
      <c r="C4557" s="127" t="s">
        <v>846</v>
      </c>
      <c r="D4557" s="121">
        <v>43056</v>
      </c>
      <c r="E4557" s="122" t="s">
        <v>10198</v>
      </c>
      <c r="F4557" s="122" t="s">
        <v>3</v>
      </c>
      <c r="G4557" s="122">
        <v>1562029</v>
      </c>
      <c r="H4557" s="126"/>
      <c r="I4557" s="130" t="s">
        <v>11604</v>
      </c>
      <c r="J4557" s="126"/>
      <c r="K4557" s="126"/>
      <c r="L4557" s="126"/>
      <c r="M4557" s="126"/>
      <c r="N4557" s="226">
        <v>0</v>
      </c>
      <c r="O4557" s="226">
        <v>2261.5</v>
      </c>
      <c r="P4557" s="126" t="s">
        <v>1331</v>
      </c>
    </row>
    <row r="4558" spans="1:16" ht="51">
      <c r="A4558" s="126">
        <v>25</v>
      </c>
      <c r="B4558" s="126"/>
      <c r="C4558" s="127" t="s">
        <v>695</v>
      </c>
      <c r="D4558" s="121">
        <v>43059</v>
      </c>
      <c r="E4558" s="122" t="s">
        <v>10199</v>
      </c>
      <c r="F4558" s="122" t="s">
        <v>3</v>
      </c>
      <c r="G4558" s="122">
        <v>1562439</v>
      </c>
      <c r="H4558" s="126"/>
      <c r="I4558" s="130" t="s">
        <v>11605</v>
      </c>
      <c r="J4558" s="126"/>
      <c r="K4558" s="126"/>
      <c r="L4558" s="126"/>
      <c r="M4558" s="126"/>
      <c r="N4558" s="226">
        <v>0</v>
      </c>
      <c r="O4558" s="226">
        <v>604517.91</v>
      </c>
      <c r="P4558" s="126" t="s">
        <v>1331</v>
      </c>
    </row>
    <row r="4559" spans="1:16" ht="51">
      <c r="A4559" s="126">
        <v>41</v>
      </c>
      <c r="B4559" s="126"/>
      <c r="C4559" s="127" t="s">
        <v>698</v>
      </c>
      <c r="D4559" s="121">
        <v>43059</v>
      </c>
      <c r="E4559" s="122" t="s">
        <v>10200</v>
      </c>
      <c r="F4559" s="122" t="s">
        <v>3</v>
      </c>
      <c r="G4559" s="122">
        <v>1562445</v>
      </c>
      <c r="H4559" s="126"/>
      <c r="I4559" s="130" t="s">
        <v>11606</v>
      </c>
      <c r="J4559" s="126"/>
      <c r="K4559" s="126"/>
      <c r="L4559" s="126"/>
      <c r="M4559" s="126"/>
      <c r="N4559" s="226">
        <v>0</v>
      </c>
      <c r="O4559" s="226">
        <v>104226.28</v>
      </c>
      <c r="P4559" s="126" t="s">
        <v>1331</v>
      </c>
    </row>
    <row r="4560" spans="1:16" ht="51">
      <c r="A4560" s="126" t="s">
        <v>620</v>
      </c>
      <c r="B4560" s="126"/>
      <c r="C4560" s="127" t="s">
        <v>714</v>
      </c>
      <c r="D4560" s="121">
        <v>43059</v>
      </c>
      <c r="E4560" s="122" t="s">
        <v>10201</v>
      </c>
      <c r="F4560" s="122" t="s">
        <v>3</v>
      </c>
      <c r="G4560" s="122">
        <v>1562509</v>
      </c>
      <c r="H4560" s="126"/>
      <c r="I4560" s="130" t="s">
        <v>11607</v>
      </c>
      <c r="J4560" s="126"/>
      <c r="K4560" s="126"/>
      <c r="L4560" s="126"/>
      <c r="M4560" s="126"/>
      <c r="N4560" s="226">
        <v>0</v>
      </c>
      <c r="O4560" s="226">
        <v>4272</v>
      </c>
      <c r="P4560" s="126" t="s">
        <v>1331</v>
      </c>
    </row>
    <row r="4561" spans="1:16" ht="51">
      <c r="A4561" s="126" t="s">
        <v>620</v>
      </c>
      <c r="B4561" s="126"/>
      <c r="C4561" s="127" t="s">
        <v>714</v>
      </c>
      <c r="D4561" s="121">
        <v>43059</v>
      </c>
      <c r="E4561" s="122" t="s">
        <v>10202</v>
      </c>
      <c r="F4561" s="122" t="s">
        <v>3</v>
      </c>
      <c r="G4561" s="122">
        <v>1562510</v>
      </c>
      <c r="H4561" s="126"/>
      <c r="I4561" s="130" t="s">
        <v>11608</v>
      </c>
      <c r="J4561" s="126"/>
      <c r="K4561" s="126"/>
      <c r="L4561" s="126"/>
      <c r="M4561" s="126"/>
      <c r="N4561" s="226">
        <v>0</v>
      </c>
      <c r="O4561" s="226">
        <v>12412.85</v>
      </c>
      <c r="P4561" s="126" t="s">
        <v>1331</v>
      </c>
    </row>
    <row r="4562" spans="1:16" ht="51">
      <c r="A4562" s="126">
        <v>41</v>
      </c>
      <c r="B4562" s="126"/>
      <c r="C4562" s="127" t="s">
        <v>698</v>
      </c>
      <c r="D4562" s="121">
        <v>43059</v>
      </c>
      <c r="E4562" s="122" t="s">
        <v>10203</v>
      </c>
      <c r="F4562" s="122" t="s">
        <v>3</v>
      </c>
      <c r="G4562" s="122">
        <v>1562557</v>
      </c>
      <c r="H4562" s="126"/>
      <c r="I4562" s="130" t="s">
        <v>11609</v>
      </c>
      <c r="J4562" s="126"/>
      <c r="K4562" s="126"/>
      <c r="L4562" s="126"/>
      <c r="M4562" s="126"/>
      <c r="N4562" s="226">
        <v>0</v>
      </c>
      <c r="O4562" s="226">
        <v>280</v>
      </c>
      <c r="P4562" s="126" t="s">
        <v>12606</v>
      </c>
    </row>
    <row r="4563" spans="1:16" ht="51">
      <c r="A4563" s="126">
        <v>41</v>
      </c>
      <c r="B4563" s="126"/>
      <c r="C4563" s="127" t="s">
        <v>698</v>
      </c>
      <c r="D4563" s="121">
        <v>43059</v>
      </c>
      <c r="E4563" s="122" t="s">
        <v>10204</v>
      </c>
      <c r="F4563" s="122" t="s">
        <v>3</v>
      </c>
      <c r="G4563" s="122">
        <v>1562559</v>
      </c>
      <c r="H4563" s="126"/>
      <c r="I4563" s="130" t="s">
        <v>11610</v>
      </c>
      <c r="J4563" s="126"/>
      <c r="K4563" s="126"/>
      <c r="L4563" s="126"/>
      <c r="M4563" s="126"/>
      <c r="N4563" s="226">
        <v>0</v>
      </c>
      <c r="O4563" s="226">
        <v>1496.92</v>
      </c>
      <c r="P4563" s="126" t="s">
        <v>12606</v>
      </c>
    </row>
    <row r="4564" spans="1:16" ht="63.75">
      <c r="A4564" s="126" t="s">
        <v>620</v>
      </c>
      <c r="B4564" s="126"/>
      <c r="C4564" s="127" t="s">
        <v>714</v>
      </c>
      <c r="D4564" s="121">
        <v>43059</v>
      </c>
      <c r="E4564" s="122" t="s">
        <v>10205</v>
      </c>
      <c r="F4564" s="122" t="s">
        <v>3</v>
      </c>
      <c r="G4564" s="122">
        <v>1562567</v>
      </c>
      <c r="H4564" s="126"/>
      <c r="I4564" s="130" t="s">
        <v>11611</v>
      </c>
      <c r="J4564" s="126"/>
      <c r="K4564" s="126"/>
      <c r="L4564" s="126"/>
      <c r="M4564" s="126"/>
      <c r="N4564" s="226">
        <v>0</v>
      </c>
      <c r="O4564" s="226">
        <v>500</v>
      </c>
      <c r="P4564" s="126" t="s">
        <v>1331</v>
      </c>
    </row>
    <row r="4565" spans="1:16" ht="51">
      <c r="A4565" s="126">
        <v>16</v>
      </c>
      <c r="B4565" s="126"/>
      <c r="C4565" s="127" t="s">
        <v>693</v>
      </c>
      <c r="D4565" s="121">
        <v>43059</v>
      </c>
      <c r="E4565" s="122" t="s">
        <v>10206</v>
      </c>
      <c r="F4565" s="122" t="s">
        <v>3</v>
      </c>
      <c r="G4565" s="122">
        <v>1562579</v>
      </c>
      <c r="H4565" s="126"/>
      <c r="I4565" s="130" t="s">
        <v>11612</v>
      </c>
      <c r="J4565" s="126"/>
      <c r="K4565" s="126"/>
      <c r="L4565" s="126"/>
      <c r="M4565" s="126"/>
      <c r="N4565" s="226">
        <v>0</v>
      </c>
      <c r="O4565" s="226">
        <v>280730.2</v>
      </c>
      <c r="P4565" s="126" t="s">
        <v>1331</v>
      </c>
    </row>
    <row r="4566" spans="1:16" ht="51">
      <c r="A4566" s="126">
        <v>86</v>
      </c>
      <c r="B4566" s="126"/>
      <c r="C4566" s="127" t="s">
        <v>711</v>
      </c>
      <c r="D4566" s="121">
        <v>43059</v>
      </c>
      <c r="E4566" s="122" t="s">
        <v>10207</v>
      </c>
      <c r="F4566" s="122" t="s">
        <v>3</v>
      </c>
      <c r="G4566" s="122">
        <v>1562594</v>
      </c>
      <c r="H4566" s="126"/>
      <c r="I4566" s="130" t="s">
        <v>11613</v>
      </c>
      <c r="J4566" s="126"/>
      <c r="K4566" s="126"/>
      <c r="L4566" s="126"/>
      <c r="M4566" s="126"/>
      <c r="N4566" s="226">
        <v>0</v>
      </c>
      <c r="O4566" s="226">
        <v>39250.5</v>
      </c>
      <c r="P4566" s="126" t="s">
        <v>1331</v>
      </c>
    </row>
    <row r="4567" spans="1:16" ht="51">
      <c r="A4567" s="126">
        <v>86</v>
      </c>
      <c r="B4567" s="126"/>
      <c r="C4567" s="127" t="s">
        <v>711</v>
      </c>
      <c r="D4567" s="121">
        <v>43059</v>
      </c>
      <c r="E4567" s="122" t="s">
        <v>10208</v>
      </c>
      <c r="F4567" s="122" t="s">
        <v>3</v>
      </c>
      <c r="G4567" s="122">
        <v>1562598</v>
      </c>
      <c r="H4567" s="126"/>
      <c r="I4567" s="130" t="s">
        <v>11614</v>
      </c>
      <c r="J4567" s="126"/>
      <c r="K4567" s="126"/>
      <c r="L4567" s="126"/>
      <c r="M4567" s="126"/>
      <c r="N4567" s="226">
        <v>0</v>
      </c>
      <c r="O4567" s="226">
        <v>1334585.5</v>
      </c>
      <c r="P4567" s="126" t="s">
        <v>1331</v>
      </c>
    </row>
    <row r="4568" spans="1:16" ht="63.75">
      <c r="A4568" s="126">
        <v>201</v>
      </c>
      <c r="B4568" s="126"/>
      <c r="C4568" s="127" t="s">
        <v>757</v>
      </c>
      <c r="D4568" s="121">
        <v>43059</v>
      </c>
      <c r="E4568" s="122" t="s">
        <v>10209</v>
      </c>
      <c r="F4568" s="122" t="s">
        <v>3</v>
      </c>
      <c r="G4568" s="122">
        <v>1562607</v>
      </c>
      <c r="H4568" s="126"/>
      <c r="I4568" s="130" t="s">
        <v>11615</v>
      </c>
      <c r="J4568" s="126"/>
      <c r="K4568" s="126"/>
      <c r="L4568" s="126"/>
      <c r="M4568" s="126"/>
      <c r="N4568" s="226">
        <v>0</v>
      </c>
      <c r="O4568" s="226">
        <v>3481</v>
      </c>
      <c r="P4568" s="126" t="s">
        <v>1331</v>
      </c>
    </row>
    <row r="4569" spans="1:16" ht="51">
      <c r="A4569" s="126">
        <v>201</v>
      </c>
      <c r="B4569" s="126"/>
      <c r="C4569" s="127" t="s">
        <v>757</v>
      </c>
      <c r="D4569" s="121">
        <v>43059</v>
      </c>
      <c r="E4569" s="122" t="s">
        <v>10210</v>
      </c>
      <c r="F4569" s="122" t="s">
        <v>3</v>
      </c>
      <c r="G4569" s="122">
        <v>1562609</v>
      </c>
      <c r="H4569" s="126"/>
      <c r="I4569" s="130" t="s">
        <v>11616</v>
      </c>
      <c r="J4569" s="126"/>
      <c r="K4569" s="126"/>
      <c r="L4569" s="126"/>
      <c r="M4569" s="126"/>
      <c r="N4569" s="226">
        <v>0</v>
      </c>
      <c r="O4569" s="226">
        <v>6014.8</v>
      </c>
      <c r="P4569" s="126" t="s">
        <v>1331</v>
      </c>
    </row>
    <row r="4570" spans="1:16" ht="51">
      <c r="A4570" s="126" t="s">
        <v>620</v>
      </c>
      <c r="B4570" s="126"/>
      <c r="C4570" s="127" t="s">
        <v>714</v>
      </c>
      <c r="D4570" s="121">
        <v>43059</v>
      </c>
      <c r="E4570" s="122" t="s">
        <v>10211</v>
      </c>
      <c r="F4570" s="122" t="s">
        <v>3</v>
      </c>
      <c r="G4570" s="122">
        <v>1562426</v>
      </c>
      <c r="H4570" s="126"/>
      <c r="I4570" s="130" t="s">
        <v>11617</v>
      </c>
      <c r="J4570" s="126"/>
      <c r="K4570" s="126"/>
      <c r="L4570" s="126"/>
      <c r="M4570" s="126"/>
      <c r="N4570" s="226">
        <v>0</v>
      </c>
      <c r="O4570" s="226">
        <v>150</v>
      </c>
      <c r="P4570" s="126" t="s">
        <v>1331</v>
      </c>
    </row>
    <row r="4571" spans="1:16" ht="51">
      <c r="A4571" s="126">
        <v>47</v>
      </c>
      <c r="B4571" s="126"/>
      <c r="C4571" s="127" t="s">
        <v>700</v>
      </c>
      <c r="D4571" s="121">
        <v>43059</v>
      </c>
      <c r="E4571" s="122" t="s">
        <v>10212</v>
      </c>
      <c r="F4571" s="122" t="s">
        <v>3</v>
      </c>
      <c r="G4571" s="122">
        <v>1562430</v>
      </c>
      <c r="H4571" s="126"/>
      <c r="I4571" s="130" t="s">
        <v>11618</v>
      </c>
      <c r="J4571" s="126"/>
      <c r="K4571" s="126"/>
      <c r="L4571" s="126"/>
      <c r="M4571" s="126"/>
      <c r="N4571" s="226">
        <v>0</v>
      </c>
      <c r="O4571" s="226">
        <v>344.99</v>
      </c>
      <c r="P4571" s="126" t="s">
        <v>1331</v>
      </c>
    </row>
    <row r="4572" spans="1:16" ht="38.25">
      <c r="A4572" s="126">
        <v>46</v>
      </c>
      <c r="B4572" s="126"/>
      <c r="C4572" s="127" t="s">
        <v>699</v>
      </c>
      <c r="D4572" s="121">
        <v>43059</v>
      </c>
      <c r="E4572" s="122" t="s">
        <v>10213</v>
      </c>
      <c r="F4572" s="122" t="s">
        <v>3</v>
      </c>
      <c r="G4572" s="122">
        <v>1562464</v>
      </c>
      <c r="H4572" s="126"/>
      <c r="I4572" s="130" t="s">
        <v>11619</v>
      </c>
      <c r="J4572" s="126"/>
      <c r="K4572" s="126"/>
      <c r="L4572" s="126"/>
      <c r="M4572" s="126"/>
      <c r="N4572" s="226">
        <v>0</v>
      </c>
      <c r="O4572" s="226">
        <v>2.5</v>
      </c>
      <c r="P4572" s="126" t="s">
        <v>1331</v>
      </c>
    </row>
    <row r="4573" spans="1:16" ht="38.25">
      <c r="A4573" s="126">
        <v>46</v>
      </c>
      <c r="B4573" s="126"/>
      <c r="C4573" s="127" t="s">
        <v>699</v>
      </c>
      <c r="D4573" s="121">
        <v>43059</v>
      </c>
      <c r="E4573" s="122" t="s">
        <v>10214</v>
      </c>
      <c r="F4573" s="122" t="s">
        <v>3</v>
      </c>
      <c r="G4573" s="122">
        <v>1562466</v>
      </c>
      <c r="H4573" s="126"/>
      <c r="I4573" s="130" t="s">
        <v>11619</v>
      </c>
      <c r="J4573" s="126"/>
      <c r="K4573" s="126"/>
      <c r="L4573" s="126"/>
      <c r="M4573" s="126"/>
      <c r="N4573" s="226">
        <v>0</v>
      </c>
      <c r="O4573" s="226">
        <v>465.76</v>
      </c>
      <c r="P4573" s="126" t="s">
        <v>1331</v>
      </c>
    </row>
    <row r="4574" spans="1:16" ht="38.25">
      <c r="A4574" s="126">
        <v>46</v>
      </c>
      <c r="B4574" s="126"/>
      <c r="C4574" s="127" t="s">
        <v>699</v>
      </c>
      <c r="D4574" s="121">
        <v>43059</v>
      </c>
      <c r="E4574" s="122" t="s">
        <v>10215</v>
      </c>
      <c r="F4574" s="122" t="s">
        <v>3</v>
      </c>
      <c r="G4574" s="122">
        <v>1562493</v>
      </c>
      <c r="H4574" s="126"/>
      <c r="I4574" s="130" t="s">
        <v>11620</v>
      </c>
      <c r="J4574" s="126"/>
      <c r="K4574" s="126"/>
      <c r="L4574" s="126"/>
      <c r="M4574" s="126"/>
      <c r="N4574" s="226">
        <v>0</v>
      </c>
      <c r="O4574" s="226">
        <v>2000</v>
      </c>
      <c r="P4574" s="126" t="s">
        <v>1331</v>
      </c>
    </row>
    <row r="4575" spans="1:16" ht="63.75">
      <c r="A4575" s="126">
        <v>373</v>
      </c>
      <c r="B4575" s="126"/>
      <c r="C4575" s="127" t="s">
        <v>1273</v>
      </c>
      <c r="D4575" s="121">
        <v>43059</v>
      </c>
      <c r="E4575" s="122" t="s">
        <v>10216</v>
      </c>
      <c r="F4575" s="122" t="s">
        <v>3</v>
      </c>
      <c r="G4575" s="122">
        <v>1562555</v>
      </c>
      <c r="H4575" s="126"/>
      <c r="I4575" s="130" t="s">
        <v>11621</v>
      </c>
      <c r="J4575" s="126"/>
      <c r="K4575" s="126"/>
      <c r="L4575" s="126"/>
      <c r="M4575" s="126"/>
      <c r="N4575" s="226">
        <v>0</v>
      </c>
      <c r="O4575" s="226">
        <v>2513</v>
      </c>
      <c r="P4575" s="126" t="s">
        <v>1331</v>
      </c>
    </row>
    <row r="4576" spans="1:16" ht="51">
      <c r="A4576" s="126" t="s">
        <v>620</v>
      </c>
      <c r="B4576" s="126"/>
      <c r="C4576" s="127" t="s">
        <v>714</v>
      </c>
      <c r="D4576" s="121">
        <v>43059</v>
      </c>
      <c r="E4576" s="122" t="s">
        <v>10217</v>
      </c>
      <c r="F4576" s="122" t="s">
        <v>3</v>
      </c>
      <c r="G4576" s="122">
        <v>1562601</v>
      </c>
      <c r="H4576" s="126"/>
      <c r="I4576" s="130" t="s">
        <v>11622</v>
      </c>
      <c r="J4576" s="126"/>
      <c r="K4576" s="126"/>
      <c r="L4576" s="126"/>
      <c r="M4576" s="126"/>
      <c r="N4576" s="226">
        <v>0</v>
      </c>
      <c r="O4576" s="226">
        <v>2000</v>
      </c>
      <c r="P4576" s="126" t="s">
        <v>1331</v>
      </c>
    </row>
    <row r="4577" spans="1:16" ht="51">
      <c r="A4577" s="126" t="s">
        <v>620</v>
      </c>
      <c r="B4577" s="126"/>
      <c r="C4577" s="127" t="s">
        <v>714</v>
      </c>
      <c r="D4577" s="121">
        <v>43059</v>
      </c>
      <c r="E4577" s="122" t="s">
        <v>10218</v>
      </c>
      <c r="F4577" s="122" t="s">
        <v>3</v>
      </c>
      <c r="G4577" s="122">
        <v>1562625</v>
      </c>
      <c r="H4577" s="126"/>
      <c r="I4577" s="130" t="s">
        <v>11623</v>
      </c>
      <c r="J4577" s="126"/>
      <c r="K4577" s="126"/>
      <c r="L4577" s="126"/>
      <c r="M4577" s="126"/>
      <c r="N4577" s="226">
        <v>0</v>
      </c>
      <c r="O4577" s="226">
        <v>1929</v>
      </c>
      <c r="P4577" s="126" t="s">
        <v>12606</v>
      </c>
    </row>
    <row r="4578" spans="1:16" ht="38.25">
      <c r="A4578" s="126">
        <v>378</v>
      </c>
      <c r="B4578" s="126"/>
      <c r="C4578" s="127" t="s">
        <v>1278</v>
      </c>
      <c r="D4578" s="121">
        <v>43059</v>
      </c>
      <c r="E4578" s="122" t="s">
        <v>10219</v>
      </c>
      <c r="F4578" s="122" t="s">
        <v>3</v>
      </c>
      <c r="G4578" s="122">
        <v>1562649</v>
      </c>
      <c r="H4578" s="126"/>
      <c r="I4578" s="130" t="s">
        <v>11624</v>
      </c>
      <c r="J4578" s="126"/>
      <c r="K4578" s="126"/>
      <c r="L4578" s="126"/>
      <c r="M4578" s="126"/>
      <c r="N4578" s="226">
        <v>0</v>
      </c>
      <c r="O4578" s="226">
        <v>800</v>
      </c>
      <c r="P4578" s="126" t="s">
        <v>1331</v>
      </c>
    </row>
    <row r="4579" spans="1:16" ht="51">
      <c r="A4579" s="126">
        <v>292</v>
      </c>
      <c r="B4579" s="126"/>
      <c r="C4579" s="127" t="s">
        <v>152</v>
      </c>
      <c r="D4579" s="121">
        <v>43059</v>
      </c>
      <c r="E4579" s="122" t="s">
        <v>10220</v>
      </c>
      <c r="F4579" s="122" t="s">
        <v>3</v>
      </c>
      <c r="G4579" s="122">
        <v>1562667</v>
      </c>
      <c r="H4579" s="126"/>
      <c r="I4579" s="130" t="s">
        <v>7518</v>
      </c>
      <c r="J4579" s="126"/>
      <c r="K4579" s="126"/>
      <c r="L4579" s="126"/>
      <c r="M4579" s="126"/>
      <c r="N4579" s="226">
        <v>0</v>
      </c>
      <c r="O4579" s="226">
        <v>351</v>
      </c>
      <c r="P4579" s="126" t="s">
        <v>1331</v>
      </c>
    </row>
    <row r="4580" spans="1:16" ht="51">
      <c r="A4580" s="126">
        <v>292</v>
      </c>
      <c r="B4580" s="126"/>
      <c r="C4580" s="127" t="s">
        <v>152</v>
      </c>
      <c r="D4580" s="121">
        <v>43059</v>
      </c>
      <c r="E4580" s="122" t="s">
        <v>10221</v>
      </c>
      <c r="F4580" s="122" t="s">
        <v>3</v>
      </c>
      <c r="G4580" s="122">
        <v>1562668</v>
      </c>
      <c r="H4580" s="126"/>
      <c r="I4580" s="130" t="s">
        <v>7518</v>
      </c>
      <c r="J4580" s="126"/>
      <c r="K4580" s="126"/>
      <c r="L4580" s="126"/>
      <c r="M4580" s="126"/>
      <c r="N4580" s="226">
        <v>0</v>
      </c>
      <c r="O4580" s="226">
        <v>319</v>
      </c>
      <c r="P4580" s="126" t="s">
        <v>1331</v>
      </c>
    </row>
    <row r="4581" spans="1:16" ht="51">
      <c r="A4581" s="126">
        <v>292</v>
      </c>
      <c r="B4581" s="126"/>
      <c r="C4581" s="127" t="s">
        <v>152</v>
      </c>
      <c r="D4581" s="121">
        <v>43059</v>
      </c>
      <c r="E4581" s="122" t="s">
        <v>10222</v>
      </c>
      <c r="F4581" s="122" t="s">
        <v>3</v>
      </c>
      <c r="G4581" s="122">
        <v>1562669</v>
      </c>
      <c r="H4581" s="126"/>
      <c r="I4581" s="130" t="s">
        <v>7518</v>
      </c>
      <c r="J4581" s="126"/>
      <c r="K4581" s="126"/>
      <c r="L4581" s="126"/>
      <c r="M4581" s="126"/>
      <c r="N4581" s="226">
        <v>0</v>
      </c>
      <c r="O4581" s="226">
        <v>360</v>
      </c>
      <c r="P4581" s="126" t="s">
        <v>1331</v>
      </c>
    </row>
    <row r="4582" spans="1:16" ht="51">
      <c r="A4582" s="126">
        <v>292</v>
      </c>
      <c r="B4582" s="126"/>
      <c r="C4582" s="127" t="s">
        <v>152</v>
      </c>
      <c r="D4582" s="121">
        <v>43059</v>
      </c>
      <c r="E4582" s="122" t="s">
        <v>10223</v>
      </c>
      <c r="F4582" s="122" t="s">
        <v>3</v>
      </c>
      <c r="G4582" s="122">
        <v>1562670</v>
      </c>
      <c r="H4582" s="126"/>
      <c r="I4582" s="130" t="s">
        <v>7518</v>
      </c>
      <c r="J4582" s="126"/>
      <c r="K4582" s="126"/>
      <c r="L4582" s="126"/>
      <c r="M4582" s="126"/>
      <c r="N4582" s="226">
        <v>0</v>
      </c>
      <c r="O4582" s="226">
        <v>283</v>
      </c>
      <c r="P4582" s="126" t="s">
        <v>1331</v>
      </c>
    </row>
    <row r="4583" spans="1:16" ht="51">
      <c r="A4583" s="126">
        <v>292</v>
      </c>
      <c r="B4583" s="126"/>
      <c r="C4583" s="127" t="s">
        <v>152</v>
      </c>
      <c r="D4583" s="121">
        <v>43059</v>
      </c>
      <c r="E4583" s="122" t="s">
        <v>10224</v>
      </c>
      <c r="F4583" s="122" t="s">
        <v>3</v>
      </c>
      <c r="G4583" s="122">
        <v>1562672</v>
      </c>
      <c r="H4583" s="126"/>
      <c r="I4583" s="130" t="s">
        <v>7518</v>
      </c>
      <c r="J4583" s="126"/>
      <c r="K4583" s="126"/>
      <c r="L4583" s="126"/>
      <c r="M4583" s="126"/>
      <c r="N4583" s="226">
        <v>0</v>
      </c>
      <c r="O4583" s="226">
        <v>246</v>
      </c>
      <c r="P4583" s="126" t="s">
        <v>1331</v>
      </c>
    </row>
    <row r="4584" spans="1:16" ht="38.25">
      <c r="A4584" s="126">
        <v>580</v>
      </c>
      <c r="B4584" s="126"/>
      <c r="C4584" s="127" t="s">
        <v>218</v>
      </c>
      <c r="D4584" s="121">
        <v>43059</v>
      </c>
      <c r="E4584" s="122" t="s">
        <v>10225</v>
      </c>
      <c r="F4584" s="122" t="s">
        <v>3</v>
      </c>
      <c r="G4584" s="122">
        <v>1562689</v>
      </c>
      <c r="H4584" s="126"/>
      <c r="I4584" s="130" t="s">
        <v>11625</v>
      </c>
      <c r="J4584" s="126"/>
      <c r="K4584" s="126"/>
      <c r="L4584" s="126"/>
      <c r="M4584" s="126"/>
      <c r="N4584" s="226">
        <v>0</v>
      </c>
      <c r="O4584" s="226">
        <v>10</v>
      </c>
      <c r="P4584" s="126" t="s">
        <v>1331</v>
      </c>
    </row>
    <row r="4585" spans="1:16" ht="51">
      <c r="A4585" s="126">
        <v>201</v>
      </c>
      <c r="B4585" s="126"/>
      <c r="C4585" s="127" t="s">
        <v>757</v>
      </c>
      <c r="D4585" s="121">
        <v>43059</v>
      </c>
      <c r="E4585" s="122" t="s">
        <v>10226</v>
      </c>
      <c r="F4585" s="122" t="s">
        <v>3</v>
      </c>
      <c r="G4585" s="122">
        <v>1562692</v>
      </c>
      <c r="H4585" s="126"/>
      <c r="I4585" s="130" t="s">
        <v>11626</v>
      </c>
      <c r="J4585" s="126"/>
      <c r="K4585" s="126"/>
      <c r="L4585" s="126"/>
      <c r="M4585" s="126"/>
      <c r="N4585" s="226">
        <v>0</v>
      </c>
      <c r="O4585" s="226">
        <v>33.5</v>
      </c>
      <c r="P4585" s="126" t="s">
        <v>1331</v>
      </c>
    </row>
    <row r="4586" spans="1:16" ht="51">
      <c r="A4586" s="126" t="s">
        <v>620</v>
      </c>
      <c r="B4586" s="126"/>
      <c r="C4586" s="127" t="s">
        <v>714</v>
      </c>
      <c r="D4586" s="121">
        <v>43059</v>
      </c>
      <c r="E4586" s="122" t="s">
        <v>10227</v>
      </c>
      <c r="F4586" s="122" t="s">
        <v>3</v>
      </c>
      <c r="G4586" s="122">
        <v>1562698</v>
      </c>
      <c r="H4586" s="126"/>
      <c r="I4586" s="130" t="s">
        <v>11627</v>
      </c>
      <c r="J4586" s="126"/>
      <c r="K4586" s="126"/>
      <c r="L4586" s="126"/>
      <c r="M4586" s="126"/>
      <c r="N4586" s="226">
        <v>0</v>
      </c>
      <c r="O4586" s="226">
        <v>4349.12</v>
      </c>
      <c r="P4586" s="126" t="s">
        <v>1331</v>
      </c>
    </row>
    <row r="4587" spans="1:16" ht="51">
      <c r="A4587" s="126" t="s">
        <v>620</v>
      </c>
      <c r="B4587" s="126"/>
      <c r="C4587" s="127" t="s">
        <v>714</v>
      </c>
      <c r="D4587" s="121">
        <v>43059</v>
      </c>
      <c r="E4587" s="122" t="s">
        <v>10228</v>
      </c>
      <c r="F4587" s="122" t="s">
        <v>3</v>
      </c>
      <c r="G4587" s="122">
        <v>1562704</v>
      </c>
      <c r="H4587" s="126"/>
      <c r="I4587" s="130" t="s">
        <v>11628</v>
      </c>
      <c r="J4587" s="126"/>
      <c r="K4587" s="126"/>
      <c r="L4587" s="126"/>
      <c r="M4587" s="126"/>
      <c r="N4587" s="226">
        <v>0</v>
      </c>
      <c r="O4587" s="226">
        <v>38.81</v>
      </c>
      <c r="P4587" s="126" t="s">
        <v>1331</v>
      </c>
    </row>
    <row r="4588" spans="1:16" ht="51">
      <c r="A4588" s="126">
        <v>46</v>
      </c>
      <c r="B4588" s="126"/>
      <c r="C4588" s="127" t="s">
        <v>699</v>
      </c>
      <c r="D4588" s="121">
        <v>43059</v>
      </c>
      <c r="E4588" s="122" t="s">
        <v>10229</v>
      </c>
      <c r="F4588" s="122" t="s">
        <v>3</v>
      </c>
      <c r="G4588" s="122">
        <v>1562710</v>
      </c>
      <c r="H4588" s="126"/>
      <c r="I4588" s="130" t="s">
        <v>11629</v>
      </c>
      <c r="J4588" s="126"/>
      <c r="K4588" s="126"/>
      <c r="L4588" s="126"/>
      <c r="M4588" s="126"/>
      <c r="N4588" s="226">
        <v>0</v>
      </c>
      <c r="O4588" s="226">
        <v>162</v>
      </c>
      <c r="P4588" s="126" t="s">
        <v>1331</v>
      </c>
    </row>
    <row r="4589" spans="1:16" ht="63.75">
      <c r="A4589" s="126" t="s">
        <v>620</v>
      </c>
      <c r="B4589" s="126"/>
      <c r="C4589" s="127" t="s">
        <v>714</v>
      </c>
      <c r="D4589" s="121">
        <v>43059</v>
      </c>
      <c r="E4589" s="122" t="s">
        <v>10230</v>
      </c>
      <c r="F4589" s="122" t="s">
        <v>3</v>
      </c>
      <c r="G4589" s="122">
        <v>1562768</v>
      </c>
      <c r="H4589" s="126"/>
      <c r="I4589" s="130" t="s">
        <v>11630</v>
      </c>
      <c r="J4589" s="126"/>
      <c r="K4589" s="126"/>
      <c r="L4589" s="126"/>
      <c r="M4589" s="126"/>
      <c r="N4589" s="226">
        <v>0</v>
      </c>
      <c r="O4589" s="226">
        <v>3.5</v>
      </c>
      <c r="P4589" s="126" t="s">
        <v>1331</v>
      </c>
    </row>
    <row r="4590" spans="1:16" ht="51">
      <c r="A4590" s="126">
        <v>523</v>
      </c>
      <c r="B4590" s="126"/>
      <c r="C4590" s="127" t="s">
        <v>846</v>
      </c>
      <c r="D4590" s="121">
        <v>43060</v>
      </c>
      <c r="E4590" s="122" t="s">
        <v>10231</v>
      </c>
      <c r="F4590" s="122" t="s">
        <v>3</v>
      </c>
      <c r="G4590" s="122">
        <v>1562937</v>
      </c>
      <c r="H4590" s="126"/>
      <c r="I4590" s="130" t="s">
        <v>11631</v>
      </c>
      <c r="J4590" s="126"/>
      <c r="K4590" s="126"/>
      <c r="L4590" s="126"/>
      <c r="M4590" s="126"/>
      <c r="N4590" s="226">
        <v>0</v>
      </c>
      <c r="O4590" s="226">
        <v>2602</v>
      </c>
      <c r="P4590" s="126" t="s">
        <v>1331</v>
      </c>
    </row>
    <row r="4591" spans="1:16" ht="51">
      <c r="A4591" s="126" t="s">
        <v>620</v>
      </c>
      <c r="B4591" s="126"/>
      <c r="C4591" s="127" t="s">
        <v>714</v>
      </c>
      <c r="D4591" s="121">
        <v>43060</v>
      </c>
      <c r="E4591" s="122" t="s">
        <v>10232</v>
      </c>
      <c r="F4591" s="122" t="s">
        <v>3</v>
      </c>
      <c r="G4591" s="122">
        <v>1562941</v>
      </c>
      <c r="H4591" s="126"/>
      <c r="I4591" s="130" t="s">
        <v>11632</v>
      </c>
      <c r="J4591" s="126"/>
      <c r="K4591" s="126"/>
      <c r="L4591" s="126"/>
      <c r="M4591" s="126"/>
      <c r="N4591" s="226">
        <v>0</v>
      </c>
      <c r="O4591" s="226">
        <v>3382.7</v>
      </c>
      <c r="P4591" s="126" t="s">
        <v>1331</v>
      </c>
    </row>
    <row r="4592" spans="1:16" ht="63.75">
      <c r="A4592" s="126">
        <v>25</v>
      </c>
      <c r="B4592" s="126"/>
      <c r="C4592" s="127" t="s">
        <v>695</v>
      </c>
      <c r="D4592" s="121">
        <v>43060</v>
      </c>
      <c r="E4592" s="122" t="s">
        <v>10233</v>
      </c>
      <c r="F4592" s="122" t="s">
        <v>3</v>
      </c>
      <c r="G4592" s="122">
        <v>1563045</v>
      </c>
      <c r="H4592" s="126"/>
      <c r="I4592" s="130" t="s">
        <v>11633</v>
      </c>
      <c r="J4592" s="126"/>
      <c r="K4592" s="126"/>
      <c r="L4592" s="126"/>
      <c r="M4592" s="126"/>
      <c r="N4592" s="226">
        <v>0</v>
      </c>
      <c r="O4592" s="226">
        <v>2436810.2000000002</v>
      </c>
      <c r="P4592" s="126" t="s">
        <v>1331</v>
      </c>
    </row>
    <row r="4593" spans="1:16" ht="51">
      <c r="A4593" s="126">
        <v>523</v>
      </c>
      <c r="B4593" s="126"/>
      <c r="C4593" s="127" t="s">
        <v>846</v>
      </c>
      <c r="D4593" s="121">
        <v>43060</v>
      </c>
      <c r="E4593" s="122" t="s">
        <v>10234</v>
      </c>
      <c r="F4593" s="122" t="s">
        <v>3</v>
      </c>
      <c r="G4593" s="122">
        <v>1563052</v>
      </c>
      <c r="H4593" s="126"/>
      <c r="I4593" s="130" t="s">
        <v>11634</v>
      </c>
      <c r="J4593" s="126"/>
      <c r="K4593" s="126"/>
      <c r="L4593" s="126"/>
      <c r="M4593" s="126"/>
      <c r="N4593" s="226">
        <v>0</v>
      </c>
      <c r="O4593" s="226">
        <v>2411</v>
      </c>
      <c r="P4593" s="126" t="s">
        <v>1331</v>
      </c>
    </row>
    <row r="4594" spans="1:16" ht="51">
      <c r="A4594" s="126">
        <v>163</v>
      </c>
      <c r="B4594" s="126"/>
      <c r="C4594" s="127" t="s">
        <v>749</v>
      </c>
      <c r="D4594" s="121">
        <v>43060</v>
      </c>
      <c r="E4594" s="122" t="s">
        <v>10235</v>
      </c>
      <c r="F4594" s="122" t="s">
        <v>3</v>
      </c>
      <c r="G4594" s="122">
        <v>1563081</v>
      </c>
      <c r="H4594" s="126"/>
      <c r="I4594" s="130" t="s">
        <v>11635</v>
      </c>
      <c r="J4594" s="126"/>
      <c r="K4594" s="126"/>
      <c r="L4594" s="126"/>
      <c r="M4594" s="126"/>
      <c r="N4594" s="226">
        <v>0</v>
      </c>
      <c r="O4594" s="226">
        <v>6671.97</v>
      </c>
      <c r="P4594" s="126" t="s">
        <v>1331</v>
      </c>
    </row>
    <row r="4595" spans="1:16" ht="51">
      <c r="A4595" s="126">
        <v>86</v>
      </c>
      <c r="B4595" s="126"/>
      <c r="C4595" s="127" t="s">
        <v>711</v>
      </c>
      <c r="D4595" s="121">
        <v>43060</v>
      </c>
      <c r="E4595" s="122" t="s">
        <v>10236</v>
      </c>
      <c r="F4595" s="122" t="s">
        <v>3</v>
      </c>
      <c r="G4595" s="122">
        <v>1563104</v>
      </c>
      <c r="H4595" s="126"/>
      <c r="I4595" s="130" t="s">
        <v>11636</v>
      </c>
      <c r="J4595" s="126"/>
      <c r="K4595" s="126"/>
      <c r="L4595" s="126"/>
      <c r="M4595" s="126"/>
      <c r="N4595" s="226">
        <v>0</v>
      </c>
      <c r="O4595" s="226">
        <v>1436</v>
      </c>
      <c r="P4595" s="126" t="s">
        <v>1331</v>
      </c>
    </row>
    <row r="4596" spans="1:16" ht="51">
      <c r="A4596" s="126">
        <v>86</v>
      </c>
      <c r="B4596" s="126"/>
      <c r="C4596" s="127" t="s">
        <v>711</v>
      </c>
      <c r="D4596" s="121">
        <v>43060</v>
      </c>
      <c r="E4596" s="122" t="s">
        <v>10237</v>
      </c>
      <c r="F4596" s="122" t="s">
        <v>3</v>
      </c>
      <c r="G4596" s="122">
        <v>1563106</v>
      </c>
      <c r="H4596" s="126"/>
      <c r="I4596" s="130" t="s">
        <v>11637</v>
      </c>
      <c r="J4596" s="126"/>
      <c r="K4596" s="126"/>
      <c r="L4596" s="126"/>
      <c r="M4596" s="126"/>
      <c r="N4596" s="226">
        <v>0</v>
      </c>
      <c r="O4596" s="226">
        <v>1297</v>
      </c>
      <c r="P4596" s="126" t="s">
        <v>1331</v>
      </c>
    </row>
    <row r="4597" spans="1:16" ht="51">
      <c r="A4597" s="126">
        <v>16</v>
      </c>
      <c r="B4597" s="126"/>
      <c r="C4597" s="127" t="s">
        <v>693</v>
      </c>
      <c r="D4597" s="121">
        <v>43060</v>
      </c>
      <c r="E4597" s="122" t="s">
        <v>10238</v>
      </c>
      <c r="F4597" s="122" t="s">
        <v>3</v>
      </c>
      <c r="G4597" s="122">
        <v>1563111</v>
      </c>
      <c r="H4597" s="126"/>
      <c r="I4597" s="130" t="s">
        <v>11638</v>
      </c>
      <c r="J4597" s="126"/>
      <c r="K4597" s="126"/>
      <c r="L4597" s="126"/>
      <c r="M4597" s="126"/>
      <c r="N4597" s="226">
        <v>0</v>
      </c>
      <c r="O4597" s="226">
        <v>330</v>
      </c>
      <c r="P4597" s="126" t="s">
        <v>12606</v>
      </c>
    </row>
    <row r="4598" spans="1:16" ht="38.25">
      <c r="A4598" s="126">
        <v>523</v>
      </c>
      <c r="B4598" s="126"/>
      <c r="C4598" s="127" t="s">
        <v>846</v>
      </c>
      <c r="D4598" s="121">
        <v>43060</v>
      </c>
      <c r="E4598" s="122" t="s">
        <v>10239</v>
      </c>
      <c r="F4598" s="122" t="s">
        <v>3</v>
      </c>
      <c r="G4598" s="122">
        <v>1562939</v>
      </c>
      <c r="H4598" s="126"/>
      <c r="I4598" s="130" t="s">
        <v>11639</v>
      </c>
      <c r="J4598" s="126"/>
      <c r="K4598" s="126"/>
      <c r="L4598" s="126"/>
      <c r="M4598" s="126"/>
      <c r="N4598" s="226">
        <v>0</v>
      </c>
      <c r="O4598" s="226">
        <v>19.5</v>
      </c>
      <c r="P4598" s="126" t="s">
        <v>1331</v>
      </c>
    </row>
    <row r="4599" spans="1:16" ht="38.25">
      <c r="A4599" s="126">
        <v>47</v>
      </c>
      <c r="B4599" s="126"/>
      <c r="C4599" s="127" t="s">
        <v>700</v>
      </c>
      <c r="D4599" s="121">
        <v>43060</v>
      </c>
      <c r="E4599" s="122" t="s">
        <v>10240</v>
      </c>
      <c r="F4599" s="122" t="s">
        <v>3</v>
      </c>
      <c r="G4599" s="122">
        <v>1562962</v>
      </c>
      <c r="H4599" s="126"/>
      <c r="I4599" s="130" t="s">
        <v>11640</v>
      </c>
      <c r="J4599" s="126"/>
      <c r="K4599" s="126"/>
      <c r="L4599" s="126"/>
      <c r="M4599" s="126"/>
      <c r="N4599" s="226">
        <v>0</v>
      </c>
      <c r="O4599" s="226">
        <v>4300.13</v>
      </c>
      <c r="P4599" s="126" t="s">
        <v>1331</v>
      </c>
    </row>
    <row r="4600" spans="1:16" ht="51">
      <c r="A4600" s="126" t="s">
        <v>620</v>
      </c>
      <c r="B4600" s="126"/>
      <c r="C4600" s="127" t="s">
        <v>714</v>
      </c>
      <c r="D4600" s="121">
        <v>43060</v>
      </c>
      <c r="E4600" s="122" t="s">
        <v>10241</v>
      </c>
      <c r="F4600" s="122" t="s">
        <v>3</v>
      </c>
      <c r="G4600" s="122">
        <v>1562981</v>
      </c>
      <c r="H4600" s="126"/>
      <c r="I4600" s="130" t="s">
        <v>11641</v>
      </c>
      <c r="J4600" s="126"/>
      <c r="K4600" s="126"/>
      <c r="L4600" s="126"/>
      <c r="M4600" s="126"/>
      <c r="N4600" s="226">
        <v>0</v>
      </c>
      <c r="O4600" s="226">
        <v>4561.62</v>
      </c>
      <c r="P4600" s="126" t="s">
        <v>1331</v>
      </c>
    </row>
    <row r="4601" spans="1:16" ht="51">
      <c r="A4601" s="126" t="s">
        <v>620</v>
      </c>
      <c r="B4601" s="126"/>
      <c r="C4601" s="127" t="s">
        <v>714</v>
      </c>
      <c r="D4601" s="121">
        <v>43060</v>
      </c>
      <c r="E4601" s="122" t="s">
        <v>10242</v>
      </c>
      <c r="F4601" s="122" t="s">
        <v>3</v>
      </c>
      <c r="G4601" s="122">
        <v>1562982</v>
      </c>
      <c r="H4601" s="126"/>
      <c r="I4601" s="130" t="s">
        <v>11642</v>
      </c>
      <c r="J4601" s="126"/>
      <c r="K4601" s="126"/>
      <c r="L4601" s="126"/>
      <c r="M4601" s="126"/>
      <c r="N4601" s="226">
        <v>0</v>
      </c>
      <c r="O4601" s="226">
        <v>4561.62</v>
      </c>
      <c r="P4601" s="126" t="s">
        <v>1331</v>
      </c>
    </row>
    <row r="4602" spans="1:16" ht="51">
      <c r="A4602" s="126" t="s">
        <v>620</v>
      </c>
      <c r="B4602" s="126"/>
      <c r="C4602" s="127" t="s">
        <v>714</v>
      </c>
      <c r="D4602" s="121">
        <v>43060</v>
      </c>
      <c r="E4602" s="122" t="s">
        <v>10243</v>
      </c>
      <c r="F4602" s="122" t="s">
        <v>3</v>
      </c>
      <c r="G4602" s="122">
        <v>1562985</v>
      </c>
      <c r="H4602" s="126"/>
      <c r="I4602" s="130" t="s">
        <v>11643</v>
      </c>
      <c r="J4602" s="126"/>
      <c r="K4602" s="126"/>
      <c r="L4602" s="126"/>
      <c r="M4602" s="126"/>
      <c r="N4602" s="226">
        <v>0</v>
      </c>
      <c r="O4602" s="226">
        <v>4561.62</v>
      </c>
      <c r="P4602" s="126" t="s">
        <v>1331</v>
      </c>
    </row>
    <row r="4603" spans="1:16" ht="38.25">
      <c r="A4603" s="126">
        <v>20</v>
      </c>
      <c r="B4603" s="126"/>
      <c r="C4603" s="127" t="s">
        <v>694</v>
      </c>
      <c r="D4603" s="121">
        <v>43060</v>
      </c>
      <c r="E4603" s="122" t="s">
        <v>10244</v>
      </c>
      <c r="F4603" s="122" t="s">
        <v>3</v>
      </c>
      <c r="G4603" s="122">
        <v>1563002</v>
      </c>
      <c r="H4603" s="126"/>
      <c r="I4603" s="130" t="s">
        <v>11644</v>
      </c>
      <c r="J4603" s="126"/>
      <c r="K4603" s="126"/>
      <c r="L4603" s="126"/>
      <c r="M4603" s="126"/>
      <c r="N4603" s="226">
        <v>0</v>
      </c>
      <c r="O4603" s="226">
        <v>50</v>
      </c>
      <c r="P4603" s="126" t="s">
        <v>1331</v>
      </c>
    </row>
    <row r="4604" spans="1:16" ht="38.25">
      <c r="A4604" s="126">
        <v>20</v>
      </c>
      <c r="B4604" s="126"/>
      <c r="C4604" s="127" t="s">
        <v>694</v>
      </c>
      <c r="D4604" s="121">
        <v>43060</v>
      </c>
      <c r="E4604" s="122" t="s">
        <v>10245</v>
      </c>
      <c r="F4604" s="122" t="s">
        <v>3</v>
      </c>
      <c r="G4604" s="122">
        <v>1563004</v>
      </c>
      <c r="H4604" s="126"/>
      <c r="I4604" s="130" t="s">
        <v>11646</v>
      </c>
      <c r="J4604" s="126"/>
      <c r="K4604" s="126"/>
      <c r="L4604" s="126"/>
      <c r="M4604" s="126"/>
      <c r="N4604" s="226">
        <v>0</v>
      </c>
      <c r="O4604" s="226">
        <v>50</v>
      </c>
      <c r="P4604" s="126" t="s">
        <v>1331</v>
      </c>
    </row>
    <row r="4605" spans="1:16" ht="38.25">
      <c r="A4605" s="126">
        <v>20</v>
      </c>
      <c r="B4605" s="126"/>
      <c r="C4605" s="127" t="s">
        <v>694</v>
      </c>
      <c r="D4605" s="121">
        <v>43060</v>
      </c>
      <c r="E4605" s="122" t="s">
        <v>10246</v>
      </c>
      <c r="F4605" s="122" t="s">
        <v>3</v>
      </c>
      <c r="G4605" s="122">
        <v>1563006</v>
      </c>
      <c r="H4605" s="126"/>
      <c r="I4605" s="130" t="s">
        <v>11646</v>
      </c>
      <c r="J4605" s="126"/>
      <c r="K4605" s="126"/>
      <c r="L4605" s="126"/>
      <c r="M4605" s="126"/>
      <c r="N4605" s="226">
        <v>0</v>
      </c>
      <c r="O4605" s="226">
        <v>50</v>
      </c>
      <c r="P4605" s="126" t="s">
        <v>1331</v>
      </c>
    </row>
    <row r="4606" spans="1:16" ht="38.25">
      <c r="A4606" s="126">
        <v>20</v>
      </c>
      <c r="B4606" s="126"/>
      <c r="C4606" s="127" t="s">
        <v>694</v>
      </c>
      <c r="D4606" s="121">
        <v>43060</v>
      </c>
      <c r="E4606" s="122" t="s">
        <v>10247</v>
      </c>
      <c r="F4606" s="122" t="s">
        <v>3</v>
      </c>
      <c r="G4606" s="122">
        <v>1563008</v>
      </c>
      <c r="H4606" s="126"/>
      <c r="I4606" s="130" t="s">
        <v>11646</v>
      </c>
      <c r="J4606" s="126"/>
      <c r="K4606" s="126"/>
      <c r="L4606" s="126"/>
      <c r="M4606" s="126"/>
      <c r="N4606" s="226">
        <v>0</v>
      </c>
      <c r="O4606" s="226">
        <v>50</v>
      </c>
      <c r="P4606" s="126" t="s">
        <v>1331</v>
      </c>
    </row>
    <row r="4607" spans="1:16" ht="38.25">
      <c r="A4607" s="126">
        <v>20</v>
      </c>
      <c r="B4607" s="126"/>
      <c r="C4607" s="127" t="s">
        <v>694</v>
      </c>
      <c r="D4607" s="121">
        <v>43060</v>
      </c>
      <c r="E4607" s="122" t="s">
        <v>10248</v>
      </c>
      <c r="F4607" s="122" t="s">
        <v>3</v>
      </c>
      <c r="G4607" s="122">
        <v>1563010</v>
      </c>
      <c r="H4607" s="126"/>
      <c r="I4607" s="130" t="s">
        <v>11647</v>
      </c>
      <c r="J4607" s="126"/>
      <c r="K4607" s="126"/>
      <c r="L4607" s="126"/>
      <c r="M4607" s="126"/>
      <c r="N4607" s="226">
        <v>0</v>
      </c>
      <c r="O4607" s="226">
        <v>50</v>
      </c>
      <c r="P4607" s="126" t="s">
        <v>1331</v>
      </c>
    </row>
    <row r="4608" spans="1:16" ht="38.25">
      <c r="A4608" s="126">
        <v>20</v>
      </c>
      <c r="B4608" s="126"/>
      <c r="C4608" s="127" t="s">
        <v>694</v>
      </c>
      <c r="D4608" s="121">
        <v>43060</v>
      </c>
      <c r="E4608" s="122" t="s">
        <v>10249</v>
      </c>
      <c r="F4608" s="122" t="s">
        <v>3</v>
      </c>
      <c r="G4608" s="122">
        <v>1563016</v>
      </c>
      <c r="H4608" s="126"/>
      <c r="I4608" s="130" t="s">
        <v>11644</v>
      </c>
      <c r="J4608" s="126"/>
      <c r="K4608" s="126"/>
      <c r="L4608" s="126"/>
      <c r="M4608" s="126"/>
      <c r="N4608" s="226">
        <v>0</v>
      </c>
      <c r="O4608" s="226">
        <v>100</v>
      </c>
      <c r="P4608" s="126" t="s">
        <v>1331</v>
      </c>
    </row>
    <row r="4609" spans="1:16" ht="38.25">
      <c r="A4609" s="126">
        <v>20</v>
      </c>
      <c r="B4609" s="126"/>
      <c r="C4609" s="127" t="s">
        <v>694</v>
      </c>
      <c r="D4609" s="121">
        <v>43060</v>
      </c>
      <c r="E4609" s="122" t="s">
        <v>10250</v>
      </c>
      <c r="F4609" s="122" t="s">
        <v>3</v>
      </c>
      <c r="G4609" s="122">
        <v>1563018</v>
      </c>
      <c r="H4609" s="126"/>
      <c r="I4609" s="130" t="s">
        <v>11644</v>
      </c>
      <c r="J4609" s="126"/>
      <c r="K4609" s="126"/>
      <c r="L4609" s="126"/>
      <c r="M4609" s="126"/>
      <c r="N4609" s="226">
        <v>0</v>
      </c>
      <c r="O4609" s="226">
        <v>100</v>
      </c>
      <c r="P4609" s="126" t="s">
        <v>1331</v>
      </c>
    </row>
    <row r="4610" spans="1:16" ht="38.25">
      <c r="A4610" s="126">
        <v>20</v>
      </c>
      <c r="B4610" s="126"/>
      <c r="C4610" s="127" t="s">
        <v>694</v>
      </c>
      <c r="D4610" s="121">
        <v>43060</v>
      </c>
      <c r="E4610" s="122" t="s">
        <v>10251</v>
      </c>
      <c r="F4610" s="122" t="s">
        <v>3</v>
      </c>
      <c r="G4610" s="122">
        <v>1563024</v>
      </c>
      <c r="H4610" s="126"/>
      <c r="I4610" s="130" t="s">
        <v>11644</v>
      </c>
      <c r="J4610" s="126"/>
      <c r="K4610" s="126"/>
      <c r="L4610" s="126"/>
      <c r="M4610" s="126"/>
      <c r="N4610" s="226">
        <v>0</v>
      </c>
      <c r="O4610" s="226">
        <v>100</v>
      </c>
      <c r="P4610" s="126" t="s">
        <v>1331</v>
      </c>
    </row>
    <row r="4611" spans="1:16" ht="51">
      <c r="A4611" s="126">
        <v>20</v>
      </c>
      <c r="B4611" s="126"/>
      <c r="C4611" s="127" t="s">
        <v>694</v>
      </c>
      <c r="D4611" s="121">
        <v>43060</v>
      </c>
      <c r="E4611" s="122" t="s">
        <v>10252</v>
      </c>
      <c r="F4611" s="122" t="s">
        <v>3</v>
      </c>
      <c r="G4611" s="122">
        <v>1563030</v>
      </c>
      <c r="H4611" s="126"/>
      <c r="I4611" s="130" t="s">
        <v>11645</v>
      </c>
      <c r="J4611" s="126"/>
      <c r="K4611" s="126"/>
      <c r="L4611" s="126"/>
      <c r="M4611" s="126"/>
      <c r="N4611" s="226">
        <v>0</v>
      </c>
      <c r="O4611" s="226">
        <v>374</v>
      </c>
      <c r="P4611" s="126" t="s">
        <v>1331</v>
      </c>
    </row>
    <row r="4612" spans="1:16" ht="51">
      <c r="A4612" s="126">
        <v>20</v>
      </c>
      <c r="B4612" s="126"/>
      <c r="C4612" s="127" t="s">
        <v>694</v>
      </c>
      <c r="D4612" s="121">
        <v>43060</v>
      </c>
      <c r="E4612" s="122" t="s">
        <v>10253</v>
      </c>
      <c r="F4612" s="122" t="s">
        <v>3</v>
      </c>
      <c r="G4612" s="122">
        <v>1563031</v>
      </c>
      <c r="H4612" s="126"/>
      <c r="I4612" s="130" t="s">
        <v>11645</v>
      </c>
      <c r="J4612" s="126"/>
      <c r="K4612" s="126"/>
      <c r="L4612" s="126"/>
      <c r="M4612" s="126"/>
      <c r="N4612" s="226">
        <v>0</v>
      </c>
      <c r="O4612" s="226">
        <v>372</v>
      </c>
      <c r="P4612" s="126" t="s">
        <v>1331</v>
      </c>
    </row>
    <row r="4613" spans="1:16" ht="51">
      <c r="A4613" s="126" t="s">
        <v>620</v>
      </c>
      <c r="B4613" s="126"/>
      <c r="C4613" s="127" t="s">
        <v>714</v>
      </c>
      <c r="D4613" s="121">
        <v>43060</v>
      </c>
      <c r="E4613" s="122" t="s">
        <v>10254</v>
      </c>
      <c r="F4613" s="122" t="s">
        <v>3</v>
      </c>
      <c r="G4613" s="122">
        <v>1563053</v>
      </c>
      <c r="H4613" s="126"/>
      <c r="I4613" s="130" t="s">
        <v>11648</v>
      </c>
      <c r="J4613" s="126"/>
      <c r="K4613" s="126"/>
      <c r="L4613" s="126"/>
      <c r="M4613" s="126"/>
      <c r="N4613" s="226">
        <v>0</v>
      </c>
      <c r="O4613" s="226">
        <v>1</v>
      </c>
      <c r="P4613" s="126" t="s">
        <v>1331</v>
      </c>
    </row>
    <row r="4614" spans="1:16" ht="51">
      <c r="A4614" s="126">
        <v>46</v>
      </c>
      <c r="B4614" s="126"/>
      <c r="C4614" s="127" t="s">
        <v>699</v>
      </c>
      <c r="D4614" s="121">
        <v>43060</v>
      </c>
      <c r="E4614" s="122" t="s">
        <v>10255</v>
      </c>
      <c r="F4614" s="122" t="s">
        <v>3</v>
      </c>
      <c r="G4614" s="122">
        <v>1563061</v>
      </c>
      <c r="H4614" s="126"/>
      <c r="I4614" s="130" t="s">
        <v>11649</v>
      </c>
      <c r="J4614" s="126"/>
      <c r="K4614" s="126"/>
      <c r="L4614" s="126"/>
      <c r="M4614" s="126"/>
      <c r="N4614" s="226">
        <v>0</v>
      </c>
      <c r="O4614" s="226">
        <v>1500</v>
      </c>
      <c r="P4614" s="126" t="s">
        <v>1331</v>
      </c>
    </row>
    <row r="4615" spans="1:16" ht="51">
      <c r="A4615" s="126" t="s">
        <v>620</v>
      </c>
      <c r="B4615" s="126"/>
      <c r="C4615" s="127" t="s">
        <v>714</v>
      </c>
      <c r="D4615" s="121">
        <v>43060</v>
      </c>
      <c r="E4615" s="122" t="s">
        <v>10256</v>
      </c>
      <c r="F4615" s="122" t="s">
        <v>3</v>
      </c>
      <c r="G4615" s="122">
        <v>1563087</v>
      </c>
      <c r="H4615" s="126"/>
      <c r="I4615" s="130" t="s">
        <v>11650</v>
      </c>
      <c r="J4615" s="126"/>
      <c r="K4615" s="126"/>
      <c r="L4615" s="126"/>
      <c r="M4615" s="126"/>
      <c r="N4615" s="226">
        <v>0</v>
      </c>
      <c r="O4615" s="226">
        <v>1482.32</v>
      </c>
      <c r="P4615" s="126" t="s">
        <v>1331</v>
      </c>
    </row>
    <row r="4616" spans="1:16" ht="51">
      <c r="A4616" s="126" t="s">
        <v>620</v>
      </c>
      <c r="B4616" s="126"/>
      <c r="C4616" s="127" t="s">
        <v>714</v>
      </c>
      <c r="D4616" s="121">
        <v>43060</v>
      </c>
      <c r="E4616" s="122" t="s">
        <v>10257</v>
      </c>
      <c r="F4616" s="122" t="s">
        <v>3</v>
      </c>
      <c r="G4616" s="122">
        <v>1563102</v>
      </c>
      <c r="H4616" s="126"/>
      <c r="I4616" s="130" t="s">
        <v>11651</v>
      </c>
      <c r="J4616" s="126"/>
      <c r="K4616" s="126"/>
      <c r="L4616" s="126"/>
      <c r="M4616" s="126"/>
      <c r="N4616" s="226">
        <v>0</v>
      </c>
      <c r="O4616" s="226">
        <v>1430</v>
      </c>
      <c r="P4616" s="126" t="s">
        <v>1331</v>
      </c>
    </row>
    <row r="4617" spans="1:16" ht="51">
      <c r="A4617" s="126" t="s">
        <v>620</v>
      </c>
      <c r="B4617" s="126"/>
      <c r="C4617" s="127" t="s">
        <v>714</v>
      </c>
      <c r="D4617" s="121">
        <v>43060</v>
      </c>
      <c r="E4617" s="122" t="s">
        <v>10258</v>
      </c>
      <c r="F4617" s="122" t="s">
        <v>3</v>
      </c>
      <c r="G4617" s="122">
        <v>1563128</v>
      </c>
      <c r="H4617" s="126"/>
      <c r="I4617" s="130" t="s">
        <v>11652</v>
      </c>
      <c r="J4617" s="126"/>
      <c r="K4617" s="126"/>
      <c r="L4617" s="126"/>
      <c r="M4617" s="126"/>
      <c r="N4617" s="226">
        <v>0</v>
      </c>
      <c r="O4617" s="226">
        <v>3238.95</v>
      </c>
      <c r="P4617" s="126" t="s">
        <v>1331</v>
      </c>
    </row>
    <row r="4618" spans="1:16" ht="51">
      <c r="A4618" s="126">
        <v>292</v>
      </c>
      <c r="B4618" s="126"/>
      <c r="C4618" s="127" t="s">
        <v>152</v>
      </c>
      <c r="D4618" s="121">
        <v>43060</v>
      </c>
      <c r="E4618" s="122" t="s">
        <v>10259</v>
      </c>
      <c r="F4618" s="122" t="s">
        <v>3</v>
      </c>
      <c r="G4618" s="122">
        <v>1563184</v>
      </c>
      <c r="H4618" s="126"/>
      <c r="I4618" s="130" t="s">
        <v>11653</v>
      </c>
      <c r="J4618" s="126"/>
      <c r="K4618" s="126"/>
      <c r="L4618" s="126"/>
      <c r="M4618" s="126"/>
      <c r="N4618" s="226">
        <v>0</v>
      </c>
      <c r="O4618" s="226">
        <v>200</v>
      </c>
      <c r="P4618" s="126" t="s">
        <v>1331</v>
      </c>
    </row>
    <row r="4619" spans="1:16" ht="51">
      <c r="A4619" s="126">
        <v>292</v>
      </c>
      <c r="B4619" s="126"/>
      <c r="C4619" s="127" t="s">
        <v>152</v>
      </c>
      <c r="D4619" s="121">
        <v>43060</v>
      </c>
      <c r="E4619" s="122" t="s">
        <v>10260</v>
      </c>
      <c r="F4619" s="122" t="s">
        <v>3</v>
      </c>
      <c r="G4619" s="122">
        <v>1563188</v>
      </c>
      <c r="H4619" s="126"/>
      <c r="I4619" s="130" t="s">
        <v>11654</v>
      </c>
      <c r="J4619" s="126"/>
      <c r="K4619" s="126"/>
      <c r="L4619" s="126"/>
      <c r="M4619" s="126"/>
      <c r="N4619" s="226">
        <v>0</v>
      </c>
      <c r="O4619" s="226">
        <v>124</v>
      </c>
      <c r="P4619" s="126" t="s">
        <v>1331</v>
      </c>
    </row>
    <row r="4620" spans="1:16" ht="51">
      <c r="A4620" s="126">
        <v>86</v>
      </c>
      <c r="B4620" s="126"/>
      <c r="C4620" s="127" t="s">
        <v>711</v>
      </c>
      <c r="D4620" s="121">
        <v>43060</v>
      </c>
      <c r="E4620" s="122" t="s">
        <v>10261</v>
      </c>
      <c r="F4620" s="122" t="s">
        <v>3</v>
      </c>
      <c r="G4620" s="122">
        <v>1563253</v>
      </c>
      <c r="H4620" s="126"/>
      <c r="I4620" s="130" t="s">
        <v>11655</v>
      </c>
      <c r="J4620" s="126"/>
      <c r="K4620" s="126"/>
      <c r="L4620" s="126"/>
      <c r="M4620" s="126"/>
      <c r="N4620" s="226">
        <v>0</v>
      </c>
      <c r="O4620" s="226">
        <v>9</v>
      </c>
      <c r="P4620" s="126" t="s">
        <v>12606</v>
      </c>
    </row>
    <row r="4621" spans="1:16" ht="51">
      <c r="A4621" s="126">
        <v>20</v>
      </c>
      <c r="B4621" s="126"/>
      <c r="C4621" s="127" t="s">
        <v>694</v>
      </c>
      <c r="D4621" s="121">
        <v>43060</v>
      </c>
      <c r="E4621" s="122" t="s">
        <v>10262</v>
      </c>
      <c r="F4621" s="122" t="s">
        <v>3</v>
      </c>
      <c r="G4621" s="122">
        <v>1563281</v>
      </c>
      <c r="H4621" s="126"/>
      <c r="I4621" s="130" t="s">
        <v>11656</v>
      </c>
      <c r="J4621" s="126"/>
      <c r="K4621" s="126"/>
      <c r="L4621" s="126"/>
      <c r="M4621" s="126"/>
      <c r="N4621" s="226">
        <v>0</v>
      </c>
      <c r="O4621" s="226">
        <v>3.9</v>
      </c>
      <c r="P4621" s="126" t="s">
        <v>1331</v>
      </c>
    </row>
    <row r="4622" spans="1:16" ht="51">
      <c r="A4622" s="126">
        <v>86</v>
      </c>
      <c r="B4622" s="126"/>
      <c r="C4622" s="127" t="s">
        <v>711</v>
      </c>
      <c r="D4622" s="121">
        <v>43061</v>
      </c>
      <c r="E4622" s="122" t="s">
        <v>10263</v>
      </c>
      <c r="F4622" s="122" t="s">
        <v>3</v>
      </c>
      <c r="G4622" s="122">
        <v>1563456</v>
      </c>
      <c r="H4622" s="126"/>
      <c r="I4622" s="130" t="s">
        <v>11657</v>
      </c>
      <c r="J4622" s="126"/>
      <c r="K4622" s="126"/>
      <c r="L4622" s="126"/>
      <c r="M4622" s="126"/>
      <c r="N4622" s="226">
        <v>0</v>
      </c>
      <c r="O4622" s="226">
        <v>600</v>
      </c>
      <c r="P4622" s="126" t="s">
        <v>1331</v>
      </c>
    </row>
    <row r="4623" spans="1:16" ht="51">
      <c r="A4623" s="126" t="s">
        <v>620</v>
      </c>
      <c r="B4623" s="126"/>
      <c r="C4623" s="127" t="s">
        <v>714</v>
      </c>
      <c r="D4623" s="121">
        <v>43061</v>
      </c>
      <c r="E4623" s="122" t="s">
        <v>10264</v>
      </c>
      <c r="F4623" s="122" t="s">
        <v>3</v>
      </c>
      <c r="G4623" s="122">
        <v>1563513</v>
      </c>
      <c r="H4623" s="126"/>
      <c r="I4623" s="130" t="s">
        <v>11658</v>
      </c>
      <c r="J4623" s="126"/>
      <c r="K4623" s="126"/>
      <c r="L4623" s="126"/>
      <c r="M4623" s="126"/>
      <c r="N4623" s="226">
        <v>0</v>
      </c>
      <c r="O4623" s="226">
        <v>52396.57</v>
      </c>
      <c r="P4623" s="126" t="s">
        <v>1331</v>
      </c>
    </row>
    <row r="4624" spans="1:16" ht="51">
      <c r="A4624" s="126" t="s">
        <v>620</v>
      </c>
      <c r="B4624" s="126"/>
      <c r="C4624" s="127" t="s">
        <v>714</v>
      </c>
      <c r="D4624" s="121">
        <v>43061</v>
      </c>
      <c r="E4624" s="122" t="s">
        <v>10265</v>
      </c>
      <c r="F4624" s="122" t="s">
        <v>3</v>
      </c>
      <c r="G4624" s="122">
        <v>1563515</v>
      </c>
      <c r="H4624" s="126"/>
      <c r="I4624" s="130" t="s">
        <v>11659</v>
      </c>
      <c r="J4624" s="126"/>
      <c r="K4624" s="126"/>
      <c r="L4624" s="126"/>
      <c r="M4624" s="126"/>
      <c r="N4624" s="226">
        <v>0</v>
      </c>
      <c r="O4624" s="226">
        <v>844.3</v>
      </c>
      <c r="P4624" s="126" t="s">
        <v>1331</v>
      </c>
    </row>
    <row r="4625" spans="1:16" ht="63.75">
      <c r="A4625" s="126">
        <v>593</v>
      </c>
      <c r="B4625" s="126"/>
      <c r="C4625" s="127" t="s">
        <v>864</v>
      </c>
      <c r="D4625" s="121">
        <v>43061</v>
      </c>
      <c r="E4625" s="122" t="s">
        <v>10266</v>
      </c>
      <c r="F4625" s="122" t="s">
        <v>3</v>
      </c>
      <c r="G4625" s="122">
        <v>1563545</v>
      </c>
      <c r="H4625" s="126"/>
      <c r="I4625" s="130" t="s">
        <v>11660</v>
      </c>
      <c r="J4625" s="126"/>
      <c r="K4625" s="126"/>
      <c r="L4625" s="126"/>
      <c r="M4625" s="126"/>
      <c r="N4625" s="226">
        <v>0</v>
      </c>
      <c r="O4625" s="226">
        <v>116.08</v>
      </c>
      <c r="P4625" s="126" t="s">
        <v>1331</v>
      </c>
    </row>
    <row r="4626" spans="1:16" ht="63.75">
      <c r="A4626" s="126">
        <v>157</v>
      </c>
      <c r="B4626" s="126"/>
      <c r="C4626" s="127" t="s">
        <v>747</v>
      </c>
      <c r="D4626" s="121">
        <v>43061</v>
      </c>
      <c r="E4626" s="122" t="s">
        <v>10267</v>
      </c>
      <c r="F4626" s="122" t="s">
        <v>3</v>
      </c>
      <c r="G4626" s="122">
        <v>1563547</v>
      </c>
      <c r="H4626" s="126"/>
      <c r="I4626" s="130" t="s">
        <v>11661</v>
      </c>
      <c r="J4626" s="126"/>
      <c r="K4626" s="126"/>
      <c r="L4626" s="126"/>
      <c r="M4626" s="126"/>
      <c r="N4626" s="226">
        <v>0</v>
      </c>
      <c r="O4626" s="226">
        <v>554.95000000000005</v>
      </c>
      <c r="P4626" s="126" t="s">
        <v>1331</v>
      </c>
    </row>
    <row r="4627" spans="1:16" ht="63.75">
      <c r="A4627" s="126">
        <v>348</v>
      </c>
      <c r="B4627" s="126"/>
      <c r="C4627" s="127" t="s">
        <v>823</v>
      </c>
      <c r="D4627" s="121">
        <v>43061</v>
      </c>
      <c r="E4627" s="122" t="s">
        <v>10268</v>
      </c>
      <c r="F4627" s="122" t="s">
        <v>3</v>
      </c>
      <c r="G4627" s="122">
        <v>1563550</v>
      </c>
      <c r="H4627" s="126"/>
      <c r="I4627" s="130" t="s">
        <v>11662</v>
      </c>
      <c r="J4627" s="126"/>
      <c r="K4627" s="126"/>
      <c r="L4627" s="126"/>
      <c r="M4627" s="126"/>
      <c r="N4627" s="226">
        <v>0</v>
      </c>
      <c r="O4627" s="226">
        <v>52804.5</v>
      </c>
      <c r="P4627" s="126" t="s">
        <v>1331</v>
      </c>
    </row>
    <row r="4628" spans="1:16" ht="63.75">
      <c r="A4628" s="126">
        <v>35</v>
      </c>
      <c r="B4628" s="126"/>
      <c r="C4628" s="127" t="s">
        <v>697</v>
      </c>
      <c r="D4628" s="121">
        <v>43061</v>
      </c>
      <c r="E4628" s="122" t="s">
        <v>10269</v>
      </c>
      <c r="F4628" s="122" t="s">
        <v>3</v>
      </c>
      <c r="G4628" s="122">
        <v>1563553</v>
      </c>
      <c r="H4628" s="126"/>
      <c r="I4628" s="130" t="s">
        <v>11663</v>
      </c>
      <c r="J4628" s="126"/>
      <c r="K4628" s="126"/>
      <c r="L4628" s="126"/>
      <c r="M4628" s="126"/>
      <c r="N4628" s="226">
        <v>0</v>
      </c>
      <c r="O4628" s="226">
        <v>46776.54</v>
      </c>
      <c r="P4628" s="126" t="s">
        <v>1331</v>
      </c>
    </row>
    <row r="4629" spans="1:16" ht="63.75">
      <c r="A4629" s="126">
        <v>86</v>
      </c>
      <c r="B4629" s="126"/>
      <c r="C4629" s="127" t="s">
        <v>711</v>
      </c>
      <c r="D4629" s="121">
        <v>43061</v>
      </c>
      <c r="E4629" s="122" t="s">
        <v>10270</v>
      </c>
      <c r="F4629" s="122" t="s">
        <v>3</v>
      </c>
      <c r="G4629" s="122">
        <v>1563559</v>
      </c>
      <c r="H4629" s="126"/>
      <c r="I4629" s="130" t="s">
        <v>11664</v>
      </c>
      <c r="J4629" s="126"/>
      <c r="K4629" s="126"/>
      <c r="L4629" s="126"/>
      <c r="M4629" s="126"/>
      <c r="N4629" s="226">
        <v>0</v>
      </c>
      <c r="O4629" s="226">
        <v>25915.57</v>
      </c>
      <c r="P4629" s="126" t="s">
        <v>1331</v>
      </c>
    </row>
    <row r="4630" spans="1:16" ht="63.75">
      <c r="A4630" s="126">
        <v>48</v>
      </c>
      <c r="B4630" s="126"/>
      <c r="C4630" s="127" t="s">
        <v>701</v>
      </c>
      <c r="D4630" s="121">
        <v>43061</v>
      </c>
      <c r="E4630" s="122" t="s">
        <v>10271</v>
      </c>
      <c r="F4630" s="122" t="s">
        <v>3</v>
      </c>
      <c r="G4630" s="122">
        <v>1563561</v>
      </c>
      <c r="H4630" s="126"/>
      <c r="I4630" s="130" t="s">
        <v>11665</v>
      </c>
      <c r="J4630" s="126"/>
      <c r="K4630" s="126"/>
      <c r="L4630" s="126"/>
      <c r="M4630" s="126"/>
      <c r="N4630" s="226">
        <v>0</v>
      </c>
      <c r="O4630" s="226">
        <v>19857.34</v>
      </c>
      <c r="P4630" s="126" t="s">
        <v>1331</v>
      </c>
    </row>
    <row r="4631" spans="1:16" ht="51">
      <c r="A4631" s="126">
        <v>251</v>
      </c>
      <c r="B4631" s="126"/>
      <c r="C4631" s="127" t="s">
        <v>778</v>
      </c>
      <c r="D4631" s="121">
        <v>43061</v>
      </c>
      <c r="E4631" s="122" t="s">
        <v>10272</v>
      </c>
      <c r="F4631" s="122" t="s">
        <v>3</v>
      </c>
      <c r="G4631" s="122">
        <v>1563608</v>
      </c>
      <c r="H4631" s="126"/>
      <c r="I4631" s="130" t="s">
        <v>11666</v>
      </c>
      <c r="J4631" s="126"/>
      <c r="K4631" s="126"/>
      <c r="L4631" s="126"/>
      <c r="M4631" s="126"/>
      <c r="N4631" s="226">
        <v>0</v>
      </c>
      <c r="O4631" s="226">
        <v>345000</v>
      </c>
      <c r="P4631" s="126" t="s">
        <v>1331</v>
      </c>
    </row>
    <row r="4632" spans="1:16" ht="51">
      <c r="A4632" s="126">
        <v>513</v>
      </c>
      <c r="B4632" s="126"/>
      <c r="C4632" s="127" t="s">
        <v>201</v>
      </c>
      <c r="D4632" s="121">
        <v>43061</v>
      </c>
      <c r="E4632" s="122" t="s">
        <v>10273</v>
      </c>
      <c r="F4632" s="122" t="s">
        <v>3</v>
      </c>
      <c r="G4632" s="122">
        <v>1563609</v>
      </c>
      <c r="H4632" s="126"/>
      <c r="I4632" s="130" t="s">
        <v>11667</v>
      </c>
      <c r="J4632" s="126"/>
      <c r="K4632" s="126"/>
      <c r="L4632" s="126"/>
      <c r="M4632" s="126"/>
      <c r="N4632" s="226">
        <v>0</v>
      </c>
      <c r="O4632" s="226">
        <v>40</v>
      </c>
      <c r="P4632" s="126" t="s">
        <v>1331</v>
      </c>
    </row>
    <row r="4633" spans="1:16" ht="51">
      <c r="A4633" s="126" t="s">
        <v>620</v>
      </c>
      <c r="B4633" s="126"/>
      <c r="C4633" s="127" t="s">
        <v>714</v>
      </c>
      <c r="D4633" s="121">
        <v>43061</v>
      </c>
      <c r="E4633" s="122" t="s">
        <v>10274</v>
      </c>
      <c r="F4633" s="122" t="s">
        <v>3</v>
      </c>
      <c r="G4633" s="122">
        <v>1563469</v>
      </c>
      <c r="H4633" s="126"/>
      <c r="I4633" s="130" t="s">
        <v>11668</v>
      </c>
      <c r="J4633" s="126"/>
      <c r="K4633" s="126"/>
      <c r="L4633" s="126"/>
      <c r="M4633" s="126"/>
      <c r="N4633" s="226">
        <v>0</v>
      </c>
      <c r="O4633" s="226">
        <v>7016.6</v>
      </c>
      <c r="P4633" s="126" t="s">
        <v>1331</v>
      </c>
    </row>
    <row r="4634" spans="1:16" ht="38.25">
      <c r="A4634" s="126">
        <v>20</v>
      </c>
      <c r="B4634" s="126"/>
      <c r="C4634" s="127" t="s">
        <v>694</v>
      </c>
      <c r="D4634" s="121">
        <v>43061</v>
      </c>
      <c r="E4634" s="122" t="s">
        <v>10275</v>
      </c>
      <c r="F4634" s="122" t="s">
        <v>3</v>
      </c>
      <c r="G4634" s="122">
        <v>1563470</v>
      </c>
      <c r="H4634" s="126"/>
      <c r="I4634" s="130" t="s">
        <v>11669</v>
      </c>
      <c r="J4634" s="126"/>
      <c r="K4634" s="126"/>
      <c r="L4634" s="126"/>
      <c r="M4634" s="126"/>
      <c r="N4634" s="226">
        <v>0</v>
      </c>
      <c r="O4634" s="226">
        <v>185</v>
      </c>
      <c r="P4634" s="126" t="s">
        <v>1331</v>
      </c>
    </row>
    <row r="4635" spans="1:16" ht="51">
      <c r="A4635" s="126">
        <v>192</v>
      </c>
      <c r="B4635" s="126"/>
      <c r="C4635" s="127" t="s">
        <v>754</v>
      </c>
      <c r="D4635" s="121">
        <v>43061</v>
      </c>
      <c r="E4635" s="122" t="s">
        <v>10276</v>
      </c>
      <c r="F4635" s="122" t="s">
        <v>3</v>
      </c>
      <c r="G4635" s="122">
        <v>1563488</v>
      </c>
      <c r="H4635" s="126"/>
      <c r="I4635" s="130" t="s">
        <v>11670</v>
      </c>
      <c r="J4635" s="126"/>
      <c r="K4635" s="126"/>
      <c r="L4635" s="126"/>
      <c r="M4635" s="126"/>
      <c r="N4635" s="226">
        <v>0</v>
      </c>
      <c r="O4635" s="226">
        <v>1683</v>
      </c>
      <c r="P4635" s="126" t="s">
        <v>1331</v>
      </c>
    </row>
    <row r="4636" spans="1:16" ht="51">
      <c r="A4636" s="126">
        <v>192</v>
      </c>
      <c r="B4636" s="126"/>
      <c r="C4636" s="127" t="s">
        <v>754</v>
      </c>
      <c r="D4636" s="121">
        <v>43061</v>
      </c>
      <c r="E4636" s="122" t="s">
        <v>10277</v>
      </c>
      <c r="F4636" s="122" t="s">
        <v>3</v>
      </c>
      <c r="G4636" s="122">
        <v>1563491</v>
      </c>
      <c r="H4636" s="126"/>
      <c r="I4636" s="130" t="s">
        <v>11671</v>
      </c>
      <c r="J4636" s="126"/>
      <c r="K4636" s="126"/>
      <c r="L4636" s="126"/>
      <c r="M4636" s="126"/>
      <c r="N4636" s="226">
        <v>0</v>
      </c>
      <c r="O4636" s="226">
        <v>593</v>
      </c>
      <c r="P4636" s="126" t="s">
        <v>1331</v>
      </c>
    </row>
    <row r="4637" spans="1:16" ht="51">
      <c r="A4637" s="126" t="s">
        <v>620</v>
      </c>
      <c r="B4637" s="126"/>
      <c r="C4637" s="127" t="s">
        <v>714</v>
      </c>
      <c r="D4637" s="121">
        <v>43061</v>
      </c>
      <c r="E4637" s="122" t="s">
        <v>10278</v>
      </c>
      <c r="F4637" s="122" t="s">
        <v>3</v>
      </c>
      <c r="G4637" s="122">
        <v>1563526</v>
      </c>
      <c r="H4637" s="126"/>
      <c r="I4637" s="130" t="s">
        <v>11672</v>
      </c>
      <c r="J4637" s="126"/>
      <c r="K4637" s="126"/>
      <c r="L4637" s="126"/>
      <c r="M4637" s="126"/>
      <c r="N4637" s="226">
        <v>0</v>
      </c>
      <c r="O4637" s="226">
        <v>1167.1300000000001</v>
      </c>
      <c r="P4637" s="126" t="s">
        <v>1331</v>
      </c>
    </row>
    <row r="4638" spans="1:16" ht="63.75">
      <c r="A4638" s="126">
        <v>513</v>
      </c>
      <c r="B4638" s="126"/>
      <c r="C4638" s="127" t="s">
        <v>201</v>
      </c>
      <c r="D4638" s="121">
        <v>43061</v>
      </c>
      <c r="E4638" s="122" t="s">
        <v>10279</v>
      </c>
      <c r="F4638" s="122" t="s">
        <v>3</v>
      </c>
      <c r="G4638" s="122">
        <v>1563555</v>
      </c>
      <c r="H4638" s="126"/>
      <c r="I4638" s="130" t="s">
        <v>11673</v>
      </c>
      <c r="J4638" s="126"/>
      <c r="K4638" s="126"/>
      <c r="L4638" s="126"/>
      <c r="M4638" s="126"/>
      <c r="N4638" s="226">
        <v>0</v>
      </c>
      <c r="O4638" s="226">
        <v>425</v>
      </c>
      <c r="P4638" s="126" t="s">
        <v>1331</v>
      </c>
    </row>
    <row r="4639" spans="1:16" ht="51">
      <c r="A4639" s="126" t="s">
        <v>620</v>
      </c>
      <c r="B4639" s="126"/>
      <c r="C4639" s="127" t="s">
        <v>714</v>
      </c>
      <c r="D4639" s="121">
        <v>43061</v>
      </c>
      <c r="E4639" s="122" t="s">
        <v>10280</v>
      </c>
      <c r="F4639" s="122" t="s">
        <v>3</v>
      </c>
      <c r="G4639" s="122">
        <v>1563577</v>
      </c>
      <c r="H4639" s="126"/>
      <c r="I4639" s="130" t="s">
        <v>11674</v>
      </c>
      <c r="J4639" s="126"/>
      <c r="K4639" s="126"/>
      <c r="L4639" s="126"/>
      <c r="M4639" s="126"/>
      <c r="N4639" s="226">
        <v>0</v>
      </c>
      <c r="O4639" s="226">
        <v>0.7</v>
      </c>
      <c r="P4639" s="126" t="s">
        <v>1331</v>
      </c>
    </row>
    <row r="4640" spans="1:16" ht="51">
      <c r="A4640" s="126">
        <v>574</v>
      </c>
      <c r="B4640" s="126"/>
      <c r="C4640" s="127" t="s">
        <v>851</v>
      </c>
      <c r="D4640" s="121">
        <v>43061</v>
      </c>
      <c r="E4640" s="122" t="s">
        <v>10281</v>
      </c>
      <c r="F4640" s="122" t="s">
        <v>3</v>
      </c>
      <c r="G4640" s="122">
        <v>1563628</v>
      </c>
      <c r="H4640" s="126"/>
      <c r="I4640" s="130" t="s">
        <v>11675</v>
      </c>
      <c r="J4640" s="126"/>
      <c r="K4640" s="126"/>
      <c r="L4640" s="126"/>
      <c r="M4640" s="126"/>
      <c r="N4640" s="226">
        <v>0</v>
      </c>
      <c r="O4640" s="226">
        <v>4</v>
      </c>
      <c r="P4640" s="126" t="s">
        <v>1331</v>
      </c>
    </row>
    <row r="4641" spans="1:16" ht="51">
      <c r="A4641" s="126" t="s">
        <v>620</v>
      </c>
      <c r="B4641" s="126"/>
      <c r="C4641" s="127" t="s">
        <v>714</v>
      </c>
      <c r="D4641" s="121">
        <v>43061</v>
      </c>
      <c r="E4641" s="122" t="s">
        <v>10282</v>
      </c>
      <c r="F4641" s="122" t="s">
        <v>3</v>
      </c>
      <c r="G4641" s="122">
        <v>1563631</v>
      </c>
      <c r="H4641" s="126"/>
      <c r="I4641" s="130" t="s">
        <v>11676</v>
      </c>
      <c r="J4641" s="126"/>
      <c r="K4641" s="126"/>
      <c r="L4641" s="126"/>
      <c r="M4641" s="126"/>
      <c r="N4641" s="226">
        <v>0</v>
      </c>
      <c r="O4641" s="226">
        <v>18812</v>
      </c>
      <c r="P4641" s="126" t="s">
        <v>1331</v>
      </c>
    </row>
    <row r="4642" spans="1:16" ht="51">
      <c r="A4642" s="126">
        <v>292</v>
      </c>
      <c r="B4642" s="126"/>
      <c r="C4642" s="127" t="s">
        <v>152</v>
      </c>
      <c r="D4642" s="121">
        <v>43061</v>
      </c>
      <c r="E4642" s="122" t="s">
        <v>10283</v>
      </c>
      <c r="F4642" s="122" t="s">
        <v>3</v>
      </c>
      <c r="G4642" s="122">
        <v>1563654</v>
      </c>
      <c r="H4642" s="126"/>
      <c r="I4642" s="130" t="s">
        <v>7518</v>
      </c>
      <c r="J4642" s="126"/>
      <c r="K4642" s="126"/>
      <c r="L4642" s="126"/>
      <c r="M4642" s="126"/>
      <c r="N4642" s="226">
        <v>0</v>
      </c>
      <c r="O4642" s="226">
        <v>360</v>
      </c>
      <c r="P4642" s="126" t="s">
        <v>1331</v>
      </c>
    </row>
    <row r="4643" spans="1:16" ht="51">
      <c r="A4643" s="126">
        <v>292</v>
      </c>
      <c r="B4643" s="126"/>
      <c r="C4643" s="127" t="s">
        <v>152</v>
      </c>
      <c r="D4643" s="121">
        <v>43061</v>
      </c>
      <c r="E4643" s="122" t="s">
        <v>10284</v>
      </c>
      <c r="F4643" s="122" t="s">
        <v>3</v>
      </c>
      <c r="G4643" s="122">
        <v>1563655</v>
      </c>
      <c r="H4643" s="126"/>
      <c r="I4643" s="130" t="s">
        <v>7518</v>
      </c>
      <c r="J4643" s="126"/>
      <c r="K4643" s="126"/>
      <c r="L4643" s="126"/>
      <c r="M4643" s="126"/>
      <c r="N4643" s="226">
        <v>0</v>
      </c>
      <c r="O4643" s="226">
        <v>373</v>
      </c>
      <c r="P4643" s="126" t="s">
        <v>1331</v>
      </c>
    </row>
    <row r="4644" spans="1:16" ht="63.75">
      <c r="A4644" s="126">
        <v>46</v>
      </c>
      <c r="B4644" s="126"/>
      <c r="C4644" s="127" t="s">
        <v>699</v>
      </c>
      <c r="D4644" s="121">
        <v>43061</v>
      </c>
      <c r="E4644" s="122" t="s">
        <v>10285</v>
      </c>
      <c r="F4644" s="122" t="s">
        <v>3</v>
      </c>
      <c r="G4644" s="122">
        <v>1563681</v>
      </c>
      <c r="H4644" s="126"/>
      <c r="I4644" s="130" t="s">
        <v>11677</v>
      </c>
      <c r="J4644" s="126"/>
      <c r="K4644" s="126"/>
      <c r="L4644" s="126"/>
      <c r="M4644" s="126"/>
      <c r="N4644" s="226">
        <v>0</v>
      </c>
      <c r="O4644" s="226">
        <v>6982</v>
      </c>
      <c r="P4644" s="126" t="s">
        <v>1331</v>
      </c>
    </row>
    <row r="4645" spans="1:16" ht="51">
      <c r="A4645" s="126" t="s">
        <v>620</v>
      </c>
      <c r="B4645" s="126"/>
      <c r="C4645" s="127" t="s">
        <v>714</v>
      </c>
      <c r="D4645" s="121">
        <v>43061</v>
      </c>
      <c r="E4645" s="122" t="s">
        <v>10286</v>
      </c>
      <c r="F4645" s="122" t="s">
        <v>3</v>
      </c>
      <c r="G4645" s="122">
        <v>1563732</v>
      </c>
      <c r="H4645" s="126"/>
      <c r="I4645" s="130" t="s">
        <v>9701</v>
      </c>
      <c r="J4645" s="126"/>
      <c r="K4645" s="126"/>
      <c r="L4645" s="126"/>
      <c r="M4645" s="126"/>
      <c r="N4645" s="226">
        <v>0</v>
      </c>
      <c r="O4645" s="226">
        <v>12.9</v>
      </c>
      <c r="P4645" s="126" t="s">
        <v>1331</v>
      </c>
    </row>
    <row r="4646" spans="1:16" ht="51">
      <c r="A4646" s="126">
        <v>292</v>
      </c>
      <c r="B4646" s="126"/>
      <c r="C4646" s="127" t="s">
        <v>152</v>
      </c>
      <c r="D4646" s="121">
        <v>43061</v>
      </c>
      <c r="E4646" s="122" t="s">
        <v>10287</v>
      </c>
      <c r="F4646" s="122" t="s">
        <v>3</v>
      </c>
      <c r="G4646" s="122">
        <v>1563737</v>
      </c>
      <c r="H4646" s="126"/>
      <c r="I4646" s="130" t="s">
        <v>11678</v>
      </c>
      <c r="J4646" s="126"/>
      <c r="K4646" s="126"/>
      <c r="L4646" s="126"/>
      <c r="M4646" s="126"/>
      <c r="N4646" s="226">
        <v>0</v>
      </c>
      <c r="O4646" s="226">
        <v>120</v>
      </c>
      <c r="P4646" s="126" t="s">
        <v>1331</v>
      </c>
    </row>
    <row r="4647" spans="1:16" ht="51">
      <c r="A4647" s="126">
        <v>41</v>
      </c>
      <c r="B4647" s="126"/>
      <c r="C4647" s="127" t="s">
        <v>698</v>
      </c>
      <c r="D4647" s="121">
        <v>43061</v>
      </c>
      <c r="E4647" s="122" t="s">
        <v>10288</v>
      </c>
      <c r="F4647" s="122" t="s">
        <v>3</v>
      </c>
      <c r="G4647" s="122">
        <v>1563740</v>
      </c>
      <c r="H4647" s="126"/>
      <c r="I4647" s="130" t="s">
        <v>11679</v>
      </c>
      <c r="J4647" s="126"/>
      <c r="K4647" s="126"/>
      <c r="L4647" s="126"/>
      <c r="M4647" s="126"/>
      <c r="N4647" s="226">
        <v>0</v>
      </c>
      <c r="O4647" s="226">
        <v>236.69</v>
      </c>
      <c r="P4647" s="126" t="s">
        <v>1331</v>
      </c>
    </row>
    <row r="4648" spans="1:16" ht="63.75">
      <c r="A4648" s="126">
        <v>344</v>
      </c>
      <c r="B4648" s="126"/>
      <c r="C4648" s="127" t="s">
        <v>819</v>
      </c>
      <c r="D4648" s="121">
        <v>43062</v>
      </c>
      <c r="E4648" s="122" t="s">
        <v>10289</v>
      </c>
      <c r="F4648" s="122" t="s">
        <v>3</v>
      </c>
      <c r="G4648" s="122">
        <v>1564077</v>
      </c>
      <c r="H4648" s="126"/>
      <c r="I4648" s="130" t="s">
        <v>11680</v>
      </c>
      <c r="J4648" s="126"/>
      <c r="K4648" s="126"/>
      <c r="L4648" s="126"/>
      <c r="M4648" s="126"/>
      <c r="N4648" s="226">
        <v>0</v>
      </c>
      <c r="O4648" s="226">
        <v>0.6</v>
      </c>
      <c r="P4648" s="126" t="s">
        <v>12606</v>
      </c>
    </row>
    <row r="4649" spans="1:16" ht="63.75">
      <c r="A4649" s="126">
        <v>344</v>
      </c>
      <c r="B4649" s="126"/>
      <c r="C4649" s="127" t="s">
        <v>819</v>
      </c>
      <c r="D4649" s="121">
        <v>43062</v>
      </c>
      <c r="E4649" s="122" t="s">
        <v>10290</v>
      </c>
      <c r="F4649" s="122" t="s">
        <v>3</v>
      </c>
      <c r="G4649" s="122">
        <v>1564076</v>
      </c>
      <c r="H4649" s="126"/>
      <c r="I4649" s="130" t="s">
        <v>11681</v>
      </c>
      <c r="J4649" s="126"/>
      <c r="K4649" s="126"/>
      <c r="L4649" s="126"/>
      <c r="M4649" s="126"/>
      <c r="N4649" s="226">
        <v>0</v>
      </c>
      <c r="O4649" s="226">
        <v>0.06</v>
      </c>
      <c r="P4649" s="126" t="s">
        <v>12606</v>
      </c>
    </row>
    <row r="4650" spans="1:16" ht="51">
      <c r="A4650" s="126" t="s">
        <v>620</v>
      </c>
      <c r="B4650" s="126"/>
      <c r="C4650" s="127" t="s">
        <v>714</v>
      </c>
      <c r="D4650" s="121">
        <v>43062</v>
      </c>
      <c r="E4650" s="122" t="s">
        <v>10291</v>
      </c>
      <c r="F4650" s="122" t="s">
        <v>3</v>
      </c>
      <c r="G4650" s="122">
        <v>1564063</v>
      </c>
      <c r="H4650" s="126"/>
      <c r="I4650" s="130" t="s">
        <v>11682</v>
      </c>
      <c r="J4650" s="126"/>
      <c r="K4650" s="126"/>
      <c r="L4650" s="126"/>
      <c r="M4650" s="126"/>
      <c r="N4650" s="226">
        <v>0</v>
      </c>
      <c r="O4650" s="226">
        <v>0.52</v>
      </c>
      <c r="P4650" s="126" t="s">
        <v>12606</v>
      </c>
    </row>
    <row r="4651" spans="1:16" ht="51">
      <c r="A4651" s="126" t="s">
        <v>620</v>
      </c>
      <c r="B4651" s="126"/>
      <c r="C4651" s="127" t="s">
        <v>714</v>
      </c>
      <c r="D4651" s="121">
        <v>43062</v>
      </c>
      <c r="E4651" s="122" t="s">
        <v>10292</v>
      </c>
      <c r="F4651" s="122" t="s">
        <v>3</v>
      </c>
      <c r="G4651" s="122">
        <v>1564122</v>
      </c>
      <c r="H4651" s="126"/>
      <c r="I4651" s="130" t="s">
        <v>11683</v>
      </c>
      <c r="J4651" s="126"/>
      <c r="K4651" s="126"/>
      <c r="L4651" s="126"/>
      <c r="M4651" s="126"/>
      <c r="N4651" s="226">
        <v>0</v>
      </c>
      <c r="O4651" s="226">
        <v>115</v>
      </c>
      <c r="P4651" s="126" t="s">
        <v>1331</v>
      </c>
    </row>
    <row r="4652" spans="1:16" ht="51">
      <c r="A4652" s="126" t="s">
        <v>620</v>
      </c>
      <c r="B4652" s="126"/>
      <c r="C4652" s="127" t="s">
        <v>714</v>
      </c>
      <c r="D4652" s="121">
        <v>43062</v>
      </c>
      <c r="E4652" s="122" t="s">
        <v>10293</v>
      </c>
      <c r="F4652" s="122" t="s">
        <v>3</v>
      </c>
      <c r="G4652" s="122">
        <v>1564007</v>
      </c>
      <c r="H4652" s="126"/>
      <c r="I4652" s="130" t="s">
        <v>11684</v>
      </c>
      <c r="J4652" s="126"/>
      <c r="K4652" s="126"/>
      <c r="L4652" s="126"/>
      <c r="M4652" s="126"/>
      <c r="N4652" s="226">
        <v>0</v>
      </c>
      <c r="O4652" s="226">
        <v>1367.44</v>
      </c>
      <c r="P4652" s="126" t="s">
        <v>1331</v>
      </c>
    </row>
    <row r="4653" spans="1:16" ht="51">
      <c r="A4653" s="126">
        <v>234</v>
      </c>
      <c r="B4653" s="126"/>
      <c r="C4653" s="127" t="s">
        <v>124</v>
      </c>
      <c r="D4653" s="121">
        <v>43062</v>
      </c>
      <c r="E4653" s="122" t="s">
        <v>10294</v>
      </c>
      <c r="F4653" s="122" t="s">
        <v>3</v>
      </c>
      <c r="G4653" s="122">
        <v>1564017</v>
      </c>
      <c r="H4653" s="126"/>
      <c r="I4653" s="130" t="s">
        <v>11685</v>
      </c>
      <c r="J4653" s="126"/>
      <c r="K4653" s="126"/>
      <c r="L4653" s="126"/>
      <c r="M4653" s="126"/>
      <c r="N4653" s="226">
        <v>0</v>
      </c>
      <c r="O4653" s="226">
        <v>488</v>
      </c>
      <c r="P4653" s="126" t="s">
        <v>1331</v>
      </c>
    </row>
    <row r="4654" spans="1:16" ht="51">
      <c r="A4654" s="126">
        <v>309</v>
      </c>
      <c r="B4654" s="126"/>
      <c r="C4654" s="127" t="s">
        <v>807</v>
      </c>
      <c r="D4654" s="121">
        <v>43062</v>
      </c>
      <c r="E4654" s="122" t="s">
        <v>10295</v>
      </c>
      <c r="F4654" s="122" t="s">
        <v>3</v>
      </c>
      <c r="G4654" s="122">
        <v>1564018</v>
      </c>
      <c r="H4654" s="126"/>
      <c r="I4654" s="130" t="s">
        <v>11686</v>
      </c>
      <c r="J4654" s="126"/>
      <c r="K4654" s="126"/>
      <c r="L4654" s="126"/>
      <c r="M4654" s="126"/>
      <c r="N4654" s="226">
        <v>0</v>
      </c>
      <c r="O4654" s="226">
        <v>3996</v>
      </c>
      <c r="P4654" s="126" t="s">
        <v>1331</v>
      </c>
    </row>
    <row r="4655" spans="1:16" ht="51">
      <c r="A4655" s="126" t="s">
        <v>620</v>
      </c>
      <c r="B4655" s="126"/>
      <c r="C4655" s="127" t="s">
        <v>714</v>
      </c>
      <c r="D4655" s="121">
        <v>43062</v>
      </c>
      <c r="E4655" s="122" t="s">
        <v>10296</v>
      </c>
      <c r="F4655" s="122" t="s">
        <v>3</v>
      </c>
      <c r="G4655" s="122">
        <v>1564049</v>
      </c>
      <c r="H4655" s="126"/>
      <c r="I4655" s="130" t="s">
        <v>11687</v>
      </c>
      <c r="J4655" s="126"/>
      <c r="K4655" s="126"/>
      <c r="L4655" s="126"/>
      <c r="M4655" s="126"/>
      <c r="N4655" s="226">
        <v>0</v>
      </c>
      <c r="O4655" s="226">
        <v>502.84000000000003</v>
      </c>
      <c r="P4655" s="126" t="s">
        <v>1331</v>
      </c>
    </row>
    <row r="4656" spans="1:16" ht="38.25">
      <c r="A4656" s="126">
        <v>30</v>
      </c>
      <c r="B4656" s="126"/>
      <c r="C4656" s="127" t="s">
        <v>696</v>
      </c>
      <c r="D4656" s="121">
        <v>43062</v>
      </c>
      <c r="E4656" s="122" t="s">
        <v>10297</v>
      </c>
      <c r="F4656" s="122" t="s">
        <v>3</v>
      </c>
      <c r="G4656" s="122">
        <v>1564051</v>
      </c>
      <c r="H4656" s="126"/>
      <c r="I4656" s="130" t="s">
        <v>11688</v>
      </c>
      <c r="J4656" s="126"/>
      <c r="K4656" s="126"/>
      <c r="L4656" s="126"/>
      <c r="M4656" s="126"/>
      <c r="N4656" s="226">
        <v>0</v>
      </c>
      <c r="O4656" s="226">
        <v>2648.39</v>
      </c>
      <c r="P4656" s="126" t="s">
        <v>1331</v>
      </c>
    </row>
    <row r="4657" spans="1:16" ht="63.75">
      <c r="A4657" s="126">
        <v>344</v>
      </c>
      <c r="B4657" s="126"/>
      <c r="C4657" s="127" t="s">
        <v>819</v>
      </c>
      <c r="D4657" s="121">
        <v>43062</v>
      </c>
      <c r="E4657" s="122" t="s">
        <v>10298</v>
      </c>
      <c r="F4657" s="122" t="s">
        <v>3</v>
      </c>
      <c r="G4657" s="122">
        <v>1564178</v>
      </c>
      <c r="H4657" s="126"/>
      <c r="I4657" s="130" t="s">
        <v>11689</v>
      </c>
      <c r="J4657" s="126"/>
      <c r="K4657" s="126"/>
      <c r="L4657" s="126"/>
      <c r="M4657" s="126"/>
      <c r="N4657" s="226">
        <v>0</v>
      </c>
      <c r="O4657" s="226">
        <v>0.96</v>
      </c>
      <c r="P4657" s="126" t="s">
        <v>12606</v>
      </c>
    </row>
    <row r="4658" spans="1:16" ht="38.25">
      <c r="A4658" s="126">
        <v>20</v>
      </c>
      <c r="B4658" s="126"/>
      <c r="C4658" s="127" t="s">
        <v>694</v>
      </c>
      <c r="D4658" s="121">
        <v>43062</v>
      </c>
      <c r="E4658" s="122" t="s">
        <v>10299</v>
      </c>
      <c r="F4658" s="122" t="s">
        <v>3</v>
      </c>
      <c r="G4658" s="122">
        <v>1564145</v>
      </c>
      <c r="H4658" s="126"/>
      <c r="I4658" s="130" t="s">
        <v>11690</v>
      </c>
      <c r="J4658" s="126"/>
      <c r="K4658" s="126"/>
      <c r="L4658" s="126"/>
      <c r="M4658" s="126"/>
      <c r="N4658" s="226">
        <v>0</v>
      </c>
      <c r="O4658" s="226">
        <v>57</v>
      </c>
      <c r="P4658" s="126" t="s">
        <v>1331</v>
      </c>
    </row>
    <row r="4659" spans="1:16" ht="38.25">
      <c r="A4659" s="126">
        <v>20</v>
      </c>
      <c r="B4659" s="126"/>
      <c r="C4659" s="127" t="s">
        <v>694</v>
      </c>
      <c r="D4659" s="121">
        <v>43062</v>
      </c>
      <c r="E4659" s="122" t="s">
        <v>10300</v>
      </c>
      <c r="F4659" s="122" t="s">
        <v>3</v>
      </c>
      <c r="G4659" s="122">
        <v>1564146</v>
      </c>
      <c r="H4659" s="126"/>
      <c r="I4659" s="130" t="s">
        <v>11497</v>
      </c>
      <c r="J4659" s="126"/>
      <c r="K4659" s="126"/>
      <c r="L4659" s="126"/>
      <c r="M4659" s="126"/>
      <c r="N4659" s="226">
        <v>0</v>
      </c>
      <c r="O4659" s="226">
        <v>57</v>
      </c>
      <c r="P4659" s="126" t="s">
        <v>1331</v>
      </c>
    </row>
    <row r="4660" spans="1:16" ht="51">
      <c r="A4660" s="126">
        <v>16</v>
      </c>
      <c r="B4660" s="126"/>
      <c r="C4660" s="127" t="s">
        <v>693</v>
      </c>
      <c r="D4660" s="121">
        <v>43062</v>
      </c>
      <c r="E4660" s="122" t="s">
        <v>10301</v>
      </c>
      <c r="F4660" s="122" t="s">
        <v>3</v>
      </c>
      <c r="G4660" s="122">
        <v>1564148</v>
      </c>
      <c r="H4660" s="126"/>
      <c r="I4660" s="130" t="s">
        <v>11691</v>
      </c>
      <c r="J4660" s="126"/>
      <c r="K4660" s="126"/>
      <c r="L4660" s="126"/>
      <c r="M4660" s="126"/>
      <c r="N4660" s="226">
        <v>0</v>
      </c>
      <c r="O4660" s="226">
        <v>455.40000000000003</v>
      </c>
      <c r="P4660" s="126" t="s">
        <v>1331</v>
      </c>
    </row>
    <row r="4661" spans="1:16" ht="51">
      <c r="A4661" s="126">
        <v>523</v>
      </c>
      <c r="B4661" s="126"/>
      <c r="C4661" s="127" t="s">
        <v>846</v>
      </c>
      <c r="D4661" s="121">
        <v>43062</v>
      </c>
      <c r="E4661" s="122" t="s">
        <v>10302</v>
      </c>
      <c r="F4661" s="122" t="s">
        <v>3</v>
      </c>
      <c r="G4661" s="122">
        <v>1564019</v>
      </c>
      <c r="H4661" s="126"/>
      <c r="I4661" s="130" t="s">
        <v>11692</v>
      </c>
      <c r="J4661" s="126"/>
      <c r="K4661" s="126"/>
      <c r="L4661" s="126"/>
      <c r="M4661" s="126"/>
      <c r="N4661" s="226">
        <v>0</v>
      </c>
      <c r="O4661" s="226">
        <v>1732.5</v>
      </c>
      <c r="P4661" s="126" t="s">
        <v>1331</v>
      </c>
    </row>
    <row r="4662" spans="1:16" ht="51">
      <c r="A4662" s="126">
        <v>15</v>
      </c>
      <c r="B4662" s="126"/>
      <c r="C4662" s="127" t="s">
        <v>692</v>
      </c>
      <c r="D4662" s="121">
        <v>43062</v>
      </c>
      <c r="E4662" s="122" t="s">
        <v>10303</v>
      </c>
      <c r="F4662" s="122" t="s">
        <v>3</v>
      </c>
      <c r="G4662" s="122">
        <v>1564039</v>
      </c>
      <c r="H4662" s="126"/>
      <c r="I4662" s="130" t="s">
        <v>11693</v>
      </c>
      <c r="J4662" s="126"/>
      <c r="K4662" s="126"/>
      <c r="L4662" s="126"/>
      <c r="M4662" s="126"/>
      <c r="N4662" s="226">
        <v>0</v>
      </c>
      <c r="O4662" s="226">
        <v>2205</v>
      </c>
      <c r="P4662" s="126" t="s">
        <v>1331</v>
      </c>
    </row>
    <row r="4663" spans="1:16" ht="51">
      <c r="A4663" s="126">
        <v>46</v>
      </c>
      <c r="B4663" s="126"/>
      <c r="C4663" s="127" t="s">
        <v>699</v>
      </c>
      <c r="D4663" s="121">
        <v>43062</v>
      </c>
      <c r="E4663" s="122" t="s">
        <v>10304</v>
      </c>
      <c r="F4663" s="122" t="s">
        <v>3</v>
      </c>
      <c r="G4663" s="122">
        <v>1563908</v>
      </c>
      <c r="H4663" s="126"/>
      <c r="I4663" s="130" t="s">
        <v>11694</v>
      </c>
      <c r="J4663" s="126"/>
      <c r="K4663" s="126"/>
      <c r="L4663" s="126"/>
      <c r="M4663" s="126"/>
      <c r="N4663" s="226">
        <v>0</v>
      </c>
      <c r="O4663" s="226">
        <v>11500</v>
      </c>
      <c r="P4663" s="126" t="s">
        <v>1331</v>
      </c>
    </row>
    <row r="4664" spans="1:16" ht="63.75">
      <c r="A4664" s="126">
        <v>287</v>
      </c>
      <c r="B4664" s="126"/>
      <c r="C4664" s="127" t="s">
        <v>791</v>
      </c>
      <c r="D4664" s="121">
        <v>43062</v>
      </c>
      <c r="E4664" s="122" t="s">
        <v>10305</v>
      </c>
      <c r="F4664" s="122" t="s">
        <v>3</v>
      </c>
      <c r="G4664" s="122">
        <v>1563941</v>
      </c>
      <c r="H4664" s="126"/>
      <c r="I4664" s="130" t="s">
        <v>11695</v>
      </c>
      <c r="J4664" s="126"/>
      <c r="K4664" s="126"/>
      <c r="L4664" s="126"/>
      <c r="M4664" s="126"/>
      <c r="N4664" s="226">
        <v>0</v>
      </c>
      <c r="O4664" s="226">
        <v>136324.64000000001</v>
      </c>
      <c r="P4664" s="126" t="s">
        <v>1331</v>
      </c>
    </row>
    <row r="4665" spans="1:16" ht="51">
      <c r="A4665" s="126">
        <v>35</v>
      </c>
      <c r="B4665" s="126"/>
      <c r="C4665" s="127" t="s">
        <v>697</v>
      </c>
      <c r="D4665" s="121">
        <v>43062</v>
      </c>
      <c r="E4665" s="122" t="s">
        <v>10306</v>
      </c>
      <c r="F4665" s="122" t="s">
        <v>3</v>
      </c>
      <c r="G4665" s="122">
        <v>1563994</v>
      </c>
      <c r="H4665" s="126"/>
      <c r="I4665" s="130" t="s">
        <v>11696</v>
      </c>
      <c r="J4665" s="126"/>
      <c r="K4665" s="126"/>
      <c r="L4665" s="126"/>
      <c r="M4665" s="126"/>
      <c r="N4665" s="226">
        <v>0</v>
      </c>
      <c r="O4665" s="226">
        <v>45260.5</v>
      </c>
      <c r="P4665" s="126" t="s">
        <v>1331</v>
      </c>
    </row>
    <row r="4666" spans="1:16" ht="63.75">
      <c r="A4666" s="126" t="s">
        <v>620</v>
      </c>
      <c r="B4666" s="126"/>
      <c r="C4666" s="127" t="s">
        <v>714</v>
      </c>
      <c r="D4666" s="121">
        <v>43062</v>
      </c>
      <c r="E4666" s="122" t="s">
        <v>10307</v>
      </c>
      <c r="F4666" s="122" t="s">
        <v>3</v>
      </c>
      <c r="G4666" s="122">
        <v>1563939</v>
      </c>
      <c r="H4666" s="126"/>
      <c r="I4666" s="130" t="s">
        <v>11697</v>
      </c>
      <c r="J4666" s="126"/>
      <c r="K4666" s="126"/>
      <c r="L4666" s="126"/>
      <c r="M4666" s="126"/>
      <c r="N4666" s="226">
        <v>0</v>
      </c>
      <c r="O4666" s="226">
        <v>500</v>
      </c>
      <c r="P4666" s="126" t="s">
        <v>1331</v>
      </c>
    </row>
    <row r="4667" spans="1:16" ht="51">
      <c r="A4667" s="126" t="s">
        <v>620</v>
      </c>
      <c r="B4667" s="126"/>
      <c r="C4667" s="127" t="s">
        <v>714</v>
      </c>
      <c r="D4667" s="121">
        <v>43062</v>
      </c>
      <c r="E4667" s="122" t="s">
        <v>10308</v>
      </c>
      <c r="F4667" s="122" t="s">
        <v>3</v>
      </c>
      <c r="G4667" s="122">
        <v>1563974</v>
      </c>
      <c r="H4667" s="126"/>
      <c r="I4667" s="130" t="s">
        <v>11698</v>
      </c>
      <c r="J4667" s="126"/>
      <c r="K4667" s="126"/>
      <c r="L4667" s="126"/>
      <c r="M4667" s="126"/>
      <c r="N4667" s="226">
        <v>0</v>
      </c>
      <c r="O4667" s="226">
        <v>104.65</v>
      </c>
      <c r="P4667" s="126" t="s">
        <v>1331</v>
      </c>
    </row>
    <row r="4668" spans="1:16" ht="51">
      <c r="A4668" s="126">
        <v>15</v>
      </c>
      <c r="B4668" s="126"/>
      <c r="C4668" s="127" t="s">
        <v>692</v>
      </c>
      <c r="D4668" s="121">
        <v>43063</v>
      </c>
      <c r="E4668" s="122" t="s">
        <v>10309</v>
      </c>
      <c r="F4668" s="122" t="s">
        <v>3</v>
      </c>
      <c r="G4668" s="122">
        <v>1564509</v>
      </c>
      <c r="H4668" s="126"/>
      <c r="I4668" s="130" t="s">
        <v>11699</v>
      </c>
      <c r="J4668" s="126"/>
      <c r="K4668" s="126"/>
      <c r="L4668" s="126"/>
      <c r="M4668" s="126"/>
      <c r="N4668" s="226">
        <v>0</v>
      </c>
      <c r="O4668" s="226">
        <v>1.52</v>
      </c>
      <c r="P4668" s="126" t="s">
        <v>1331</v>
      </c>
    </row>
    <row r="4669" spans="1:16" ht="51">
      <c r="A4669" s="126">
        <v>15</v>
      </c>
      <c r="B4669" s="126"/>
      <c r="C4669" s="127" t="s">
        <v>692</v>
      </c>
      <c r="D4669" s="121">
        <v>43063</v>
      </c>
      <c r="E4669" s="122" t="s">
        <v>10310</v>
      </c>
      <c r="F4669" s="122" t="s">
        <v>3</v>
      </c>
      <c r="G4669" s="122">
        <v>1564507</v>
      </c>
      <c r="H4669" s="126"/>
      <c r="I4669" s="130" t="s">
        <v>11700</v>
      </c>
      <c r="J4669" s="126"/>
      <c r="K4669" s="126"/>
      <c r="L4669" s="126"/>
      <c r="M4669" s="126"/>
      <c r="N4669" s="226">
        <v>0</v>
      </c>
      <c r="O4669" s="226">
        <v>11.25</v>
      </c>
      <c r="P4669" s="126" t="s">
        <v>1331</v>
      </c>
    </row>
    <row r="4670" spans="1:16" ht="63.75">
      <c r="A4670" s="126">
        <v>48</v>
      </c>
      <c r="B4670" s="126"/>
      <c r="C4670" s="127" t="s">
        <v>701</v>
      </c>
      <c r="D4670" s="121">
        <v>43063</v>
      </c>
      <c r="E4670" s="122" t="s">
        <v>10311</v>
      </c>
      <c r="F4670" s="122" t="s">
        <v>3</v>
      </c>
      <c r="G4670" s="122">
        <v>1564500</v>
      </c>
      <c r="H4670" s="126"/>
      <c r="I4670" s="130" t="s">
        <v>11701</v>
      </c>
      <c r="J4670" s="126"/>
      <c r="K4670" s="126"/>
      <c r="L4670" s="126"/>
      <c r="M4670" s="126"/>
      <c r="N4670" s="226">
        <v>0</v>
      </c>
      <c r="O4670" s="226">
        <v>19847.86</v>
      </c>
      <c r="P4670" s="126" t="s">
        <v>1331</v>
      </c>
    </row>
    <row r="4671" spans="1:16" ht="51">
      <c r="A4671" s="126">
        <v>513</v>
      </c>
      <c r="B4671" s="126"/>
      <c r="C4671" s="127" t="s">
        <v>201</v>
      </c>
      <c r="D4671" s="121">
        <v>43063</v>
      </c>
      <c r="E4671" s="122" t="s">
        <v>10312</v>
      </c>
      <c r="F4671" s="122" t="s">
        <v>3</v>
      </c>
      <c r="G4671" s="122">
        <v>1564482</v>
      </c>
      <c r="H4671" s="126"/>
      <c r="I4671" s="130" t="s">
        <v>11702</v>
      </c>
      <c r="J4671" s="126"/>
      <c r="K4671" s="126"/>
      <c r="L4671" s="126"/>
      <c r="M4671" s="126"/>
      <c r="N4671" s="226">
        <v>0</v>
      </c>
      <c r="O4671" s="226">
        <v>4235</v>
      </c>
      <c r="P4671" s="126" t="s">
        <v>1331</v>
      </c>
    </row>
    <row r="4672" spans="1:16" ht="38.25">
      <c r="A4672" s="126">
        <v>117</v>
      </c>
      <c r="B4672" s="126"/>
      <c r="C4672" s="127" t="s">
        <v>723</v>
      </c>
      <c r="D4672" s="121">
        <v>43063</v>
      </c>
      <c r="E4672" s="122" t="s">
        <v>10313</v>
      </c>
      <c r="F4672" s="122" t="s">
        <v>3</v>
      </c>
      <c r="G4672" s="122">
        <v>1564463</v>
      </c>
      <c r="H4672" s="126"/>
      <c r="I4672" s="130" t="s">
        <v>11703</v>
      </c>
      <c r="J4672" s="126"/>
      <c r="K4672" s="126"/>
      <c r="L4672" s="126"/>
      <c r="M4672" s="126"/>
      <c r="N4672" s="226">
        <v>0</v>
      </c>
      <c r="O4672" s="226">
        <v>303.5</v>
      </c>
      <c r="P4672" s="126" t="s">
        <v>1331</v>
      </c>
    </row>
    <row r="4673" spans="1:16" ht="51">
      <c r="A4673" s="126">
        <v>15</v>
      </c>
      <c r="B4673" s="126"/>
      <c r="C4673" s="127" t="s">
        <v>692</v>
      </c>
      <c r="D4673" s="121">
        <v>43063</v>
      </c>
      <c r="E4673" s="122" t="s">
        <v>10314</v>
      </c>
      <c r="F4673" s="122" t="s">
        <v>3</v>
      </c>
      <c r="G4673" s="122">
        <v>1564511</v>
      </c>
      <c r="H4673" s="126"/>
      <c r="I4673" s="130" t="s">
        <v>11704</v>
      </c>
      <c r="J4673" s="126"/>
      <c r="K4673" s="126"/>
      <c r="L4673" s="126"/>
      <c r="M4673" s="126"/>
      <c r="N4673" s="226">
        <v>0</v>
      </c>
      <c r="O4673" s="226">
        <v>10.790000000000001</v>
      </c>
      <c r="P4673" s="126" t="s">
        <v>1331</v>
      </c>
    </row>
    <row r="4674" spans="1:16" ht="51">
      <c r="A4674" s="126">
        <v>20</v>
      </c>
      <c r="B4674" s="126"/>
      <c r="C4674" s="127" t="s">
        <v>694</v>
      </c>
      <c r="D4674" s="121">
        <v>43063</v>
      </c>
      <c r="E4674" s="122" t="s">
        <v>10315</v>
      </c>
      <c r="F4674" s="122" t="s">
        <v>3</v>
      </c>
      <c r="G4674" s="122">
        <v>1564529</v>
      </c>
      <c r="H4674" s="126"/>
      <c r="I4674" s="130" t="s">
        <v>11705</v>
      </c>
      <c r="J4674" s="126"/>
      <c r="K4674" s="126"/>
      <c r="L4674" s="126"/>
      <c r="M4674" s="126"/>
      <c r="N4674" s="226">
        <v>0</v>
      </c>
      <c r="O4674" s="226">
        <v>152356</v>
      </c>
      <c r="P4674" s="126" t="s">
        <v>1331</v>
      </c>
    </row>
    <row r="4675" spans="1:16" ht="51">
      <c r="A4675" s="126">
        <v>20</v>
      </c>
      <c r="B4675" s="126"/>
      <c r="C4675" s="127" t="s">
        <v>694</v>
      </c>
      <c r="D4675" s="121">
        <v>43063</v>
      </c>
      <c r="E4675" s="122" t="s">
        <v>10316</v>
      </c>
      <c r="F4675" s="122" t="s">
        <v>3</v>
      </c>
      <c r="G4675" s="122">
        <v>1564531</v>
      </c>
      <c r="H4675" s="126"/>
      <c r="I4675" s="130" t="s">
        <v>11706</v>
      </c>
      <c r="J4675" s="126"/>
      <c r="K4675" s="126"/>
      <c r="L4675" s="126"/>
      <c r="M4675" s="126"/>
      <c r="N4675" s="226">
        <v>0</v>
      </c>
      <c r="O4675" s="226">
        <v>673923.28</v>
      </c>
      <c r="P4675" s="126" t="s">
        <v>1331</v>
      </c>
    </row>
    <row r="4676" spans="1:16" ht="51">
      <c r="A4676" s="126">
        <v>592</v>
      </c>
      <c r="B4676" s="126"/>
      <c r="C4676" s="127" t="s">
        <v>863</v>
      </c>
      <c r="D4676" s="121">
        <v>43063</v>
      </c>
      <c r="E4676" s="122" t="s">
        <v>10317</v>
      </c>
      <c r="F4676" s="122" t="s">
        <v>3</v>
      </c>
      <c r="G4676" s="122">
        <v>1564539</v>
      </c>
      <c r="H4676" s="126"/>
      <c r="I4676" s="130" t="s">
        <v>11707</v>
      </c>
      <c r="J4676" s="126"/>
      <c r="K4676" s="126"/>
      <c r="L4676" s="126"/>
      <c r="M4676" s="126"/>
      <c r="N4676" s="226">
        <v>0</v>
      </c>
      <c r="O4676" s="226">
        <v>11000</v>
      </c>
      <c r="P4676" s="126" t="s">
        <v>1331</v>
      </c>
    </row>
    <row r="4677" spans="1:16" ht="51">
      <c r="A4677" s="126">
        <v>190</v>
      </c>
      <c r="B4677" s="126"/>
      <c r="C4677" s="127" t="s">
        <v>107</v>
      </c>
      <c r="D4677" s="121">
        <v>43063</v>
      </c>
      <c r="E4677" s="122" t="s">
        <v>10318</v>
      </c>
      <c r="F4677" s="122" t="s">
        <v>3</v>
      </c>
      <c r="G4677" s="122">
        <v>1564541</v>
      </c>
      <c r="H4677" s="126"/>
      <c r="I4677" s="130" t="s">
        <v>11708</v>
      </c>
      <c r="J4677" s="126"/>
      <c r="K4677" s="126"/>
      <c r="L4677" s="126"/>
      <c r="M4677" s="126"/>
      <c r="N4677" s="226">
        <v>0</v>
      </c>
      <c r="O4677" s="226">
        <v>1690</v>
      </c>
      <c r="P4677" s="126" t="s">
        <v>1331</v>
      </c>
    </row>
    <row r="4678" spans="1:16" ht="51">
      <c r="A4678" s="126" t="s">
        <v>620</v>
      </c>
      <c r="B4678" s="126"/>
      <c r="C4678" s="127" t="s">
        <v>714</v>
      </c>
      <c r="D4678" s="121">
        <v>43063</v>
      </c>
      <c r="E4678" s="122" t="s">
        <v>10319</v>
      </c>
      <c r="F4678" s="122" t="s">
        <v>3</v>
      </c>
      <c r="G4678" s="122">
        <v>1564542</v>
      </c>
      <c r="H4678" s="126"/>
      <c r="I4678" s="130" t="s">
        <v>11709</v>
      </c>
      <c r="J4678" s="126"/>
      <c r="K4678" s="126"/>
      <c r="L4678" s="126"/>
      <c r="M4678" s="126"/>
      <c r="N4678" s="226">
        <v>0</v>
      </c>
      <c r="O4678" s="226">
        <v>600</v>
      </c>
      <c r="P4678" s="126" t="s">
        <v>1331</v>
      </c>
    </row>
    <row r="4679" spans="1:16" ht="51">
      <c r="A4679" s="126" t="s">
        <v>620</v>
      </c>
      <c r="B4679" s="126"/>
      <c r="C4679" s="127" t="s">
        <v>714</v>
      </c>
      <c r="D4679" s="121">
        <v>43063</v>
      </c>
      <c r="E4679" s="122" t="s">
        <v>10320</v>
      </c>
      <c r="F4679" s="122" t="s">
        <v>3</v>
      </c>
      <c r="G4679" s="122">
        <v>1564365</v>
      </c>
      <c r="H4679" s="126"/>
      <c r="I4679" s="130" t="s">
        <v>11710</v>
      </c>
      <c r="J4679" s="126"/>
      <c r="K4679" s="126"/>
      <c r="L4679" s="126"/>
      <c r="M4679" s="126"/>
      <c r="N4679" s="226">
        <v>0</v>
      </c>
      <c r="O4679" s="226">
        <v>244.1</v>
      </c>
      <c r="P4679" s="126" t="s">
        <v>1331</v>
      </c>
    </row>
    <row r="4680" spans="1:16" ht="51">
      <c r="A4680" s="126" t="s">
        <v>620</v>
      </c>
      <c r="B4680" s="126"/>
      <c r="C4680" s="127" t="s">
        <v>714</v>
      </c>
      <c r="D4680" s="121">
        <v>43063</v>
      </c>
      <c r="E4680" s="122" t="s">
        <v>10321</v>
      </c>
      <c r="F4680" s="122" t="s">
        <v>3</v>
      </c>
      <c r="G4680" s="122">
        <v>1564372</v>
      </c>
      <c r="H4680" s="126"/>
      <c r="I4680" s="130" t="s">
        <v>11711</v>
      </c>
      <c r="J4680" s="126"/>
      <c r="K4680" s="126"/>
      <c r="L4680" s="126"/>
      <c r="M4680" s="126"/>
      <c r="N4680" s="226">
        <v>0</v>
      </c>
      <c r="O4680" s="226">
        <v>1521.69</v>
      </c>
      <c r="P4680" s="126" t="s">
        <v>1331</v>
      </c>
    </row>
    <row r="4681" spans="1:16" ht="63.75">
      <c r="A4681" s="126">
        <v>292</v>
      </c>
      <c r="B4681" s="126"/>
      <c r="C4681" s="127" t="s">
        <v>152</v>
      </c>
      <c r="D4681" s="121">
        <v>43063</v>
      </c>
      <c r="E4681" s="122" t="s">
        <v>10322</v>
      </c>
      <c r="F4681" s="122" t="s">
        <v>3</v>
      </c>
      <c r="G4681" s="122">
        <v>1564426</v>
      </c>
      <c r="H4681" s="126"/>
      <c r="I4681" s="130" t="s">
        <v>11712</v>
      </c>
      <c r="J4681" s="126"/>
      <c r="K4681" s="126"/>
      <c r="L4681" s="126"/>
      <c r="M4681" s="126"/>
      <c r="N4681" s="226">
        <v>0</v>
      </c>
      <c r="O4681" s="226">
        <v>845</v>
      </c>
      <c r="P4681" s="126" t="s">
        <v>1331</v>
      </c>
    </row>
    <row r="4682" spans="1:16" ht="63.75">
      <c r="A4682" s="126">
        <v>580</v>
      </c>
      <c r="B4682" s="126"/>
      <c r="C4682" s="127" t="s">
        <v>218</v>
      </c>
      <c r="D4682" s="121">
        <v>43063</v>
      </c>
      <c r="E4682" s="122" t="s">
        <v>10323</v>
      </c>
      <c r="F4682" s="122" t="s">
        <v>3</v>
      </c>
      <c r="G4682" s="122">
        <v>1564432</v>
      </c>
      <c r="H4682" s="126"/>
      <c r="I4682" s="130" t="s">
        <v>11713</v>
      </c>
      <c r="J4682" s="126"/>
      <c r="K4682" s="126"/>
      <c r="L4682" s="126"/>
      <c r="M4682" s="126"/>
      <c r="N4682" s="226">
        <v>0</v>
      </c>
      <c r="O4682" s="226">
        <v>100</v>
      </c>
      <c r="P4682" s="126" t="s">
        <v>1331</v>
      </c>
    </row>
    <row r="4683" spans="1:16" ht="51">
      <c r="A4683" s="126">
        <v>592</v>
      </c>
      <c r="B4683" s="126"/>
      <c r="C4683" s="127" t="s">
        <v>863</v>
      </c>
      <c r="D4683" s="121">
        <v>43063</v>
      </c>
      <c r="E4683" s="122" t="s">
        <v>10324</v>
      </c>
      <c r="F4683" s="122" t="s">
        <v>3</v>
      </c>
      <c r="G4683" s="122">
        <v>1564674</v>
      </c>
      <c r="H4683" s="126"/>
      <c r="I4683" s="130" t="s">
        <v>11714</v>
      </c>
      <c r="J4683" s="126"/>
      <c r="K4683" s="126"/>
      <c r="L4683" s="126"/>
      <c r="M4683" s="126"/>
      <c r="N4683" s="226">
        <v>0</v>
      </c>
      <c r="O4683" s="226">
        <v>19.11</v>
      </c>
      <c r="P4683" s="126" t="s">
        <v>1331</v>
      </c>
    </row>
    <row r="4684" spans="1:16" ht="51">
      <c r="A4684" s="126">
        <v>342</v>
      </c>
      <c r="B4684" s="126"/>
      <c r="C4684" s="127" t="s">
        <v>817</v>
      </c>
      <c r="D4684" s="121">
        <v>43063</v>
      </c>
      <c r="E4684" s="122" t="s">
        <v>10325</v>
      </c>
      <c r="F4684" s="122" t="s">
        <v>3</v>
      </c>
      <c r="G4684" s="122">
        <v>1564700</v>
      </c>
      <c r="H4684" s="126"/>
      <c r="I4684" s="130" t="s">
        <v>11715</v>
      </c>
      <c r="J4684" s="126"/>
      <c r="K4684" s="126"/>
      <c r="L4684" s="126"/>
      <c r="M4684" s="126"/>
      <c r="N4684" s="226">
        <v>0</v>
      </c>
      <c r="O4684" s="226">
        <v>135</v>
      </c>
      <c r="P4684" s="126" t="s">
        <v>1331</v>
      </c>
    </row>
    <row r="4685" spans="1:16" ht="51">
      <c r="A4685" s="126">
        <v>513</v>
      </c>
      <c r="B4685" s="126"/>
      <c r="C4685" s="127" t="s">
        <v>201</v>
      </c>
      <c r="D4685" s="121">
        <v>43063</v>
      </c>
      <c r="E4685" s="122" t="s">
        <v>10326</v>
      </c>
      <c r="F4685" s="122" t="s">
        <v>3</v>
      </c>
      <c r="G4685" s="122">
        <v>1564613</v>
      </c>
      <c r="H4685" s="126"/>
      <c r="I4685" s="130" t="s">
        <v>11716</v>
      </c>
      <c r="J4685" s="126"/>
      <c r="K4685" s="126"/>
      <c r="L4685" s="126"/>
      <c r="M4685" s="126"/>
      <c r="N4685" s="226">
        <v>0</v>
      </c>
      <c r="O4685" s="226">
        <v>238</v>
      </c>
      <c r="P4685" s="126" t="s">
        <v>1331</v>
      </c>
    </row>
    <row r="4686" spans="1:16" ht="51">
      <c r="A4686" s="126">
        <v>292</v>
      </c>
      <c r="B4686" s="126"/>
      <c r="C4686" s="127" t="s">
        <v>152</v>
      </c>
      <c r="D4686" s="121">
        <v>43063</v>
      </c>
      <c r="E4686" s="122" t="s">
        <v>10327</v>
      </c>
      <c r="F4686" s="122" t="s">
        <v>3</v>
      </c>
      <c r="G4686" s="122">
        <v>1564655</v>
      </c>
      <c r="H4686" s="126"/>
      <c r="I4686" s="130" t="s">
        <v>11717</v>
      </c>
      <c r="J4686" s="126"/>
      <c r="K4686" s="126"/>
      <c r="L4686" s="126"/>
      <c r="M4686" s="126"/>
      <c r="N4686" s="226">
        <v>0</v>
      </c>
      <c r="O4686" s="226">
        <v>110</v>
      </c>
      <c r="P4686" s="126" t="s">
        <v>1331</v>
      </c>
    </row>
    <row r="4687" spans="1:16" ht="63.75">
      <c r="A4687" s="126">
        <v>66</v>
      </c>
      <c r="B4687" s="126"/>
      <c r="C4687" s="127" t="s">
        <v>705</v>
      </c>
      <c r="D4687" s="121">
        <v>43063</v>
      </c>
      <c r="E4687" s="122" t="s">
        <v>10328</v>
      </c>
      <c r="F4687" s="122" t="s">
        <v>3</v>
      </c>
      <c r="G4687" s="122">
        <v>1564501</v>
      </c>
      <c r="H4687" s="126"/>
      <c r="I4687" s="130" t="s">
        <v>11718</v>
      </c>
      <c r="J4687" s="126"/>
      <c r="K4687" s="126"/>
      <c r="L4687" s="126"/>
      <c r="M4687" s="126"/>
      <c r="N4687" s="226">
        <v>0</v>
      </c>
      <c r="O4687" s="226">
        <v>5313</v>
      </c>
      <c r="P4687" s="126" t="s">
        <v>1331</v>
      </c>
    </row>
    <row r="4688" spans="1:16" ht="63.75">
      <c r="A4688" s="126">
        <v>66</v>
      </c>
      <c r="B4688" s="126"/>
      <c r="C4688" s="127" t="s">
        <v>705</v>
      </c>
      <c r="D4688" s="121">
        <v>43063</v>
      </c>
      <c r="E4688" s="122" t="s">
        <v>10329</v>
      </c>
      <c r="F4688" s="122" t="s">
        <v>3</v>
      </c>
      <c r="G4688" s="122">
        <v>1564503</v>
      </c>
      <c r="H4688" s="126"/>
      <c r="I4688" s="130" t="s">
        <v>11719</v>
      </c>
      <c r="J4688" s="126"/>
      <c r="K4688" s="126"/>
      <c r="L4688" s="126"/>
      <c r="M4688" s="126"/>
      <c r="N4688" s="226">
        <v>0</v>
      </c>
      <c r="O4688" s="226">
        <v>1368</v>
      </c>
      <c r="P4688" s="126" t="s">
        <v>1331</v>
      </c>
    </row>
    <row r="4689" spans="1:16" ht="63.75">
      <c r="A4689" s="126">
        <v>66</v>
      </c>
      <c r="B4689" s="126"/>
      <c r="C4689" s="127" t="s">
        <v>705</v>
      </c>
      <c r="D4689" s="121">
        <v>43063</v>
      </c>
      <c r="E4689" s="122" t="s">
        <v>10330</v>
      </c>
      <c r="F4689" s="122" t="s">
        <v>3</v>
      </c>
      <c r="G4689" s="122">
        <v>1564505</v>
      </c>
      <c r="H4689" s="126"/>
      <c r="I4689" s="130" t="s">
        <v>11720</v>
      </c>
      <c r="J4689" s="126"/>
      <c r="K4689" s="126"/>
      <c r="L4689" s="126"/>
      <c r="M4689" s="126"/>
      <c r="N4689" s="226">
        <v>0</v>
      </c>
      <c r="O4689" s="226">
        <v>2322</v>
      </c>
      <c r="P4689" s="126" t="s">
        <v>1331</v>
      </c>
    </row>
    <row r="4690" spans="1:16" ht="51">
      <c r="A4690" s="126">
        <v>46</v>
      </c>
      <c r="B4690" s="126"/>
      <c r="C4690" s="127" t="s">
        <v>699</v>
      </c>
      <c r="D4690" s="121">
        <v>43063</v>
      </c>
      <c r="E4690" s="122" t="s">
        <v>10331</v>
      </c>
      <c r="F4690" s="122" t="s">
        <v>3</v>
      </c>
      <c r="G4690" s="122">
        <v>1564520</v>
      </c>
      <c r="H4690" s="126"/>
      <c r="I4690" s="130" t="s">
        <v>11721</v>
      </c>
      <c r="J4690" s="126"/>
      <c r="K4690" s="126"/>
      <c r="L4690" s="126"/>
      <c r="M4690" s="126"/>
      <c r="N4690" s="226">
        <v>0</v>
      </c>
      <c r="O4690" s="226">
        <v>54000</v>
      </c>
      <c r="P4690" s="126" t="s">
        <v>1331</v>
      </c>
    </row>
    <row r="4691" spans="1:16" ht="63.75">
      <c r="A4691" s="126">
        <v>287</v>
      </c>
      <c r="B4691" s="126"/>
      <c r="C4691" s="127" t="s">
        <v>791</v>
      </c>
      <c r="D4691" s="121">
        <v>43063</v>
      </c>
      <c r="E4691" s="122" t="s">
        <v>10332</v>
      </c>
      <c r="F4691" s="122" t="s">
        <v>3</v>
      </c>
      <c r="G4691" s="122">
        <v>1564407</v>
      </c>
      <c r="H4691" s="126"/>
      <c r="I4691" s="130" t="s">
        <v>11722</v>
      </c>
      <c r="J4691" s="126"/>
      <c r="K4691" s="126"/>
      <c r="L4691" s="126"/>
      <c r="M4691" s="126"/>
      <c r="N4691" s="226">
        <v>0</v>
      </c>
      <c r="O4691" s="226">
        <v>242720.13</v>
      </c>
      <c r="P4691" s="126" t="s">
        <v>1331</v>
      </c>
    </row>
    <row r="4692" spans="1:16" ht="63.75">
      <c r="A4692" s="126">
        <v>287</v>
      </c>
      <c r="B4692" s="126"/>
      <c r="C4692" s="127" t="s">
        <v>791</v>
      </c>
      <c r="D4692" s="121">
        <v>43063</v>
      </c>
      <c r="E4692" s="122" t="s">
        <v>10333</v>
      </c>
      <c r="F4692" s="122" t="s">
        <v>3</v>
      </c>
      <c r="G4692" s="122">
        <v>1564409</v>
      </c>
      <c r="H4692" s="126"/>
      <c r="I4692" s="130" t="s">
        <v>11723</v>
      </c>
      <c r="J4692" s="126"/>
      <c r="K4692" s="126"/>
      <c r="L4692" s="126"/>
      <c r="M4692" s="126"/>
      <c r="N4692" s="226">
        <v>0</v>
      </c>
      <c r="O4692" s="226">
        <v>41668.770000000004</v>
      </c>
      <c r="P4692" s="126" t="s">
        <v>1331</v>
      </c>
    </row>
    <row r="4693" spans="1:16" ht="51">
      <c r="A4693" s="126">
        <v>523</v>
      </c>
      <c r="B4693" s="126"/>
      <c r="C4693" s="127" t="s">
        <v>846</v>
      </c>
      <c r="D4693" s="121">
        <v>43063</v>
      </c>
      <c r="E4693" s="122" t="s">
        <v>10334</v>
      </c>
      <c r="F4693" s="122" t="s">
        <v>3</v>
      </c>
      <c r="G4693" s="122">
        <v>1564413</v>
      </c>
      <c r="H4693" s="126"/>
      <c r="I4693" s="130" t="s">
        <v>11724</v>
      </c>
      <c r="J4693" s="126"/>
      <c r="K4693" s="126"/>
      <c r="L4693" s="126"/>
      <c r="M4693" s="126"/>
      <c r="N4693" s="226">
        <v>0</v>
      </c>
      <c r="O4693" s="226">
        <v>52353</v>
      </c>
      <c r="P4693" s="126" t="s">
        <v>1331</v>
      </c>
    </row>
    <row r="4694" spans="1:16" ht="51">
      <c r="A4694" s="126">
        <v>287</v>
      </c>
      <c r="B4694" s="126"/>
      <c r="C4694" s="127" t="s">
        <v>791</v>
      </c>
      <c r="D4694" s="121">
        <v>43063</v>
      </c>
      <c r="E4694" s="122" t="s">
        <v>10335</v>
      </c>
      <c r="F4694" s="122" t="s">
        <v>3</v>
      </c>
      <c r="G4694" s="122">
        <v>1564414</v>
      </c>
      <c r="H4694" s="126"/>
      <c r="I4694" s="130" t="s">
        <v>11725</v>
      </c>
      <c r="J4694" s="126"/>
      <c r="K4694" s="126"/>
      <c r="L4694" s="126"/>
      <c r="M4694" s="126"/>
      <c r="N4694" s="226">
        <v>0</v>
      </c>
      <c r="O4694" s="226">
        <v>8946</v>
      </c>
      <c r="P4694" s="126" t="s">
        <v>1331</v>
      </c>
    </row>
    <row r="4695" spans="1:16" ht="51">
      <c r="A4695" s="126">
        <v>287</v>
      </c>
      <c r="B4695" s="126"/>
      <c r="C4695" s="127" t="s">
        <v>791</v>
      </c>
      <c r="D4695" s="121">
        <v>43063</v>
      </c>
      <c r="E4695" s="122" t="s">
        <v>10336</v>
      </c>
      <c r="F4695" s="122" t="s">
        <v>3</v>
      </c>
      <c r="G4695" s="122">
        <v>1564416</v>
      </c>
      <c r="H4695" s="126"/>
      <c r="I4695" s="130" t="s">
        <v>11726</v>
      </c>
      <c r="J4695" s="126"/>
      <c r="K4695" s="126"/>
      <c r="L4695" s="126"/>
      <c r="M4695" s="126"/>
      <c r="N4695" s="226">
        <v>0</v>
      </c>
      <c r="O4695" s="226">
        <v>1958.6000000000001</v>
      </c>
      <c r="P4695" s="126" t="s">
        <v>1331</v>
      </c>
    </row>
    <row r="4696" spans="1:16" ht="63.75">
      <c r="A4696" s="126">
        <v>253</v>
      </c>
      <c r="B4696" s="126"/>
      <c r="C4696" s="127" t="s">
        <v>779</v>
      </c>
      <c r="D4696" s="121">
        <v>43063</v>
      </c>
      <c r="E4696" s="122" t="s">
        <v>10337</v>
      </c>
      <c r="F4696" s="122" t="s">
        <v>3</v>
      </c>
      <c r="G4696" s="122">
        <v>1564448</v>
      </c>
      <c r="H4696" s="126"/>
      <c r="I4696" s="130" t="s">
        <v>11727</v>
      </c>
      <c r="J4696" s="126"/>
      <c r="K4696" s="126"/>
      <c r="L4696" s="126"/>
      <c r="M4696" s="126"/>
      <c r="N4696" s="226">
        <v>0</v>
      </c>
      <c r="O4696" s="226">
        <v>100</v>
      </c>
      <c r="P4696" s="126" t="s">
        <v>1331</v>
      </c>
    </row>
    <row r="4697" spans="1:16" ht="51">
      <c r="A4697" s="126">
        <v>253</v>
      </c>
      <c r="B4697" s="126"/>
      <c r="C4697" s="127" t="s">
        <v>779</v>
      </c>
      <c r="D4697" s="121">
        <v>43063</v>
      </c>
      <c r="E4697" s="122" t="s">
        <v>10338</v>
      </c>
      <c r="F4697" s="122" t="s">
        <v>3</v>
      </c>
      <c r="G4697" s="122">
        <v>1564451</v>
      </c>
      <c r="H4697" s="126"/>
      <c r="I4697" s="130" t="s">
        <v>11728</v>
      </c>
      <c r="J4697" s="126"/>
      <c r="K4697" s="126"/>
      <c r="L4697" s="126"/>
      <c r="M4697" s="126"/>
      <c r="N4697" s="226">
        <v>0</v>
      </c>
      <c r="O4697" s="226">
        <v>98722.55</v>
      </c>
      <c r="P4697" s="126" t="s">
        <v>1331</v>
      </c>
    </row>
    <row r="4698" spans="1:16" ht="63.75">
      <c r="A4698" s="126">
        <v>253</v>
      </c>
      <c r="B4698" s="126"/>
      <c r="C4698" s="127" t="s">
        <v>779</v>
      </c>
      <c r="D4698" s="121">
        <v>43063</v>
      </c>
      <c r="E4698" s="122" t="s">
        <v>10339</v>
      </c>
      <c r="F4698" s="122" t="s">
        <v>3</v>
      </c>
      <c r="G4698" s="122">
        <v>1564454</v>
      </c>
      <c r="H4698" s="126"/>
      <c r="I4698" s="130" t="s">
        <v>11729</v>
      </c>
      <c r="J4698" s="126"/>
      <c r="K4698" s="126"/>
      <c r="L4698" s="126"/>
      <c r="M4698" s="126"/>
      <c r="N4698" s="226">
        <v>0</v>
      </c>
      <c r="O4698" s="226">
        <v>371935.12</v>
      </c>
      <c r="P4698" s="126" t="s">
        <v>1331</v>
      </c>
    </row>
    <row r="4699" spans="1:16" ht="63.75">
      <c r="A4699" s="126">
        <v>253</v>
      </c>
      <c r="B4699" s="126"/>
      <c r="C4699" s="127" t="s">
        <v>779</v>
      </c>
      <c r="D4699" s="121">
        <v>43063</v>
      </c>
      <c r="E4699" s="122" t="s">
        <v>10340</v>
      </c>
      <c r="F4699" s="122" t="s">
        <v>3</v>
      </c>
      <c r="G4699" s="122">
        <v>1564458</v>
      </c>
      <c r="H4699" s="126"/>
      <c r="I4699" s="130" t="s">
        <v>11730</v>
      </c>
      <c r="J4699" s="126"/>
      <c r="K4699" s="126"/>
      <c r="L4699" s="126"/>
      <c r="M4699" s="126"/>
      <c r="N4699" s="226">
        <v>0</v>
      </c>
      <c r="O4699" s="226">
        <v>404723.86</v>
      </c>
      <c r="P4699" s="126" t="s">
        <v>1331</v>
      </c>
    </row>
    <row r="4700" spans="1:16" ht="63.75">
      <c r="A4700" s="126">
        <v>253</v>
      </c>
      <c r="B4700" s="126"/>
      <c r="C4700" s="127" t="s">
        <v>779</v>
      </c>
      <c r="D4700" s="121">
        <v>43063</v>
      </c>
      <c r="E4700" s="122" t="s">
        <v>10341</v>
      </c>
      <c r="F4700" s="122" t="s">
        <v>3</v>
      </c>
      <c r="G4700" s="122">
        <v>1564459</v>
      </c>
      <c r="H4700" s="126"/>
      <c r="I4700" s="130" t="s">
        <v>11731</v>
      </c>
      <c r="J4700" s="126"/>
      <c r="K4700" s="126"/>
      <c r="L4700" s="126"/>
      <c r="M4700" s="126"/>
      <c r="N4700" s="226">
        <v>0</v>
      </c>
      <c r="O4700" s="226">
        <v>151128.93</v>
      </c>
      <c r="P4700" s="126" t="s">
        <v>1331</v>
      </c>
    </row>
    <row r="4701" spans="1:16" ht="63.75">
      <c r="A4701" s="126">
        <v>253</v>
      </c>
      <c r="B4701" s="126"/>
      <c r="C4701" s="127" t="s">
        <v>779</v>
      </c>
      <c r="D4701" s="121">
        <v>43063</v>
      </c>
      <c r="E4701" s="122" t="s">
        <v>10342</v>
      </c>
      <c r="F4701" s="122" t="s">
        <v>3</v>
      </c>
      <c r="G4701" s="122">
        <v>1564461</v>
      </c>
      <c r="H4701" s="126"/>
      <c r="I4701" s="130" t="s">
        <v>11732</v>
      </c>
      <c r="J4701" s="126"/>
      <c r="K4701" s="126"/>
      <c r="L4701" s="126"/>
      <c r="M4701" s="126"/>
      <c r="N4701" s="226">
        <v>0</v>
      </c>
      <c r="O4701" s="226">
        <v>47516.22</v>
      </c>
      <c r="P4701" s="126" t="s">
        <v>1331</v>
      </c>
    </row>
    <row r="4702" spans="1:16" ht="51">
      <c r="A4702" s="126" t="s">
        <v>623</v>
      </c>
      <c r="B4702" s="126"/>
      <c r="C4702" s="127" t="s">
        <v>716</v>
      </c>
      <c r="D4702" s="121">
        <v>43063</v>
      </c>
      <c r="E4702" s="122" t="s">
        <v>10343</v>
      </c>
      <c r="F4702" s="122" t="s">
        <v>3</v>
      </c>
      <c r="G4702" s="122">
        <v>1564467</v>
      </c>
      <c r="H4702" s="126"/>
      <c r="I4702" s="130" t="s">
        <v>11733</v>
      </c>
      <c r="J4702" s="126"/>
      <c r="K4702" s="126"/>
      <c r="L4702" s="126"/>
      <c r="M4702" s="126"/>
      <c r="N4702" s="226">
        <v>0</v>
      </c>
      <c r="O4702" s="226">
        <v>50000</v>
      </c>
      <c r="P4702" s="126" t="s">
        <v>1331</v>
      </c>
    </row>
    <row r="4703" spans="1:16" ht="63.75">
      <c r="A4703" s="126">
        <v>35</v>
      </c>
      <c r="B4703" s="126"/>
      <c r="C4703" s="127" t="s">
        <v>697</v>
      </c>
      <c r="D4703" s="121">
        <v>43066</v>
      </c>
      <c r="E4703" s="122" t="s">
        <v>10344</v>
      </c>
      <c r="F4703" s="122" t="s">
        <v>3</v>
      </c>
      <c r="G4703" s="122">
        <v>1564992</v>
      </c>
      <c r="H4703" s="126"/>
      <c r="I4703" s="130" t="s">
        <v>11734</v>
      </c>
      <c r="J4703" s="126"/>
      <c r="K4703" s="126"/>
      <c r="L4703" s="126"/>
      <c r="M4703" s="126"/>
      <c r="N4703" s="226">
        <v>0</v>
      </c>
      <c r="O4703" s="226">
        <v>7548.9000000000005</v>
      </c>
      <c r="P4703" s="126" t="s">
        <v>1331</v>
      </c>
    </row>
    <row r="4704" spans="1:16" ht="51">
      <c r="A4704" s="126">
        <v>46</v>
      </c>
      <c r="B4704" s="126"/>
      <c r="C4704" s="127" t="s">
        <v>699</v>
      </c>
      <c r="D4704" s="121">
        <v>43066</v>
      </c>
      <c r="E4704" s="122" t="s">
        <v>10345</v>
      </c>
      <c r="F4704" s="122" t="s">
        <v>3</v>
      </c>
      <c r="G4704" s="122">
        <v>1564974</v>
      </c>
      <c r="H4704" s="126"/>
      <c r="I4704" s="130" t="s">
        <v>11735</v>
      </c>
      <c r="J4704" s="126"/>
      <c r="K4704" s="126"/>
      <c r="L4704" s="126"/>
      <c r="M4704" s="126"/>
      <c r="N4704" s="226">
        <v>0</v>
      </c>
      <c r="O4704" s="226">
        <v>40.4</v>
      </c>
      <c r="P4704" s="126" t="s">
        <v>1331</v>
      </c>
    </row>
    <row r="4705" spans="1:16" ht="51">
      <c r="A4705" s="126" t="s">
        <v>620</v>
      </c>
      <c r="B4705" s="126"/>
      <c r="C4705" s="127" t="s">
        <v>714</v>
      </c>
      <c r="D4705" s="121">
        <v>43066</v>
      </c>
      <c r="E4705" s="122" t="s">
        <v>10346</v>
      </c>
      <c r="F4705" s="122" t="s">
        <v>3</v>
      </c>
      <c r="G4705" s="122">
        <v>1564951</v>
      </c>
      <c r="H4705" s="126"/>
      <c r="I4705" s="130" t="s">
        <v>11651</v>
      </c>
      <c r="J4705" s="126"/>
      <c r="K4705" s="126"/>
      <c r="L4705" s="126"/>
      <c r="M4705" s="126"/>
      <c r="N4705" s="226">
        <v>0</v>
      </c>
      <c r="O4705" s="226">
        <v>1430</v>
      </c>
      <c r="P4705" s="126" t="s">
        <v>1331</v>
      </c>
    </row>
    <row r="4706" spans="1:16" ht="51">
      <c r="A4706" s="126">
        <v>292</v>
      </c>
      <c r="B4706" s="126"/>
      <c r="C4706" s="127" t="s">
        <v>152</v>
      </c>
      <c r="D4706" s="121">
        <v>43066</v>
      </c>
      <c r="E4706" s="122" t="s">
        <v>10347</v>
      </c>
      <c r="F4706" s="122" t="s">
        <v>3</v>
      </c>
      <c r="G4706" s="122">
        <v>1565006</v>
      </c>
      <c r="H4706" s="126"/>
      <c r="I4706" s="130" t="s">
        <v>7645</v>
      </c>
      <c r="J4706" s="126"/>
      <c r="K4706" s="126"/>
      <c r="L4706" s="126"/>
      <c r="M4706" s="126"/>
      <c r="N4706" s="226">
        <v>0</v>
      </c>
      <c r="O4706" s="226">
        <v>379</v>
      </c>
      <c r="P4706" s="126" t="s">
        <v>1331</v>
      </c>
    </row>
    <row r="4707" spans="1:16" ht="51">
      <c r="A4707" s="126">
        <v>292</v>
      </c>
      <c r="B4707" s="126"/>
      <c r="C4707" s="127" t="s">
        <v>152</v>
      </c>
      <c r="D4707" s="121">
        <v>43066</v>
      </c>
      <c r="E4707" s="122" t="s">
        <v>10348</v>
      </c>
      <c r="F4707" s="122" t="s">
        <v>3</v>
      </c>
      <c r="G4707" s="122">
        <v>1565007</v>
      </c>
      <c r="H4707" s="126"/>
      <c r="I4707" s="130" t="s">
        <v>7645</v>
      </c>
      <c r="J4707" s="126"/>
      <c r="K4707" s="126"/>
      <c r="L4707" s="126"/>
      <c r="M4707" s="126"/>
      <c r="N4707" s="226">
        <v>0</v>
      </c>
      <c r="O4707" s="226">
        <v>369</v>
      </c>
      <c r="P4707" s="126" t="s">
        <v>1331</v>
      </c>
    </row>
    <row r="4708" spans="1:16" ht="51">
      <c r="A4708" s="126">
        <v>292</v>
      </c>
      <c r="B4708" s="126"/>
      <c r="C4708" s="127" t="s">
        <v>152</v>
      </c>
      <c r="D4708" s="121">
        <v>43066</v>
      </c>
      <c r="E4708" s="122" t="s">
        <v>10349</v>
      </c>
      <c r="F4708" s="122" t="s">
        <v>3</v>
      </c>
      <c r="G4708" s="122">
        <v>1565009</v>
      </c>
      <c r="H4708" s="126"/>
      <c r="I4708" s="130" t="s">
        <v>7645</v>
      </c>
      <c r="J4708" s="126"/>
      <c r="K4708" s="126"/>
      <c r="L4708" s="126"/>
      <c r="M4708" s="126"/>
      <c r="N4708" s="226">
        <v>0</v>
      </c>
      <c r="O4708" s="226">
        <v>353</v>
      </c>
      <c r="P4708" s="126" t="s">
        <v>1331</v>
      </c>
    </row>
    <row r="4709" spans="1:16" ht="51">
      <c r="A4709" s="126">
        <v>292</v>
      </c>
      <c r="B4709" s="126"/>
      <c r="C4709" s="127" t="s">
        <v>152</v>
      </c>
      <c r="D4709" s="121">
        <v>43066</v>
      </c>
      <c r="E4709" s="122" t="s">
        <v>10350</v>
      </c>
      <c r="F4709" s="122" t="s">
        <v>3</v>
      </c>
      <c r="G4709" s="122">
        <v>1565011</v>
      </c>
      <c r="H4709" s="126"/>
      <c r="I4709" s="130" t="s">
        <v>7645</v>
      </c>
      <c r="J4709" s="126"/>
      <c r="K4709" s="126"/>
      <c r="L4709" s="126"/>
      <c r="M4709" s="126"/>
      <c r="N4709" s="226">
        <v>0</v>
      </c>
      <c r="O4709" s="226">
        <v>310</v>
      </c>
      <c r="P4709" s="126" t="s">
        <v>1331</v>
      </c>
    </row>
    <row r="4710" spans="1:16" ht="51">
      <c r="A4710" s="126">
        <v>292</v>
      </c>
      <c r="B4710" s="126"/>
      <c r="C4710" s="127" t="s">
        <v>152</v>
      </c>
      <c r="D4710" s="121">
        <v>43066</v>
      </c>
      <c r="E4710" s="122" t="s">
        <v>10351</v>
      </c>
      <c r="F4710" s="122" t="s">
        <v>3</v>
      </c>
      <c r="G4710" s="122">
        <v>1565013</v>
      </c>
      <c r="H4710" s="126"/>
      <c r="I4710" s="130" t="s">
        <v>7645</v>
      </c>
      <c r="J4710" s="126"/>
      <c r="K4710" s="126"/>
      <c r="L4710" s="126"/>
      <c r="M4710" s="126"/>
      <c r="N4710" s="226">
        <v>0</v>
      </c>
      <c r="O4710" s="226">
        <v>277</v>
      </c>
      <c r="P4710" s="126" t="s">
        <v>1331</v>
      </c>
    </row>
    <row r="4711" spans="1:16" ht="51">
      <c r="A4711" s="126">
        <v>291</v>
      </c>
      <c r="B4711" s="126"/>
      <c r="C4711" s="127" t="s">
        <v>795</v>
      </c>
      <c r="D4711" s="121">
        <v>43066</v>
      </c>
      <c r="E4711" s="122" t="s">
        <v>10352</v>
      </c>
      <c r="F4711" s="122" t="s">
        <v>3</v>
      </c>
      <c r="G4711" s="122">
        <v>1565036</v>
      </c>
      <c r="H4711" s="126"/>
      <c r="I4711" s="130" t="s">
        <v>11736</v>
      </c>
      <c r="J4711" s="126"/>
      <c r="K4711" s="126"/>
      <c r="L4711" s="126"/>
      <c r="M4711" s="126"/>
      <c r="N4711" s="226">
        <v>0</v>
      </c>
      <c r="O4711" s="226">
        <v>645.65</v>
      </c>
      <c r="P4711" s="126" t="s">
        <v>1331</v>
      </c>
    </row>
    <row r="4712" spans="1:16" ht="51">
      <c r="A4712" s="126" t="s">
        <v>620</v>
      </c>
      <c r="B4712" s="126"/>
      <c r="C4712" s="127" t="s">
        <v>714</v>
      </c>
      <c r="D4712" s="121">
        <v>43066</v>
      </c>
      <c r="E4712" s="122" t="s">
        <v>10353</v>
      </c>
      <c r="F4712" s="122" t="s">
        <v>3</v>
      </c>
      <c r="G4712" s="122">
        <v>1564901</v>
      </c>
      <c r="H4712" s="126"/>
      <c r="I4712" s="130" t="s">
        <v>11737</v>
      </c>
      <c r="J4712" s="126"/>
      <c r="K4712" s="126"/>
      <c r="L4712" s="126"/>
      <c r="M4712" s="126"/>
      <c r="N4712" s="226">
        <v>0</v>
      </c>
      <c r="O4712" s="226">
        <v>200</v>
      </c>
      <c r="P4712" s="126" t="s">
        <v>1331</v>
      </c>
    </row>
    <row r="4713" spans="1:16" ht="51">
      <c r="A4713" s="126" t="s">
        <v>620</v>
      </c>
      <c r="B4713" s="126"/>
      <c r="C4713" s="127" t="s">
        <v>714</v>
      </c>
      <c r="D4713" s="121">
        <v>43066</v>
      </c>
      <c r="E4713" s="122" t="s">
        <v>10354</v>
      </c>
      <c r="F4713" s="122" t="s">
        <v>3</v>
      </c>
      <c r="G4713" s="122">
        <v>1564925</v>
      </c>
      <c r="H4713" s="126"/>
      <c r="I4713" s="130" t="s">
        <v>11738</v>
      </c>
      <c r="J4713" s="126"/>
      <c r="K4713" s="126"/>
      <c r="L4713" s="126"/>
      <c r="M4713" s="126"/>
      <c r="N4713" s="226">
        <v>0</v>
      </c>
      <c r="O4713" s="226">
        <v>20.6</v>
      </c>
      <c r="P4713" s="126" t="s">
        <v>1331</v>
      </c>
    </row>
    <row r="4714" spans="1:16" ht="89.25">
      <c r="A4714" s="126">
        <v>587</v>
      </c>
      <c r="B4714" s="126"/>
      <c r="C4714" s="127" t="s">
        <v>859</v>
      </c>
      <c r="D4714" s="121">
        <v>43066</v>
      </c>
      <c r="E4714" s="122" t="s">
        <v>10355</v>
      </c>
      <c r="F4714" s="122" t="s">
        <v>3</v>
      </c>
      <c r="G4714" s="122">
        <v>1565144</v>
      </c>
      <c r="H4714" s="126"/>
      <c r="I4714" s="130" t="s">
        <v>11739</v>
      </c>
      <c r="J4714" s="126"/>
      <c r="K4714" s="126"/>
      <c r="L4714" s="126"/>
      <c r="M4714" s="126"/>
      <c r="N4714" s="226">
        <v>0</v>
      </c>
      <c r="O4714" s="226">
        <v>19.830000000000002</v>
      </c>
      <c r="P4714" s="126" t="s">
        <v>1331</v>
      </c>
    </row>
    <row r="4715" spans="1:16" ht="51">
      <c r="A4715" s="126">
        <v>41</v>
      </c>
      <c r="B4715" s="126"/>
      <c r="C4715" s="127" t="s">
        <v>698</v>
      </c>
      <c r="D4715" s="121">
        <v>43066</v>
      </c>
      <c r="E4715" s="122" t="s">
        <v>10356</v>
      </c>
      <c r="F4715" s="122" t="s">
        <v>3</v>
      </c>
      <c r="G4715" s="122">
        <v>1565055</v>
      </c>
      <c r="H4715" s="126"/>
      <c r="I4715" s="130" t="s">
        <v>11740</v>
      </c>
      <c r="J4715" s="126"/>
      <c r="K4715" s="126"/>
      <c r="L4715" s="126"/>
      <c r="M4715" s="126"/>
      <c r="N4715" s="226">
        <v>0</v>
      </c>
      <c r="O4715" s="226">
        <v>30</v>
      </c>
      <c r="P4715" s="126" t="s">
        <v>1331</v>
      </c>
    </row>
    <row r="4716" spans="1:16" ht="51">
      <c r="A4716" s="126">
        <v>46</v>
      </c>
      <c r="B4716" s="126"/>
      <c r="C4716" s="127" t="s">
        <v>699</v>
      </c>
      <c r="D4716" s="121">
        <v>43066</v>
      </c>
      <c r="E4716" s="122" t="s">
        <v>10357</v>
      </c>
      <c r="F4716" s="122" t="s">
        <v>3</v>
      </c>
      <c r="G4716" s="122">
        <v>1565076</v>
      </c>
      <c r="H4716" s="126"/>
      <c r="I4716" s="130" t="s">
        <v>11741</v>
      </c>
      <c r="J4716" s="126"/>
      <c r="K4716" s="126"/>
      <c r="L4716" s="126"/>
      <c r="M4716" s="126"/>
      <c r="N4716" s="226">
        <v>0</v>
      </c>
      <c r="O4716" s="226">
        <v>8274</v>
      </c>
      <c r="P4716" s="126" t="s">
        <v>1331</v>
      </c>
    </row>
    <row r="4717" spans="1:16" ht="51">
      <c r="A4717" s="126" t="s">
        <v>620</v>
      </c>
      <c r="B4717" s="126"/>
      <c r="C4717" s="127" t="s">
        <v>714</v>
      </c>
      <c r="D4717" s="121">
        <v>43066</v>
      </c>
      <c r="E4717" s="122" t="s">
        <v>10358</v>
      </c>
      <c r="F4717" s="122" t="s">
        <v>3</v>
      </c>
      <c r="G4717" s="122">
        <v>1565121</v>
      </c>
      <c r="H4717" s="126"/>
      <c r="I4717" s="130" t="s">
        <v>11742</v>
      </c>
      <c r="J4717" s="126"/>
      <c r="K4717" s="126"/>
      <c r="L4717" s="126"/>
      <c r="M4717" s="126"/>
      <c r="N4717" s="226">
        <v>0</v>
      </c>
      <c r="O4717" s="226">
        <v>3</v>
      </c>
      <c r="P4717" s="126" t="s">
        <v>12606</v>
      </c>
    </row>
    <row r="4718" spans="1:16" ht="51">
      <c r="A4718" s="126" t="s">
        <v>620</v>
      </c>
      <c r="B4718" s="126"/>
      <c r="C4718" s="127" t="s">
        <v>714</v>
      </c>
      <c r="D4718" s="121">
        <v>43066</v>
      </c>
      <c r="E4718" s="122" t="s">
        <v>10359</v>
      </c>
      <c r="F4718" s="122" t="s">
        <v>3</v>
      </c>
      <c r="G4718" s="122">
        <v>1565141</v>
      </c>
      <c r="H4718" s="126"/>
      <c r="I4718" s="130" t="s">
        <v>11743</v>
      </c>
      <c r="J4718" s="126"/>
      <c r="K4718" s="126"/>
      <c r="L4718" s="126"/>
      <c r="M4718" s="126"/>
      <c r="N4718" s="226">
        <v>0</v>
      </c>
      <c r="O4718" s="226">
        <v>15</v>
      </c>
      <c r="P4718" s="126" t="s">
        <v>1331</v>
      </c>
    </row>
    <row r="4719" spans="1:16" ht="51">
      <c r="A4719" s="126">
        <v>523</v>
      </c>
      <c r="B4719" s="126"/>
      <c r="C4719" s="127" t="s">
        <v>846</v>
      </c>
      <c r="D4719" s="121">
        <v>43066</v>
      </c>
      <c r="E4719" s="122" t="s">
        <v>10360</v>
      </c>
      <c r="F4719" s="122" t="s">
        <v>3</v>
      </c>
      <c r="G4719" s="122">
        <v>1564829</v>
      </c>
      <c r="H4719" s="126"/>
      <c r="I4719" s="130" t="s">
        <v>11744</v>
      </c>
      <c r="J4719" s="126"/>
      <c r="K4719" s="126"/>
      <c r="L4719" s="126"/>
      <c r="M4719" s="126"/>
      <c r="N4719" s="226">
        <v>0</v>
      </c>
      <c r="O4719" s="226">
        <v>431.14</v>
      </c>
      <c r="P4719" s="126" t="s">
        <v>1331</v>
      </c>
    </row>
    <row r="4720" spans="1:16" ht="51">
      <c r="A4720" s="126">
        <v>523</v>
      </c>
      <c r="B4720" s="126"/>
      <c r="C4720" s="127" t="s">
        <v>846</v>
      </c>
      <c r="D4720" s="121">
        <v>43066</v>
      </c>
      <c r="E4720" s="122" t="s">
        <v>10361</v>
      </c>
      <c r="F4720" s="122" t="s">
        <v>3</v>
      </c>
      <c r="G4720" s="122">
        <v>1564830</v>
      </c>
      <c r="H4720" s="126"/>
      <c r="I4720" s="130" t="s">
        <v>11745</v>
      </c>
      <c r="J4720" s="126"/>
      <c r="K4720" s="126"/>
      <c r="L4720" s="126"/>
      <c r="M4720" s="126"/>
      <c r="N4720" s="226">
        <v>0</v>
      </c>
      <c r="O4720" s="226">
        <v>145.33000000000001</v>
      </c>
      <c r="P4720" s="126" t="s">
        <v>1331</v>
      </c>
    </row>
    <row r="4721" spans="1:16" ht="51">
      <c r="A4721" s="126">
        <v>523</v>
      </c>
      <c r="B4721" s="126"/>
      <c r="C4721" s="127" t="s">
        <v>846</v>
      </c>
      <c r="D4721" s="121">
        <v>43066</v>
      </c>
      <c r="E4721" s="122" t="s">
        <v>10362</v>
      </c>
      <c r="F4721" s="122" t="s">
        <v>3</v>
      </c>
      <c r="G4721" s="122">
        <v>1564881</v>
      </c>
      <c r="H4721" s="126"/>
      <c r="I4721" s="130" t="s">
        <v>11746</v>
      </c>
      <c r="J4721" s="126"/>
      <c r="K4721" s="126"/>
      <c r="L4721" s="126"/>
      <c r="M4721" s="126"/>
      <c r="N4721" s="226">
        <v>0</v>
      </c>
      <c r="O4721" s="226">
        <v>60</v>
      </c>
      <c r="P4721" s="126" t="s">
        <v>1331</v>
      </c>
    </row>
    <row r="4722" spans="1:16" ht="51">
      <c r="A4722" s="126">
        <v>523</v>
      </c>
      <c r="B4722" s="126"/>
      <c r="C4722" s="127" t="s">
        <v>846</v>
      </c>
      <c r="D4722" s="121">
        <v>43066</v>
      </c>
      <c r="E4722" s="122" t="s">
        <v>10363</v>
      </c>
      <c r="F4722" s="122" t="s">
        <v>3</v>
      </c>
      <c r="G4722" s="122">
        <v>1564883</v>
      </c>
      <c r="H4722" s="126"/>
      <c r="I4722" s="130" t="s">
        <v>11747</v>
      </c>
      <c r="J4722" s="126"/>
      <c r="K4722" s="126"/>
      <c r="L4722" s="126"/>
      <c r="M4722" s="126"/>
      <c r="N4722" s="226">
        <v>0</v>
      </c>
      <c r="O4722" s="226">
        <v>353</v>
      </c>
      <c r="P4722" s="126" t="s">
        <v>1331</v>
      </c>
    </row>
    <row r="4723" spans="1:16" ht="51">
      <c r="A4723" s="126">
        <v>523</v>
      </c>
      <c r="B4723" s="126"/>
      <c r="C4723" s="127" t="s">
        <v>846</v>
      </c>
      <c r="D4723" s="121">
        <v>43066</v>
      </c>
      <c r="E4723" s="122" t="s">
        <v>10364</v>
      </c>
      <c r="F4723" s="122" t="s">
        <v>3</v>
      </c>
      <c r="G4723" s="122">
        <v>1564905</v>
      </c>
      <c r="H4723" s="126"/>
      <c r="I4723" s="130" t="s">
        <v>11748</v>
      </c>
      <c r="J4723" s="126"/>
      <c r="K4723" s="126"/>
      <c r="L4723" s="126"/>
      <c r="M4723" s="126"/>
      <c r="N4723" s="226">
        <v>0</v>
      </c>
      <c r="O4723" s="226">
        <v>1837.5</v>
      </c>
      <c r="P4723" s="126" t="s">
        <v>1331</v>
      </c>
    </row>
    <row r="4724" spans="1:16" ht="51">
      <c r="A4724" s="126">
        <v>660</v>
      </c>
      <c r="B4724" s="126"/>
      <c r="C4724" s="127" t="s">
        <v>234</v>
      </c>
      <c r="D4724" s="121">
        <v>43066</v>
      </c>
      <c r="E4724" s="122" t="s">
        <v>10365</v>
      </c>
      <c r="F4724" s="122" t="s">
        <v>3</v>
      </c>
      <c r="G4724" s="122">
        <v>1564924</v>
      </c>
      <c r="H4724" s="126"/>
      <c r="I4724" s="130" t="s">
        <v>11749</v>
      </c>
      <c r="J4724" s="126"/>
      <c r="K4724" s="126"/>
      <c r="L4724" s="126"/>
      <c r="M4724" s="126"/>
      <c r="N4724" s="226">
        <v>0</v>
      </c>
      <c r="O4724" s="226">
        <v>482.12</v>
      </c>
      <c r="P4724" s="126" t="s">
        <v>1331</v>
      </c>
    </row>
    <row r="4725" spans="1:16" ht="63.75">
      <c r="A4725" s="126">
        <v>660</v>
      </c>
      <c r="B4725" s="126"/>
      <c r="C4725" s="127" t="s">
        <v>234</v>
      </c>
      <c r="D4725" s="121">
        <v>43066</v>
      </c>
      <c r="E4725" s="122" t="s">
        <v>10366</v>
      </c>
      <c r="F4725" s="122" t="s">
        <v>3</v>
      </c>
      <c r="G4725" s="122">
        <v>1564927</v>
      </c>
      <c r="H4725" s="126"/>
      <c r="I4725" s="130" t="s">
        <v>11750</v>
      </c>
      <c r="J4725" s="126"/>
      <c r="K4725" s="126"/>
      <c r="L4725" s="126"/>
      <c r="M4725" s="126"/>
      <c r="N4725" s="226">
        <v>0</v>
      </c>
      <c r="O4725" s="226">
        <v>500</v>
      </c>
      <c r="P4725" s="126" t="s">
        <v>1331</v>
      </c>
    </row>
    <row r="4726" spans="1:16" ht="63.75">
      <c r="A4726" s="126">
        <v>299</v>
      </c>
      <c r="B4726" s="126"/>
      <c r="C4726" s="127" t="s">
        <v>799</v>
      </c>
      <c r="D4726" s="121">
        <v>43066</v>
      </c>
      <c r="E4726" s="122" t="s">
        <v>10367</v>
      </c>
      <c r="F4726" s="122" t="s">
        <v>3</v>
      </c>
      <c r="G4726" s="122">
        <v>1564962</v>
      </c>
      <c r="H4726" s="126"/>
      <c r="I4726" s="130" t="s">
        <v>11751</v>
      </c>
      <c r="J4726" s="126"/>
      <c r="K4726" s="126"/>
      <c r="L4726" s="126"/>
      <c r="M4726" s="126"/>
      <c r="N4726" s="226">
        <v>0</v>
      </c>
      <c r="O4726" s="226">
        <v>200000</v>
      </c>
      <c r="P4726" s="126" t="s">
        <v>1331</v>
      </c>
    </row>
    <row r="4727" spans="1:16" ht="51">
      <c r="A4727" s="126" t="s">
        <v>620</v>
      </c>
      <c r="B4727" s="126"/>
      <c r="C4727" s="127" t="s">
        <v>714</v>
      </c>
      <c r="D4727" s="121">
        <v>43067</v>
      </c>
      <c r="E4727" s="122" t="s">
        <v>10368</v>
      </c>
      <c r="F4727" s="122" t="s">
        <v>3</v>
      </c>
      <c r="G4727" s="122">
        <v>1565382</v>
      </c>
      <c r="H4727" s="126"/>
      <c r="I4727" s="130" t="s">
        <v>11752</v>
      </c>
      <c r="J4727" s="126"/>
      <c r="K4727" s="126"/>
      <c r="L4727" s="126"/>
      <c r="M4727" s="126"/>
      <c r="N4727" s="226">
        <v>0</v>
      </c>
      <c r="O4727" s="226">
        <v>10291.9</v>
      </c>
      <c r="P4727" s="126" t="s">
        <v>1331</v>
      </c>
    </row>
    <row r="4728" spans="1:16" ht="51">
      <c r="A4728" s="126" t="s">
        <v>620</v>
      </c>
      <c r="B4728" s="126"/>
      <c r="C4728" s="127" t="s">
        <v>714</v>
      </c>
      <c r="D4728" s="121">
        <v>43067</v>
      </c>
      <c r="E4728" s="122" t="s">
        <v>10369</v>
      </c>
      <c r="F4728" s="122" t="s">
        <v>3</v>
      </c>
      <c r="G4728" s="122">
        <v>1565442</v>
      </c>
      <c r="H4728" s="126"/>
      <c r="I4728" s="130" t="s">
        <v>11753</v>
      </c>
      <c r="J4728" s="126"/>
      <c r="K4728" s="126"/>
      <c r="L4728" s="126"/>
      <c r="M4728" s="126"/>
      <c r="N4728" s="226">
        <v>0</v>
      </c>
      <c r="O4728" s="226">
        <v>222</v>
      </c>
      <c r="P4728" s="126" t="s">
        <v>1331</v>
      </c>
    </row>
    <row r="4729" spans="1:16" ht="51">
      <c r="A4729" s="126">
        <v>16</v>
      </c>
      <c r="B4729" s="126"/>
      <c r="C4729" s="127" t="s">
        <v>693</v>
      </c>
      <c r="D4729" s="121">
        <v>43067</v>
      </c>
      <c r="E4729" s="122" t="s">
        <v>10370</v>
      </c>
      <c r="F4729" s="122" t="s">
        <v>3</v>
      </c>
      <c r="G4729" s="122">
        <v>1565465</v>
      </c>
      <c r="H4729" s="126"/>
      <c r="I4729" s="130" t="s">
        <v>11754</v>
      </c>
      <c r="J4729" s="126"/>
      <c r="K4729" s="126"/>
      <c r="L4729" s="126"/>
      <c r="M4729" s="126"/>
      <c r="N4729" s="226">
        <v>0</v>
      </c>
      <c r="O4729" s="226">
        <v>1408.33</v>
      </c>
      <c r="P4729" s="126" t="s">
        <v>1331</v>
      </c>
    </row>
    <row r="4730" spans="1:16" ht="51">
      <c r="A4730" s="126" t="s">
        <v>620</v>
      </c>
      <c r="B4730" s="126"/>
      <c r="C4730" s="127" t="s">
        <v>714</v>
      </c>
      <c r="D4730" s="121">
        <v>43067</v>
      </c>
      <c r="E4730" s="122" t="s">
        <v>10371</v>
      </c>
      <c r="F4730" s="122" t="s">
        <v>3</v>
      </c>
      <c r="G4730" s="122">
        <v>1565254</v>
      </c>
      <c r="H4730" s="126"/>
      <c r="I4730" s="130" t="s">
        <v>9831</v>
      </c>
      <c r="J4730" s="126"/>
      <c r="K4730" s="126"/>
      <c r="L4730" s="126"/>
      <c r="M4730" s="126"/>
      <c r="N4730" s="226">
        <v>0</v>
      </c>
      <c r="O4730" s="226">
        <v>7882.4400000000005</v>
      </c>
      <c r="P4730" s="126" t="s">
        <v>1331</v>
      </c>
    </row>
    <row r="4731" spans="1:16" ht="51">
      <c r="A4731" s="126" t="s">
        <v>620</v>
      </c>
      <c r="B4731" s="126"/>
      <c r="C4731" s="127" t="s">
        <v>714</v>
      </c>
      <c r="D4731" s="121">
        <v>43067</v>
      </c>
      <c r="E4731" s="122" t="s">
        <v>10372</v>
      </c>
      <c r="F4731" s="122" t="s">
        <v>3</v>
      </c>
      <c r="G4731" s="122">
        <v>1565310</v>
      </c>
      <c r="H4731" s="126"/>
      <c r="I4731" s="130" t="s">
        <v>11755</v>
      </c>
      <c r="J4731" s="126"/>
      <c r="K4731" s="126"/>
      <c r="L4731" s="126"/>
      <c r="M4731" s="126"/>
      <c r="N4731" s="226">
        <v>0</v>
      </c>
      <c r="O4731" s="226">
        <v>50</v>
      </c>
      <c r="P4731" s="126" t="s">
        <v>1331</v>
      </c>
    </row>
    <row r="4732" spans="1:16" ht="51">
      <c r="A4732" s="126" t="s">
        <v>620</v>
      </c>
      <c r="B4732" s="126"/>
      <c r="C4732" s="127" t="s">
        <v>714</v>
      </c>
      <c r="D4732" s="121">
        <v>43067</v>
      </c>
      <c r="E4732" s="122" t="s">
        <v>10373</v>
      </c>
      <c r="F4732" s="122" t="s">
        <v>3</v>
      </c>
      <c r="G4732" s="122">
        <v>1565313</v>
      </c>
      <c r="H4732" s="126"/>
      <c r="I4732" s="130" t="s">
        <v>11756</v>
      </c>
      <c r="J4732" s="126"/>
      <c r="K4732" s="126"/>
      <c r="L4732" s="126"/>
      <c r="M4732" s="126"/>
      <c r="N4732" s="226">
        <v>0</v>
      </c>
      <c r="O4732" s="226">
        <v>50</v>
      </c>
      <c r="P4732" s="126" t="s">
        <v>1331</v>
      </c>
    </row>
    <row r="4733" spans="1:16" ht="51">
      <c r="A4733" s="126" t="s">
        <v>620</v>
      </c>
      <c r="B4733" s="126"/>
      <c r="C4733" s="127" t="s">
        <v>714</v>
      </c>
      <c r="D4733" s="121">
        <v>43067</v>
      </c>
      <c r="E4733" s="122" t="s">
        <v>10374</v>
      </c>
      <c r="F4733" s="122" t="s">
        <v>3</v>
      </c>
      <c r="G4733" s="122">
        <v>1565570</v>
      </c>
      <c r="H4733" s="126"/>
      <c r="I4733" s="130" t="s">
        <v>11757</v>
      </c>
      <c r="J4733" s="126"/>
      <c r="K4733" s="126"/>
      <c r="L4733" s="126"/>
      <c r="M4733" s="126"/>
      <c r="N4733" s="226">
        <v>0</v>
      </c>
      <c r="O4733" s="226">
        <v>597.1</v>
      </c>
      <c r="P4733" s="126" t="s">
        <v>1331</v>
      </c>
    </row>
    <row r="4734" spans="1:16" ht="51">
      <c r="A4734" s="126" t="s">
        <v>620</v>
      </c>
      <c r="B4734" s="126"/>
      <c r="C4734" s="127" t="s">
        <v>714</v>
      </c>
      <c r="D4734" s="121">
        <v>43067</v>
      </c>
      <c r="E4734" s="122" t="s">
        <v>10375</v>
      </c>
      <c r="F4734" s="122" t="s">
        <v>3</v>
      </c>
      <c r="G4734" s="122">
        <v>1565573</v>
      </c>
      <c r="H4734" s="126"/>
      <c r="I4734" s="130" t="s">
        <v>11758</v>
      </c>
      <c r="J4734" s="126"/>
      <c r="K4734" s="126"/>
      <c r="L4734" s="126"/>
      <c r="M4734" s="126"/>
      <c r="N4734" s="226">
        <v>0</v>
      </c>
      <c r="O4734" s="226">
        <v>75</v>
      </c>
      <c r="P4734" s="126" t="s">
        <v>1331</v>
      </c>
    </row>
    <row r="4735" spans="1:16" ht="51">
      <c r="A4735" s="126" t="s">
        <v>620</v>
      </c>
      <c r="B4735" s="126"/>
      <c r="C4735" s="127" t="s">
        <v>714</v>
      </c>
      <c r="D4735" s="121">
        <v>43067</v>
      </c>
      <c r="E4735" s="122" t="s">
        <v>10376</v>
      </c>
      <c r="F4735" s="122" t="s">
        <v>3</v>
      </c>
      <c r="G4735" s="122">
        <v>1565576</v>
      </c>
      <c r="H4735" s="126"/>
      <c r="I4735" s="130" t="s">
        <v>11759</v>
      </c>
      <c r="J4735" s="126"/>
      <c r="K4735" s="126"/>
      <c r="L4735" s="126"/>
      <c r="M4735" s="126"/>
      <c r="N4735" s="226">
        <v>0</v>
      </c>
      <c r="O4735" s="226">
        <v>112</v>
      </c>
      <c r="P4735" s="126" t="s">
        <v>1331</v>
      </c>
    </row>
    <row r="4736" spans="1:16" ht="63.75">
      <c r="A4736" s="126" t="s">
        <v>620</v>
      </c>
      <c r="B4736" s="126"/>
      <c r="C4736" s="127" t="s">
        <v>714</v>
      </c>
      <c r="D4736" s="121">
        <v>43067</v>
      </c>
      <c r="E4736" s="122" t="s">
        <v>10377</v>
      </c>
      <c r="F4736" s="122" t="s">
        <v>3</v>
      </c>
      <c r="G4736" s="122">
        <v>1565578</v>
      </c>
      <c r="H4736" s="126"/>
      <c r="I4736" s="130" t="s">
        <v>11760</v>
      </c>
      <c r="J4736" s="126"/>
      <c r="K4736" s="126"/>
      <c r="L4736" s="126"/>
      <c r="M4736" s="126"/>
      <c r="N4736" s="226">
        <v>0</v>
      </c>
      <c r="O4736" s="226">
        <v>8.11</v>
      </c>
      <c r="P4736" s="126" t="s">
        <v>1331</v>
      </c>
    </row>
    <row r="4737" spans="1:16" ht="51">
      <c r="A4737" s="126">
        <v>70</v>
      </c>
      <c r="B4737" s="126"/>
      <c r="C4737" s="127" t="s">
        <v>706</v>
      </c>
      <c r="D4737" s="121">
        <v>43067</v>
      </c>
      <c r="E4737" s="122" t="s">
        <v>10378</v>
      </c>
      <c r="F4737" s="122" t="s">
        <v>3</v>
      </c>
      <c r="G4737" s="122">
        <v>1565597</v>
      </c>
      <c r="H4737" s="126"/>
      <c r="I4737" s="130" t="s">
        <v>11761</v>
      </c>
      <c r="J4737" s="126"/>
      <c r="K4737" s="126"/>
      <c r="L4737" s="126"/>
      <c r="M4737" s="126"/>
      <c r="N4737" s="226">
        <v>0</v>
      </c>
      <c r="O4737" s="226">
        <v>90</v>
      </c>
      <c r="P4737" s="126" t="s">
        <v>1331</v>
      </c>
    </row>
    <row r="4738" spans="1:16" ht="51">
      <c r="A4738" s="126">
        <v>70</v>
      </c>
      <c r="B4738" s="126"/>
      <c r="C4738" s="127" t="s">
        <v>706</v>
      </c>
      <c r="D4738" s="121">
        <v>43067</v>
      </c>
      <c r="E4738" s="122" t="s">
        <v>10379</v>
      </c>
      <c r="F4738" s="122" t="s">
        <v>3</v>
      </c>
      <c r="G4738" s="122">
        <v>1565600</v>
      </c>
      <c r="H4738" s="126"/>
      <c r="I4738" s="130" t="s">
        <v>11761</v>
      </c>
      <c r="J4738" s="126"/>
      <c r="K4738" s="126"/>
      <c r="L4738" s="126"/>
      <c r="M4738" s="126"/>
      <c r="N4738" s="226">
        <v>0</v>
      </c>
      <c r="O4738" s="226">
        <v>72</v>
      </c>
      <c r="P4738" s="126" t="s">
        <v>1331</v>
      </c>
    </row>
    <row r="4739" spans="1:16" ht="51">
      <c r="A4739" s="126">
        <v>70</v>
      </c>
      <c r="B4739" s="126"/>
      <c r="C4739" s="127" t="s">
        <v>706</v>
      </c>
      <c r="D4739" s="121">
        <v>43067</v>
      </c>
      <c r="E4739" s="122" t="s">
        <v>10380</v>
      </c>
      <c r="F4739" s="122" t="s">
        <v>3</v>
      </c>
      <c r="G4739" s="122">
        <v>1565601</v>
      </c>
      <c r="H4739" s="126"/>
      <c r="I4739" s="130" t="s">
        <v>11761</v>
      </c>
      <c r="J4739" s="126"/>
      <c r="K4739" s="126"/>
      <c r="L4739" s="126"/>
      <c r="M4739" s="126"/>
      <c r="N4739" s="226">
        <v>0</v>
      </c>
      <c r="O4739" s="226">
        <v>125</v>
      </c>
      <c r="P4739" s="126" t="s">
        <v>1331</v>
      </c>
    </row>
    <row r="4740" spans="1:16" ht="51">
      <c r="A4740" s="126">
        <v>70</v>
      </c>
      <c r="B4740" s="126"/>
      <c r="C4740" s="127" t="s">
        <v>706</v>
      </c>
      <c r="D4740" s="121">
        <v>43067</v>
      </c>
      <c r="E4740" s="122" t="s">
        <v>10381</v>
      </c>
      <c r="F4740" s="122" t="s">
        <v>3</v>
      </c>
      <c r="G4740" s="122">
        <v>1565602</v>
      </c>
      <c r="H4740" s="126"/>
      <c r="I4740" s="130" t="s">
        <v>11761</v>
      </c>
      <c r="J4740" s="126"/>
      <c r="K4740" s="126"/>
      <c r="L4740" s="126"/>
      <c r="M4740" s="126"/>
      <c r="N4740" s="226">
        <v>0</v>
      </c>
      <c r="O4740" s="226">
        <v>254</v>
      </c>
      <c r="P4740" s="126" t="s">
        <v>1331</v>
      </c>
    </row>
    <row r="4741" spans="1:16" ht="38.25">
      <c r="A4741" s="126">
        <v>20</v>
      </c>
      <c r="B4741" s="126"/>
      <c r="C4741" s="127" t="s">
        <v>694</v>
      </c>
      <c r="D4741" s="121">
        <v>43067</v>
      </c>
      <c r="E4741" s="122" t="s">
        <v>10382</v>
      </c>
      <c r="F4741" s="122" t="s">
        <v>3</v>
      </c>
      <c r="G4741" s="122">
        <v>1565475</v>
      </c>
      <c r="H4741" s="126"/>
      <c r="I4741" s="130" t="s">
        <v>11762</v>
      </c>
      <c r="J4741" s="126"/>
      <c r="K4741" s="126"/>
      <c r="L4741" s="126"/>
      <c r="M4741" s="126"/>
      <c r="N4741" s="226">
        <v>0</v>
      </c>
      <c r="O4741" s="226">
        <v>176</v>
      </c>
      <c r="P4741" s="126" t="s">
        <v>1331</v>
      </c>
    </row>
    <row r="4742" spans="1:16" ht="51">
      <c r="A4742" s="126">
        <v>223</v>
      </c>
      <c r="B4742" s="126"/>
      <c r="C4742" s="127" t="s">
        <v>766</v>
      </c>
      <c r="D4742" s="121">
        <v>43067</v>
      </c>
      <c r="E4742" s="122" t="s">
        <v>10383</v>
      </c>
      <c r="F4742" s="122" t="s">
        <v>3</v>
      </c>
      <c r="G4742" s="122">
        <v>1565476</v>
      </c>
      <c r="H4742" s="126"/>
      <c r="I4742" s="130" t="s">
        <v>6472</v>
      </c>
      <c r="J4742" s="126"/>
      <c r="K4742" s="126"/>
      <c r="L4742" s="126"/>
      <c r="M4742" s="126"/>
      <c r="N4742" s="226">
        <v>0</v>
      </c>
      <c r="O4742" s="226">
        <v>14.57</v>
      </c>
      <c r="P4742" s="126" t="s">
        <v>12606</v>
      </c>
    </row>
    <row r="4743" spans="1:16" ht="51">
      <c r="A4743" s="126">
        <v>342</v>
      </c>
      <c r="B4743" s="126"/>
      <c r="C4743" s="127" t="s">
        <v>817</v>
      </c>
      <c r="D4743" s="121">
        <v>43067</v>
      </c>
      <c r="E4743" s="122" t="s">
        <v>10384</v>
      </c>
      <c r="F4743" s="122" t="s">
        <v>3</v>
      </c>
      <c r="G4743" s="122">
        <v>1565484</v>
      </c>
      <c r="H4743" s="126"/>
      <c r="I4743" s="130" t="s">
        <v>11763</v>
      </c>
      <c r="J4743" s="126"/>
      <c r="K4743" s="126"/>
      <c r="L4743" s="126"/>
      <c r="M4743" s="126"/>
      <c r="N4743" s="226">
        <v>0</v>
      </c>
      <c r="O4743" s="226">
        <v>14.450000000000001</v>
      </c>
      <c r="P4743" s="126" t="s">
        <v>1331</v>
      </c>
    </row>
    <row r="4744" spans="1:16" ht="63.75">
      <c r="A4744" s="126">
        <v>41</v>
      </c>
      <c r="B4744" s="126"/>
      <c r="C4744" s="127" t="s">
        <v>698</v>
      </c>
      <c r="D4744" s="121">
        <v>43067</v>
      </c>
      <c r="E4744" s="122" t="s">
        <v>10385</v>
      </c>
      <c r="F4744" s="122" t="s">
        <v>3</v>
      </c>
      <c r="G4744" s="122">
        <v>1565496</v>
      </c>
      <c r="H4744" s="126"/>
      <c r="I4744" s="130" t="s">
        <v>11764</v>
      </c>
      <c r="J4744" s="126"/>
      <c r="K4744" s="126"/>
      <c r="L4744" s="126"/>
      <c r="M4744" s="126"/>
      <c r="N4744" s="226">
        <v>0</v>
      </c>
      <c r="O4744" s="226">
        <v>19.400000000000002</v>
      </c>
      <c r="P4744" s="126" t="s">
        <v>1331</v>
      </c>
    </row>
    <row r="4745" spans="1:16" ht="51">
      <c r="A4745" s="126">
        <v>20</v>
      </c>
      <c r="B4745" s="126"/>
      <c r="C4745" s="127" t="s">
        <v>694</v>
      </c>
      <c r="D4745" s="121">
        <v>43067</v>
      </c>
      <c r="E4745" s="122" t="s">
        <v>10386</v>
      </c>
      <c r="F4745" s="122" t="s">
        <v>3</v>
      </c>
      <c r="G4745" s="122">
        <v>1565498</v>
      </c>
      <c r="H4745" s="126"/>
      <c r="I4745" s="130" t="s">
        <v>11765</v>
      </c>
      <c r="J4745" s="126"/>
      <c r="K4745" s="126"/>
      <c r="L4745" s="126"/>
      <c r="M4745" s="126"/>
      <c r="N4745" s="226">
        <v>0</v>
      </c>
      <c r="O4745" s="226">
        <v>666</v>
      </c>
      <c r="P4745" s="126" t="s">
        <v>1331</v>
      </c>
    </row>
    <row r="4746" spans="1:16" ht="51">
      <c r="A4746" s="126">
        <v>119</v>
      </c>
      <c r="B4746" s="126"/>
      <c r="C4746" s="127" t="s">
        <v>724</v>
      </c>
      <c r="D4746" s="121">
        <v>43067</v>
      </c>
      <c r="E4746" s="122" t="s">
        <v>10387</v>
      </c>
      <c r="F4746" s="122" t="s">
        <v>3</v>
      </c>
      <c r="G4746" s="122">
        <v>1565516</v>
      </c>
      <c r="H4746" s="126"/>
      <c r="I4746" s="130" t="s">
        <v>11766</v>
      </c>
      <c r="J4746" s="126"/>
      <c r="K4746" s="126"/>
      <c r="L4746" s="126"/>
      <c r="M4746" s="126"/>
      <c r="N4746" s="226">
        <v>0</v>
      </c>
      <c r="O4746" s="226">
        <v>100</v>
      </c>
      <c r="P4746" s="126" t="s">
        <v>1331</v>
      </c>
    </row>
    <row r="4747" spans="1:16" ht="38.25">
      <c r="A4747" s="126">
        <v>70</v>
      </c>
      <c r="B4747" s="126"/>
      <c r="C4747" s="127" t="s">
        <v>706</v>
      </c>
      <c r="D4747" s="121">
        <v>43067</v>
      </c>
      <c r="E4747" s="122" t="s">
        <v>10388</v>
      </c>
      <c r="F4747" s="122" t="s">
        <v>3</v>
      </c>
      <c r="G4747" s="122">
        <v>1565557</v>
      </c>
      <c r="H4747" s="126"/>
      <c r="I4747" s="130" t="s">
        <v>11767</v>
      </c>
      <c r="J4747" s="126"/>
      <c r="K4747" s="126"/>
      <c r="L4747" s="126"/>
      <c r="M4747" s="126"/>
      <c r="N4747" s="226">
        <v>0</v>
      </c>
      <c r="O4747" s="226">
        <v>808</v>
      </c>
      <c r="P4747" s="126" t="s">
        <v>1331</v>
      </c>
    </row>
    <row r="4748" spans="1:16" ht="63.75">
      <c r="A4748" s="126">
        <v>680</v>
      </c>
      <c r="B4748" s="126"/>
      <c r="C4748" s="127" t="s">
        <v>867</v>
      </c>
      <c r="D4748" s="121">
        <v>43067</v>
      </c>
      <c r="E4748" s="122" t="s">
        <v>10389</v>
      </c>
      <c r="F4748" s="122" t="s">
        <v>3</v>
      </c>
      <c r="G4748" s="122">
        <v>1565361</v>
      </c>
      <c r="H4748" s="126"/>
      <c r="I4748" s="130" t="s">
        <v>11768</v>
      </c>
      <c r="J4748" s="126"/>
      <c r="K4748" s="126"/>
      <c r="L4748" s="126"/>
      <c r="M4748" s="126"/>
      <c r="N4748" s="226">
        <v>0</v>
      </c>
      <c r="O4748" s="226">
        <v>15146.78</v>
      </c>
      <c r="P4748" s="126" t="s">
        <v>1331</v>
      </c>
    </row>
    <row r="4749" spans="1:16" ht="63.75">
      <c r="A4749" s="126">
        <v>680</v>
      </c>
      <c r="B4749" s="126"/>
      <c r="C4749" s="127" t="s">
        <v>867</v>
      </c>
      <c r="D4749" s="121">
        <v>43067</v>
      </c>
      <c r="E4749" s="122" t="s">
        <v>10390</v>
      </c>
      <c r="F4749" s="122" t="s">
        <v>3</v>
      </c>
      <c r="G4749" s="122">
        <v>1565363</v>
      </c>
      <c r="H4749" s="126"/>
      <c r="I4749" s="130" t="s">
        <v>11769</v>
      </c>
      <c r="J4749" s="126"/>
      <c r="K4749" s="126"/>
      <c r="L4749" s="126"/>
      <c r="M4749" s="126"/>
      <c r="N4749" s="226">
        <v>0</v>
      </c>
      <c r="O4749" s="226">
        <v>5145.3</v>
      </c>
      <c r="P4749" s="126" t="s">
        <v>1331</v>
      </c>
    </row>
    <row r="4750" spans="1:16" ht="51">
      <c r="A4750" s="126">
        <v>212</v>
      </c>
      <c r="B4750" s="126"/>
      <c r="C4750" s="127" t="s">
        <v>762</v>
      </c>
      <c r="D4750" s="121">
        <v>43067</v>
      </c>
      <c r="E4750" s="122" t="s">
        <v>10391</v>
      </c>
      <c r="F4750" s="122" t="s">
        <v>3</v>
      </c>
      <c r="G4750" s="122">
        <v>1565380</v>
      </c>
      <c r="H4750" s="126"/>
      <c r="I4750" s="130" t="s">
        <v>11770</v>
      </c>
      <c r="J4750" s="126"/>
      <c r="K4750" s="126"/>
      <c r="L4750" s="126"/>
      <c r="M4750" s="126"/>
      <c r="N4750" s="226">
        <v>0</v>
      </c>
      <c r="O4750" s="226">
        <v>30000</v>
      </c>
      <c r="P4750" s="126" t="s">
        <v>1331</v>
      </c>
    </row>
    <row r="4751" spans="1:16" ht="51">
      <c r="A4751" s="126">
        <v>46</v>
      </c>
      <c r="B4751" s="126"/>
      <c r="C4751" s="127" t="s">
        <v>699</v>
      </c>
      <c r="D4751" s="121">
        <v>43067</v>
      </c>
      <c r="E4751" s="122" t="s">
        <v>10392</v>
      </c>
      <c r="F4751" s="122" t="s">
        <v>3</v>
      </c>
      <c r="G4751" s="122">
        <v>1565386</v>
      </c>
      <c r="H4751" s="126"/>
      <c r="I4751" s="130" t="s">
        <v>11771</v>
      </c>
      <c r="J4751" s="126"/>
      <c r="K4751" s="126"/>
      <c r="L4751" s="126"/>
      <c r="M4751" s="126"/>
      <c r="N4751" s="226">
        <v>0</v>
      </c>
      <c r="O4751" s="226">
        <v>9932.36</v>
      </c>
      <c r="P4751" s="126" t="s">
        <v>1331</v>
      </c>
    </row>
    <row r="4752" spans="1:16" ht="51">
      <c r="A4752" s="126">
        <v>292</v>
      </c>
      <c r="B4752" s="126"/>
      <c r="C4752" s="127" t="s">
        <v>152</v>
      </c>
      <c r="D4752" s="121">
        <v>43067</v>
      </c>
      <c r="E4752" s="122" t="s">
        <v>10393</v>
      </c>
      <c r="F4752" s="122" t="s">
        <v>3</v>
      </c>
      <c r="G4752" s="122">
        <v>1565407</v>
      </c>
      <c r="H4752" s="126"/>
      <c r="I4752" s="130" t="s">
        <v>11772</v>
      </c>
      <c r="J4752" s="126"/>
      <c r="K4752" s="126"/>
      <c r="L4752" s="126"/>
      <c r="M4752" s="126"/>
      <c r="N4752" s="226">
        <v>0</v>
      </c>
      <c r="O4752" s="226">
        <v>1222.06</v>
      </c>
      <c r="P4752" s="126" t="s">
        <v>1331</v>
      </c>
    </row>
    <row r="4753" spans="1:16" ht="51">
      <c r="A4753" s="126">
        <v>523</v>
      </c>
      <c r="B4753" s="126"/>
      <c r="C4753" s="127" t="s">
        <v>846</v>
      </c>
      <c r="D4753" s="121">
        <v>43067</v>
      </c>
      <c r="E4753" s="122" t="s">
        <v>10394</v>
      </c>
      <c r="F4753" s="122" t="s">
        <v>3</v>
      </c>
      <c r="G4753" s="122">
        <v>1565288</v>
      </c>
      <c r="H4753" s="126"/>
      <c r="I4753" s="130" t="s">
        <v>11773</v>
      </c>
      <c r="J4753" s="126"/>
      <c r="K4753" s="126"/>
      <c r="L4753" s="126"/>
      <c r="M4753" s="126"/>
      <c r="N4753" s="226">
        <v>0</v>
      </c>
      <c r="O4753" s="226">
        <v>186</v>
      </c>
      <c r="P4753" s="126" t="s">
        <v>1331</v>
      </c>
    </row>
    <row r="4754" spans="1:16" ht="51">
      <c r="A4754" s="126">
        <v>523</v>
      </c>
      <c r="B4754" s="126"/>
      <c r="C4754" s="127" t="s">
        <v>846</v>
      </c>
      <c r="D4754" s="121">
        <v>43067</v>
      </c>
      <c r="E4754" s="122" t="s">
        <v>10395</v>
      </c>
      <c r="F4754" s="122" t="s">
        <v>3</v>
      </c>
      <c r="G4754" s="122">
        <v>1565343</v>
      </c>
      <c r="H4754" s="126"/>
      <c r="I4754" s="130" t="s">
        <v>11774</v>
      </c>
      <c r="J4754" s="126"/>
      <c r="K4754" s="126"/>
      <c r="L4754" s="126"/>
      <c r="M4754" s="126"/>
      <c r="N4754" s="226">
        <v>0</v>
      </c>
      <c r="O4754" s="226">
        <v>12146</v>
      </c>
      <c r="P4754" s="126" t="s">
        <v>1331</v>
      </c>
    </row>
    <row r="4755" spans="1:16" ht="51">
      <c r="A4755" s="126">
        <v>70</v>
      </c>
      <c r="B4755" s="126"/>
      <c r="C4755" s="127" t="s">
        <v>706</v>
      </c>
      <c r="D4755" s="121">
        <v>43067</v>
      </c>
      <c r="E4755" s="122" t="s">
        <v>10396</v>
      </c>
      <c r="F4755" s="122" t="s">
        <v>3</v>
      </c>
      <c r="G4755" s="122">
        <v>1565346</v>
      </c>
      <c r="H4755" s="126"/>
      <c r="I4755" s="130" t="s">
        <v>11775</v>
      </c>
      <c r="J4755" s="126"/>
      <c r="K4755" s="126"/>
      <c r="L4755" s="126"/>
      <c r="M4755" s="126"/>
      <c r="N4755" s="226">
        <v>0</v>
      </c>
      <c r="O4755" s="226">
        <v>2</v>
      </c>
      <c r="P4755" s="126" t="s">
        <v>1331</v>
      </c>
    </row>
    <row r="4756" spans="1:16" ht="63.75">
      <c r="A4756" s="126">
        <v>680</v>
      </c>
      <c r="B4756" s="126"/>
      <c r="C4756" s="127" t="s">
        <v>867</v>
      </c>
      <c r="D4756" s="121">
        <v>43067</v>
      </c>
      <c r="E4756" s="122" t="s">
        <v>10397</v>
      </c>
      <c r="F4756" s="122" t="s">
        <v>3</v>
      </c>
      <c r="G4756" s="122">
        <v>1565354</v>
      </c>
      <c r="H4756" s="126"/>
      <c r="I4756" s="130" t="s">
        <v>11776</v>
      </c>
      <c r="J4756" s="126"/>
      <c r="K4756" s="126"/>
      <c r="L4756" s="126"/>
      <c r="M4756" s="126"/>
      <c r="N4756" s="226">
        <v>0</v>
      </c>
      <c r="O4756" s="226">
        <v>102284.01000000001</v>
      </c>
      <c r="P4756" s="126" t="s">
        <v>1331</v>
      </c>
    </row>
    <row r="4757" spans="1:16" ht="51">
      <c r="A4757" s="126" t="s">
        <v>620</v>
      </c>
      <c r="B4757" s="126"/>
      <c r="C4757" s="127" t="s">
        <v>714</v>
      </c>
      <c r="D4757" s="121">
        <v>43067</v>
      </c>
      <c r="E4757" s="122" t="s">
        <v>10398</v>
      </c>
      <c r="F4757" s="122" t="s">
        <v>3</v>
      </c>
      <c r="G4757" s="122">
        <v>1565429</v>
      </c>
      <c r="H4757" s="126"/>
      <c r="I4757" s="130" t="s">
        <v>11777</v>
      </c>
      <c r="J4757" s="126"/>
      <c r="K4757" s="126"/>
      <c r="L4757" s="126"/>
      <c r="M4757" s="126"/>
      <c r="N4757" s="226">
        <v>0</v>
      </c>
      <c r="O4757" s="226">
        <v>67.8</v>
      </c>
      <c r="P4757" s="126" t="s">
        <v>1331</v>
      </c>
    </row>
    <row r="4758" spans="1:16" ht="63.75">
      <c r="A4758" s="126" t="s">
        <v>620</v>
      </c>
      <c r="B4758" s="126"/>
      <c r="C4758" s="127" t="s">
        <v>714</v>
      </c>
      <c r="D4758" s="121">
        <v>43068</v>
      </c>
      <c r="E4758" s="122" t="s">
        <v>10399</v>
      </c>
      <c r="F4758" s="122" t="s">
        <v>3</v>
      </c>
      <c r="G4758" s="122">
        <v>1565976</v>
      </c>
      <c r="H4758" s="126"/>
      <c r="I4758" s="130" t="s">
        <v>11778</v>
      </c>
      <c r="J4758" s="126"/>
      <c r="K4758" s="126"/>
      <c r="L4758" s="126"/>
      <c r="M4758" s="126"/>
      <c r="N4758" s="226">
        <v>0</v>
      </c>
      <c r="O4758" s="226">
        <v>690</v>
      </c>
      <c r="P4758" s="126" t="s">
        <v>1331</v>
      </c>
    </row>
    <row r="4759" spans="1:16" ht="51">
      <c r="A4759" s="126" t="s">
        <v>620</v>
      </c>
      <c r="B4759" s="126"/>
      <c r="C4759" s="127" t="s">
        <v>714</v>
      </c>
      <c r="D4759" s="121">
        <v>43068</v>
      </c>
      <c r="E4759" s="122" t="s">
        <v>10400</v>
      </c>
      <c r="F4759" s="122" t="s">
        <v>3</v>
      </c>
      <c r="G4759" s="122">
        <v>1566049</v>
      </c>
      <c r="H4759" s="126"/>
      <c r="I4759" s="130" t="s">
        <v>11779</v>
      </c>
      <c r="J4759" s="126"/>
      <c r="K4759" s="126"/>
      <c r="L4759" s="126"/>
      <c r="M4759" s="126"/>
      <c r="N4759" s="226">
        <v>0</v>
      </c>
      <c r="O4759" s="226">
        <v>124.95</v>
      </c>
      <c r="P4759" s="126" t="s">
        <v>1331</v>
      </c>
    </row>
    <row r="4760" spans="1:16" ht="51">
      <c r="A4760" s="126">
        <v>163</v>
      </c>
      <c r="B4760" s="126"/>
      <c r="C4760" s="127" t="s">
        <v>749</v>
      </c>
      <c r="D4760" s="121">
        <v>43068</v>
      </c>
      <c r="E4760" s="122" t="s">
        <v>10401</v>
      </c>
      <c r="F4760" s="122" t="s">
        <v>3</v>
      </c>
      <c r="G4760" s="122">
        <v>1566014</v>
      </c>
      <c r="H4760" s="126"/>
      <c r="I4760" s="130" t="s">
        <v>11780</v>
      </c>
      <c r="J4760" s="126"/>
      <c r="K4760" s="126"/>
      <c r="L4760" s="126"/>
      <c r="M4760" s="126"/>
      <c r="N4760" s="226">
        <v>0</v>
      </c>
      <c r="O4760" s="226">
        <v>15</v>
      </c>
      <c r="P4760" s="126" t="s">
        <v>1331</v>
      </c>
    </row>
    <row r="4761" spans="1:16" ht="63.75">
      <c r="A4761" s="126">
        <v>20</v>
      </c>
      <c r="B4761" s="126"/>
      <c r="C4761" s="127" t="s">
        <v>694</v>
      </c>
      <c r="D4761" s="121">
        <v>43068</v>
      </c>
      <c r="E4761" s="122" t="s">
        <v>10402</v>
      </c>
      <c r="F4761" s="122" t="s">
        <v>3</v>
      </c>
      <c r="G4761" s="122">
        <v>1565904</v>
      </c>
      <c r="H4761" s="126"/>
      <c r="I4761" s="130" t="s">
        <v>11781</v>
      </c>
      <c r="J4761" s="126"/>
      <c r="K4761" s="126"/>
      <c r="L4761" s="126"/>
      <c r="M4761" s="126"/>
      <c r="N4761" s="226">
        <v>0</v>
      </c>
      <c r="O4761" s="226">
        <v>6356</v>
      </c>
      <c r="P4761" s="126" t="s">
        <v>1331</v>
      </c>
    </row>
    <row r="4762" spans="1:16" ht="63.75">
      <c r="A4762" s="126">
        <v>20</v>
      </c>
      <c r="B4762" s="126"/>
      <c r="C4762" s="127" t="s">
        <v>694</v>
      </c>
      <c r="D4762" s="121">
        <v>43068</v>
      </c>
      <c r="E4762" s="122" t="s">
        <v>10403</v>
      </c>
      <c r="F4762" s="122" t="s">
        <v>3</v>
      </c>
      <c r="G4762" s="122">
        <v>1565899</v>
      </c>
      <c r="H4762" s="126"/>
      <c r="I4762" s="130" t="s">
        <v>11782</v>
      </c>
      <c r="J4762" s="126"/>
      <c r="K4762" s="126"/>
      <c r="L4762" s="126"/>
      <c r="M4762" s="126"/>
      <c r="N4762" s="226">
        <v>0</v>
      </c>
      <c r="O4762" s="226">
        <v>64631.5</v>
      </c>
      <c r="P4762" s="126" t="s">
        <v>1331</v>
      </c>
    </row>
    <row r="4763" spans="1:16" ht="63.75">
      <c r="A4763" s="126">
        <v>20</v>
      </c>
      <c r="B4763" s="126"/>
      <c r="C4763" s="127" t="s">
        <v>694</v>
      </c>
      <c r="D4763" s="121">
        <v>43068</v>
      </c>
      <c r="E4763" s="122" t="s">
        <v>10404</v>
      </c>
      <c r="F4763" s="122" t="s">
        <v>3</v>
      </c>
      <c r="G4763" s="122">
        <v>1565897</v>
      </c>
      <c r="H4763" s="126"/>
      <c r="I4763" s="130" t="s">
        <v>11783</v>
      </c>
      <c r="J4763" s="126"/>
      <c r="K4763" s="126"/>
      <c r="L4763" s="126"/>
      <c r="M4763" s="126"/>
      <c r="N4763" s="226">
        <v>0</v>
      </c>
      <c r="O4763" s="226">
        <v>1670.8500000000001</v>
      </c>
      <c r="P4763" s="126" t="s">
        <v>1331</v>
      </c>
    </row>
    <row r="4764" spans="1:16" ht="63.75">
      <c r="A4764" s="126">
        <v>86</v>
      </c>
      <c r="B4764" s="126"/>
      <c r="C4764" s="127" t="s">
        <v>711</v>
      </c>
      <c r="D4764" s="121">
        <v>43068</v>
      </c>
      <c r="E4764" s="122" t="s">
        <v>10405</v>
      </c>
      <c r="F4764" s="122" t="s">
        <v>3</v>
      </c>
      <c r="G4764" s="122">
        <v>1565894</v>
      </c>
      <c r="H4764" s="126"/>
      <c r="I4764" s="130" t="s">
        <v>11784</v>
      </c>
      <c r="J4764" s="126"/>
      <c r="K4764" s="126"/>
      <c r="L4764" s="126"/>
      <c r="M4764" s="126"/>
      <c r="N4764" s="226">
        <v>0</v>
      </c>
      <c r="O4764" s="226">
        <v>335450</v>
      </c>
      <c r="P4764" s="126" t="s">
        <v>1331</v>
      </c>
    </row>
    <row r="4765" spans="1:16" ht="51">
      <c r="A4765" s="126">
        <v>20</v>
      </c>
      <c r="B4765" s="126"/>
      <c r="C4765" s="127" t="s">
        <v>694</v>
      </c>
      <c r="D4765" s="121">
        <v>43068</v>
      </c>
      <c r="E4765" s="122" t="s">
        <v>10406</v>
      </c>
      <c r="F4765" s="122" t="s">
        <v>3</v>
      </c>
      <c r="G4765" s="122">
        <v>1565893</v>
      </c>
      <c r="H4765" s="126"/>
      <c r="I4765" s="130" t="s">
        <v>11785</v>
      </c>
      <c r="J4765" s="126"/>
      <c r="K4765" s="126"/>
      <c r="L4765" s="126"/>
      <c r="M4765" s="126"/>
      <c r="N4765" s="226">
        <v>0</v>
      </c>
      <c r="O4765" s="226">
        <v>65</v>
      </c>
      <c r="P4765" s="126" t="s">
        <v>1331</v>
      </c>
    </row>
    <row r="4766" spans="1:16" ht="51">
      <c r="A4766" s="126">
        <v>86</v>
      </c>
      <c r="B4766" s="126"/>
      <c r="C4766" s="127" t="s">
        <v>711</v>
      </c>
      <c r="D4766" s="121">
        <v>43068</v>
      </c>
      <c r="E4766" s="122" t="s">
        <v>10407</v>
      </c>
      <c r="F4766" s="122" t="s">
        <v>3</v>
      </c>
      <c r="G4766" s="122">
        <v>1565892</v>
      </c>
      <c r="H4766" s="126"/>
      <c r="I4766" s="130" t="s">
        <v>11786</v>
      </c>
      <c r="J4766" s="126"/>
      <c r="K4766" s="126"/>
      <c r="L4766" s="126"/>
      <c r="M4766" s="126"/>
      <c r="N4766" s="226">
        <v>0</v>
      </c>
      <c r="O4766" s="226">
        <v>4543.5</v>
      </c>
      <c r="P4766" s="126" t="s">
        <v>1331</v>
      </c>
    </row>
    <row r="4767" spans="1:16" ht="63.75">
      <c r="A4767" s="126">
        <v>20</v>
      </c>
      <c r="B4767" s="126"/>
      <c r="C4767" s="127" t="s">
        <v>694</v>
      </c>
      <c r="D4767" s="121">
        <v>43068</v>
      </c>
      <c r="E4767" s="122" t="s">
        <v>10408</v>
      </c>
      <c r="F4767" s="122" t="s">
        <v>3</v>
      </c>
      <c r="G4767" s="122">
        <v>1565891</v>
      </c>
      <c r="H4767" s="126"/>
      <c r="I4767" s="130" t="s">
        <v>11787</v>
      </c>
      <c r="J4767" s="126"/>
      <c r="K4767" s="126"/>
      <c r="L4767" s="126"/>
      <c r="M4767" s="126"/>
      <c r="N4767" s="226">
        <v>0</v>
      </c>
      <c r="O4767" s="226">
        <v>440</v>
      </c>
      <c r="P4767" s="126" t="s">
        <v>1331</v>
      </c>
    </row>
    <row r="4768" spans="1:16" ht="51">
      <c r="A4768" s="126">
        <v>20</v>
      </c>
      <c r="B4768" s="126"/>
      <c r="C4768" s="127" t="s">
        <v>694</v>
      </c>
      <c r="D4768" s="121">
        <v>43068</v>
      </c>
      <c r="E4768" s="122" t="s">
        <v>10409</v>
      </c>
      <c r="F4768" s="122" t="s">
        <v>3</v>
      </c>
      <c r="G4768" s="122">
        <v>1565889</v>
      </c>
      <c r="H4768" s="126"/>
      <c r="I4768" s="130" t="s">
        <v>11788</v>
      </c>
      <c r="J4768" s="126"/>
      <c r="K4768" s="126"/>
      <c r="L4768" s="126"/>
      <c r="M4768" s="126"/>
      <c r="N4768" s="226">
        <v>0</v>
      </c>
      <c r="O4768" s="226">
        <v>530</v>
      </c>
      <c r="P4768" s="126" t="s">
        <v>1331</v>
      </c>
    </row>
    <row r="4769" spans="1:16" ht="63.75">
      <c r="A4769" s="126">
        <v>20</v>
      </c>
      <c r="B4769" s="126"/>
      <c r="C4769" s="127" t="s">
        <v>694</v>
      </c>
      <c r="D4769" s="121">
        <v>43068</v>
      </c>
      <c r="E4769" s="122" t="s">
        <v>10410</v>
      </c>
      <c r="F4769" s="122" t="s">
        <v>3</v>
      </c>
      <c r="G4769" s="122">
        <v>1565886</v>
      </c>
      <c r="H4769" s="126"/>
      <c r="I4769" s="130" t="s">
        <v>11789</v>
      </c>
      <c r="J4769" s="126"/>
      <c r="K4769" s="126"/>
      <c r="L4769" s="126"/>
      <c r="M4769" s="126"/>
      <c r="N4769" s="226">
        <v>0</v>
      </c>
      <c r="O4769" s="226">
        <v>37492.639999999999</v>
      </c>
      <c r="P4769" s="126" t="s">
        <v>1331</v>
      </c>
    </row>
    <row r="4770" spans="1:16" ht="63.75">
      <c r="A4770" s="126">
        <v>20</v>
      </c>
      <c r="B4770" s="126"/>
      <c r="C4770" s="127" t="s">
        <v>694</v>
      </c>
      <c r="D4770" s="121">
        <v>43068</v>
      </c>
      <c r="E4770" s="122" t="s">
        <v>10411</v>
      </c>
      <c r="F4770" s="122" t="s">
        <v>3</v>
      </c>
      <c r="G4770" s="122">
        <v>1565880</v>
      </c>
      <c r="H4770" s="126"/>
      <c r="I4770" s="130" t="s">
        <v>11790</v>
      </c>
      <c r="J4770" s="126"/>
      <c r="K4770" s="126"/>
      <c r="L4770" s="126"/>
      <c r="M4770" s="126"/>
      <c r="N4770" s="226">
        <v>0</v>
      </c>
      <c r="O4770" s="226">
        <v>64.52</v>
      </c>
      <c r="P4770" s="126" t="s">
        <v>1331</v>
      </c>
    </row>
    <row r="4771" spans="1:16" ht="51">
      <c r="A4771" s="126">
        <v>523</v>
      </c>
      <c r="B4771" s="126"/>
      <c r="C4771" s="127" t="s">
        <v>846</v>
      </c>
      <c r="D4771" s="121">
        <v>43068</v>
      </c>
      <c r="E4771" s="122" t="s">
        <v>10412</v>
      </c>
      <c r="F4771" s="122" t="s">
        <v>3</v>
      </c>
      <c r="G4771" s="122">
        <v>1565790</v>
      </c>
      <c r="H4771" s="126"/>
      <c r="I4771" s="130" t="s">
        <v>11791</v>
      </c>
      <c r="J4771" s="126"/>
      <c r="K4771" s="126"/>
      <c r="L4771" s="126"/>
      <c r="M4771" s="126"/>
      <c r="N4771" s="226">
        <v>0</v>
      </c>
      <c r="O4771" s="226">
        <v>140</v>
      </c>
      <c r="P4771" s="126" t="s">
        <v>1331</v>
      </c>
    </row>
    <row r="4772" spans="1:16" ht="51">
      <c r="A4772" s="126">
        <v>523</v>
      </c>
      <c r="B4772" s="126"/>
      <c r="C4772" s="127" t="s">
        <v>846</v>
      </c>
      <c r="D4772" s="121">
        <v>43068</v>
      </c>
      <c r="E4772" s="122" t="s">
        <v>10413</v>
      </c>
      <c r="F4772" s="122" t="s">
        <v>3</v>
      </c>
      <c r="G4772" s="122">
        <v>1565788</v>
      </c>
      <c r="H4772" s="126"/>
      <c r="I4772" s="130" t="s">
        <v>11792</v>
      </c>
      <c r="J4772" s="126"/>
      <c r="K4772" s="126"/>
      <c r="L4772" s="126"/>
      <c r="M4772" s="126"/>
      <c r="N4772" s="226">
        <v>0</v>
      </c>
      <c r="O4772" s="226">
        <v>333</v>
      </c>
      <c r="P4772" s="126" t="s">
        <v>1331</v>
      </c>
    </row>
    <row r="4773" spans="1:16" ht="51">
      <c r="A4773" s="126">
        <v>523</v>
      </c>
      <c r="B4773" s="126"/>
      <c r="C4773" s="127" t="s">
        <v>846</v>
      </c>
      <c r="D4773" s="121">
        <v>43068</v>
      </c>
      <c r="E4773" s="122" t="s">
        <v>10414</v>
      </c>
      <c r="F4773" s="122" t="s">
        <v>3</v>
      </c>
      <c r="G4773" s="122">
        <v>1565784</v>
      </c>
      <c r="H4773" s="126"/>
      <c r="I4773" s="130" t="s">
        <v>11793</v>
      </c>
      <c r="J4773" s="126"/>
      <c r="K4773" s="126"/>
      <c r="L4773" s="126"/>
      <c r="M4773" s="126"/>
      <c r="N4773" s="226">
        <v>0</v>
      </c>
      <c r="O4773" s="226">
        <v>156</v>
      </c>
      <c r="P4773" s="126" t="s">
        <v>1331</v>
      </c>
    </row>
    <row r="4774" spans="1:16" ht="51">
      <c r="A4774" s="126">
        <v>523</v>
      </c>
      <c r="B4774" s="126"/>
      <c r="C4774" s="127" t="s">
        <v>846</v>
      </c>
      <c r="D4774" s="121">
        <v>43068</v>
      </c>
      <c r="E4774" s="122" t="s">
        <v>10415</v>
      </c>
      <c r="F4774" s="122" t="s">
        <v>3</v>
      </c>
      <c r="G4774" s="122">
        <v>1565781</v>
      </c>
      <c r="H4774" s="126"/>
      <c r="I4774" s="130" t="s">
        <v>11794</v>
      </c>
      <c r="J4774" s="126"/>
      <c r="K4774" s="126"/>
      <c r="L4774" s="126"/>
      <c r="M4774" s="126"/>
      <c r="N4774" s="226">
        <v>0</v>
      </c>
      <c r="O4774" s="226">
        <v>543</v>
      </c>
      <c r="P4774" s="126" t="s">
        <v>1331</v>
      </c>
    </row>
    <row r="4775" spans="1:16" ht="51">
      <c r="A4775" s="126" t="s">
        <v>620</v>
      </c>
      <c r="B4775" s="126"/>
      <c r="C4775" s="127" t="s">
        <v>714</v>
      </c>
      <c r="D4775" s="121">
        <v>43068</v>
      </c>
      <c r="E4775" s="122" t="s">
        <v>10416</v>
      </c>
      <c r="F4775" s="122" t="s">
        <v>3</v>
      </c>
      <c r="G4775" s="122">
        <v>1565737</v>
      </c>
      <c r="H4775" s="126"/>
      <c r="I4775" s="130" t="s">
        <v>11795</v>
      </c>
      <c r="J4775" s="126"/>
      <c r="K4775" s="126"/>
      <c r="L4775" s="126"/>
      <c r="M4775" s="126"/>
      <c r="N4775" s="226">
        <v>0</v>
      </c>
      <c r="O4775" s="226">
        <v>11098.65</v>
      </c>
      <c r="P4775" s="126" t="s">
        <v>1331</v>
      </c>
    </row>
    <row r="4776" spans="1:16" ht="51">
      <c r="A4776" s="126">
        <v>10</v>
      </c>
      <c r="B4776" s="126"/>
      <c r="C4776" s="127" t="s">
        <v>691</v>
      </c>
      <c r="D4776" s="121">
        <v>43068</v>
      </c>
      <c r="E4776" s="122" t="s">
        <v>10417</v>
      </c>
      <c r="F4776" s="122" t="s">
        <v>3</v>
      </c>
      <c r="G4776" s="122">
        <v>1565823</v>
      </c>
      <c r="H4776" s="126"/>
      <c r="I4776" s="130" t="s">
        <v>11796</v>
      </c>
      <c r="J4776" s="126"/>
      <c r="K4776" s="126"/>
      <c r="L4776" s="126"/>
      <c r="M4776" s="126"/>
      <c r="N4776" s="226">
        <v>0</v>
      </c>
      <c r="O4776" s="226">
        <v>1918</v>
      </c>
      <c r="P4776" s="126" t="s">
        <v>1331</v>
      </c>
    </row>
    <row r="4777" spans="1:16" ht="51">
      <c r="A4777" s="126" t="s">
        <v>620</v>
      </c>
      <c r="B4777" s="126"/>
      <c r="C4777" s="127" t="s">
        <v>714</v>
      </c>
      <c r="D4777" s="121">
        <v>43068</v>
      </c>
      <c r="E4777" s="122" t="s">
        <v>10418</v>
      </c>
      <c r="F4777" s="122" t="s">
        <v>3</v>
      </c>
      <c r="G4777" s="122">
        <v>1565821</v>
      </c>
      <c r="H4777" s="126"/>
      <c r="I4777" s="130" t="s">
        <v>11797</v>
      </c>
      <c r="J4777" s="126"/>
      <c r="K4777" s="126"/>
      <c r="L4777" s="126"/>
      <c r="M4777" s="126"/>
      <c r="N4777" s="226">
        <v>0</v>
      </c>
      <c r="O4777" s="226">
        <v>911.25</v>
      </c>
      <c r="P4777" s="126" t="s">
        <v>1331</v>
      </c>
    </row>
    <row r="4778" spans="1:16" ht="51">
      <c r="A4778" s="126" t="s">
        <v>620</v>
      </c>
      <c r="B4778" s="126"/>
      <c r="C4778" s="127" t="s">
        <v>714</v>
      </c>
      <c r="D4778" s="121">
        <v>43068</v>
      </c>
      <c r="E4778" s="122" t="s">
        <v>10419</v>
      </c>
      <c r="F4778" s="122" t="s">
        <v>3</v>
      </c>
      <c r="G4778" s="122">
        <v>1565819</v>
      </c>
      <c r="H4778" s="126"/>
      <c r="I4778" s="130" t="s">
        <v>11798</v>
      </c>
      <c r="J4778" s="126"/>
      <c r="K4778" s="126"/>
      <c r="L4778" s="126"/>
      <c r="M4778" s="126"/>
      <c r="N4778" s="226">
        <v>0</v>
      </c>
      <c r="O4778" s="226">
        <v>194.15</v>
      </c>
      <c r="P4778" s="126" t="s">
        <v>1331</v>
      </c>
    </row>
    <row r="4779" spans="1:16" ht="63.75">
      <c r="A4779" s="126">
        <v>526</v>
      </c>
      <c r="B4779" s="126"/>
      <c r="C4779" s="127" t="s">
        <v>847</v>
      </c>
      <c r="D4779" s="121">
        <v>43068</v>
      </c>
      <c r="E4779" s="122" t="s">
        <v>10420</v>
      </c>
      <c r="F4779" s="122" t="s">
        <v>3</v>
      </c>
      <c r="G4779" s="122">
        <v>1565818</v>
      </c>
      <c r="H4779" s="126"/>
      <c r="I4779" s="130" t="s">
        <v>11799</v>
      </c>
      <c r="J4779" s="126"/>
      <c r="K4779" s="126"/>
      <c r="L4779" s="126"/>
      <c r="M4779" s="126"/>
      <c r="N4779" s="226">
        <v>0</v>
      </c>
      <c r="O4779" s="226">
        <v>1231</v>
      </c>
      <c r="P4779" s="126" t="s">
        <v>12606</v>
      </c>
    </row>
    <row r="4780" spans="1:16" ht="51">
      <c r="A4780" s="126">
        <v>523</v>
      </c>
      <c r="B4780" s="126"/>
      <c r="C4780" s="127" t="s">
        <v>846</v>
      </c>
      <c r="D4780" s="121">
        <v>43068</v>
      </c>
      <c r="E4780" s="122" t="s">
        <v>10421</v>
      </c>
      <c r="F4780" s="122" t="s">
        <v>3</v>
      </c>
      <c r="G4780" s="122">
        <v>1565817</v>
      </c>
      <c r="H4780" s="126"/>
      <c r="I4780" s="130" t="s">
        <v>11800</v>
      </c>
      <c r="J4780" s="126"/>
      <c r="K4780" s="126"/>
      <c r="L4780" s="126"/>
      <c r="M4780" s="126"/>
      <c r="N4780" s="226">
        <v>0</v>
      </c>
      <c r="O4780" s="226">
        <v>1675</v>
      </c>
      <c r="P4780" s="126" t="s">
        <v>1331</v>
      </c>
    </row>
    <row r="4781" spans="1:16" ht="63.75">
      <c r="A4781" s="126">
        <v>526</v>
      </c>
      <c r="B4781" s="126"/>
      <c r="C4781" s="127" t="s">
        <v>847</v>
      </c>
      <c r="D4781" s="121">
        <v>43068</v>
      </c>
      <c r="E4781" s="122" t="s">
        <v>10422</v>
      </c>
      <c r="F4781" s="122" t="s">
        <v>3</v>
      </c>
      <c r="G4781" s="122">
        <v>1565815</v>
      </c>
      <c r="H4781" s="126"/>
      <c r="I4781" s="130" t="s">
        <v>11801</v>
      </c>
      <c r="J4781" s="126"/>
      <c r="K4781" s="126"/>
      <c r="L4781" s="126"/>
      <c r="M4781" s="126"/>
      <c r="N4781" s="226">
        <v>0</v>
      </c>
      <c r="O4781" s="226">
        <v>1335</v>
      </c>
      <c r="P4781" s="126" t="s">
        <v>12606</v>
      </c>
    </row>
    <row r="4782" spans="1:16" ht="63.75">
      <c r="A4782" s="126">
        <v>526</v>
      </c>
      <c r="B4782" s="126"/>
      <c r="C4782" s="127" t="s">
        <v>847</v>
      </c>
      <c r="D4782" s="121">
        <v>43068</v>
      </c>
      <c r="E4782" s="122" t="s">
        <v>10423</v>
      </c>
      <c r="F4782" s="122" t="s">
        <v>3</v>
      </c>
      <c r="G4782" s="122">
        <v>1565811</v>
      </c>
      <c r="H4782" s="126"/>
      <c r="I4782" s="130" t="s">
        <v>11802</v>
      </c>
      <c r="J4782" s="126"/>
      <c r="K4782" s="126"/>
      <c r="L4782" s="126"/>
      <c r="M4782" s="126"/>
      <c r="N4782" s="226">
        <v>0</v>
      </c>
      <c r="O4782" s="226">
        <v>337</v>
      </c>
      <c r="P4782" s="126" t="s">
        <v>12606</v>
      </c>
    </row>
    <row r="4783" spans="1:16" ht="63.75">
      <c r="A4783" s="126">
        <v>526</v>
      </c>
      <c r="B4783" s="126"/>
      <c r="C4783" s="127" t="s">
        <v>847</v>
      </c>
      <c r="D4783" s="121">
        <v>43068</v>
      </c>
      <c r="E4783" s="122" t="s">
        <v>10424</v>
      </c>
      <c r="F4783" s="122" t="s">
        <v>3</v>
      </c>
      <c r="G4783" s="122">
        <v>1565810</v>
      </c>
      <c r="H4783" s="126"/>
      <c r="I4783" s="130" t="s">
        <v>11803</v>
      </c>
      <c r="J4783" s="126"/>
      <c r="K4783" s="126"/>
      <c r="L4783" s="126"/>
      <c r="M4783" s="126"/>
      <c r="N4783" s="226">
        <v>0</v>
      </c>
      <c r="O4783" s="226">
        <v>2774</v>
      </c>
      <c r="P4783" s="126" t="s">
        <v>1331</v>
      </c>
    </row>
    <row r="4784" spans="1:16" ht="63.75">
      <c r="A4784" s="126">
        <v>526</v>
      </c>
      <c r="B4784" s="126"/>
      <c r="C4784" s="127" t="s">
        <v>847</v>
      </c>
      <c r="D4784" s="121">
        <v>43068</v>
      </c>
      <c r="E4784" s="122" t="s">
        <v>10425</v>
      </c>
      <c r="F4784" s="122" t="s">
        <v>3</v>
      </c>
      <c r="G4784" s="122">
        <v>1565808</v>
      </c>
      <c r="H4784" s="126"/>
      <c r="I4784" s="130" t="s">
        <v>11804</v>
      </c>
      <c r="J4784" s="126"/>
      <c r="K4784" s="126"/>
      <c r="L4784" s="126"/>
      <c r="M4784" s="126"/>
      <c r="N4784" s="226">
        <v>0</v>
      </c>
      <c r="O4784" s="226">
        <v>346</v>
      </c>
      <c r="P4784" s="126" t="s">
        <v>12606</v>
      </c>
    </row>
    <row r="4785" spans="1:16" ht="63.75">
      <c r="A4785" s="126">
        <v>526</v>
      </c>
      <c r="B4785" s="126"/>
      <c r="C4785" s="127" t="s">
        <v>847</v>
      </c>
      <c r="D4785" s="121">
        <v>43068</v>
      </c>
      <c r="E4785" s="122" t="s">
        <v>10426</v>
      </c>
      <c r="F4785" s="122" t="s">
        <v>3</v>
      </c>
      <c r="G4785" s="122">
        <v>1565807</v>
      </c>
      <c r="H4785" s="126"/>
      <c r="I4785" s="130" t="s">
        <v>11805</v>
      </c>
      <c r="J4785" s="126"/>
      <c r="K4785" s="126"/>
      <c r="L4785" s="126"/>
      <c r="M4785" s="126"/>
      <c r="N4785" s="226">
        <v>0</v>
      </c>
      <c r="O4785" s="226">
        <v>2211</v>
      </c>
      <c r="P4785" s="126" t="s">
        <v>12606</v>
      </c>
    </row>
    <row r="4786" spans="1:16" ht="63.75">
      <c r="A4786" s="126">
        <v>526</v>
      </c>
      <c r="B4786" s="126"/>
      <c r="C4786" s="127" t="s">
        <v>847</v>
      </c>
      <c r="D4786" s="121">
        <v>43068</v>
      </c>
      <c r="E4786" s="122" t="s">
        <v>10427</v>
      </c>
      <c r="F4786" s="122" t="s">
        <v>3</v>
      </c>
      <c r="G4786" s="122">
        <v>1565806</v>
      </c>
      <c r="H4786" s="126"/>
      <c r="I4786" s="130" t="s">
        <v>11806</v>
      </c>
      <c r="J4786" s="126"/>
      <c r="K4786" s="126"/>
      <c r="L4786" s="126"/>
      <c r="M4786" s="126"/>
      <c r="N4786" s="226">
        <v>0</v>
      </c>
      <c r="O4786" s="226">
        <v>1503</v>
      </c>
      <c r="P4786" s="126" t="s">
        <v>12606</v>
      </c>
    </row>
    <row r="4787" spans="1:16" ht="63.75">
      <c r="A4787" s="126">
        <v>526</v>
      </c>
      <c r="B4787" s="126"/>
      <c r="C4787" s="127" t="s">
        <v>847</v>
      </c>
      <c r="D4787" s="121">
        <v>43068</v>
      </c>
      <c r="E4787" s="122" t="s">
        <v>10428</v>
      </c>
      <c r="F4787" s="122" t="s">
        <v>3</v>
      </c>
      <c r="G4787" s="122">
        <v>1565803</v>
      </c>
      <c r="H4787" s="126"/>
      <c r="I4787" s="130" t="s">
        <v>11807</v>
      </c>
      <c r="J4787" s="126"/>
      <c r="K4787" s="126"/>
      <c r="L4787" s="126"/>
      <c r="M4787" s="126"/>
      <c r="N4787" s="226">
        <v>0</v>
      </c>
      <c r="O4787" s="226">
        <v>1949</v>
      </c>
      <c r="P4787" s="126" t="s">
        <v>12606</v>
      </c>
    </row>
    <row r="4788" spans="1:16" ht="63.75">
      <c r="A4788" s="126">
        <v>526</v>
      </c>
      <c r="B4788" s="126"/>
      <c r="C4788" s="127" t="s">
        <v>847</v>
      </c>
      <c r="D4788" s="121">
        <v>43068</v>
      </c>
      <c r="E4788" s="122" t="s">
        <v>10429</v>
      </c>
      <c r="F4788" s="122" t="s">
        <v>3</v>
      </c>
      <c r="G4788" s="122">
        <v>1565801</v>
      </c>
      <c r="H4788" s="126"/>
      <c r="I4788" s="130" t="s">
        <v>11808</v>
      </c>
      <c r="J4788" s="126"/>
      <c r="K4788" s="126"/>
      <c r="L4788" s="126"/>
      <c r="M4788" s="126"/>
      <c r="N4788" s="226">
        <v>0</v>
      </c>
      <c r="O4788" s="226">
        <v>3766</v>
      </c>
      <c r="P4788" s="126" t="s">
        <v>1331</v>
      </c>
    </row>
    <row r="4789" spans="1:16" ht="51">
      <c r="A4789" s="126">
        <v>70</v>
      </c>
      <c r="B4789" s="126"/>
      <c r="C4789" s="127" t="s">
        <v>706</v>
      </c>
      <c r="D4789" s="121">
        <v>43068</v>
      </c>
      <c r="E4789" s="122" t="s">
        <v>10430</v>
      </c>
      <c r="F4789" s="122" t="s">
        <v>3</v>
      </c>
      <c r="G4789" s="122">
        <v>1565947</v>
      </c>
      <c r="H4789" s="126"/>
      <c r="I4789" s="130" t="s">
        <v>11809</v>
      </c>
      <c r="J4789" s="126"/>
      <c r="K4789" s="126"/>
      <c r="L4789" s="126"/>
      <c r="M4789" s="126"/>
      <c r="N4789" s="226">
        <v>0</v>
      </c>
      <c r="O4789" s="226">
        <v>121</v>
      </c>
      <c r="P4789" s="126" t="s">
        <v>12606</v>
      </c>
    </row>
    <row r="4790" spans="1:16" ht="51">
      <c r="A4790" s="126">
        <v>15</v>
      </c>
      <c r="B4790" s="126"/>
      <c r="C4790" s="127" t="s">
        <v>692</v>
      </c>
      <c r="D4790" s="121">
        <v>43068</v>
      </c>
      <c r="E4790" s="122" t="s">
        <v>10431</v>
      </c>
      <c r="F4790" s="122" t="s">
        <v>3</v>
      </c>
      <c r="G4790" s="122">
        <v>1565898</v>
      </c>
      <c r="H4790" s="126"/>
      <c r="I4790" s="130" t="s">
        <v>11810</v>
      </c>
      <c r="J4790" s="126"/>
      <c r="K4790" s="126"/>
      <c r="L4790" s="126"/>
      <c r="M4790" s="126"/>
      <c r="N4790" s="226">
        <v>0</v>
      </c>
      <c r="O4790" s="226">
        <v>2199.8000000000002</v>
      </c>
      <c r="P4790" s="126" t="s">
        <v>1331</v>
      </c>
    </row>
    <row r="4791" spans="1:16" ht="51">
      <c r="A4791" s="126">
        <v>15</v>
      </c>
      <c r="B4791" s="126"/>
      <c r="C4791" s="127" t="s">
        <v>692</v>
      </c>
      <c r="D4791" s="121">
        <v>43068</v>
      </c>
      <c r="E4791" s="122" t="s">
        <v>10432</v>
      </c>
      <c r="F4791" s="122" t="s">
        <v>3</v>
      </c>
      <c r="G4791" s="122">
        <v>1565895</v>
      </c>
      <c r="H4791" s="126"/>
      <c r="I4791" s="130" t="s">
        <v>11810</v>
      </c>
      <c r="J4791" s="126"/>
      <c r="K4791" s="126"/>
      <c r="L4791" s="126"/>
      <c r="M4791" s="126"/>
      <c r="N4791" s="226">
        <v>0</v>
      </c>
      <c r="O4791" s="226">
        <v>968.35</v>
      </c>
      <c r="P4791" s="126" t="s">
        <v>1331</v>
      </c>
    </row>
    <row r="4792" spans="1:16" ht="63.75">
      <c r="A4792" s="126">
        <v>670</v>
      </c>
      <c r="B4792" s="126"/>
      <c r="C4792" s="127" t="s">
        <v>236</v>
      </c>
      <c r="D4792" s="121">
        <v>43068</v>
      </c>
      <c r="E4792" s="122" t="s">
        <v>10433</v>
      </c>
      <c r="F4792" s="122" t="s">
        <v>3</v>
      </c>
      <c r="G4792" s="122">
        <v>1565908</v>
      </c>
      <c r="H4792" s="126"/>
      <c r="I4792" s="130" t="s">
        <v>11811</v>
      </c>
      <c r="J4792" s="126"/>
      <c r="K4792" s="126"/>
      <c r="L4792" s="126"/>
      <c r="M4792" s="126"/>
      <c r="N4792" s="226">
        <v>0</v>
      </c>
      <c r="O4792" s="226">
        <v>90</v>
      </c>
      <c r="P4792" s="126" t="s">
        <v>1331</v>
      </c>
    </row>
    <row r="4793" spans="1:16" ht="63.75">
      <c r="A4793" s="126">
        <v>670</v>
      </c>
      <c r="B4793" s="126"/>
      <c r="C4793" s="127" t="s">
        <v>236</v>
      </c>
      <c r="D4793" s="121">
        <v>43068</v>
      </c>
      <c r="E4793" s="122" t="s">
        <v>10434</v>
      </c>
      <c r="F4793" s="122" t="s">
        <v>3</v>
      </c>
      <c r="G4793" s="122">
        <v>1565906</v>
      </c>
      <c r="H4793" s="126"/>
      <c r="I4793" s="130" t="s">
        <v>11812</v>
      </c>
      <c r="J4793" s="126"/>
      <c r="K4793" s="126"/>
      <c r="L4793" s="126"/>
      <c r="M4793" s="126"/>
      <c r="N4793" s="226">
        <v>0</v>
      </c>
      <c r="O4793" s="226">
        <v>15043</v>
      </c>
      <c r="P4793" s="126" t="s">
        <v>1331</v>
      </c>
    </row>
    <row r="4794" spans="1:16" ht="51">
      <c r="A4794" s="126">
        <v>46</v>
      </c>
      <c r="B4794" s="126"/>
      <c r="C4794" s="127" t="s">
        <v>699</v>
      </c>
      <c r="D4794" s="121">
        <v>43069</v>
      </c>
      <c r="E4794" s="122" t="s">
        <v>10435</v>
      </c>
      <c r="F4794" s="122" t="s">
        <v>3</v>
      </c>
      <c r="G4794" s="122">
        <v>1566190</v>
      </c>
      <c r="H4794" s="126"/>
      <c r="I4794" s="130" t="s">
        <v>11813</v>
      </c>
      <c r="J4794" s="126"/>
      <c r="K4794" s="126"/>
      <c r="L4794" s="126"/>
      <c r="M4794" s="126"/>
      <c r="N4794" s="226">
        <v>0</v>
      </c>
      <c r="O4794" s="226">
        <v>1500</v>
      </c>
      <c r="P4794" s="126" t="s">
        <v>1331</v>
      </c>
    </row>
    <row r="4795" spans="1:16" ht="51">
      <c r="A4795" s="126">
        <v>46</v>
      </c>
      <c r="B4795" s="126"/>
      <c r="C4795" s="127" t="s">
        <v>699</v>
      </c>
      <c r="D4795" s="121">
        <v>43069</v>
      </c>
      <c r="E4795" s="122" t="s">
        <v>10436</v>
      </c>
      <c r="F4795" s="122" t="s">
        <v>3</v>
      </c>
      <c r="G4795" s="122">
        <v>1566193</v>
      </c>
      <c r="H4795" s="126"/>
      <c r="I4795" s="130" t="s">
        <v>11814</v>
      </c>
      <c r="J4795" s="126"/>
      <c r="K4795" s="126"/>
      <c r="L4795" s="126"/>
      <c r="M4795" s="126"/>
      <c r="N4795" s="226">
        <v>0</v>
      </c>
      <c r="O4795" s="226">
        <v>23197.759999999998</v>
      </c>
      <c r="P4795" s="126" t="s">
        <v>1331</v>
      </c>
    </row>
    <row r="4796" spans="1:16" ht="51">
      <c r="A4796" s="126">
        <v>46</v>
      </c>
      <c r="B4796" s="126"/>
      <c r="C4796" s="127" t="s">
        <v>699</v>
      </c>
      <c r="D4796" s="121">
        <v>43069</v>
      </c>
      <c r="E4796" s="122" t="s">
        <v>10437</v>
      </c>
      <c r="F4796" s="122" t="s">
        <v>3</v>
      </c>
      <c r="G4796" s="122">
        <v>1566194</v>
      </c>
      <c r="H4796" s="126"/>
      <c r="I4796" s="130" t="s">
        <v>11815</v>
      </c>
      <c r="J4796" s="126"/>
      <c r="K4796" s="126"/>
      <c r="L4796" s="126"/>
      <c r="M4796" s="126"/>
      <c r="N4796" s="226">
        <v>0</v>
      </c>
      <c r="O4796" s="226">
        <v>159250</v>
      </c>
      <c r="P4796" s="126" t="s">
        <v>1331</v>
      </c>
    </row>
    <row r="4797" spans="1:16" ht="63.75">
      <c r="A4797" s="126">
        <v>287</v>
      </c>
      <c r="B4797" s="126"/>
      <c r="C4797" s="127" t="s">
        <v>791</v>
      </c>
      <c r="D4797" s="121">
        <v>43069</v>
      </c>
      <c r="E4797" s="122" t="s">
        <v>10438</v>
      </c>
      <c r="F4797" s="122" t="s">
        <v>3</v>
      </c>
      <c r="G4797" s="122">
        <v>1566214</v>
      </c>
      <c r="H4797" s="126"/>
      <c r="I4797" s="130" t="s">
        <v>11816</v>
      </c>
      <c r="J4797" s="126"/>
      <c r="K4797" s="126"/>
      <c r="L4797" s="126"/>
      <c r="M4797" s="126"/>
      <c r="N4797" s="226">
        <v>0</v>
      </c>
      <c r="O4797" s="226">
        <v>7560.27</v>
      </c>
      <c r="P4797" s="126" t="s">
        <v>1331</v>
      </c>
    </row>
    <row r="4798" spans="1:16" ht="63.75">
      <c r="A4798" s="126">
        <v>287</v>
      </c>
      <c r="B4798" s="126"/>
      <c r="C4798" s="127" t="s">
        <v>791</v>
      </c>
      <c r="D4798" s="121">
        <v>43069</v>
      </c>
      <c r="E4798" s="122" t="s">
        <v>10439</v>
      </c>
      <c r="F4798" s="122" t="s">
        <v>3</v>
      </c>
      <c r="G4798" s="122">
        <v>1566216</v>
      </c>
      <c r="H4798" s="126"/>
      <c r="I4798" s="130" t="s">
        <v>11817</v>
      </c>
      <c r="J4798" s="126"/>
      <c r="K4798" s="126"/>
      <c r="L4798" s="126"/>
      <c r="M4798" s="126"/>
      <c r="N4798" s="226">
        <v>0</v>
      </c>
      <c r="O4798" s="226">
        <v>53158.8</v>
      </c>
      <c r="P4798" s="126" t="s">
        <v>1331</v>
      </c>
    </row>
    <row r="4799" spans="1:16" ht="63.75">
      <c r="A4799" s="126">
        <v>287</v>
      </c>
      <c r="B4799" s="126"/>
      <c r="C4799" s="127" t="s">
        <v>791</v>
      </c>
      <c r="D4799" s="121">
        <v>43069</v>
      </c>
      <c r="E4799" s="122" t="s">
        <v>10440</v>
      </c>
      <c r="F4799" s="122" t="s">
        <v>3</v>
      </c>
      <c r="G4799" s="122">
        <v>1566219</v>
      </c>
      <c r="H4799" s="126"/>
      <c r="I4799" s="130" t="s">
        <v>11818</v>
      </c>
      <c r="J4799" s="126"/>
      <c r="K4799" s="126"/>
      <c r="L4799" s="126"/>
      <c r="M4799" s="126"/>
      <c r="N4799" s="226">
        <v>0</v>
      </c>
      <c r="O4799" s="226">
        <v>64095.6</v>
      </c>
      <c r="P4799" s="126" t="s">
        <v>1331</v>
      </c>
    </row>
    <row r="4800" spans="1:16" ht="63.75">
      <c r="A4800" s="126">
        <v>287</v>
      </c>
      <c r="B4800" s="126"/>
      <c r="C4800" s="127" t="s">
        <v>791</v>
      </c>
      <c r="D4800" s="121">
        <v>43069</v>
      </c>
      <c r="E4800" s="122" t="s">
        <v>10441</v>
      </c>
      <c r="F4800" s="122" t="s">
        <v>3</v>
      </c>
      <c r="G4800" s="122">
        <v>1566222</v>
      </c>
      <c r="H4800" s="126"/>
      <c r="I4800" s="130" t="s">
        <v>11819</v>
      </c>
      <c r="J4800" s="126"/>
      <c r="K4800" s="126"/>
      <c r="L4800" s="126"/>
      <c r="M4800" s="126"/>
      <c r="N4800" s="226">
        <v>0</v>
      </c>
      <c r="O4800" s="226">
        <v>9151.2000000000007</v>
      </c>
      <c r="P4800" s="126" t="s">
        <v>1331</v>
      </c>
    </row>
    <row r="4801" spans="1:16" ht="63.75">
      <c r="A4801" s="126">
        <v>526</v>
      </c>
      <c r="B4801" s="126"/>
      <c r="C4801" s="127" t="s">
        <v>847</v>
      </c>
      <c r="D4801" s="121">
        <v>43069</v>
      </c>
      <c r="E4801" s="122" t="s">
        <v>10442</v>
      </c>
      <c r="F4801" s="122" t="s">
        <v>3</v>
      </c>
      <c r="G4801" s="122">
        <v>1566245</v>
      </c>
      <c r="H4801" s="126"/>
      <c r="I4801" s="130" t="s">
        <v>11820</v>
      </c>
      <c r="J4801" s="126"/>
      <c r="K4801" s="126"/>
      <c r="L4801" s="126"/>
      <c r="M4801" s="126"/>
      <c r="N4801" s="226">
        <v>0</v>
      </c>
      <c r="O4801" s="226">
        <v>1400</v>
      </c>
      <c r="P4801" s="126" t="s">
        <v>1331</v>
      </c>
    </row>
    <row r="4802" spans="1:16" ht="51">
      <c r="A4802" s="126">
        <v>660</v>
      </c>
      <c r="B4802" s="126"/>
      <c r="C4802" s="127" t="s">
        <v>234</v>
      </c>
      <c r="D4802" s="121">
        <v>43069</v>
      </c>
      <c r="E4802" s="122" t="s">
        <v>10443</v>
      </c>
      <c r="F4802" s="122" t="s">
        <v>3</v>
      </c>
      <c r="G4802" s="122">
        <v>1566247</v>
      </c>
      <c r="H4802" s="126"/>
      <c r="I4802" s="130" t="s">
        <v>11821</v>
      </c>
      <c r="J4802" s="126"/>
      <c r="K4802" s="126"/>
      <c r="L4802" s="126"/>
      <c r="M4802" s="126"/>
      <c r="N4802" s="226">
        <v>0</v>
      </c>
      <c r="O4802" s="226">
        <v>68.09</v>
      </c>
      <c r="P4802" s="126" t="s">
        <v>1331</v>
      </c>
    </row>
    <row r="4803" spans="1:16" ht="51">
      <c r="A4803" s="126">
        <v>523</v>
      </c>
      <c r="B4803" s="126"/>
      <c r="C4803" s="127" t="s">
        <v>846</v>
      </c>
      <c r="D4803" s="121">
        <v>43069</v>
      </c>
      <c r="E4803" s="122" t="s">
        <v>10444</v>
      </c>
      <c r="F4803" s="122" t="s">
        <v>3</v>
      </c>
      <c r="G4803" s="122">
        <v>1566252</v>
      </c>
      <c r="H4803" s="126"/>
      <c r="I4803" s="130" t="s">
        <v>11822</v>
      </c>
      <c r="J4803" s="126"/>
      <c r="K4803" s="126"/>
      <c r="L4803" s="126"/>
      <c r="M4803" s="126"/>
      <c r="N4803" s="226">
        <v>0</v>
      </c>
      <c r="O4803" s="226">
        <v>2088</v>
      </c>
      <c r="P4803" s="126" t="s">
        <v>1331</v>
      </c>
    </row>
    <row r="4804" spans="1:16" ht="51">
      <c r="A4804" s="126">
        <v>16</v>
      </c>
      <c r="B4804" s="126"/>
      <c r="C4804" s="127" t="s">
        <v>693</v>
      </c>
      <c r="D4804" s="121">
        <v>43069</v>
      </c>
      <c r="E4804" s="122" t="s">
        <v>10445</v>
      </c>
      <c r="F4804" s="122" t="s">
        <v>3</v>
      </c>
      <c r="G4804" s="122">
        <v>1566253</v>
      </c>
      <c r="H4804" s="126"/>
      <c r="I4804" s="130" t="s">
        <v>11823</v>
      </c>
      <c r="J4804" s="126"/>
      <c r="K4804" s="126"/>
      <c r="L4804" s="126"/>
      <c r="M4804" s="126"/>
      <c r="N4804" s="226">
        <v>0</v>
      </c>
      <c r="O4804" s="226">
        <v>325.5</v>
      </c>
      <c r="P4804" s="126" t="s">
        <v>1331</v>
      </c>
    </row>
    <row r="4805" spans="1:16" ht="51">
      <c r="A4805" s="126">
        <v>523</v>
      </c>
      <c r="B4805" s="126"/>
      <c r="C4805" s="127" t="s">
        <v>846</v>
      </c>
      <c r="D4805" s="121">
        <v>43069</v>
      </c>
      <c r="E4805" s="122" t="s">
        <v>10446</v>
      </c>
      <c r="F4805" s="122" t="s">
        <v>3</v>
      </c>
      <c r="G4805" s="122">
        <v>1566254</v>
      </c>
      <c r="H4805" s="126"/>
      <c r="I4805" s="130" t="s">
        <v>11824</v>
      </c>
      <c r="J4805" s="126"/>
      <c r="K4805" s="126"/>
      <c r="L4805" s="126"/>
      <c r="M4805" s="126"/>
      <c r="N4805" s="226">
        <v>0</v>
      </c>
      <c r="O4805" s="226">
        <v>38000</v>
      </c>
      <c r="P4805" s="126" t="s">
        <v>1331</v>
      </c>
    </row>
    <row r="4806" spans="1:16" ht="51">
      <c r="A4806" s="126">
        <v>523</v>
      </c>
      <c r="B4806" s="126"/>
      <c r="C4806" s="127" t="s">
        <v>846</v>
      </c>
      <c r="D4806" s="121">
        <v>43069</v>
      </c>
      <c r="E4806" s="122" t="s">
        <v>10447</v>
      </c>
      <c r="F4806" s="122" t="s">
        <v>3</v>
      </c>
      <c r="G4806" s="122">
        <v>1566255</v>
      </c>
      <c r="H4806" s="126"/>
      <c r="I4806" s="130" t="s">
        <v>11825</v>
      </c>
      <c r="J4806" s="126"/>
      <c r="K4806" s="126"/>
      <c r="L4806" s="126"/>
      <c r="M4806" s="126"/>
      <c r="N4806" s="226">
        <v>0</v>
      </c>
      <c r="O4806" s="226">
        <v>1092</v>
      </c>
      <c r="P4806" s="126" t="s">
        <v>1331</v>
      </c>
    </row>
    <row r="4807" spans="1:16" ht="51">
      <c r="A4807" s="126">
        <v>523</v>
      </c>
      <c r="B4807" s="126"/>
      <c r="C4807" s="127" t="s">
        <v>846</v>
      </c>
      <c r="D4807" s="121">
        <v>43069</v>
      </c>
      <c r="E4807" s="122" t="s">
        <v>10448</v>
      </c>
      <c r="F4807" s="122" t="s">
        <v>3</v>
      </c>
      <c r="G4807" s="122">
        <v>1566256</v>
      </c>
      <c r="H4807" s="126"/>
      <c r="I4807" s="130" t="s">
        <v>11826</v>
      </c>
      <c r="J4807" s="126"/>
      <c r="K4807" s="126"/>
      <c r="L4807" s="126"/>
      <c r="M4807" s="126"/>
      <c r="N4807" s="226">
        <v>0</v>
      </c>
      <c r="O4807" s="226">
        <v>221</v>
      </c>
      <c r="P4807" s="126" t="s">
        <v>1331</v>
      </c>
    </row>
    <row r="4808" spans="1:16" ht="51">
      <c r="A4808" s="126">
        <v>523</v>
      </c>
      <c r="B4808" s="126"/>
      <c r="C4808" s="127" t="s">
        <v>846</v>
      </c>
      <c r="D4808" s="121">
        <v>43069</v>
      </c>
      <c r="E4808" s="122" t="s">
        <v>10449</v>
      </c>
      <c r="F4808" s="122" t="s">
        <v>3</v>
      </c>
      <c r="G4808" s="122">
        <v>1566257</v>
      </c>
      <c r="H4808" s="126"/>
      <c r="I4808" s="130" t="s">
        <v>11827</v>
      </c>
      <c r="J4808" s="126"/>
      <c r="K4808" s="126"/>
      <c r="L4808" s="126"/>
      <c r="M4808" s="126"/>
      <c r="N4808" s="226">
        <v>0</v>
      </c>
      <c r="O4808" s="226">
        <v>359</v>
      </c>
      <c r="P4808" s="126" t="s">
        <v>1331</v>
      </c>
    </row>
    <row r="4809" spans="1:16" ht="63.75">
      <c r="A4809" s="126">
        <v>650</v>
      </c>
      <c r="B4809" s="126"/>
      <c r="C4809" s="127" t="s">
        <v>233</v>
      </c>
      <c r="D4809" s="121">
        <v>43069</v>
      </c>
      <c r="E4809" s="122" t="s">
        <v>10450</v>
      </c>
      <c r="F4809" s="122" t="s">
        <v>3</v>
      </c>
      <c r="G4809" s="122">
        <v>1566303</v>
      </c>
      <c r="H4809" s="126"/>
      <c r="I4809" s="130" t="s">
        <v>11828</v>
      </c>
      <c r="J4809" s="126"/>
      <c r="K4809" s="126"/>
      <c r="L4809" s="126"/>
      <c r="M4809" s="126"/>
      <c r="N4809" s="226">
        <v>0</v>
      </c>
      <c r="O4809" s="226">
        <v>245</v>
      </c>
      <c r="P4809" s="126" t="s">
        <v>1331</v>
      </c>
    </row>
    <row r="4810" spans="1:16" ht="63.75">
      <c r="A4810" s="126">
        <v>70</v>
      </c>
      <c r="B4810" s="126"/>
      <c r="C4810" s="127" t="s">
        <v>706</v>
      </c>
      <c r="D4810" s="121">
        <v>43069</v>
      </c>
      <c r="E4810" s="122" t="s">
        <v>10451</v>
      </c>
      <c r="F4810" s="122" t="s">
        <v>3</v>
      </c>
      <c r="G4810" s="122">
        <v>1566221</v>
      </c>
      <c r="H4810" s="126"/>
      <c r="I4810" s="130" t="s">
        <v>11829</v>
      </c>
      <c r="J4810" s="126"/>
      <c r="K4810" s="126"/>
      <c r="L4810" s="126"/>
      <c r="M4810" s="126"/>
      <c r="N4810" s="226">
        <v>0</v>
      </c>
      <c r="O4810" s="226">
        <v>100</v>
      </c>
      <c r="P4810" s="126" t="s">
        <v>1331</v>
      </c>
    </row>
    <row r="4811" spans="1:16" ht="51">
      <c r="A4811" s="126" t="s">
        <v>620</v>
      </c>
      <c r="B4811" s="126"/>
      <c r="C4811" s="127" t="s">
        <v>714</v>
      </c>
      <c r="D4811" s="121">
        <v>43069</v>
      </c>
      <c r="E4811" s="122" t="s">
        <v>10452</v>
      </c>
      <c r="F4811" s="122" t="s">
        <v>3</v>
      </c>
      <c r="G4811" s="122">
        <v>1566226</v>
      </c>
      <c r="H4811" s="126"/>
      <c r="I4811" s="130" t="s">
        <v>2370</v>
      </c>
      <c r="J4811" s="126"/>
      <c r="K4811" s="126"/>
      <c r="L4811" s="126"/>
      <c r="M4811" s="126"/>
      <c r="N4811" s="226">
        <v>0</v>
      </c>
      <c r="O4811" s="226">
        <v>545</v>
      </c>
      <c r="P4811" s="126" t="s">
        <v>1331</v>
      </c>
    </row>
    <row r="4812" spans="1:16" ht="51">
      <c r="A4812" s="126">
        <v>20</v>
      </c>
      <c r="B4812" s="126"/>
      <c r="C4812" s="127" t="s">
        <v>694</v>
      </c>
      <c r="D4812" s="121">
        <v>43069</v>
      </c>
      <c r="E4812" s="122" t="s">
        <v>10453</v>
      </c>
      <c r="F4812" s="122" t="s">
        <v>3</v>
      </c>
      <c r="G4812" s="122">
        <v>1566239</v>
      </c>
      <c r="H4812" s="126"/>
      <c r="I4812" s="130" t="s">
        <v>11830</v>
      </c>
      <c r="J4812" s="126"/>
      <c r="K4812" s="126"/>
      <c r="L4812" s="126"/>
      <c r="M4812" s="126"/>
      <c r="N4812" s="226">
        <v>0</v>
      </c>
      <c r="O4812" s="226">
        <v>3</v>
      </c>
      <c r="P4812" s="126" t="s">
        <v>1331</v>
      </c>
    </row>
    <row r="4813" spans="1:16" ht="51">
      <c r="A4813" s="126">
        <v>46</v>
      </c>
      <c r="B4813" s="126"/>
      <c r="C4813" s="127" t="s">
        <v>699</v>
      </c>
      <c r="D4813" s="121">
        <v>43069</v>
      </c>
      <c r="E4813" s="122" t="s">
        <v>10454</v>
      </c>
      <c r="F4813" s="122" t="s">
        <v>3</v>
      </c>
      <c r="G4813" s="122">
        <v>1566265</v>
      </c>
      <c r="H4813" s="126"/>
      <c r="I4813" s="130" t="s">
        <v>11831</v>
      </c>
      <c r="J4813" s="126"/>
      <c r="K4813" s="126"/>
      <c r="L4813" s="126"/>
      <c r="M4813" s="126"/>
      <c r="N4813" s="226">
        <v>0</v>
      </c>
      <c r="O4813" s="226">
        <v>18000</v>
      </c>
      <c r="P4813" s="126" t="s">
        <v>1331</v>
      </c>
    </row>
    <row r="4814" spans="1:16" ht="51">
      <c r="A4814" s="126">
        <v>41</v>
      </c>
      <c r="B4814" s="126"/>
      <c r="C4814" s="127" t="s">
        <v>698</v>
      </c>
      <c r="D4814" s="121">
        <v>43069</v>
      </c>
      <c r="E4814" s="122" t="s">
        <v>10455</v>
      </c>
      <c r="F4814" s="122" t="s">
        <v>3</v>
      </c>
      <c r="G4814" s="122">
        <v>1566312</v>
      </c>
      <c r="H4814" s="126"/>
      <c r="I4814" s="130" t="s">
        <v>11832</v>
      </c>
      <c r="J4814" s="126"/>
      <c r="K4814" s="126"/>
      <c r="L4814" s="126"/>
      <c r="M4814" s="126"/>
      <c r="N4814" s="226">
        <v>0</v>
      </c>
      <c r="O4814" s="226">
        <v>500</v>
      </c>
      <c r="P4814" s="126" t="s">
        <v>1331</v>
      </c>
    </row>
    <row r="4815" spans="1:16" ht="51">
      <c r="A4815" s="126">
        <v>41</v>
      </c>
      <c r="B4815" s="126"/>
      <c r="C4815" s="127" t="s">
        <v>698</v>
      </c>
      <c r="D4815" s="121">
        <v>43069</v>
      </c>
      <c r="E4815" s="122" t="s">
        <v>10456</v>
      </c>
      <c r="F4815" s="122" t="s">
        <v>3</v>
      </c>
      <c r="G4815" s="122">
        <v>1566347</v>
      </c>
      <c r="H4815" s="126"/>
      <c r="I4815" s="130" t="s">
        <v>11833</v>
      </c>
      <c r="J4815" s="126"/>
      <c r="K4815" s="126"/>
      <c r="L4815" s="126"/>
      <c r="M4815" s="126"/>
      <c r="N4815" s="226">
        <v>0</v>
      </c>
      <c r="O4815" s="226">
        <v>106.51</v>
      </c>
      <c r="P4815" s="126" t="s">
        <v>1331</v>
      </c>
    </row>
    <row r="4816" spans="1:16" ht="51">
      <c r="A4816" s="126">
        <v>373</v>
      </c>
      <c r="B4816" s="126"/>
      <c r="C4816" s="127" t="s">
        <v>1273</v>
      </c>
      <c r="D4816" s="121">
        <v>43069</v>
      </c>
      <c r="E4816" s="122" t="s">
        <v>10457</v>
      </c>
      <c r="F4816" s="122" t="s">
        <v>3</v>
      </c>
      <c r="G4816" s="122">
        <v>1566359</v>
      </c>
      <c r="H4816" s="126"/>
      <c r="I4816" s="130" t="s">
        <v>11834</v>
      </c>
      <c r="J4816" s="126"/>
      <c r="K4816" s="126"/>
      <c r="L4816" s="126"/>
      <c r="M4816" s="126"/>
      <c r="N4816" s="226">
        <v>0</v>
      </c>
      <c r="O4816" s="226">
        <v>404.25</v>
      </c>
      <c r="P4816" s="126" t="s">
        <v>1331</v>
      </c>
    </row>
    <row r="4817" spans="1:16" ht="51">
      <c r="A4817" s="126">
        <v>292</v>
      </c>
      <c r="B4817" s="126"/>
      <c r="C4817" s="127" t="s">
        <v>152</v>
      </c>
      <c r="D4817" s="121">
        <v>43069</v>
      </c>
      <c r="E4817" s="122" t="s">
        <v>10458</v>
      </c>
      <c r="F4817" s="122" t="s">
        <v>3</v>
      </c>
      <c r="G4817" s="122">
        <v>1566364</v>
      </c>
      <c r="H4817" s="126"/>
      <c r="I4817" s="130" t="s">
        <v>7518</v>
      </c>
      <c r="J4817" s="126"/>
      <c r="K4817" s="126"/>
      <c r="L4817" s="126"/>
      <c r="M4817" s="126"/>
      <c r="N4817" s="226">
        <v>0</v>
      </c>
      <c r="O4817" s="226">
        <v>373</v>
      </c>
      <c r="P4817" s="126" t="s">
        <v>1331</v>
      </c>
    </row>
    <row r="4818" spans="1:16" ht="51">
      <c r="A4818" s="126">
        <v>292</v>
      </c>
      <c r="B4818" s="126"/>
      <c r="C4818" s="127" t="s">
        <v>152</v>
      </c>
      <c r="D4818" s="121">
        <v>43069</v>
      </c>
      <c r="E4818" s="122" t="s">
        <v>10459</v>
      </c>
      <c r="F4818" s="122" t="s">
        <v>3</v>
      </c>
      <c r="G4818" s="122">
        <v>1566365</v>
      </c>
      <c r="H4818" s="126"/>
      <c r="I4818" s="130" t="s">
        <v>7518</v>
      </c>
      <c r="J4818" s="126"/>
      <c r="K4818" s="126"/>
      <c r="L4818" s="126"/>
      <c r="M4818" s="126"/>
      <c r="N4818" s="226">
        <v>0</v>
      </c>
      <c r="O4818" s="226">
        <v>345</v>
      </c>
      <c r="P4818" s="126" t="s">
        <v>1331</v>
      </c>
    </row>
    <row r="4819" spans="1:16" ht="51">
      <c r="A4819" s="126">
        <v>292</v>
      </c>
      <c r="B4819" s="126"/>
      <c r="C4819" s="127" t="s">
        <v>152</v>
      </c>
      <c r="D4819" s="121">
        <v>43069</v>
      </c>
      <c r="E4819" s="122" t="s">
        <v>10460</v>
      </c>
      <c r="F4819" s="122" t="s">
        <v>3</v>
      </c>
      <c r="G4819" s="122">
        <v>1566366</v>
      </c>
      <c r="H4819" s="126"/>
      <c r="I4819" s="130" t="s">
        <v>7518</v>
      </c>
      <c r="J4819" s="126"/>
      <c r="K4819" s="126"/>
      <c r="L4819" s="126"/>
      <c r="M4819" s="126"/>
      <c r="N4819" s="226">
        <v>0</v>
      </c>
      <c r="O4819" s="226">
        <v>361</v>
      </c>
      <c r="P4819" s="126" t="s">
        <v>1331</v>
      </c>
    </row>
    <row r="4820" spans="1:16" ht="63.75">
      <c r="A4820" s="126">
        <v>139</v>
      </c>
      <c r="B4820" s="126"/>
      <c r="C4820" s="127" t="s">
        <v>734</v>
      </c>
      <c r="D4820" s="121">
        <v>43069</v>
      </c>
      <c r="E4820" s="122" t="s">
        <v>10461</v>
      </c>
      <c r="F4820" s="122" t="s">
        <v>3</v>
      </c>
      <c r="G4820" s="122">
        <v>1566414</v>
      </c>
      <c r="H4820" s="126"/>
      <c r="I4820" s="130" t="s">
        <v>11835</v>
      </c>
      <c r="J4820" s="126"/>
      <c r="K4820" s="126"/>
      <c r="L4820" s="126"/>
      <c r="M4820" s="126"/>
      <c r="N4820" s="226">
        <v>0</v>
      </c>
      <c r="O4820" s="226">
        <v>16070.68</v>
      </c>
      <c r="P4820" s="126" t="s">
        <v>1331</v>
      </c>
    </row>
    <row r="4821" spans="1:16" ht="63.75">
      <c r="A4821" s="126">
        <v>25</v>
      </c>
      <c r="B4821" s="126"/>
      <c r="C4821" s="127" t="s">
        <v>695</v>
      </c>
      <c r="D4821" s="121">
        <v>43069</v>
      </c>
      <c r="E4821" s="122" t="s">
        <v>10462</v>
      </c>
      <c r="F4821" s="122" t="s">
        <v>3</v>
      </c>
      <c r="G4821" s="122">
        <v>1566450</v>
      </c>
      <c r="H4821" s="126"/>
      <c r="I4821" s="130" t="s">
        <v>11836</v>
      </c>
      <c r="J4821" s="126"/>
      <c r="K4821" s="126"/>
      <c r="L4821" s="126"/>
      <c r="M4821" s="126"/>
      <c r="N4821" s="226">
        <v>0</v>
      </c>
      <c r="O4821" s="226">
        <v>1049.08</v>
      </c>
      <c r="P4821" s="126" t="s">
        <v>1331</v>
      </c>
    </row>
    <row r="4822" spans="1:16" ht="38.25">
      <c r="A4822" s="126">
        <v>46</v>
      </c>
      <c r="B4822" s="126"/>
      <c r="C4822" s="127" t="s">
        <v>699</v>
      </c>
      <c r="D4822" s="121">
        <v>43069</v>
      </c>
      <c r="E4822" s="122" t="s">
        <v>10463</v>
      </c>
      <c r="F4822" s="122" t="s">
        <v>3</v>
      </c>
      <c r="G4822" s="122">
        <v>1566453</v>
      </c>
      <c r="H4822" s="126"/>
      <c r="I4822" s="130" t="s">
        <v>11837</v>
      </c>
      <c r="J4822" s="126"/>
      <c r="K4822" s="126"/>
      <c r="L4822" s="126"/>
      <c r="M4822" s="126"/>
      <c r="N4822" s="226">
        <v>0</v>
      </c>
      <c r="O4822" s="226">
        <v>407.5</v>
      </c>
      <c r="P4822" s="126" t="s">
        <v>1331</v>
      </c>
    </row>
    <row r="4823" spans="1:16" ht="51">
      <c r="A4823" s="126">
        <v>225</v>
      </c>
      <c r="B4823" s="126"/>
      <c r="C4823" s="127" t="s">
        <v>767</v>
      </c>
      <c r="D4823" s="121">
        <v>43069</v>
      </c>
      <c r="E4823" s="122" t="s">
        <v>10464</v>
      </c>
      <c r="F4823" s="122" t="s">
        <v>3</v>
      </c>
      <c r="G4823" s="122">
        <v>1566468</v>
      </c>
      <c r="H4823" s="126"/>
      <c r="I4823" s="130" t="s">
        <v>11838</v>
      </c>
      <c r="J4823" s="126"/>
      <c r="K4823" s="126"/>
      <c r="L4823" s="126"/>
      <c r="M4823" s="126"/>
      <c r="N4823" s="226">
        <v>0</v>
      </c>
      <c r="O4823" s="226">
        <v>100</v>
      </c>
      <c r="P4823" s="126" t="s">
        <v>1331</v>
      </c>
    </row>
    <row r="4824" spans="1:16" ht="51">
      <c r="A4824" s="126" t="s">
        <v>620</v>
      </c>
      <c r="B4824" s="126"/>
      <c r="C4824" s="127" t="s">
        <v>714</v>
      </c>
      <c r="D4824" s="121">
        <v>43040</v>
      </c>
      <c r="E4824" s="122" t="s">
        <v>10465</v>
      </c>
      <c r="F4824" s="122" t="s">
        <v>6</v>
      </c>
      <c r="G4824" s="122">
        <v>902983</v>
      </c>
      <c r="H4824" s="126"/>
      <c r="I4824" s="130" t="s">
        <v>11839</v>
      </c>
      <c r="J4824" s="126"/>
      <c r="K4824" s="126"/>
      <c r="L4824" s="126"/>
      <c r="M4824" s="126"/>
      <c r="N4824" s="226">
        <v>0</v>
      </c>
      <c r="O4824" s="226">
        <v>11707.88</v>
      </c>
      <c r="P4824" s="126" t="s">
        <v>1331</v>
      </c>
    </row>
    <row r="4825" spans="1:16" ht="89.25">
      <c r="A4825" s="126" t="s">
        <v>621</v>
      </c>
      <c r="B4825" s="126"/>
      <c r="C4825" s="127" t="s">
        <v>715</v>
      </c>
      <c r="D4825" s="121">
        <v>43040</v>
      </c>
      <c r="E4825" s="122" t="s">
        <v>10466</v>
      </c>
      <c r="F4825" s="122" t="s">
        <v>6</v>
      </c>
      <c r="G4825" s="122">
        <v>902962</v>
      </c>
      <c r="H4825" s="126"/>
      <c r="I4825" s="130" t="s">
        <v>11840</v>
      </c>
      <c r="J4825" s="126"/>
      <c r="K4825" s="126"/>
      <c r="L4825" s="126"/>
      <c r="M4825" s="126"/>
      <c r="N4825" s="226">
        <v>0</v>
      </c>
      <c r="O4825" s="226">
        <v>500212517</v>
      </c>
      <c r="P4825" s="126" t="s">
        <v>1331</v>
      </c>
    </row>
    <row r="4826" spans="1:16" ht="89.25">
      <c r="A4826" s="126" t="s">
        <v>621</v>
      </c>
      <c r="B4826" s="126"/>
      <c r="C4826" s="127" t="s">
        <v>715</v>
      </c>
      <c r="D4826" s="121">
        <v>43040</v>
      </c>
      <c r="E4826" s="122" t="s">
        <v>10467</v>
      </c>
      <c r="F4826" s="122" t="s">
        <v>6</v>
      </c>
      <c r="G4826" s="122">
        <v>902965</v>
      </c>
      <c r="H4826" s="126"/>
      <c r="I4826" s="130" t="s">
        <v>11841</v>
      </c>
      <c r="J4826" s="126"/>
      <c r="K4826" s="126"/>
      <c r="L4826" s="126"/>
      <c r="M4826" s="126"/>
      <c r="N4826" s="226">
        <v>0</v>
      </c>
      <c r="O4826" s="226">
        <v>40761859</v>
      </c>
      <c r="P4826" s="126" t="s">
        <v>1331</v>
      </c>
    </row>
    <row r="4827" spans="1:16" ht="63.75">
      <c r="A4827" s="126">
        <v>25</v>
      </c>
      <c r="B4827" s="126"/>
      <c r="C4827" s="127" t="s">
        <v>695</v>
      </c>
      <c r="D4827" s="121">
        <v>43040</v>
      </c>
      <c r="E4827" s="122" t="s">
        <v>10468</v>
      </c>
      <c r="F4827" s="122" t="s">
        <v>6</v>
      </c>
      <c r="G4827" s="122">
        <v>902971</v>
      </c>
      <c r="H4827" s="126"/>
      <c r="I4827" s="130" t="s">
        <v>11842</v>
      </c>
      <c r="J4827" s="126"/>
      <c r="K4827" s="126"/>
      <c r="L4827" s="126"/>
      <c r="M4827" s="126"/>
      <c r="N4827" s="226">
        <v>0</v>
      </c>
      <c r="O4827" s="226">
        <v>106702.52</v>
      </c>
      <c r="P4827" s="126" t="s">
        <v>1331</v>
      </c>
    </row>
    <row r="4828" spans="1:16" ht="76.5">
      <c r="A4828" s="126">
        <v>25</v>
      </c>
      <c r="B4828" s="126"/>
      <c r="C4828" s="127" t="s">
        <v>695</v>
      </c>
      <c r="D4828" s="121">
        <v>43040</v>
      </c>
      <c r="E4828" s="122" t="s">
        <v>10469</v>
      </c>
      <c r="F4828" s="122" t="s">
        <v>1368</v>
      </c>
      <c r="G4828" s="122">
        <v>15404506</v>
      </c>
      <c r="H4828" s="126"/>
      <c r="I4828" s="130" t="s">
        <v>11843</v>
      </c>
      <c r="J4828" s="126"/>
      <c r="K4828" s="126"/>
      <c r="L4828" s="126"/>
      <c r="M4828" s="126"/>
      <c r="N4828" s="226">
        <v>206906.03</v>
      </c>
      <c r="O4828" s="226">
        <v>0</v>
      </c>
      <c r="P4828" s="126" t="s">
        <v>1331</v>
      </c>
    </row>
    <row r="4829" spans="1:16" ht="76.5">
      <c r="A4829" s="126">
        <v>25</v>
      </c>
      <c r="B4829" s="126"/>
      <c r="C4829" s="127" t="s">
        <v>695</v>
      </c>
      <c r="D4829" s="121">
        <v>43040</v>
      </c>
      <c r="E4829" s="122" t="s">
        <v>10470</v>
      </c>
      <c r="F4829" s="122" t="s">
        <v>1368</v>
      </c>
      <c r="G4829" s="122">
        <v>15404557</v>
      </c>
      <c r="H4829" s="126"/>
      <c r="I4829" s="130" t="s">
        <v>11844</v>
      </c>
      <c r="J4829" s="126"/>
      <c r="K4829" s="126"/>
      <c r="L4829" s="126"/>
      <c r="M4829" s="126"/>
      <c r="N4829" s="226">
        <v>88554.31</v>
      </c>
      <c r="O4829" s="226">
        <v>0</v>
      </c>
      <c r="P4829" s="126" t="s">
        <v>1331</v>
      </c>
    </row>
    <row r="4830" spans="1:16" ht="76.5">
      <c r="A4830" s="126">
        <v>25</v>
      </c>
      <c r="B4830" s="126"/>
      <c r="C4830" s="127" t="s">
        <v>695</v>
      </c>
      <c r="D4830" s="121">
        <v>43040</v>
      </c>
      <c r="E4830" s="122" t="s">
        <v>10471</v>
      </c>
      <c r="F4830" s="122" t="s">
        <v>1368</v>
      </c>
      <c r="G4830" s="122">
        <v>15406368</v>
      </c>
      <c r="H4830" s="126"/>
      <c r="I4830" s="130" t="s">
        <v>11845</v>
      </c>
      <c r="J4830" s="126"/>
      <c r="K4830" s="126"/>
      <c r="L4830" s="126"/>
      <c r="M4830" s="126"/>
      <c r="N4830" s="226">
        <v>1724899.81</v>
      </c>
      <c r="O4830" s="226">
        <v>0</v>
      </c>
      <c r="P4830" s="126" t="s">
        <v>1331</v>
      </c>
    </row>
    <row r="4831" spans="1:16" ht="76.5">
      <c r="A4831" s="126">
        <v>25</v>
      </c>
      <c r="B4831" s="126"/>
      <c r="C4831" s="127" t="s">
        <v>695</v>
      </c>
      <c r="D4831" s="121">
        <v>43040</v>
      </c>
      <c r="E4831" s="122" t="s">
        <v>10472</v>
      </c>
      <c r="F4831" s="122" t="s">
        <v>1368</v>
      </c>
      <c r="G4831" s="122">
        <v>15406720</v>
      </c>
      <c r="H4831" s="126"/>
      <c r="I4831" s="130" t="s">
        <v>11846</v>
      </c>
      <c r="J4831" s="126"/>
      <c r="K4831" s="126"/>
      <c r="L4831" s="126"/>
      <c r="M4831" s="126"/>
      <c r="N4831" s="226">
        <v>906007.94</v>
      </c>
      <c r="O4831" s="226">
        <v>0</v>
      </c>
      <c r="P4831" s="126" t="s">
        <v>1331</v>
      </c>
    </row>
    <row r="4832" spans="1:16" ht="76.5">
      <c r="A4832" s="126">
        <v>25</v>
      </c>
      <c r="B4832" s="126"/>
      <c r="C4832" s="127" t="s">
        <v>695</v>
      </c>
      <c r="D4832" s="121">
        <v>43040</v>
      </c>
      <c r="E4832" s="122" t="s">
        <v>10473</v>
      </c>
      <c r="F4832" s="122" t="s">
        <v>1368</v>
      </c>
      <c r="G4832" s="122">
        <v>15406938</v>
      </c>
      <c r="H4832" s="126"/>
      <c r="I4832" s="130" t="s">
        <v>11847</v>
      </c>
      <c r="J4832" s="126"/>
      <c r="K4832" s="126"/>
      <c r="L4832" s="126"/>
      <c r="M4832" s="126"/>
      <c r="N4832" s="226">
        <v>1001031.88</v>
      </c>
      <c r="O4832" s="226">
        <v>0</v>
      </c>
      <c r="P4832" s="126" t="s">
        <v>1331</v>
      </c>
    </row>
    <row r="4833" spans="1:16" ht="51">
      <c r="A4833" s="126" t="s">
        <v>620</v>
      </c>
      <c r="B4833" s="126"/>
      <c r="C4833" s="127" t="s">
        <v>714</v>
      </c>
      <c r="D4833" s="121">
        <v>43040</v>
      </c>
      <c r="E4833" s="122" t="s">
        <v>10474</v>
      </c>
      <c r="F4833" s="122" t="s">
        <v>11</v>
      </c>
      <c r="G4833" s="122">
        <v>902963</v>
      </c>
      <c r="H4833" s="126"/>
      <c r="I4833" s="130" t="s">
        <v>11848</v>
      </c>
      <c r="J4833" s="126"/>
      <c r="K4833" s="126"/>
      <c r="L4833" s="126"/>
      <c r="M4833" s="126"/>
      <c r="N4833" s="226">
        <v>50</v>
      </c>
      <c r="O4833" s="226">
        <v>0</v>
      </c>
      <c r="P4833" s="126" t="s">
        <v>1331</v>
      </c>
    </row>
    <row r="4834" spans="1:16" ht="51">
      <c r="A4834" s="126" t="s">
        <v>620</v>
      </c>
      <c r="B4834" s="126"/>
      <c r="C4834" s="127" t="s">
        <v>714</v>
      </c>
      <c r="D4834" s="121">
        <v>43040</v>
      </c>
      <c r="E4834" s="122" t="s">
        <v>10475</v>
      </c>
      <c r="F4834" s="122" t="s">
        <v>11</v>
      </c>
      <c r="G4834" s="122">
        <v>902967</v>
      </c>
      <c r="H4834" s="126"/>
      <c r="I4834" s="130" t="s">
        <v>11849</v>
      </c>
      <c r="J4834" s="126"/>
      <c r="K4834" s="126"/>
      <c r="L4834" s="126"/>
      <c r="M4834" s="126"/>
      <c r="N4834" s="226">
        <v>50</v>
      </c>
      <c r="O4834" s="226">
        <v>0</v>
      </c>
      <c r="P4834" s="126" t="s">
        <v>1331</v>
      </c>
    </row>
    <row r="4835" spans="1:16" ht="76.5">
      <c r="A4835" s="126">
        <v>25</v>
      </c>
      <c r="B4835" s="126"/>
      <c r="C4835" s="127" t="s">
        <v>695</v>
      </c>
      <c r="D4835" s="121">
        <v>43040</v>
      </c>
      <c r="E4835" s="122" t="s">
        <v>10476</v>
      </c>
      <c r="F4835" s="122" t="s">
        <v>1368</v>
      </c>
      <c r="G4835" s="122">
        <v>15385243</v>
      </c>
      <c r="H4835" s="126"/>
      <c r="I4835" s="130" t="s">
        <v>11850</v>
      </c>
      <c r="J4835" s="126"/>
      <c r="K4835" s="126"/>
      <c r="L4835" s="126"/>
      <c r="M4835" s="126"/>
      <c r="N4835" s="226">
        <v>224024.97</v>
      </c>
      <c r="O4835" s="226">
        <v>0</v>
      </c>
      <c r="P4835" s="126" t="s">
        <v>1331</v>
      </c>
    </row>
    <row r="4836" spans="1:16" ht="76.5">
      <c r="A4836" s="126">
        <v>25</v>
      </c>
      <c r="B4836" s="126"/>
      <c r="C4836" s="127" t="s">
        <v>695</v>
      </c>
      <c r="D4836" s="121">
        <v>43040</v>
      </c>
      <c r="E4836" s="122" t="s">
        <v>10477</v>
      </c>
      <c r="F4836" s="122" t="s">
        <v>1368</v>
      </c>
      <c r="G4836" s="122">
        <v>15385292</v>
      </c>
      <c r="H4836" s="126"/>
      <c r="I4836" s="130" t="s">
        <v>11851</v>
      </c>
      <c r="J4836" s="126"/>
      <c r="K4836" s="126"/>
      <c r="L4836" s="126"/>
      <c r="M4836" s="126"/>
      <c r="N4836" s="226">
        <v>334504.55</v>
      </c>
      <c r="O4836" s="226">
        <v>0</v>
      </c>
      <c r="P4836" s="126" t="s">
        <v>1331</v>
      </c>
    </row>
    <row r="4837" spans="1:16" ht="76.5">
      <c r="A4837" s="126">
        <v>25</v>
      </c>
      <c r="B4837" s="126"/>
      <c r="C4837" s="127" t="s">
        <v>695</v>
      </c>
      <c r="D4837" s="121">
        <v>43040</v>
      </c>
      <c r="E4837" s="122" t="s">
        <v>10478</v>
      </c>
      <c r="F4837" s="122" t="s">
        <v>1368</v>
      </c>
      <c r="G4837" s="122">
        <v>15384596</v>
      </c>
      <c r="H4837" s="126"/>
      <c r="I4837" s="130" t="s">
        <v>11852</v>
      </c>
      <c r="J4837" s="126"/>
      <c r="K4837" s="126"/>
      <c r="L4837" s="126"/>
      <c r="M4837" s="126"/>
      <c r="N4837" s="226">
        <v>355877.68</v>
      </c>
      <c r="O4837" s="226">
        <v>0</v>
      </c>
      <c r="P4837" s="126" t="s">
        <v>1331</v>
      </c>
    </row>
    <row r="4838" spans="1:16" ht="76.5">
      <c r="A4838" s="126">
        <v>25</v>
      </c>
      <c r="B4838" s="126"/>
      <c r="C4838" s="127" t="s">
        <v>695</v>
      </c>
      <c r="D4838" s="121">
        <v>43040</v>
      </c>
      <c r="E4838" s="122" t="s">
        <v>10479</v>
      </c>
      <c r="F4838" s="122" t="s">
        <v>1368</v>
      </c>
      <c r="G4838" s="122">
        <v>15387379</v>
      </c>
      <c r="H4838" s="126"/>
      <c r="I4838" s="130" t="s">
        <v>11853</v>
      </c>
      <c r="J4838" s="126"/>
      <c r="K4838" s="126"/>
      <c r="L4838" s="126"/>
      <c r="M4838" s="126"/>
      <c r="N4838" s="226">
        <v>1772724.73</v>
      </c>
      <c r="O4838" s="223">
        <v>0</v>
      </c>
      <c r="P4838" s="126" t="s">
        <v>1331</v>
      </c>
    </row>
    <row r="4839" spans="1:16" ht="76.5">
      <c r="A4839" s="126">
        <v>25</v>
      </c>
      <c r="B4839" s="126"/>
      <c r="C4839" s="127" t="s">
        <v>695</v>
      </c>
      <c r="D4839" s="121">
        <v>43040</v>
      </c>
      <c r="E4839" s="122" t="s">
        <v>10480</v>
      </c>
      <c r="F4839" s="122" t="s">
        <v>1368</v>
      </c>
      <c r="G4839" s="122">
        <v>15384458</v>
      </c>
      <c r="H4839" s="126"/>
      <c r="I4839" s="130" t="s">
        <v>11854</v>
      </c>
      <c r="J4839" s="126"/>
      <c r="K4839" s="126"/>
      <c r="L4839" s="126"/>
      <c r="M4839" s="126"/>
      <c r="N4839" s="226">
        <v>50000.2</v>
      </c>
      <c r="O4839" s="226">
        <v>0</v>
      </c>
      <c r="P4839" s="126" t="s">
        <v>1331</v>
      </c>
    </row>
    <row r="4840" spans="1:16" ht="76.5">
      <c r="A4840" s="126">
        <v>25</v>
      </c>
      <c r="B4840" s="126"/>
      <c r="C4840" s="127" t="s">
        <v>695</v>
      </c>
      <c r="D4840" s="121">
        <v>43040</v>
      </c>
      <c r="E4840" s="122" t="s">
        <v>10481</v>
      </c>
      <c r="F4840" s="122" t="s">
        <v>1368</v>
      </c>
      <c r="G4840" s="122">
        <v>15384579</v>
      </c>
      <c r="H4840" s="126"/>
      <c r="I4840" s="130" t="s">
        <v>11855</v>
      </c>
      <c r="J4840" s="126"/>
      <c r="K4840" s="126"/>
      <c r="L4840" s="126"/>
      <c r="M4840" s="126"/>
      <c r="N4840" s="226">
        <v>48670.77</v>
      </c>
      <c r="O4840" s="226">
        <v>0</v>
      </c>
      <c r="P4840" s="126" t="s">
        <v>1331</v>
      </c>
    </row>
    <row r="4841" spans="1:16" ht="76.5">
      <c r="A4841" s="126">
        <v>25</v>
      </c>
      <c r="B4841" s="126"/>
      <c r="C4841" s="127" t="s">
        <v>695</v>
      </c>
      <c r="D4841" s="121">
        <v>43040</v>
      </c>
      <c r="E4841" s="122" t="s">
        <v>10482</v>
      </c>
      <c r="F4841" s="122" t="s">
        <v>1368</v>
      </c>
      <c r="G4841" s="122">
        <v>15384583</v>
      </c>
      <c r="H4841" s="126"/>
      <c r="I4841" s="130" t="s">
        <v>11856</v>
      </c>
      <c r="J4841" s="126"/>
      <c r="K4841" s="126"/>
      <c r="L4841" s="126"/>
      <c r="M4841" s="126"/>
      <c r="N4841" s="226">
        <v>55091.31</v>
      </c>
      <c r="O4841" s="226">
        <v>0</v>
      </c>
      <c r="P4841" s="126" t="s">
        <v>1331</v>
      </c>
    </row>
    <row r="4842" spans="1:16" ht="76.5">
      <c r="A4842" s="126">
        <v>25</v>
      </c>
      <c r="B4842" s="126"/>
      <c r="C4842" s="127" t="s">
        <v>695</v>
      </c>
      <c r="D4842" s="121">
        <v>43040</v>
      </c>
      <c r="E4842" s="122" t="s">
        <v>10483</v>
      </c>
      <c r="F4842" s="122" t="s">
        <v>1368</v>
      </c>
      <c r="G4842" s="122">
        <v>15384604</v>
      </c>
      <c r="H4842" s="126"/>
      <c r="I4842" s="130" t="s">
        <v>11857</v>
      </c>
      <c r="J4842" s="126"/>
      <c r="K4842" s="126"/>
      <c r="L4842" s="126"/>
      <c r="M4842" s="126"/>
      <c r="N4842" s="226">
        <v>98510.58</v>
      </c>
      <c r="O4842" s="226">
        <v>0</v>
      </c>
      <c r="P4842" s="126" t="s">
        <v>1331</v>
      </c>
    </row>
    <row r="4843" spans="1:16" ht="76.5">
      <c r="A4843" s="126">
        <v>25</v>
      </c>
      <c r="B4843" s="126"/>
      <c r="C4843" s="127" t="s">
        <v>695</v>
      </c>
      <c r="D4843" s="121">
        <v>43040</v>
      </c>
      <c r="E4843" s="122" t="s">
        <v>10484</v>
      </c>
      <c r="F4843" s="122" t="s">
        <v>1368</v>
      </c>
      <c r="G4843" s="122">
        <v>15384609</v>
      </c>
      <c r="H4843" s="126"/>
      <c r="I4843" s="130" t="s">
        <v>11858</v>
      </c>
      <c r="J4843" s="126"/>
      <c r="K4843" s="126"/>
      <c r="L4843" s="126"/>
      <c r="M4843" s="126"/>
      <c r="N4843" s="226">
        <v>200373.12</v>
      </c>
      <c r="O4843" s="226">
        <v>0</v>
      </c>
      <c r="P4843" s="126" t="s">
        <v>1331</v>
      </c>
    </row>
    <row r="4844" spans="1:16" ht="76.5">
      <c r="A4844" s="126">
        <v>25</v>
      </c>
      <c r="B4844" s="126"/>
      <c r="C4844" s="127" t="s">
        <v>695</v>
      </c>
      <c r="D4844" s="121">
        <v>43040</v>
      </c>
      <c r="E4844" s="122" t="s">
        <v>10485</v>
      </c>
      <c r="F4844" s="122" t="s">
        <v>1368</v>
      </c>
      <c r="G4844" s="122">
        <v>15384686</v>
      </c>
      <c r="H4844" s="126"/>
      <c r="I4844" s="130" t="s">
        <v>11859</v>
      </c>
      <c r="J4844" s="126"/>
      <c r="K4844" s="126"/>
      <c r="L4844" s="126"/>
      <c r="M4844" s="126"/>
      <c r="N4844" s="226">
        <v>137740.22</v>
      </c>
      <c r="O4844" s="226">
        <v>0</v>
      </c>
      <c r="P4844" s="126" t="s">
        <v>1331</v>
      </c>
    </row>
    <row r="4845" spans="1:16" ht="76.5">
      <c r="A4845" s="126">
        <v>25</v>
      </c>
      <c r="B4845" s="126"/>
      <c r="C4845" s="127" t="s">
        <v>695</v>
      </c>
      <c r="D4845" s="121">
        <v>43040</v>
      </c>
      <c r="E4845" s="122" t="s">
        <v>10486</v>
      </c>
      <c r="F4845" s="122" t="s">
        <v>1368</v>
      </c>
      <c r="G4845" s="122">
        <v>15384687</v>
      </c>
      <c r="H4845" s="126"/>
      <c r="I4845" s="130" t="s">
        <v>11860</v>
      </c>
      <c r="J4845" s="126"/>
      <c r="K4845" s="126"/>
      <c r="L4845" s="126"/>
      <c r="M4845" s="126"/>
      <c r="N4845" s="226">
        <v>166918.63</v>
      </c>
      <c r="O4845" s="226">
        <v>0</v>
      </c>
      <c r="P4845" s="126" t="s">
        <v>1331</v>
      </c>
    </row>
    <row r="4846" spans="1:16" ht="76.5">
      <c r="A4846" s="126">
        <v>25</v>
      </c>
      <c r="B4846" s="126"/>
      <c r="C4846" s="127" t="s">
        <v>695</v>
      </c>
      <c r="D4846" s="121">
        <v>43040</v>
      </c>
      <c r="E4846" s="122" t="s">
        <v>10487</v>
      </c>
      <c r="F4846" s="122" t="s">
        <v>1368</v>
      </c>
      <c r="G4846" s="122">
        <v>15384805</v>
      </c>
      <c r="H4846" s="126"/>
      <c r="I4846" s="130" t="s">
        <v>11861</v>
      </c>
      <c r="J4846" s="126"/>
      <c r="K4846" s="126"/>
      <c r="L4846" s="126"/>
      <c r="M4846" s="126"/>
      <c r="N4846" s="226">
        <v>555088.77</v>
      </c>
      <c r="O4846" s="226">
        <v>0</v>
      </c>
      <c r="P4846" s="126" t="s">
        <v>1331</v>
      </c>
    </row>
    <row r="4847" spans="1:16" ht="76.5">
      <c r="A4847" s="126">
        <v>25</v>
      </c>
      <c r="B4847" s="126"/>
      <c r="C4847" s="127" t="s">
        <v>695</v>
      </c>
      <c r="D4847" s="121">
        <v>43040</v>
      </c>
      <c r="E4847" s="122" t="s">
        <v>10488</v>
      </c>
      <c r="F4847" s="122" t="s">
        <v>1368</v>
      </c>
      <c r="G4847" s="122">
        <v>15384807</v>
      </c>
      <c r="H4847" s="126"/>
      <c r="I4847" s="130" t="s">
        <v>11862</v>
      </c>
      <c r="J4847" s="126"/>
      <c r="K4847" s="126"/>
      <c r="L4847" s="126"/>
      <c r="M4847" s="126"/>
      <c r="N4847" s="226">
        <v>47781.87</v>
      </c>
      <c r="O4847" s="226">
        <v>0</v>
      </c>
      <c r="P4847" s="126" t="s">
        <v>1331</v>
      </c>
    </row>
    <row r="4848" spans="1:16" ht="76.5">
      <c r="A4848" s="126">
        <v>25</v>
      </c>
      <c r="B4848" s="126"/>
      <c r="C4848" s="127" t="s">
        <v>695</v>
      </c>
      <c r="D4848" s="121">
        <v>43040</v>
      </c>
      <c r="E4848" s="122" t="s">
        <v>10489</v>
      </c>
      <c r="F4848" s="122" t="s">
        <v>1368</v>
      </c>
      <c r="G4848" s="122">
        <v>15384808</v>
      </c>
      <c r="H4848" s="126"/>
      <c r="I4848" s="130" t="s">
        <v>11863</v>
      </c>
      <c r="J4848" s="126"/>
      <c r="K4848" s="126"/>
      <c r="L4848" s="126"/>
      <c r="M4848" s="126"/>
      <c r="N4848" s="226">
        <v>972226.52</v>
      </c>
      <c r="O4848" s="226">
        <v>0</v>
      </c>
      <c r="P4848" s="126" t="s">
        <v>1331</v>
      </c>
    </row>
    <row r="4849" spans="1:16" ht="76.5">
      <c r="A4849" s="126">
        <v>25</v>
      </c>
      <c r="B4849" s="126"/>
      <c r="C4849" s="127" t="s">
        <v>695</v>
      </c>
      <c r="D4849" s="121">
        <v>43040</v>
      </c>
      <c r="E4849" s="122" t="s">
        <v>10490</v>
      </c>
      <c r="F4849" s="122" t="s">
        <v>1368</v>
      </c>
      <c r="G4849" s="122">
        <v>15384812</v>
      </c>
      <c r="H4849" s="126"/>
      <c r="I4849" s="130" t="s">
        <v>11864</v>
      </c>
      <c r="J4849" s="126"/>
      <c r="K4849" s="126"/>
      <c r="L4849" s="126"/>
      <c r="M4849" s="126"/>
      <c r="N4849" s="226">
        <v>71781.19</v>
      </c>
      <c r="O4849" s="226">
        <v>0</v>
      </c>
      <c r="P4849" s="126" t="s">
        <v>1331</v>
      </c>
    </row>
    <row r="4850" spans="1:16" ht="76.5">
      <c r="A4850" s="126">
        <v>25</v>
      </c>
      <c r="B4850" s="126"/>
      <c r="C4850" s="127" t="s">
        <v>695</v>
      </c>
      <c r="D4850" s="121">
        <v>43040</v>
      </c>
      <c r="E4850" s="122" t="s">
        <v>10491</v>
      </c>
      <c r="F4850" s="122" t="s">
        <v>1368</v>
      </c>
      <c r="G4850" s="122">
        <v>15384824</v>
      </c>
      <c r="H4850" s="126"/>
      <c r="I4850" s="130" t="s">
        <v>11865</v>
      </c>
      <c r="J4850" s="126"/>
      <c r="K4850" s="126"/>
      <c r="L4850" s="126"/>
      <c r="M4850" s="126"/>
      <c r="N4850" s="226">
        <v>287579.53000000003</v>
      </c>
      <c r="O4850" s="226">
        <v>0</v>
      </c>
      <c r="P4850" s="126" t="s">
        <v>1331</v>
      </c>
    </row>
    <row r="4851" spans="1:16" ht="76.5">
      <c r="A4851" s="126">
        <v>25</v>
      </c>
      <c r="B4851" s="126"/>
      <c r="C4851" s="127" t="s">
        <v>695</v>
      </c>
      <c r="D4851" s="121">
        <v>43040</v>
      </c>
      <c r="E4851" s="122" t="s">
        <v>10492</v>
      </c>
      <c r="F4851" s="122" t="s">
        <v>1368</v>
      </c>
      <c r="G4851" s="122">
        <v>15384842</v>
      </c>
      <c r="H4851" s="126"/>
      <c r="I4851" s="130" t="s">
        <v>11866</v>
      </c>
      <c r="J4851" s="126"/>
      <c r="K4851" s="126"/>
      <c r="L4851" s="126"/>
      <c r="M4851" s="126"/>
      <c r="N4851" s="226">
        <v>289030.05</v>
      </c>
      <c r="O4851" s="226">
        <v>0</v>
      </c>
      <c r="P4851" s="126" t="s">
        <v>1331</v>
      </c>
    </row>
    <row r="4852" spans="1:16" ht="76.5">
      <c r="A4852" s="126">
        <v>25</v>
      </c>
      <c r="B4852" s="126"/>
      <c r="C4852" s="127" t="s">
        <v>695</v>
      </c>
      <c r="D4852" s="121">
        <v>43040</v>
      </c>
      <c r="E4852" s="122" t="s">
        <v>10493</v>
      </c>
      <c r="F4852" s="122" t="s">
        <v>1368</v>
      </c>
      <c r="G4852" s="122">
        <v>15384853</v>
      </c>
      <c r="H4852" s="126"/>
      <c r="I4852" s="130" t="s">
        <v>11867</v>
      </c>
      <c r="J4852" s="126"/>
      <c r="K4852" s="126"/>
      <c r="L4852" s="126"/>
      <c r="M4852" s="126"/>
      <c r="N4852" s="226">
        <v>595742.71</v>
      </c>
      <c r="O4852" s="226">
        <v>0</v>
      </c>
      <c r="P4852" s="126" t="s">
        <v>1331</v>
      </c>
    </row>
    <row r="4853" spans="1:16" ht="76.5">
      <c r="A4853" s="126">
        <v>25</v>
      </c>
      <c r="B4853" s="126"/>
      <c r="C4853" s="127" t="s">
        <v>695</v>
      </c>
      <c r="D4853" s="121">
        <v>43040</v>
      </c>
      <c r="E4853" s="122" t="s">
        <v>10494</v>
      </c>
      <c r="F4853" s="122" t="s">
        <v>1368</v>
      </c>
      <c r="G4853" s="122">
        <v>15385318</v>
      </c>
      <c r="H4853" s="126"/>
      <c r="I4853" s="130" t="s">
        <v>11868</v>
      </c>
      <c r="J4853" s="126"/>
      <c r="K4853" s="126"/>
      <c r="L4853" s="126"/>
      <c r="M4853" s="126"/>
      <c r="N4853" s="226">
        <v>1039229.18</v>
      </c>
      <c r="O4853" s="226">
        <v>0</v>
      </c>
      <c r="P4853" s="126" t="s">
        <v>1331</v>
      </c>
    </row>
    <row r="4854" spans="1:16" ht="76.5">
      <c r="A4854" s="126">
        <v>25</v>
      </c>
      <c r="B4854" s="126"/>
      <c r="C4854" s="127" t="s">
        <v>695</v>
      </c>
      <c r="D4854" s="121">
        <v>43040</v>
      </c>
      <c r="E4854" s="122" t="s">
        <v>10495</v>
      </c>
      <c r="F4854" s="122" t="s">
        <v>1368</v>
      </c>
      <c r="G4854" s="122">
        <v>15404496</v>
      </c>
      <c r="H4854" s="126"/>
      <c r="I4854" s="130" t="s">
        <v>11869</v>
      </c>
      <c r="J4854" s="126"/>
      <c r="K4854" s="126"/>
      <c r="L4854" s="126"/>
      <c r="M4854" s="126"/>
      <c r="N4854" s="226">
        <v>546872.94999999995</v>
      </c>
      <c r="O4854" s="226">
        <v>0</v>
      </c>
      <c r="P4854" s="126" t="s">
        <v>1331</v>
      </c>
    </row>
    <row r="4855" spans="1:16" ht="63.75">
      <c r="A4855" s="126">
        <v>513</v>
      </c>
      <c r="B4855" s="126"/>
      <c r="C4855" s="127" t="s">
        <v>201</v>
      </c>
      <c r="D4855" s="121">
        <v>43040</v>
      </c>
      <c r="E4855" s="122" t="s">
        <v>10496</v>
      </c>
      <c r="F4855" s="122" t="s">
        <v>15</v>
      </c>
      <c r="G4855" s="122">
        <v>584669</v>
      </c>
      <c r="H4855" s="126"/>
      <c r="I4855" s="130" t="s">
        <v>11870</v>
      </c>
      <c r="J4855" s="126"/>
      <c r="K4855" s="126"/>
      <c r="L4855" s="126"/>
      <c r="M4855" s="126"/>
      <c r="N4855" s="226">
        <v>50</v>
      </c>
      <c r="O4855" s="226">
        <v>0</v>
      </c>
      <c r="P4855" s="126" t="s">
        <v>1331</v>
      </c>
    </row>
    <row r="4856" spans="1:16" ht="63.75">
      <c r="A4856" s="126">
        <v>513</v>
      </c>
      <c r="B4856" s="126"/>
      <c r="C4856" s="127" t="s">
        <v>201</v>
      </c>
      <c r="D4856" s="121">
        <v>43040</v>
      </c>
      <c r="E4856" s="122" t="s">
        <v>10497</v>
      </c>
      <c r="F4856" s="122" t="s">
        <v>15</v>
      </c>
      <c r="G4856" s="122">
        <v>584671</v>
      </c>
      <c r="H4856" s="126"/>
      <c r="I4856" s="130" t="s">
        <v>11871</v>
      </c>
      <c r="J4856" s="126"/>
      <c r="K4856" s="126"/>
      <c r="L4856" s="126"/>
      <c r="M4856" s="126"/>
      <c r="N4856" s="226">
        <v>50</v>
      </c>
      <c r="O4856" s="226">
        <v>0</v>
      </c>
      <c r="P4856" s="126" t="s">
        <v>1331</v>
      </c>
    </row>
    <row r="4857" spans="1:16" ht="102">
      <c r="A4857" s="126">
        <v>513</v>
      </c>
      <c r="B4857" s="126"/>
      <c r="C4857" s="127" t="s">
        <v>201</v>
      </c>
      <c r="D4857" s="121">
        <v>43040</v>
      </c>
      <c r="E4857" s="122" t="s">
        <v>10498</v>
      </c>
      <c r="F4857" s="122" t="s">
        <v>15</v>
      </c>
      <c r="G4857" s="122">
        <v>3482</v>
      </c>
      <c r="H4857" s="126"/>
      <c r="I4857" s="130" t="s">
        <v>11872</v>
      </c>
      <c r="J4857" s="126"/>
      <c r="K4857" s="126"/>
      <c r="L4857" s="126"/>
      <c r="M4857" s="126"/>
      <c r="N4857" s="226">
        <v>50</v>
      </c>
      <c r="O4857" s="226">
        <v>0</v>
      </c>
      <c r="P4857" s="126" t="s">
        <v>1331</v>
      </c>
    </row>
    <row r="4858" spans="1:16" ht="89.25">
      <c r="A4858" s="126">
        <v>197</v>
      </c>
      <c r="B4858" s="126"/>
      <c r="C4858" s="127" t="s">
        <v>755</v>
      </c>
      <c r="D4858" s="121">
        <v>43040</v>
      </c>
      <c r="E4858" s="122" t="s">
        <v>10499</v>
      </c>
      <c r="F4858" s="122" t="s">
        <v>15</v>
      </c>
      <c r="G4858" s="122">
        <v>3477</v>
      </c>
      <c r="H4858" s="126"/>
      <c r="I4858" s="130" t="s">
        <v>11873</v>
      </c>
      <c r="J4858" s="126"/>
      <c r="K4858" s="126"/>
      <c r="L4858" s="126"/>
      <c r="M4858" s="126"/>
      <c r="N4858" s="226">
        <v>486.71</v>
      </c>
      <c r="O4858" s="226">
        <v>0</v>
      </c>
      <c r="P4858" s="126" t="s">
        <v>1331</v>
      </c>
    </row>
    <row r="4859" spans="1:16" ht="89.25">
      <c r="A4859" s="126">
        <v>197</v>
      </c>
      <c r="B4859" s="126"/>
      <c r="C4859" s="127" t="s">
        <v>755</v>
      </c>
      <c r="D4859" s="121">
        <v>43040</v>
      </c>
      <c r="E4859" s="122" t="s">
        <v>10500</v>
      </c>
      <c r="F4859" s="122" t="s">
        <v>15</v>
      </c>
      <c r="G4859" s="122">
        <v>3478</v>
      </c>
      <c r="H4859" s="126"/>
      <c r="I4859" s="130" t="s">
        <v>11874</v>
      </c>
      <c r="J4859" s="126"/>
      <c r="K4859" s="126"/>
      <c r="L4859" s="126"/>
      <c r="M4859" s="126"/>
      <c r="N4859" s="226">
        <v>304.92</v>
      </c>
      <c r="O4859" s="226">
        <v>0</v>
      </c>
      <c r="P4859" s="126" t="s">
        <v>1331</v>
      </c>
    </row>
    <row r="4860" spans="1:16" ht="89.25">
      <c r="A4860" s="126">
        <v>197</v>
      </c>
      <c r="B4860" s="126"/>
      <c r="C4860" s="127" t="s">
        <v>755</v>
      </c>
      <c r="D4860" s="121">
        <v>43040</v>
      </c>
      <c r="E4860" s="122" t="s">
        <v>10501</v>
      </c>
      <c r="F4860" s="122" t="s">
        <v>15</v>
      </c>
      <c r="G4860" s="122">
        <v>3481</v>
      </c>
      <c r="H4860" s="126"/>
      <c r="I4860" s="130" t="s">
        <v>11875</v>
      </c>
      <c r="J4860" s="126"/>
      <c r="K4860" s="126"/>
      <c r="L4860" s="126"/>
      <c r="M4860" s="126"/>
      <c r="N4860" s="226">
        <v>321.93</v>
      </c>
      <c r="O4860" s="226">
        <v>0</v>
      </c>
      <c r="P4860" s="126" t="s">
        <v>1331</v>
      </c>
    </row>
    <row r="4861" spans="1:16" ht="89.25">
      <c r="A4861" s="126">
        <v>197</v>
      </c>
      <c r="B4861" s="126"/>
      <c r="C4861" s="127" t="s">
        <v>755</v>
      </c>
      <c r="D4861" s="121">
        <v>43040</v>
      </c>
      <c r="E4861" s="122" t="s">
        <v>10502</v>
      </c>
      <c r="F4861" s="122" t="s">
        <v>15</v>
      </c>
      <c r="G4861" s="122">
        <v>3479</v>
      </c>
      <c r="H4861" s="126"/>
      <c r="I4861" s="130" t="s">
        <v>11876</v>
      </c>
      <c r="J4861" s="126"/>
      <c r="K4861" s="126"/>
      <c r="L4861" s="126"/>
      <c r="M4861" s="126"/>
      <c r="N4861" s="226">
        <v>286.39999999999998</v>
      </c>
      <c r="O4861" s="226">
        <v>0</v>
      </c>
      <c r="P4861" s="126" t="s">
        <v>1331</v>
      </c>
    </row>
    <row r="4862" spans="1:16" ht="89.25">
      <c r="A4862" s="126">
        <v>197</v>
      </c>
      <c r="B4862" s="126"/>
      <c r="C4862" s="127" t="s">
        <v>755</v>
      </c>
      <c r="D4862" s="121">
        <v>43040</v>
      </c>
      <c r="E4862" s="122" t="s">
        <v>10503</v>
      </c>
      <c r="F4862" s="122" t="s">
        <v>15</v>
      </c>
      <c r="G4862" s="122">
        <v>3480</v>
      </c>
      <c r="H4862" s="126"/>
      <c r="I4862" s="130" t="s">
        <v>11877</v>
      </c>
      <c r="J4862" s="126"/>
      <c r="K4862" s="126"/>
      <c r="L4862" s="126"/>
      <c r="M4862" s="126"/>
      <c r="N4862" s="226">
        <v>307.45999999999998</v>
      </c>
      <c r="O4862" s="226">
        <v>0</v>
      </c>
      <c r="P4862" s="126" t="s">
        <v>1331</v>
      </c>
    </row>
    <row r="4863" spans="1:16" ht="89.25">
      <c r="A4863" s="126">
        <v>513</v>
      </c>
      <c r="B4863" s="126"/>
      <c r="C4863" s="127" t="s">
        <v>201</v>
      </c>
      <c r="D4863" s="121">
        <v>43040</v>
      </c>
      <c r="E4863" s="122" t="s">
        <v>10504</v>
      </c>
      <c r="F4863" s="122" t="s">
        <v>15</v>
      </c>
      <c r="G4863" s="122">
        <v>3483</v>
      </c>
      <c r="H4863" s="126"/>
      <c r="I4863" s="130" t="s">
        <v>11878</v>
      </c>
      <c r="J4863" s="126"/>
      <c r="K4863" s="126"/>
      <c r="L4863" s="126"/>
      <c r="M4863" s="126"/>
      <c r="N4863" s="226">
        <v>542.54999999999995</v>
      </c>
      <c r="O4863" s="226">
        <v>0</v>
      </c>
      <c r="P4863" s="126" t="s">
        <v>1331</v>
      </c>
    </row>
    <row r="4864" spans="1:16" ht="89.25">
      <c r="A4864" s="126">
        <v>513</v>
      </c>
      <c r="B4864" s="126"/>
      <c r="C4864" s="127" t="s">
        <v>201</v>
      </c>
      <c r="D4864" s="121">
        <v>43040</v>
      </c>
      <c r="E4864" s="122" t="s">
        <v>10505</v>
      </c>
      <c r="F4864" s="122" t="s">
        <v>15</v>
      </c>
      <c r="G4864" s="122">
        <v>3484</v>
      </c>
      <c r="H4864" s="126"/>
      <c r="I4864" s="130" t="s">
        <v>11879</v>
      </c>
      <c r="J4864" s="126"/>
      <c r="K4864" s="126"/>
      <c r="L4864" s="126"/>
      <c r="M4864" s="126"/>
      <c r="N4864" s="226">
        <v>9876.33</v>
      </c>
      <c r="O4864" s="226">
        <v>0</v>
      </c>
      <c r="P4864" s="126" t="s">
        <v>1331</v>
      </c>
    </row>
    <row r="4865" spans="1:16" ht="51">
      <c r="A4865" s="126">
        <v>513</v>
      </c>
      <c r="B4865" s="126"/>
      <c r="C4865" s="127" t="s">
        <v>201</v>
      </c>
      <c r="D4865" s="121">
        <v>43040</v>
      </c>
      <c r="E4865" s="122" t="s">
        <v>10506</v>
      </c>
      <c r="F4865" s="122" t="s">
        <v>15</v>
      </c>
      <c r="G4865" s="122">
        <v>584763</v>
      </c>
      <c r="H4865" s="126"/>
      <c r="I4865" s="130" t="s">
        <v>11880</v>
      </c>
      <c r="J4865" s="126"/>
      <c r="K4865" s="126"/>
      <c r="L4865" s="126"/>
      <c r="M4865" s="126"/>
      <c r="N4865" s="226">
        <v>50</v>
      </c>
      <c r="O4865" s="226">
        <v>0</v>
      </c>
      <c r="P4865" s="126" t="s">
        <v>1331</v>
      </c>
    </row>
    <row r="4866" spans="1:16" ht="76.5">
      <c r="A4866" s="126">
        <v>25</v>
      </c>
      <c r="B4866" s="126"/>
      <c r="C4866" s="127" t="s">
        <v>695</v>
      </c>
      <c r="D4866" s="121">
        <v>43040</v>
      </c>
      <c r="E4866" s="122" t="s">
        <v>10507</v>
      </c>
      <c r="F4866" s="122" t="s">
        <v>1368</v>
      </c>
      <c r="G4866" s="122">
        <v>15302333</v>
      </c>
      <c r="H4866" s="126"/>
      <c r="I4866" s="130" t="s">
        <v>11881</v>
      </c>
      <c r="J4866" s="126"/>
      <c r="K4866" s="126"/>
      <c r="L4866" s="126"/>
      <c r="M4866" s="126"/>
      <c r="N4866" s="226">
        <v>1618892.83</v>
      </c>
      <c r="O4866" s="226">
        <v>0</v>
      </c>
      <c r="P4866" s="126" t="s">
        <v>1331</v>
      </c>
    </row>
    <row r="4867" spans="1:16" ht="76.5">
      <c r="A4867" s="126">
        <v>25</v>
      </c>
      <c r="B4867" s="126"/>
      <c r="C4867" s="127" t="s">
        <v>695</v>
      </c>
      <c r="D4867" s="121">
        <v>43040</v>
      </c>
      <c r="E4867" s="122" t="s">
        <v>10508</v>
      </c>
      <c r="F4867" s="122" t="s">
        <v>1368</v>
      </c>
      <c r="G4867" s="122">
        <v>15346454</v>
      </c>
      <c r="H4867" s="126"/>
      <c r="I4867" s="130" t="s">
        <v>11882</v>
      </c>
      <c r="J4867" s="126"/>
      <c r="K4867" s="126"/>
      <c r="L4867" s="126"/>
      <c r="M4867" s="126"/>
      <c r="N4867" s="226">
        <v>95978.97</v>
      </c>
      <c r="O4867" s="226">
        <v>0</v>
      </c>
      <c r="P4867" s="126" t="s">
        <v>1331</v>
      </c>
    </row>
    <row r="4868" spans="1:16" ht="76.5">
      <c r="A4868" s="126">
        <v>25</v>
      </c>
      <c r="B4868" s="126"/>
      <c r="C4868" s="127" t="s">
        <v>695</v>
      </c>
      <c r="D4868" s="121">
        <v>43040</v>
      </c>
      <c r="E4868" s="122" t="s">
        <v>10509</v>
      </c>
      <c r="F4868" s="122" t="s">
        <v>1368</v>
      </c>
      <c r="G4868" s="122">
        <v>15384486</v>
      </c>
      <c r="H4868" s="126"/>
      <c r="I4868" s="130" t="s">
        <v>11883</v>
      </c>
      <c r="J4868" s="126"/>
      <c r="K4868" s="126"/>
      <c r="L4868" s="126"/>
      <c r="M4868" s="126"/>
      <c r="N4868" s="226">
        <v>279159.53000000003</v>
      </c>
      <c r="O4868" s="226">
        <v>0</v>
      </c>
      <c r="P4868" s="126" t="s">
        <v>1331</v>
      </c>
    </row>
    <row r="4869" spans="1:16" ht="76.5">
      <c r="A4869" s="126">
        <v>25</v>
      </c>
      <c r="B4869" s="126"/>
      <c r="C4869" s="127" t="s">
        <v>695</v>
      </c>
      <c r="D4869" s="121">
        <v>43040</v>
      </c>
      <c r="E4869" s="122" t="s">
        <v>10510</v>
      </c>
      <c r="F4869" s="122" t="s">
        <v>1368</v>
      </c>
      <c r="G4869" s="122">
        <v>15384533</v>
      </c>
      <c r="H4869" s="126"/>
      <c r="I4869" s="130" t="s">
        <v>11884</v>
      </c>
      <c r="J4869" s="126"/>
      <c r="K4869" s="126"/>
      <c r="L4869" s="126"/>
      <c r="M4869" s="126"/>
      <c r="N4869" s="226">
        <v>719956.26</v>
      </c>
      <c r="O4869" s="226">
        <v>0</v>
      </c>
      <c r="P4869" s="126" t="s">
        <v>1331</v>
      </c>
    </row>
    <row r="4870" spans="1:16" ht="76.5">
      <c r="A4870" s="126">
        <v>25</v>
      </c>
      <c r="B4870" s="126"/>
      <c r="C4870" s="127" t="s">
        <v>695</v>
      </c>
      <c r="D4870" s="121">
        <v>43040</v>
      </c>
      <c r="E4870" s="122" t="s">
        <v>10511</v>
      </c>
      <c r="F4870" s="122" t="s">
        <v>1368</v>
      </c>
      <c r="G4870" s="122">
        <v>15384595</v>
      </c>
      <c r="H4870" s="126"/>
      <c r="I4870" s="130" t="s">
        <v>11885</v>
      </c>
      <c r="J4870" s="126"/>
      <c r="K4870" s="126"/>
      <c r="L4870" s="126"/>
      <c r="M4870" s="126"/>
      <c r="N4870" s="226">
        <v>947675.32</v>
      </c>
      <c r="O4870" s="226">
        <v>0</v>
      </c>
      <c r="P4870" s="126" t="s">
        <v>1331</v>
      </c>
    </row>
    <row r="4871" spans="1:16" ht="76.5">
      <c r="A4871" s="126">
        <v>25</v>
      </c>
      <c r="B4871" s="126"/>
      <c r="C4871" s="127" t="s">
        <v>695</v>
      </c>
      <c r="D4871" s="121">
        <v>43040</v>
      </c>
      <c r="E4871" s="122" t="s">
        <v>10512</v>
      </c>
      <c r="F4871" s="122" t="s">
        <v>1368</v>
      </c>
      <c r="G4871" s="122">
        <v>15384597</v>
      </c>
      <c r="H4871" s="126"/>
      <c r="I4871" s="130" t="s">
        <v>11886</v>
      </c>
      <c r="J4871" s="126"/>
      <c r="K4871" s="126"/>
      <c r="L4871" s="126"/>
      <c r="M4871" s="126"/>
      <c r="N4871" s="226">
        <v>2535623.31</v>
      </c>
      <c r="O4871" s="226">
        <v>0</v>
      </c>
      <c r="P4871" s="126" t="s">
        <v>1331</v>
      </c>
    </row>
    <row r="4872" spans="1:16" ht="76.5">
      <c r="A4872" s="126">
        <v>25</v>
      </c>
      <c r="B4872" s="126"/>
      <c r="C4872" s="127" t="s">
        <v>695</v>
      </c>
      <c r="D4872" s="121">
        <v>43040</v>
      </c>
      <c r="E4872" s="122" t="s">
        <v>10513</v>
      </c>
      <c r="F4872" s="122" t="s">
        <v>1368</v>
      </c>
      <c r="G4872" s="122">
        <v>15384606</v>
      </c>
      <c r="H4872" s="126"/>
      <c r="I4872" s="130" t="s">
        <v>11887</v>
      </c>
      <c r="J4872" s="126"/>
      <c r="K4872" s="126"/>
      <c r="L4872" s="126"/>
      <c r="M4872" s="126"/>
      <c r="N4872" s="226">
        <v>1798598.5</v>
      </c>
      <c r="O4872" s="226">
        <v>0</v>
      </c>
      <c r="P4872" s="126" t="s">
        <v>1331</v>
      </c>
    </row>
    <row r="4873" spans="1:16" ht="76.5">
      <c r="A4873" s="126">
        <v>25</v>
      </c>
      <c r="B4873" s="126"/>
      <c r="C4873" s="127" t="s">
        <v>695</v>
      </c>
      <c r="D4873" s="121">
        <v>43040</v>
      </c>
      <c r="E4873" s="122" t="s">
        <v>10514</v>
      </c>
      <c r="F4873" s="122" t="s">
        <v>1368</v>
      </c>
      <c r="G4873" s="122">
        <v>15384610</v>
      </c>
      <c r="H4873" s="126"/>
      <c r="I4873" s="130" t="s">
        <v>11888</v>
      </c>
      <c r="J4873" s="126"/>
      <c r="K4873" s="126"/>
      <c r="L4873" s="126"/>
      <c r="M4873" s="126"/>
      <c r="N4873" s="226">
        <v>812554.72</v>
      </c>
      <c r="O4873" s="226">
        <v>0</v>
      </c>
      <c r="P4873" s="126" t="s">
        <v>1331</v>
      </c>
    </row>
    <row r="4874" spans="1:16" ht="76.5">
      <c r="A4874" s="126">
        <v>25</v>
      </c>
      <c r="B4874" s="126"/>
      <c r="C4874" s="127" t="s">
        <v>695</v>
      </c>
      <c r="D4874" s="121">
        <v>43040</v>
      </c>
      <c r="E4874" s="122" t="s">
        <v>10515</v>
      </c>
      <c r="F4874" s="122" t="s">
        <v>1368</v>
      </c>
      <c r="G4874" s="122">
        <v>15384685</v>
      </c>
      <c r="H4874" s="126"/>
      <c r="I4874" s="130" t="s">
        <v>11889</v>
      </c>
      <c r="J4874" s="126"/>
      <c r="K4874" s="126"/>
      <c r="L4874" s="126"/>
      <c r="M4874" s="126"/>
      <c r="N4874" s="226">
        <v>1436181.15</v>
      </c>
      <c r="O4874" s="226">
        <v>0</v>
      </c>
      <c r="P4874" s="126" t="s">
        <v>1331</v>
      </c>
    </row>
    <row r="4875" spans="1:16" ht="76.5">
      <c r="A4875" s="126">
        <v>25</v>
      </c>
      <c r="B4875" s="126"/>
      <c r="C4875" s="127" t="s">
        <v>695</v>
      </c>
      <c r="D4875" s="121">
        <v>43040</v>
      </c>
      <c r="E4875" s="122" t="s">
        <v>10516</v>
      </c>
      <c r="F4875" s="122" t="s">
        <v>1368</v>
      </c>
      <c r="G4875" s="122">
        <v>15385190</v>
      </c>
      <c r="H4875" s="126"/>
      <c r="I4875" s="130" t="s">
        <v>11890</v>
      </c>
      <c r="J4875" s="126"/>
      <c r="K4875" s="126"/>
      <c r="L4875" s="126"/>
      <c r="M4875" s="126"/>
      <c r="N4875" s="226">
        <v>235529.93</v>
      </c>
      <c r="O4875" s="226">
        <v>0</v>
      </c>
      <c r="P4875" s="126" t="s">
        <v>1331</v>
      </c>
    </row>
    <row r="4876" spans="1:16" ht="76.5">
      <c r="A4876" s="126">
        <v>25</v>
      </c>
      <c r="B4876" s="126"/>
      <c r="C4876" s="127" t="s">
        <v>695</v>
      </c>
      <c r="D4876" s="121">
        <v>43040</v>
      </c>
      <c r="E4876" s="122" t="s">
        <v>10517</v>
      </c>
      <c r="F4876" s="122" t="s">
        <v>1368</v>
      </c>
      <c r="G4876" s="122">
        <v>15385192</v>
      </c>
      <c r="H4876" s="126"/>
      <c r="I4876" s="130" t="s">
        <v>11891</v>
      </c>
      <c r="J4876" s="126"/>
      <c r="K4876" s="126"/>
      <c r="L4876" s="126"/>
      <c r="M4876" s="126"/>
      <c r="N4876" s="226">
        <v>190342.16</v>
      </c>
      <c r="O4876" s="226">
        <v>0</v>
      </c>
      <c r="P4876" s="126" t="s">
        <v>1331</v>
      </c>
    </row>
    <row r="4877" spans="1:16" ht="76.5">
      <c r="A4877" s="126">
        <v>25</v>
      </c>
      <c r="B4877" s="126"/>
      <c r="C4877" s="127" t="s">
        <v>695</v>
      </c>
      <c r="D4877" s="121">
        <v>43040</v>
      </c>
      <c r="E4877" s="122" t="s">
        <v>10518</v>
      </c>
      <c r="F4877" s="122" t="s">
        <v>1368</v>
      </c>
      <c r="G4877" s="122">
        <v>15385193</v>
      </c>
      <c r="H4877" s="126"/>
      <c r="I4877" s="130" t="s">
        <v>11892</v>
      </c>
      <c r="J4877" s="126"/>
      <c r="K4877" s="126"/>
      <c r="L4877" s="126"/>
      <c r="M4877" s="126"/>
      <c r="N4877" s="226">
        <v>605540.91</v>
      </c>
      <c r="O4877" s="226">
        <v>0</v>
      </c>
      <c r="P4877" s="126" t="s">
        <v>1331</v>
      </c>
    </row>
    <row r="4878" spans="1:16" ht="76.5">
      <c r="A4878" s="126">
        <v>25</v>
      </c>
      <c r="B4878" s="126"/>
      <c r="C4878" s="127" t="s">
        <v>695</v>
      </c>
      <c r="D4878" s="121">
        <v>43040</v>
      </c>
      <c r="E4878" s="122" t="s">
        <v>10519</v>
      </c>
      <c r="F4878" s="122" t="s">
        <v>1368</v>
      </c>
      <c r="G4878" s="122">
        <v>15385196</v>
      </c>
      <c r="H4878" s="126"/>
      <c r="I4878" s="130" t="s">
        <v>11893</v>
      </c>
      <c r="J4878" s="126"/>
      <c r="K4878" s="126"/>
      <c r="L4878" s="126"/>
      <c r="M4878" s="126"/>
      <c r="N4878" s="226">
        <v>597293.92000000004</v>
      </c>
      <c r="O4878" s="226">
        <v>0</v>
      </c>
      <c r="P4878" s="126" t="s">
        <v>1331</v>
      </c>
    </row>
    <row r="4879" spans="1:16" ht="63.75">
      <c r="A4879" s="126">
        <v>340</v>
      </c>
      <c r="B4879" s="126"/>
      <c r="C4879" s="127" t="s">
        <v>815</v>
      </c>
      <c r="D4879" s="121">
        <v>43042</v>
      </c>
      <c r="E4879" s="122" t="s">
        <v>10520</v>
      </c>
      <c r="F4879" s="122" t="s">
        <v>6</v>
      </c>
      <c r="G4879" s="122">
        <v>585828</v>
      </c>
      <c r="H4879" s="126"/>
      <c r="I4879" s="130" t="s">
        <v>11894</v>
      </c>
      <c r="J4879" s="126"/>
      <c r="K4879" s="126"/>
      <c r="L4879" s="126"/>
      <c r="M4879" s="126"/>
      <c r="N4879" s="226">
        <v>0</v>
      </c>
      <c r="O4879" s="226">
        <v>101208.6</v>
      </c>
      <c r="P4879" s="126" t="s">
        <v>1331</v>
      </c>
    </row>
    <row r="4880" spans="1:16" ht="76.5">
      <c r="A4880" s="126" t="s">
        <v>621</v>
      </c>
      <c r="B4880" s="126"/>
      <c r="C4880" s="127" t="s">
        <v>715</v>
      </c>
      <c r="D4880" s="121">
        <v>43042</v>
      </c>
      <c r="E4880" s="122" t="s">
        <v>10521</v>
      </c>
      <c r="F4880" s="122" t="s">
        <v>6</v>
      </c>
      <c r="G4880" s="122">
        <v>903617</v>
      </c>
      <c r="H4880" s="126"/>
      <c r="I4880" s="130" t="s">
        <v>11895</v>
      </c>
      <c r="J4880" s="126"/>
      <c r="K4880" s="126"/>
      <c r="L4880" s="126"/>
      <c r="M4880" s="126"/>
      <c r="N4880" s="226">
        <v>0</v>
      </c>
      <c r="O4880" s="226">
        <v>35000</v>
      </c>
      <c r="P4880" s="126" t="s">
        <v>1331</v>
      </c>
    </row>
    <row r="4881" spans="1:16" ht="76.5">
      <c r="A4881" s="126">
        <v>25</v>
      </c>
      <c r="B4881" s="126"/>
      <c r="C4881" s="127" t="s">
        <v>695</v>
      </c>
      <c r="D4881" s="121">
        <v>43042</v>
      </c>
      <c r="E4881" s="122" t="s">
        <v>10522</v>
      </c>
      <c r="F4881" s="122" t="s">
        <v>6</v>
      </c>
      <c r="G4881" s="122">
        <v>903064</v>
      </c>
      <c r="H4881" s="126"/>
      <c r="I4881" s="130" t="s">
        <v>11896</v>
      </c>
      <c r="J4881" s="126"/>
      <c r="K4881" s="126"/>
      <c r="L4881" s="126"/>
      <c r="M4881" s="126"/>
      <c r="N4881" s="226">
        <v>0</v>
      </c>
      <c r="O4881" s="226">
        <v>13482.88</v>
      </c>
      <c r="P4881" s="126" t="s">
        <v>1331</v>
      </c>
    </row>
    <row r="4882" spans="1:16" ht="76.5">
      <c r="A4882" s="126">
        <v>25</v>
      </c>
      <c r="B4882" s="126"/>
      <c r="C4882" s="127" t="s">
        <v>695</v>
      </c>
      <c r="D4882" s="121">
        <v>43042</v>
      </c>
      <c r="E4882" s="122" t="s">
        <v>10523</v>
      </c>
      <c r="F4882" s="122" t="s">
        <v>1368</v>
      </c>
      <c r="G4882" s="122">
        <v>15409122</v>
      </c>
      <c r="H4882" s="126"/>
      <c r="I4882" s="130" t="s">
        <v>11897</v>
      </c>
      <c r="J4882" s="126"/>
      <c r="K4882" s="126"/>
      <c r="L4882" s="126"/>
      <c r="M4882" s="126"/>
      <c r="N4882" s="226">
        <v>1121294.96</v>
      </c>
      <c r="O4882" s="226">
        <v>0</v>
      </c>
      <c r="P4882" s="126" t="s">
        <v>1331</v>
      </c>
    </row>
    <row r="4883" spans="1:16" ht="76.5">
      <c r="A4883" s="126">
        <v>25</v>
      </c>
      <c r="B4883" s="126"/>
      <c r="C4883" s="127" t="s">
        <v>695</v>
      </c>
      <c r="D4883" s="121">
        <v>43042</v>
      </c>
      <c r="E4883" s="122" t="s">
        <v>10524</v>
      </c>
      <c r="F4883" s="122" t="s">
        <v>1368</v>
      </c>
      <c r="G4883" s="122">
        <v>15409123</v>
      </c>
      <c r="H4883" s="126"/>
      <c r="I4883" s="130" t="s">
        <v>11898</v>
      </c>
      <c r="J4883" s="126"/>
      <c r="K4883" s="126"/>
      <c r="L4883" s="126"/>
      <c r="M4883" s="126"/>
      <c r="N4883" s="226">
        <v>311183.58</v>
      </c>
      <c r="O4883" s="226">
        <v>0</v>
      </c>
      <c r="P4883" s="126" t="s">
        <v>1331</v>
      </c>
    </row>
    <row r="4884" spans="1:16" ht="76.5">
      <c r="A4884" s="126">
        <v>25</v>
      </c>
      <c r="B4884" s="126"/>
      <c r="C4884" s="127" t="s">
        <v>695</v>
      </c>
      <c r="D4884" s="121">
        <v>43042</v>
      </c>
      <c r="E4884" s="122" t="s">
        <v>10525</v>
      </c>
      <c r="F4884" s="122" t="s">
        <v>1368</v>
      </c>
      <c r="G4884" s="122">
        <v>15409124</v>
      </c>
      <c r="H4884" s="126"/>
      <c r="I4884" s="130" t="s">
        <v>11899</v>
      </c>
      <c r="J4884" s="126"/>
      <c r="K4884" s="126"/>
      <c r="L4884" s="126"/>
      <c r="M4884" s="126"/>
      <c r="N4884" s="226">
        <v>11546.34</v>
      </c>
      <c r="O4884" s="226">
        <v>0</v>
      </c>
      <c r="P4884" s="126" t="s">
        <v>1331</v>
      </c>
    </row>
    <row r="4885" spans="1:16" ht="76.5">
      <c r="A4885" s="126">
        <v>25</v>
      </c>
      <c r="B4885" s="126"/>
      <c r="C4885" s="127" t="s">
        <v>695</v>
      </c>
      <c r="D4885" s="121">
        <v>43042</v>
      </c>
      <c r="E4885" s="122" t="s">
        <v>10526</v>
      </c>
      <c r="F4885" s="122" t="s">
        <v>1368</v>
      </c>
      <c r="G4885" s="122">
        <v>15409125</v>
      </c>
      <c r="H4885" s="126"/>
      <c r="I4885" s="130" t="s">
        <v>11900</v>
      </c>
      <c r="J4885" s="126"/>
      <c r="K4885" s="126"/>
      <c r="L4885" s="126"/>
      <c r="M4885" s="126"/>
      <c r="N4885" s="226">
        <v>14621.04</v>
      </c>
      <c r="O4885" s="226">
        <v>0</v>
      </c>
      <c r="P4885" s="126" t="s">
        <v>1331</v>
      </c>
    </row>
    <row r="4886" spans="1:16" ht="76.5">
      <c r="A4886" s="126">
        <v>25</v>
      </c>
      <c r="B4886" s="126"/>
      <c r="C4886" s="127" t="s">
        <v>695</v>
      </c>
      <c r="D4886" s="121">
        <v>43042</v>
      </c>
      <c r="E4886" s="122" t="s">
        <v>10527</v>
      </c>
      <c r="F4886" s="122" t="s">
        <v>1368</v>
      </c>
      <c r="G4886" s="122">
        <v>15409126</v>
      </c>
      <c r="H4886" s="126"/>
      <c r="I4886" s="130" t="s">
        <v>11901</v>
      </c>
      <c r="J4886" s="126"/>
      <c r="K4886" s="126"/>
      <c r="L4886" s="126"/>
      <c r="M4886" s="126"/>
      <c r="N4886" s="226">
        <v>490677.8</v>
      </c>
      <c r="O4886" s="226">
        <v>0</v>
      </c>
      <c r="P4886" s="126" t="s">
        <v>1331</v>
      </c>
    </row>
    <row r="4887" spans="1:16" ht="76.5">
      <c r="A4887" s="126">
        <v>25</v>
      </c>
      <c r="B4887" s="126"/>
      <c r="C4887" s="127" t="s">
        <v>695</v>
      </c>
      <c r="D4887" s="121">
        <v>43042</v>
      </c>
      <c r="E4887" s="122" t="s">
        <v>10528</v>
      </c>
      <c r="F4887" s="122" t="s">
        <v>1368</v>
      </c>
      <c r="G4887" s="122">
        <v>15408660</v>
      </c>
      <c r="H4887" s="126"/>
      <c r="I4887" s="130" t="s">
        <v>11902</v>
      </c>
      <c r="J4887" s="126"/>
      <c r="K4887" s="126"/>
      <c r="L4887" s="126"/>
      <c r="M4887" s="126"/>
      <c r="N4887" s="226">
        <v>69945.320000000007</v>
      </c>
      <c r="O4887" s="226">
        <v>0</v>
      </c>
      <c r="P4887" s="126" t="s">
        <v>1331</v>
      </c>
    </row>
    <row r="4888" spans="1:16" ht="76.5">
      <c r="A4888" s="126">
        <v>25</v>
      </c>
      <c r="B4888" s="126"/>
      <c r="C4888" s="127" t="s">
        <v>695</v>
      </c>
      <c r="D4888" s="121">
        <v>43042</v>
      </c>
      <c r="E4888" s="122" t="s">
        <v>10529</v>
      </c>
      <c r="F4888" s="122" t="s">
        <v>1368</v>
      </c>
      <c r="G4888" s="122">
        <v>15408512</v>
      </c>
      <c r="H4888" s="126"/>
      <c r="I4888" s="130" t="s">
        <v>11903</v>
      </c>
      <c r="J4888" s="126"/>
      <c r="K4888" s="126"/>
      <c r="L4888" s="126"/>
      <c r="M4888" s="126"/>
      <c r="N4888" s="226">
        <v>177610.72</v>
      </c>
      <c r="O4888" s="226">
        <v>0</v>
      </c>
      <c r="P4888" s="126" t="s">
        <v>1331</v>
      </c>
    </row>
    <row r="4889" spans="1:16" ht="76.5">
      <c r="A4889" s="126">
        <v>25</v>
      </c>
      <c r="B4889" s="126"/>
      <c r="C4889" s="127" t="s">
        <v>695</v>
      </c>
      <c r="D4889" s="121">
        <v>43042</v>
      </c>
      <c r="E4889" s="122" t="s">
        <v>10530</v>
      </c>
      <c r="F4889" s="122" t="s">
        <v>1368</v>
      </c>
      <c r="G4889" s="122">
        <v>15408410</v>
      </c>
      <c r="H4889" s="126"/>
      <c r="I4889" s="130" t="s">
        <v>11904</v>
      </c>
      <c r="J4889" s="126"/>
      <c r="K4889" s="126"/>
      <c r="L4889" s="126"/>
      <c r="M4889" s="126"/>
      <c r="N4889" s="226">
        <v>1349278.48</v>
      </c>
      <c r="O4889" s="226">
        <v>0</v>
      </c>
      <c r="P4889" s="126" t="s">
        <v>1331</v>
      </c>
    </row>
    <row r="4890" spans="1:16" ht="76.5">
      <c r="A4890" s="126">
        <v>25</v>
      </c>
      <c r="B4890" s="126"/>
      <c r="C4890" s="127" t="s">
        <v>695</v>
      </c>
      <c r="D4890" s="121">
        <v>43042</v>
      </c>
      <c r="E4890" s="122" t="s">
        <v>10531</v>
      </c>
      <c r="F4890" s="122" t="s">
        <v>1368</v>
      </c>
      <c r="G4890" s="122">
        <v>15407512</v>
      </c>
      <c r="H4890" s="126"/>
      <c r="I4890" s="130" t="s">
        <v>11905</v>
      </c>
      <c r="J4890" s="126"/>
      <c r="K4890" s="126"/>
      <c r="L4890" s="126"/>
      <c r="M4890" s="126"/>
      <c r="N4890" s="226">
        <v>1242728.19</v>
      </c>
      <c r="O4890" s="226">
        <v>0</v>
      </c>
      <c r="P4890" s="126" t="s">
        <v>1331</v>
      </c>
    </row>
    <row r="4891" spans="1:16" ht="76.5">
      <c r="A4891" s="126">
        <v>25</v>
      </c>
      <c r="B4891" s="126"/>
      <c r="C4891" s="127" t="s">
        <v>695</v>
      </c>
      <c r="D4891" s="121">
        <v>43042</v>
      </c>
      <c r="E4891" s="122" t="s">
        <v>10532</v>
      </c>
      <c r="F4891" s="122" t="s">
        <v>1368</v>
      </c>
      <c r="G4891" s="122">
        <v>15408273</v>
      </c>
      <c r="H4891" s="126"/>
      <c r="I4891" s="130" t="s">
        <v>11906</v>
      </c>
      <c r="J4891" s="126"/>
      <c r="K4891" s="126"/>
      <c r="L4891" s="126"/>
      <c r="M4891" s="126"/>
      <c r="N4891" s="226">
        <v>258379.64</v>
      </c>
      <c r="O4891" s="226">
        <v>0</v>
      </c>
      <c r="P4891" s="126" t="s">
        <v>1331</v>
      </c>
    </row>
    <row r="4892" spans="1:16" ht="76.5">
      <c r="A4892" s="126">
        <v>25</v>
      </c>
      <c r="B4892" s="126"/>
      <c r="C4892" s="127" t="s">
        <v>695</v>
      </c>
      <c r="D4892" s="121">
        <v>43042</v>
      </c>
      <c r="E4892" s="122" t="s">
        <v>10533</v>
      </c>
      <c r="F4892" s="122" t="s">
        <v>1368</v>
      </c>
      <c r="G4892" s="122">
        <v>15407777</v>
      </c>
      <c r="H4892" s="126"/>
      <c r="I4892" s="130" t="s">
        <v>11907</v>
      </c>
      <c r="J4892" s="126"/>
      <c r="K4892" s="126"/>
      <c r="L4892" s="126"/>
      <c r="M4892" s="126"/>
      <c r="N4892" s="226">
        <v>274286.03000000003</v>
      </c>
      <c r="O4892" s="226">
        <v>0</v>
      </c>
      <c r="P4892" s="126" t="s">
        <v>1331</v>
      </c>
    </row>
    <row r="4893" spans="1:16" ht="76.5">
      <c r="A4893" s="126">
        <v>25</v>
      </c>
      <c r="B4893" s="126"/>
      <c r="C4893" s="127" t="s">
        <v>695</v>
      </c>
      <c r="D4893" s="121">
        <v>43042</v>
      </c>
      <c r="E4893" s="122" t="s">
        <v>10534</v>
      </c>
      <c r="F4893" s="122" t="s">
        <v>1368</v>
      </c>
      <c r="G4893" s="122">
        <v>15407953</v>
      </c>
      <c r="H4893" s="126"/>
      <c r="I4893" s="130" t="s">
        <v>11908</v>
      </c>
      <c r="J4893" s="126"/>
      <c r="K4893" s="126"/>
      <c r="L4893" s="126"/>
      <c r="M4893" s="126"/>
      <c r="N4893" s="226">
        <v>15159.35</v>
      </c>
      <c r="O4893" s="226">
        <v>0</v>
      </c>
      <c r="P4893" s="126" t="s">
        <v>1331</v>
      </c>
    </row>
    <row r="4894" spans="1:16" ht="76.5">
      <c r="A4894" s="126">
        <v>25</v>
      </c>
      <c r="B4894" s="126"/>
      <c r="C4894" s="127" t="s">
        <v>695</v>
      </c>
      <c r="D4894" s="121">
        <v>43042</v>
      </c>
      <c r="E4894" s="122" t="s">
        <v>10535</v>
      </c>
      <c r="F4894" s="122" t="s">
        <v>1368</v>
      </c>
      <c r="G4894" s="122">
        <v>15408101</v>
      </c>
      <c r="H4894" s="126"/>
      <c r="I4894" s="130" t="s">
        <v>11909</v>
      </c>
      <c r="J4894" s="126"/>
      <c r="K4894" s="126"/>
      <c r="L4894" s="126"/>
      <c r="M4894" s="126"/>
      <c r="N4894" s="226">
        <v>3125149.18</v>
      </c>
      <c r="O4894" s="226">
        <v>0</v>
      </c>
      <c r="P4894" s="126" t="s">
        <v>1331</v>
      </c>
    </row>
    <row r="4895" spans="1:16" ht="51">
      <c r="A4895" s="126">
        <v>513</v>
      </c>
      <c r="B4895" s="126"/>
      <c r="C4895" s="127" t="s">
        <v>201</v>
      </c>
      <c r="D4895" s="121">
        <v>43042</v>
      </c>
      <c r="E4895" s="122" t="s">
        <v>10536</v>
      </c>
      <c r="F4895" s="122" t="s">
        <v>15</v>
      </c>
      <c r="G4895" s="122">
        <v>585505</v>
      </c>
      <c r="H4895" s="126"/>
      <c r="I4895" s="130" t="s">
        <v>11910</v>
      </c>
      <c r="J4895" s="126"/>
      <c r="K4895" s="126"/>
      <c r="L4895" s="126"/>
      <c r="M4895" s="126"/>
      <c r="N4895" s="226">
        <v>50</v>
      </c>
      <c r="O4895" s="226">
        <v>0</v>
      </c>
      <c r="P4895" s="126" t="s">
        <v>1331</v>
      </c>
    </row>
    <row r="4896" spans="1:16" ht="51">
      <c r="A4896" s="126">
        <v>10</v>
      </c>
      <c r="B4896" s="126"/>
      <c r="C4896" s="127" t="s">
        <v>691</v>
      </c>
      <c r="D4896" s="121">
        <v>43042</v>
      </c>
      <c r="E4896" s="122" t="s">
        <v>10537</v>
      </c>
      <c r="F4896" s="122" t="s">
        <v>15</v>
      </c>
      <c r="G4896" s="122">
        <v>585625</v>
      </c>
      <c r="H4896" s="126"/>
      <c r="I4896" s="130" t="s">
        <v>11911</v>
      </c>
      <c r="J4896" s="126"/>
      <c r="K4896" s="126"/>
      <c r="L4896" s="126"/>
      <c r="M4896" s="126"/>
      <c r="N4896" s="226">
        <v>50</v>
      </c>
      <c r="O4896" s="226">
        <v>0</v>
      </c>
      <c r="P4896" s="126" t="s">
        <v>1331</v>
      </c>
    </row>
    <row r="4897" spans="1:16" ht="51">
      <c r="A4897" s="126">
        <v>340</v>
      </c>
      <c r="B4897" s="126"/>
      <c r="C4897" s="127" t="s">
        <v>815</v>
      </c>
      <c r="D4897" s="121">
        <v>43042</v>
      </c>
      <c r="E4897" s="122" t="s">
        <v>10538</v>
      </c>
      <c r="F4897" s="122" t="s">
        <v>15</v>
      </c>
      <c r="G4897" s="122">
        <v>585829</v>
      </c>
      <c r="H4897" s="126"/>
      <c r="I4897" s="130" t="s">
        <v>11912</v>
      </c>
      <c r="J4897" s="126"/>
      <c r="K4897" s="126"/>
      <c r="L4897" s="126"/>
      <c r="M4897" s="126"/>
      <c r="N4897" s="226">
        <v>50</v>
      </c>
      <c r="O4897" s="226">
        <v>0</v>
      </c>
      <c r="P4897" s="126" t="s">
        <v>1331</v>
      </c>
    </row>
    <row r="4898" spans="1:16" ht="63.75">
      <c r="A4898" s="126">
        <v>10</v>
      </c>
      <c r="B4898" s="126"/>
      <c r="C4898" s="127" t="s">
        <v>691</v>
      </c>
      <c r="D4898" s="121">
        <v>43042</v>
      </c>
      <c r="E4898" s="122" t="s">
        <v>10539</v>
      </c>
      <c r="F4898" s="122" t="s">
        <v>15</v>
      </c>
      <c r="G4898" s="122">
        <v>585831</v>
      </c>
      <c r="H4898" s="126"/>
      <c r="I4898" s="130" t="s">
        <v>11913</v>
      </c>
      <c r="J4898" s="126"/>
      <c r="K4898" s="126"/>
      <c r="L4898" s="126"/>
      <c r="M4898" s="126"/>
      <c r="N4898" s="226">
        <v>50</v>
      </c>
      <c r="O4898" s="226">
        <v>0</v>
      </c>
      <c r="P4898" s="126" t="s">
        <v>1331</v>
      </c>
    </row>
    <row r="4899" spans="1:16" ht="63.75">
      <c r="A4899" s="126">
        <v>10</v>
      </c>
      <c r="B4899" s="126"/>
      <c r="C4899" s="127" t="s">
        <v>691</v>
      </c>
      <c r="D4899" s="121">
        <v>43042</v>
      </c>
      <c r="E4899" s="122" t="s">
        <v>10540</v>
      </c>
      <c r="F4899" s="122" t="s">
        <v>15</v>
      </c>
      <c r="G4899" s="122">
        <v>585833</v>
      </c>
      <c r="H4899" s="126"/>
      <c r="I4899" s="130" t="s">
        <v>11914</v>
      </c>
      <c r="J4899" s="126"/>
      <c r="K4899" s="126"/>
      <c r="L4899" s="126"/>
      <c r="M4899" s="126"/>
      <c r="N4899" s="226">
        <v>50</v>
      </c>
      <c r="O4899" s="226">
        <v>0</v>
      </c>
      <c r="P4899" s="126" t="s">
        <v>1331</v>
      </c>
    </row>
    <row r="4900" spans="1:16" ht="63.75">
      <c r="A4900" s="126">
        <v>10</v>
      </c>
      <c r="B4900" s="126"/>
      <c r="C4900" s="127" t="s">
        <v>691</v>
      </c>
      <c r="D4900" s="121">
        <v>43042</v>
      </c>
      <c r="E4900" s="122" t="s">
        <v>10541</v>
      </c>
      <c r="F4900" s="122" t="s">
        <v>15</v>
      </c>
      <c r="G4900" s="122">
        <v>585837</v>
      </c>
      <c r="H4900" s="126"/>
      <c r="I4900" s="130" t="s">
        <v>11915</v>
      </c>
      <c r="J4900" s="126"/>
      <c r="K4900" s="126"/>
      <c r="L4900" s="126"/>
      <c r="M4900" s="126"/>
      <c r="N4900" s="226">
        <v>50</v>
      </c>
      <c r="O4900" s="226">
        <v>0</v>
      </c>
      <c r="P4900" s="126" t="s">
        <v>1331</v>
      </c>
    </row>
    <row r="4901" spans="1:16" ht="63.75">
      <c r="A4901" s="126">
        <v>10</v>
      </c>
      <c r="B4901" s="126"/>
      <c r="C4901" s="127" t="s">
        <v>691</v>
      </c>
      <c r="D4901" s="121">
        <v>43042</v>
      </c>
      <c r="E4901" s="122" t="s">
        <v>10542</v>
      </c>
      <c r="F4901" s="122" t="s">
        <v>15</v>
      </c>
      <c r="G4901" s="122">
        <v>586029</v>
      </c>
      <c r="H4901" s="126"/>
      <c r="I4901" s="130" t="s">
        <v>11916</v>
      </c>
      <c r="J4901" s="126"/>
      <c r="K4901" s="126"/>
      <c r="L4901" s="126"/>
      <c r="M4901" s="126"/>
      <c r="N4901" s="226">
        <v>50</v>
      </c>
      <c r="O4901" s="226">
        <v>0</v>
      </c>
      <c r="P4901" s="126" t="s">
        <v>1331</v>
      </c>
    </row>
    <row r="4902" spans="1:16" ht="51">
      <c r="A4902" s="126">
        <v>513</v>
      </c>
      <c r="B4902" s="126"/>
      <c r="C4902" s="127" t="s">
        <v>201</v>
      </c>
      <c r="D4902" s="121">
        <v>43042</v>
      </c>
      <c r="E4902" s="122" t="s">
        <v>10543</v>
      </c>
      <c r="F4902" s="122" t="s">
        <v>15</v>
      </c>
      <c r="G4902" s="122">
        <v>586155</v>
      </c>
      <c r="H4902" s="126"/>
      <c r="I4902" s="130" t="s">
        <v>8932</v>
      </c>
      <c r="J4902" s="126"/>
      <c r="K4902" s="126"/>
      <c r="L4902" s="126"/>
      <c r="M4902" s="126"/>
      <c r="N4902" s="226">
        <v>50</v>
      </c>
      <c r="O4902" s="226">
        <v>0</v>
      </c>
      <c r="P4902" s="126" t="s">
        <v>1331</v>
      </c>
    </row>
    <row r="4903" spans="1:16" ht="63.75">
      <c r="A4903" s="126">
        <v>513</v>
      </c>
      <c r="B4903" s="126"/>
      <c r="C4903" s="127" t="s">
        <v>201</v>
      </c>
      <c r="D4903" s="121">
        <v>43042</v>
      </c>
      <c r="E4903" s="122" t="s">
        <v>10544</v>
      </c>
      <c r="F4903" s="122" t="s">
        <v>15</v>
      </c>
      <c r="G4903" s="122">
        <v>586157</v>
      </c>
      <c r="H4903" s="126"/>
      <c r="I4903" s="130" t="s">
        <v>11917</v>
      </c>
      <c r="J4903" s="126"/>
      <c r="K4903" s="126"/>
      <c r="L4903" s="126"/>
      <c r="M4903" s="126"/>
      <c r="N4903" s="226">
        <v>50</v>
      </c>
      <c r="O4903" s="226">
        <v>0</v>
      </c>
      <c r="P4903" s="126" t="s">
        <v>1331</v>
      </c>
    </row>
    <row r="4904" spans="1:16" ht="51">
      <c r="A4904" s="126">
        <v>10</v>
      </c>
      <c r="B4904" s="126"/>
      <c r="C4904" s="127" t="s">
        <v>691</v>
      </c>
      <c r="D4904" s="121">
        <v>43042</v>
      </c>
      <c r="E4904" s="122" t="s">
        <v>10545</v>
      </c>
      <c r="F4904" s="122" t="s">
        <v>15</v>
      </c>
      <c r="G4904" s="122">
        <v>586253</v>
      </c>
      <c r="H4904" s="126"/>
      <c r="I4904" s="130" t="s">
        <v>11918</v>
      </c>
      <c r="J4904" s="126"/>
      <c r="K4904" s="126"/>
      <c r="L4904" s="126"/>
      <c r="M4904" s="126"/>
      <c r="N4904" s="226">
        <v>50</v>
      </c>
      <c r="O4904" s="226">
        <v>0</v>
      </c>
      <c r="P4904" s="126" t="s">
        <v>1331</v>
      </c>
    </row>
    <row r="4905" spans="1:16" ht="76.5">
      <c r="A4905" s="126">
        <v>25</v>
      </c>
      <c r="B4905" s="126"/>
      <c r="C4905" s="127" t="s">
        <v>695</v>
      </c>
      <c r="D4905" s="121">
        <v>43042</v>
      </c>
      <c r="E4905" s="122" t="s">
        <v>10546</v>
      </c>
      <c r="F4905" s="122" t="s">
        <v>1368</v>
      </c>
      <c r="G4905" s="122">
        <v>15384854</v>
      </c>
      <c r="H4905" s="126"/>
      <c r="I4905" s="130" t="s">
        <v>11919</v>
      </c>
      <c r="J4905" s="126"/>
      <c r="K4905" s="126"/>
      <c r="L4905" s="126"/>
      <c r="M4905" s="126"/>
      <c r="N4905" s="226">
        <v>162753.16</v>
      </c>
      <c r="O4905" s="226">
        <v>0</v>
      </c>
      <c r="P4905" s="126" t="s">
        <v>1331</v>
      </c>
    </row>
    <row r="4906" spans="1:16" ht="76.5">
      <c r="A4906" s="126">
        <v>25</v>
      </c>
      <c r="B4906" s="126"/>
      <c r="C4906" s="127" t="s">
        <v>695</v>
      </c>
      <c r="D4906" s="121">
        <v>43042</v>
      </c>
      <c r="E4906" s="122" t="s">
        <v>10547</v>
      </c>
      <c r="F4906" s="122" t="s">
        <v>1368</v>
      </c>
      <c r="G4906" s="122">
        <v>15384872</v>
      </c>
      <c r="H4906" s="126"/>
      <c r="I4906" s="130" t="s">
        <v>11920</v>
      </c>
      <c r="J4906" s="126"/>
      <c r="K4906" s="126"/>
      <c r="L4906" s="126"/>
      <c r="M4906" s="126"/>
      <c r="N4906" s="226">
        <v>162753.16</v>
      </c>
      <c r="O4906" s="226">
        <v>0</v>
      </c>
      <c r="P4906" s="126" t="s">
        <v>1331</v>
      </c>
    </row>
    <row r="4907" spans="1:16" ht="76.5">
      <c r="A4907" s="126">
        <v>25</v>
      </c>
      <c r="B4907" s="126"/>
      <c r="C4907" s="127" t="s">
        <v>695</v>
      </c>
      <c r="D4907" s="121">
        <v>43042</v>
      </c>
      <c r="E4907" s="122" t="s">
        <v>10548</v>
      </c>
      <c r="F4907" s="122" t="s">
        <v>1368</v>
      </c>
      <c r="G4907" s="122">
        <v>15384873</v>
      </c>
      <c r="H4907" s="126"/>
      <c r="I4907" s="130" t="s">
        <v>11921</v>
      </c>
      <c r="J4907" s="126"/>
      <c r="K4907" s="126"/>
      <c r="L4907" s="126"/>
      <c r="M4907" s="126"/>
      <c r="N4907" s="226">
        <v>111740.53</v>
      </c>
      <c r="O4907" s="226">
        <v>0</v>
      </c>
      <c r="P4907" s="126" t="s">
        <v>1331</v>
      </c>
    </row>
    <row r="4908" spans="1:16" ht="76.5">
      <c r="A4908" s="126">
        <v>25</v>
      </c>
      <c r="B4908" s="126"/>
      <c r="C4908" s="127" t="s">
        <v>695</v>
      </c>
      <c r="D4908" s="121">
        <v>43042</v>
      </c>
      <c r="E4908" s="122" t="s">
        <v>10549</v>
      </c>
      <c r="F4908" s="122" t="s">
        <v>1368</v>
      </c>
      <c r="G4908" s="122">
        <v>15403733</v>
      </c>
      <c r="H4908" s="126"/>
      <c r="I4908" s="130" t="s">
        <v>11922</v>
      </c>
      <c r="J4908" s="126"/>
      <c r="K4908" s="126"/>
      <c r="L4908" s="126"/>
      <c r="M4908" s="126"/>
      <c r="N4908" s="226">
        <v>3953304.2</v>
      </c>
      <c r="O4908" s="223">
        <v>0</v>
      </c>
      <c r="P4908" s="126" t="s">
        <v>1331</v>
      </c>
    </row>
    <row r="4909" spans="1:16" ht="76.5">
      <c r="A4909" s="126">
        <v>25</v>
      </c>
      <c r="B4909" s="126"/>
      <c r="C4909" s="127" t="s">
        <v>695</v>
      </c>
      <c r="D4909" s="121">
        <v>43042</v>
      </c>
      <c r="E4909" s="122" t="s">
        <v>10550</v>
      </c>
      <c r="F4909" s="122" t="s">
        <v>1368</v>
      </c>
      <c r="G4909" s="122">
        <v>15403996</v>
      </c>
      <c r="H4909" s="126"/>
      <c r="I4909" s="130" t="s">
        <v>11923</v>
      </c>
      <c r="J4909" s="126"/>
      <c r="K4909" s="126"/>
      <c r="L4909" s="126"/>
      <c r="M4909" s="126"/>
      <c r="N4909" s="226">
        <v>1121343.7</v>
      </c>
      <c r="O4909" s="223">
        <v>0</v>
      </c>
      <c r="P4909" s="126" t="s">
        <v>1331</v>
      </c>
    </row>
    <row r="4910" spans="1:16" ht="76.5">
      <c r="A4910" s="126">
        <v>25</v>
      </c>
      <c r="B4910" s="126"/>
      <c r="C4910" s="127" t="s">
        <v>695</v>
      </c>
      <c r="D4910" s="121">
        <v>43042</v>
      </c>
      <c r="E4910" s="122" t="s">
        <v>10551</v>
      </c>
      <c r="F4910" s="122" t="s">
        <v>1368</v>
      </c>
      <c r="G4910" s="122">
        <v>15403769</v>
      </c>
      <c r="H4910" s="126"/>
      <c r="I4910" s="130" t="s">
        <v>11924</v>
      </c>
      <c r="J4910" s="126"/>
      <c r="K4910" s="126"/>
      <c r="L4910" s="126"/>
      <c r="M4910" s="126"/>
      <c r="N4910" s="226">
        <v>942020.42</v>
      </c>
      <c r="O4910" s="226">
        <v>0</v>
      </c>
      <c r="P4910" s="126" t="s">
        <v>1331</v>
      </c>
    </row>
    <row r="4911" spans="1:16" ht="76.5">
      <c r="A4911" s="126">
        <v>25</v>
      </c>
      <c r="B4911" s="126"/>
      <c r="C4911" s="127" t="s">
        <v>695</v>
      </c>
      <c r="D4911" s="121">
        <v>43042</v>
      </c>
      <c r="E4911" s="122" t="s">
        <v>10552</v>
      </c>
      <c r="F4911" s="122" t="s">
        <v>1368</v>
      </c>
      <c r="G4911" s="122">
        <v>15403939</v>
      </c>
      <c r="H4911" s="126"/>
      <c r="I4911" s="130" t="s">
        <v>11925</v>
      </c>
      <c r="J4911" s="126"/>
      <c r="K4911" s="126"/>
      <c r="L4911" s="126"/>
      <c r="M4911" s="126"/>
      <c r="N4911" s="226">
        <v>645521.53</v>
      </c>
      <c r="O4911" s="226">
        <v>0</v>
      </c>
      <c r="P4911" s="126" t="s">
        <v>1331</v>
      </c>
    </row>
    <row r="4912" spans="1:16" ht="76.5">
      <c r="A4912" s="126">
        <v>25</v>
      </c>
      <c r="B4912" s="126"/>
      <c r="C4912" s="127" t="s">
        <v>695</v>
      </c>
      <c r="D4912" s="121">
        <v>43042</v>
      </c>
      <c r="E4912" s="122" t="s">
        <v>10553</v>
      </c>
      <c r="F4912" s="122" t="s">
        <v>1368</v>
      </c>
      <c r="G4912" s="122">
        <v>15403949</v>
      </c>
      <c r="H4912" s="126"/>
      <c r="I4912" s="130" t="s">
        <v>11926</v>
      </c>
      <c r="J4912" s="126"/>
      <c r="K4912" s="126"/>
      <c r="L4912" s="126"/>
      <c r="M4912" s="126"/>
      <c r="N4912" s="226">
        <v>901975.24</v>
      </c>
      <c r="O4912" s="226">
        <v>0</v>
      </c>
      <c r="P4912" s="126" t="s">
        <v>1331</v>
      </c>
    </row>
    <row r="4913" spans="1:16" ht="76.5">
      <c r="A4913" s="126">
        <v>25</v>
      </c>
      <c r="B4913" s="126"/>
      <c r="C4913" s="127" t="s">
        <v>695</v>
      </c>
      <c r="D4913" s="121">
        <v>43042</v>
      </c>
      <c r="E4913" s="122" t="s">
        <v>10554</v>
      </c>
      <c r="F4913" s="122" t="s">
        <v>1368</v>
      </c>
      <c r="G4913" s="122">
        <v>15404303</v>
      </c>
      <c r="H4913" s="126"/>
      <c r="I4913" s="130" t="s">
        <v>11927</v>
      </c>
      <c r="J4913" s="126"/>
      <c r="K4913" s="126"/>
      <c r="L4913" s="126"/>
      <c r="M4913" s="126"/>
      <c r="N4913" s="226">
        <v>420067.33</v>
      </c>
      <c r="O4913" s="226">
        <v>0</v>
      </c>
      <c r="P4913" s="126" t="s">
        <v>1331</v>
      </c>
    </row>
    <row r="4914" spans="1:16" ht="76.5">
      <c r="A4914" s="126">
        <v>25</v>
      </c>
      <c r="B4914" s="126"/>
      <c r="C4914" s="127" t="s">
        <v>695</v>
      </c>
      <c r="D4914" s="121">
        <v>43042</v>
      </c>
      <c r="E4914" s="122" t="s">
        <v>10555</v>
      </c>
      <c r="F4914" s="122" t="s">
        <v>1368</v>
      </c>
      <c r="G4914" s="122">
        <v>15404343</v>
      </c>
      <c r="H4914" s="126"/>
      <c r="I4914" s="130" t="s">
        <v>11928</v>
      </c>
      <c r="J4914" s="126"/>
      <c r="K4914" s="126"/>
      <c r="L4914" s="126"/>
      <c r="M4914" s="126"/>
      <c r="N4914" s="226">
        <v>194228.94</v>
      </c>
      <c r="O4914" s="226">
        <v>0</v>
      </c>
      <c r="P4914" s="126" t="s">
        <v>1331</v>
      </c>
    </row>
    <row r="4915" spans="1:16" ht="76.5">
      <c r="A4915" s="126">
        <v>25</v>
      </c>
      <c r="B4915" s="126"/>
      <c r="C4915" s="127" t="s">
        <v>695</v>
      </c>
      <c r="D4915" s="121">
        <v>43042</v>
      </c>
      <c r="E4915" s="122" t="s">
        <v>10556</v>
      </c>
      <c r="F4915" s="122" t="s">
        <v>1368</v>
      </c>
      <c r="G4915" s="122">
        <v>15404364</v>
      </c>
      <c r="H4915" s="126"/>
      <c r="I4915" s="130" t="s">
        <v>11929</v>
      </c>
      <c r="J4915" s="126"/>
      <c r="K4915" s="126"/>
      <c r="L4915" s="126"/>
      <c r="M4915" s="126"/>
      <c r="N4915" s="226">
        <v>1516742.91</v>
      </c>
      <c r="O4915" s="226">
        <v>0</v>
      </c>
      <c r="P4915" s="126" t="s">
        <v>1331</v>
      </c>
    </row>
    <row r="4916" spans="1:16" ht="76.5">
      <c r="A4916" s="126">
        <v>25</v>
      </c>
      <c r="B4916" s="126"/>
      <c r="C4916" s="127" t="s">
        <v>695</v>
      </c>
      <c r="D4916" s="121">
        <v>43042</v>
      </c>
      <c r="E4916" s="122" t="s">
        <v>10557</v>
      </c>
      <c r="F4916" s="122" t="s">
        <v>1368</v>
      </c>
      <c r="G4916" s="122">
        <v>15384582</v>
      </c>
      <c r="H4916" s="126"/>
      <c r="I4916" s="130" t="s">
        <v>11930</v>
      </c>
      <c r="J4916" s="126"/>
      <c r="K4916" s="126"/>
      <c r="L4916" s="126"/>
      <c r="M4916" s="126"/>
      <c r="N4916" s="226">
        <v>124766.02</v>
      </c>
      <c r="O4916" s="226">
        <v>0</v>
      </c>
      <c r="P4916" s="126" t="s">
        <v>1331</v>
      </c>
    </row>
    <row r="4917" spans="1:16" ht="76.5">
      <c r="A4917" s="126">
        <v>25</v>
      </c>
      <c r="B4917" s="126"/>
      <c r="C4917" s="127" t="s">
        <v>695</v>
      </c>
      <c r="D4917" s="121">
        <v>43042</v>
      </c>
      <c r="E4917" s="122" t="s">
        <v>10558</v>
      </c>
      <c r="F4917" s="122" t="s">
        <v>1368</v>
      </c>
      <c r="G4917" s="122">
        <v>15409078</v>
      </c>
      <c r="H4917" s="126"/>
      <c r="I4917" s="130" t="s">
        <v>11931</v>
      </c>
      <c r="J4917" s="126"/>
      <c r="K4917" s="126"/>
      <c r="L4917" s="126"/>
      <c r="M4917" s="126"/>
      <c r="N4917" s="226">
        <v>93225.31</v>
      </c>
      <c r="O4917" s="226">
        <v>0</v>
      </c>
      <c r="P4917" s="126" t="s">
        <v>1331</v>
      </c>
    </row>
    <row r="4918" spans="1:16" ht="63.75">
      <c r="A4918" s="126">
        <v>25</v>
      </c>
      <c r="B4918" s="126"/>
      <c r="C4918" s="127" t="s">
        <v>695</v>
      </c>
      <c r="D4918" s="121">
        <v>43042</v>
      </c>
      <c r="E4918" s="122" t="s">
        <v>10559</v>
      </c>
      <c r="F4918" s="122" t="s">
        <v>1368</v>
      </c>
      <c r="G4918" s="122">
        <v>15409105</v>
      </c>
      <c r="H4918" s="126"/>
      <c r="I4918" s="130" t="s">
        <v>11932</v>
      </c>
      <c r="J4918" s="126"/>
      <c r="K4918" s="126"/>
      <c r="L4918" s="126"/>
      <c r="M4918" s="126"/>
      <c r="N4918" s="226">
        <v>350653.95</v>
      </c>
      <c r="O4918" s="226">
        <v>0</v>
      </c>
      <c r="P4918" s="126" t="s">
        <v>1331</v>
      </c>
    </row>
    <row r="4919" spans="1:16" ht="76.5">
      <c r="A4919" s="126">
        <v>25</v>
      </c>
      <c r="B4919" s="126"/>
      <c r="C4919" s="127" t="s">
        <v>695</v>
      </c>
      <c r="D4919" s="121">
        <v>43042</v>
      </c>
      <c r="E4919" s="122" t="s">
        <v>10560</v>
      </c>
      <c r="F4919" s="122" t="s">
        <v>1368</v>
      </c>
      <c r="G4919" s="122">
        <v>15409120</v>
      </c>
      <c r="H4919" s="126"/>
      <c r="I4919" s="130" t="s">
        <v>11933</v>
      </c>
      <c r="J4919" s="126"/>
      <c r="K4919" s="126"/>
      <c r="L4919" s="126"/>
      <c r="M4919" s="126"/>
      <c r="N4919" s="226">
        <v>530089.16</v>
      </c>
      <c r="O4919" s="226">
        <v>0</v>
      </c>
      <c r="P4919" s="126" t="s">
        <v>1331</v>
      </c>
    </row>
    <row r="4920" spans="1:16" ht="76.5">
      <c r="A4920" s="126">
        <v>25</v>
      </c>
      <c r="B4920" s="126"/>
      <c r="C4920" s="127" t="s">
        <v>695</v>
      </c>
      <c r="D4920" s="121">
        <v>43042</v>
      </c>
      <c r="E4920" s="122" t="s">
        <v>10561</v>
      </c>
      <c r="F4920" s="122" t="s">
        <v>1368</v>
      </c>
      <c r="G4920" s="122">
        <v>15409121</v>
      </c>
      <c r="H4920" s="126"/>
      <c r="I4920" s="130" t="s">
        <v>11934</v>
      </c>
      <c r="J4920" s="126"/>
      <c r="K4920" s="126"/>
      <c r="L4920" s="126"/>
      <c r="M4920" s="126"/>
      <c r="N4920" s="226">
        <v>850800.15</v>
      </c>
      <c r="O4920" s="226">
        <v>0</v>
      </c>
      <c r="P4920" s="126" t="s">
        <v>1331</v>
      </c>
    </row>
    <row r="4921" spans="1:16" ht="51">
      <c r="A4921" s="126" t="s">
        <v>620</v>
      </c>
      <c r="B4921" s="126"/>
      <c r="C4921" s="127" t="s">
        <v>714</v>
      </c>
      <c r="D4921" s="121">
        <v>43045</v>
      </c>
      <c r="E4921" s="122" t="s">
        <v>10562</v>
      </c>
      <c r="F4921" s="122" t="s">
        <v>1368</v>
      </c>
      <c r="G4921" s="122">
        <v>15440126</v>
      </c>
      <c r="H4921" s="126"/>
      <c r="I4921" s="130" t="s">
        <v>11935</v>
      </c>
      <c r="J4921" s="126"/>
      <c r="K4921" s="126"/>
      <c r="L4921" s="126"/>
      <c r="M4921" s="126"/>
      <c r="N4921" s="226">
        <v>0</v>
      </c>
      <c r="O4921" s="226">
        <v>830.93</v>
      </c>
      <c r="P4921" s="126" t="s">
        <v>1331</v>
      </c>
    </row>
    <row r="4922" spans="1:16" ht="51">
      <c r="A4922" s="126">
        <v>523</v>
      </c>
      <c r="B4922" s="126"/>
      <c r="C4922" s="127" t="s">
        <v>846</v>
      </c>
      <c r="D4922" s="121">
        <v>43045</v>
      </c>
      <c r="E4922" s="122" t="s">
        <v>10563</v>
      </c>
      <c r="F4922" s="122" t="s">
        <v>6</v>
      </c>
      <c r="G4922" s="122">
        <v>903938</v>
      </c>
      <c r="H4922" s="126"/>
      <c r="I4922" s="130" t="s">
        <v>11936</v>
      </c>
      <c r="J4922" s="126"/>
      <c r="K4922" s="126"/>
      <c r="L4922" s="126"/>
      <c r="M4922" s="126"/>
      <c r="N4922" s="226">
        <v>0</v>
      </c>
      <c r="O4922" s="226">
        <v>5807</v>
      </c>
      <c r="P4922" s="126" t="s">
        <v>1331</v>
      </c>
    </row>
    <row r="4923" spans="1:16" ht="76.5">
      <c r="A4923" s="126" t="s">
        <v>621</v>
      </c>
      <c r="B4923" s="126"/>
      <c r="C4923" s="127" t="s">
        <v>715</v>
      </c>
      <c r="D4923" s="121">
        <v>43045</v>
      </c>
      <c r="E4923" s="122" t="s">
        <v>10564</v>
      </c>
      <c r="F4923" s="122" t="s">
        <v>6</v>
      </c>
      <c r="G4923" s="122">
        <v>904119</v>
      </c>
      <c r="H4923" s="126"/>
      <c r="I4923" s="130" t="s">
        <v>11937</v>
      </c>
      <c r="J4923" s="126"/>
      <c r="K4923" s="126"/>
      <c r="L4923" s="126"/>
      <c r="M4923" s="126"/>
      <c r="N4923" s="226">
        <v>0</v>
      </c>
      <c r="O4923" s="226">
        <v>140000</v>
      </c>
      <c r="P4923" s="126" t="s">
        <v>1331</v>
      </c>
    </row>
    <row r="4924" spans="1:16" ht="89.25">
      <c r="A4924" s="126">
        <v>25</v>
      </c>
      <c r="B4924" s="126"/>
      <c r="C4924" s="127" t="s">
        <v>695</v>
      </c>
      <c r="D4924" s="121">
        <v>43045</v>
      </c>
      <c r="E4924" s="122" t="s">
        <v>10565</v>
      </c>
      <c r="F4924" s="122" t="s">
        <v>6</v>
      </c>
      <c r="G4924" s="122">
        <v>903200</v>
      </c>
      <c r="H4924" s="126"/>
      <c r="I4924" s="130" t="s">
        <v>11938</v>
      </c>
      <c r="J4924" s="126"/>
      <c r="K4924" s="126"/>
      <c r="L4924" s="126"/>
      <c r="M4924" s="126"/>
      <c r="N4924" s="226">
        <v>0</v>
      </c>
      <c r="O4924" s="226">
        <v>24203.68</v>
      </c>
      <c r="P4924" s="126" t="s">
        <v>1331</v>
      </c>
    </row>
    <row r="4925" spans="1:16" ht="89.25">
      <c r="A4925" s="126" t="s">
        <v>621</v>
      </c>
      <c r="B4925" s="126"/>
      <c r="C4925" s="127" t="s">
        <v>715</v>
      </c>
      <c r="D4925" s="121">
        <v>43045</v>
      </c>
      <c r="E4925" s="122" t="s">
        <v>10566</v>
      </c>
      <c r="F4925" s="122" t="s">
        <v>13</v>
      </c>
      <c r="G4925" s="122">
        <v>903184</v>
      </c>
      <c r="H4925" s="126"/>
      <c r="I4925" s="130" t="s">
        <v>11939</v>
      </c>
      <c r="J4925" s="126"/>
      <c r="K4925" s="126"/>
      <c r="L4925" s="126"/>
      <c r="M4925" s="126"/>
      <c r="N4925" s="226">
        <v>2744000</v>
      </c>
      <c r="O4925" s="226">
        <v>0</v>
      </c>
      <c r="P4925" s="126" t="s">
        <v>1331</v>
      </c>
    </row>
    <row r="4926" spans="1:16" ht="63.75">
      <c r="A4926" s="126" t="s">
        <v>621</v>
      </c>
      <c r="B4926" s="126"/>
      <c r="C4926" s="127" t="s">
        <v>715</v>
      </c>
      <c r="D4926" s="121">
        <v>43045</v>
      </c>
      <c r="E4926" s="122" t="s">
        <v>10567</v>
      </c>
      <c r="F4926" s="122" t="s">
        <v>11</v>
      </c>
      <c r="G4926" s="122">
        <v>903184</v>
      </c>
      <c r="H4926" s="126"/>
      <c r="I4926" s="130" t="s">
        <v>11940</v>
      </c>
      <c r="J4926" s="126"/>
      <c r="K4926" s="126"/>
      <c r="L4926" s="126"/>
      <c r="M4926" s="126"/>
      <c r="N4926" s="226">
        <v>50</v>
      </c>
      <c r="O4926" s="226">
        <v>0</v>
      </c>
      <c r="P4926" s="126" t="s">
        <v>1331</v>
      </c>
    </row>
    <row r="4927" spans="1:16" ht="63.75">
      <c r="A4927" s="126">
        <v>513</v>
      </c>
      <c r="B4927" s="126"/>
      <c r="C4927" s="127" t="s">
        <v>201</v>
      </c>
      <c r="D4927" s="121">
        <v>43045</v>
      </c>
      <c r="E4927" s="122" t="s">
        <v>10568</v>
      </c>
      <c r="F4927" s="122" t="s">
        <v>15</v>
      </c>
      <c r="G4927" s="122">
        <v>586617</v>
      </c>
      <c r="H4927" s="126"/>
      <c r="I4927" s="130" t="s">
        <v>11941</v>
      </c>
      <c r="J4927" s="126"/>
      <c r="K4927" s="126"/>
      <c r="L4927" s="126"/>
      <c r="M4927" s="126"/>
      <c r="N4927" s="226">
        <v>50</v>
      </c>
      <c r="O4927" s="226">
        <v>0</v>
      </c>
      <c r="P4927" s="126" t="s">
        <v>1331</v>
      </c>
    </row>
    <row r="4928" spans="1:16" ht="63.75">
      <c r="A4928" s="126">
        <v>513</v>
      </c>
      <c r="B4928" s="126"/>
      <c r="C4928" s="127" t="s">
        <v>201</v>
      </c>
      <c r="D4928" s="121">
        <v>43045</v>
      </c>
      <c r="E4928" s="122" t="s">
        <v>10569</v>
      </c>
      <c r="F4928" s="122" t="s">
        <v>15</v>
      </c>
      <c r="G4928" s="122">
        <v>586620</v>
      </c>
      <c r="H4928" s="126"/>
      <c r="I4928" s="130" t="s">
        <v>11942</v>
      </c>
      <c r="J4928" s="126"/>
      <c r="K4928" s="126"/>
      <c r="L4928" s="126"/>
      <c r="M4928" s="126"/>
      <c r="N4928" s="226">
        <v>50</v>
      </c>
      <c r="O4928" s="226">
        <v>0</v>
      </c>
      <c r="P4928" s="126" t="s">
        <v>1331</v>
      </c>
    </row>
    <row r="4929" spans="1:16" ht="76.5">
      <c r="A4929" s="126">
        <v>10</v>
      </c>
      <c r="B4929" s="126"/>
      <c r="C4929" s="127" t="s">
        <v>691</v>
      </c>
      <c r="D4929" s="121">
        <v>43045</v>
      </c>
      <c r="E4929" s="122" t="s">
        <v>10570</v>
      </c>
      <c r="F4929" s="122" t="s">
        <v>15</v>
      </c>
      <c r="G4929" s="122">
        <v>586736</v>
      </c>
      <c r="H4929" s="126"/>
      <c r="I4929" s="130" t="s">
        <v>11943</v>
      </c>
      <c r="J4929" s="126"/>
      <c r="K4929" s="126"/>
      <c r="L4929" s="126"/>
      <c r="M4929" s="126"/>
      <c r="N4929" s="226">
        <v>50</v>
      </c>
      <c r="O4929" s="226">
        <v>0</v>
      </c>
      <c r="P4929" s="126" t="s">
        <v>1331</v>
      </c>
    </row>
    <row r="4930" spans="1:16" ht="63.75">
      <c r="A4930" s="126">
        <v>10</v>
      </c>
      <c r="B4930" s="126"/>
      <c r="C4930" s="127" t="s">
        <v>691</v>
      </c>
      <c r="D4930" s="121">
        <v>43045</v>
      </c>
      <c r="E4930" s="122" t="s">
        <v>10571</v>
      </c>
      <c r="F4930" s="122" t="s">
        <v>15</v>
      </c>
      <c r="G4930" s="122">
        <v>586744</v>
      </c>
      <c r="H4930" s="126"/>
      <c r="I4930" s="130" t="s">
        <v>11944</v>
      </c>
      <c r="J4930" s="126"/>
      <c r="K4930" s="126"/>
      <c r="L4930" s="126"/>
      <c r="M4930" s="126"/>
      <c r="N4930" s="226">
        <v>50</v>
      </c>
      <c r="O4930" s="226">
        <v>0</v>
      </c>
      <c r="P4930" s="126" t="s">
        <v>1331</v>
      </c>
    </row>
    <row r="4931" spans="1:16" ht="89.25">
      <c r="A4931" s="126">
        <v>10</v>
      </c>
      <c r="B4931" s="126"/>
      <c r="C4931" s="127" t="s">
        <v>691</v>
      </c>
      <c r="D4931" s="121">
        <v>43045</v>
      </c>
      <c r="E4931" s="122" t="s">
        <v>10572</v>
      </c>
      <c r="F4931" s="122" t="s">
        <v>15</v>
      </c>
      <c r="G4931" s="122">
        <v>3504</v>
      </c>
      <c r="H4931" s="126"/>
      <c r="I4931" s="130" t="s">
        <v>11945</v>
      </c>
      <c r="J4931" s="126"/>
      <c r="K4931" s="126"/>
      <c r="L4931" s="126"/>
      <c r="M4931" s="126"/>
      <c r="N4931" s="226">
        <v>272.47000000000003</v>
      </c>
      <c r="O4931" s="226">
        <v>0</v>
      </c>
      <c r="P4931" s="126" t="s">
        <v>1331</v>
      </c>
    </row>
    <row r="4932" spans="1:16" ht="89.25">
      <c r="A4932" s="126">
        <v>513</v>
      </c>
      <c r="B4932" s="126"/>
      <c r="C4932" s="127" t="s">
        <v>201</v>
      </c>
      <c r="D4932" s="121">
        <v>43045</v>
      </c>
      <c r="E4932" s="122" t="s">
        <v>10573</v>
      </c>
      <c r="F4932" s="122" t="s">
        <v>15</v>
      </c>
      <c r="G4932" s="122">
        <v>3499</v>
      </c>
      <c r="H4932" s="126"/>
      <c r="I4932" s="130" t="s">
        <v>11946</v>
      </c>
      <c r="J4932" s="126"/>
      <c r="K4932" s="126"/>
      <c r="L4932" s="126"/>
      <c r="M4932" s="126"/>
      <c r="N4932" s="226">
        <v>436.29</v>
      </c>
      <c r="O4932" s="226">
        <v>0</v>
      </c>
      <c r="P4932" s="126" t="s">
        <v>1331</v>
      </c>
    </row>
    <row r="4933" spans="1:16" ht="89.25">
      <c r="A4933" s="126">
        <v>513</v>
      </c>
      <c r="B4933" s="126"/>
      <c r="C4933" s="127" t="s">
        <v>201</v>
      </c>
      <c r="D4933" s="121">
        <v>43045</v>
      </c>
      <c r="E4933" s="122" t="s">
        <v>10574</v>
      </c>
      <c r="F4933" s="122" t="s">
        <v>15</v>
      </c>
      <c r="G4933" s="122">
        <v>3500</v>
      </c>
      <c r="H4933" s="126"/>
      <c r="I4933" s="130" t="s">
        <v>11947</v>
      </c>
      <c r="J4933" s="126"/>
      <c r="K4933" s="126"/>
      <c r="L4933" s="126"/>
      <c r="M4933" s="126"/>
      <c r="N4933" s="226">
        <v>477.17</v>
      </c>
      <c r="O4933" s="226">
        <v>0</v>
      </c>
      <c r="P4933" s="126" t="s">
        <v>1331</v>
      </c>
    </row>
    <row r="4934" spans="1:16" ht="102">
      <c r="A4934" s="126">
        <v>513</v>
      </c>
      <c r="B4934" s="126"/>
      <c r="C4934" s="127" t="s">
        <v>201</v>
      </c>
      <c r="D4934" s="121">
        <v>43045</v>
      </c>
      <c r="E4934" s="122" t="s">
        <v>10575</v>
      </c>
      <c r="F4934" s="122" t="s">
        <v>15</v>
      </c>
      <c r="G4934" s="122">
        <v>3501</v>
      </c>
      <c r="H4934" s="126"/>
      <c r="I4934" s="130" t="s">
        <v>11948</v>
      </c>
      <c r="J4934" s="126"/>
      <c r="K4934" s="126"/>
      <c r="L4934" s="126"/>
      <c r="M4934" s="126"/>
      <c r="N4934" s="226">
        <v>348.27</v>
      </c>
      <c r="O4934" s="226">
        <v>0</v>
      </c>
      <c r="P4934" s="126" t="s">
        <v>1331</v>
      </c>
    </row>
    <row r="4935" spans="1:16" ht="89.25">
      <c r="A4935" s="126">
        <v>10</v>
      </c>
      <c r="B4935" s="126"/>
      <c r="C4935" s="127" t="s">
        <v>691</v>
      </c>
      <c r="D4935" s="121">
        <v>43045</v>
      </c>
      <c r="E4935" s="122" t="s">
        <v>10576</v>
      </c>
      <c r="F4935" s="122" t="s">
        <v>15</v>
      </c>
      <c r="G4935" s="122">
        <v>3502</v>
      </c>
      <c r="H4935" s="126"/>
      <c r="I4935" s="130" t="s">
        <v>11949</v>
      </c>
      <c r="J4935" s="126"/>
      <c r="K4935" s="126"/>
      <c r="L4935" s="126"/>
      <c r="M4935" s="126"/>
      <c r="N4935" s="226">
        <v>425.58</v>
      </c>
      <c r="O4935" s="226">
        <v>0</v>
      </c>
      <c r="P4935" s="126" t="s">
        <v>1331</v>
      </c>
    </row>
    <row r="4936" spans="1:16" ht="89.25">
      <c r="A4936" s="126">
        <v>10</v>
      </c>
      <c r="B4936" s="126"/>
      <c r="C4936" s="127" t="s">
        <v>691</v>
      </c>
      <c r="D4936" s="121">
        <v>43045</v>
      </c>
      <c r="E4936" s="122" t="s">
        <v>10577</v>
      </c>
      <c r="F4936" s="122" t="s">
        <v>15</v>
      </c>
      <c r="G4936" s="122">
        <v>3503</v>
      </c>
      <c r="H4936" s="126"/>
      <c r="I4936" s="130" t="s">
        <v>11950</v>
      </c>
      <c r="J4936" s="126"/>
      <c r="K4936" s="126"/>
      <c r="L4936" s="126"/>
      <c r="M4936" s="126"/>
      <c r="N4936" s="226">
        <v>521.97</v>
      </c>
      <c r="O4936" s="226">
        <v>0</v>
      </c>
      <c r="P4936" s="126" t="s">
        <v>1331</v>
      </c>
    </row>
    <row r="4937" spans="1:16" ht="51">
      <c r="A4937" s="126">
        <v>513</v>
      </c>
      <c r="B4937" s="126"/>
      <c r="C4937" s="127" t="s">
        <v>201</v>
      </c>
      <c r="D4937" s="121">
        <v>43045</v>
      </c>
      <c r="E4937" s="122" t="s">
        <v>10578</v>
      </c>
      <c r="F4937" s="122" t="s">
        <v>15</v>
      </c>
      <c r="G4937" s="122">
        <v>587409</v>
      </c>
      <c r="H4937" s="126"/>
      <c r="I4937" s="130" t="s">
        <v>11951</v>
      </c>
      <c r="J4937" s="126"/>
      <c r="K4937" s="126"/>
      <c r="L4937" s="126"/>
      <c r="M4937" s="126"/>
      <c r="N4937" s="226">
        <v>50</v>
      </c>
      <c r="O4937" s="226">
        <v>0</v>
      </c>
      <c r="P4937" s="126" t="s">
        <v>1331</v>
      </c>
    </row>
    <row r="4938" spans="1:16" ht="63.75">
      <c r="A4938" s="126">
        <v>10</v>
      </c>
      <c r="B4938" s="126"/>
      <c r="C4938" s="127" t="s">
        <v>691</v>
      </c>
      <c r="D4938" s="121">
        <v>43045</v>
      </c>
      <c r="E4938" s="122" t="s">
        <v>10579</v>
      </c>
      <c r="F4938" s="122" t="s">
        <v>15</v>
      </c>
      <c r="G4938" s="122">
        <v>587546</v>
      </c>
      <c r="H4938" s="126"/>
      <c r="I4938" s="130" t="s">
        <v>11952</v>
      </c>
      <c r="J4938" s="126"/>
      <c r="K4938" s="126"/>
      <c r="L4938" s="126"/>
      <c r="M4938" s="126"/>
      <c r="N4938" s="226">
        <v>50</v>
      </c>
      <c r="O4938" s="226">
        <v>0</v>
      </c>
      <c r="P4938" s="126" t="s">
        <v>1331</v>
      </c>
    </row>
    <row r="4939" spans="1:16" ht="76.5">
      <c r="A4939" s="126">
        <v>25</v>
      </c>
      <c r="B4939" s="126"/>
      <c r="C4939" s="127" t="s">
        <v>695</v>
      </c>
      <c r="D4939" s="121">
        <v>43045</v>
      </c>
      <c r="E4939" s="122" t="s">
        <v>10580</v>
      </c>
      <c r="F4939" s="122" t="s">
        <v>1368</v>
      </c>
      <c r="G4939" s="122">
        <v>15438266</v>
      </c>
      <c r="H4939" s="126"/>
      <c r="I4939" s="130" t="s">
        <v>11953</v>
      </c>
      <c r="J4939" s="126"/>
      <c r="K4939" s="126"/>
      <c r="L4939" s="126"/>
      <c r="M4939" s="126"/>
      <c r="N4939" s="226">
        <v>39848.769999999997</v>
      </c>
      <c r="O4939" s="223">
        <v>0</v>
      </c>
      <c r="P4939" s="126" t="s">
        <v>1331</v>
      </c>
    </row>
    <row r="4940" spans="1:16" ht="76.5">
      <c r="A4940" s="126">
        <v>25</v>
      </c>
      <c r="B4940" s="126"/>
      <c r="C4940" s="127" t="s">
        <v>695</v>
      </c>
      <c r="D4940" s="121">
        <v>43045</v>
      </c>
      <c r="E4940" s="122" t="s">
        <v>10581</v>
      </c>
      <c r="F4940" s="122" t="s">
        <v>1368</v>
      </c>
      <c r="G4940" s="122">
        <v>15438267</v>
      </c>
      <c r="H4940" s="126"/>
      <c r="I4940" s="130" t="s">
        <v>11954</v>
      </c>
      <c r="J4940" s="126"/>
      <c r="K4940" s="126"/>
      <c r="L4940" s="126"/>
      <c r="M4940" s="126"/>
      <c r="N4940" s="226">
        <v>723215.53</v>
      </c>
      <c r="O4940" s="226">
        <v>0</v>
      </c>
      <c r="P4940" s="126" t="s">
        <v>1331</v>
      </c>
    </row>
    <row r="4941" spans="1:16" ht="76.5">
      <c r="A4941" s="126">
        <v>25</v>
      </c>
      <c r="B4941" s="126"/>
      <c r="C4941" s="127" t="s">
        <v>695</v>
      </c>
      <c r="D4941" s="121">
        <v>43045</v>
      </c>
      <c r="E4941" s="122" t="s">
        <v>10582</v>
      </c>
      <c r="F4941" s="122" t="s">
        <v>1368</v>
      </c>
      <c r="G4941" s="122">
        <v>15438305</v>
      </c>
      <c r="H4941" s="126"/>
      <c r="I4941" s="130" t="s">
        <v>11955</v>
      </c>
      <c r="J4941" s="126"/>
      <c r="K4941" s="126"/>
      <c r="L4941" s="126"/>
      <c r="M4941" s="126"/>
      <c r="N4941" s="226">
        <v>93914.03</v>
      </c>
      <c r="O4941" s="226">
        <v>0</v>
      </c>
      <c r="P4941" s="126" t="s">
        <v>1331</v>
      </c>
    </row>
    <row r="4942" spans="1:16" ht="76.5">
      <c r="A4942" s="126">
        <v>25</v>
      </c>
      <c r="B4942" s="126"/>
      <c r="C4942" s="127" t="s">
        <v>695</v>
      </c>
      <c r="D4942" s="121">
        <v>43045</v>
      </c>
      <c r="E4942" s="122" t="s">
        <v>10583</v>
      </c>
      <c r="F4942" s="122" t="s">
        <v>1368</v>
      </c>
      <c r="G4942" s="122">
        <v>15438346</v>
      </c>
      <c r="H4942" s="126"/>
      <c r="I4942" s="130" t="s">
        <v>11956</v>
      </c>
      <c r="J4942" s="126"/>
      <c r="K4942" s="126"/>
      <c r="L4942" s="126"/>
      <c r="M4942" s="126"/>
      <c r="N4942" s="226">
        <v>45491.14</v>
      </c>
      <c r="O4942" s="226">
        <v>0</v>
      </c>
      <c r="P4942" s="126" t="s">
        <v>1331</v>
      </c>
    </row>
    <row r="4943" spans="1:16" ht="76.5">
      <c r="A4943" s="126">
        <v>25</v>
      </c>
      <c r="B4943" s="126"/>
      <c r="C4943" s="127" t="s">
        <v>695</v>
      </c>
      <c r="D4943" s="121">
        <v>43045</v>
      </c>
      <c r="E4943" s="122" t="s">
        <v>10584</v>
      </c>
      <c r="F4943" s="122" t="s">
        <v>1368</v>
      </c>
      <c r="G4943" s="122">
        <v>15438364</v>
      </c>
      <c r="H4943" s="126"/>
      <c r="I4943" s="130" t="s">
        <v>11957</v>
      </c>
      <c r="J4943" s="126"/>
      <c r="K4943" s="126"/>
      <c r="L4943" s="126"/>
      <c r="M4943" s="126"/>
      <c r="N4943" s="226">
        <v>82501.37</v>
      </c>
      <c r="O4943" s="226">
        <v>0</v>
      </c>
      <c r="P4943" s="126" t="s">
        <v>1331</v>
      </c>
    </row>
    <row r="4944" spans="1:16" ht="76.5">
      <c r="A4944" s="126">
        <v>25</v>
      </c>
      <c r="B4944" s="126"/>
      <c r="C4944" s="127" t="s">
        <v>695</v>
      </c>
      <c r="D4944" s="121">
        <v>43045</v>
      </c>
      <c r="E4944" s="122" t="s">
        <v>10585</v>
      </c>
      <c r="F4944" s="122" t="s">
        <v>1368</v>
      </c>
      <c r="G4944" s="122">
        <v>15438392</v>
      </c>
      <c r="H4944" s="126"/>
      <c r="I4944" s="130" t="s">
        <v>11958</v>
      </c>
      <c r="J4944" s="126"/>
      <c r="K4944" s="126"/>
      <c r="L4944" s="126"/>
      <c r="M4944" s="126"/>
      <c r="N4944" s="226">
        <v>154472.47</v>
      </c>
      <c r="O4944" s="226">
        <v>0</v>
      </c>
      <c r="P4944" s="126" t="s">
        <v>1331</v>
      </c>
    </row>
    <row r="4945" spans="1:16" ht="76.5">
      <c r="A4945" s="126">
        <v>25</v>
      </c>
      <c r="B4945" s="126"/>
      <c r="C4945" s="127" t="s">
        <v>695</v>
      </c>
      <c r="D4945" s="121">
        <v>43045</v>
      </c>
      <c r="E4945" s="122" t="s">
        <v>10586</v>
      </c>
      <c r="F4945" s="122" t="s">
        <v>1368</v>
      </c>
      <c r="G4945" s="122">
        <v>15438398</v>
      </c>
      <c r="H4945" s="126"/>
      <c r="I4945" s="130" t="s">
        <v>11959</v>
      </c>
      <c r="J4945" s="126"/>
      <c r="K4945" s="126"/>
      <c r="L4945" s="126"/>
      <c r="M4945" s="126"/>
      <c r="N4945" s="226">
        <v>174301.45</v>
      </c>
      <c r="O4945" s="226">
        <v>0</v>
      </c>
      <c r="P4945" s="126" t="s">
        <v>1331</v>
      </c>
    </row>
    <row r="4946" spans="1:16" ht="76.5">
      <c r="A4946" s="126">
        <v>25</v>
      </c>
      <c r="B4946" s="126"/>
      <c r="C4946" s="127" t="s">
        <v>695</v>
      </c>
      <c r="D4946" s="121">
        <v>43045</v>
      </c>
      <c r="E4946" s="122" t="s">
        <v>10587</v>
      </c>
      <c r="F4946" s="122" t="s">
        <v>1368</v>
      </c>
      <c r="G4946" s="122">
        <v>15438399</v>
      </c>
      <c r="H4946" s="126"/>
      <c r="I4946" s="130" t="s">
        <v>11960</v>
      </c>
      <c r="J4946" s="126"/>
      <c r="K4946" s="126"/>
      <c r="L4946" s="126"/>
      <c r="M4946" s="126"/>
      <c r="N4946" s="226">
        <v>697823.19</v>
      </c>
      <c r="O4946" s="226">
        <v>0</v>
      </c>
      <c r="P4946" s="126" t="s">
        <v>1331</v>
      </c>
    </row>
    <row r="4947" spans="1:16" ht="76.5">
      <c r="A4947" s="126">
        <v>25</v>
      </c>
      <c r="B4947" s="126"/>
      <c r="C4947" s="127" t="s">
        <v>695</v>
      </c>
      <c r="D4947" s="121">
        <v>43045</v>
      </c>
      <c r="E4947" s="122" t="s">
        <v>10588</v>
      </c>
      <c r="F4947" s="122" t="s">
        <v>1368</v>
      </c>
      <c r="G4947" s="122">
        <v>15438413</v>
      </c>
      <c r="H4947" s="126"/>
      <c r="I4947" s="130" t="s">
        <v>11961</v>
      </c>
      <c r="J4947" s="126"/>
      <c r="K4947" s="126"/>
      <c r="L4947" s="126"/>
      <c r="M4947" s="126"/>
      <c r="N4947" s="226">
        <v>482119.27</v>
      </c>
      <c r="O4947" s="226">
        <v>0</v>
      </c>
      <c r="P4947" s="126" t="s">
        <v>1331</v>
      </c>
    </row>
    <row r="4948" spans="1:16" ht="76.5">
      <c r="A4948" s="126">
        <v>25</v>
      </c>
      <c r="B4948" s="126"/>
      <c r="C4948" s="127" t="s">
        <v>695</v>
      </c>
      <c r="D4948" s="121">
        <v>43045</v>
      </c>
      <c r="E4948" s="122" t="s">
        <v>10589</v>
      </c>
      <c r="F4948" s="122" t="s">
        <v>1368</v>
      </c>
      <c r="G4948" s="122">
        <v>15438429</v>
      </c>
      <c r="H4948" s="126"/>
      <c r="I4948" s="130" t="s">
        <v>11962</v>
      </c>
      <c r="J4948" s="126"/>
      <c r="K4948" s="126"/>
      <c r="L4948" s="126"/>
      <c r="M4948" s="126"/>
      <c r="N4948" s="226">
        <v>2052505.94</v>
      </c>
      <c r="O4948" s="226">
        <v>0</v>
      </c>
      <c r="P4948" s="126" t="s">
        <v>1331</v>
      </c>
    </row>
    <row r="4949" spans="1:16" ht="76.5">
      <c r="A4949" s="126">
        <v>25</v>
      </c>
      <c r="B4949" s="126"/>
      <c r="C4949" s="127" t="s">
        <v>695</v>
      </c>
      <c r="D4949" s="121">
        <v>43045</v>
      </c>
      <c r="E4949" s="122" t="s">
        <v>10590</v>
      </c>
      <c r="F4949" s="122" t="s">
        <v>1368</v>
      </c>
      <c r="G4949" s="122">
        <v>15438431</v>
      </c>
      <c r="H4949" s="126"/>
      <c r="I4949" s="130" t="s">
        <v>11963</v>
      </c>
      <c r="J4949" s="126"/>
      <c r="K4949" s="126"/>
      <c r="L4949" s="126"/>
      <c r="M4949" s="126"/>
      <c r="N4949" s="226">
        <v>180184.97</v>
      </c>
      <c r="O4949" s="226">
        <v>0</v>
      </c>
      <c r="P4949" s="126" t="s">
        <v>1331</v>
      </c>
    </row>
    <row r="4950" spans="1:16" ht="76.5">
      <c r="A4950" s="126">
        <v>25</v>
      </c>
      <c r="B4950" s="126"/>
      <c r="C4950" s="127" t="s">
        <v>695</v>
      </c>
      <c r="D4950" s="121">
        <v>43045</v>
      </c>
      <c r="E4950" s="122" t="s">
        <v>10591</v>
      </c>
      <c r="F4950" s="122" t="s">
        <v>1368</v>
      </c>
      <c r="G4950" s="122">
        <v>15438436</v>
      </c>
      <c r="H4950" s="126"/>
      <c r="I4950" s="130" t="s">
        <v>11964</v>
      </c>
      <c r="J4950" s="126"/>
      <c r="K4950" s="126"/>
      <c r="L4950" s="126"/>
      <c r="M4950" s="126"/>
      <c r="N4950" s="226">
        <v>431494.19</v>
      </c>
      <c r="O4950" s="226">
        <v>0</v>
      </c>
      <c r="P4950" s="126" t="s">
        <v>1331</v>
      </c>
    </row>
    <row r="4951" spans="1:16" ht="76.5">
      <c r="A4951" s="126">
        <v>25</v>
      </c>
      <c r="B4951" s="126"/>
      <c r="C4951" s="127" t="s">
        <v>695</v>
      </c>
      <c r="D4951" s="121">
        <v>43045</v>
      </c>
      <c r="E4951" s="122" t="s">
        <v>10592</v>
      </c>
      <c r="F4951" s="122" t="s">
        <v>1368</v>
      </c>
      <c r="G4951" s="122">
        <v>15438437</v>
      </c>
      <c r="H4951" s="126"/>
      <c r="I4951" s="130" t="s">
        <v>11965</v>
      </c>
      <c r="J4951" s="126"/>
      <c r="K4951" s="126"/>
      <c r="L4951" s="126"/>
      <c r="M4951" s="126"/>
      <c r="N4951" s="226">
        <v>240647.56</v>
      </c>
      <c r="O4951" s="226">
        <v>0</v>
      </c>
      <c r="P4951" s="126" t="s">
        <v>1331</v>
      </c>
    </row>
    <row r="4952" spans="1:16" ht="76.5">
      <c r="A4952" s="126">
        <v>25</v>
      </c>
      <c r="B4952" s="126"/>
      <c r="C4952" s="127" t="s">
        <v>695</v>
      </c>
      <c r="D4952" s="121">
        <v>43045</v>
      </c>
      <c r="E4952" s="122" t="s">
        <v>10593</v>
      </c>
      <c r="F4952" s="122" t="s">
        <v>1368</v>
      </c>
      <c r="G4952" s="122">
        <v>15438438</v>
      </c>
      <c r="H4952" s="126"/>
      <c r="I4952" s="130" t="s">
        <v>11966</v>
      </c>
      <c r="J4952" s="126"/>
      <c r="K4952" s="126"/>
      <c r="L4952" s="126"/>
      <c r="M4952" s="126"/>
      <c r="N4952" s="226">
        <v>1026870.57</v>
      </c>
      <c r="O4952" s="226">
        <v>0</v>
      </c>
      <c r="P4952" s="126" t="s">
        <v>1331</v>
      </c>
    </row>
    <row r="4953" spans="1:16" ht="76.5">
      <c r="A4953" s="126">
        <v>25</v>
      </c>
      <c r="B4953" s="126"/>
      <c r="C4953" s="127" t="s">
        <v>695</v>
      </c>
      <c r="D4953" s="121">
        <v>43045</v>
      </c>
      <c r="E4953" s="122" t="s">
        <v>10594</v>
      </c>
      <c r="F4953" s="122" t="s">
        <v>1368</v>
      </c>
      <c r="G4953" s="122">
        <v>15438440</v>
      </c>
      <c r="H4953" s="126"/>
      <c r="I4953" s="130" t="s">
        <v>11967</v>
      </c>
      <c r="J4953" s="126"/>
      <c r="K4953" s="126"/>
      <c r="L4953" s="126"/>
      <c r="M4953" s="126"/>
      <c r="N4953" s="226">
        <v>619590.09</v>
      </c>
      <c r="O4953" s="226">
        <v>0</v>
      </c>
      <c r="P4953" s="126" t="s">
        <v>1331</v>
      </c>
    </row>
    <row r="4954" spans="1:16" ht="76.5">
      <c r="A4954" s="126">
        <v>25</v>
      </c>
      <c r="B4954" s="126"/>
      <c r="C4954" s="127" t="s">
        <v>695</v>
      </c>
      <c r="D4954" s="121">
        <v>43045</v>
      </c>
      <c r="E4954" s="122" t="s">
        <v>10595</v>
      </c>
      <c r="F4954" s="122" t="s">
        <v>1368</v>
      </c>
      <c r="G4954" s="122">
        <v>15438470</v>
      </c>
      <c r="H4954" s="126"/>
      <c r="I4954" s="130" t="s">
        <v>11968</v>
      </c>
      <c r="J4954" s="126"/>
      <c r="K4954" s="126"/>
      <c r="L4954" s="126"/>
      <c r="M4954" s="126"/>
      <c r="N4954" s="226">
        <v>152313.12</v>
      </c>
      <c r="O4954" s="226">
        <v>0</v>
      </c>
      <c r="P4954" s="126" t="s">
        <v>1331</v>
      </c>
    </row>
    <row r="4955" spans="1:16" ht="76.5">
      <c r="A4955" s="126">
        <v>25</v>
      </c>
      <c r="B4955" s="126"/>
      <c r="C4955" s="127" t="s">
        <v>695</v>
      </c>
      <c r="D4955" s="121">
        <v>43046</v>
      </c>
      <c r="E4955" s="122" t="s">
        <v>10596</v>
      </c>
      <c r="F4955" s="122" t="s">
        <v>1368</v>
      </c>
      <c r="G4955" s="122">
        <v>15438441</v>
      </c>
      <c r="H4955" s="126"/>
      <c r="I4955" s="130" t="s">
        <v>11969</v>
      </c>
      <c r="J4955" s="126"/>
      <c r="K4955" s="126"/>
      <c r="L4955" s="126"/>
      <c r="M4955" s="126"/>
      <c r="N4955" s="226">
        <v>885148.07</v>
      </c>
      <c r="O4955" s="226">
        <v>0</v>
      </c>
      <c r="P4955" s="126" t="s">
        <v>1331</v>
      </c>
    </row>
    <row r="4956" spans="1:16" ht="76.5">
      <c r="A4956" s="126">
        <v>25</v>
      </c>
      <c r="B4956" s="126"/>
      <c r="C4956" s="127" t="s">
        <v>695</v>
      </c>
      <c r="D4956" s="121">
        <v>43046</v>
      </c>
      <c r="E4956" s="122" t="s">
        <v>10597</v>
      </c>
      <c r="F4956" s="122" t="s">
        <v>1368</v>
      </c>
      <c r="G4956" s="122">
        <v>15440042</v>
      </c>
      <c r="H4956" s="126"/>
      <c r="I4956" s="130" t="s">
        <v>11970</v>
      </c>
      <c r="J4956" s="126"/>
      <c r="K4956" s="126"/>
      <c r="L4956" s="126"/>
      <c r="M4956" s="126"/>
      <c r="N4956" s="226">
        <v>12195.35</v>
      </c>
      <c r="O4956" s="226">
        <v>0</v>
      </c>
      <c r="P4956" s="126" t="s">
        <v>1331</v>
      </c>
    </row>
    <row r="4957" spans="1:16" ht="89.25">
      <c r="A4957" s="126">
        <v>291</v>
      </c>
      <c r="B4957" s="126"/>
      <c r="C4957" s="127" t="s">
        <v>795</v>
      </c>
      <c r="D4957" s="121">
        <v>43046</v>
      </c>
      <c r="E4957" s="122" t="s">
        <v>10598</v>
      </c>
      <c r="F4957" s="122" t="s">
        <v>11</v>
      </c>
      <c r="G4957" s="122">
        <v>903275</v>
      </c>
      <c r="H4957" s="126"/>
      <c r="I4957" s="130" t="s">
        <v>11971</v>
      </c>
      <c r="J4957" s="126"/>
      <c r="K4957" s="126"/>
      <c r="L4957" s="126"/>
      <c r="M4957" s="126"/>
      <c r="N4957" s="226">
        <v>50</v>
      </c>
      <c r="O4957" s="226">
        <v>0</v>
      </c>
      <c r="P4957" s="126" t="s">
        <v>1331</v>
      </c>
    </row>
    <row r="4958" spans="1:16" ht="51">
      <c r="A4958" s="126">
        <v>10</v>
      </c>
      <c r="B4958" s="126"/>
      <c r="C4958" s="127" t="s">
        <v>691</v>
      </c>
      <c r="D4958" s="121">
        <v>43046</v>
      </c>
      <c r="E4958" s="122" t="s">
        <v>10599</v>
      </c>
      <c r="F4958" s="122" t="s">
        <v>15</v>
      </c>
      <c r="G4958" s="122">
        <v>588004</v>
      </c>
      <c r="H4958" s="126"/>
      <c r="I4958" s="130" t="s">
        <v>11972</v>
      </c>
      <c r="J4958" s="126"/>
      <c r="K4958" s="126"/>
      <c r="L4958" s="126"/>
      <c r="M4958" s="126"/>
      <c r="N4958" s="226">
        <v>50</v>
      </c>
      <c r="O4958" s="226">
        <v>0</v>
      </c>
      <c r="P4958" s="126" t="s">
        <v>1331</v>
      </c>
    </row>
    <row r="4959" spans="1:16" ht="63.75">
      <c r="A4959" s="126">
        <v>10</v>
      </c>
      <c r="B4959" s="126"/>
      <c r="C4959" s="127" t="s">
        <v>691</v>
      </c>
      <c r="D4959" s="121">
        <v>43046</v>
      </c>
      <c r="E4959" s="122" t="s">
        <v>10600</v>
      </c>
      <c r="F4959" s="122" t="s">
        <v>15</v>
      </c>
      <c r="G4959" s="122">
        <v>588132</v>
      </c>
      <c r="H4959" s="126"/>
      <c r="I4959" s="130" t="s">
        <v>11973</v>
      </c>
      <c r="J4959" s="126"/>
      <c r="K4959" s="126"/>
      <c r="L4959" s="126"/>
      <c r="M4959" s="126"/>
      <c r="N4959" s="226">
        <v>50</v>
      </c>
      <c r="O4959" s="226">
        <v>0</v>
      </c>
      <c r="P4959" s="126" t="s">
        <v>1331</v>
      </c>
    </row>
    <row r="4960" spans="1:16" ht="102">
      <c r="A4960" s="126">
        <v>66</v>
      </c>
      <c r="B4960" s="126"/>
      <c r="C4960" s="127" t="s">
        <v>705</v>
      </c>
      <c r="D4960" s="121">
        <v>43046</v>
      </c>
      <c r="E4960" s="122" t="s">
        <v>10601</v>
      </c>
      <c r="F4960" s="122" t="s">
        <v>15</v>
      </c>
      <c r="G4960" s="122">
        <v>3506</v>
      </c>
      <c r="H4960" s="126"/>
      <c r="I4960" s="130" t="s">
        <v>11974</v>
      </c>
      <c r="J4960" s="126"/>
      <c r="K4960" s="126"/>
      <c r="L4960" s="126"/>
      <c r="M4960" s="126"/>
      <c r="N4960" s="226">
        <v>479.71</v>
      </c>
      <c r="O4960" s="226">
        <v>0</v>
      </c>
      <c r="P4960" s="126" t="s">
        <v>1331</v>
      </c>
    </row>
    <row r="4961" spans="1:16" ht="89.25">
      <c r="A4961" s="126">
        <v>20</v>
      </c>
      <c r="B4961" s="126"/>
      <c r="C4961" s="127" t="s">
        <v>694</v>
      </c>
      <c r="D4961" s="121">
        <v>43046</v>
      </c>
      <c r="E4961" s="122" t="s">
        <v>10602</v>
      </c>
      <c r="F4961" s="122" t="s">
        <v>15</v>
      </c>
      <c r="G4961" s="122">
        <v>3509</v>
      </c>
      <c r="H4961" s="126"/>
      <c r="I4961" s="130" t="s">
        <v>11975</v>
      </c>
      <c r="J4961" s="126"/>
      <c r="K4961" s="126"/>
      <c r="L4961" s="126"/>
      <c r="M4961" s="126"/>
      <c r="N4961" s="226">
        <v>270</v>
      </c>
      <c r="O4961" s="226">
        <v>0</v>
      </c>
      <c r="P4961" s="126" t="s">
        <v>1331</v>
      </c>
    </row>
    <row r="4962" spans="1:16" ht="63.75">
      <c r="A4962" s="126">
        <v>10</v>
      </c>
      <c r="B4962" s="126"/>
      <c r="C4962" s="127" t="s">
        <v>691</v>
      </c>
      <c r="D4962" s="121">
        <v>43046</v>
      </c>
      <c r="E4962" s="122" t="s">
        <v>10603</v>
      </c>
      <c r="F4962" s="122" t="s">
        <v>15</v>
      </c>
      <c r="G4962" s="122">
        <v>588472</v>
      </c>
      <c r="H4962" s="126"/>
      <c r="I4962" s="130" t="s">
        <v>11976</v>
      </c>
      <c r="J4962" s="126"/>
      <c r="K4962" s="126"/>
      <c r="L4962" s="126"/>
      <c r="M4962" s="126"/>
      <c r="N4962" s="226">
        <v>50</v>
      </c>
      <c r="O4962" s="226">
        <v>0</v>
      </c>
      <c r="P4962" s="126" t="s">
        <v>1331</v>
      </c>
    </row>
    <row r="4963" spans="1:16" ht="51">
      <c r="A4963" s="126">
        <v>513</v>
      </c>
      <c r="B4963" s="126"/>
      <c r="C4963" s="127" t="s">
        <v>201</v>
      </c>
      <c r="D4963" s="121">
        <v>43046</v>
      </c>
      <c r="E4963" s="122" t="s">
        <v>10604</v>
      </c>
      <c r="F4963" s="122" t="s">
        <v>15</v>
      </c>
      <c r="G4963" s="122">
        <v>588586</v>
      </c>
      <c r="H4963" s="126"/>
      <c r="I4963" s="130" t="s">
        <v>8591</v>
      </c>
      <c r="J4963" s="126"/>
      <c r="K4963" s="126"/>
      <c r="L4963" s="126"/>
      <c r="M4963" s="126"/>
      <c r="N4963" s="226">
        <v>50</v>
      </c>
      <c r="O4963" s="226">
        <v>0</v>
      </c>
      <c r="P4963" s="126" t="s">
        <v>1331</v>
      </c>
    </row>
    <row r="4964" spans="1:16" ht="51">
      <c r="A4964" s="126">
        <v>513</v>
      </c>
      <c r="B4964" s="126"/>
      <c r="C4964" s="127" t="s">
        <v>201</v>
      </c>
      <c r="D4964" s="121">
        <v>43046</v>
      </c>
      <c r="E4964" s="122" t="s">
        <v>10605</v>
      </c>
      <c r="F4964" s="122" t="s">
        <v>15</v>
      </c>
      <c r="G4964" s="122">
        <v>588772</v>
      </c>
      <c r="H4964" s="126"/>
      <c r="I4964" s="130" t="s">
        <v>11977</v>
      </c>
      <c r="J4964" s="126"/>
      <c r="K4964" s="126"/>
      <c r="L4964" s="126"/>
      <c r="M4964" s="126"/>
      <c r="N4964" s="226">
        <v>50</v>
      </c>
      <c r="O4964" s="226">
        <v>0</v>
      </c>
      <c r="P4964" s="126" t="s">
        <v>1331</v>
      </c>
    </row>
    <row r="4965" spans="1:16" ht="51">
      <c r="A4965" s="126">
        <v>513</v>
      </c>
      <c r="B4965" s="126"/>
      <c r="C4965" s="127" t="s">
        <v>201</v>
      </c>
      <c r="D4965" s="121">
        <v>43046</v>
      </c>
      <c r="E4965" s="122" t="s">
        <v>10606</v>
      </c>
      <c r="F4965" s="122" t="s">
        <v>15</v>
      </c>
      <c r="G4965" s="122">
        <v>588774</v>
      </c>
      <c r="H4965" s="126"/>
      <c r="I4965" s="130" t="s">
        <v>11978</v>
      </c>
      <c r="J4965" s="126"/>
      <c r="K4965" s="126"/>
      <c r="L4965" s="126"/>
      <c r="M4965" s="126"/>
      <c r="N4965" s="226">
        <v>50</v>
      </c>
      <c r="O4965" s="226">
        <v>0</v>
      </c>
      <c r="P4965" s="126" t="s">
        <v>1331</v>
      </c>
    </row>
    <row r="4966" spans="1:16" ht="76.5">
      <c r="A4966" s="126">
        <v>25</v>
      </c>
      <c r="B4966" s="126"/>
      <c r="C4966" s="127" t="s">
        <v>695</v>
      </c>
      <c r="D4966" s="121">
        <v>43046</v>
      </c>
      <c r="E4966" s="122" t="s">
        <v>10607</v>
      </c>
      <c r="F4966" s="122" t="s">
        <v>1368</v>
      </c>
      <c r="G4966" s="122">
        <v>15439907</v>
      </c>
      <c r="H4966" s="126"/>
      <c r="I4966" s="130" t="s">
        <v>11979</v>
      </c>
      <c r="J4966" s="126"/>
      <c r="K4966" s="126"/>
      <c r="L4966" s="126"/>
      <c r="M4966" s="126"/>
      <c r="N4966" s="226">
        <v>417635.17</v>
      </c>
      <c r="O4966" s="226">
        <v>0</v>
      </c>
      <c r="P4966" s="126" t="s">
        <v>1331</v>
      </c>
    </row>
    <row r="4967" spans="1:16" ht="76.5">
      <c r="A4967" s="126">
        <v>25</v>
      </c>
      <c r="B4967" s="126"/>
      <c r="C4967" s="127" t="s">
        <v>695</v>
      </c>
      <c r="D4967" s="121">
        <v>43046</v>
      </c>
      <c r="E4967" s="122" t="s">
        <v>10608</v>
      </c>
      <c r="F4967" s="122" t="s">
        <v>1368</v>
      </c>
      <c r="G4967" s="122">
        <v>15439904</v>
      </c>
      <c r="H4967" s="126"/>
      <c r="I4967" s="130" t="s">
        <v>11980</v>
      </c>
      <c r="J4967" s="126"/>
      <c r="K4967" s="126"/>
      <c r="L4967" s="126"/>
      <c r="M4967" s="126"/>
      <c r="N4967" s="226">
        <v>2246796.54</v>
      </c>
      <c r="O4967" s="226">
        <v>0</v>
      </c>
      <c r="P4967" s="126" t="s">
        <v>1331</v>
      </c>
    </row>
    <row r="4968" spans="1:16" ht="76.5">
      <c r="A4968" s="126">
        <v>25</v>
      </c>
      <c r="B4968" s="126"/>
      <c r="C4968" s="127" t="s">
        <v>695</v>
      </c>
      <c r="D4968" s="121">
        <v>43046</v>
      </c>
      <c r="E4968" s="122" t="s">
        <v>10609</v>
      </c>
      <c r="F4968" s="122" t="s">
        <v>1368</v>
      </c>
      <c r="G4968" s="122">
        <v>15439903</v>
      </c>
      <c r="H4968" s="126"/>
      <c r="I4968" s="130" t="s">
        <v>11981</v>
      </c>
      <c r="J4968" s="126"/>
      <c r="K4968" s="126"/>
      <c r="L4968" s="126"/>
      <c r="M4968" s="126"/>
      <c r="N4968" s="226">
        <v>1566268.16</v>
      </c>
      <c r="O4968" s="226">
        <v>0</v>
      </c>
      <c r="P4968" s="126" t="s">
        <v>1331</v>
      </c>
    </row>
    <row r="4969" spans="1:16" ht="76.5">
      <c r="A4969" s="126">
        <v>25</v>
      </c>
      <c r="B4969" s="126"/>
      <c r="C4969" s="127" t="s">
        <v>695</v>
      </c>
      <c r="D4969" s="121">
        <v>43046</v>
      </c>
      <c r="E4969" s="122" t="s">
        <v>10610</v>
      </c>
      <c r="F4969" s="122" t="s">
        <v>1368</v>
      </c>
      <c r="G4969" s="122">
        <v>15439902</v>
      </c>
      <c r="H4969" s="126"/>
      <c r="I4969" s="130" t="s">
        <v>11982</v>
      </c>
      <c r="J4969" s="126"/>
      <c r="K4969" s="126"/>
      <c r="L4969" s="126"/>
      <c r="M4969" s="126"/>
      <c r="N4969" s="226">
        <v>290922.05</v>
      </c>
      <c r="O4969" s="226">
        <v>0</v>
      </c>
      <c r="P4969" s="126" t="s">
        <v>1331</v>
      </c>
    </row>
    <row r="4970" spans="1:16" ht="76.5">
      <c r="A4970" s="126">
        <v>25</v>
      </c>
      <c r="B4970" s="126"/>
      <c r="C4970" s="127" t="s">
        <v>695</v>
      </c>
      <c r="D4970" s="121">
        <v>43046</v>
      </c>
      <c r="E4970" s="122" t="s">
        <v>10611</v>
      </c>
      <c r="F4970" s="122" t="s">
        <v>1368</v>
      </c>
      <c r="G4970" s="122">
        <v>15439650</v>
      </c>
      <c r="H4970" s="126"/>
      <c r="I4970" s="130" t="s">
        <v>11983</v>
      </c>
      <c r="J4970" s="126"/>
      <c r="K4970" s="126"/>
      <c r="L4970" s="126"/>
      <c r="M4970" s="126"/>
      <c r="N4970" s="226">
        <v>479420.61</v>
      </c>
      <c r="O4970" s="226">
        <v>0</v>
      </c>
      <c r="P4970" s="126" t="s">
        <v>1331</v>
      </c>
    </row>
    <row r="4971" spans="1:16" ht="76.5">
      <c r="A4971" s="126">
        <v>25</v>
      </c>
      <c r="B4971" s="126"/>
      <c r="C4971" s="127" t="s">
        <v>695</v>
      </c>
      <c r="D4971" s="121">
        <v>43046</v>
      </c>
      <c r="E4971" s="122" t="s">
        <v>10612</v>
      </c>
      <c r="F4971" s="122" t="s">
        <v>1368</v>
      </c>
      <c r="G4971" s="122">
        <v>15439477</v>
      </c>
      <c r="H4971" s="126"/>
      <c r="I4971" s="130" t="s">
        <v>11984</v>
      </c>
      <c r="J4971" s="126"/>
      <c r="K4971" s="126"/>
      <c r="L4971" s="126"/>
      <c r="M4971" s="126"/>
      <c r="N4971" s="226">
        <v>775782.44</v>
      </c>
      <c r="O4971" s="223">
        <v>0</v>
      </c>
      <c r="P4971" s="126" t="s">
        <v>1331</v>
      </c>
    </row>
    <row r="4972" spans="1:16" ht="63.75">
      <c r="A4972" s="126">
        <v>25</v>
      </c>
      <c r="B4972" s="126"/>
      <c r="C4972" s="127" t="s">
        <v>695</v>
      </c>
      <c r="D4972" s="121">
        <v>43046</v>
      </c>
      <c r="E4972" s="122" t="s">
        <v>10613</v>
      </c>
      <c r="F4972" s="122" t="s">
        <v>1368</v>
      </c>
      <c r="G4972" s="122">
        <v>15439200</v>
      </c>
      <c r="H4972" s="126"/>
      <c r="I4972" s="130" t="s">
        <v>11985</v>
      </c>
      <c r="J4972" s="126"/>
      <c r="K4972" s="126"/>
      <c r="L4972" s="126"/>
      <c r="M4972" s="126"/>
      <c r="N4972" s="226">
        <v>425871.33</v>
      </c>
      <c r="O4972" s="226">
        <v>0</v>
      </c>
      <c r="P4972" s="126" t="s">
        <v>1331</v>
      </c>
    </row>
    <row r="4973" spans="1:16" ht="76.5">
      <c r="A4973" s="126">
        <v>25</v>
      </c>
      <c r="B4973" s="126"/>
      <c r="C4973" s="127" t="s">
        <v>695</v>
      </c>
      <c r="D4973" s="121">
        <v>43046</v>
      </c>
      <c r="E4973" s="122" t="s">
        <v>10614</v>
      </c>
      <c r="F4973" s="122" t="s">
        <v>1368</v>
      </c>
      <c r="G4973" s="122">
        <v>15439075</v>
      </c>
      <c r="H4973" s="126"/>
      <c r="I4973" s="130" t="s">
        <v>11986</v>
      </c>
      <c r="J4973" s="126"/>
      <c r="K4973" s="126"/>
      <c r="L4973" s="126"/>
      <c r="M4973" s="126"/>
      <c r="N4973" s="226">
        <v>187182.88</v>
      </c>
      <c r="O4973" s="226">
        <v>0</v>
      </c>
      <c r="P4973" s="126" t="s">
        <v>1331</v>
      </c>
    </row>
    <row r="4974" spans="1:16" ht="76.5">
      <c r="A4974" s="126">
        <v>25</v>
      </c>
      <c r="B4974" s="126"/>
      <c r="C4974" s="127" t="s">
        <v>695</v>
      </c>
      <c r="D4974" s="121">
        <v>43046</v>
      </c>
      <c r="E4974" s="122" t="s">
        <v>10615</v>
      </c>
      <c r="F4974" s="122" t="s">
        <v>1368</v>
      </c>
      <c r="G4974" s="122">
        <v>15438877</v>
      </c>
      <c r="H4974" s="126"/>
      <c r="I4974" s="130" t="s">
        <v>11980</v>
      </c>
      <c r="J4974" s="126"/>
      <c r="K4974" s="126"/>
      <c r="L4974" s="126"/>
      <c r="M4974" s="126"/>
      <c r="N4974" s="226">
        <v>65.66</v>
      </c>
      <c r="O4974" s="226">
        <v>0</v>
      </c>
      <c r="P4974" s="126" t="s">
        <v>1331</v>
      </c>
    </row>
    <row r="4975" spans="1:16" ht="76.5">
      <c r="A4975" s="126">
        <v>25</v>
      </c>
      <c r="B4975" s="126"/>
      <c r="C4975" s="127" t="s">
        <v>695</v>
      </c>
      <c r="D4975" s="121">
        <v>43046</v>
      </c>
      <c r="E4975" s="122" t="s">
        <v>10616</v>
      </c>
      <c r="F4975" s="122" t="s">
        <v>1368</v>
      </c>
      <c r="G4975" s="122">
        <v>15438851</v>
      </c>
      <c r="H4975" s="126"/>
      <c r="I4975" s="130" t="s">
        <v>11987</v>
      </c>
      <c r="J4975" s="126"/>
      <c r="K4975" s="126"/>
      <c r="L4975" s="126"/>
      <c r="M4975" s="126"/>
      <c r="N4975" s="226">
        <v>879618.06</v>
      </c>
      <c r="O4975" s="226">
        <v>0</v>
      </c>
      <c r="P4975" s="126" t="s">
        <v>1331</v>
      </c>
    </row>
    <row r="4976" spans="1:16" ht="76.5">
      <c r="A4976" s="126">
        <v>25</v>
      </c>
      <c r="B4976" s="126"/>
      <c r="C4976" s="127" t="s">
        <v>695</v>
      </c>
      <c r="D4976" s="121">
        <v>43046</v>
      </c>
      <c r="E4976" s="122" t="s">
        <v>10617</v>
      </c>
      <c r="F4976" s="122" t="s">
        <v>1368</v>
      </c>
      <c r="G4976" s="122">
        <v>15438841</v>
      </c>
      <c r="H4976" s="126"/>
      <c r="I4976" s="130" t="s">
        <v>11988</v>
      </c>
      <c r="J4976" s="126"/>
      <c r="K4976" s="126"/>
      <c r="L4976" s="126"/>
      <c r="M4976" s="126"/>
      <c r="N4976" s="226">
        <v>828263.75</v>
      </c>
      <c r="O4976" s="226">
        <v>0</v>
      </c>
      <c r="P4976" s="126" t="s">
        <v>1331</v>
      </c>
    </row>
    <row r="4977" spans="1:16" ht="76.5">
      <c r="A4977" s="126">
        <v>25</v>
      </c>
      <c r="B4977" s="126"/>
      <c r="C4977" s="127" t="s">
        <v>695</v>
      </c>
      <c r="D4977" s="121">
        <v>43046</v>
      </c>
      <c r="E4977" s="122" t="s">
        <v>10618</v>
      </c>
      <c r="F4977" s="122" t="s">
        <v>1368</v>
      </c>
      <c r="G4977" s="122">
        <v>15438837</v>
      </c>
      <c r="H4977" s="126"/>
      <c r="I4977" s="130" t="s">
        <v>11989</v>
      </c>
      <c r="J4977" s="126"/>
      <c r="K4977" s="126"/>
      <c r="L4977" s="126"/>
      <c r="M4977" s="126"/>
      <c r="N4977" s="226">
        <v>1510143.89</v>
      </c>
      <c r="O4977" s="226">
        <v>0</v>
      </c>
      <c r="P4977" s="126" t="s">
        <v>1331</v>
      </c>
    </row>
    <row r="4978" spans="1:16" ht="76.5">
      <c r="A4978" s="126">
        <v>25</v>
      </c>
      <c r="B4978" s="126"/>
      <c r="C4978" s="127" t="s">
        <v>695</v>
      </c>
      <c r="D4978" s="121">
        <v>43046</v>
      </c>
      <c r="E4978" s="122" t="s">
        <v>10619</v>
      </c>
      <c r="F4978" s="122" t="s">
        <v>1368</v>
      </c>
      <c r="G4978" s="122">
        <v>15438823</v>
      </c>
      <c r="H4978" s="126"/>
      <c r="I4978" s="130" t="s">
        <v>11990</v>
      </c>
      <c r="J4978" s="126"/>
      <c r="K4978" s="126"/>
      <c r="L4978" s="126"/>
      <c r="M4978" s="126"/>
      <c r="N4978" s="226">
        <v>1481128.03</v>
      </c>
      <c r="O4978" s="226">
        <v>0</v>
      </c>
      <c r="P4978" s="126" t="s">
        <v>1331</v>
      </c>
    </row>
    <row r="4979" spans="1:16" ht="76.5">
      <c r="A4979" s="126">
        <v>25</v>
      </c>
      <c r="B4979" s="126"/>
      <c r="C4979" s="127" t="s">
        <v>695</v>
      </c>
      <c r="D4979" s="121">
        <v>43046</v>
      </c>
      <c r="E4979" s="122" t="s">
        <v>10620</v>
      </c>
      <c r="F4979" s="122" t="s">
        <v>1368</v>
      </c>
      <c r="G4979" s="122">
        <v>15439815</v>
      </c>
      <c r="H4979" s="126"/>
      <c r="I4979" s="130" t="s">
        <v>11991</v>
      </c>
      <c r="J4979" s="126"/>
      <c r="K4979" s="126"/>
      <c r="L4979" s="126"/>
      <c r="M4979" s="126"/>
      <c r="N4979" s="226">
        <v>1245275.8799999999</v>
      </c>
      <c r="O4979" s="226">
        <v>0</v>
      </c>
      <c r="P4979" s="126" t="s">
        <v>1331</v>
      </c>
    </row>
    <row r="4980" spans="1:16" ht="76.5">
      <c r="A4980" s="126">
        <v>25</v>
      </c>
      <c r="B4980" s="126"/>
      <c r="C4980" s="127" t="s">
        <v>695</v>
      </c>
      <c r="D4980" s="121">
        <v>43047</v>
      </c>
      <c r="E4980" s="122" t="s">
        <v>10621</v>
      </c>
      <c r="F4980" s="122" t="s">
        <v>1368</v>
      </c>
      <c r="G4980" s="122">
        <v>15438774</v>
      </c>
      <c r="H4980" s="126"/>
      <c r="I4980" s="130" t="s">
        <v>11992</v>
      </c>
      <c r="J4980" s="126"/>
      <c r="K4980" s="126"/>
      <c r="L4980" s="126"/>
      <c r="M4980" s="126"/>
      <c r="N4980" s="226">
        <v>37120.43</v>
      </c>
      <c r="O4980" s="226">
        <v>0</v>
      </c>
      <c r="P4980" s="126" t="s">
        <v>1331</v>
      </c>
    </row>
    <row r="4981" spans="1:16" ht="76.5">
      <c r="A4981" s="126" t="s">
        <v>621</v>
      </c>
      <c r="B4981" s="126"/>
      <c r="C4981" s="127" t="s">
        <v>715</v>
      </c>
      <c r="D4981" s="121">
        <v>43047</v>
      </c>
      <c r="E4981" s="122" t="s">
        <v>10622</v>
      </c>
      <c r="F4981" s="122" t="s">
        <v>13</v>
      </c>
      <c r="G4981" s="122">
        <v>903408</v>
      </c>
      <c r="H4981" s="126"/>
      <c r="I4981" s="130" t="s">
        <v>11993</v>
      </c>
      <c r="J4981" s="126"/>
      <c r="K4981" s="126"/>
      <c r="L4981" s="126"/>
      <c r="M4981" s="126"/>
      <c r="N4981" s="226">
        <v>63292.28</v>
      </c>
      <c r="O4981" s="226">
        <v>0</v>
      </c>
      <c r="P4981" s="126" t="s">
        <v>1331</v>
      </c>
    </row>
    <row r="4982" spans="1:16" ht="51">
      <c r="A4982" s="126" t="s">
        <v>620</v>
      </c>
      <c r="B4982" s="126"/>
      <c r="C4982" s="127" t="s">
        <v>714</v>
      </c>
      <c r="D4982" s="121">
        <v>43047</v>
      </c>
      <c r="E4982" s="122" t="s">
        <v>10623</v>
      </c>
      <c r="F4982" s="122" t="s">
        <v>11</v>
      </c>
      <c r="G4982" s="122">
        <v>903410</v>
      </c>
      <c r="H4982" s="126"/>
      <c r="I4982" s="130" t="s">
        <v>11994</v>
      </c>
      <c r="J4982" s="126"/>
      <c r="K4982" s="126"/>
      <c r="L4982" s="126"/>
      <c r="M4982" s="126"/>
      <c r="N4982" s="226">
        <v>50</v>
      </c>
      <c r="O4982" s="226">
        <v>0</v>
      </c>
      <c r="P4982" s="126" t="s">
        <v>1331</v>
      </c>
    </row>
    <row r="4983" spans="1:16" ht="63.75">
      <c r="A4983" s="126">
        <v>10</v>
      </c>
      <c r="B4983" s="126"/>
      <c r="C4983" s="127" t="s">
        <v>691</v>
      </c>
      <c r="D4983" s="121">
        <v>43047</v>
      </c>
      <c r="E4983" s="122" t="s">
        <v>10624</v>
      </c>
      <c r="F4983" s="122" t="s">
        <v>15</v>
      </c>
      <c r="G4983" s="122">
        <v>589160</v>
      </c>
      <c r="H4983" s="126"/>
      <c r="I4983" s="130" t="s">
        <v>11995</v>
      </c>
      <c r="J4983" s="126"/>
      <c r="K4983" s="126"/>
      <c r="L4983" s="126"/>
      <c r="M4983" s="126"/>
      <c r="N4983" s="226">
        <v>50</v>
      </c>
      <c r="O4983" s="226">
        <v>0</v>
      </c>
      <c r="P4983" s="126" t="s">
        <v>1331</v>
      </c>
    </row>
    <row r="4984" spans="1:16" ht="63.75">
      <c r="A4984" s="126">
        <v>10</v>
      </c>
      <c r="B4984" s="126"/>
      <c r="C4984" s="127" t="s">
        <v>691</v>
      </c>
      <c r="D4984" s="121">
        <v>43047</v>
      </c>
      <c r="E4984" s="122" t="s">
        <v>10625</v>
      </c>
      <c r="F4984" s="122" t="s">
        <v>15</v>
      </c>
      <c r="G4984" s="122">
        <v>589163</v>
      </c>
      <c r="H4984" s="126"/>
      <c r="I4984" s="130" t="s">
        <v>11996</v>
      </c>
      <c r="J4984" s="126"/>
      <c r="K4984" s="126"/>
      <c r="L4984" s="126"/>
      <c r="M4984" s="126"/>
      <c r="N4984" s="226">
        <v>50</v>
      </c>
      <c r="O4984" s="226">
        <v>0</v>
      </c>
      <c r="P4984" s="126" t="s">
        <v>1331</v>
      </c>
    </row>
    <row r="4985" spans="1:16" ht="76.5">
      <c r="A4985" s="126">
        <v>291</v>
      </c>
      <c r="B4985" s="126"/>
      <c r="C4985" s="127" t="s">
        <v>795</v>
      </c>
      <c r="D4985" s="121">
        <v>43047</v>
      </c>
      <c r="E4985" s="122" t="s">
        <v>10626</v>
      </c>
      <c r="F4985" s="122" t="s">
        <v>11</v>
      </c>
      <c r="G4985" s="122">
        <v>589164</v>
      </c>
      <c r="H4985" s="126"/>
      <c r="I4985" s="130" t="s">
        <v>11997</v>
      </c>
      <c r="J4985" s="126"/>
      <c r="K4985" s="126"/>
      <c r="L4985" s="126"/>
      <c r="M4985" s="126"/>
      <c r="N4985" s="226">
        <v>50</v>
      </c>
      <c r="O4985" s="226">
        <v>0</v>
      </c>
      <c r="P4985" s="126" t="s">
        <v>1331</v>
      </c>
    </row>
    <row r="4986" spans="1:16" ht="76.5">
      <c r="A4986" s="126">
        <v>513</v>
      </c>
      <c r="B4986" s="126"/>
      <c r="C4986" s="127" t="s">
        <v>201</v>
      </c>
      <c r="D4986" s="121">
        <v>43047</v>
      </c>
      <c r="E4986" s="122" t="s">
        <v>10627</v>
      </c>
      <c r="F4986" s="122" t="s">
        <v>15</v>
      </c>
      <c r="G4986" s="122">
        <v>3536</v>
      </c>
      <c r="H4986" s="126"/>
      <c r="I4986" s="130" t="s">
        <v>11998</v>
      </c>
      <c r="J4986" s="126"/>
      <c r="K4986" s="126"/>
      <c r="L4986" s="126"/>
      <c r="M4986" s="126"/>
      <c r="N4986" s="226">
        <v>50</v>
      </c>
      <c r="O4986" s="226">
        <v>0</v>
      </c>
      <c r="P4986" s="126" t="s">
        <v>1331</v>
      </c>
    </row>
    <row r="4987" spans="1:16" ht="76.5">
      <c r="A4987" s="126">
        <v>513</v>
      </c>
      <c r="B4987" s="126"/>
      <c r="C4987" s="127" t="s">
        <v>201</v>
      </c>
      <c r="D4987" s="121">
        <v>43047</v>
      </c>
      <c r="E4987" s="122" t="s">
        <v>10628</v>
      </c>
      <c r="F4987" s="122" t="s">
        <v>15</v>
      </c>
      <c r="G4987" s="122">
        <v>3524</v>
      </c>
      <c r="H4987" s="126"/>
      <c r="I4987" s="130" t="s">
        <v>11999</v>
      </c>
      <c r="J4987" s="126"/>
      <c r="K4987" s="126"/>
      <c r="L4987" s="126"/>
      <c r="M4987" s="126"/>
      <c r="N4987" s="226">
        <v>50</v>
      </c>
      <c r="O4987" s="226">
        <v>0</v>
      </c>
      <c r="P4987" s="126" t="s">
        <v>1331</v>
      </c>
    </row>
    <row r="4988" spans="1:16" ht="76.5">
      <c r="A4988" s="126">
        <v>513</v>
      </c>
      <c r="B4988" s="126"/>
      <c r="C4988" s="127" t="s">
        <v>201</v>
      </c>
      <c r="D4988" s="121">
        <v>43047</v>
      </c>
      <c r="E4988" s="122" t="s">
        <v>10629</v>
      </c>
      <c r="F4988" s="122" t="s">
        <v>15</v>
      </c>
      <c r="G4988" s="122">
        <v>3537</v>
      </c>
      <c r="H4988" s="126"/>
      <c r="I4988" s="130" t="s">
        <v>12000</v>
      </c>
      <c r="J4988" s="126"/>
      <c r="K4988" s="126"/>
      <c r="L4988" s="126"/>
      <c r="M4988" s="126"/>
      <c r="N4988" s="226">
        <v>50</v>
      </c>
      <c r="O4988" s="226">
        <v>0</v>
      </c>
      <c r="P4988" s="126" t="s">
        <v>1331</v>
      </c>
    </row>
    <row r="4989" spans="1:16" ht="63.75">
      <c r="A4989" s="126">
        <v>513</v>
      </c>
      <c r="B4989" s="126"/>
      <c r="C4989" s="127" t="s">
        <v>201</v>
      </c>
      <c r="D4989" s="121">
        <v>43047</v>
      </c>
      <c r="E4989" s="122" t="s">
        <v>10630</v>
      </c>
      <c r="F4989" s="122" t="s">
        <v>15</v>
      </c>
      <c r="G4989" s="122">
        <v>589541</v>
      </c>
      <c r="H4989" s="126"/>
      <c r="I4989" s="130" t="s">
        <v>12001</v>
      </c>
      <c r="J4989" s="126"/>
      <c r="K4989" s="126"/>
      <c r="L4989" s="126"/>
      <c r="M4989" s="126"/>
      <c r="N4989" s="226">
        <v>50</v>
      </c>
      <c r="O4989" s="226">
        <v>0</v>
      </c>
      <c r="P4989" s="126" t="s">
        <v>1331</v>
      </c>
    </row>
    <row r="4990" spans="1:16" ht="51">
      <c r="A4990" s="126">
        <v>513</v>
      </c>
      <c r="B4990" s="126"/>
      <c r="C4990" s="127" t="s">
        <v>201</v>
      </c>
      <c r="D4990" s="121">
        <v>43047</v>
      </c>
      <c r="E4990" s="122" t="s">
        <v>10631</v>
      </c>
      <c r="F4990" s="122" t="s">
        <v>15</v>
      </c>
      <c r="G4990" s="122">
        <v>589862</v>
      </c>
      <c r="H4990" s="126"/>
      <c r="I4990" s="130" t="s">
        <v>8593</v>
      </c>
      <c r="J4990" s="126"/>
      <c r="K4990" s="126"/>
      <c r="L4990" s="126"/>
      <c r="M4990" s="126"/>
      <c r="N4990" s="226">
        <v>50</v>
      </c>
      <c r="O4990" s="226">
        <v>0</v>
      </c>
      <c r="P4990" s="126" t="s">
        <v>1331</v>
      </c>
    </row>
    <row r="4991" spans="1:16" ht="63.75">
      <c r="A4991" s="126">
        <v>513</v>
      </c>
      <c r="B4991" s="126"/>
      <c r="C4991" s="127" t="s">
        <v>201</v>
      </c>
      <c r="D4991" s="121">
        <v>43047</v>
      </c>
      <c r="E4991" s="122" t="s">
        <v>10632</v>
      </c>
      <c r="F4991" s="122" t="s">
        <v>15</v>
      </c>
      <c r="G4991" s="122">
        <v>589864</v>
      </c>
      <c r="H4991" s="126"/>
      <c r="I4991" s="130" t="s">
        <v>12002</v>
      </c>
      <c r="J4991" s="126"/>
      <c r="K4991" s="126"/>
      <c r="L4991" s="126"/>
      <c r="M4991" s="126"/>
      <c r="N4991" s="226">
        <v>50</v>
      </c>
      <c r="O4991" s="226">
        <v>0</v>
      </c>
      <c r="P4991" s="126" t="s">
        <v>1331</v>
      </c>
    </row>
    <row r="4992" spans="1:16" ht="51">
      <c r="A4992" s="126">
        <v>10</v>
      </c>
      <c r="B4992" s="126"/>
      <c r="C4992" s="127" t="s">
        <v>691</v>
      </c>
      <c r="D4992" s="121">
        <v>43047</v>
      </c>
      <c r="E4992" s="122" t="s">
        <v>10633</v>
      </c>
      <c r="F4992" s="122" t="s">
        <v>15</v>
      </c>
      <c r="G4992" s="122">
        <v>589870</v>
      </c>
      <c r="H4992" s="126"/>
      <c r="I4992" s="130" t="s">
        <v>12003</v>
      </c>
      <c r="J4992" s="126"/>
      <c r="K4992" s="126"/>
      <c r="L4992" s="126"/>
      <c r="M4992" s="126"/>
      <c r="N4992" s="226">
        <v>50</v>
      </c>
      <c r="O4992" s="226">
        <v>0</v>
      </c>
      <c r="P4992" s="126" t="s">
        <v>1331</v>
      </c>
    </row>
    <row r="4993" spans="1:16" ht="51">
      <c r="A4993" s="126">
        <v>513</v>
      </c>
      <c r="B4993" s="126"/>
      <c r="C4993" s="127" t="s">
        <v>201</v>
      </c>
      <c r="D4993" s="121">
        <v>43047</v>
      </c>
      <c r="E4993" s="122" t="s">
        <v>10634</v>
      </c>
      <c r="F4993" s="122" t="s">
        <v>15</v>
      </c>
      <c r="G4993" s="122">
        <v>589872</v>
      </c>
      <c r="H4993" s="126"/>
      <c r="I4993" s="130" t="s">
        <v>11978</v>
      </c>
      <c r="J4993" s="126"/>
      <c r="K4993" s="126"/>
      <c r="L4993" s="126"/>
      <c r="M4993" s="126"/>
      <c r="N4993" s="226">
        <v>50</v>
      </c>
      <c r="O4993" s="226">
        <v>0</v>
      </c>
      <c r="P4993" s="126" t="s">
        <v>1331</v>
      </c>
    </row>
    <row r="4994" spans="1:16" ht="63.75">
      <c r="A4994" s="126">
        <v>10</v>
      </c>
      <c r="B4994" s="126"/>
      <c r="C4994" s="127" t="s">
        <v>691</v>
      </c>
      <c r="D4994" s="121">
        <v>43047</v>
      </c>
      <c r="E4994" s="122" t="s">
        <v>10635</v>
      </c>
      <c r="F4994" s="122" t="s">
        <v>15</v>
      </c>
      <c r="G4994" s="122">
        <v>589874</v>
      </c>
      <c r="H4994" s="126"/>
      <c r="I4994" s="130" t="s">
        <v>12004</v>
      </c>
      <c r="J4994" s="126"/>
      <c r="K4994" s="126"/>
      <c r="L4994" s="126"/>
      <c r="M4994" s="126"/>
      <c r="N4994" s="226">
        <v>50</v>
      </c>
      <c r="O4994" s="226">
        <v>0</v>
      </c>
      <c r="P4994" s="126" t="s">
        <v>1331</v>
      </c>
    </row>
    <row r="4995" spans="1:16" ht="76.5">
      <c r="A4995" s="126">
        <v>10</v>
      </c>
      <c r="B4995" s="126"/>
      <c r="C4995" s="127" t="s">
        <v>691</v>
      </c>
      <c r="D4995" s="121">
        <v>43047</v>
      </c>
      <c r="E4995" s="122" t="s">
        <v>10636</v>
      </c>
      <c r="F4995" s="122" t="s">
        <v>15</v>
      </c>
      <c r="G4995" s="122">
        <v>589876</v>
      </c>
      <c r="H4995" s="126"/>
      <c r="I4995" s="130" t="s">
        <v>12005</v>
      </c>
      <c r="J4995" s="126"/>
      <c r="K4995" s="126"/>
      <c r="L4995" s="126"/>
      <c r="M4995" s="126"/>
      <c r="N4995" s="226">
        <v>50</v>
      </c>
      <c r="O4995" s="226">
        <v>0</v>
      </c>
      <c r="P4995" s="126" t="s">
        <v>1331</v>
      </c>
    </row>
    <row r="4996" spans="1:16" ht="51">
      <c r="A4996" s="126">
        <v>10</v>
      </c>
      <c r="B4996" s="126"/>
      <c r="C4996" s="127" t="s">
        <v>691</v>
      </c>
      <c r="D4996" s="121">
        <v>43047</v>
      </c>
      <c r="E4996" s="122" t="s">
        <v>10637</v>
      </c>
      <c r="F4996" s="122" t="s">
        <v>15</v>
      </c>
      <c r="G4996" s="122">
        <v>590021</v>
      </c>
      <c r="H4996" s="126"/>
      <c r="I4996" s="130" t="s">
        <v>12006</v>
      </c>
      <c r="J4996" s="126"/>
      <c r="K4996" s="126"/>
      <c r="L4996" s="126"/>
      <c r="M4996" s="126"/>
      <c r="N4996" s="226">
        <v>50</v>
      </c>
      <c r="O4996" s="226">
        <v>0</v>
      </c>
      <c r="P4996" s="126" t="s">
        <v>1331</v>
      </c>
    </row>
    <row r="4997" spans="1:16" ht="51">
      <c r="A4997" s="126">
        <v>10</v>
      </c>
      <c r="B4997" s="126"/>
      <c r="C4997" s="127" t="s">
        <v>691</v>
      </c>
      <c r="D4997" s="121">
        <v>43047</v>
      </c>
      <c r="E4997" s="122" t="s">
        <v>10638</v>
      </c>
      <c r="F4997" s="122" t="s">
        <v>15</v>
      </c>
      <c r="G4997" s="122">
        <v>590023</v>
      </c>
      <c r="H4997" s="126"/>
      <c r="I4997" s="130" t="s">
        <v>12007</v>
      </c>
      <c r="J4997" s="126"/>
      <c r="K4997" s="126"/>
      <c r="L4997" s="126"/>
      <c r="M4997" s="126"/>
      <c r="N4997" s="226">
        <v>50</v>
      </c>
      <c r="O4997" s="226">
        <v>0</v>
      </c>
      <c r="P4997" s="126" t="s">
        <v>1331</v>
      </c>
    </row>
    <row r="4998" spans="1:16" ht="63.75">
      <c r="A4998" s="126">
        <v>291</v>
      </c>
      <c r="B4998" s="126"/>
      <c r="C4998" s="127" t="s">
        <v>795</v>
      </c>
      <c r="D4998" s="121">
        <v>43047</v>
      </c>
      <c r="E4998" s="122" t="s">
        <v>10639</v>
      </c>
      <c r="F4998" s="122" t="s">
        <v>11</v>
      </c>
      <c r="G4998" s="122">
        <v>590024</v>
      </c>
      <c r="H4998" s="126"/>
      <c r="I4998" s="130" t="s">
        <v>12008</v>
      </c>
      <c r="J4998" s="126"/>
      <c r="K4998" s="126"/>
      <c r="L4998" s="126"/>
      <c r="M4998" s="126"/>
      <c r="N4998" s="226">
        <v>50</v>
      </c>
      <c r="O4998" s="226">
        <v>0</v>
      </c>
      <c r="P4998" s="126" t="s">
        <v>1331</v>
      </c>
    </row>
    <row r="4999" spans="1:16" ht="51">
      <c r="A4999" s="126">
        <v>373</v>
      </c>
      <c r="B4999" s="126"/>
      <c r="C4999" s="127" t="s">
        <v>1273</v>
      </c>
      <c r="D4999" s="121">
        <v>43048</v>
      </c>
      <c r="E4999" s="122" t="s">
        <v>10640</v>
      </c>
      <c r="F4999" s="122" t="s">
        <v>1368</v>
      </c>
      <c r="G4999" s="122">
        <v>15470118</v>
      </c>
      <c r="H4999" s="126"/>
      <c r="I4999" s="130" t="s">
        <v>12009</v>
      </c>
      <c r="J4999" s="126"/>
      <c r="K4999" s="126"/>
      <c r="L4999" s="126"/>
      <c r="M4999" s="126"/>
      <c r="N4999" s="226">
        <v>0</v>
      </c>
      <c r="O4999" s="226">
        <v>1235284.8700000001</v>
      </c>
      <c r="P4999" s="126" t="s">
        <v>1331</v>
      </c>
    </row>
    <row r="5000" spans="1:16" ht="63.75">
      <c r="A5000" s="126">
        <v>373</v>
      </c>
      <c r="B5000" s="126"/>
      <c r="C5000" s="127" t="s">
        <v>1273</v>
      </c>
      <c r="D5000" s="121">
        <v>43048</v>
      </c>
      <c r="E5000" s="122" t="s">
        <v>10641</v>
      </c>
      <c r="F5000" s="122" t="s">
        <v>1368</v>
      </c>
      <c r="G5000" s="122">
        <v>15470244</v>
      </c>
      <c r="H5000" s="126"/>
      <c r="I5000" s="130" t="s">
        <v>12010</v>
      </c>
      <c r="J5000" s="126"/>
      <c r="K5000" s="126"/>
      <c r="L5000" s="126"/>
      <c r="M5000" s="126"/>
      <c r="N5000" s="226">
        <v>0</v>
      </c>
      <c r="O5000" s="226">
        <v>5210823.29</v>
      </c>
      <c r="P5000" s="126" t="s">
        <v>1331</v>
      </c>
    </row>
    <row r="5001" spans="1:16" ht="51">
      <c r="A5001" s="126" t="s">
        <v>620</v>
      </c>
      <c r="B5001" s="126"/>
      <c r="C5001" s="127" t="s">
        <v>714</v>
      </c>
      <c r="D5001" s="121">
        <v>43048</v>
      </c>
      <c r="E5001" s="122" t="s">
        <v>10642</v>
      </c>
      <c r="F5001" s="122" t="s">
        <v>6</v>
      </c>
      <c r="G5001" s="122">
        <v>905820</v>
      </c>
      <c r="H5001" s="126"/>
      <c r="I5001" s="130" t="s">
        <v>12011</v>
      </c>
      <c r="J5001" s="126"/>
      <c r="K5001" s="126"/>
      <c r="L5001" s="126"/>
      <c r="M5001" s="126"/>
      <c r="N5001" s="226">
        <v>0</v>
      </c>
      <c r="O5001" s="226">
        <v>540.9</v>
      </c>
      <c r="P5001" s="126" t="s">
        <v>1331</v>
      </c>
    </row>
    <row r="5002" spans="1:16" ht="51">
      <c r="A5002" s="126" t="s">
        <v>620</v>
      </c>
      <c r="B5002" s="126"/>
      <c r="C5002" s="127" t="s">
        <v>714</v>
      </c>
      <c r="D5002" s="121">
        <v>43048</v>
      </c>
      <c r="E5002" s="122" t="s">
        <v>10643</v>
      </c>
      <c r="F5002" s="122" t="s">
        <v>6</v>
      </c>
      <c r="G5002" s="122">
        <v>905821</v>
      </c>
      <c r="H5002" s="126"/>
      <c r="I5002" s="130" t="s">
        <v>12012</v>
      </c>
      <c r="J5002" s="126"/>
      <c r="K5002" s="126"/>
      <c r="L5002" s="126"/>
      <c r="M5002" s="126"/>
      <c r="N5002" s="226">
        <v>0</v>
      </c>
      <c r="O5002" s="226">
        <v>9104</v>
      </c>
      <c r="P5002" s="126" t="s">
        <v>1331</v>
      </c>
    </row>
    <row r="5003" spans="1:16" ht="102">
      <c r="A5003" s="126" t="s">
        <v>620</v>
      </c>
      <c r="B5003" s="126"/>
      <c r="C5003" s="127" t="s">
        <v>714</v>
      </c>
      <c r="D5003" s="121">
        <v>43048</v>
      </c>
      <c r="E5003" s="122" t="s">
        <v>10644</v>
      </c>
      <c r="F5003" s="122" t="s">
        <v>6</v>
      </c>
      <c r="G5003" s="122">
        <v>903504</v>
      </c>
      <c r="H5003" s="126"/>
      <c r="I5003" s="130" t="s">
        <v>12013</v>
      </c>
      <c r="J5003" s="126"/>
      <c r="K5003" s="126"/>
      <c r="L5003" s="126"/>
      <c r="M5003" s="126"/>
      <c r="N5003" s="226">
        <v>0</v>
      </c>
      <c r="O5003" s="226">
        <v>11898.65</v>
      </c>
      <c r="P5003" s="126" t="s">
        <v>1331</v>
      </c>
    </row>
    <row r="5004" spans="1:16" ht="76.5">
      <c r="A5004" s="126">
        <v>592</v>
      </c>
      <c r="B5004" s="126"/>
      <c r="C5004" s="127" t="s">
        <v>863</v>
      </c>
      <c r="D5004" s="121">
        <v>43048</v>
      </c>
      <c r="E5004" s="122" t="s">
        <v>10645</v>
      </c>
      <c r="F5004" s="122" t="s">
        <v>6</v>
      </c>
      <c r="G5004" s="122">
        <v>903529</v>
      </c>
      <c r="H5004" s="126"/>
      <c r="I5004" s="130" t="s">
        <v>12014</v>
      </c>
      <c r="J5004" s="126"/>
      <c r="K5004" s="126"/>
      <c r="L5004" s="126"/>
      <c r="M5004" s="126"/>
      <c r="N5004" s="226">
        <v>0</v>
      </c>
      <c r="O5004" s="226">
        <v>50146.6</v>
      </c>
      <c r="P5004" s="126" t="s">
        <v>1331</v>
      </c>
    </row>
    <row r="5005" spans="1:16" ht="89.25">
      <c r="A5005" s="126">
        <v>222</v>
      </c>
      <c r="B5005" s="126"/>
      <c r="C5005" s="127" t="s">
        <v>765</v>
      </c>
      <c r="D5005" s="121">
        <v>43048</v>
      </c>
      <c r="E5005" s="122" t="s">
        <v>10646</v>
      </c>
      <c r="F5005" s="122" t="s">
        <v>6</v>
      </c>
      <c r="G5005" s="122">
        <v>903557</v>
      </c>
      <c r="H5005" s="126"/>
      <c r="I5005" s="130" t="s">
        <v>12015</v>
      </c>
      <c r="J5005" s="126"/>
      <c r="K5005" s="126"/>
      <c r="L5005" s="126"/>
      <c r="M5005" s="126"/>
      <c r="N5005" s="226">
        <v>0</v>
      </c>
      <c r="O5005" s="226">
        <v>137200</v>
      </c>
      <c r="P5005" s="126" t="s">
        <v>1331</v>
      </c>
    </row>
    <row r="5006" spans="1:16" ht="51">
      <c r="A5006" s="126">
        <v>41</v>
      </c>
      <c r="B5006" s="126"/>
      <c r="C5006" s="127" t="s">
        <v>698</v>
      </c>
      <c r="D5006" s="121">
        <v>43048</v>
      </c>
      <c r="E5006" s="122" t="s">
        <v>10647</v>
      </c>
      <c r="F5006" s="122" t="s">
        <v>1368</v>
      </c>
      <c r="G5006" s="122">
        <v>15472742</v>
      </c>
      <c r="H5006" s="126"/>
      <c r="I5006" s="130" t="s">
        <v>12016</v>
      </c>
      <c r="J5006" s="126"/>
      <c r="K5006" s="126"/>
      <c r="L5006" s="126"/>
      <c r="M5006" s="126"/>
      <c r="N5006" s="226">
        <v>23984</v>
      </c>
      <c r="O5006" s="226">
        <v>0</v>
      </c>
      <c r="P5006" s="126" t="s">
        <v>1331</v>
      </c>
    </row>
    <row r="5007" spans="1:16" ht="76.5">
      <c r="A5007" s="126">
        <v>222</v>
      </c>
      <c r="B5007" s="126"/>
      <c r="C5007" s="127" t="s">
        <v>765</v>
      </c>
      <c r="D5007" s="121">
        <v>43048</v>
      </c>
      <c r="E5007" s="122" t="s">
        <v>10648</v>
      </c>
      <c r="F5007" s="122" t="s">
        <v>11</v>
      </c>
      <c r="G5007" s="122">
        <v>903557</v>
      </c>
      <c r="H5007" s="126"/>
      <c r="I5007" s="130" t="s">
        <v>12017</v>
      </c>
      <c r="J5007" s="126"/>
      <c r="K5007" s="126"/>
      <c r="L5007" s="126"/>
      <c r="M5007" s="126"/>
      <c r="N5007" s="226">
        <v>50</v>
      </c>
      <c r="O5007" s="226">
        <v>0</v>
      </c>
      <c r="P5007" s="126" t="s">
        <v>1331</v>
      </c>
    </row>
    <row r="5008" spans="1:16" ht="102">
      <c r="A5008" s="126">
        <v>197</v>
      </c>
      <c r="B5008" s="126"/>
      <c r="C5008" s="127" t="s">
        <v>755</v>
      </c>
      <c r="D5008" s="121">
        <v>43048</v>
      </c>
      <c r="E5008" s="122" t="s">
        <v>10649</v>
      </c>
      <c r="F5008" s="122" t="s">
        <v>1261</v>
      </c>
      <c r="G5008" s="122">
        <v>3518</v>
      </c>
      <c r="H5008" s="126"/>
      <c r="I5008" s="130" t="s">
        <v>12018</v>
      </c>
      <c r="J5008" s="126"/>
      <c r="K5008" s="126"/>
      <c r="L5008" s="126"/>
      <c r="M5008" s="126"/>
      <c r="N5008" s="226">
        <v>2100.5700000000002</v>
      </c>
      <c r="O5008" s="226">
        <v>0</v>
      </c>
      <c r="P5008" s="126" t="s">
        <v>1331</v>
      </c>
    </row>
    <row r="5009" spans="1:16" ht="89.25">
      <c r="A5009" s="126">
        <v>197</v>
      </c>
      <c r="B5009" s="126"/>
      <c r="C5009" s="127" t="s">
        <v>755</v>
      </c>
      <c r="D5009" s="121">
        <v>43048</v>
      </c>
      <c r="E5009" s="122" t="s">
        <v>10650</v>
      </c>
      <c r="F5009" s="122" t="s">
        <v>15</v>
      </c>
      <c r="G5009" s="122">
        <v>3518</v>
      </c>
      <c r="H5009" s="126"/>
      <c r="I5009" s="130" t="s">
        <v>12019</v>
      </c>
      <c r="J5009" s="126"/>
      <c r="K5009" s="126"/>
      <c r="L5009" s="126"/>
      <c r="M5009" s="126"/>
      <c r="N5009" s="226">
        <v>423.12</v>
      </c>
      <c r="O5009" s="226">
        <v>0</v>
      </c>
      <c r="P5009" s="126" t="s">
        <v>1331</v>
      </c>
    </row>
    <row r="5010" spans="1:16" ht="63.75">
      <c r="A5010" s="126">
        <v>10</v>
      </c>
      <c r="B5010" s="126"/>
      <c r="C5010" s="127" t="s">
        <v>691</v>
      </c>
      <c r="D5010" s="121">
        <v>43048</v>
      </c>
      <c r="E5010" s="122" t="s">
        <v>10651</v>
      </c>
      <c r="F5010" s="122" t="s">
        <v>15</v>
      </c>
      <c r="G5010" s="122">
        <v>590277</v>
      </c>
      <c r="H5010" s="126"/>
      <c r="I5010" s="130" t="s">
        <v>12020</v>
      </c>
      <c r="J5010" s="126"/>
      <c r="K5010" s="126"/>
      <c r="L5010" s="126"/>
      <c r="M5010" s="126"/>
      <c r="N5010" s="226">
        <v>50</v>
      </c>
      <c r="O5010" s="226">
        <v>0</v>
      </c>
      <c r="P5010" s="126" t="s">
        <v>1331</v>
      </c>
    </row>
    <row r="5011" spans="1:16" ht="76.5">
      <c r="A5011" s="126">
        <v>10</v>
      </c>
      <c r="B5011" s="126"/>
      <c r="C5011" s="127" t="s">
        <v>691</v>
      </c>
      <c r="D5011" s="121">
        <v>43048</v>
      </c>
      <c r="E5011" s="122" t="s">
        <v>10652</v>
      </c>
      <c r="F5011" s="122" t="s">
        <v>15</v>
      </c>
      <c r="G5011" s="122">
        <v>590456</v>
      </c>
      <c r="H5011" s="126"/>
      <c r="I5011" s="130" t="s">
        <v>12021</v>
      </c>
      <c r="J5011" s="126"/>
      <c r="K5011" s="126"/>
      <c r="L5011" s="126"/>
      <c r="M5011" s="126"/>
      <c r="N5011" s="226">
        <v>50</v>
      </c>
      <c r="O5011" s="226">
        <v>0</v>
      </c>
      <c r="P5011" s="126" t="s">
        <v>1331</v>
      </c>
    </row>
    <row r="5012" spans="1:16" ht="51">
      <c r="A5012" s="126">
        <v>513</v>
      </c>
      <c r="B5012" s="126"/>
      <c r="C5012" s="127" t="s">
        <v>201</v>
      </c>
      <c r="D5012" s="121">
        <v>43048</v>
      </c>
      <c r="E5012" s="122" t="s">
        <v>10653</v>
      </c>
      <c r="F5012" s="122" t="s">
        <v>15</v>
      </c>
      <c r="G5012" s="122">
        <v>590462</v>
      </c>
      <c r="H5012" s="126"/>
      <c r="I5012" s="130" t="s">
        <v>12022</v>
      </c>
      <c r="J5012" s="126"/>
      <c r="K5012" s="126"/>
      <c r="L5012" s="126"/>
      <c r="M5012" s="126"/>
      <c r="N5012" s="226">
        <v>50</v>
      </c>
      <c r="O5012" s="226">
        <v>0</v>
      </c>
      <c r="P5012" s="126" t="s">
        <v>1331</v>
      </c>
    </row>
    <row r="5013" spans="1:16" ht="63.75">
      <c r="A5013" s="126">
        <v>513</v>
      </c>
      <c r="B5013" s="126"/>
      <c r="C5013" s="127" t="s">
        <v>201</v>
      </c>
      <c r="D5013" s="121">
        <v>43048</v>
      </c>
      <c r="E5013" s="122" t="s">
        <v>10654</v>
      </c>
      <c r="F5013" s="122" t="s">
        <v>15</v>
      </c>
      <c r="G5013" s="122">
        <v>590586</v>
      </c>
      <c r="H5013" s="126"/>
      <c r="I5013" s="130" t="s">
        <v>12023</v>
      </c>
      <c r="J5013" s="126"/>
      <c r="K5013" s="126"/>
      <c r="L5013" s="126"/>
      <c r="M5013" s="126"/>
      <c r="N5013" s="226">
        <v>50</v>
      </c>
      <c r="O5013" s="226">
        <v>0</v>
      </c>
      <c r="P5013" s="126" t="s">
        <v>1331</v>
      </c>
    </row>
    <row r="5014" spans="1:16" ht="102">
      <c r="A5014" s="126">
        <v>513</v>
      </c>
      <c r="B5014" s="126"/>
      <c r="C5014" s="127" t="s">
        <v>201</v>
      </c>
      <c r="D5014" s="121">
        <v>43048</v>
      </c>
      <c r="E5014" s="122" t="s">
        <v>10655</v>
      </c>
      <c r="F5014" s="122" t="s">
        <v>15</v>
      </c>
      <c r="G5014" s="122">
        <v>3551</v>
      </c>
      <c r="H5014" s="126"/>
      <c r="I5014" s="130" t="s">
        <v>12024</v>
      </c>
      <c r="J5014" s="126"/>
      <c r="K5014" s="126"/>
      <c r="L5014" s="126"/>
      <c r="M5014" s="126"/>
      <c r="N5014" s="226">
        <v>355.27</v>
      </c>
      <c r="O5014" s="226">
        <v>0</v>
      </c>
      <c r="P5014" s="126" t="s">
        <v>1331</v>
      </c>
    </row>
    <row r="5015" spans="1:16" ht="89.25">
      <c r="A5015" s="126">
        <v>513</v>
      </c>
      <c r="B5015" s="126"/>
      <c r="C5015" s="127" t="s">
        <v>201</v>
      </c>
      <c r="D5015" s="121">
        <v>43048</v>
      </c>
      <c r="E5015" s="122" t="s">
        <v>10656</v>
      </c>
      <c r="F5015" s="122" t="s">
        <v>15</v>
      </c>
      <c r="G5015" s="122">
        <v>3553</v>
      </c>
      <c r="H5015" s="126"/>
      <c r="I5015" s="130" t="s">
        <v>12025</v>
      </c>
      <c r="J5015" s="126"/>
      <c r="K5015" s="126"/>
      <c r="L5015" s="126"/>
      <c r="M5015" s="126"/>
      <c r="N5015" s="226">
        <v>430.87</v>
      </c>
      <c r="O5015" s="226">
        <v>0</v>
      </c>
      <c r="P5015" s="126" t="s">
        <v>1331</v>
      </c>
    </row>
    <row r="5016" spans="1:16" ht="89.25">
      <c r="A5016" s="126">
        <v>513</v>
      </c>
      <c r="B5016" s="126"/>
      <c r="C5016" s="127" t="s">
        <v>201</v>
      </c>
      <c r="D5016" s="121">
        <v>43048</v>
      </c>
      <c r="E5016" s="122" t="s">
        <v>10657</v>
      </c>
      <c r="F5016" s="122" t="s">
        <v>15</v>
      </c>
      <c r="G5016" s="122">
        <v>3552</v>
      </c>
      <c r="H5016" s="126"/>
      <c r="I5016" s="130" t="s">
        <v>12026</v>
      </c>
      <c r="J5016" s="126"/>
      <c r="K5016" s="126"/>
      <c r="L5016" s="126"/>
      <c r="M5016" s="126"/>
      <c r="N5016" s="226">
        <v>9075.7000000000007</v>
      </c>
      <c r="O5016" s="226">
        <v>0</v>
      </c>
      <c r="P5016" s="126" t="s">
        <v>1331</v>
      </c>
    </row>
    <row r="5017" spans="1:16" ht="102">
      <c r="A5017" s="126">
        <v>46</v>
      </c>
      <c r="B5017" s="126"/>
      <c r="C5017" s="127" t="s">
        <v>699</v>
      </c>
      <c r="D5017" s="121">
        <v>43048</v>
      </c>
      <c r="E5017" s="122" t="s">
        <v>10658</v>
      </c>
      <c r="F5017" s="122" t="s">
        <v>15</v>
      </c>
      <c r="G5017" s="122">
        <v>3547</v>
      </c>
      <c r="H5017" s="126"/>
      <c r="I5017" s="130" t="s">
        <v>12027</v>
      </c>
      <c r="J5017" s="126"/>
      <c r="K5017" s="126"/>
      <c r="L5017" s="126"/>
      <c r="M5017" s="126"/>
      <c r="N5017" s="226">
        <v>2308.65</v>
      </c>
      <c r="O5017" s="226">
        <v>0</v>
      </c>
      <c r="P5017" s="126" t="s">
        <v>1331</v>
      </c>
    </row>
    <row r="5018" spans="1:16" ht="89.25">
      <c r="A5018" s="126">
        <v>513</v>
      </c>
      <c r="B5018" s="126"/>
      <c r="C5018" s="127" t="s">
        <v>201</v>
      </c>
      <c r="D5018" s="121">
        <v>43048</v>
      </c>
      <c r="E5018" s="122" t="s">
        <v>10659</v>
      </c>
      <c r="F5018" s="122" t="s">
        <v>15</v>
      </c>
      <c r="G5018" s="122">
        <v>3554</v>
      </c>
      <c r="H5018" s="126"/>
      <c r="I5018" s="130" t="s">
        <v>12028</v>
      </c>
      <c r="J5018" s="126"/>
      <c r="K5018" s="126"/>
      <c r="L5018" s="126"/>
      <c r="M5018" s="126"/>
      <c r="N5018" s="226">
        <v>435.33</v>
      </c>
      <c r="O5018" s="226">
        <v>0</v>
      </c>
      <c r="P5018" s="126" t="s">
        <v>1331</v>
      </c>
    </row>
    <row r="5019" spans="1:16" ht="89.25">
      <c r="A5019" s="126">
        <v>513</v>
      </c>
      <c r="B5019" s="126"/>
      <c r="C5019" s="127" t="s">
        <v>201</v>
      </c>
      <c r="D5019" s="121">
        <v>43048</v>
      </c>
      <c r="E5019" s="122" t="s">
        <v>10660</v>
      </c>
      <c r="F5019" s="122" t="s">
        <v>15</v>
      </c>
      <c r="G5019" s="122">
        <v>3555</v>
      </c>
      <c r="H5019" s="126"/>
      <c r="I5019" s="130" t="s">
        <v>12029</v>
      </c>
      <c r="J5019" s="126"/>
      <c r="K5019" s="126"/>
      <c r="L5019" s="126"/>
      <c r="M5019" s="126"/>
      <c r="N5019" s="226">
        <v>102606.59</v>
      </c>
      <c r="O5019" s="226">
        <v>0</v>
      </c>
      <c r="P5019" s="126" t="s">
        <v>1331</v>
      </c>
    </row>
    <row r="5020" spans="1:16" ht="51">
      <c r="A5020" s="126">
        <v>513</v>
      </c>
      <c r="B5020" s="126"/>
      <c r="C5020" s="127" t="s">
        <v>201</v>
      </c>
      <c r="D5020" s="121">
        <v>43048</v>
      </c>
      <c r="E5020" s="122" t="s">
        <v>10661</v>
      </c>
      <c r="F5020" s="122" t="s">
        <v>15</v>
      </c>
      <c r="G5020" s="122">
        <v>591177</v>
      </c>
      <c r="H5020" s="126"/>
      <c r="I5020" s="130" t="s">
        <v>12030</v>
      </c>
      <c r="J5020" s="126"/>
      <c r="K5020" s="126"/>
      <c r="L5020" s="126"/>
      <c r="M5020" s="126"/>
      <c r="N5020" s="226">
        <v>50</v>
      </c>
      <c r="O5020" s="226">
        <v>0</v>
      </c>
      <c r="P5020" s="126" t="s">
        <v>1331</v>
      </c>
    </row>
    <row r="5021" spans="1:16" ht="51">
      <c r="A5021" s="126">
        <v>513</v>
      </c>
      <c r="B5021" s="126"/>
      <c r="C5021" s="127" t="s">
        <v>201</v>
      </c>
      <c r="D5021" s="121">
        <v>43048</v>
      </c>
      <c r="E5021" s="122" t="s">
        <v>10662</v>
      </c>
      <c r="F5021" s="122" t="s">
        <v>15</v>
      </c>
      <c r="G5021" s="122">
        <v>591179</v>
      </c>
      <c r="H5021" s="126"/>
      <c r="I5021" s="130" t="s">
        <v>8059</v>
      </c>
      <c r="J5021" s="126"/>
      <c r="K5021" s="126"/>
      <c r="L5021" s="126"/>
      <c r="M5021" s="126"/>
      <c r="N5021" s="226">
        <v>50</v>
      </c>
      <c r="O5021" s="226">
        <v>0</v>
      </c>
      <c r="P5021" s="126" t="s">
        <v>1331</v>
      </c>
    </row>
    <row r="5022" spans="1:16" ht="51">
      <c r="A5022" s="126">
        <v>513</v>
      </c>
      <c r="B5022" s="126"/>
      <c r="C5022" s="127" t="s">
        <v>201</v>
      </c>
      <c r="D5022" s="121">
        <v>43048</v>
      </c>
      <c r="E5022" s="122" t="s">
        <v>10663</v>
      </c>
      <c r="F5022" s="122" t="s">
        <v>15</v>
      </c>
      <c r="G5022" s="122">
        <v>591184</v>
      </c>
      <c r="H5022" s="126"/>
      <c r="I5022" s="130" t="s">
        <v>12031</v>
      </c>
      <c r="J5022" s="126"/>
      <c r="K5022" s="126"/>
      <c r="L5022" s="126"/>
      <c r="M5022" s="126"/>
      <c r="N5022" s="226">
        <v>50</v>
      </c>
      <c r="O5022" s="226">
        <v>0</v>
      </c>
      <c r="P5022" s="126" t="s">
        <v>1331</v>
      </c>
    </row>
    <row r="5023" spans="1:16" ht="76.5">
      <c r="A5023" s="126">
        <v>25</v>
      </c>
      <c r="B5023" s="126"/>
      <c r="C5023" s="127" t="s">
        <v>695</v>
      </c>
      <c r="D5023" s="121">
        <v>43048</v>
      </c>
      <c r="E5023" s="122" t="s">
        <v>10664</v>
      </c>
      <c r="F5023" s="122" t="s">
        <v>1368</v>
      </c>
      <c r="G5023" s="122">
        <v>15485661</v>
      </c>
      <c r="H5023" s="126"/>
      <c r="I5023" s="130" t="s">
        <v>12032</v>
      </c>
      <c r="J5023" s="126"/>
      <c r="K5023" s="126"/>
      <c r="L5023" s="126"/>
      <c r="M5023" s="126"/>
      <c r="N5023" s="226">
        <v>1544980.15</v>
      </c>
      <c r="O5023" s="226">
        <v>0</v>
      </c>
      <c r="P5023" s="126" t="s">
        <v>1331</v>
      </c>
    </row>
    <row r="5024" spans="1:16" ht="51">
      <c r="A5024" s="126">
        <v>86</v>
      </c>
      <c r="B5024" s="126"/>
      <c r="C5024" s="127" t="s">
        <v>711</v>
      </c>
      <c r="D5024" s="121">
        <v>43049</v>
      </c>
      <c r="E5024" s="122" t="s">
        <v>10665</v>
      </c>
      <c r="F5024" s="122" t="s">
        <v>6</v>
      </c>
      <c r="G5024" s="122">
        <v>591904</v>
      </c>
      <c r="H5024" s="126"/>
      <c r="I5024" s="130" t="s">
        <v>12033</v>
      </c>
      <c r="J5024" s="126"/>
      <c r="K5024" s="126"/>
      <c r="L5024" s="126"/>
      <c r="M5024" s="126"/>
      <c r="N5024" s="226">
        <v>0</v>
      </c>
      <c r="O5024" s="223">
        <v>8468882.1799999997</v>
      </c>
      <c r="P5024" s="126" t="s">
        <v>1331</v>
      </c>
    </row>
    <row r="5025" spans="1:16" ht="76.5">
      <c r="A5025" s="126">
        <v>25</v>
      </c>
      <c r="B5025" s="126"/>
      <c r="C5025" s="127" t="s">
        <v>695</v>
      </c>
      <c r="D5025" s="121">
        <v>43049</v>
      </c>
      <c r="E5025" s="122" t="s">
        <v>10666</v>
      </c>
      <c r="F5025" s="122" t="s">
        <v>1368</v>
      </c>
      <c r="G5025" s="122">
        <v>15501802</v>
      </c>
      <c r="H5025" s="126"/>
      <c r="I5025" s="130" t="s">
        <v>12034</v>
      </c>
      <c r="J5025" s="126"/>
      <c r="K5025" s="126"/>
      <c r="L5025" s="126"/>
      <c r="M5025" s="126"/>
      <c r="N5025" s="226">
        <v>70290.14</v>
      </c>
      <c r="O5025" s="223">
        <v>0</v>
      </c>
      <c r="P5025" s="126" t="s">
        <v>1331</v>
      </c>
    </row>
    <row r="5026" spans="1:16" ht="76.5">
      <c r="A5026" s="126">
        <v>25</v>
      </c>
      <c r="B5026" s="126"/>
      <c r="C5026" s="127" t="s">
        <v>695</v>
      </c>
      <c r="D5026" s="121">
        <v>43049</v>
      </c>
      <c r="E5026" s="122" t="s">
        <v>10667</v>
      </c>
      <c r="F5026" s="122" t="s">
        <v>1368</v>
      </c>
      <c r="G5026" s="122">
        <v>15501659</v>
      </c>
      <c r="H5026" s="126"/>
      <c r="I5026" s="130" t="s">
        <v>12035</v>
      </c>
      <c r="J5026" s="126"/>
      <c r="K5026" s="126"/>
      <c r="L5026" s="126"/>
      <c r="M5026" s="126"/>
      <c r="N5026" s="226">
        <v>597331.79</v>
      </c>
      <c r="O5026" s="223">
        <v>0</v>
      </c>
      <c r="P5026" s="126" t="s">
        <v>1331</v>
      </c>
    </row>
    <row r="5027" spans="1:16" ht="76.5">
      <c r="A5027" s="126">
        <v>25</v>
      </c>
      <c r="B5027" s="126"/>
      <c r="C5027" s="127" t="s">
        <v>695</v>
      </c>
      <c r="D5027" s="121">
        <v>43049</v>
      </c>
      <c r="E5027" s="122" t="s">
        <v>10668</v>
      </c>
      <c r="F5027" s="122" t="s">
        <v>1368</v>
      </c>
      <c r="G5027" s="122">
        <v>15502093</v>
      </c>
      <c r="H5027" s="126"/>
      <c r="I5027" s="130" t="s">
        <v>12036</v>
      </c>
      <c r="J5027" s="126"/>
      <c r="K5027" s="126"/>
      <c r="L5027" s="126"/>
      <c r="M5027" s="126"/>
      <c r="N5027" s="226">
        <v>551050.55000000005</v>
      </c>
      <c r="O5027" s="226">
        <v>0</v>
      </c>
      <c r="P5027" s="126" t="s">
        <v>1331</v>
      </c>
    </row>
    <row r="5028" spans="1:16" ht="76.5">
      <c r="A5028" s="126">
        <v>25</v>
      </c>
      <c r="B5028" s="126"/>
      <c r="C5028" s="127" t="s">
        <v>695</v>
      </c>
      <c r="D5028" s="121">
        <v>43049</v>
      </c>
      <c r="E5028" s="122" t="s">
        <v>10669</v>
      </c>
      <c r="F5028" s="122" t="s">
        <v>1368</v>
      </c>
      <c r="G5028" s="122">
        <v>15501845</v>
      </c>
      <c r="H5028" s="126"/>
      <c r="I5028" s="130" t="s">
        <v>12037</v>
      </c>
      <c r="J5028" s="126"/>
      <c r="K5028" s="126"/>
      <c r="L5028" s="126"/>
      <c r="M5028" s="126"/>
      <c r="N5028" s="226">
        <v>599903</v>
      </c>
      <c r="O5028" s="226">
        <v>0</v>
      </c>
      <c r="P5028" s="126" t="s">
        <v>1331</v>
      </c>
    </row>
    <row r="5029" spans="1:16" ht="76.5">
      <c r="A5029" s="126">
        <v>25</v>
      </c>
      <c r="B5029" s="126"/>
      <c r="C5029" s="127" t="s">
        <v>695</v>
      </c>
      <c r="D5029" s="121">
        <v>43049</v>
      </c>
      <c r="E5029" s="122" t="s">
        <v>10670</v>
      </c>
      <c r="F5029" s="122" t="s">
        <v>1368</v>
      </c>
      <c r="G5029" s="122">
        <v>15486301</v>
      </c>
      <c r="H5029" s="126"/>
      <c r="I5029" s="130" t="s">
        <v>12038</v>
      </c>
      <c r="J5029" s="126"/>
      <c r="K5029" s="126"/>
      <c r="L5029" s="126"/>
      <c r="M5029" s="126"/>
      <c r="N5029" s="226">
        <v>184403.97</v>
      </c>
      <c r="O5029" s="226">
        <v>0</v>
      </c>
      <c r="P5029" s="126" t="s">
        <v>1331</v>
      </c>
    </row>
    <row r="5030" spans="1:16" ht="76.5">
      <c r="A5030" s="126">
        <v>25</v>
      </c>
      <c r="B5030" s="126"/>
      <c r="C5030" s="127" t="s">
        <v>695</v>
      </c>
      <c r="D5030" s="121">
        <v>43049</v>
      </c>
      <c r="E5030" s="122" t="s">
        <v>10671</v>
      </c>
      <c r="F5030" s="122" t="s">
        <v>1368</v>
      </c>
      <c r="G5030" s="122">
        <v>15486313</v>
      </c>
      <c r="H5030" s="126"/>
      <c r="I5030" s="130" t="s">
        <v>12039</v>
      </c>
      <c r="J5030" s="126"/>
      <c r="K5030" s="126"/>
      <c r="L5030" s="126"/>
      <c r="M5030" s="126"/>
      <c r="N5030" s="226">
        <v>122541.94</v>
      </c>
      <c r="O5030" s="226">
        <v>0</v>
      </c>
      <c r="P5030" s="126" t="s">
        <v>1331</v>
      </c>
    </row>
    <row r="5031" spans="1:16" ht="76.5">
      <c r="A5031" s="126">
        <v>25</v>
      </c>
      <c r="B5031" s="126"/>
      <c r="C5031" s="127" t="s">
        <v>695</v>
      </c>
      <c r="D5031" s="121">
        <v>43049</v>
      </c>
      <c r="E5031" s="122" t="s">
        <v>10672</v>
      </c>
      <c r="F5031" s="122" t="s">
        <v>1368</v>
      </c>
      <c r="G5031" s="122">
        <v>15486353</v>
      </c>
      <c r="H5031" s="126"/>
      <c r="I5031" s="130" t="s">
        <v>12040</v>
      </c>
      <c r="J5031" s="126"/>
      <c r="K5031" s="126"/>
      <c r="L5031" s="126"/>
      <c r="M5031" s="126"/>
      <c r="N5031" s="226">
        <v>130746.73</v>
      </c>
      <c r="O5031" s="226">
        <v>0</v>
      </c>
      <c r="P5031" s="126" t="s">
        <v>1331</v>
      </c>
    </row>
    <row r="5032" spans="1:16" ht="76.5">
      <c r="A5032" s="126">
        <v>25</v>
      </c>
      <c r="B5032" s="126"/>
      <c r="C5032" s="127" t="s">
        <v>695</v>
      </c>
      <c r="D5032" s="121">
        <v>43049</v>
      </c>
      <c r="E5032" s="122" t="s">
        <v>10673</v>
      </c>
      <c r="F5032" s="122" t="s">
        <v>1368</v>
      </c>
      <c r="G5032" s="122">
        <v>15486355</v>
      </c>
      <c r="H5032" s="126"/>
      <c r="I5032" s="130" t="s">
        <v>12041</v>
      </c>
      <c r="J5032" s="126"/>
      <c r="K5032" s="126"/>
      <c r="L5032" s="126"/>
      <c r="M5032" s="126"/>
      <c r="N5032" s="226">
        <v>47627.21</v>
      </c>
      <c r="O5032" s="226">
        <v>0</v>
      </c>
      <c r="P5032" s="126" t="s">
        <v>1331</v>
      </c>
    </row>
    <row r="5033" spans="1:16" ht="76.5">
      <c r="A5033" s="126">
        <v>25</v>
      </c>
      <c r="B5033" s="126"/>
      <c r="C5033" s="127" t="s">
        <v>695</v>
      </c>
      <c r="D5033" s="121">
        <v>43049</v>
      </c>
      <c r="E5033" s="122" t="s">
        <v>10674</v>
      </c>
      <c r="F5033" s="122" t="s">
        <v>1368</v>
      </c>
      <c r="G5033" s="122">
        <v>15486381</v>
      </c>
      <c r="H5033" s="126"/>
      <c r="I5033" s="130" t="s">
        <v>12042</v>
      </c>
      <c r="J5033" s="126"/>
      <c r="K5033" s="126"/>
      <c r="L5033" s="126"/>
      <c r="M5033" s="126"/>
      <c r="N5033" s="226">
        <v>144677.28</v>
      </c>
      <c r="O5033" s="226">
        <v>0</v>
      </c>
      <c r="P5033" s="126" t="s">
        <v>1331</v>
      </c>
    </row>
    <row r="5034" spans="1:16" ht="76.5">
      <c r="A5034" s="126">
        <v>25</v>
      </c>
      <c r="B5034" s="126"/>
      <c r="C5034" s="127" t="s">
        <v>695</v>
      </c>
      <c r="D5034" s="121">
        <v>43049</v>
      </c>
      <c r="E5034" s="122" t="s">
        <v>10675</v>
      </c>
      <c r="F5034" s="122" t="s">
        <v>1368</v>
      </c>
      <c r="G5034" s="122">
        <v>15486387</v>
      </c>
      <c r="H5034" s="126"/>
      <c r="I5034" s="130" t="s">
        <v>12043</v>
      </c>
      <c r="J5034" s="126"/>
      <c r="K5034" s="126"/>
      <c r="L5034" s="126"/>
      <c r="M5034" s="126"/>
      <c r="N5034" s="226">
        <v>589900.11</v>
      </c>
      <c r="O5034" s="223">
        <v>0</v>
      </c>
      <c r="P5034" s="126" t="s">
        <v>1331</v>
      </c>
    </row>
    <row r="5035" spans="1:16" ht="76.5">
      <c r="A5035" s="126">
        <v>25</v>
      </c>
      <c r="B5035" s="126"/>
      <c r="C5035" s="127" t="s">
        <v>695</v>
      </c>
      <c r="D5035" s="121">
        <v>43049</v>
      </c>
      <c r="E5035" s="122" t="s">
        <v>10676</v>
      </c>
      <c r="F5035" s="122" t="s">
        <v>1368</v>
      </c>
      <c r="G5035" s="122">
        <v>15486473</v>
      </c>
      <c r="H5035" s="126"/>
      <c r="I5035" s="130" t="s">
        <v>12044</v>
      </c>
      <c r="J5035" s="126"/>
      <c r="K5035" s="126"/>
      <c r="L5035" s="126"/>
      <c r="M5035" s="126"/>
      <c r="N5035" s="226">
        <v>395988.82</v>
      </c>
      <c r="O5035" s="226">
        <v>0</v>
      </c>
      <c r="P5035" s="126" t="s">
        <v>1331</v>
      </c>
    </row>
    <row r="5036" spans="1:16" ht="76.5">
      <c r="A5036" s="126">
        <v>25</v>
      </c>
      <c r="B5036" s="126"/>
      <c r="C5036" s="127" t="s">
        <v>695</v>
      </c>
      <c r="D5036" s="121">
        <v>43049</v>
      </c>
      <c r="E5036" s="122" t="s">
        <v>10677</v>
      </c>
      <c r="F5036" s="122" t="s">
        <v>1368</v>
      </c>
      <c r="G5036" s="122">
        <v>15486474</v>
      </c>
      <c r="H5036" s="126"/>
      <c r="I5036" s="130" t="s">
        <v>12045</v>
      </c>
      <c r="J5036" s="126"/>
      <c r="K5036" s="126"/>
      <c r="L5036" s="126"/>
      <c r="M5036" s="126"/>
      <c r="N5036" s="226">
        <v>169198.83</v>
      </c>
      <c r="O5036" s="226">
        <v>0</v>
      </c>
      <c r="P5036" s="126" t="s">
        <v>1331</v>
      </c>
    </row>
    <row r="5037" spans="1:16" ht="76.5">
      <c r="A5037" s="126">
        <v>25</v>
      </c>
      <c r="B5037" s="126"/>
      <c r="C5037" s="127" t="s">
        <v>695</v>
      </c>
      <c r="D5037" s="121">
        <v>43049</v>
      </c>
      <c r="E5037" s="122" t="s">
        <v>10678</v>
      </c>
      <c r="F5037" s="122" t="s">
        <v>1368</v>
      </c>
      <c r="G5037" s="122">
        <v>15486526</v>
      </c>
      <c r="H5037" s="126"/>
      <c r="I5037" s="130" t="s">
        <v>12046</v>
      </c>
      <c r="J5037" s="126"/>
      <c r="K5037" s="126"/>
      <c r="L5037" s="126"/>
      <c r="M5037" s="126"/>
      <c r="N5037" s="226">
        <v>38289.449999999997</v>
      </c>
      <c r="O5037" s="226">
        <v>0</v>
      </c>
      <c r="P5037" s="126" t="s">
        <v>1331</v>
      </c>
    </row>
    <row r="5038" spans="1:16" ht="76.5">
      <c r="A5038" s="126">
        <v>25</v>
      </c>
      <c r="B5038" s="126"/>
      <c r="C5038" s="127" t="s">
        <v>695</v>
      </c>
      <c r="D5038" s="121">
        <v>43049</v>
      </c>
      <c r="E5038" s="122" t="s">
        <v>10679</v>
      </c>
      <c r="F5038" s="122" t="s">
        <v>1368</v>
      </c>
      <c r="G5038" s="122">
        <v>15486527</v>
      </c>
      <c r="H5038" s="126"/>
      <c r="I5038" s="130" t="s">
        <v>12047</v>
      </c>
      <c r="J5038" s="126"/>
      <c r="K5038" s="126"/>
      <c r="L5038" s="126"/>
      <c r="M5038" s="126"/>
      <c r="N5038" s="226">
        <v>48111.25</v>
      </c>
      <c r="O5038" s="226">
        <v>0</v>
      </c>
      <c r="P5038" s="126" t="s">
        <v>1331</v>
      </c>
    </row>
    <row r="5039" spans="1:16" ht="76.5">
      <c r="A5039" s="126">
        <v>25</v>
      </c>
      <c r="B5039" s="126"/>
      <c r="C5039" s="127" t="s">
        <v>695</v>
      </c>
      <c r="D5039" s="121">
        <v>43049</v>
      </c>
      <c r="E5039" s="122" t="s">
        <v>10680</v>
      </c>
      <c r="F5039" s="122" t="s">
        <v>1368</v>
      </c>
      <c r="G5039" s="122">
        <v>15486535</v>
      </c>
      <c r="H5039" s="126"/>
      <c r="I5039" s="130" t="s">
        <v>12048</v>
      </c>
      <c r="J5039" s="126"/>
      <c r="K5039" s="126"/>
      <c r="L5039" s="126"/>
      <c r="M5039" s="126"/>
      <c r="N5039" s="226">
        <v>114266.12</v>
      </c>
      <c r="O5039" s="226">
        <v>0</v>
      </c>
      <c r="P5039" s="126" t="s">
        <v>1331</v>
      </c>
    </row>
    <row r="5040" spans="1:16" ht="76.5">
      <c r="A5040" s="126">
        <v>25</v>
      </c>
      <c r="B5040" s="126"/>
      <c r="C5040" s="127" t="s">
        <v>695</v>
      </c>
      <c r="D5040" s="121">
        <v>43049</v>
      </c>
      <c r="E5040" s="122" t="s">
        <v>10681</v>
      </c>
      <c r="F5040" s="122" t="s">
        <v>1368</v>
      </c>
      <c r="G5040" s="122">
        <v>15486539</v>
      </c>
      <c r="H5040" s="126"/>
      <c r="I5040" s="130" t="s">
        <v>12049</v>
      </c>
      <c r="J5040" s="126"/>
      <c r="K5040" s="126"/>
      <c r="L5040" s="126"/>
      <c r="M5040" s="126"/>
      <c r="N5040" s="226">
        <v>113057.09</v>
      </c>
      <c r="O5040" s="226">
        <v>0</v>
      </c>
      <c r="P5040" s="126" t="s">
        <v>1331</v>
      </c>
    </row>
    <row r="5041" spans="1:16" ht="76.5">
      <c r="A5041" s="126">
        <v>25</v>
      </c>
      <c r="B5041" s="126"/>
      <c r="C5041" s="127" t="s">
        <v>695</v>
      </c>
      <c r="D5041" s="121">
        <v>43049</v>
      </c>
      <c r="E5041" s="122" t="s">
        <v>10682</v>
      </c>
      <c r="F5041" s="122" t="s">
        <v>1368</v>
      </c>
      <c r="G5041" s="122">
        <v>15486606</v>
      </c>
      <c r="H5041" s="126"/>
      <c r="I5041" s="130" t="s">
        <v>12050</v>
      </c>
      <c r="J5041" s="126"/>
      <c r="K5041" s="126"/>
      <c r="L5041" s="126"/>
      <c r="M5041" s="126"/>
      <c r="N5041" s="226">
        <v>114266.12</v>
      </c>
      <c r="O5041" s="226">
        <v>0</v>
      </c>
      <c r="P5041" s="126" t="s">
        <v>1331</v>
      </c>
    </row>
    <row r="5042" spans="1:16" ht="76.5">
      <c r="A5042" s="126">
        <v>25</v>
      </c>
      <c r="B5042" s="126"/>
      <c r="C5042" s="127" t="s">
        <v>695</v>
      </c>
      <c r="D5042" s="121">
        <v>43049</v>
      </c>
      <c r="E5042" s="122" t="s">
        <v>10683</v>
      </c>
      <c r="F5042" s="122" t="s">
        <v>1368</v>
      </c>
      <c r="G5042" s="122">
        <v>15486607</v>
      </c>
      <c r="H5042" s="126"/>
      <c r="I5042" s="130" t="s">
        <v>12051</v>
      </c>
      <c r="J5042" s="126"/>
      <c r="K5042" s="126"/>
      <c r="L5042" s="126"/>
      <c r="M5042" s="126"/>
      <c r="N5042" s="226">
        <v>93576.54</v>
      </c>
      <c r="O5042" s="226">
        <v>0</v>
      </c>
      <c r="P5042" s="126" t="s">
        <v>1331</v>
      </c>
    </row>
    <row r="5043" spans="1:16" ht="76.5">
      <c r="A5043" s="126">
        <v>25</v>
      </c>
      <c r="B5043" s="126"/>
      <c r="C5043" s="127" t="s">
        <v>695</v>
      </c>
      <c r="D5043" s="121">
        <v>43049</v>
      </c>
      <c r="E5043" s="122" t="s">
        <v>10684</v>
      </c>
      <c r="F5043" s="122" t="s">
        <v>1368</v>
      </c>
      <c r="G5043" s="122">
        <v>15486260</v>
      </c>
      <c r="H5043" s="126"/>
      <c r="I5043" s="130" t="s">
        <v>12052</v>
      </c>
      <c r="J5043" s="126"/>
      <c r="K5043" s="126"/>
      <c r="L5043" s="126"/>
      <c r="M5043" s="126"/>
      <c r="N5043" s="226">
        <v>600000</v>
      </c>
      <c r="O5043" s="226">
        <v>0</v>
      </c>
      <c r="P5043" s="126" t="s">
        <v>1331</v>
      </c>
    </row>
    <row r="5044" spans="1:16" ht="76.5">
      <c r="A5044" s="126">
        <v>25</v>
      </c>
      <c r="B5044" s="126"/>
      <c r="C5044" s="127" t="s">
        <v>695</v>
      </c>
      <c r="D5044" s="121">
        <v>43049</v>
      </c>
      <c r="E5044" s="122" t="s">
        <v>10685</v>
      </c>
      <c r="F5044" s="122" t="s">
        <v>1368</v>
      </c>
      <c r="G5044" s="122">
        <v>15488828</v>
      </c>
      <c r="H5044" s="126"/>
      <c r="I5044" s="130" t="s">
        <v>12053</v>
      </c>
      <c r="J5044" s="126"/>
      <c r="K5044" s="126"/>
      <c r="L5044" s="126"/>
      <c r="M5044" s="126"/>
      <c r="N5044" s="226">
        <v>600000</v>
      </c>
      <c r="O5044" s="226">
        <v>0</v>
      </c>
      <c r="P5044" s="126" t="s">
        <v>1331</v>
      </c>
    </row>
    <row r="5045" spans="1:16" ht="76.5">
      <c r="A5045" s="126">
        <v>25</v>
      </c>
      <c r="B5045" s="126"/>
      <c r="C5045" s="127" t="s">
        <v>695</v>
      </c>
      <c r="D5045" s="121">
        <v>43049</v>
      </c>
      <c r="E5045" s="122" t="s">
        <v>10686</v>
      </c>
      <c r="F5045" s="122" t="s">
        <v>1368</v>
      </c>
      <c r="G5045" s="122">
        <v>15486634</v>
      </c>
      <c r="H5045" s="126"/>
      <c r="I5045" s="130" t="s">
        <v>12054</v>
      </c>
      <c r="J5045" s="126"/>
      <c r="K5045" s="126"/>
      <c r="L5045" s="126"/>
      <c r="M5045" s="126"/>
      <c r="N5045" s="226">
        <v>600000</v>
      </c>
      <c r="O5045" s="226">
        <v>0</v>
      </c>
      <c r="P5045" s="126" t="s">
        <v>1331</v>
      </c>
    </row>
    <row r="5046" spans="1:16" ht="76.5">
      <c r="A5046" s="126">
        <v>25</v>
      </c>
      <c r="B5046" s="126"/>
      <c r="C5046" s="127" t="s">
        <v>695</v>
      </c>
      <c r="D5046" s="121">
        <v>43049</v>
      </c>
      <c r="E5046" s="122" t="s">
        <v>10687</v>
      </c>
      <c r="F5046" s="122" t="s">
        <v>1368</v>
      </c>
      <c r="G5046" s="122">
        <v>15488829</v>
      </c>
      <c r="H5046" s="126"/>
      <c r="I5046" s="130" t="s">
        <v>12055</v>
      </c>
      <c r="J5046" s="126"/>
      <c r="K5046" s="126"/>
      <c r="L5046" s="126"/>
      <c r="M5046" s="126"/>
      <c r="N5046" s="226">
        <v>400217.89</v>
      </c>
      <c r="O5046" s="226">
        <v>0</v>
      </c>
      <c r="P5046" s="126" t="s">
        <v>1331</v>
      </c>
    </row>
    <row r="5047" spans="1:16" ht="76.5">
      <c r="A5047" s="126">
        <v>25</v>
      </c>
      <c r="B5047" s="126"/>
      <c r="C5047" s="127" t="s">
        <v>695</v>
      </c>
      <c r="D5047" s="121">
        <v>43049</v>
      </c>
      <c r="E5047" s="122" t="s">
        <v>10688</v>
      </c>
      <c r="F5047" s="122" t="s">
        <v>1368</v>
      </c>
      <c r="G5047" s="122">
        <v>15504385</v>
      </c>
      <c r="H5047" s="126"/>
      <c r="I5047" s="130" t="s">
        <v>12056</v>
      </c>
      <c r="J5047" s="126"/>
      <c r="K5047" s="126"/>
      <c r="L5047" s="126"/>
      <c r="M5047" s="126"/>
      <c r="N5047" s="226">
        <v>600000</v>
      </c>
      <c r="O5047" s="226">
        <v>0</v>
      </c>
      <c r="P5047" s="126" t="s">
        <v>1331</v>
      </c>
    </row>
    <row r="5048" spans="1:16" ht="76.5">
      <c r="A5048" s="126">
        <v>25</v>
      </c>
      <c r="B5048" s="126"/>
      <c r="C5048" s="127" t="s">
        <v>695</v>
      </c>
      <c r="D5048" s="121">
        <v>43049</v>
      </c>
      <c r="E5048" s="122" t="s">
        <v>10689</v>
      </c>
      <c r="F5048" s="122" t="s">
        <v>1368</v>
      </c>
      <c r="G5048" s="122">
        <v>15488827</v>
      </c>
      <c r="H5048" s="126"/>
      <c r="I5048" s="130" t="s">
        <v>12057</v>
      </c>
      <c r="J5048" s="126"/>
      <c r="K5048" s="126"/>
      <c r="L5048" s="126"/>
      <c r="M5048" s="126"/>
      <c r="N5048" s="226">
        <v>77947.91</v>
      </c>
      <c r="O5048" s="226">
        <v>0</v>
      </c>
      <c r="P5048" s="126" t="s">
        <v>1331</v>
      </c>
    </row>
    <row r="5049" spans="1:16" ht="76.5">
      <c r="A5049" s="126">
        <v>25</v>
      </c>
      <c r="B5049" s="126"/>
      <c r="C5049" s="127" t="s">
        <v>695</v>
      </c>
      <c r="D5049" s="121">
        <v>43049</v>
      </c>
      <c r="E5049" s="122" t="s">
        <v>10690</v>
      </c>
      <c r="F5049" s="122" t="s">
        <v>1368</v>
      </c>
      <c r="G5049" s="122">
        <v>15486640</v>
      </c>
      <c r="H5049" s="126"/>
      <c r="I5049" s="130" t="s">
        <v>12058</v>
      </c>
      <c r="J5049" s="126"/>
      <c r="K5049" s="126"/>
      <c r="L5049" s="126"/>
      <c r="M5049" s="126"/>
      <c r="N5049" s="226">
        <v>104692.02</v>
      </c>
      <c r="O5049" s="226">
        <v>0</v>
      </c>
      <c r="P5049" s="126" t="s">
        <v>1331</v>
      </c>
    </row>
    <row r="5050" spans="1:16" ht="76.5">
      <c r="A5050" s="126">
        <v>25</v>
      </c>
      <c r="B5050" s="126"/>
      <c r="C5050" s="127" t="s">
        <v>695</v>
      </c>
      <c r="D5050" s="121">
        <v>43049</v>
      </c>
      <c r="E5050" s="122" t="s">
        <v>10691</v>
      </c>
      <c r="F5050" s="122" t="s">
        <v>1368</v>
      </c>
      <c r="G5050" s="122">
        <v>15505006</v>
      </c>
      <c r="H5050" s="126"/>
      <c r="I5050" s="130" t="s">
        <v>12059</v>
      </c>
      <c r="J5050" s="126"/>
      <c r="K5050" s="126"/>
      <c r="L5050" s="126"/>
      <c r="M5050" s="126"/>
      <c r="N5050" s="226">
        <v>599984.85</v>
      </c>
      <c r="O5050" s="226">
        <v>0</v>
      </c>
      <c r="P5050" s="126" t="s">
        <v>1331</v>
      </c>
    </row>
    <row r="5051" spans="1:16" ht="76.5">
      <c r="A5051" s="126">
        <v>25</v>
      </c>
      <c r="B5051" s="126"/>
      <c r="C5051" s="127" t="s">
        <v>695</v>
      </c>
      <c r="D5051" s="121">
        <v>43049</v>
      </c>
      <c r="E5051" s="122" t="s">
        <v>10692</v>
      </c>
      <c r="F5051" s="122" t="s">
        <v>1368</v>
      </c>
      <c r="G5051" s="122">
        <v>15486227</v>
      </c>
      <c r="H5051" s="126"/>
      <c r="I5051" s="130" t="s">
        <v>12060</v>
      </c>
      <c r="J5051" s="126"/>
      <c r="K5051" s="126"/>
      <c r="L5051" s="126"/>
      <c r="M5051" s="126"/>
      <c r="N5051" s="226">
        <v>600000</v>
      </c>
      <c r="O5051" s="226">
        <v>0</v>
      </c>
      <c r="P5051" s="126" t="s">
        <v>1331</v>
      </c>
    </row>
    <row r="5052" spans="1:16" ht="76.5">
      <c r="A5052" s="126">
        <v>25</v>
      </c>
      <c r="B5052" s="126"/>
      <c r="C5052" s="127" t="s">
        <v>695</v>
      </c>
      <c r="D5052" s="121">
        <v>43049</v>
      </c>
      <c r="E5052" s="122" t="s">
        <v>10693</v>
      </c>
      <c r="F5052" s="122" t="s">
        <v>1368</v>
      </c>
      <c r="G5052" s="122">
        <v>15505178</v>
      </c>
      <c r="H5052" s="126"/>
      <c r="I5052" s="130" t="s">
        <v>12061</v>
      </c>
      <c r="J5052" s="126"/>
      <c r="K5052" s="126"/>
      <c r="L5052" s="126"/>
      <c r="M5052" s="126"/>
      <c r="N5052" s="226">
        <v>582857.81999999995</v>
      </c>
      <c r="O5052" s="226">
        <v>0</v>
      </c>
      <c r="P5052" s="126" t="s">
        <v>1331</v>
      </c>
    </row>
    <row r="5053" spans="1:16" ht="76.5">
      <c r="A5053" s="126">
        <v>25</v>
      </c>
      <c r="B5053" s="126"/>
      <c r="C5053" s="127" t="s">
        <v>695</v>
      </c>
      <c r="D5053" s="121">
        <v>43049</v>
      </c>
      <c r="E5053" s="122" t="s">
        <v>10694</v>
      </c>
      <c r="F5053" s="122" t="s">
        <v>1368</v>
      </c>
      <c r="G5053" s="122">
        <v>15485924</v>
      </c>
      <c r="H5053" s="126"/>
      <c r="I5053" s="130" t="s">
        <v>12062</v>
      </c>
      <c r="J5053" s="126"/>
      <c r="K5053" s="126"/>
      <c r="L5053" s="126"/>
      <c r="M5053" s="126"/>
      <c r="N5053" s="226">
        <v>599261</v>
      </c>
      <c r="O5053" s="226">
        <v>0</v>
      </c>
      <c r="P5053" s="126" t="s">
        <v>1331</v>
      </c>
    </row>
    <row r="5054" spans="1:16" ht="76.5">
      <c r="A5054" s="126">
        <v>25</v>
      </c>
      <c r="B5054" s="126"/>
      <c r="C5054" s="127" t="s">
        <v>695</v>
      </c>
      <c r="D5054" s="121">
        <v>43049</v>
      </c>
      <c r="E5054" s="122" t="s">
        <v>10695</v>
      </c>
      <c r="F5054" s="122" t="s">
        <v>1368</v>
      </c>
      <c r="G5054" s="122">
        <v>15504798</v>
      </c>
      <c r="H5054" s="126"/>
      <c r="I5054" s="130" t="s">
        <v>12063</v>
      </c>
      <c r="J5054" s="126"/>
      <c r="K5054" s="126"/>
      <c r="L5054" s="126"/>
      <c r="M5054" s="126"/>
      <c r="N5054" s="226">
        <v>599951.16</v>
      </c>
      <c r="O5054" s="226">
        <v>0</v>
      </c>
      <c r="P5054" s="126" t="s">
        <v>1331</v>
      </c>
    </row>
    <row r="5055" spans="1:16" ht="76.5">
      <c r="A5055" s="126">
        <v>25</v>
      </c>
      <c r="B5055" s="126"/>
      <c r="C5055" s="127" t="s">
        <v>695</v>
      </c>
      <c r="D5055" s="121">
        <v>43049</v>
      </c>
      <c r="E5055" s="122" t="s">
        <v>10696</v>
      </c>
      <c r="F5055" s="122" t="s">
        <v>1368</v>
      </c>
      <c r="G5055" s="122">
        <v>15504654</v>
      </c>
      <c r="H5055" s="126"/>
      <c r="I5055" s="130" t="s">
        <v>12064</v>
      </c>
      <c r="J5055" s="126"/>
      <c r="K5055" s="126"/>
      <c r="L5055" s="126"/>
      <c r="M5055" s="126"/>
      <c r="N5055" s="226">
        <v>600000</v>
      </c>
      <c r="O5055" s="226">
        <v>0</v>
      </c>
      <c r="P5055" s="126" t="s">
        <v>1331</v>
      </c>
    </row>
    <row r="5056" spans="1:16" ht="76.5">
      <c r="A5056" s="126">
        <v>25</v>
      </c>
      <c r="B5056" s="126"/>
      <c r="C5056" s="127" t="s">
        <v>695</v>
      </c>
      <c r="D5056" s="121">
        <v>43049</v>
      </c>
      <c r="E5056" s="122" t="s">
        <v>10697</v>
      </c>
      <c r="F5056" s="122" t="s">
        <v>1368</v>
      </c>
      <c r="G5056" s="122">
        <v>15502154</v>
      </c>
      <c r="H5056" s="126"/>
      <c r="I5056" s="130" t="s">
        <v>12065</v>
      </c>
      <c r="J5056" s="126"/>
      <c r="K5056" s="126"/>
      <c r="L5056" s="126"/>
      <c r="M5056" s="126"/>
      <c r="N5056" s="226">
        <v>600000</v>
      </c>
      <c r="O5056" s="226">
        <v>0</v>
      </c>
      <c r="P5056" s="126" t="s">
        <v>1331</v>
      </c>
    </row>
    <row r="5057" spans="1:16" ht="76.5">
      <c r="A5057" s="126">
        <v>586</v>
      </c>
      <c r="B5057" s="126"/>
      <c r="C5057" s="127" t="s">
        <v>223</v>
      </c>
      <c r="D5057" s="121">
        <v>43049</v>
      </c>
      <c r="E5057" s="122" t="s">
        <v>10698</v>
      </c>
      <c r="F5057" s="122" t="s">
        <v>11</v>
      </c>
      <c r="G5057" s="122">
        <v>903702</v>
      </c>
      <c r="H5057" s="126"/>
      <c r="I5057" s="130" t="s">
        <v>12066</v>
      </c>
      <c r="J5057" s="126"/>
      <c r="K5057" s="126"/>
      <c r="L5057" s="126"/>
      <c r="M5057" s="126"/>
      <c r="N5057" s="226">
        <v>995.97</v>
      </c>
      <c r="O5057" s="226">
        <v>0</v>
      </c>
      <c r="P5057" s="126" t="s">
        <v>1331</v>
      </c>
    </row>
    <row r="5058" spans="1:16" ht="63.75">
      <c r="A5058" s="126">
        <v>10</v>
      </c>
      <c r="B5058" s="126"/>
      <c r="C5058" s="127" t="s">
        <v>691</v>
      </c>
      <c r="D5058" s="121">
        <v>43049</v>
      </c>
      <c r="E5058" s="122" t="s">
        <v>10699</v>
      </c>
      <c r="F5058" s="122" t="s">
        <v>15</v>
      </c>
      <c r="G5058" s="122">
        <v>591459</v>
      </c>
      <c r="H5058" s="126"/>
      <c r="I5058" s="130" t="s">
        <v>12067</v>
      </c>
      <c r="J5058" s="126"/>
      <c r="K5058" s="126"/>
      <c r="L5058" s="126"/>
      <c r="M5058" s="126"/>
      <c r="N5058" s="226">
        <v>50</v>
      </c>
      <c r="O5058" s="226">
        <v>0</v>
      </c>
      <c r="P5058" s="126" t="s">
        <v>1331</v>
      </c>
    </row>
    <row r="5059" spans="1:16" ht="63.75">
      <c r="A5059" s="126">
        <v>10</v>
      </c>
      <c r="B5059" s="126"/>
      <c r="C5059" s="127" t="s">
        <v>691</v>
      </c>
      <c r="D5059" s="121">
        <v>43049</v>
      </c>
      <c r="E5059" s="122" t="s">
        <v>10700</v>
      </c>
      <c r="F5059" s="122" t="s">
        <v>15</v>
      </c>
      <c r="G5059" s="122">
        <v>591461</v>
      </c>
      <c r="H5059" s="126"/>
      <c r="I5059" s="130" t="s">
        <v>12068</v>
      </c>
      <c r="J5059" s="126"/>
      <c r="K5059" s="126"/>
      <c r="L5059" s="126"/>
      <c r="M5059" s="126"/>
      <c r="N5059" s="226">
        <v>50</v>
      </c>
      <c r="O5059" s="226">
        <v>0</v>
      </c>
      <c r="P5059" s="126" t="s">
        <v>1331</v>
      </c>
    </row>
    <row r="5060" spans="1:16" ht="63.75">
      <c r="A5060" s="126">
        <v>10</v>
      </c>
      <c r="B5060" s="126"/>
      <c r="C5060" s="127" t="s">
        <v>691</v>
      </c>
      <c r="D5060" s="121">
        <v>43049</v>
      </c>
      <c r="E5060" s="122" t="s">
        <v>10701</v>
      </c>
      <c r="F5060" s="122" t="s">
        <v>15</v>
      </c>
      <c r="G5060" s="122">
        <v>591463</v>
      </c>
      <c r="H5060" s="126"/>
      <c r="I5060" s="130" t="s">
        <v>12069</v>
      </c>
      <c r="J5060" s="126"/>
      <c r="K5060" s="126"/>
      <c r="L5060" s="126"/>
      <c r="M5060" s="126"/>
      <c r="N5060" s="226">
        <v>50</v>
      </c>
      <c r="O5060" s="226">
        <v>0</v>
      </c>
      <c r="P5060" s="126" t="s">
        <v>1331</v>
      </c>
    </row>
    <row r="5061" spans="1:16" ht="63.75">
      <c r="A5061" s="126">
        <v>10</v>
      </c>
      <c r="B5061" s="126"/>
      <c r="C5061" s="127" t="s">
        <v>691</v>
      </c>
      <c r="D5061" s="121">
        <v>43049</v>
      </c>
      <c r="E5061" s="122" t="s">
        <v>10702</v>
      </c>
      <c r="F5061" s="122" t="s">
        <v>15</v>
      </c>
      <c r="G5061" s="122">
        <v>591465</v>
      </c>
      <c r="H5061" s="126"/>
      <c r="I5061" s="130" t="s">
        <v>12070</v>
      </c>
      <c r="J5061" s="126"/>
      <c r="K5061" s="126"/>
      <c r="L5061" s="126"/>
      <c r="M5061" s="126"/>
      <c r="N5061" s="226">
        <v>50</v>
      </c>
      <c r="O5061" s="226">
        <v>0</v>
      </c>
      <c r="P5061" s="126" t="s">
        <v>1331</v>
      </c>
    </row>
    <row r="5062" spans="1:16" ht="63.75">
      <c r="A5062" s="126">
        <v>10</v>
      </c>
      <c r="B5062" s="126"/>
      <c r="C5062" s="127" t="s">
        <v>691</v>
      </c>
      <c r="D5062" s="121">
        <v>43049</v>
      </c>
      <c r="E5062" s="122" t="s">
        <v>10703</v>
      </c>
      <c r="F5062" s="122" t="s">
        <v>15</v>
      </c>
      <c r="G5062" s="122">
        <v>591467</v>
      </c>
      <c r="H5062" s="126"/>
      <c r="I5062" s="130" t="s">
        <v>12071</v>
      </c>
      <c r="J5062" s="126"/>
      <c r="K5062" s="126"/>
      <c r="L5062" s="126"/>
      <c r="M5062" s="126"/>
      <c r="N5062" s="226">
        <v>50</v>
      </c>
      <c r="O5062" s="226">
        <v>0</v>
      </c>
      <c r="P5062" s="126" t="s">
        <v>1331</v>
      </c>
    </row>
    <row r="5063" spans="1:16" ht="51">
      <c r="A5063" s="126">
        <v>10</v>
      </c>
      <c r="B5063" s="126"/>
      <c r="C5063" s="127" t="s">
        <v>691</v>
      </c>
      <c r="D5063" s="121">
        <v>43049</v>
      </c>
      <c r="E5063" s="122" t="s">
        <v>10704</v>
      </c>
      <c r="F5063" s="122" t="s">
        <v>15</v>
      </c>
      <c r="G5063" s="122">
        <v>591469</v>
      </c>
      <c r="H5063" s="126"/>
      <c r="I5063" s="130" t="s">
        <v>12072</v>
      </c>
      <c r="J5063" s="126"/>
      <c r="K5063" s="126"/>
      <c r="L5063" s="126"/>
      <c r="M5063" s="126"/>
      <c r="N5063" s="226">
        <v>50</v>
      </c>
      <c r="O5063" s="226">
        <v>0</v>
      </c>
      <c r="P5063" s="126" t="s">
        <v>1331</v>
      </c>
    </row>
    <row r="5064" spans="1:16" ht="89.25">
      <c r="A5064" s="126">
        <v>25</v>
      </c>
      <c r="B5064" s="126"/>
      <c r="C5064" s="127" t="s">
        <v>695</v>
      </c>
      <c r="D5064" s="121">
        <v>43049</v>
      </c>
      <c r="E5064" s="122" t="s">
        <v>10705</v>
      </c>
      <c r="F5064" s="122" t="s">
        <v>15</v>
      </c>
      <c r="G5064" s="122">
        <v>3563</v>
      </c>
      <c r="H5064" s="126"/>
      <c r="I5064" s="130" t="s">
        <v>12073</v>
      </c>
      <c r="J5064" s="126"/>
      <c r="K5064" s="126"/>
      <c r="L5064" s="126"/>
      <c r="M5064" s="126"/>
      <c r="N5064" s="226">
        <v>276.17</v>
      </c>
      <c r="O5064" s="226">
        <v>0</v>
      </c>
      <c r="P5064" s="126" t="s">
        <v>1331</v>
      </c>
    </row>
    <row r="5065" spans="1:16" ht="51">
      <c r="A5065" s="126">
        <v>86</v>
      </c>
      <c r="B5065" s="126"/>
      <c r="C5065" s="127" t="s">
        <v>711</v>
      </c>
      <c r="D5065" s="121">
        <v>43049</v>
      </c>
      <c r="E5065" s="122" t="s">
        <v>10706</v>
      </c>
      <c r="F5065" s="122" t="s">
        <v>15</v>
      </c>
      <c r="G5065" s="122">
        <v>591905</v>
      </c>
      <c r="H5065" s="126"/>
      <c r="I5065" s="130" t="s">
        <v>12074</v>
      </c>
      <c r="J5065" s="126"/>
      <c r="K5065" s="126"/>
      <c r="L5065" s="126"/>
      <c r="M5065" s="126"/>
      <c r="N5065" s="226">
        <v>50</v>
      </c>
      <c r="O5065" s="226">
        <v>0</v>
      </c>
      <c r="P5065" s="126" t="s">
        <v>1331</v>
      </c>
    </row>
    <row r="5066" spans="1:16" ht="76.5">
      <c r="A5066" s="126">
        <v>10</v>
      </c>
      <c r="B5066" s="126"/>
      <c r="C5066" s="127" t="s">
        <v>691</v>
      </c>
      <c r="D5066" s="121">
        <v>43049</v>
      </c>
      <c r="E5066" s="122" t="s">
        <v>10707</v>
      </c>
      <c r="F5066" s="122" t="s">
        <v>15</v>
      </c>
      <c r="G5066" s="122">
        <v>592018</v>
      </c>
      <c r="H5066" s="126"/>
      <c r="I5066" s="130" t="s">
        <v>12075</v>
      </c>
      <c r="J5066" s="126"/>
      <c r="K5066" s="126"/>
      <c r="L5066" s="126"/>
      <c r="M5066" s="126"/>
      <c r="N5066" s="226">
        <v>50</v>
      </c>
      <c r="O5066" s="226">
        <v>0</v>
      </c>
      <c r="P5066" s="126" t="s">
        <v>1331</v>
      </c>
    </row>
    <row r="5067" spans="1:16" ht="51">
      <c r="A5067" s="126">
        <v>513</v>
      </c>
      <c r="B5067" s="126"/>
      <c r="C5067" s="127" t="s">
        <v>201</v>
      </c>
      <c r="D5067" s="121">
        <v>43049</v>
      </c>
      <c r="E5067" s="122" t="s">
        <v>10708</v>
      </c>
      <c r="F5067" s="122" t="s">
        <v>15</v>
      </c>
      <c r="G5067" s="122">
        <v>592024</v>
      </c>
      <c r="H5067" s="126"/>
      <c r="I5067" s="130" t="s">
        <v>12076</v>
      </c>
      <c r="J5067" s="126"/>
      <c r="K5067" s="126"/>
      <c r="L5067" s="126"/>
      <c r="M5067" s="126"/>
      <c r="N5067" s="226">
        <v>50</v>
      </c>
      <c r="O5067" s="226">
        <v>0</v>
      </c>
      <c r="P5067" s="126" t="s">
        <v>1331</v>
      </c>
    </row>
    <row r="5068" spans="1:16" ht="63.75">
      <c r="A5068" s="126">
        <v>10</v>
      </c>
      <c r="B5068" s="126"/>
      <c r="C5068" s="127" t="s">
        <v>691</v>
      </c>
      <c r="D5068" s="121">
        <v>43049</v>
      </c>
      <c r="E5068" s="122" t="s">
        <v>10709</v>
      </c>
      <c r="F5068" s="122" t="s">
        <v>15</v>
      </c>
      <c r="G5068" s="122">
        <v>592028</v>
      </c>
      <c r="H5068" s="126"/>
      <c r="I5068" s="130" t="s">
        <v>12077</v>
      </c>
      <c r="J5068" s="126"/>
      <c r="K5068" s="126"/>
      <c r="L5068" s="126"/>
      <c r="M5068" s="126"/>
      <c r="N5068" s="226">
        <v>50</v>
      </c>
      <c r="O5068" s="226">
        <v>0</v>
      </c>
      <c r="P5068" s="126" t="s">
        <v>1331</v>
      </c>
    </row>
    <row r="5069" spans="1:16" ht="76.5">
      <c r="A5069" s="126">
        <v>25</v>
      </c>
      <c r="B5069" s="126"/>
      <c r="C5069" s="127" t="s">
        <v>695</v>
      </c>
      <c r="D5069" s="121">
        <v>43049</v>
      </c>
      <c r="E5069" s="122" t="s">
        <v>10710</v>
      </c>
      <c r="F5069" s="122" t="s">
        <v>1368</v>
      </c>
      <c r="G5069" s="122">
        <v>15486663</v>
      </c>
      <c r="H5069" s="126"/>
      <c r="I5069" s="130" t="s">
        <v>12078</v>
      </c>
      <c r="J5069" s="126"/>
      <c r="K5069" s="126"/>
      <c r="L5069" s="126"/>
      <c r="M5069" s="126"/>
      <c r="N5069" s="226">
        <v>85714.29</v>
      </c>
      <c r="O5069" s="226">
        <v>0</v>
      </c>
      <c r="P5069" s="126" t="s">
        <v>1331</v>
      </c>
    </row>
    <row r="5070" spans="1:16" ht="76.5">
      <c r="A5070" s="126">
        <v>25</v>
      </c>
      <c r="B5070" s="126"/>
      <c r="C5070" s="127" t="s">
        <v>695</v>
      </c>
      <c r="D5070" s="121">
        <v>43049</v>
      </c>
      <c r="E5070" s="122" t="s">
        <v>10711</v>
      </c>
      <c r="F5070" s="122" t="s">
        <v>1368</v>
      </c>
      <c r="G5070" s="122">
        <v>15486683</v>
      </c>
      <c r="H5070" s="126"/>
      <c r="I5070" s="130" t="s">
        <v>12079</v>
      </c>
      <c r="J5070" s="126"/>
      <c r="K5070" s="126"/>
      <c r="L5070" s="126"/>
      <c r="M5070" s="126"/>
      <c r="N5070" s="226">
        <v>85714.29</v>
      </c>
      <c r="O5070" s="226">
        <v>0</v>
      </c>
      <c r="P5070" s="126" t="s">
        <v>1331</v>
      </c>
    </row>
    <row r="5071" spans="1:16" ht="76.5">
      <c r="A5071" s="126">
        <v>25</v>
      </c>
      <c r="B5071" s="126"/>
      <c r="C5071" s="127" t="s">
        <v>695</v>
      </c>
      <c r="D5071" s="121">
        <v>43049</v>
      </c>
      <c r="E5071" s="122" t="s">
        <v>10712</v>
      </c>
      <c r="F5071" s="122" t="s">
        <v>1368</v>
      </c>
      <c r="G5071" s="122">
        <v>15486719</v>
      </c>
      <c r="H5071" s="126"/>
      <c r="I5071" s="130" t="s">
        <v>12080</v>
      </c>
      <c r="J5071" s="126"/>
      <c r="K5071" s="126"/>
      <c r="L5071" s="126"/>
      <c r="M5071" s="126"/>
      <c r="N5071" s="226">
        <v>85714.29</v>
      </c>
      <c r="O5071" s="226">
        <v>0</v>
      </c>
      <c r="P5071" s="126" t="s">
        <v>1331</v>
      </c>
    </row>
    <row r="5072" spans="1:16" ht="76.5">
      <c r="A5072" s="126">
        <v>25</v>
      </c>
      <c r="B5072" s="126"/>
      <c r="C5072" s="127" t="s">
        <v>695</v>
      </c>
      <c r="D5072" s="121">
        <v>43049</v>
      </c>
      <c r="E5072" s="122" t="s">
        <v>10713</v>
      </c>
      <c r="F5072" s="122" t="s">
        <v>1368</v>
      </c>
      <c r="G5072" s="122">
        <v>15486995</v>
      </c>
      <c r="H5072" s="126"/>
      <c r="I5072" s="130" t="s">
        <v>12081</v>
      </c>
      <c r="J5072" s="126"/>
      <c r="K5072" s="126"/>
      <c r="L5072" s="126"/>
      <c r="M5072" s="126"/>
      <c r="N5072" s="226">
        <v>85714.28</v>
      </c>
      <c r="O5072" s="226">
        <v>0</v>
      </c>
      <c r="P5072" s="126" t="s">
        <v>1331</v>
      </c>
    </row>
    <row r="5073" spans="1:16" ht="76.5">
      <c r="A5073" s="126">
        <v>25</v>
      </c>
      <c r="B5073" s="126"/>
      <c r="C5073" s="127" t="s">
        <v>695</v>
      </c>
      <c r="D5073" s="121">
        <v>43049</v>
      </c>
      <c r="E5073" s="122" t="s">
        <v>10714</v>
      </c>
      <c r="F5073" s="122" t="s">
        <v>1368</v>
      </c>
      <c r="G5073" s="122">
        <v>15487118</v>
      </c>
      <c r="H5073" s="126"/>
      <c r="I5073" s="130" t="s">
        <v>12082</v>
      </c>
      <c r="J5073" s="126"/>
      <c r="K5073" s="126"/>
      <c r="L5073" s="126"/>
      <c r="M5073" s="126"/>
      <c r="N5073" s="226">
        <v>85714.29</v>
      </c>
      <c r="O5073" s="226">
        <v>0</v>
      </c>
      <c r="P5073" s="126" t="s">
        <v>1331</v>
      </c>
    </row>
    <row r="5074" spans="1:16" ht="76.5">
      <c r="A5074" s="126">
        <v>25</v>
      </c>
      <c r="B5074" s="126"/>
      <c r="C5074" s="127" t="s">
        <v>695</v>
      </c>
      <c r="D5074" s="121">
        <v>43049</v>
      </c>
      <c r="E5074" s="122" t="s">
        <v>10715</v>
      </c>
      <c r="F5074" s="122" t="s">
        <v>1368</v>
      </c>
      <c r="G5074" s="122">
        <v>15487304</v>
      </c>
      <c r="H5074" s="126"/>
      <c r="I5074" s="130" t="s">
        <v>12083</v>
      </c>
      <c r="J5074" s="126"/>
      <c r="K5074" s="126"/>
      <c r="L5074" s="126"/>
      <c r="M5074" s="126"/>
      <c r="N5074" s="226">
        <v>85714.29</v>
      </c>
      <c r="O5074" s="226">
        <v>0</v>
      </c>
      <c r="P5074" s="126" t="s">
        <v>1331</v>
      </c>
    </row>
    <row r="5075" spans="1:16" ht="76.5">
      <c r="A5075" s="126">
        <v>25</v>
      </c>
      <c r="B5075" s="126"/>
      <c r="C5075" s="127" t="s">
        <v>695</v>
      </c>
      <c r="D5075" s="121">
        <v>43049</v>
      </c>
      <c r="E5075" s="122" t="s">
        <v>10716</v>
      </c>
      <c r="F5075" s="122" t="s">
        <v>1368</v>
      </c>
      <c r="G5075" s="122">
        <v>15487611</v>
      </c>
      <c r="H5075" s="126"/>
      <c r="I5075" s="130" t="s">
        <v>12084</v>
      </c>
      <c r="J5075" s="126"/>
      <c r="K5075" s="126"/>
      <c r="L5075" s="126"/>
      <c r="M5075" s="126"/>
      <c r="N5075" s="226">
        <v>85714.29</v>
      </c>
      <c r="O5075" s="226">
        <v>0</v>
      </c>
      <c r="P5075" s="126" t="s">
        <v>1331</v>
      </c>
    </row>
    <row r="5076" spans="1:16" ht="76.5">
      <c r="A5076" s="126">
        <v>25</v>
      </c>
      <c r="B5076" s="126"/>
      <c r="C5076" s="127" t="s">
        <v>695</v>
      </c>
      <c r="D5076" s="121">
        <v>43049</v>
      </c>
      <c r="E5076" s="122" t="s">
        <v>10717</v>
      </c>
      <c r="F5076" s="122" t="s">
        <v>1368</v>
      </c>
      <c r="G5076" s="122">
        <v>15501660</v>
      </c>
      <c r="H5076" s="126"/>
      <c r="I5076" s="130" t="s">
        <v>12085</v>
      </c>
      <c r="J5076" s="126"/>
      <c r="K5076" s="126"/>
      <c r="L5076" s="126"/>
      <c r="M5076" s="126"/>
      <c r="N5076" s="226">
        <v>207247.92</v>
      </c>
      <c r="O5076" s="226">
        <v>0</v>
      </c>
      <c r="P5076" s="126" t="s">
        <v>1331</v>
      </c>
    </row>
    <row r="5077" spans="1:16" ht="76.5">
      <c r="A5077" s="126">
        <v>25</v>
      </c>
      <c r="B5077" s="126"/>
      <c r="C5077" s="127" t="s">
        <v>695</v>
      </c>
      <c r="D5077" s="121">
        <v>43049</v>
      </c>
      <c r="E5077" s="122" t="s">
        <v>10718</v>
      </c>
      <c r="F5077" s="122" t="s">
        <v>1368</v>
      </c>
      <c r="G5077" s="122">
        <v>15501678</v>
      </c>
      <c r="H5077" s="126"/>
      <c r="I5077" s="130" t="s">
        <v>12086</v>
      </c>
      <c r="J5077" s="126"/>
      <c r="K5077" s="126"/>
      <c r="L5077" s="126"/>
      <c r="M5077" s="126"/>
      <c r="N5077" s="226">
        <v>111558.41</v>
      </c>
      <c r="O5077" s="226">
        <v>0</v>
      </c>
      <c r="P5077" s="126" t="s">
        <v>1331</v>
      </c>
    </row>
    <row r="5078" spans="1:16" ht="76.5">
      <c r="A5078" s="126">
        <v>25</v>
      </c>
      <c r="B5078" s="126"/>
      <c r="C5078" s="127" t="s">
        <v>695</v>
      </c>
      <c r="D5078" s="121">
        <v>43049</v>
      </c>
      <c r="E5078" s="122" t="s">
        <v>10719</v>
      </c>
      <c r="F5078" s="122" t="s">
        <v>1368</v>
      </c>
      <c r="G5078" s="122">
        <v>15501785</v>
      </c>
      <c r="H5078" s="126"/>
      <c r="I5078" s="130" t="s">
        <v>12087</v>
      </c>
      <c r="J5078" s="126"/>
      <c r="K5078" s="126"/>
      <c r="L5078" s="126"/>
      <c r="M5078" s="126"/>
      <c r="N5078" s="226">
        <v>106441.42</v>
      </c>
      <c r="O5078" s="226">
        <v>0</v>
      </c>
      <c r="P5078" s="126" t="s">
        <v>1331</v>
      </c>
    </row>
    <row r="5079" spans="1:16" ht="76.5">
      <c r="A5079" s="126">
        <v>25</v>
      </c>
      <c r="B5079" s="126"/>
      <c r="C5079" s="127" t="s">
        <v>695</v>
      </c>
      <c r="D5079" s="121">
        <v>43049</v>
      </c>
      <c r="E5079" s="122" t="s">
        <v>10720</v>
      </c>
      <c r="F5079" s="122" t="s">
        <v>1368</v>
      </c>
      <c r="G5079" s="122">
        <v>15501796</v>
      </c>
      <c r="H5079" s="126"/>
      <c r="I5079" s="130" t="s">
        <v>12088</v>
      </c>
      <c r="J5079" s="126"/>
      <c r="K5079" s="126"/>
      <c r="L5079" s="126"/>
      <c r="M5079" s="126"/>
      <c r="N5079" s="226">
        <v>49576.959999999999</v>
      </c>
      <c r="O5079" s="226">
        <v>0</v>
      </c>
      <c r="P5079" s="126" t="s">
        <v>1331</v>
      </c>
    </row>
    <row r="5080" spans="1:16" ht="76.5">
      <c r="A5080" s="126">
        <v>25</v>
      </c>
      <c r="B5080" s="126"/>
      <c r="C5080" s="127" t="s">
        <v>695</v>
      </c>
      <c r="D5080" s="121">
        <v>43049</v>
      </c>
      <c r="E5080" s="122" t="s">
        <v>10721</v>
      </c>
      <c r="F5080" s="122" t="s">
        <v>1368</v>
      </c>
      <c r="G5080" s="122">
        <v>15501798</v>
      </c>
      <c r="H5080" s="126"/>
      <c r="I5080" s="130" t="s">
        <v>12089</v>
      </c>
      <c r="J5080" s="126"/>
      <c r="K5080" s="126"/>
      <c r="L5080" s="126"/>
      <c r="M5080" s="126"/>
      <c r="N5080" s="226">
        <v>54885.15</v>
      </c>
      <c r="O5080" s="226">
        <v>0</v>
      </c>
      <c r="P5080" s="126" t="s">
        <v>1331</v>
      </c>
    </row>
    <row r="5081" spans="1:16" ht="63.75">
      <c r="A5081" s="126">
        <v>373</v>
      </c>
      <c r="B5081" s="126"/>
      <c r="C5081" s="127" t="s">
        <v>1273</v>
      </c>
      <c r="D5081" s="121">
        <v>43052</v>
      </c>
      <c r="E5081" s="122" t="s">
        <v>10722</v>
      </c>
      <c r="F5081" s="122" t="s">
        <v>1368</v>
      </c>
      <c r="G5081" s="122">
        <v>15502610</v>
      </c>
      <c r="H5081" s="126"/>
      <c r="I5081" s="130" t="s">
        <v>12090</v>
      </c>
      <c r="J5081" s="126"/>
      <c r="K5081" s="126"/>
      <c r="L5081" s="126"/>
      <c r="M5081" s="126"/>
      <c r="N5081" s="226">
        <v>0</v>
      </c>
      <c r="O5081" s="226">
        <v>4019020.86</v>
      </c>
      <c r="P5081" s="126" t="s">
        <v>1331</v>
      </c>
    </row>
    <row r="5082" spans="1:16" ht="51">
      <c r="A5082" s="126">
        <v>25</v>
      </c>
      <c r="B5082" s="126"/>
      <c r="C5082" s="127" t="s">
        <v>695</v>
      </c>
      <c r="D5082" s="121">
        <v>43052</v>
      </c>
      <c r="E5082" s="122" t="s">
        <v>10723</v>
      </c>
      <c r="F5082" s="122" t="s">
        <v>1368</v>
      </c>
      <c r="G5082" s="122">
        <v>15505531</v>
      </c>
      <c r="H5082" s="126"/>
      <c r="I5082" s="130" t="s">
        <v>12091</v>
      </c>
      <c r="J5082" s="126"/>
      <c r="K5082" s="126"/>
      <c r="L5082" s="126"/>
      <c r="M5082" s="126"/>
      <c r="N5082" s="226">
        <v>0</v>
      </c>
      <c r="O5082" s="226">
        <v>144677.28</v>
      </c>
      <c r="P5082" s="126" t="s">
        <v>1331</v>
      </c>
    </row>
    <row r="5083" spans="1:16" ht="76.5">
      <c r="A5083" s="126" t="s">
        <v>620</v>
      </c>
      <c r="B5083" s="126"/>
      <c r="C5083" s="127" t="s">
        <v>714</v>
      </c>
      <c r="D5083" s="121">
        <v>43052</v>
      </c>
      <c r="E5083" s="122" t="s">
        <v>10724</v>
      </c>
      <c r="F5083" s="122" t="s">
        <v>6</v>
      </c>
      <c r="G5083" s="122">
        <v>906799</v>
      </c>
      <c r="H5083" s="126"/>
      <c r="I5083" s="130" t="s">
        <v>12092</v>
      </c>
      <c r="J5083" s="126"/>
      <c r="K5083" s="126"/>
      <c r="L5083" s="126"/>
      <c r="M5083" s="126"/>
      <c r="N5083" s="226">
        <v>0</v>
      </c>
      <c r="O5083" s="223">
        <v>2516681.87</v>
      </c>
      <c r="P5083" s="126" t="s">
        <v>1331</v>
      </c>
    </row>
    <row r="5084" spans="1:16" ht="51">
      <c r="A5084" s="126" t="s">
        <v>620</v>
      </c>
      <c r="B5084" s="126"/>
      <c r="C5084" s="127" t="s">
        <v>714</v>
      </c>
      <c r="D5084" s="121">
        <v>43052</v>
      </c>
      <c r="E5084" s="122" t="s">
        <v>10725</v>
      </c>
      <c r="F5084" s="122" t="s">
        <v>6</v>
      </c>
      <c r="G5084" s="122">
        <v>906905</v>
      </c>
      <c r="H5084" s="126"/>
      <c r="I5084" s="130" t="s">
        <v>12093</v>
      </c>
      <c r="J5084" s="126"/>
      <c r="K5084" s="126"/>
      <c r="L5084" s="126"/>
      <c r="M5084" s="126"/>
      <c r="N5084" s="226">
        <v>0</v>
      </c>
      <c r="O5084" s="226">
        <v>12138.82</v>
      </c>
      <c r="P5084" s="126" t="s">
        <v>1331</v>
      </c>
    </row>
    <row r="5085" spans="1:16" ht="51">
      <c r="A5085" s="126">
        <v>342</v>
      </c>
      <c r="B5085" s="126"/>
      <c r="C5085" s="127" t="s">
        <v>817</v>
      </c>
      <c r="D5085" s="121">
        <v>43052</v>
      </c>
      <c r="E5085" s="122" t="s">
        <v>10726</v>
      </c>
      <c r="F5085" s="122" t="s">
        <v>6</v>
      </c>
      <c r="G5085" s="122">
        <v>906910</v>
      </c>
      <c r="H5085" s="126"/>
      <c r="I5085" s="130" t="s">
        <v>7061</v>
      </c>
      <c r="J5085" s="126"/>
      <c r="K5085" s="126"/>
      <c r="L5085" s="126"/>
      <c r="M5085" s="126"/>
      <c r="N5085" s="226">
        <v>0</v>
      </c>
      <c r="O5085" s="226">
        <v>4236835.16</v>
      </c>
      <c r="P5085" s="126" t="s">
        <v>1331</v>
      </c>
    </row>
    <row r="5086" spans="1:16" ht="76.5">
      <c r="A5086" s="126" t="s">
        <v>621</v>
      </c>
      <c r="B5086" s="126"/>
      <c r="C5086" s="127" t="s">
        <v>715</v>
      </c>
      <c r="D5086" s="121">
        <v>43052</v>
      </c>
      <c r="E5086" s="122" t="s">
        <v>10727</v>
      </c>
      <c r="F5086" s="122" t="s">
        <v>6</v>
      </c>
      <c r="G5086" s="122">
        <v>903933</v>
      </c>
      <c r="H5086" s="126"/>
      <c r="I5086" s="130" t="s">
        <v>12094</v>
      </c>
      <c r="J5086" s="126"/>
      <c r="K5086" s="126"/>
      <c r="L5086" s="126"/>
      <c r="M5086" s="126"/>
      <c r="N5086" s="226">
        <v>0</v>
      </c>
      <c r="O5086" s="226">
        <v>1930405.57</v>
      </c>
      <c r="P5086" s="126" t="s">
        <v>1331</v>
      </c>
    </row>
    <row r="5087" spans="1:16" ht="89.25">
      <c r="A5087" s="126">
        <v>25</v>
      </c>
      <c r="B5087" s="126"/>
      <c r="C5087" s="127" t="s">
        <v>695</v>
      </c>
      <c r="D5087" s="121">
        <v>43052</v>
      </c>
      <c r="E5087" s="122" t="s">
        <v>10728</v>
      </c>
      <c r="F5087" s="122" t="s">
        <v>6</v>
      </c>
      <c r="G5087" s="122">
        <v>903976</v>
      </c>
      <c r="H5087" s="126"/>
      <c r="I5087" s="130" t="s">
        <v>12095</v>
      </c>
      <c r="J5087" s="126"/>
      <c r="K5087" s="126"/>
      <c r="L5087" s="126"/>
      <c r="M5087" s="126"/>
      <c r="N5087" s="226">
        <v>0</v>
      </c>
      <c r="O5087" s="226">
        <v>32012</v>
      </c>
      <c r="P5087" s="126" t="s">
        <v>1331</v>
      </c>
    </row>
    <row r="5088" spans="1:16" ht="63.75">
      <c r="A5088" s="126">
        <v>10</v>
      </c>
      <c r="B5088" s="126"/>
      <c r="C5088" s="127" t="s">
        <v>691</v>
      </c>
      <c r="D5088" s="121">
        <v>43052</v>
      </c>
      <c r="E5088" s="122" t="s">
        <v>10729</v>
      </c>
      <c r="F5088" s="122" t="s">
        <v>15</v>
      </c>
      <c r="G5088" s="122">
        <v>592717</v>
      </c>
      <c r="H5088" s="126"/>
      <c r="I5088" s="130" t="s">
        <v>12096</v>
      </c>
      <c r="J5088" s="126"/>
      <c r="K5088" s="126"/>
      <c r="L5088" s="126"/>
      <c r="M5088" s="126"/>
      <c r="N5088" s="226">
        <v>50</v>
      </c>
      <c r="O5088" s="226">
        <v>0</v>
      </c>
      <c r="P5088" s="126" t="s">
        <v>1331</v>
      </c>
    </row>
    <row r="5089" spans="1:16" ht="51">
      <c r="A5089" s="126">
        <v>10</v>
      </c>
      <c r="B5089" s="126"/>
      <c r="C5089" s="127" t="s">
        <v>691</v>
      </c>
      <c r="D5089" s="121">
        <v>43052</v>
      </c>
      <c r="E5089" s="122" t="s">
        <v>10730</v>
      </c>
      <c r="F5089" s="122" t="s">
        <v>15</v>
      </c>
      <c r="G5089" s="122">
        <v>592719</v>
      </c>
      <c r="H5089" s="126"/>
      <c r="I5089" s="130" t="s">
        <v>12097</v>
      </c>
      <c r="J5089" s="126"/>
      <c r="K5089" s="126"/>
      <c r="L5089" s="126"/>
      <c r="M5089" s="126"/>
      <c r="N5089" s="226">
        <v>50</v>
      </c>
      <c r="O5089" s="226">
        <v>0</v>
      </c>
      <c r="P5089" s="126" t="s">
        <v>1331</v>
      </c>
    </row>
    <row r="5090" spans="1:16" ht="51">
      <c r="A5090" s="126">
        <v>10</v>
      </c>
      <c r="B5090" s="126"/>
      <c r="C5090" s="127" t="s">
        <v>691</v>
      </c>
      <c r="D5090" s="121">
        <v>43052</v>
      </c>
      <c r="E5090" s="122" t="s">
        <v>10731</v>
      </c>
      <c r="F5090" s="122" t="s">
        <v>15</v>
      </c>
      <c r="G5090" s="122">
        <v>592721</v>
      </c>
      <c r="H5090" s="126"/>
      <c r="I5090" s="130" t="s">
        <v>12098</v>
      </c>
      <c r="J5090" s="126"/>
      <c r="K5090" s="126"/>
      <c r="L5090" s="126"/>
      <c r="M5090" s="126"/>
      <c r="N5090" s="226">
        <v>50</v>
      </c>
      <c r="O5090" s="226">
        <v>0</v>
      </c>
      <c r="P5090" s="126" t="s">
        <v>1331</v>
      </c>
    </row>
    <row r="5091" spans="1:16" ht="63.75">
      <c r="A5091" s="126">
        <v>10</v>
      </c>
      <c r="B5091" s="126"/>
      <c r="C5091" s="127" t="s">
        <v>691</v>
      </c>
      <c r="D5091" s="121">
        <v>43052</v>
      </c>
      <c r="E5091" s="122" t="s">
        <v>10732</v>
      </c>
      <c r="F5091" s="122" t="s">
        <v>15</v>
      </c>
      <c r="G5091" s="122">
        <v>592723</v>
      </c>
      <c r="H5091" s="126"/>
      <c r="I5091" s="130" t="s">
        <v>12099</v>
      </c>
      <c r="J5091" s="126"/>
      <c r="K5091" s="126"/>
      <c r="L5091" s="126"/>
      <c r="M5091" s="126"/>
      <c r="N5091" s="226">
        <v>50</v>
      </c>
      <c r="O5091" s="226">
        <v>0</v>
      </c>
      <c r="P5091" s="126" t="s">
        <v>1331</v>
      </c>
    </row>
    <row r="5092" spans="1:16" ht="89.25">
      <c r="A5092" s="126">
        <v>340</v>
      </c>
      <c r="B5092" s="126"/>
      <c r="C5092" s="127" t="s">
        <v>815</v>
      </c>
      <c r="D5092" s="121">
        <v>43052</v>
      </c>
      <c r="E5092" s="122" t="s">
        <v>10733</v>
      </c>
      <c r="F5092" s="122" t="s">
        <v>15</v>
      </c>
      <c r="G5092" s="122">
        <v>3572</v>
      </c>
      <c r="H5092" s="126"/>
      <c r="I5092" s="130" t="s">
        <v>12100</v>
      </c>
      <c r="J5092" s="126"/>
      <c r="K5092" s="126"/>
      <c r="L5092" s="126"/>
      <c r="M5092" s="126"/>
      <c r="N5092" s="226">
        <v>276.64999999999998</v>
      </c>
      <c r="O5092" s="226">
        <v>0</v>
      </c>
      <c r="P5092" s="126" t="s">
        <v>1331</v>
      </c>
    </row>
    <row r="5093" spans="1:16" ht="89.25">
      <c r="A5093" s="126">
        <v>340</v>
      </c>
      <c r="B5093" s="126"/>
      <c r="C5093" s="127" t="s">
        <v>815</v>
      </c>
      <c r="D5093" s="121">
        <v>43052</v>
      </c>
      <c r="E5093" s="122" t="s">
        <v>10734</v>
      </c>
      <c r="F5093" s="122" t="s">
        <v>15</v>
      </c>
      <c r="G5093" s="122">
        <v>3571</v>
      </c>
      <c r="H5093" s="126"/>
      <c r="I5093" s="130" t="s">
        <v>12101</v>
      </c>
      <c r="J5093" s="126"/>
      <c r="K5093" s="126"/>
      <c r="L5093" s="126"/>
      <c r="M5093" s="126"/>
      <c r="N5093" s="226">
        <v>292.5</v>
      </c>
      <c r="O5093" s="226">
        <v>0</v>
      </c>
      <c r="P5093" s="126" t="s">
        <v>1331</v>
      </c>
    </row>
    <row r="5094" spans="1:16" ht="102">
      <c r="A5094" s="126">
        <v>41</v>
      </c>
      <c r="B5094" s="126"/>
      <c r="C5094" s="127" t="s">
        <v>698</v>
      </c>
      <c r="D5094" s="121">
        <v>43052</v>
      </c>
      <c r="E5094" s="122" t="s">
        <v>10735</v>
      </c>
      <c r="F5094" s="122" t="s">
        <v>15</v>
      </c>
      <c r="G5094" s="122">
        <v>3569</v>
      </c>
      <c r="H5094" s="126"/>
      <c r="I5094" s="130" t="s">
        <v>12102</v>
      </c>
      <c r="J5094" s="126"/>
      <c r="K5094" s="126"/>
      <c r="L5094" s="126"/>
      <c r="M5094" s="126"/>
      <c r="N5094" s="226">
        <v>304.3</v>
      </c>
      <c r="O5094" s="226">
        <v>0</v>
      </c>
      <c r="P5094" s="126" t="s">
        <v>1331</v>
      </c>
    </row>
    <row r="5095" spans="1:16" ht="89.25">
      <c r="A5095" s="126">
        <v>20</v>
      </c>
      <c r="B5095" s="126"/>
      <c r="C5095" s="127" t="s">
        <v>694</v>
      </c>
      <c r="D5095" s="121">
        <v>43052</v>
      </c>
      <c r="E5095" s="122" t="s">
        <v>10736</v>
      </c>
      <c r="F5095" s="122" t="s">
        <v>15</v>
      </c>
      <c r="G5095" s="122">
        <v>3567</v>
      </c>
      <c r="H5095" s="126"/>
      <c r="I5095" s="130" t="s">
        <v>12103</v>
      </c>
      <c r="J5095" s="126"/>
      <c r="K5095" s="126"/>
      <c r="L5095" s="126"/>
      <c r="M5095" s="126"/>
      <c r="N5095" s="226">
        <v>1034.82</v>
      </c>
      <c r="O5095" s="226">
        <v>0</v>
      </c>
      <c r="P5095" s="126" t="s">
        <v>1331</v>
      </c>
    </row>
    <row r="5096" spans="1:16" ht="51">
      <c r="A5096" s="126">
        <v>513</v>
      </c>
      <c r="B5096" s="126"/>
      <c r="C5096" s="127" t="s">
        <v>201</v>
      </c>
      <c r="D5096" s="121">
        <v>43052</v>
      </c>
      <c r="E5096" s="122" t="s">
        <v>10737</v>
      </c>
      <c r="F5096" s="122" t="s">
        <v>15</v>
      </c>
      <c r="G5096" s="122">
        <v>593488</v>
      </c>
      <c r="H5096" s="126"/>
      <c r="I5096" s="130" t="s">
        <v>12104</v>
      </c>
      <c r="J5096" s="126"/>
      <c r="K5096" s="126"/>
      <c r="L5096" s="126"/>
      <c r="M5096" s="126"/>
      <c r="N5096" s="226">
        <v>50</v>
      </c>
      <c r="O5096" s="226">
        <v>0</v>
      </c>
      <c r="P5096" s="126" t="s">
        <v>1331</v>
      </c>
    </row>
    <row r="5097" spans="1:16" ht="76.5">
      <c r="A5097" s="126">
        <v>25</v>
      </c>
      <c r="B5097" s="126"/>
      <c r="C5097" s="127" t="s">
        <v>695</v>
      </c>
      <c r="D5097" s="121">
        <v>43052</v>
      </c>
      <c r="E5097" s="122" t="s">
        <v>10738</v>
      </c>
      <c r="F5097" s="122" t="s">
        <v>1368</v>
      </c>
      <c r="G5097" s="122">
        <v>15518995</v>
      </c>
      <c r="H5097" s="126"/>
      <c r="I5097" s="130" t="s">
        <v>12042</v>
      </c>
      <c r="J5097" s="126"/>
      <c r="K5097" s="126"/>
      <c r="L5097" s="126"/>
      <c r="M5097" s="126"/>
      <c r="N5097" s="226">
        <v>114677.28</v>
      </c>
      <c r="O5097" s="226">
        <v>0</v>
      </c>
      <c r="P5097" s="126" t="s">
        <v>1331</v>
      </c>
    </row>
    <row r="5098" spans="1:16" ht="76.5">
      <c r="A5098" s="126">
        <v>25</v>
      </c>
      <c r="B5098" s="126"/>
      <c r="C5098" s="127" t="s">
        <v>695</v>
      </c>
      <c r="D5098" s="121">
        <v>43052</v>
      </c>
      <c r="E5098" s="122" t="s">
        <v>10739</v>
      </c>
      <c r="F5098" s="122" t="s">
        <v>1368</v>
      </c>
      <c r="G5098" s="122">
        <v>15486641</v>
      </c>
      <c r="H5098" s="126"/>
      <c r="I5098" s="130" t="s">
        <v>12105</v>
      </c>
      <c r="J5098" s="126"/>
      <c r="K5098" s="126"/>
      <c r="L5098" s="126"/>
      <c r="M5098" s="126"/>
      <c r="N5098" s="226">
        <v>495307.98</v>
      </c>
      <c r="O5098" s="226">
        <v>0</v>
      </c>
      <c r="P5098" s="126" t="s">
        <v>1331</v>
      </c>
    </row>
    <row r="5099" spans="1:16" ht="63.75">
      <c r="A5099" s="126" t="s">
        <v>621</v>
      </c>
      <c r="B5099" s="126"/>
      <c r="C5099" s="127" t="s">
        <v>715</v>
      </c>
      <c r="D5099" s="121">
        <v>43052</v>
      </c>
      <c r="E5099" s="122" t="s">
        <v>10740</v>
      </c>
      <c r="F5099" s="122" t="s">
        <v>11</v>
      </c>
      <c r="G5099" s="122">
        <v>903924</v>
      </c>
      <c r="H5099" s="126"/>
      <c r="I5099" s="130" t="s">
        <v>12106</v>
      </c>
      <c r="J5099" s="126"/>
      <c r="K5099" s="126"/>
      <c r="L5099" s="126"/>
      <c r="M5099" s="126"/>
      <c r="N5099" s="226">
        <v>220</v>
      </c>
      <c r="O5099" s="226">
        <v>0</v>
      </c>
      <c r="P5099" s="126" t="s">
        <v>1331</v>
      </c>
    </row>
    <row r="5100" spans="1:16" ht="76.5">
      <c r="A5100" s="126">
        <v>86</v>
      </c>
      <c r="B5100" s="126"/>
      <c r="C5100" s="127" t="s">
        <v>711</v>
      </c>
      <c r="D5100" s="121">
        <v>43053</v>
      </c>
      <c r="E5100" s="122" t="s">
        <v>10741</v>
      </c>
      <c r="F5100" s="122" t="s">
        <v>6</v>
      </c>
      <c r="G5100" s="122">
        <v>904058</v>
      </c>
      <c r="H5100" s="126"/>
      <c r="I5100" s="130" t="s">
        <v>12107</v>
      </c>
      <c r="J5100" s="126"/>
      <c r="K5100" s="126"/>
      <c r="L5100" s="126"/>
      <c r="M5100" s="126"/>
      <c r="N5100" s="226">
        <v>0</v>
      </c>
      <c r="O5100" s="226">
        <v>241671</v>
      </c>
      <c r="P5100" s="126" t="s">
        <v>1331</v>
      </c>
    </row>
    <row r="5101" spans="1:16" ht="76.5">
      <c r="A5101" s="126">
        <v>25</v>
      </c>
      <c r="B5101" s="126"/>
      <c r="C5101" s="127" t="s">
        <v>695</v>
      </c>
      <c r="D5101" s="121">
        <v>43053</v>
      </c>
      <c r="E5101" s="122" t="s">
        <v>10742</v>
      </c>
      <c r="F5101" s="122" t="s">
        <v>1368</v>
      </c>
      <c r="G5101" s="122">
        <v>15520555</v>
      </c>
      <c r="H5101" s="126"/>
      <c r="I5101" s="130" t="s">
        <v>12108</v>
      </c>
      <c r="J5101" s="126"/>
      <c r="K5101" s="126"/>
      <c r="L5101" s="126"/>
      <c r="M5101" s="126"/>
      <c r="N5101" s="226">
        <v>422216.24</v>
      </c>
      <c r="O5101" s="226">
        <v>0</v>
      </c>
      <c r="P5101" s="126" t="s">
        <v>1331</v>
      </c>
    </row>
    <row r="5102" spans="1:16" ht="76.5">
      <c r="A5102" s="126">
        <v>25</v>
      </c>
      <c r="B5102" s="126"/>
      <c r="C5102" s="127" t="s">
        <v>695</v>
      </c>
      <c r="D5102" s="121">
        <v>43053</v>
      </c>
      <c r="E5102" s="122" t="s">
        <v>10743</v>
      </c>
      <c r="F5102" s="122" t="s">
        <v>1368</v>
      </c>
      <c r="G5102" s="122">
        <v>15520554</v>
      </c>
      <c r="H5102" s="126"/>
      <c r="I5102" s="130" t="s">
        <v>12109</v>
      </c>
      <c r="J5102" s="126"/>
      <c r="K5102" s="126"/>
      <c r="L5102" s="126"/>
      <c r="M5102" s="126"/>
      <c r="N5102" s="226">
        <v>1851100.64</v>
      </c>
      <c r="O5102" s="226">
        <v>0</v>
      </c>
      <c r="P5102" s="126" t="s">
        <v>1331</v>
      </c>
    </row>
    <row r="5103" spans="1:16" ht="76.5">
      <c r="A5103" s="126">
        <v>25</v>
      </c>
      <c r="B5103" s="126"/>
      <c r="C5103" s="127" t="s">
        <v>695</v>
      </c>
      <c r="D5103" s="121">
        <v>43053</v>
      </c>
      <c r="E5103" s="122" t="s">
        <v>10744</v>
      </c>
      <c r="F5103" s="122" t="s">
        <v>1368</v>
      </c>
      <c r="G5103" s="122">
        <v>15520547</v>
      </c>
      <c r="H5103" s="126"/>
      <c r="I5103" s="130" t="s">
        <v>12110</v>
      </c>
      <c r="J5103" s="126"/>
      <c r="K5103" s="126"/>
      <c r="L5103" s="126"/>
      <c r="M5103" s="126"/>
      <c r="N5103" s="226">
        <v>104516.02</v>
      </c>
      <c r="O5103" s="226">
        <v>0</v>
      </c>
      <c r="P5103" s="126" t="s">
        <v>1331</v>
      </c>
    </row>
    <row r="5104" spans="1:16" ht="76.5">
      <c r="A5104" s="126">
        <v>25</v>
      </c>
      <c r="B5104" s="126"/>
      <c r="C5104" s="127" t="s">
        <v>695</v>
      </c>
      <c r="D5104" s="121">
        <v>43053</v>
      </c>
      <c r="E5104" s="122" t="s">
        <v>10745</v>
      </c>
      <c r="F5104" s="122" t="s">
        <v>1368</v>
      </c>
      <c r="G5104" s="122">
        <v>15520425</v>
      </c>
      <c r="H5104" s="126"/>
      <c r="I5104" s="130" t="s">
        <v>12111</v>
      </c>
      <c r="J5104" s="126"/>
      <c r="K5104" s="126"/>
      <c r="L5104" s="126"/>
      <c r="M5104" s="126"/>
      <c r="N5104" s="226">
        <v>204761.12</v>
      </c>
      <c r="O5104" s="226">
        <v>0</v>
      </c>
      <c r="P5104" s="126" t="s">
        <v>1331</v>
      </c>
    </row>
    <row r="5105" spans="1:16" ht="76.5">
      <c r="A5105" s="126">
        <v>25</v>
      </c>
      <c r="B5105" s="126"/>
      <c r="C5105" s="127" t="s">
        <v>695</v>
      </c>
      <c r="D5105" s="121">
        <v>43053</v>
      </c>
      <c r="E5105" s="122" t="s">
        <v>10746</v>
      </c>
      <c r="F5105" s="122" t="s">
        <v>1368</v>
      </c>
      <c r="G5105" s="122">
        <v>15520354</v>
      </c>
      <c r="H5105" s="126"/>
      <c r="I5105" s="130" t="s">
        <v>12112</v>
      </c>
      <c r="J5105" s="126"/>
      <c r="K5105" s="126"/>
      <c r="L5105" s="126"/>
      <c r="M5105" s="126"/>
      <c r="N5105" s="226">
        <v>488706.69</v>
      </c>
      <c r="O5105" s="226">
        <v>0</v>
      </c>
      <c r="P5105" s="126" t="s">
        <v>1331</v>
      </c>
    </row>
    <row r="5106" spans="1:16" ht="76.5">
      <c r="A5106" s="126">
        <v>25</v>
      </c>
      <c r="B5106" s="126"/>
      <c r="C5106" s="127" t="s">
        <v>695</v>
      </c>
      <c r="D5106" s="121">
        <v>43053</v>
      </c>
      <c r="E5106" s="122" t="s">
        <v>10747</v>
      </c>
      <c r="F5106" s="122" t="s">
        <v>1368</v>
      </c>
      <c r="G5106" s="122">
        <v>15520334</v>
      </c>
      <c r="H5106" s="126"/>
      <c r="I5106" s="130" t="s">
        <v>12113</v>
      </c>
      <c r="J5106" s="126"/>
      <c r="K5106" s="126"/>
      <c r="L5106" s="126"/>
      <c r="M5106" s="126"/>
      <c r="N5106" s="226">
        <v>985846.19</v>
      </c>
      <c r="O5106" s="226">
        <v>0</v>
      </c>
      <c r="P5106" s="126" t="s">
        <v>1331</v>
      </c>
    </row>
    <row r="5107" spans="1:16" ht="76.5">
      <c r="A5107" s="126">
        <v>25</v>
      </c>
      <c r="B5107" s="126"/>
      <c r="C5107" s="127" t="s">
        <v>695</v>
      </c>
      <c r="D5107" s="121">
        <v>43053</v>
      </c>
      <c r="E5107" s="122" t="s">
        <v>10748</v>
      </c>
      <c r="F5107" s="122" t="s">
        <v>1368</v>
      </c>
      <c r="G5107" s="122">
        <v>15520294</v>
      </c>
      <c r="H5107" s="126"/>
      <c r="I5107" s="130" t="s">
        <v>12114</v>
      </c>
      <c r="J5107" s="126"/>
      <c r="K5107" s="126"/>
      <c r="L5107" s="126"/>
      <c r="M5107" s="126"/>
      <c r="N5107" s="226">
        <v>621079.25</v>
      </c>
      <c r="O5107" s="226">
        <v>0</v>
      </c>
      <c r="P5107" s="126" t="s">
        <v>1331</v>
      </c>
    </row>
    <row r="5108" spans="1:16" ht="76.5">
      <c r="A5108" s="126">
        <v>25</v>
      </c>
      <c r="B5108" s="126"/>
      <c r="C5108" s="127" t="s">
        <v>695</v>
      </c>
      <c r="D5108" s="121">
        <v>43053</v>
      </c>
      <c r="E5108" s="122" t="s">
        <v>10749</v>
      </c>
      <c r="F5108" s="122" t="s">
        <v>1368</v>
      </c>
      <c r="G5108" s="122">
        <v>15520246</v>
      </c>
      <c r="H5108" s="126"/>
      <c r="I5108" s="130" t="s">
        <v>12115</v>
      </c>
      <c r="J5108" s="126"/>
      <c r="K5108" s="126"/>
      <c r="L5108" s="126"/>
      <c r="M5108" s="126"/>
      <c r="N5108" s="226">
        <v>749528.66</v>
      </c>
      <c r="O5108" s="223">
        <v>0</v>
      </c>
      <c r="P5108" s="126" t="s">
        <v>1331</v>
      </c>
    </row>
    <row r="5109" spans="1:16" ht="76.5">
      <c r="A5109" s="126">
        <v>25</v>
      </c>
      <c r="B5109" s="126"/>
      <c r="C5109" s="127" t="s">
        <v>695</v>
      </c>
      <c r="D5109" s="121">
        <v>43053</v>
      </c>
      <c r="E5109" s="122" t="s">
        <v>10750</v>
      </c>
      <c r="F5109" s="122" t="s">
        <v>1368</v>
      </c>
      <c r="G5109" s="122">
        <v>15520240</v>
      </c>
      <c r="H5109" s="126"/>
      <c r="I5109" s="130" t="s">
        <v>12116</v>
      </c>
      <c r="J5109" s="126"/>
      <c r="K5109" s="126"/>
      <c r="L5109" s="126"/>
      <c r="M5109" s="126"/>
      <c r="N5109" s="226">
        <v>4122004.04</v>
      </c>
      <c r="O5109" s="226">
        <v>0</v>
      </c>
      <c r="P5109" s="126" t="s">
        <v>1331</v>
      </c>
    </row>
    <row r="5110" spans="1:16" ht="76.5">
      <c r="A5110" s="126">
        <v>25</v>
      </c>
      <c r="B5110" s="126"/>
      <c r="C5110" s="127" t="s">
        <v>695</v>
      </c>
      <c r="D5110" s="121">
        <v>43053</v>
      </c>
      <c r="E5110" s="122" t="s">
        <v>10751</v>
      </c>
      <c r="F5110" s="122" t="s">
        <v>1368</v>
      </c>
      <c r="G5110" s="122">
        <v>15520217</v>
      </c>
      <c r="H5110" s="126"/>
      <c r="I5110" s="130" t="s">
        <v>12117</v>
      </c>
      <c r="J5110" s="126"/>
      <c r="K5110" s="126"/>
      <c r="L5110" s="126"/>
      <c r="M5110" s="126"/>
      <c r="N5110" s="226">
        <v>2053222.3999999999</v>
      </c>
      <c r="O5110" s="226">
        <v>0</v>
      </c>
      <c r="P5110" s="126" t="s">
        <v>1331</v>
      </c>
    </row>
    <row r="5111" spans="1:16" ht="76.5">
      <c r="A5111" s="126">
        <v>25</v>
      </c>
      <c r="B5111" s="126"/>
      <c r="C5111" s="127" t="s">
        <v>695</v>
      </c>
      <c r="D5111" s="121">
        <v>43053</v>
      </c>
      <c r="E5111" s="122" t="s">
        <v>10752</v>
      </c>
      <c r="F5111" s="122" t="s">
        <v>1368</v>
      </c>
      <c r="G5111" s="122">
        <v>15520215</v>
      </c>
      <c r="H5111" s="126"/>
      <c r="I5111" s="130" t="s">
        <v>12118</v>
      </c>
      <c r="J5111" s="126"/>
      <c r="K5111" s="126"/>
      <c r="L5111" s="126"/>
      <c r="M5111" s="126"/>
      <c r="N5111" s="226">
        <v>967964.75</v>
      </c>
      <c r="O5111" s="226">
        <v>0</v>
      </c>
      <c r="P5111" s="126" t="s">
        <v>1331</v>
      </c>
    </row>
    <row r="5112" spans="1:16" ht="76.5">
      <c r="A5112" s="126">
        <v>25</v>
      </c>
      <c r="B5112" s="126"/>
      <c r="C5112" s="127" t="s">
        <v>695</v>
      </c>
      <c r="D5112" s="121">
        <v>43053</v>
      </c>
      <c r="E5112" s="122" t="s">
        <v>10753</v>
      </c>
      <c r="F5112" s="122" t="s">
        <v>1368</v>
      </c>
      <c r="G5112" s="122">
        <v>15520197</v>
      </c>
      <c r="H5112" s="126"/>
      <c r="I5112" s="130" t="s">
        <v>12119</v>
      </c>
      <c r="J5112" s="126"/>
      <c r="K5112" s="126"/>
      <c r="L5112" s="126"/>
      <c r="M5112" s="126"/>
      <c r="N5112" s="226">
        <v>471422.06</v>
      </c>
      <c r="O5112" s="226">
        <v>0</v>
      </c>
      <c r="P5112" s="126" t="s">
        <v>1331</v>
      </c>
    </row>
    <row r="5113" spans="1:16" ht="76.5">
      <c r="A5113" s="126">
        <v>25</v>
      </c>
      <c r="B5113" s="126"/>
      <c r="C5113" s="127" t="s">
        <v>695</v>
      </c>
      <c r="D5113" s="121">
        <v>43053</v>
      </c>
      <c r="E5113" s="122" t="s">
        <v>10754</v>
      </c>
      <c r="F5113" s="122" t="s">
        <v>1368</v>
      </c>
      <c r="G5113" s="122">
        <v>15535179</v>
      </c>
      <c r="H5113" s="126"/>
      <c r="I5113" s="130" t="s">
        <v>12120</v>
      </c>
      <c r="J5113" s="126"/>
      <c r="K5113" s="126"/>
      <c r="L5113" s="126"/>
      <c r="M5113" s="126"/>
      <c r="N5113" s="226">
        <v>770645.28</v>
      </c>
      <c r="O5113" s="226">
        <v>0</v>
      </c>
      <c r="P5113" s="126" t="s">
        <v>1331</v>
      </c>
    </row>
    <row r="5114" spans="1:16" ht="76.5">
      <c r="A5114" s="126">
        <v>25</v>
      </c>
      <c r="B5114" s="126"/>
      <c r="C5114" s="127" t="s">
        <v>695</v>
      </c>
      <c r="D5114" s="121">
        <v>43053</v>
      </c>
      <c r="E5114" s="122" t="s">
        <v>10755</v>
      </c>
      <c r="F5114" s="122" t="s">
        <v>1368</v>
      </c>
      <c r="G5114" s="122">
        <v>15534998</v>
      </c>
      <c r="H5114" s="126"/>
      <c r="I5114" s="130" t="s">
        <v>12121</v>
      </c>
      <c r="J5114" s="126"/>
      <c r="K5114" s="126"/>
      <c r="L5114" s="126"/>
      <c r="M5114" s="126"/>
      <c r="N5114" s="226">
        <v>824782.41</v>
      </c>
      <c r="O5114" s="226">
        <v>0</v>
      </c>
      <c r="P5114" s="126" t="s">
        <v>1331</v>
      </c>
    </row>
    <row r="5115" spans="1:16" ht="76.5">
      <c r="A5115" s="126">
        <v>25</v>
      </c>
      <c r="B5115" s="126"/>
      <c r="C5115" s="127" t="s">
        <v>695</v>
      </c>
      <c r="D5115" s="121">
        <v>43053</v>
      </c>
      <c r="E5115" s="122" t="s">
        <v>10756</v>
      </c>
      <c r="F5115" s="122" t="s">
        <v>1368</v>
      </c>
      <c r="G5115" s="122">
        <v>15534980</v>
      </c>
      <c r="H5115" s="126"/>
      <c r="I5115" s="130" t="s">
        <v>12122</v>
      </c>
      <c r="J5115" s="126"/>
      <c r="K5115" s="126"/>
      <c r="L5115" s="126"/>
      <c r="M5115" s="126"/>
      <c r="N5115" s="226">
        <v>140427.64000000001</v>
      </c>
      <c r="O5115" s="226">
        <v>0</v>
      </c>
      <c r="P5115" s="126" t="s">
        <v>1331</v>
      </c>
    </row>
    <row r="5116" spans="1:16" ht="76.5">
      <c r="A5116" s="126">
        <v>25</v>
      </c>
      <c r="B5116" s="126"/>
      <c r="C5116" s="127" t="s">
        <v>695</v>
      </c>
      <c r="D5116" s="121">
        <v>43053</v>
      </c>
      <c r="E5116" s="122" t="s">
        <v>10757</v>
      </c>
      <c r="F5116" s="122" t="s">
        <v>1368</v>
      </c>
      <c r="G5116" s="122">
        <v>15520649</v>
      </c>
      <c r="H5116" s="126"/>
      <c r="I5116" s="130" t="s">
        <v>12123</v>
      </c>
      <c r="J5116" s="126"/>
      <c r="K5116" s="126"/>
      <c r="L5116" s="126"/>
      <c r="M5116" s="126"/>
      <c r="N5116" s="226">
        <v>388349.02</v>
      </c>
      <c r="O5116" s="226">
        <v>0</v>
      </c>
      <c r="P5116" s="126" t="s">
        <v>1331</v>
      </c>
    </row>
    <row r="5117" spans="1:16" ht="76.5">
      <c r="A5117" s="126">
        <v>25</v>
      </c>
      <c r="B5117" s="126"/>
      <c r="C5117" s="127" t="s">
        <v>695</v>
      </c>
      <c r="D5117" s="121">
        <v>43053</v>
      </c>
      <c r="E5117" s="122" t="s">
        <v>10758</v>
      </c>
      <c r="F5117" s="122" t="s">
        <v>1368</v>
      </c>
      <c r="G5117" s="122">
        <v>15520833</v>
      </c>
      <c r="H5117" s="126"/>
      <c r="I5117" s="130" t="s">
        <v>12124</v>
      </c>
      <c r="J5117" s="126"/>
      <c r="K5117" s="126"/>
      <c r="L5117" s="126"/>
      <c r="M5117" s="126"/>
      <c r="N5117" s="226">
        <v>886111.79</v>
      </c>
      <c r="O5117" s="226">
        <v>0</v>
      </c>
      <c r="P5117" s="126" t="s">
        <v>1331</v>
      </c>
    </row>
    <row r="5118" spans="1:16" ht="76.5">
      <c r="A5118" s="126">
        <v>25</v>
      </c>
      <c r="B5118" s="126"/>
      <c r="C5118" s="127" t="s">
        <v>695</v>
      </c>
      <c r="D5118" s="121">
        <v>43053</v>
      </c>
      <c r="E5118" s="122" t="s">
        <v>10759</v>
      </c>
      <c r="F5118" s="122" t="s">
        <v>1368</v>
      </c>
      <c r="G5118" s="122">
        <v>15534970</v>
      </c>
      <c r="H5118" s="126"/>
      <c r="I5118" s="130" t="s">
        <v>12125</v>
      </c>
      <c r="J5118" s="126"/>
      <c r="K5118" s="126"/>
      <c r="L5118" s="126"/>
      <c r="M5118" s="126"/>
      <c r="N5118" s="226">
        <v>1233956.33</v>
      </c>
      <c r="O5118" s="226">
        <v>0</v>
      </c>
      <c r="P5118" s="126" t="s">
        <v>1331</v>
      </c>
    </row>
    <row r="5119" spans="1:16" ht="76.5">
      <c r="A5119" s="126">
        <v>25</v>
      </c>
      <c r="B5119" s="126"/>
      <c r="C5119" s="127" t="s">
        <v>695</v>
      </c>
      <c r="D5119" s="121">
        <v>43053</v>
      </c>
      <c r="E5119" s="122" t="s">
        <v>10760</v>
      </c>
      <c r="F5119" s="122" t="s">
        <v>1368</v>
      </c>
      <c r="G5119" s="122">
        <v>15520556</v>
      </c>
      <c r="H5119" s="126"/>
      <c r="I5119" s="130" t="s">
        <v>12126</v>
      </c>
      <c r="J5119" s="126"/>
      <c r="K5119" s="126"/>
      <c r="L5119" s="126"/>
      <c r="M5119" s="126"/>
      <c r="N5119" s="226">
        <v>1455630.36</v>
      </c>
      <c r="O5119" s="226">
        <v>0</v>
      </c>
      <c r="P5119" s="126" t="s">
        <v>1331</v>
      </c>
    </row>
    <row r="5120" spans="1:16" ht="76.5">
      <c r="A5120" s="126">
        <v>25</v>
      </c>
      <c r="B5120" s="126"/>
      <c r="C5120" s="127" t="s">
        <v>695</v>
      </c>
      <c r="D5120" s="121">
        <v>43053</v>
      </c>
      <c r="E5120" s="122" t="s">
        <v>10761</v>
      </c>
      <c r="F5120" s="122" t="s">
        <v>1368</v>
      </c>
      <c r="G5120" s="122">
        <v>15539039</v>
      </c>
      <c r="H5120" s="126"/>
      <c r="I5120" s="130" t="s">
        <v>12127</v>
      </c>
      <c r="J5120" s="126"/>
      <c r="K5120" s="126"/>
      <c r="L5120" s="126"/>
      <c r="M5120" s="126"/>
      <c r="N5120" s="226">
        <v>676949.06</v>
      </c>
      <c r="O5120" s="226">
        <v>0</v>
      </c>
      <c r="P5120" s="126" t="s">
        <v>1331</v>
      </c>
    </row>
    <row r="5121" spans="1:16" ht="76.5">
      <c r="A5121" s="126">
        <v>25</v>
      </c>
      <c r="B5121" s="126"/>
      <c r="C5121" s="127" t="s">
        <v>695</v>
      </c>
      <c r="D5121" s="121">
        <v>43053</v>
      </c>
      <c r="E5121" s="122" t="s">
        <v>10762</v>
      </c>
      <c r="F5121" s="122" t="s">
        <v>1368</v>
      </c>
      <c r="G5121" s="122">
        <v>15539038</v>
      </c>
      <c r="H5121" s="126"/>
      <c r="I5121" s="130" t="s">
        <v>12128</v>
      </c>
      <c r="J5121" s="126"/>
      <c r="K5121" s="126"/>
      <c r="L5121" s="126"/>
      <c r="M5121" s="126"/>
      <c r="N5121" s="226">
        <v>2763563.52</v>
      </c>
      <c r="O5121" s="226">
        <v>0</v>
      </c>
      <c r="P5121" s="126" t="s">
        <v>1331</v>
      </c>
    </row>
    <row r="5122" spans="1:16" ht="51">
      <c r="A5122" s="126">
        <v>513</v>
      </c>
      <c r="B5122" s="126"/>
      <c r="C5122" s="127" t="s">
        <v>201</v>
      </c>
      <c r="D5122" s="121">
        <v>43053</v>
      </c>
      <c r="E5122" s="122" t="s">
        <v>10763</v>
      </c>
      <c r="F5122" s="122" t="s">
        <v>15</v>
      </c>
      <c r="G5122" s="122">
        <v>593930</v>
      </c>
      <c r="H5122" s="126"/>
      <c r="I5122" s="130" t="s">
        <v>12129</v>
      </c>
      <c r="J5122" s="126"/>
      <c r="K5122" s="126"/>
      <c r="L5122" s="126"/>
      <c r="M5122" s="126"/>
      <c r="N5122" s="226">
        <v>50</v>
      </c>
      <c r="O5122" s="226">
        <v>0</v>
      </c>
      <c r="P5122" s="126" t="s">
        <v>1331</v>
      </c>
    </row>
    <row r="5123" spans="1:16" ht="51">
      <c r="A5123" s="126">
        <v>513</v>
      </c>
      <c r="B5123" s="126"/>
      <c r="C5123" s="127" t="s">
        <v>201</v>
      </c>
      <c r="D5123" s="121">
        <v>43053</v>
      </c>
      <c r="E5123" s="122" t="s">
        <v>10764</v>
      </c>
      <c r="F5123" s="122" t="s">
        <v>15</v>
      </c>
      <c r="G5123" s="122">
        <v>593932</v>
      </c>
      <c r="H5123" s="126"/>
      <c r="I5123" s="130" t="s">
        <v>12129</v>
      </c>
      <c r="J5123" s="126"/>
      <c r="K5123" s="126"/>
      <c r="L5123" s="126"/>
      <c r="M5123" s="126"/>
      <c r="N5123" s="226">
        <v>50</v>
      </c>
      <c r="O5123" s="226">
        <v>0</v>
      </c>
      <c r="P5123" s="126" t="s">
        <v>1331</v>
      </c>
    </row>
    <row r="5124" spans="1:16" ht="51">
      <c r="A5124" s="126">
        <v>513</v>
      </c>
      <c r="B5124" s="126"/>
      <c r="C5124" s="127" t="s">
        <v>201</v>
      </c>
      <c r="D5124" s="121">
        <v>43053</v>
      </c>
      <c r="E5124" s="122" t="s">
        <v>10765</v>
      </c>
      <c r="F5124" s="122" t="s">
        <v>15</v>
      </c>
      <c r="G5124" s="122">
        <v>593934</v>
      </c>
      <c r="H5124" s="126"/>
      <c r="I5124" s="130" t="s">
        <v>12129</v>
      </c>
      <c r="J5124" s="126"/>
      <c r="K5124" s="126"/>
      <c r="L5124" s="126"/>
      <c r="M5124" s="126"/>
      <c r="N5124" s="226">
        <v>50</v>
      </c>
      <c r="O5124" s="226">
        <v>0</v>
      </c>
      <c r="P5124" s="126" t="s">
        <v>1331</v>
      </c>
    </row>
    <row r="5125" spans="1:16" ht="76.5">
      <c r="A5125" s="126">
        <v>291</v>
      </c>
      <c r="B5125" s="126"/>
      <c r="C5125" s="127" t="s">
        <v>795</v>
      </c>
      <c r="D5125" s="121">
        <v>43053</v>
      </c>
      <c r="E5125" s="122" t="s">
        <v>10766</v>
      </c>
      <c r="F5125" s="122" t="s">
        <v>11</v>
      </c>
      <c r="G5125" s="122">
        <v>593945</v>
      </c>
      <c r="H5125" s="126"/>
      <c r="I5125" s="130" t="s">
        <v>12130</v>
      </c>
      <c r="J5125" s="126"/>
      <c r="K5125" s="126"/>
      <c r="L5125" s="126"/>
      <c r="M5125" s="126"/>
      <c r="N5125" s="226">
        <v>50</v>
      </c>
      <c r="O5125" s="226">
        <v>0</v>
      </c>
      <c r="P5125" s="126" t="s">
        <v>1331</v>
      </c>
    </row>
    <row r="5126" spans="1:16" ht="76.5">
      <c r="A5126" s="126">
        <v>291</v>
      </c>
      <c r="B5126" s="126"/>
      <c r="C5126" s="127" t="s">
        <v>795</v>
      </c>
      <c r="D5126" s="121">
        <v>43053</v>
      </c>
      <c r="E5126" s="122" t="s">
        <v>10767</v>
      </c>
      <c r="F5126" s="122" t="s">
        <v>11</v>
      </c>
      <c r="G5126" s="122">
        <v>593947</v>
      </c>
      <c r="H5126" s="126"/>
      <c r="I5126" s="130" t="s">
        <v>12131</v>
      </c>
      <c r="J5126" s="126"/>
      <c r="K5126" s="126"/>
      <c r="L5126" s="126"/>
      <c r="M5126" s="126"/>
      <c r="N5126" s="226">
        <v>50</v>
      </c>
      <c r="O5126" s="226">
        <v>0</v>
      </c>
      <c r="P5126" s="126" t="s">
        <v>1331</v>
      </c>
    </row>
    <row r="5127" spans="1:16" ht="76.5">
      <c r="A5127" s="126">
        <v>291</v>
      </c>
      <c r="B5127" s="126"/>
      <c r="C5127" s="127" t="s">
        <v>795</v>
      </c>
      <c r="D5127" s="121">
        <v>43053</v>
      </c>
      <c r="E5127" s="122" t="s">
        <v>10768</v>
      </c>
      <c r="F5127" s="122" t="s">
        <v>11</v>
      </c>
      <c r="G5127" s="122">
        <v>593948</v>
      </c>
      <c r="H5127" s="126"/>
      <c r="I5127" s="130" t="s">
        <v>12132</v>
      </c>
      <c r="J5127" s="126"/>
      <c r="K5127" s="126"/>
      <c r="L5127" s="126"/>
      <c r="M5127" s="126"/>
      <c r="N5127" s="226">
        <v>50</v>
      </c>
      <c r="O5127" s="226">
        <v>0</v>
      </c>
      <c r="P5127" s="126" t="s">
        <v>1331</v>
      </c>
    </row>
    <row r="5128" spans="1:16" ht="76.5">
      <c r="A5128" s="126">
        <v>291</v>
      </c>
      <c r="B5128" s="126"/>
      <c r="C5128" s="127" t="s">
        <v>795</v>
      </c>
      <c r="D5128" s="121">
        <v>43053</v>
      </c>
      <c r="E5128" s="122" t="s">
        <v>10769</v>
      </c>
      <c r="F5128" s="122" t="s">
        <v>11</v>
      </c>
      <c r="G5128" s="122">
        <v>593950</v>
      </c>
      <c r="H5128" s="126"/>
      <c r="I5128" s="130" t="s">
        <v>12133</v>
      </c>
      <c r="J5128" s="126"/>
      <c r="K5128" s="126"/>
      <c r="L5128" s="126"/>
      <c r="M5128" s="126"/>
      <c r="N5128" s="226">
        <v>50</v>
      </c>
      <c r="O5128" s="226">
        <v>0</v>
      </c>
      <c r="P5128" s="126" t="s">
        <v>1331</v>
      </c>
    </row>
    <row r="5129" spans="1:16" ht="89.25">
      <c r="A5129" s="126">
        <v>25</v>
      </c>
      <c r="B5129" s="126"/>
      <c r="C5129" s="127" t="s">
        <v>695</v>
      </c>
      <c r="D5129" s="121">
        <v>43053</v>
      </c>
      <c r="E5129" s="122" t="s">
        <v>10770</v>
      </c>
      <c r="F5129" s="122" t="s">
        <v>15</v>
      </c>
      <c r="G5129" s="122">
        <v>3583</v>
      </c>
      <c r="H5129" s="126"/>
      <c r="I5129" s="130" t="s">
        <v>12134</v>
      </c>
      <c r="J5129" s="126"/>
      <c r="K5129" s="126"/>
      <c r="L5129" s="126"/>
      <c r="M5129" s="126"/>
      <c r="N5129" s="226">
        <v>395.68</v>
      </c>
      <c r="O5129" s="226">
        <v>0</v>
      </c>
      <c r="P5129" s="126" t="s">
        <v>1331</v>
      </c>
    </row>
    <row r="5130" spans="1:16" ht="89.25">
      <c r="A5130" s="126">
        <v>376</v>
      </c>
      <c r="B5130" s="126"/>
      <c r="C5130" s="127" t="s">
        <v>1276</v>
      </c>
      <c r="D5130" s="121">
        <v>43053</v>
      </c>
      <c r="E5130" s="122" t="s">
        <v>10771</v>
      </c>
      <c r="F5130" s="122" t="s">
        <v>15</v>
      </c>
      <c r="G5130" s="122">
        <v>3584</v>
      </c>
      <c r="H5130" s="126"/>
      <c r="I5130" s="130" t="s">
        <v>12135</v>
      </c>
      <c r="J5130" s="126"/>
      <c r="K5130" s="126"/>
      <c r="L5130" s="126"/>
      <c r="M5130" s="126"/>
      <c r="N5130" s="226">
        <v>496.24</v>
      </c>
      <c r="O5130" s="226">
        <v>0</v>
      </c>
      <c r="P5130" s="126" t="s">
        <v>1331</v>
      </c>
    </row>
    <row r="5131" spans="1:16" ht="51">
      <c r="A5131" s="126">
        <v>513</v>
      </c>
      <c r="B5131" s="126"/>
      <c r="C5131" s="127" t="s">
        <v>201</v>
      </c>
      <c r="D5131" s="121">
        <v>43053</v>
      </c>
      <c r="E5131" s="122" t="s">
        <v>10772</v>
      </c>
      <c r="F5131" s="122" t="s">
        <v>15</v>
      </c>
      <c r="G5131" s="122">
        <v>594555</v>
      </c>
      <c r="H5131" s="126"/>
      <c r="I5131" s="130" t="s">
        <v>8591</v>
      </c>
      <c r="J5131" s="126"/>
      <c r="K5131" s="126"/>
      <c r="L5131" s="126"/>
      <c r="M5131" s="126"/>
      <c r="N5131" s="226">
        <v>50</v>
      </c>
      <c r="O5131" s="226">
        <v>0</v>
      </c>
      <c r="P5131" s="126" t="s">
        <v>1331</v>
      </c>
    </row>
    <row r="5132" spans="1:16" ht="76.5">
      <c r="A5132" s="126">
        <v>25</v>
      </c>
      <c r="B5132" s="126"/>
      <c r="C5132" s="127" t="s">
        <v>695</v>
      </c>
      <c r="D5132" s="121">
        <v>43053</v>
      </c>
      <c r="E5132" s="122" t="s">
        <v>10773</v>
      </c>
      <c r="F5132" s="122" t="s">
        <v>1368</v>
      </c>
      <c r="G5132" s="122">
        <v>15501889</v>
      </c>
      <c r="H5132" s="126"/>
      <c r="I5132" s="130" t="s">
        <v>12136</v>
      </c>
      <c r="J5132" s="126"/>
      <c r="K5132" s="126"/>
      <c r="L5132" s="126"/>
      <c r="M5132" s="126"/>
      <c r="N5132" s="226">
        <v>170346.37</v>
      </c>
      <c r="O5132" s="226">
        <v>0</v>
      </c>
      <c r="P5132" s="126" t="s">
        <v>1331</v>
      </c>
    </row>
    <row r="5133" spans="1:16" ht="76.5">
      <c r="A5133" s="126">
        <v>25</v>
      </c>
      <c r="B5133" s="126"/>
      <c r="C5133" s="127" t="s">
        <v>695</v>
      </c>
      <c r="D5133" s="121">
        <v>43053</v>
      </c>
      <c r="E5133" s="122" t="s">
        <v>10774</v>
      </c>
      <c r="F5133" s="122" t="s">
        <v>1368</v>
      </c>
      <c r="G5133" s="122">
        <v>15501921</v>
      </c>
      <c r="H5133" s="126"/>
      <c r="I5133" s="130" t="s">
        <v>12137</v>
      </c>
      <c r="J5133" s="126"/>
      <c r="K5133" s="126"/>
      <c r="L5133" s="126"/>
      <c r="M5133" s="126"/>
      <c r="N5133" s="226">
        <v>170346.37</v>
      </c>
      <c r="O5133" s="226">
        <v>0</v>
      </c>
      <c r="P5133" s="126" t="s">
        <v>1331</v>
      </c>
    </row>
    <row r="5134" spans="1:16" ht="76.5">
      <c r="A5134" s="126">
        <v>25</v>
      </c>
      <c r="B5134" s="126"/>
      <c r="C5134" s="127" t="s">
        <v>695</v>
      </c>
      <c r="D5134" s="121">
        <v>43053</v>
      </c>
      <c r="E5134" s="122" t="s">
        <v>10775</v>
      </c>
      <c r="F5134" s="122" t="s">
        <v>1368</v>
      </c>
      <c r="G5134" s="122">
        <v>15501923</v>
      </c>
      <c r="H5134" s="126"/>
      <c r="I5134" s="130" t="s">
        <v>12138</v>
      </c>
      <c r="J5134" s="126"/>
      <c r="K5134" s="126"/>
      <c r="L5134" s="126"/>
      <c r="M5134" s="126"/>
      <c r="N5134" s="226">
        <v>122788.58</v>
      </c>
      <c r="O5134" s="226">
        <v>0</v>
      </c>
      <c r="P5134" s="126" t="s">
        <v>1331</v>
      </c>
    </row>
    <row r="5135" spans="1:16" ht="76.5">
      <c r="A5135" s="126">
        <v>25</v>
      </c>
      <c r="B5135" s="126"/>
      <c r="C5135" s="127" t="s">
        <v>695</v>
      </c>
      <c r="D5135" s="121">
        <v>43053</v>
      </c>
      <c r="E5135" s="122" t="s">
        <v>10776</v>
      </c>
      <c r="F5135" s="122" t="s">
        <v>1368</v>
      </c>
      <c r="G5135" s="122">
        <v>15501961</v>
      </c>
      <c r="H5135" s="126"/>
      <c r="I5135" s="130" t="s">
        <v>12139</v>
      </c>
      <c r="J5135" s="126"/>
      <c r="K5135" s="126"/>
      <c r="L5135" s="126"/>
      <c r="M5135" s="126"/>
      <c r="N5135" s="226">
        <v>122788.58</v>
      </c>
      <c r="O5135" s="226">
        <v>0</v>
      </c>
      <c r="P5135" s="126" t="s">
        <v>1331</v>
      </c>
    </row>
    <row r="5136" spans="1:16" ht="76.5">
      <c r="A5136" s="126">
        <v>25</v>
      </c>
      <c r="B5136" s="126"/>
      <c r="C5136" s="127" t="s">
        <v>695</v>
      </c>
      <c r="D5136" s="121">
        <v>43053</v>
      </c>
      <c r="E5136" s="122" t="s">
        <v>10777</v>
      </c>
      <c r="F5136" s="122" t="s">
        <v>1368</v>
      </c>
      <c r="G5136" s="122">
        <v>15501818</v>
      </c>
      <c r="H5136" s="126"/>
      <c r="I5136" s="130" t="s">
        <v>12140</v>
      </c>
      <c r="J5136" s="126"/>
      <c r="K5136" s="126"/>
      <c r="L5136" s="126"/>
      <c r="M5136" s="126"/>
      <c r="N5136" s="226">
        <v>156650.59</v>
      </c>
      <c r="O5136" s="226">
        <v>0</v>
      </c>
      <c r="P5136" s="126" t="s">
        <v>1331</v>
      </c>
    </row>
    <row r="5137" spans="1:16" ht="76.5">
      <c r="A5137" s="126">
        <v>25</v>
      </c>
      <c r="B5137" s="126"/>
      <c r="C5137" s="127" t="s">
        <v>695</v>
      </c>
      <c r="D5137" s="121">
        <v>43053</v>
      </c>
      <c r="E5137" s="122" t="s">
        <v>10778</v>
      </c>
      <c r="F5137" s="122" t="s">
        <v>1368</v>
      </c>
      <c r="G5137" s="122">
        <v>15501829</v>
      </c>
      <c r="H5137" s="126"/>
      <c r="I5137" s="130" t="s">
        <v>12141</v>
      </c>
      <c r="J5137" s="126"/>
      <c r="K5137" s="126"/>
      <c r="L5137" s="126"/>
      <c r="M5137" s="126"/>
      <c r="N5137" s="226">
        <v>156650.59</v>
      </c>
      <c r="O5137" s="226">
        <v>0</v>
      </c>
      <c r="P5137" s="126" t="s">
        <v>1331</v>
      </c>
    </row>
    <row r="5138" spans="1:16" ht="76.5">
      <c r="A5138" s="126">
        <v>25</v>
      </c>
      <c r="B5138" s="126"/>
      <c r="C5138" s="127" t="s">
        <v>695</v>
      </c>
      <c r="D5138" s="121">
        <v>43053</v>
      </c>
      <c r="E5138" s="122" t="s">
        <v>10779</v>
      </c>
      <c r="F5138" s="122" t="s">
        <v>1368</v>
      </c>
      <c r="G5138" s="122">
        <v>15501839</v>
      </c>
      <c r="H5138" s="126"/>
      <c r="I5138" s="130" t="s">
        <v>12142</v>
      </c>
      <c r="J5138" s="126"/>
      <c r="K5138" s="126"/>
      <c r="L5138" s="126"/>
      <c r="M5138" s="126"/>
      <c r="N5138" s="226">
        <v>286650.59000000003</v>
      </c>
      <c r="O5138" s="226">
        <v>0</v>
      </c>
      <c r="P5138" s="126" t="s">
        <v>1331</v>
      </c>
    </row>
    <row r="5139" spans="1:16" ht="76.5">
      <c r="A5139" s="126">
        <v>25</v>
      </c>
      <c r="B5139" s="126"/>
      <c r="C5139" s="127" t="s">
        <v>695</v>
      </c>
      <c r="D5139" s="121">
        <v>43053</v>
      </c>
      <c r="E5139" s="122" t="s">
        <v>10780</v>
      </c>
      <c r="F5139" s="122" t="s">
        <v>1368</v>
      </c>
      <c r="G5139" s="122">
        <v>15502155</v>
      </c>
      <c r="H5139" s="126"/>
      <c r="I5139" s="130" t="s">
        <v>12143</v>
      </c>
      <c r="J5139" s="126"/>
      <c r="K5139" s="126"/>
      <c r="L5139" s="126"/>
      <c r="M5139" s="126"/>
      <c r="N5139" s="226">
        <v>171219.59</v>
      </c>
      <c r="O5139" s="226">
        <v>0</v>
      </c>
      <c r="P5139" s="126" t="s">
        <v>1331</v>
      </c>
    </row>
    <row r="5140" spans="1:16" ht="76.5">
      <c r="A5140" s="126">
        <v>25</v>
      </c>
      <c r="B5140" s="126"/>
      <c r="C5140" s="127" t="s">
        <v>695</v>
      </c>
      <c r="D5140" s="121">
        <v>43053</v>
      </c>
      <c r="E5140" s="122" t="s">
        <v>10781</v>
      </c>
      <c r="F5140" s="122" t="s">
        <v>1368</v>
      </c>
      <c r="G5140" s="122">
        <v>15502165</v>
      </c>
      <c r="H5140" s="126"/>
      <c r="I5140" s="130" t="s">
        <v>12144</v>
      </c>
      <c r="J5140" s="126"/>
      <c r="K5140" s="126"/>
      <c r="L5140" s="126"/>
      <c r="M5140" s="126"/>
      <c r="N5140" s="226">
        <v>227184.36</v>
      </c>
      <c r="O5140" s="226">
        <v>0</v>
      </c>
      <c r="P5140" s="126" t="s">
        <v>1331</v>
      </c>
    </row>
    <row r="5141" spans="1:16" ht="76.5">
      <c r="A5141" s="126">
        <v>25</v>
      </c>
      <c r="B5141" s="126"/>
      <c r="C5141" s="127" t="s">
        <v>695</v>
      </c>
      <c r="D5141" s="121">
        <v>43053</v>
      </c>
      <c r="E5141" s="122" t="s">
        <v>10782</v>
      </c>
      <c r="F5141" s="122" t="s">
        <v>1368</v>
      </c>
      <c r="G5141" s="122">
        <v>15502182</v>
      </c>
      <c r="H5141" s="126"/>
      <c r="I5141" s="130" t="s">
        <v>12145</v>
      </c>
      <c r="J5141" s="126"/>
      <c r="K5141" s="126"/>
      <c r="L5141" s="126"/>
      <c r="M5141" s="126"/>
      <c r="N5141" s="226">
        <v>171219.59</v>
      </c>
      <c r="O5141" s="226">
        <v>0</v>
      </c>
      <c r="P5141" s="126" t="s">
        <v>1331</v>
      </c>
    </row>
    <row r="5142" spans="1:16" ht="76.5">
      <c r="A5142" s="126">
        <v>25</v>
      </c>
      <c r="B5142" s="126"/>
      <c r="C5142" s="127" t="s">
        <v>695</v>
      </c>
      <c r="D5142" s="121">
        <v>43053</v>
      </c>
      <c r="E5142" s="122" t="s">
        <v>10783</v>
      </c>
      <c r="F5142" s="122" t="s">
        <v>1368</v>
      </c>
      <c r="G5142" s="122">
        <v>15502191</v>
      </c>
      <c r="H5142" s="126"/>
      <c r="I5142" s="130" t="s">
        <v>12146</v>
      </c>
      <c r="J5142" s="126"/>
      <c r="K5142" s="126"/>
      <c r="L5142" s="126"/>
      <c r="M5142" s="126"/>
      <c r="N5142" s="226">
        <v>189365.76000000001</v>
      </c>
      <c r="O5142" s="226">
        <v>0</v>
      </c>
      <c r="P5142" s="126" t="s">
        <v>1331</v>
      </c>
    </row>
    <row r="5143" spans="1:16" ht="76.5">
      <c r="A5143" s="126">
        <v>25</v>
      </c>
      <c r="B5143" s="126"/>
      <c r="C5143" s="127" t="s">
        <v>695</v>
      </c>
      <c r="D5143" s="121">
        <v>43053</v>
      </c>
      <c r="E5143" s="122" t="s">
        <v>10784</v>
      </c>
      <c r="F5143" s="122" t="s">
        <v>1368</v>
      </c>
      <c r="G5143" s="122">
        <v>15502193</v>
      </c>
      <c r="H5143" s="126"/>
      <c r="I5143" s="130" t="s">
        <v>12147</v>
      </c>
      <c r="J5143" s="126"/>
      <c r="K5143" s="126"/>
      <c r="L5143" s="126"/>
      <c r="M5143" s="126"/>
      <c r="N5143" s="226">
        <v>189365.76000000001</v>
      </c>
      <c r="O5143" s="226">
        <v>0</v>
      </c>
      <c r="P5143" s="126" t="s">
        <v>1331</v>
      </c>
    </row>
    <row r="5144" spans="1:16" ht="76.5">
      <c r="A5144" s="126">
        <v>25</v>
      </c>
      <c r="B5144" s="126"/>
      <c r="C5144" s="127" t="s">
        <v>695</v>
      </c>
      <c r="D5144" s="121">
        <v>43053</v>
      </c>
      <c r="E5144" s="122" t="s">
        <v>10785</v>
      </c>
      <c r="F5144" s="122" t="s">
        <v>1368</v>
      </c>
      <c r="G5144" s="122">
        <v>15502312</v>
      </c>
      <c r="H5144" s="126"/>
      <c r="I5144" s="130" t="s">
        <v>12148</v>
      </c>
      <c r="J5144" s="126"/>
      <c r="K5144" s="126"/>
      <c r="L5144" s="126"/>
      <c r="M5144" s="126"/>
      <c r="N5144" s="226">
        <v>189365.76000000001</v>
      </c>
      <c r="O5144" s="226">
        <v>0</v>
      </c>
      <c r="P5144" s="126" t="s">
        <v>1331</v>
      </c>
    </row>
    <row r="5145" spans="1:16" ht="76.5">
      <c r="A5145" s="126">
        <v>25</v>
      </c>
      <c r="B5145" s="126"/>
      <c r="C5145" s="127" t="s">
        <v>695</v>
      </c>
      <c r="D5145" s="121">
        <v>43053</v>
      </c>
      <c r="E5145" s="122" t="s">
        <v>10786</v>
      </c>
      <c r="F5145" s="122" t="s">
        <v>1368</v>
      </c>
      <c r="G5145" s="122">
        <v>15502144</v>
      </c>
      <c r="H5145" s="126"/>
      <c r="I5145" s="130" t="s">
        <v>12149</v>
      </c>
      <c r="J5145" s="126"/>
      <c r="K5145" s="126"/>
      <c r="L5145" s="126"/>
      <c r="M5145" s="126"/>
      <c r="N5145" s="226">
        <v>167688.04999999999</v>
      </c>
      <c r="O5145" s="226">
        <v>0</v>
      </c>
      <c r="P5145" s="126" t="s">
        <v>1331</v>
      </c>
    </row>
    <row r="5146" spans="1:16" ht="76.5">
      <c r="A5146" s="126">
        <v>25</v>
      </c>
      <c r="B5146" s="126"/>
      <c r="C5146" s="127" t="s">
        <v>695</v>
      </c>
      <c r="D5146" s="121">
        <v>43053</v>
      </c>
      <c r="E5146" s="122" t="s">
        <v>10787</v>
      </c>
      <c r="F5146" s="122" t="s">
        <v>1368</v>
      </c>
      <c r="G5146" s="122">
        <v>15519377</v>
      </c>
      <c r="H5146" s="126"/>
      <c r="I5146" s="130" t="s">
        <v>12150</v>
      </c>
      <c r="J5146" s="126"/>
      <c r="K5146" s="126"/>
      <c r="L5146" s="126"/>
      <c r="M5146" s="126"/>
      <c r="N5146" s="226">
        <v>641220.67000000004</v>
      </c>
      <c r="O5146" s="226">
        <v>0</v>
      </c>
      <c r="P5146" s="126" t="s">
        <v>1331</v>
      </c>
    </row>
    <row r="5147" spans="1:16" ht="76.5">
      <c r="A5147" s="126">
        <v>25</v>
      </c>
      <c r="B5147" s="126"/>
      <c r="C5147" s="127" t="s">
        <v>695</v>
      </c>
      <c r="D5147" s="121">
        <v>43053</v>
      </c>
      <c r="E5147" s="122" t="s">
        <v>10788</v>
      </c>
      <c r="F5147" s="122" t="s">
        <v>1368</v>
      </c>
      <c r="G5147" s="122">
        <v>15519110</v>
      </c>
      <c r="H5147" s="126"/>
      <c r="I5147" s="130" t="s">
        <v>12151</v>
      </c>
      <c r="J5147" s="126"/>
      <c r="K5147" s="126"/>
      <c r="L5147" s="126"/>
      <c r="M5147" s="126"/>
      <c r="N5147" s="226">
        <v>869085.02</v>
      </c>
      <c r="O5147" s="226">
        <v>0</v>
      </c>
      <c r="P5147" s="126" t="s">
        <v>1331</v>
      </c>
    </row>
    <row r="5148" spans="1:16" ht="76.5">
      <c r="A5148" s="126">
        <v>25</v>
      </c>
      <c r="B5148" s="126"/>
      <c r="C5148" s="127" t="s">
        <v>695</v>
      </c>
      <c r="D5148" s="121">
        <v>43053</v>
      </c>
      <c r="E5148" s="122" t="s">
        <v>10789</v>
      </c>
      <c r="F5148" s="122" t="s">
        <v>1368</v>
      </c>
      <c r="G5148" s="122">
        <v>15518994</v>
      </c>
      <c r="H5148" s="126"/>
      <c r="I5148" s="130" t="s">
        <v>12152</v>
      </c>
      <c r="J5148" s="126"/>
      <c r="K5148" s="126"/>
      <c r="L5148" s="126"/>
      <c r="M5148" s="126"/>
      <c r="N5148" s="226">
        <v>2285247.5099999998</v>
      </c>
      <c r="O5148" s="226">
        <v>0</v>
      </c>
      <c r="P5148" s="126" t="s">
        <v>1331</v>
      </c>
    </row>
    <row r="5149" spans="1:16" ht="76.5">
      <c r="A5149" s="126">
        <v>25</v>
      </c>
      <c r="B5149" s="126"/>
      <c r="C5149" s="127" t="s">
        <v>695</v>
      </c>
      <c r="D5149" s="121">
        <v>43053</v>
      </c>
      <c r="E5149" s="122" t="s">
        <v>10790</v>
      </c>
      <c r="F5149" s="122" t="s">
        <v>1368</v>
      </c>
      <c r="G5149" s="122">
        <v>15518966</v>
      </c>
      <c r="H5149" s="126"/>
      <c r="I5149" s="130" t="s">
        <v>12153</v>
      </c>
      <c r="J5149" s="126"/>
      <c r="K5149" s="126"/>
      <c r="L5149" s="126"/>
      <c r="M5149" s="126"/>
      <c r="N5149" s="226">
        <v>500417.09</v>
      </c>
      <c r="O5149" s="226">
        <v>0</v>
      </c>
      <c r="P5149" s="126" t="s">
        <v>1331</v>
      </c>
    </row>
    <row r="5150" spans="1:16" ht="76.5">
      <c r="A5150" s="126">
        <v>25</v>
      </c>
      <c r="B5150" s="126"/>
      <c r="C5150" s="127" t="s">
        <v>695</v>
      </c>
      <c r="D5150" s="121">
        <v>43053</v>
      </c>
      <c r="E5150" s="122" t="s">
        <v>10791</v>
      </c>
      <c r="F5150" s="122" t="s">
        <v>1368</v>
      </c>
      <c r="G5150" s="122">
        <v>15502172</v>
      </c>
      <c r="H5150" s="126"/>
      <c r="I5150" s="130" t="s">
        <v>12154</v>
      </c>
      <c r="J5150" s="126"/>
      <c r="K5150" s="126"/>
      <c r="L5150" s="126"/>
      <c r="M5150" s="126"/>
      <c r="N5150" s="226">
        <v>242338.71</v>
      </c>
      <c r="O5150" s="226">
        <v>0</v>
      </c>
      <c r="P5150" s="126" t="s">
        <v>1331</v>
      </c>
    </row>
    <row r="5151" spans="1:16" ht="76.5">
      <c r="A5151" s="126">
        <v>25</v>
      </c>
      <c r="B5151" s="126"/>
      <c r="C5151" s="127" t="s">
        <v>695</v>
      </c>
      <c r="D5151" s="121">
        <v>43053</v>
      </c>
      <c r="E5151" s="122" t="s">
        <v>10792</v>
      </c>
      <c r="F5151" s="122" t="s">
        <v>1368</v>
      </c>
      <c r="G5151" s="122">
        <v>15502190</v>
      </c>
      <c r="H5151" s="126"/>
      <c r="I5151" s="130" t="s">
        <v>12155</v>
      </c>
      <c r="J5151" s="126"/>
      <c r="K5151" s="126"/>
      <c r="L5151" s="126"/>
      <c r="M5151" s="126"/>
      <c r="N5151" s="226">
        <v>103426.61</v>
      </c>
      <c r="O5151" s="226">
        <v>0</v>
      </c>
      <c r="P5151" s="126" t="s">
        <v>1331</v>
      </c>
    </row>
    <row r="5152" spans="1:16" ht="76.5">
      <c r="A5152" s="126">
        <v>25</v>
      </c>
      <c r="B5152" s="126"/>
      <c r="C5152" s="127" t="s">
        <v>695</v>
      </c>
      <c r="D5152" s="121">
        <v>43053</v>
      </c>
      <c r="E5152" s="122" t="s">
        <v>10793</v>
      </c>
      <c r="F5152" s="122" t="s">
        <v>1368</v>
      </c>
      <c r="G5152" s="122">
        <v>15502192</v>
      </c>
      <c r="H5152" s="126"/>
      <c r="I5152" s="130" t="s">
        <v>12156</v>
      </c>
      <c r="J5152" s="126"/>
      <c r="K5152" s="126"/>
      <c r="L5152" s="126"/>
      <c r="M5152" s="126"/>
      <c r="N5152" s="226">
        <v>103426.61</v>
      </c>
      <c r="O5152" s="226">
        <v>0</v>
      </c>
      <c r="P5152" s="126" t="s">
        <v>1331</v>
      </c>
    </row>
    <row r="5153" spans="1:16" ht="76.5">
      <c r="A5153" s="126">
        <v>25</v>
      </c>
      <c r="B5153" s="126"/>
      <c r="C5153" s="127" t="s">
        <v>695</v>
      </c>
      <c r="D5153" s="121">
        <v>43053</v>
      </c>
      <c r="E5153" s="122" t="s">
        <v>10794</v>
      </c>
      <c r="F5153" s="122" t="s">
        <v>1368</v>
      </c>
      <c r="G5153" s="122">
        <v>15502265</v>
      </c>
      <c r="H5153" s="126"/>
      <c r="I5153" s="130" t="s">
        <v>12157</v>
      </c>
      <c r="J5153" s="126"/>
      <c r="K5153" s="126"/>
      <c r="L5153" s="126"/>
      <c r="M5153" s="126"/>
      <c r="N5153" s="226">
        <v>140278.67000000001</v>
      </c>
      <c r="O5153" s="226">
        <v>0</v>
      </c>
      <c r="P5153" s="126" t="s">
        <v>1331</v>
      </c>
    </row>
    <row r="5154" spans="1:16" ht="76.5">
      <c r="A5154" s="126">
        <v>25</v>
      </c>
      <c r="B5154" s="126"/>
      <c r="C5154" s="127" t="s">
        <v>695</v>
      </c>
      <c r="D5154" s="121">
        <v>43053</v>
      </c>
      <c r="E5154" s="122" t="s">
        <v>10795</v>
      </c>
      <c r="F5154" s="122" t="s">
        <v>1368</v>
      </c>
      <c r="G5154" s="122">
        <v>15502494</v>
      </c>
      <c r="H5154" s="126"/>
      <c r="I5154" s="130" t="s">
        <v>12158</v>
      </c>
      <c r="J5154" s="126"/>
      <c r="K5154" s="126"/>
      <c r="L5154" s="126"/>
      <c r="M5154" s="126"/>
      <c r="N5154" s="226">
        <v>594257.51</v>
      </c>
      <c r="O5154" s="226">
        <v>0</v>
      </c>
      <c r="P5154" s="126" t="s">
        <v>1331</v>
      </c>
    </row>
    <row r="5155" spans="1:16" ht="76.5">
      <c r="A5155" s="126">
        <v>25</v>
      </c>
      <c r="B5155" s="126"/>
      <c r="C5155" s="127" t="s">
        <v>695</v>
      </c>
      <c r="D5155" s="121">
        <v>43053</v>
      </c>
      <c r="E5155" s="122" t="s">
        <v>10796</v>
      </c>
      <c r="F5155" s="122" t="s">
        <v>1368</v>
      </c>
      <c r="G5155" s="122">
        <v>15502524</v>
      </c>
      <c r="H5155" s="126"/>
      <c r="I5155" s="130" t="s">
        <v>12159</v>
      </c>
      <c r="J5155" s="126"/>
      <c r="K5155" s="126"/>
      <c r="L5155" s="126"/>
      <c r="M5155" s="126"/>
      <c r="N5155" s="226">
        <v>114457.8</v>
      </c>
      <c r="O5155" s="226">
        <v>0</v>
      </c>
      <c r="P5155" s="126" t="s">
        <v>1331</v>
      </c>
    </row>
    <row r="5156" spans="1:16" ht="76.5">
      <c r="A5156" s="126">
        <v>25</v>
      </c>
      <c r="B5156" s="126"/>
      <c r="C5156" s="127" t="s">
        <v>695</v>
      </c>
      <c r="D5156" s="121">
        <v>43053</v>
      </c>
      <c r="E5156" s="122" t="s">
        <v>10797</v>
      </c>
      <c r="F5156" s="122" t="s">
        <v>1368</v>
      </c>
      <c r="G5156" s="122">
        <v>15502533</v>
      </c>
      <c r="H5156" s="126"/>
      <c r="I5156" s="130" t="s">
        <v>12160</v>
      </c>
      <c r="J5156" s="126"/>
      <c r="K5156" s="126"/>
      <c r="L5156" s="126"/>
      <c r="M5156" s="126"/>
      <c r="N5156" s="226">
        <v>88065.35</v>
      </c>
      <c r="O5156" s="226">
        <v>0</v>
      </c>
      <c r="P5156" s="126" t="s">
        <v>1331</v>
      </c>
    </row>
    <row r="5157" spans="1:16" ht="76.5">
      <c r="A5157" s="126">
        <v>25</v>
      </c>
      <c r="B5157" s="126"/>
      <c r="C5157" s="127" t="s">
        <v>695</v>
      </c>
      <c r="D5157" s="121">
        <v>43053</v>
      </c>
      <c r="E5157" s="122" t="s">
        <v>10798</v>
      </c>
      <c r="F5157" s="122" t="s">
        <v>1368</v>
      </c>
      <c r="G5157" s="122">
        <v>15502543</v>
      </c>
      <c r="H5157" s="126"/>
      <c r="I5157" s="130" t="s">
        <v>12161</v>
      </c>
      <c r="J5157" s="126"/>
      <c r="K5157" s="126"/>
      <c r="L5157" s="126"/>
      <c r="M5157" s="126"/>
      <c r="N5157" s="226">
        <v>82398.27</v>
      </c>
      <c r="O5157" s="226">
        <v>0</v>
      </c>
      <c r="P5157" s="126" t="s">
        <v>1331</v>
      </c>
    </row>
    <row r="5158" spans="1:16" ht="76.5">
      <c r="A5158" s="126">
        <v>25</v>
      </c>
      <c r="B5158" s="126"/>
      <c r="C5158" s="127" t="s">
        <v>695</v>
      </c>
      <c r="D5158" s="121">
        <v>43053</v>
      </c>
      <c r="E5158" s="122" t="s">
        <v>10799</v>
      </c>
      <c r="F5158" s="122" t="s">
        <v>1368</v>
      </c>
      <c r="G5158" s="122">
        <v>15502606</v>
      </c>
      <c r="H5158" s="126"/>
      <c r="I5158" s="130" t="s">
        <v>12162</v>
      </c>
      <c r="J5158" s="126"/>
      <c r="K5158" s="126"/>
      <c r="L5158" s="126"/>
      <c r="M5158" s="126"/>
      <c r="N5158" s="226">
        <v>114457.8</v>
      </c>
      <c r="O5158" s="226">
        <v>0</v>
      </c>
      <c r="P5158" s="126" t="s">
        <v>1331</v>
      </c>
    </row>
    <row r="5159" spans="1:16" ht="76.5">
      <c r="A5159" s="126">
        <v>25</v>
      </c>
      <c r="B5159" s="126"/>
      <c r="C5159" s="127" t="s">
        <v>695</v>
      </c>
      <c r="D5159" s="121">
        <v>43053</v>
      </c>
      <c r="E5159" s="122" t="s">
        <v>10800</v>
      </c>
      <c r="F5159" s="122" t="s">
        <v>1368</v>
      </c>
      <c r="G5159" s="122">
        <v>15502607</v>
      </c>
      <c r="H5159" s="126"/>
      <c r="I5159" s="130" t="s">
        <v>12163</v>
      </c>
      <c r="J5159" s="126"/>
      <c r="K5159" s="126"/>
      <c r="L5159" s="126"/>
      <c r="M5159" s="126"/>
      <c r="N5159" s="226">
        <v>100310.39</v>
      </c>
      <c r="O5159" s="226">
        <v>0</v>
      </c>
      <c r="P5159" s="126" t="s">
        <v>1331</v>
      </c>
    </row>
    <row r="5160" spans="1:16" ht="76.5">
      <c r="A5160" s="126">
        <v>25</v>
      </c>
      <c r="B5160" s="126"/>
      <c r="C5160" s="127" t="s">
        <v>695</v>
      </c>
      <c r="D5160" s="121">
        <v>43053</v>
      </c>
      <c r="E5160" s="122" t="s">
        <v>10801</v>
      </c>
      <c r="F5160" s="122" t="s">
        <v>1368</v>
      </c>
      <c r="G5160" s="122">
        <v>15502608</v>
      </c>
      <c r="H5160" s="126"/>
      <c r="I5160" s="130" t="s">
        <v>12164</v>
      </c>
      <c r="J5160" s="126"/>
      <c r="K5160" s="126"/>
      <c r="L5160" s="126"/>
      <c r="M5160" s="126"/>
      <c r="N5160" s="226">
        <v>100310.39</v>
      </c>
      <c r="O5160" s="226">
        <v>0</v>
      </c>
      <c r="P5160" s="126" t="s">
        <v>1331</v>
      </c>
    </row>
    <row r="5161" spans="1:16" ht="76.5">
      <c r="A5161" s="126">
        <v>25</v>
      </c>
      <c r="B5161" s="126"/>
      <c r="C5161" s="127" t="s">
        <v>695</v>
      </c>
      <c r="D5161" s="121">
        <v>43053</v>
      </c>
      <c r="E5161" s="122" t="s">
        <v>10802</v>
      </c>
      <c r="F5161" s="122" t="s">
        <v>1368</v>
      </c>
      <c r="G5161" s="122">
        <v>15502611</v>
      </c>
      <c r="H5161" s="126"/>
      <c r="I5161" s="130" t="s">
        <v>12165</v>
      </c>
      <c r="J5161" s="126"/>
      <c r="K5161" s="126"/>
      <c r="L5161" s="126"/>
      <c r="M5161" s="126"/>
      <c r="N5161" s="226">
        <v>600000</v>
      </c>
      <c r="O5161" s="226">
        <v>0</v>
      </c>
      <c r="P5161" s="126" t="s">
        <v>1331</v>
      </c>
    </row>
    <row r="5162" spans="1:16" ht="76.5">
      <c r="A5162" s="126">
        <v>25</v>
      </c>
      <c r="B5162" s="126"/>
      <c r="C5162" s="127" t="s">
        <v>695</v>
      </c>
      <c r="D5162" s="121">
        <v>43053</v>
      </c>
      <c r="E5162" s="122" t="s">
        <v>10803</v>
      </c>
      <c r="F5162" s="122" t="s">
        <v>1368</v>
      </c>
      <c r="G5162" s="122">
        <v>15502613</v>
      </c>
      <c r="H5162" s="126"/>
      <c r="I5162" s="130" t="s">
        <v>12166</v>
      </c>
      <c r="J5162" s="126"/>
      <c r="K5162" s="126"/>
      <c r="L5162" s="126"/>
      <c r="M5162" s="126"/>
      <c r="N5162" s="226">
        <v>139270.65</v>
      </c>
      <c r="O5162" s="226">
        <v>0</v>
      </c>
      <c r="P5162" s="126" t="s">
        <v>1331</v>
      </c>
    </row>
    <row r="5163" spans="1:16" ht="76.5">
      <c r="A5163" s="126">
        <v>25</v>
      </c>
      <c r="B5163" s="126"/>
      <c r="C5163" s="127" t="s">
        <v>695</v>
      </c>
      <c r="D5163" s="121">
        <v>43053</v>
      </c>
      <c r="E5163" s="122" t="s">
        <v>10804</v>
      </c>
      <c r="F5163" s="122" t="s">
        <v>1368</v>
      </c>
      <c r="G5163" s="122">
        <v>15502699</v>
      </c>
      <c r="H5163" s="126"/>
      <c r="I5163" s="130" t="s">
        <v>12167</v>
      </c>
      <c r="J5163" s="126"/>
      <c r="K5163" s="126"/>
      <c r="L5163" s="126"/>
      <c r="M5163" s="126"/>
      <c r="N5163" s="226">
        <v>337334.28</v>
      </c>
      <c r="O5163" s="226">
        <v>0</v>
      </c>
      <c r="P5163" s="126" t="s">
        <v>1331</v>
      </c>
    </row>
    <row r="5164" spans="1:16" ht="76.5">
      <c r="A5164" s="126">
        <v>25</v>
      </c>
      <c r="B5164" s="126"/>
      <c r="C5164" s="127" t="s">
        <v>695</v>
      </c>
      <c r="D5164" s="121">
        <v>43053</v>
      </c>
      <c r="E5164" s="122" t="s">
        <v>10805</v>
      </c>
      <c r="F5164" s="122" t="s">
        <v>1368</v>
      </c>
      <c r="G5164" s="122">
        <v>15502775</v>
      </c>
      <c r="H5164" s="126"/>
      <c r="I5164" s="130" t="s">
        <v>12168</v>
      </c>
      <c r="J5164" s="126"/>
      <c r="K5164" s="126"/>
      <c r="L5164" s="126"/>
      <c r="M5164" s="126"/>
      <c r="N5164" s="226">
        <v>123304.39</v>
      </c>
      <c r="O5164" s="226">
        <v>0</v>
      </c>
      <c r="P5164" s="126" t="s">
        <v>1331</v>
      </c>
    </row>
    <row r="5165" spans="1:16" ht="76.5">
      <c r="A5165" s="126">
        <v>25</v>
      </c>
      <c r="B5165" s="126"/>
      <c r="C5165" s="127" t="s">
        <v>695</v>
      </c>
      <c r="D5165" s="121">
        <v>43053</v>
      </c>
      <c r="E5165" s="122" t="s">
        <v>10806</v>
      </c>
      <c r="F5165" s="122" t="s">
        <v>1368</v>
      </c>
      <c r="G5165" s="122">
        <v>15502844</v>
      </c>
      <c r="H5165" s="126"/>
      <c r="I5165" s="130" t="s">
        <v>12169</v>
      </c>
      <c r="J5165" s="126"/>
      <c r="K5165" s="126"/>
      <c r="L5165" s="126"/>
      <c r="M5165" s="126"/>
      <c r="N5165" s="226">
        <v>114213.1</v>
      </c>
      <c r="O5165" s="226">
        <v>0</v>
      </c>
      <c r="P5165" s="126" t="s">
        <v>1331</v>
      </c>
    </row>
    <row r="5166" spans="1:16" ht="76.5">
      <c r="A5166" s="126">
        <v>25</v>
      </c>
      <c r="B5166" s="126"/>
      <c r="C5166" s="127" t="s">
        <v>695</v>
      </c>
      <c r="D5166" s="121">
        <v>43053</v>
      </c>
      <c r="E5166" s="122" t="s">
        <v>10807</v>
      </c>
      <c r="F5166" s="122" t="s">
        <v>1368</v>
      </c>
      <c r="G5166" s="122">
        <v>15502845</v>
      </c>
      <c r="H5166" s="126"/>
      <c r="I5166" s="130" t="s">
        <v>12170</v>
      </c>
      <c r="J5166" s="126"/>
      <c r="K5166" s="126"/>
      <c r="L5166" s="126"/>
      <c r="M5166" s="126"/>
      <c r="N5166" s="226">
        <v>199626.63</v>
      </c>
      <c r="O5166" s="226">
        <v>0</v>
      </c>
      <c r="P5166" s="126" t="s">
        <v>1331</v>
      </c>
    </row>
    <row r="5167" spans="1:16" ht="76.5">
      <c r="A5167" s="126">
        <v>25</v>
      </c>
      <c r="B5167" s="126"/>
      <c r="C5167" s="127" t="s">
        <v>695</v>
      </c>
      <c r="D5167" s="121">
        <v>43053</v>
      </c>
      <c r="E5167" s="122" t="s">
        <v>10808</v>
      </c>
      <c r="F5167" s="122" t="s">
        <v>1368</v>
      </c>
      <c r="G5167" s="122">
        <v>15502846</v>
      </c>
      <c r="H5167" s="126"/>
      <c r="I5167" s="130" t="s">
        <v>12171</v>
      </c>
      <c r="J5167" s="126"/>
      <c r="K5167" s="126"/>
      <c r="L5167" s="126"/>
      <c r="M5167" s="126"/>
      <c r="N5167" s="226">
        <v>580040.37</v>
      </c>
      <c r="O5167" s="226">
        <v>0</v>
      </c>
      <c r="P5167" s="126" t="s">
        <v>1331</v>
      </c>
    </row>
    <row r="5168" spans="1:16" ht="76.5">
      <c r="A5168" s="126">
        <v>25</v>
      </c>
      <c r="B5168" s="126"/>
      <c r="C5168" s="127" t="s">
        <v>695</v>
      </c>
      <c r="D5168" s="121">
        <v>43053</v>
      </c>
      <c r="E5168" s="122" t="s">
        <v>10809</v>
      </c>
      <c r="F5168" s="122" t="s">
        <v>1368</v>
      </c>
      <c r="G5168" s="122">
        <v>15504254</v>
      </c>
      <c r="H5168" s="126"/>
      <c r="I5168" s="130" t="s">
        <v>12172</v>
      </c>
      <c r="J5168" s="126"/>
      <c r="K5168" s="126"/>
      <c r="L5168" s="126"/>
      <c r="M5168" s="126"/>
      <c r="N5168" s="226">
        <v>99999.58</v>
      </c>
      <c r="O5168" s="226">
        <v>0</v>
      </c>
      <c r="P5168" s="126" t="s">
        <v>1331</v>
      </c>
    </row>
    <row r="5169" spans="1:16" ht="76.5">
      <c r="A5169" s="126">
        <v>25</v>
      </c>
      <c r="B5169" s="126"/>
      <c r="C5169" s="127" t="s">
        <v>695</v>
      </c>
      <c r="D5169" s="121">
        <v>43053</v>
      </c>
      <c r="E5169" s="122" t="s">
        <v>10810</v>
      </c>
      <c r="F5169" s="122" t="s">
        <v>1368</v>
      </c>
      <c r="G5169" s="122">
        <v>15504418</v>
      </c>
      <c r="H5169" s="126"/>
      <c r="I5169" s="130" t="s">
        <v>12173</v>
      </c>
      <c r="J5169" s="126"/>
      <c r="K5169" s="126"/>
      <c r="L5169" s="126"/>
      <c r="M5169" s="126"/>
      <c r="N5169" s="226">
        <v>198901.16</v>
      </c>
      <c r="O5169" s="226">
        <v>0</v>
      </c>
      <c r="P5169" s="126" t="s">
        <v>1331</v>
      </c>
    </row>
    <row r="5170" spans="1:16" ht="76.5">
      <c r="A5170" s="126">
        <v>25</v>
      </c>
      <c r="B5170" s="126"/>
      <c r="C5170" s="127" t="s">
        <v>695</v>
      </c>
      <c r="D5170" s="121">
        <v>43053</v>
      </c>
      <c r="E5170" s="122" t="s">
        <v>10811</v>
      </c>
      <c r="F5170" s="122" t="s">
        <v>1368</v>
      </c>
      <c r="G5170" s="122">
        <v>15504606</v>
      </c>
      <c r="H5170" s="126"/>
      <c r="I5170" s="130" t="s">
        <v>12174</v>
      </c>
      <c r="J5170" s="126"/>
      <c r="K5170" s="126"/>
      <c r="L5170" s="126"/>
      <c r="M5170" s="126"/>
      <c r="N5170" s="226">
        <v>198901.16</v>
      </c>
      <c r="O5170" s="226">
        <v>0</v>
      </c>
      <c r="P5170" s="126" t="s">
        <v>1331</v>
      </c>
    </row>
    <row r="5171" spans="1:16" ht="76.5">
      <c r="A5171" s="126">
        <v>25</v>
      </c>
      <c r="B5171" s="126"/>
      <c r="C5171" s="127" t="s">
        <v>695</v>
      </c>
      <c r="D5171" s="121">
        <v>43053</v>
      </c>
      <c r="E5171" s="122" t="s">
        <v>10812</v>
      </c>
      <c r="F5171" s="122" t="s">
        <v>1368</v>
      </c>
      <c r="G5171" s="122">
        <v>15504708</v>
      </c>
      <c r="H5171" s="126"/>
      <c r="I5171" s="130" t="s">
        <v>12175</v>
      </c>
      <c r="J5171" s="126"/>
      <c r="K5171" s="126"/>
      <c r="L5171" s="126"/>
      <c r="M5171" s="126"/>
      <c r="N5171" s="226">
        <v>99999.58</v>
      </c>
      <c r="O5171" s="226">
        <v>0</v>
      </c>
      <c r="P5171" s="126" t="s">
        <v>1331</v>
      </c>
    </row>
    <row r="5172" spans="1:16" ht="76.5">
      <c r="A5172" s="126">
        <v>25</v>
      </c>
      <c r="B5172" s="126"/>
      <c r="C5172" s="127" t="s">
        <v>695</v>
      </c>
      <c r="D5172" s="121">
        <v>43053</v>
      </c>
      <c r="E5172" s="122" t="s">
        <v>10813</v>
      </c>
      <c r="F5172" s="122" t="s">
        <v>1368</v>
      </c>
      <c r="G5172" s="122">
        <v>15504867</v>
      </c>
      <c r="H5172" s="126"/>
      <c r="I5172" s="130" t="s">
        <v>12176</v>
      </c>
      <c r="J5172" s="126"/>
      <c r="K5172" s="126"/>
      <c r="L5172" s="126"/>
      <c r="M5172" s="126"/>
      <c r="N5172" s="226">
        <v>599984.85</v>
      </c>
      <c r="O5172" s="226">
        <v>0</v>
      </c>
      <c r="P5172" s="126" t="s">
        <v>1331</v>
      </c>
    </row>
    <row r="5173" spans="1:16" ht="76.5">
      <c r="A5173" s="126">
        <v>25</v>
      </c>
      <c r="B5173" s="126"/>
      <c r="C5173" s="127" t="s">
        <v>695</v>
      </c>
      <c r="D5173" s="121">
        <v>43053</v>
      </c>
      <c r="E5173" s="122" t="s">
        <v>10814</v>
      </c>
      <c r="F5173" s="122" t="s">
        <v>1368</v>
      </c>
      <c r="G5173" s="122">
        <v>15505036</v>
      </c>
      <c r="H5173" s="126"/>
      <c r="I5173" s="130" t="s">
        <v>12177</v>
      </c>
      <c r="J5173" s="126"/>
      <c r="K5173" s="126"/>
      <c r="L5173" s="126"/>
      <c r="M5173" s="126"/>
      <c r="N5173" s="226">
        <v>600000</v>
      </c>
      <c r="O5173" s="226">
        <v>0</v>
      </c>
      <c r="P5173" s="126" t="s">
        <v>1331</v>
      </c>
    </row>
    <row r="5174" spans="1:16" ht="76.5">
      <c r="A5174" s="126">
        <v>25</v>
      </c>
      <c r="B5174" s="126"/>
      <c r="C5174" s="127" t="s">
        <v>695</v>
      </c>
      <c r="D5174" s="121">
        <v>43053</v>
      </c>
      <c r="E5174" s="122" t="s">
        <v>10815</v>
      </c>
      <c r="F5174" s="122" t="s">
        <v>1368</v>
      </c>
      <c r="G5174" s="122">
        <v>15502143</v>
      </c>
      <c r="H5174" s="126"/>
      <c r="I5174" s="130" t="s">
        <v>12178</v>
      </c>
      <c r="J5174" s="126"/>
      <c r="K5174" s="126"/>
      <c r="L5174" s="126"/>
      <c r="M5174" s="126"/>
      <c r="N5174" s="226">
        <v>215248.59</v>
      </c>
      <c r="O5174" s="226">
        <v>0</v>
      </c>
      <c r="P5174" s="126" t="s">
        <v>1331</v>
      </c>
    </row>
    <row r="5175" spans="1:16" ht="76.5">
      <c r="A5175" s="126">
        <v>25</v>
      </c>
      <c r="B5175" s="126"/>
      <c r="C5175" s="127" t="s">
        <v>695</v>
      </c>
      <c r="D5175" s="121">
        <v>43053</v>
      </c>
      <c r="E5175" s="122" t="s">
        <v>10816</v>
      </c>
      <c r="F5175" s="122" t="s">
        <v>1368</v>
      </c>
      <c r="G5175" s="122">
        <v>15502153</v>
      </c>
      <c r="H5175" s="126"/>
      <c r="I5175" s="130" t="s">
        <v>12179</v>
      </c>
      <c r="J5175" s="126"/>
      <c r="K5175" s="126"/>
      <c r="L5175" s="126"/>
      <c r="M5175" s="126"/>
      <c r="N5175" s="226">
        <v>169102.82</v>
      </c>
      <c r="O5175" s="226">
        <v>0</v>
      </c>
      <c r="P5175" s="126" t="s">
        <v>1331</v>
      </c>
    </row>
    <row r="5176" spans="1:16" ht="76.5">
      <c r="A5176" s="126">
        <v>25</v>
      </c>
      <c r="B5176" s="126"/>
      <c r="C5176" s="127" t="s">
        <v>695</v>
      </c>
      <c r="D5176" s="121">
        <v>43053</v>
      </c>
      <c r="E5176" s="122" t="s">
        <v>10817</v>
      </c>
      <c r="F5176" s="122" t="s">
        <v>1368</v>
      </c>
      <c r="G5176" s="122">
        <v>15520648</v>
      </c>
      <c r="H5176" s="126"/>
      <c r="I5176" s="130" t="s">
        <v>12180</v>
      </c>
      <c r="J5176" s="126"/>
      <c r="K5176" s="126"/>
      <c r="L5176" s="126"/>
      <c r="M5176" s="126"/>
      <c r="N5176" s="226">
        <v>479439.92</v>
      </c>
      <c r="O5176" s="226">
        <v>0</v>
      </c>
      <c r="P5176" s="126" t="s">
        <v>1331</v>
      </c>
    </row>
    <row r="5177" spans="1:16" ht="38.25">
      <c r="A5177" s="126">
        <v>35</v>
      </c>
      <c r="B5177" s="126"/>
      <c r="C5177" s="127" t="s">
        <v>697</v>
      </c>
      <c r="D5177" s="121">
        <v>43054</v>
      </c>
      <c r="E5177" s="122" t="s">
        <v>10818</v>
      </c>
      <c r="F5177" s="122" t="s">
        <v>6</v>
      </c>
      <c r="G5177" s="122">
        <v>73052</v>
      </c>
      <c r="H5177" s="126"/>
      <c r="I5177" s="130" t="s">
        <v>12181</v>
      </c>
      <c r="J5177" s="126"/>
      <c r="K5177" s="126"/>
      <c r="L5177" s="126"/>
      <c r="M5177" s="126"/>
      <c r="N5177" s="226">
        <v>0</v>
      </c>
      <c r="O5177" s="226">
        <v>32354680</v>
      </c>
      <c r="P5177" s="126" t="s">
        <v>1331</v>
      </c>
    </row>
    <row r="5178" spans="1:16" ht="76.5">
      <c r="A5178" s="126" t="s">
        <v>620</v>
      </c>
      <c r="B5178" s="126"/>
      <c r="C5178" s="127" t="s">
        <v>714</v>
      </c>
      <c r="D5178" s="121">
        <v>43054</v>
      </c>
      <c r="E5178" s="122" t="s">
        <v>10819</v>
      </c>
      <c r="F5178" s="122" t="s">
        <v>6</v>
      </c>
      <c r="G5178" s="122">
        <v>904107</v>
      </c>
      <c r="H5178" s="126"/>
      <c r="I5178" s="130" t="s">
        <v>12182</v>
      </c>
      <c r="J5178" s="126"/>
      <c r="K5178" s="126"/>
      <c r="L5178" s="126"/>
      <c r="M5178" s="126"/>
      <c r="N5178" s="226">
        <v>0</v>
      </c>
      <c r="O5178" s="226">
        <v>7062.94</v>
      </c>
      <c r="P5178" s="126" t="s">
        <v>1331</v>
      </c>
    </row>
    <row r="5179" spans="1:16" ht="63.75">
      <c r="A5179" s="126">
        <v>41</v>
      </c>
      <c r="B5179" s="126"/>
      <c r="C5179" s="127" t="s">
        <v>698</v>
      </c>
      <c r="D5179" s="121">
        <v>43054</v>
      </c>
      <c r="E5179" s="122" t="s">
        <v>10820</v>
      </c>
      <c r="F5179" s="122" t="s">
        <v>6</v>
      </c>
      <c r="G5179" s="122">
        <v>904166</v>
      </c>
      <c r="H5179" s="126"/>
      <c r="I5179" s="130" t="s">
        <v>12183</v>
      </c>
      <c r="J5179" s="126"/>
      <c r="K5179" s="126"/>
      <c r="L5179" s="126"/>
      <c r="M5179" s="126"/>
      <c r="N5179" s="226">
        <v>0</v>
      </c>
      <c r="O5179" s="226">
        <v>14208.71</v>
      </c>
      <c r="P5179" s="126" t="s">
        <v>1331</v>
      </c>
    </row>
    <row r="5180" spans="1:16" ht="63.75">
      <c r="A5180" s="126">
        <v>10</v>
      </c>
      <c r="B5180" s="126"/>
      <c r="C5180" s="127" t="s">
        <v>691</v>
      </c>
      <c r="D5180" s="121">
        <v>43054</v>
      </c>
      <c r="E5180" s="122" t="s">
        <v>10821</v>
      </c>
      <c r="F5180" s="122" t="s">
        <v>15</v>
      </c>
      <c r="G5180" s="122">
        <v>595190</v>
      </c>
      <c r="H5180" s="126"/>
      <c r="I5180" s="130" t="s">
        <v>12184</v>
      </c>
      <c r="J5180" s="126"/>
      <c r="K5180" s="126"/>
      <c r="L5180" s="126"/>
      <c r="M5180" s="126"/>
      <c r="N5180" s="226">
        <v>50</v>
      </c>
      <c r="O5180" s="226">
        <v>0</v>
      </c>
      <c r="P5180" s="126" t="s">
        <v>1331</v>
      </c>
    </row>
    <row r="5181" spans="1:16" ht="51">
      <c r="A5181" s="126">
        <v>10</v>
      </c>
      <c r="B5181" s="126"/>
      <c r="C5181" s="127" t="s">
        <v>691</v>
      </c>
      <c r="D5181" s="121">
        <v>43054</v>
      </c>
      <c r="E5181" s="122" t="s">
        <v>10822</v>
      </c>
      <c r="F5181" s="122" t="s">
        <v>15</v>
      </c>
      <c r="G5181" s="122">
        <v>595194</v>
      </c>
      <c r="H5181" s="126"/>
      <c r="I5181" s="130" t="s">
        <v>12185</v>
      </c>
      <c r="J5181" s="126"/>
      <c r="K5181" s="126"/>
      <c r="L5181" s="126"/>
      <c r="M5181" s="126"/>
      <c r="N5181" s="226">
        <v>50</v>
      </c>
      <c r="O5181" s="226">
        <v>0</v>
      </c>
      <c r="P5181" s="126" t="s">
        <v>1331</v>
      </c>
    </row>
    <row r="5182" spans="1:16" ht="89.25">
      <c r="A5182" s="126">
        <v>10</v>
      </c>
      <c r="B5182" s="126"/>
      <c r="C5182" s="127" t="s">
        <v>691</v>
      </c>
      <c r="D5182" s="121">
        <v>43054</v>
      </c>
      <c r="E5182" s="122" t="s">
        <v>10823</v>
      </c>
      <c r="F5182" s="122" t="s">
        <v>15</v>
      </c>
      <c r="G5182" s="122">
        <v>3595</v>
      </c>
      <c r="H5182" s="126"/>
      <c r="I5182" s="130" t="s">
        <v>12186</v>
      </c>
      <c r="J5182" s="126"/>
      <c r="K5182" s="126"/>
      <c r="L5182" s="126"/>
      <c r="M5182" s="126"/>
      <c r="N5182" s="226">
        <v>24817.06</v>
      </c>
      <c r="O5182" s="226">
        <v>0</v>
      </c>
      <c r="P5182" s="126" t="s">
        <v>1331</v>
      </c>
    </row>
    <row r="5183" spans="1:16" ht="63.75">
      <c r="A5183" s="126">
        <v>10</v>
      </c>
      <c r="B5183" s="126"/>
      <c r="C5183" s="127" t="s">
        <v>691</v>
      </c>
      <c r="D5183" s="121">
        <v>43054</v>
      </c>
      <c r="E5183" s="122" t="s">
        <v>10824</v>
      </c>
      <c r="F5183" s="122" t="s">
        <v>15</v>
      </c>
      <c r="G5183" s="122">
        <v>595900</v>
      </c>
      <c r="H5183" s="126"/>
      <c r="I5183" s="130" t="s">
        <v>12187</v>
      </c>
      <c r="J5183" s="126"/>
      <c r="K5183" s="126"/>
      <c r="L5183" s="126"/>
      <c r="M5183" s="126"/>
      <c r="N5183" s="226">
        <v>50</v>
      </c>
      <c r="O5183" s="226">
        <v>0</v>
      </c>
      <c r="P5183" s="126" t="s">
        <v>1331</v>
      </c>
    </row>
    <row r="5184" spans="1:16" ht="51">
      <c r="A5184" s="126">
        <v>513</v>
      </c>
      <c r="B5184" s="126"/>
      <c r="C5184" s="127" t="s">
        <v>201</v>
      </c>
      <c r="D5184" s="121">
        <v>43054</v>
      </c>
      <c r="E5184" s="122" t="s">
        <v>10825</v>
      </c>
      <c r="F5184" s="122" t="s">
        <v>15</v>
      </c>
      <c r="G5184" s="122">
        <v>595902</v>
      </c>
      <c r="H5184" s="126"/>
      <c r="I5184" s="130" t="s">
        <v>8593</v>
      </c>
      <c r="J5184" s="126"/>
      <c r="K5184" s="126"/>
      <c r="L5184" s="126"/>
      <c r="M5184" s="126"/>
      <c r="N5184" s="226">
        <v>50</v>
      </c>
      <c r="O5184" s="226">
        <v>0</v>
      </c>
      <c r="P5184" s="126" t="s">
        <v>1331</v>
      </c>
    </row>
    <row r="5185" spans="1:16" ht="76.5">
      <c r="A5185" s="126">
        <v>25</v>
      </c>
      <c r="B5185" s="126"/>
      <c r="C5185" s="127" t="s">
        <v>695</v>
      </c>
      <c r="D5185" s="121">
        <v>43054</v>
      </c>
      <c r="E5185" s="122" t="s">
        <v>10826</v>
      </c>
      <c r="F5185" s="122" t="s">
        <v>1368</v>
      </c>
      <c r="G5185" s="122">
        <v>15502146</v>
      </c>
      <c r="H5185" s="126"/>
      <c r="I5185" s="130" t="s">
        <v>12188</v>
      </c>
      <c r="J5185" s="126"/>
      <c r="K5185" s="126"/>
      <c r="L5185" s="126"/>
      <c r="M5185" s="126"/>
      <c r="N5185" s="226">
        <v>368284.28</v>
      </c>
      <c r="O5185" s="226">
        <v>0</v>
      </c>
      <c r="P5185" s="126" t="s">
        <v>1331</v>
      </c>
    </row>
    <row r="5186" spans="1:16" ht="76.5">
      <c r="A5186" s="126" t="s">
        <v>621</v>
      </c>
      <c r="B5186" s="126"/>
      <c r="C5186" s="127" t="s">
        <v>715</v>
      </c>
      <c r="D5186" s="121">
        <v>43055</v>
      </c>
      <c r="E5186" s="122" t="s">
        <v>10827</v>
      </c>
      <c r="F5186" s="122" t="s">
        <v>6</v>
      </c>
      <c r="G5186" s="122">
        <v>908331</v>
      </c>
      <c r="H5186" s="126"/>
      <c r="I5186" s="130" t="s">
        <v>12189</v>
      </c>
      <c r="J5186" s="126"/>
      <c r="K5186" s="126"/>
      <c r="L5186" s="126"/>
      <c r="M5186" s="126"/>
      <c r="N5186" s="226">
        <v>0</v>
      </c>
      <c r="O5186" s="226">
        <v>50000</v>
      </c>
      <c r="P5186" s="126" t="s">
        <v>1331</v>
      </c>
    </row>
    <row r="5187" spans="1:16" ht="63.75">
      <c r="A5187" s="126">
        <v>46</v>
      </c>
      <c r="B5187" s="126"/>
      <c r="C5187" s="127" t="s">
        <v>699</v>
      </c>
      <c r="D5187" s="121">
        <v>43055</v>
      </c>
      <c r="E5187" s="122" t="s">
        <v>10828</v>
      </c>
      <c r="F5187" s="122" t="s">
        <v>6</v>
      </c>
      <c r="G5187" s="122">
        <v>908398</v>
      </c>
      <c r="H5187" s="126"/>
      <c r="I5187" s="130" t="s">
        <v>12190</v>
      </c>
      <c r="J5187" s="126"/>
      <c r="K5187" s="126"/>
      <c r="L5187" s="126"/>
      <c r="M5187" s="126"/>
      <c r="N5187" s="226">
        <v>0</v>
      </c>
      <c r="O5187" s="226">
        <v>7812</v>
      </c>
      <c r="P5187" s="126" t="s">
        <v>1331</v>
      </c>
    </row>
    <row r="5188" spans="1:16" ht="63.75">
      <c r="A5188" s="126">
        <v>513</v>
      </c>
      <c r="B5188" s="126"/>
      <c r="C5188" s="127" t="s">
        <v>201</v>
      </c>
      <c r="D5188" s="121">
        <v>43055</v>
      </c>
      <c r="E5188" s="122" t="s">
        <v>10829</v>
      </c>
      <c r="F5188" s="122" t="s">
        <v>15</v>
      </c>
      <c r="G5188" s="122">
        <v>596426</v>
      </c>
      <c r="H5188" s="126"/>
      <c r="I5188" s="130" t="s">
        <v>12191</v>
      </c>
      <c r="J5188" s="126"/>
      <c r="K5188" s="126"/>
      <c r="L5188" s="126"/>
      <c r="M5188" s="126"/>
      <c r="N5188" s="226">
        <v>50</v>
      </c>
      <c r="O5188" s="226">
        <v>0</v>
      </c>
      <c r="P5188" s="126" t="s">
        <v>1331</v>
      </c>
    </row>
    <row r="5189" spans="1:16" ht="89.25">
      <c r="A5189" s="126">
        <v>340</v>
      </c>
      <c r="B5189" s="126"/>
      <c r="C5189" s="127" t="s">
        <v>815</v>
      </c>
      <c r="D5189" s="121">
        <v>43055</v>
      </c>
      <c r="E5189" s="122" t="s">
        <v>10830</v>
      </c>
      <c r="F5189" s="122" t="s">
        <v>15</v>
      </c>
      <c r="G5189" s="122">
        <v>3609</v>
      </c>
      <c r="H5189" s="126"/>
      <c r="I5189" s="130" t="s">
        <v>12192</v>
      </c>
      <c r="J5189" s="126"/>
      <c r="K5189" s="126"/>
      <c r="L5189" s="126"/>
      <c r="M5189" s="126"/>
      <c r="N5189" s="226">
        <v>279.95</v>
      </c>
      <c r="O5189" s="226">
        <v>0</v>
      </c>
      <c r="P5189" s="126" t="s">
        <v>1331</v>
      </c>
    </row>
    <row r="5190" spans="1:16" ht="89.25">
      <c r="A5190" s="126">
        <v>340</v>
      </c>
      <c r="B5190" s="126"/>
      <c r="C5190" s="127" t="s">
        <v>815</v>
      </c>
      <c r="D5190" s="121">
        <v>43055</v>
      </c>
      <c r="E5190" s="122" t="s">
        <v>10831</v>
      </c>
      <c r="F5190" s="122" t="s">
        <v>15</v>
      </c>
      <c r="G5190" s="122">
        <v>3608</v>
      </c>
      <c r="H5190" s="126"/>
      <c r="I5190" s="130" t="s">
        <v>12193</v>
      </c>
      <c r="J5190" s="126"/>
      <c r="K5190" s="126"/>
      <c r="L5190" s="126"/>
      <c r="M5190" s="126"/>
      <c r="N5190" s="226">
        <v>270.95999999999998</v>
      </c>
      <c r="O5190" s="226">
        <v>0</v>
      </c>
      <c r="P5190" s="126" t="s">
        <v>1331</v>
      </c>
    </row>
    <row r="5191" spans="1:16" ht="89.25">
      <c r="A5191" s="126">
        <v>10</v>
      </c>
      <c r="B5191" s="126"/>
      <c r="C5191" s="127" t="s">
        <v>691</v>
      </c>
      <c r="D5191" s="121">
        <v>43055</v>
      </c>
      <c r="E5191" s="122" t="s">
        <v>10832</v>
      </c>
      <c r="F5191" s="122" t="s">
        <v>15</v>
      </c>
      <c r="G5191" s="122">
        <v>3607</v>
      </c>
      <c r="H5191" s="126"/>
      <c r="I5191" s="130" t="s">
        <v>12194</v>
      </c>
      <c r="J5191" s="126"/>
      <c r="K5191" s="126"/>
      <c r="L5191" s="126"/>
      <c r="M5191" s="126"/>
      <c r="N5191" s="226">
        <v>359.45</v>
      </c>
      <c r="O5191" s="226">
        <v>0</v>
      </c>
      <c r="P5191" s="126" t="s">
        <v>1331</v>
      </c>
    </row>
    <row r="5192" spans="1:16" ht="89.25">
      <c r="A5192" s="126">
        <v>10</v>
      </c>
      <c r="B5192" s="126"/>
      <c r="C5192" s="127" t="s">
        <v>691</v>
      </c>
      <c r="D5192" s="121">
        <v>43055</v>
      </c>
      <c r="E5192" s="122" t="s">
        <v>10833</v>
      </c>
      <c r="F5192" s="122" t="s">
        <v>15</v>
      </c>
      <c r="G5192" s="122">
        <v>3605</v>
      </c>
      <c r="H5192" s="126"/>
      <c r="I5192" s="130" t="s">
        <v>12195</v>
      </c>
      <c r="J5192" s="126"/>
      <c r="K5192" s="126"/>
      <c r="L5192" s="126"/>
      <c r="M5192" s="126"/>
      <c r="N5192" s="226">
        <v>360.62</v>
      </c>
      <c r="O5192" s="226">
        <v>0</v>
      </c>
      <c r="P5192" s="126" t="s">
        <v>1331</v>
      </c>
    </row>
    <row r="5193" spans="1:16" ht="89.25">
      <c r="A5193" s="126">
        <v>513</v>
      </c>
      <c r="B5193" s="126"/>
      <c r="C5193" s="127" t="s">
        <v>201</v>
      </c>
      <c r="D5193" s="121">
        <v>43055</v>
      </c>
      <c r="E5193" s="122" t="s">
        <v>10834</v>
      </c>
      <c r="F5193" s="122" t="s">
        <v>15</v>
      </c>
      <c r="G5193" s="122">
        <v>3620</v>
      </c>
      <c r="H5193" s="126"/>
      <c r="I5193" s="130" t="s">
        <v>12196</v>
      </c>
      <c r="J5193" s="126"/>
      <c r="K5193" s="126"/>
      <c r="L5193" s="126"/>
      <c r="M5193" s="126"/>
      <c r="N5193" s="226">
        <v>12672.67</v>
      </c>
      <c r="O5193" s="226">
        <v>0</v>
      </c>
      <c r="P5193" s="126" t="s">
        <v>1331</v>
      </c>
    </row>
    <row r="5194" spans="1:16" ht="76.5">
      <c r="A5194" s="126">
        <v>291</v>
      </c>
      <c r="B5194" s="126"/>
      <c r="C5194" s="127" t="s">
        <v>795</v>
      </c>
      <c r="D5194" s="121">
        <v>43055</v>
      </c>
      <c r="E5194" s="122" t="s">
        <v>10835</v>
      </c>
      <c r="F5194" s="122" t="s">
        <v>11</v>
      </c>
      <c r="G5194" s="122">
        <v>596640</v>
      </c>
      <c r="H5194" s="126"/>
      <c r="I5194" s="130" t="s">
        <v>12197</v>
      </c>
      <c r="J5194" s="126"/>
      <c r="K5194" s="126"/>
      <c r="L5194" s="126"/>
      <c r="M5194" s="126"/>
      <c r="N5194" s="226">
        <v>50</v>
      </c>
      <c r="O5194" s="226">
        <v>0</v>
      </c>
      <c r="P5194" s="126" t="s">
        <v>1331</v>
      </c>
    </row>
    <row r="5195" spans="1:16" ht="89.25">
      <c r="A5195" s="126">
        <v>340</v>
      </c>
      <c r="B5195" s="126"/>
      <c r="C5195" s="127" t="s">
        <v>815</v>
      </c>
      <c r="D5195" s="121">
        <v>43055</v>
      </c>
      <c r="E5195" s="122" t="s">
        <v>10836</v>
      </c>
      <c r="F5195" s="122" t="s">
        <v>15</v>
      </c>
      <c r="G5195" s="122">
        <v>3611</v>
      </c>
      <c r="H5195" s="126"/>
      <c r="I5195" s="130" t="s">
        <v>12198</v>
      </c>
      <c r="J5195" s="126"/>
      <c r="K5195" s="126"/>
      <c r="L5195" s="126"/>
      <c r="M5195" s="126"/>
      <c r="N5195" s="226">
        <v>270.41000000000003</v>
      </c>
      <c r="O5195" s="226">
        <v>0</v>
      </c>
      <c r="P5195" s="126" t="s">
        <v>1331</v>
      </c>
    </row>
    <row r="5196" spans="1:16" ht="89.25">
      <c r="A5196" s="126">
        <v>340</v>
      </c>
      <c r="B5196" s="126"/>
      <c r="C5196" s="127" t="s">
        <v>815</v>
      </c>
      <c r="D5196" s="121">
        <v>43055</v>
      </c>
      <c r="E5196" s="122" t="s">
        <v>10837</v>
      </c>
      <c r="F5196" s="122" t="s">
        <v>15</v>
      </c>
      <c r="G5196" s="122">
        <v>3610</v>
      </c>
      <c r="H5196" s="126"/>
      <c r="I5196" s="130" t="s">
        <v>12199</v>
      </c>
      <c r="J5196" s="126"/>
      <c r="K5196" s="126"/>
      <c r="L5196" s="126"/>
      <c r="M5196" s="126"/>
      <c r="N5196" s="226">
        <v>273.43</v>
      </c>
      <c r="O5196" s="226">
        <v>0</v>
      </c>
      <c r="P5196" s="126" t="s">
        <v>1331</v>
      </c>
    </row>
    <row r="5197" spans="1:16" ht="89.25">
      <c r="A5197" s="126">
        <v>10</v>
      </c>
      <c r="B5197" s="126"/>
      <c r="C5197" s="127" t="s">
        <v>691</v>
      </c>
      <c r="D5197" s="121">
        <v>43055</v>
      </c>
      <c r="E5197" s="122" t="s">
        <v>10838</v>
      </c>
      <c r="F5197" s="122" t="s">
        <v>15</v>
      </c>
      <c r="G5197" s="122">
        <v>3606</v>
      </c>
      <c r="H5197" s="126"/>
      <c r="I5197" s="130" t="s">
        <v>12200</v>
      </c>
      <c r="J5197" s="126"/>
      <c r="K5197" s="126"/>
      <c r="L5197" s="126"/>
      <c r="M5197" s="126"/>
      <c r="N5197" s="226">
        <v>3759.27</v>
      </c>
      <c r="O5197" s="226">
        <v>0</v>
      </c>
      <c r="P5197" s="126" t="s">
        <v>1331</v>
      </c>
    </row>
    <row r="5198" spans="1:16" ht="51">
      <c r="A5198" s="126">
        <v>10</v>
      </c>
      <c r="B5198" s="126"/>
      <c r="C5198" s="127" t="s">
        <v>691</v>
      </c>
      <c r="D5198" s="121">
        <v>43055</v>
      </c>
      <c r="E5198" s="122" t="s">
        <v>10839</v>
      </c>
      <c r="F5198" s="122" t="s">
        <v>15</v>
      </c>
      <c r="G5198" s="122">
        <v>596648</v>
      </c>
      <c r="H5198" s="126"/>
      <c r="I5198" s="130" t="s">
        <v>7113</v>
      </c>
      <c r="J5198" s="126"/>
      <c r="K5198" s="126"/>
      <c r="L5198" s="126"/>
      <c r="M5198" s="126"/>
      <c r="N5198" s="226">
        <v>50</v>
      </c>
      <c r="O5198" s="226">
        <v>0</v>
      </c>
      <c r="P5198" s="126" t="s">
        <v>1331</v>
      </c>
    </row>
    <row r="5199" spans="1:16" ht="51">
      <c r="A5199" s="126">
        <v>513</v>
      </c>
      <c r="B5199" s="126"/>
      <c r="C5199" s="127" t="s">
        <v>201</v>
      </c>
      <c r="D5199" s="121">
        <v>43055</v>
      </c>
      <c r="E5199" s="122" t="s">
        <v>10840</v>
      </c>
      <c r="F5199" s="122" t="s">
        <v>15</v>
      </c>
      <c r="G5199" s="122">
        <v>596650</v>
      </c>
      <c r="H5199" s="126"/>
      <c r="I5199" s="130" t="s">
        <v>8593</v>
      </c>
      <c r="J5199" s="126"/>
      <c r="K5199" s="126"/>
      <c r="L5199" s="126"/>
      <c r="M5199" s="126"/>
      <c r="N5199" s="226">
        <v>50</v>
      </c>
      <c r="O5199" s="226">
        <v>0</v>
      </c>
      <c r="P5199" s="126" t="s">
        <v>1331</v>
      </c>
    </row>
    <row r="5200" spans="1:16" ht="51">
      <c r="A5200" s="126">
        <v>513</v>
      </c>
      <c r="B5200" s="126"/>
      <c r="C5200" s="127" t="s">
        <v>201</v>
      </c>
      <c r="D5200" s="121">
        <v>43055</v>
      </c>
      <c r="E5200" s="122" t="s">
        <v>10841</v>
      </c>
      <c r="F5200" s="122" t="s">
        <v>15</v>
      </c>
      <c r="G5200" s="122">
        <v>596877</v>
      </c>
      <c r="H5200" s="126"/>
      <c r="I5200" s="130" t="s">
        <v>8591</v>
      </c>
      <c r="J5200" s="126"/>
      <c r="K5200" s="126"/>
      <c r="L5200" s="126"/>
      <c r="M5200" s="126"/>
      <c r="N5200" s="226">
        <v>50</v>
      </c>
      <c r="O5200" s="223">
        <v>0</v>
      </c>
      <c r="P5200" s="126" t="s">
        <v>1331</v>
      </c>
    </row>
    <row r="5201" spans="1:16" ht="51">
      <c r="A5201" s="126">
        <v>513</v>
      </c>
      <c r="B5201" s="126"/>
      <c r="C5201" s="127" t="s">
        <v>201</v>
      </c>
      <c r="D5201" s="121">
        <v>43055</v>
      </c>
      <c r="E5201" s="122" t="s">
        <v>10842</v>
      </c>
      <c r="F5201" s="122" t="s">
        <v>15</v>
      </c>
      <c r="G5201" s="122">
        <v>597022</v>
      </c>
      <c r="H5201" s="126"/>
      <c r="I5201" s="130" t="s">
        <v>8764</v>
      </c>
      <c r="J5201" s="126"/>
      <c r="K5201" s="126"/>
      <c r="L5201" s="126"/>
      <c r="M5201" s="126"/>
      <c r="N5201" s="226">
        <v>50</v>
      </c>
      <c r="O5201" s="226">
        <v>0</v>
      </c>
      <c r="P5201" s="126" t="s">
        <v>1331</v>
      </c>
    </row>
    <row r="5202" spans="1:16" ht="76.5">
      <c r="A5202" s="126">
        <v>25</v>
      </c>
      <c r="B5202" s="126"/>
      <c r="C5202" s="127" t="s">
        <v>695</v>
      </c>
      <c r="D5202" s="121">
        <v>43055</v>
      </c>
      <c r="E5202" s="122" t="s">
        <v>10843</v>
      </c>
      <c r="F5202" s="122" t="s">
        <v>1368</v>
      </c>
      <c r="G5202" s="122">
        <v>15553104</v>
      </c>
      <c r="H5202" s="126"/>
      <c r="I5202" s="130" t="s">
        <v>12201</v>
      </c>
      <c r="J5202" s="126"/>
      <c r="K5202" s="126"/>
      <c r="L5202" s="126"/>
      <c r="M5202" s="126"/>
      <c r="N5202" s="226">
        <v>94416.48</v>
      </c>
      <c r="O5202" s="226">
        <v>0</v>
      </c>
      <c r="P5202" s="126" t="s">
        <v>1331</v>
      </c>
    </row>
    <row r="5203" spans="1:16" ht="76.5">
      <c r="A5203" s="126">
        <v>25</v>
      </c>
      <c r="B5203" s="126"/>
      <c r="C5203" s="127" t="s">
        <v>695</v>
      </c>
      <c r="D5203" s="121">
        <v>43055</v>
      </c>
      <c r="E5203" s="122" t="s">
        <v>10844</v>
      </c>
      <c r="F5203" s="122" t="s">
        <v>1368</v>
      </c>
      <c r="G5203" s="122">
        <v>15553162</v>
      </c>
      <c r="H5203" s="126"/>
      <c r="I5203" s="130" t="s">
        <v>12202</v>
      </c>
      <c r="J5203" s="126"/>
      <c r="K5203" s="126"/>
      <c r="L5203" s="126"/>
      <c r="M5203" s="126"/>
      <c r="N5203" s="226">
        <v>542654.56999999995</v>
      </c>
      <c r="O5203" s="226">
        <v>0</v>
      </c>
      <c r="P5203" s="126" t="s">
        <v>1331</v>
      </c>
    </row>
    <row r="5204" spans="1:16" ht="76.5">
      <c r="A5204" s="126">
        <v>25</v>
      </c>
      <c r="B5204" s="126"/>
      <c r="C5204" s="127" t="s">
        <v>695</v>
      </c>
      <c r="D5204" s="121">
        <v>43055</v>
      </c>
      <c r="E5204" s="122" t="s">
        <v>10845</v>
      </c>
      <c r="F5204" s="122" t="s">
        <v>1368</v>
      </c>
      <c r="G5204" s="122">
        <v>15553202</v>
      </c>
      <c r="H5204" s="126"/>
      <c r="I5204" s="130" t="s">
        <v>12203</v>
      </c>
      <c r="J5204" s="126"/>
      <c r="K5204" s="126"/>
      <c r="L5204" s="126"/>
      <c r="M5204" s="126"/>
      <c r="N5204" s="226">
        <v>758177.03</v>
      </c>
      <c r="O5204" s="226">
        <v>0</v>
      </c>
      <c r="P5204" s="126" t="s">
        <v>1331</v>
      </c>
    </row>
    <row r="5205" spans="1:16" ht="76.5">
      <c r="A5205" s="126">
        <v>25</v>
      </c>
      <c r="B5205" s="126"/>
      <c r="C5205" s="127" t="s">
        <v>695</v>
      </c>
      <c r="D5205" s="121">
        <v>43055</v>
      </c>
      <c r="E5205" s="122" t="s">
        <v>10846</v>
      </c>
      <c r="F5205" s="122" t="s">
        <v>1368</v>
      </c>
      <c r="G5205" s="122">
        <v>15553232</v>
      </c>
      <c r="H5205" s="126"/>
      <c r="I5205" s="130" t="s">
        <v>12204</v>
      </c>
      <c r="J5205" s="126"/>
      <c r="K5205" s="126"/>
      <c r="L5205" s="126"/>
      <c r="M5205" s="126"/>
      <c r="N5205" s="226">
        <v>338793.67</v>
      </c>
      <c r="O5205" s="226">
        <v>0</v>
      </c>
      <c r="P5205" s="126" t="s">
        <v>1331</v>
      </c>
    </row>
    <row r="5206" spans="1:16" ht="76.5">
      <c r="A5206" s="126">
        <v>25</v>
      </c>
      <c r="B5206" s="126"/>
      <c r="C5206" s="127" t="s">
        <v>695</v>
      </c>
      <c r="D5206" s="121">
        <v>43055</v>
      </c>
      <c r="E5206" s="122" t="s">
        <v>10847</v>
      </c>
      <c r="F5206" s="122" t="s">
        <v>1368</v>
      </c>
      <c r="G5206" s="122">
        <v>15553203</v>
      </c>
      <c r="H5206" s="126"/>
      <c r="I5206" s="130" t="s">
        <v>12205</v>
      </c>
      <c r="J5206" s="126"/>
      <c r="K5206" s="126"/>
      <c r="L5206" s="126"/>
      <c r="M5206" s="126"/>
      <c r="N5206" s="226">
        <v>737050.95</v>
      </c>
      <c r="O5206" s="226">
        <v>0</v>
      </c>
      <c r="P5206" s="126" t="s">
        <v>1331</v>
      </c>
    </row>
    <row r="5207" spans="1:16" ht="76.5">
      <c r="A5207" s="126">
        <v>25</v>
      </c>
      <c r="B5207" s="126"/>
      <c r="C5207" s="127" t="s">
        <v>695</v>
      </c>
      <c r="D5207" s="121">
        <v>43055</v>
      </c>
      <c r="E5207" s="122" t="s">
        <v>10848</v>
      </c>
      <c r="F5207" s="122" t="s">
        <v>1368</v>
      </c>
      <c r="G5207" s="122">
        <v>15553079</v>
      </c>
      <c r="H5207" s="126"/>
      <c r="I5207" s="130" t="s">
        <v>12206</v>
      </c>
      <c r="J5207" s="126"/>
      <c r="K5207" s="126"/>
      <c r="L5207" s="126"/>
      <c r="M5207" s="126"/>
      <c r="N5207" s="226">
        <v>510883.01</v>
      </c>
      <c r="O5207" s="226">
        <v>0</v>
      </c>
      <c r="P5207" s="126" t="s">
        <v>1331</v>
      </c>
    </row>
    <row r="5208" spans="1:16" ht="76.5">
      <c r="A5208" s="126">
        <v>25</v>
      </c>
      <c r="B5208" s="126"/>
      <c r="C5208" s="127" t="s">
        <v>695</v>
      </c>
      <c r="D5208" s="121">
        <v>43055</v>
      </c>
      <c r="E5208" s="122" t="s">
        <v>10849</v>
      </c>
      <c r="F5208" s="122" t="s">
        <v>1368</v>
      </c>
      <c r="G5208" s="122">
        <v>15539179</v>
      </c>
      <c r="H5208" s="126"/>
      <c r="I5208" s="130" t="s">
        <v>12207</v>
      </c>
      <c r="J5208" s="126"/>
      <c r="K5208" s="126"/>
      <c r="L5208" s="126"/>
      <c r="M5208" s="126"/>
      <c r="N5208" s="226">
        <v>194235.85</v>
      </c>
      <c r="O5208" s="226">
        <v>0</v>
      </c>
      <c r="P5208" s="126" t="s">
        <v>1331</v>
      </c>
    </row>
    <row r="5209" spans="1:16" ht="76.5">
      <c r="A5209" s="126">
        <v>25</v>
      </c>
      <c r="B5209" s="126"/>
      <c r="C5209" s="127" t="s">
        <v>695</v>
      </c>
      <c r="D5209" s="121">
        <v>43055</v>
      </c>
      <c r="E5209" s="122" t="s">
        <v>10850</v>
      </c>
      <c r="F5209" s="122" t="s">
        <v>1368</v>
      </c>
      <c r="G5209" s="122">
        <v>15539180</v>
      </c>
      <c r="H5209" s="126"/>
      <c r="I5209" s="130" t="s">
        <v>12207</v>
      </c>
      <c r="J5209" s="126"/>
      <c r="K5209" s="126"/>
      <c r="L5209" s="126"/>
      <c r="M5209" s="126"/>
      <c r="N5209" s="226">
        <v>141023.19</v>
      </c>
      <c r="O5209" s="226">
        <v>0</v>
      </c>
      <c r="P5209" s="126" t="s">
        <v>1331</v>
      </c>
    </row>
    <row r="5210" spans="1:16" ht="63.75">
      <c r="A5210" s="126">
        <v>373</v>
      </c>
      <c r="B5210" s="126"/>
      <c r="C5210" s="127" t="s">
        <v>1273</v>
      </c>
      <c r="D5210" s="121">
        <v>43056</v>
      </c>
      <c r="E5210" s="122" t="s">
        <v>10851</v>
      </c>
      <c r="F5210" s="122" t="s">
        <v>1368</v>
      </c>
      <c r="G5210" s="122">
        <v>15572824</v>
      </c>
      <c r="H5210" s="126"/>
      <c r="I5210" s="130" t="s">
        <v>12208</v>
      </c>
      <c r="J5210" s="126"/>
      <c r="K5210" s="126"/>
      <c r="L5210" s="126"/>
      <c r="M5210" s="126"/>
      <c r="N5210" s="226">
        <v>0</v>
      </c>
      <c r="O5210" s="226">
        <v>4647758.8600000003</v>
      </c>
      <c r="P5210" s="126" t="s">
        <v>1331</v>
      </c>
    </row>
    <row r="5211" spans="1:16" ht="63.75">
      <c r="A5211" s="126">
        <v>373</v>
      </c>
      <c r="B5211" s="126"/>
      <c r="C5211" s="127" t="s">
        <v>1273</v>
      </c>
      <c r="D5211" s="121">
        <v>43056</v>
      </c>
      <c r="E5211" s="122" t="s">
        <v>10852</v>
      </c>
      <c r="F5211" s="122" t="s">
        <v>1368</v>
      </c>
      <c r="G5211" s="122">
        <v>15572825</v>
      </c>
      <c r="H5211" s="126"/>
      <c r="I5211" s="130" t="s">
        <v>12209</v>
      </c>
      <c r="J5211" s="126"/>
      <c r="K5211" s="126"/>
      <c r="L5211" s="126"/>
      <c r="M5211" s="126"/>
      <c r="N5211" s="226">
        <v>0</v>
      </c>
      <c r="O5211" s="226">
        <v>5451668.54</v>
      </c>
      <c r="P5211" s="126" t="s">
        <v>1331</v>
      </c>
    </row>
    <row r="5212" spans="1:16" ht="76.5">
      <c r="A5212" s="126">
        <v>25</v>
      </c>
      <c r="B5212" s="126"/>
      <c r="C5212" s="127" t="s">
        <v>695</v>
      </c>
      <c r="D5212" s="121">
        <v>43056</v>
      </c>
      <c r="E5212" s="122" t="s">
        <v>10853</v>
      </c>
      <c r="F5212" s="122" t="s">
        <v>1368</v>
      </c>
      <c r="G5212" s="122">
        <v>15570257</v>
      </c>
      <c r="H5212" s="126"/>
      <c r="I5212" s="130" t="s">
        <v>12210</v>
      </c>
      <c r="J5212" s="126"/>
      <c r="K5212" s="126"/>
      <c r="L5212" s="126"/>
      <c r="M5212" s="126"/>
      <c r="N5212" s="226">
        <v>346471.4</v>
      </c>
      <c r="O5212" s="226">
        <v>0</v>
      </c>
      <c r="P5212" s="126" t="s">
        <v>1331</v>
      </c>
    </row>
    <row r="5213" spans="1:16" ht="76.5">
      <c r="A5213" s="126">
        <v>25</v>
      </c>
      <c r="B5213" s="126"/>
      <c r="C5213" s="127" t="s">
        <v>695</v>
      </c>
      <c r="D5213" s="121">
        <v>43056</v>
      </c>
      <c r="E5213" s="122" t="s">
        <v>10854</v>
      </c>
      <c r="F5213" s="122" t="s">
        <v>1368</v>
      </c>
      <c r="G5213" s="122">
        <v>15570261</v>
      </c>
      <c r="H5213" s="126"/>
      <c r="I5213" s="130" t="s">
        <v>12211</v>
      </c>
      <c r="J5213" s="126"/>
      <c r="K5213" s="126"/>
      <c r="L5213" s="126"/>
      <c r="M5213" s="126"/>
      <c r="N5213" s="226">
        <v>253528.6</v>
      </c>
      <c r="O5213" s="226">
        <v>0</v>
      </c>
      <c r="P5213" s="126" t="s">
        <v>1331</v>
      </c>
    </row>
    <row r="5214" spans="1:16" ht="76.5">
      <c r="A5214" s="126">
        <v>25</v>
      </c>
      <c r="B5214" s="126"/>
      <c r="C5214" s="127" t="s">
        <v>695</v>
      </c>
      <c r="D5214" s="121">
        <v>43056</v>
      </c>
      <c r="E5214" s="122" t="s">
        <v>10855</v>
      </c>
      <c r="F5214" s="122" t="s">
        <v>1368</v>
      </c>
      <c r="G5214" s="122">
        <v>15570262</v>
      </c>
      <c r="H5214" s="126"/>
      <c r="I5214" s="130" t="s">
        <v>12212</v>
      </c>
      <c r="J5214" s="126"/>
      <c r="K5214" s="126"/>
      <c r="L5214" s="126"/>
      <c r="M5214" s="126"/>
      <c r="N5214" s="226">
        <v>152218.93</v>
      </c>
      <c r="O5214" s="226">
        <v>0</v>
      </c>
      <c r="P5214" s="126" t="s">
        <v>1331</v>
      </c>
    </row>
    <row r="5215" spans="1:16" ht="76.5">
      <c r="A5215" s="126">
        <v>25</v>
      </c>
      <c r="B5215" s="126"/>
      <c r="C5215" s="127" t="s">
        <v>695</v>
      </c>
      <c r="D5215" s="121">
        <v>43056</v>
      </c>
      <c r="E5215" s="122" t="s">
        <v>10856</v>
      </c>
      <c r="F5215" s="122" t="s">
        <v>1368</v>
      </c>
      <c r="G5215" s="122">
        <v>15570274</v>
      </c>
      <c r="H5215" s="126"/>
      <c r="I5215" s="130" t="s">
        <v>12213</v>
      </c>
      <c r="J5215" s="126"/>
      <c r="K5215" s="126"/>
      <c r="L5215" s="126"/>
      <c r="M5215" s="126"/>
      <c r="N5215" s="226">
        <v>299972.36</v>
      </c>
      <c r="O5215" s="226">
        <v>0</v>
      </c>
      <c r="P5215" s="126" t="s">
        <v>1331</v>
      </c>
    </row>
    <row r="5216" spans="1:16" ht="76.5">
      <c r="A5216" s="126">
        <v>25</v>
      </c>
      <c r="B5216" s="126"/>
      <c r="C5216" s="127" t="s">
        <v>695</v>
      </c>
      <c r="D5216" s="121">
        <v>43056</v>
      </c>
      <c r="E5216" s="122" t="s">
        <v>10857</v>
      </c>
      <c r="F5216" s="122" t="s">
        <v>1368</v>
      </c>
      <c r="G5216" s="122">
        <v>15555889</v>
      </c>
      <c r="H5216" s="126"/>
      <c r="I5216" s="130" t="s">
        <v>12214</v>
      </c>
      <c r="J5216" s="126"/>
      <c r="K5216" s="126"/>
      <c r="L5216" s="126"/>
      <c r="M5216" s="126"/>
      <c r="N5216" s="226">
        <v>139988.01</v>
      </c>
      <c r="O5216" s="223">
        <v>0</v>
      </c>
      <c r="P5216" s="126" t="s">
        <v>1331</v>
      </c>
    </row>
    <row r="5217" spans="1:16" ht="76.5">
      <c r="A5217" s="126">
        <v>25</v>
      </c>
      <c r="B5217" s="126"/>
      <c r="C5217" s="127" t="s">
        <v>695</v>
      </c>
      <c r="D5217" s="121">
        <v>43056</v>
      </c>
      <c r="E5217" s="122" t="s">
        <v>10858</v>
      </c>
      <c r="F5217" s="122" t="s">
        <v>1368</v>
      </c>
      <c r="G5217" s="122">
        <v>15555891</v>
      </c>
      <c r="H5217" s="126"/>
      <c r="I5217" s="130" t="s">
        <v>12215</v>
      </c>
      <c r="J5217" s="126"/>
      <c r="K5217" s="126"/>
      <c r="L5217" s="126"/>
      <c r="M5217" s="126"/>
      <c r="N5217" s="226">
        <v>287125.65999999997</v>
      </c>
      <c r="O5217" s="226">
        <v>0</v>
      </c>
      <c r="P5217" s="126" t="s">
        <v>1331</v>
      </c>
    </row>
    <row r="5218" spans="1:16" ht="76.5">
      <c r="A5218" s="126">
        <v>25</v>
      </c>
      <c r="B5218" s="126"/>
      <c r="C5218" s="127" t="s">
        <v>695</v>
      </c>
      <c r="D5218" s="121">
        <v>43056</v>
      </c>
      <c r="E5218" s="122" t="s">
        <v>10859</v>
      </c>
      <c r="F5218" s="122" t="s">
        <v>1368</v>
      </c>
      <c r="G5218" s="122">
        <v>15555892</v>
      </c>
      <c r="H5218" s="126"/>
      <c r="I5218" s="130" t="s">
        <v>12216</v>
      </c>
      <c r="J5218" s="126"/>
      <c r="K5218" s="126"/>
      <c r="L5218" s="126"/>
      <c r="M5218" s="126"/>
      <c r="N5218" s="226">
        <v>172886.32</v>
      </c>
      <c r="O5218" s="226">
        <v>0</v>
      </c>
      <c r="P5218" s="126" t="s">
        <v>1331</v>
      </c>
    </row>
    <row r="5219" spans="1:16" ht="76.5">
      <c r="A5219" s="126">
        <v>25</v>
      </c>
      <c r="B5219" s="126"/>
      <c r="C5219" s="127" t="s">
        <v>695</v>
      </c>
      <c r="D5219" s="121">
        <v>43056</v>
      </c>
      <c r="E5219" s="122" t="s">
        <v>10860</v>
      </c>
      <c r="F5219" s="122" t="s">
        <v>1368</v>
      </c>
      <c r="G5219" s="122">
        <v>15585649</v>
      </c>
      <c r="H5219" s="126"/>
      <c r="I5219" s="130" t="s">
        <v>12217</v>
      </c>
      <c r="J5219" s="126"/>
      <c r="K5219" s="126"/>
      <c r="L5219" s="126"/>
      <c r="M5219" s="126"/>
      <c r="N5219" s="226">
        <v>123692.7</v>
      </c>
      <c r="O5219" s="226">
        <v>0</v>
      </c>
      <c r="P5219" s="126" t="s">
        <v>1331</v>
      </c>
    </row>
    <row r="5220" spans="1:16" ht="76.5">
      <c r="A5220" s="126">
        <v>25</v>
      </c>
      <c r="B5220" s="126"/>
      <c r="C5220" s="127" t="s">
        <v>695</v>
      </c>
      <c r="D5220" s="121">
        <v>43056</v>
      </c>
      <c r="E5220" s="122" t="s">
        <v>10861</v>
      </c>
      <c r="F5220" s="122" t="s">
        <v>1368</v>
      </c>
      <c r="G5220" s="122">
        <v>15585725</v>
      </c>
      <c r="H5220" s="126"/>
      <c r="I5220" s="130" t="s">
        <v>12218</v>
      </c>
      <c r="J5220" s="126"/>
      <c r="K5220" s="126"/>
      <c r="L5220" s="126"/>
      <c r="M5220" s="126"/>
      <c r="N5220" s="226">
        <v>218557.2</v>
      </c>
      <c r="O5220" s="226">
        <v>0</v>
      </c>
      <c r="P5220" s="126" t="s">
        <v>1331</v>
      </c>
    </row>
    <row r="5221" spans="1:16" ht="76.5">
      <c r="A5221" s="126">
        <v>25</v>
      </c>
      <c r="B5221" s="126"/>
      <c r="C5221" s="127" t="s">
        <v>695</v>
      </c>
      <c r="D5221" s="121">
        <v>43056</v>
      </c>
      <c r="E5221" s="122" t="s">
        <v>10862</v>
      </c>
      <c r="F5221" s="122" t="s">
        <v>1368</v>
      </c>
      <c r="G5221" s="122">
        <v>15585680</v>
      </c>
      <c r="H5221" s="126"/>
      <c r="I5221" s="130" t="s">
        <v>12219</v>
      </c>
      <c r="J5221" s="126"/>
      <c r="K5221" s="126"/>
      <c r="L5221" s="126"/>
      <c r="M5221" s="126"/>
      <c r="N5221" s="226">
        <v>166157.07</v>
      </c>
      <c r="O5221" s="226">
        <v>0</v>
      </c>
      <c r="P5221" s="126" t="s">
        <v>1331</v>
      </c>
    </row>
    <row r="5222" spans="1:16" ht="76.5">
      <c r="A5222" s="126">
        <v>25</v>
      </c>
      <c r="B5222" s="126"/>
      <c r="C5222" s="127" t="s">
        <v>695</v>
      </c>
      <c r="D5222" s="121">
        <v>43056</v>
      </c>
      <c r="E5222" s="122" t="s">
        <v>10863</v>
      </c>
      <c r="F5222" s="122" t="s">
        <v>1368</v>
      </c>
      <c r="G5222" s="122">
        <v>15585705</v>
      </c>
      <c r="H5222" s="126"/>
      <c r="I5222" s="130" t="s">
        <v>12220</v>
      </c>
      <c r="J5222" s="126"/>
      <c r="K5222" s="126"/>
      <c r="L5222" s="126"/>
      <c r="M5222" s="126"/>
      <c r="N5222" s="226">
        <v>166157.07</v>
      </c>
      <c r="O5222" s="226">
        <v>0</v>
      </c>
      <c r="P5222" s="126" t="s">
        <v>1331</v>
      </c>
    </row>
    <row r="5223" spans="1:16" ht="76.5">
      <c r="A5223" s="126">
        <v>25</v>
      </c>
      <c r="B5223" s="126"/>
      <c r="C5223" s="127" t="s">
        <v>695</v>
      </c>
      <c r="D5223" s="121">
        <v>43056</v>
      </c>
      <c r="E5223" s="122" t="s">
        <v>10864</v>
      </c>
      <c r="F5223" s="122" t="s">
        <v>1368</v>
      </c>
      <c r="G5223" s="122">
        <v>15585723</v>
      </c>
      <c r="H5223" s="126"/>
      <c r="I5223" s="130" t="s">
        <v>12221</v>
      </c>
      <c r="J5223" s="126"/>
      <c r="K5223" s="126"/>
      <c r="L5223" s="126"/>
      <c r="M5223" s="126"/>
      <c r="N5223" s="226">
        <v>132661.71</v>
      </c>
      <c r="O5223" s="223">
        <v>0</v>
      </c>
      <c r="P5223" s="126" t="s">
        <v>1331</v>
      </c>
    </row>
    <row r="5224" spans="1:16" ht="76.5">
      <c r="A5224" s="126">
        <v>25</v>
      </c>
      <c r="B5224" s="126"/>
      <c r="C5224" s="127" t="s">
        <v>695</v>
      </c>
      <c r="D5224" s="121">
        <v>43056</v>
      </c>
      <c r="E5224" s="122" t="s">
        <v>10865</v>
      </c>
      <c r="F5224" s="122" t="s">
        <v>1368</v>
      </c>
      <c r="G5224" s="122">
        <v>15555897</v>
      </c>
      <c r="H5224" s="126"/>
      <c r="I5224" s="130" t="s">
        <v>12222</v>
      </c>
      <c r="J5224" s="126"/>
      <c r="K5224" s="126"/>
      <c r="L5224" s="126"/>
      <c r="M5224" s="126"/>
      <c r="N5224" s="226">
        <v>178832.2</v>
      </c>
      <c r="O5224" s="226">
        <v>0</v>
      </c>
      <c r="P5224" s="126" t="s">
        <v>1331</v>
      </c>
    </row>
    <row r="5225" spans="1:16" ht="76.5">
      <c r="A5225" s="126">
        <v>25</v>
      </c>
      <c r="B5225" s="126"/>
      <c r="C5225" s="127" t="s">
        <v>695</v>
      </c>
      <c r="D5225" s="121">
        <v>43056</v>
      </c>
      <c r="E5225" s="122" t="s">
        <v>10866</v>
      </c>
      <c r="F5225" s="122" t="s">
        <v>1368</v>
      </c>
      <c r="G5225" s="122">
        <v>15555899</v>
      </c>
      <c r="H5225" s="126"/>
      <c r="I5225" s="130" t="s">
        <v>12223</v>
      </c>
      <c r="J5225" s="126"/>
      <c r="K5225" s="126"/>
      <c r="L5225" s="126"/>
      <c r="M5225" s="126"/>
      <c r="N5225" s="226">
        <v>376348.99</v>
      </c>
      <c r="O5225" s="226">
        <v>0</v>
      </c>
      <c r="P5225" s="126" t="s">
        <v>1331</v>
      </c>
    </row>
    <row r="5226" spans="1:16" ht="76.5">
      <c r="A5226" s="126">
        <v>25</v>
      </c>
      <c r="B5226" s="126"/>
      <c r="C5226" s="127" t="s">
        <v>695</v>
      </c>
      <c r="D5226" s="121">
        <v>43056</v>
      </c>
      <c r="E5226" s="122" t="s">
        <v>10867</v>
      </c>
      <c r="F5226" s="122" t="s">
        <v>1368</v>
      </c>
      <c r="G5226" s="122">
        <v>15555900</v>
      </c>
      <c r="H5226" s="126"/>
      <c r="I5226" s="130" t="s">
        <v>12224</v>
      </c>
      <c r="J5226" s="126"/>
      <c r="K5226" s="126"/>
      <c r="L5226" s="126"/>
      <c r="M5226" s="126"/>
      <c r="N5226" s="226">
        <v>44758.26</v>
      </c>
      <c r="O5226" s="226">
        <v>0</v>
      </c>
      <c r="P5226" s="126" t="s">
        <v>1331</v>
      </c>
    </row>
    <row r="5227" spans="1:16" ht="76.5">
      <c r="A5227" s="126">
        <v>25</v>
      </c>
      <c r="B5227" s="126"/>
      <c r="C5227" s="127" t="s">
        <v>695</v>
      </c>
      <c r="D5227" s="121">
        <v>43056</v>
      </c>
      <c r="E5227" s="122" t="s">
        <v>10868</v>
      </c>
      <c r="F5227" s="122" t="s">
        <v>1368</v>
      </c>
      <c r="G5227" s="122">
        <v>15555893</v>
      </c>
      <c r="H5227" s="126"/>
      <c r="I5227" s="130" t="s">
        <v>12225</v>
      </c>
      <c r="J5227" s="126"/>
      <c r="K5227" s="126"/>
      <c r="L5227" s="126"/>
      <c r="M5227" s="126"/>
      <c r="N5227" s="226">
        <v>240132.07</v>
      </c>
      <c r="O5227" s="226">
        <v>0</v>
      </c>
      <c r="P5227" s="126" t="s">
        <v>1331</v>
      </c>
    </row>
    <row r="5228" spans="1:16" ht="76.5">
      <c r="A5228" s="126">
        <v>25</v>
      </c>
      <c r="B5228" s="126"/>
      <c r="C5228" s="127" t="s">
        <v>695</v>
      </c>
      <c r="D5228" s="121">
        <v>43056</v>
      </c>
      <c r="E5228" s="122" t="s">
        <v>10869</v>
      </c>
      <c r="F5228" s="122" t="s">
        <v>1368</v>
      </c>
      <c r="G5228" s="122">
        <v>15555894</v>
      </c>
      <c r="H5228" s="126"/>
      <c r="I5228" s="130" t="s">
        <v>12226</v>
      </c>
      <c r="J5228" s="126"/>
      <c r="K5228" s="126"/>
      <c r="L5228" s="126"/>
      <c r="M5228" s="126"/>
      <c r="N5228" s="226">
        <v>232218.23999999999</v>
      </c>
      <c r="O5228" s="226">
        <v>0</v>
      </c>
      <c r="P5228" s="126" t="s">
        <v>1331</v>
      </c>
    </row>
    <row r="5229" spans="1:16" ht="76.5">
      <c r="A5229" s="126">
        <v>25</v>
      </c>
      <c r="B5229" s="126"/>
      <c r="C5229" s="127" t="s">
        <v>695</v>
      </c>
      <c r="D5229" s="121">
        <v>43056</v>
      </c>
      <c r="E5229" s="122" t="s">
        <v>10870</v>
      </c>
      <c r="F5229" s="122" t="s">
        <v>1368</v>
      </c>
      <c r="G5229" s="122">
        <v>15570263</v>
      </c>
      <c r="H5229" s="126"/>
      <c r="I5229" s="130" t="s">
        <v>12227</v>
      </c>
      <c r="J5229" s="126"/>
      <c r="K5229" s="126"/>
      <c r="L5229" s="126"/>
      <c r="M5229" s="126"/>
      <c r="N5229" s="226">
        <v>1735448.04</v>
      </c>
      <c r="O5229" s="226">
        <v>0</v>
      </c>
      <c r="P5229" s="126" t="s">
        <v>1331</v>
      </c>
    </row>
    <row r="5230" spans="1:16" ht="76.5">
      <c r="A5230" s="126">
        <v>25</v>
      </c>
      <c r="B5230" s="126"/>
      <c r="C5230" s="127" t="s">
        <v>695</v>
      </c>
      <c r="D5230" s="121">
        <v>43056</v>
      </c>
      <c r="E5230" s="122" t="s">
        <v>10871</v>
      </c>
      <c r="F5230" s="122" t="s">
        <v>1368</v>
      </c>
      <c r="G5230" s="122">
        <v>15570272</v>
      </c>
      <c r="H5230" s="126"/>
      <c r="I5230" s="130" t="s">
        <v>12228</v>
      </c>
      <c r="J5230" s="126"/>
      <c r="K5230" s="126"/>
      <c r="L5230" s="126"/>
      <c r="M5230" s="126"/>
      <c r="N5230" s="226">
        <v>1735448.04</v>
      </c>
      <c r="O5230" s="226">
        <v>0</v>
      </c>
      <c r="P5230" s="126" t="s">
        <v>1331</v>
      </c>
    </row>
    <row r="5231" spans="1:16" ht="76.5">
      <c r="A5231" s="126">
        <v>25</v>
      </c>
      <c r="B5231" s="126"/>
      <c r="C5231" s="127" t="s">
        <v>695</v>
      </c>
      <c r="D5231" s="121">
        <v>43056</v>
      </c>
      <c r="E5231" s="122" t="s">
        <v>10872</v>
      </c>
      <c r="F5231" s="122" t="s">
        <v>1368</v>
      </c>
      <c r="G5231" s="122">
        <v>15570273</v>
      </c>
      <c r="H5231" s="126"/>
      <c r="I5231" s="130" t="s">
        <v>12229</v>
      </c>
      <c r="J5231" s="126"/>
      <c r="K5231" s="126"/>
      <c r="L5231" s="126"/>
      <c r="M5231" s="126"/>
      <c r="N5231" s="226">
        <v>1735448.04</v>
      </c>
      <c r="O5231" s="226">
        <v>0</v>
      </c>
      <c r="P5231" s="126" t="s">
        <v>1331</v>
      </c>
    </row>
    <row r="5232" spans="1:16" ht="76.5">
      <c r="A5232" s="126">
        <v>25</v>
      </c>
      <c r="B5232" s="126"/>
      <c r="C5232" s="127" t="s">
        <v>695</v>
      </c>
      <c r="D5232" s="121">
        <v>43056</v>
      </c>
      <c r="E5232" s="122" t="s">
        <v>10873</v>
      </c>
      <c r="F5232" s="122" t="s">
        <v>1368</v>
      </c>
      <c r="G5232" s="122">
        <v>15570276</v>
      </c>
      <c r="H5232" s="126"/>
      <c r="I5232" s="130" t="s">
        <v>12230</v>
      </c>
      <c r="J5232" s="126"/>
      <c r="K5232" s="126"/>
      <c r="L5232" s="126"/>
      <c r="M5232" s="126"/>
      <c r="N5232" s="226">
        <v>1735448.04</v>
      </c>
      <c r="O5232" s="226">
        <v>0</v>
      </c>
      <c r="P5232" s="126" t="s">
        <v>1331</v>
      </c>
    </row>
    <row r="5233" spans="1:16" ht="76.5">
      <c r="A5233" s="126">
        <v>25</v>
      </c>
      <c r="B5233" s="126"/>
      <c r="C5233" s="127" t="s">
        <v>695</v>
      </c>
      <c r="D5233" s="121">
        <v>43056</v>
      </c>
      <c r="E5233" s="122" t="s">
        <v>10874</v>
      </c>
      <c r="F5233" s="122" t="s">
        <v>1368</v>
      </c>
      <c r="G5233" s="122">
        <v>15570277</v>
      </c>
      <c r="H5233" s="126"/>
      <c r="I5233" s="130" t="s">
        <v>12231</v>
      </c>
      <c r="J5233" s="126"/>
      <c r="K5233" s="126"/>
      <c r="L5233" s="126"/>
      <c r="M5233" s="126"/>
      <c r="N5233" s="226">
        <v>1603356.6</v>
      </c>
      <c r="O5233" s="226">
        <v>0</v>
      </c>
      <c r="P5233" s="126" t="s">
        <v>1331</v>
      </c>
    </row>
    <row r="5234" spans="1:16" ht="76.5">
      <c r="A5234" s="126">
        <v>25</v>
      </c>
      <c r="B5234" s="126"/>
      <c r="C5234" s="127" t="s">
        <v>695</v>
      </c>
      <c r="D5234" s="121">
        <v>43056</v>
      </c>
      <c r="E5234" s="122" t="s">
        <v>10875</v>
      </c>
      <c r="F5234" s="122" t="s">
        <v>1368</v>
      </c>
      <c r="G5234" s="122">
        <v>15555901</v>
      </c>
      <c r="H5234" s="126"/>
      <c r="I5234" s="130" t="s">
        <v>12232</v>
      </c>
      <c r="J5234" s="126"/>
      <c r="K5234" s="126"/>
      <c r="L5234" s="126"/>
      <c r="M5234" s="126"/>
      <c r="N5234" s="226">
        <v>134945.35</v>
      </c>
      <c r="O5234" s="226">
        <v>0</v>
      </c>
      <c r="P5234" s="126" t="s">
        <v>1331</v>
      </c>
    </row>
    <row r="5235" spans="1:16" ht="76.5">
      <c r="A5235" s="126">
        <v>25</v>
      </c>
      <c r="B5235" s="126"/>
      <c r="C5235" s="127" t="s">
        <v>695</v>
      </c>
      <c r="D5235" s="121">
        <v>43056</v>
      </c>
      <c r="E5235" s="122" t="s">
        <v>10876</v>
      </c>
      <c r="F5235" s="122" t="s">
        <v>1368</v>
      </c>
      <c r="G5235" s="122">
        <v>15555902</v>
      </c>
      <c r="H5235" s="126"/>
      <c r="I5235" s="130" t="s">
        <v>12233</v>
      </c>
      <c r="J5235" s="126"/>
      <c r="K5235" s="126"/>
      <c r="L5235" s="126"/>
      <c r="M5235" s="126"/>
      <c r="N5235" s="226">
        <v>535675.74</v>
      </c>
      <c r="O5235" s="226">
        <v>0</v>
      </c>
      <c r="P5235" s="126" t="s">
        <v>1331</v>
      </c>
    </row>
    <row r="5236" spans="1:16" ht="76.5">
      <c r="A5236" s="126">
        <v>25</v>
      </c>
      <c r="B5236" s="126"/>
      <c r="C5236" s="127" t="s">
        <v>695</v>
      </c>
      <c r="D5236" s="121">
        <v>43056</v>
      </c>
      <c r="E5236" s="122" t="s">
        <v>10877</v>
      </c>
      <c r="F5236" s="122" t="s">
        <v>1368</v>
      </c>
      <c r="G5236" s="122">
        <v>15555903</v>
      </c>
      <c r="H5236" s="126"/>
      <c r="I5236" s="130" t="s">
        <v>12234</v>
      </c>
      <c r="J5236" s="126"/>
      <c r="K5236" s="126"/>
      <c r="L5236" s="126"/>
      <c r="M5236" s="126"/>
      <c r="N5236" s="226">
        <v>117247.63</v>
      </c>
      <c r="O5236" s="226">
        <v>0</v>
      </c>
      <c r="P5236" s="126" t="s">
        <v>1331</v>
      </c>
    </row>
    <row r="5237" spans="1:16" ht="76.5">
      <c r="A5237" s="126">
        <v>25</v>
      </c>
      <c r="B5237" s="126"/>
      <c r="C5237" s="127" t="s">
        <v>695</v>
      </c>
      <c r="D5237" s="121">
        <v>43056</v>
      </c>
      <c r="E5237" s="122" t="s">
        <v>10878</v>
      </c>
      <c r="F5237" s="122" t="s">
        <v>1368</v>
      </c>
      <c r="G5237" s="122">
        <v>15555904</v>
      </c>
      <c r="H5237" s="126"/>
      <c r="I5237" s="130" t="s">
        <v>12235</v>
      </c>
      <c r="J5237" s="126"/>
      <c r="K5237" s="126"/>
      <c r="L5237" s="126"/>
      <c r="M5237" s="126"/>
      <c r="N5237" s="226">
        <v>117247.63</v>
      </c>
      <c r="O5237" s="226">
        <v>0</v>
      </c>
      <c r="P5237" s="126" t="s">
        <v>1331</v>
      </c>
    </row>
    <row r="5238" spans="1:16" ht="76.5">
      <c r="A5238" s="126">
        <v>25</v>
      </c>
      <c r="B5238" s="126"/>
      <c r="C5238" s="127" t="s">
        <v>695</v>
      </c>
      <c r="D5238" s="121">
        <v>43056</v>
      </c>
      <c r="E5238" s="122" t="s">
        <v>10879</v>
      </c>
      <c r="F5238" s="122" t="s">
        <v>1368</v>
      </c>
      <c r="G5238" s="122">
        <v>15555905</v>
      </c>
      <c r="H5238" s="126"/>
      <c r="I5238" s="130" t="s">
        <v>12236</v>
      </c>
      <c r="J5238" s="126"/>
      <c r="K5238" s="126"/>
      <c r="L5238" s="126"/>
      <c r="M5238" s="126"/>
      <c r="N5238" s="226">
        <v>117247.63</v>
      </c>
      <c r="O5238" s="226">
        <v>0</v>
      </c>
      <c r="P5238" s="126" t="s">
        <v>1331</v>
      </c>
    </row>
    <row r="5239" spans="1:16" ht="76.5">
      <c r="A5239" s="126">
        <v>25</v>
      </c>
      <c r="B5239" s="126"/>
      <c r="C5239" s="127" t="s">
        <v>695</v>
      </c>
      <c r="D5239" s="121">
        <v>43056</v>
      </c>
      <c r="E5239" s="122" t="s">
        <v>10880</v>
      </c>
      <c r="F5239" s="122" t="s">
        <v>1368</v>
      </c>
      <c r="G5239" s="122">
        <v>15555906</v>
      </c>
      <c r="H5239" s="126"/>
      <c r="I5239" s="130" t="s">
        <v>12237</v>
      </c>
      <c r="J5239" s="126"/>
      <c r="K5239" s="126"/>
      <c r="L5239" s="126"/>
      <c r="M5239" s="126"/>
      <c r="N5239" s="226">
        <v>117247.63</v>
      </c>
      <c r="O5239" s="226">
        <v>0</v>
      </c>
      <c r="P5239" s="126" t="s">
        <v>1331</v>
      </c>
    </row>
    <row r="5240" spans="1:16" ht="76.5">
      <c r="A5240" s="126">
        <v>25</v>
      </c>
      <c r="B5240" s="126"/>
      <c r="C5240" s="127" t="s">
        <v>695</v>
      </c>
      <c r="D5240" s="121">
        <v>43056</v>
      </c>
      <c r="E5240" s="122" t="s">
        <v>10881</v>
      </c>
      <c r="F5240" s="122" t="s">
        <v>1368</v>
      </c>
      <c r="G5240" s="122">
        <v>15555907</v>
      </c>
      <c r="H5240" s="126"/>
      <c r="I5240" s="130" t="s">
        <v>12238</v>
      </c>
      <c r="J5240" s="126"/>
      <c r="K5240" s="126"/>
      <c r="L5240" s="126"/>
      <c r="M5240" s="126"/>
      <c r="N5240" s="226">
        <v>120923.12</v>
      </c>
      <c r="O5240" s="226">
        <v>0</v>
      </c>
      <c r="P5240" s="126" t="s">
        <v>1331</v>
      </c>
    </row>
    <row r="5241" spans="1:16" ht="76.5">
      <c r="A5241" s="126">
        <v>25</v>
      </c>
      <c r="B5241" s="126"/>
      <c r="C5241" s="127" t="s">
        <v>695</v>
      </c>
      <c r="D5241" s="121">
        <v>43056</v>
      </c>
      <c r="E5241" s="122" t="s">
        <v>10882</v>
      </c>
      <c r="F5241" s="122" t="s">
        <v>1368</v>
      </c>
      <c r="G5241" s="122">
        <v>15555908</v>
      </c>
      <c r="H5241" s="126"/>
      <c r="I5241" s="130" t="s">
        <v>12239</v>
      </c>
      <c r="J5241" s="126"/>
      <c r="K5241" s="126"/>
      <c r="L5241" s="126"/>
      <c r="M5241" s="126"/>
      <c r="N5241" s="226">
        <v>50446.41</v>
      </c>
      <c r="O5241" s="226">
        <v>0</v>
      </c>
      <c r="P5241" s="126" t="s">
        <v>1331</v>
      </c>
    </row>
    <row r="5242" spans="1:16" ht="76.5">
      <c r="A5242" s="126">
        <v>25</v>
      </c>
      <c r="B5242" s="126"/>
      <c r="C5242" s="127" t="s">
        <v>695</v>
      </c>
      <c r="D5242" s="121">
        <v>43056</v>
      </c>
      <c r="E5242" s="122" t="s">
        <v>10883</v>
      </c>
      <c r="F5242" s="122" t="s">
        <v>1368</v>
      </c>
      <c r="G5242" s="122">
        <v>15555909</v>
      </c>
      <c r="H5242" s="126"/>
      <c r="I5242" s="130" t="s">
        <v>12240</v>
      </c>
      <c r="J5242" s="126"/>
      <c r="K5242" s="126"/>
      <c r="L5242" s="126"/>
      <c r="M5242" s="126"/>
      <c r="N5242" s="226">
        <v>123535.81</v>
      </c>
      <c r="O5242" s="226">
        <v>0</v>
      </c>
      <c r="P5242" s="126" t="s">
        <v>1331</v>
      </c>
    </row>
    <row r="5243" spans="1:16" ht="76.5">
      <c r="A5243" s="126">
        <v>25</v>
      </c>
      <c r="B5243" s="126"/>
      <c r="C5243" s="127" t="s">
        <v>695</v>
      </c>
      <c r="D5243" s="121">
        <v>43056</v>
      </c>
      <c r="E5243" s="122" t="s">
        <v>10884</v>
      </c>
      <c r="F5243" s="122" t="s">
        <v>1368</v>
      </c>
      <c r="G5243" s="122">
        <v>15555910</v>
      </c>
      <c r="H5243" s="126"/>
      <c r="I5243" s="130" t="s">
        <v>12241</v>
      </c>
      <c r="J5243" s="126"/>
      <c r="K5243" s="126"/>
      <c r="L5243" s="126"/>
      <c r="M5243" s="126"/>
      <c r="N5243" s="226">
        <v>129572.08</v>
      </c>
      <c r="O5243" s="226">
        <v>0</v>
      </c>
      <c r="P5243" s="126" t="s">
        <v>1331</v>
      </c>
    </row>
    <row r="5244" spans="1:16" ht="76.5">
      <c r="A5244" s="126">
        <v>25</v>
      </c>
      <c r="B5244" s="126"/>
      <c r="C5244" s="127" t="s">
        <v>695</v>
      </c>
      <c r="D5244" s="121">
        <v>43056</v>
      </c>
      <c r="E5244" s="122" t="s">
        <v>10885</v>
      </c>
      <c r="F5244" s="122" t="s">
        <v>1368</v>
      </c>
      <c r="G5244" s="122">
        <v>15555911</v>
      </c>
      <c r="H5244" s="126"/>
      <c r="I5244" s="130" t="s">
        <v>12242</v>
      </c>
      <c r="J5244" s="126"/>
      <c r="K5244" s="126"/>
      <c r="L5244" s="126"/>
      <c r="M5244" s="126"/>
      <c r="N5244" s="226">
        <v>76925.119999999995</v>
      </c>
      <c r="O5244" s="226">
        <v>0</v>
      </c>
      <c r="P5244" s="126" t="s">
        <v>1331</v>
      </c>
    </row>
    <row r="5245" spans="1:16" ht="76.5">
      <c r="A5245" s="126">
        <v>25</v>
      </c>
      <c r="B5245" s="126"/>
      <c r="C5245" s="127" t="s">
        <v>695</v>
      </c>
      <c r="D5245" s="121">
        <v>43056</v>
      </c>
      <c r="E5245" s="122" t="s">
        <v>10886</v>
      </c>
      <c r="F5245" s="122" t="s">
        <v>1368</v>
      </c>
      <c r="G5245" s="122">
        <v>15555912</v>
      </c>
      <c r="H5245" s="126"/>
      <c r="I5245" s="130" t="s">
        <v>12243</v>
      </c>
      <c r="J5245" s="126"/>
      <c r="K5245" s="126"/>
      <c r="L5245" s="126"/>
      <c r="M5245" s="126"/>
      <c r="N5245" s="226">
        <v>98354.15</v>
      </c>
      <c r="O5245" s="226">
        <v>0</v>
      </c>
      <c r="P5245" s="126" t="s">
        <v>1331</v>
      </c>
    </row>
    <row r="5246" spans="1:16" ht="76.5">
      <c r="A5246" s="126">
        <v>25</v>
      </c>
      <c r="B5246" s="126"/>
      <c r="C5246" s="127" t="s">
        <v>695</v>
      </c>
      <c r="D5246" s="121">
        <v>43056</v>
      </c>
      <c r="E5246" s="122" t="s">
        <v>10887</v>
      </c>
      <c r="F5246" s="122" t="s">
        <v>1368</v>
      </c>
      <c r="G5246" s="122">
        <v>15553233</v>
      </c>
      <c r="H5246" s="126"/>
      <c r="I5246" s="130" t="s">
        <v>12244</v>
      </c>
      <c r="J5246" s="126"/>
      <c r="K5246" s="126"/>
      <c r="L5246" s="126"/>
      <c r="M5246" s="126"/>
      <c r="N5246" s="226">
        <v>903884.62</v>
      </c>
      <c r="O5246" s="226">
        <v>0</v>
      </c>
      <c r="P5246" s="126" t="s">
        <v>1331</v>
      </c>
    </row>
    <row r="5247" spans="1:16" ht="76.5">
      <c r="A5247" s="126">
        <v>25</v>
      </c>
      <c r="B5247" s="126"/>
      <c r="C5247" s="127" t="s">
        <v>695</v>
      </c>
      <c r="D5247" s="121">
        <v>43056</v>
      </c>
      <c r="E5247" s="122" t="s">
        <v>10888</v>
      </c>
      <c r="F5247" s="122" t="s">
        <v>1368</v>
      </c>
      <c r="G5247" s="122">
        <v>15569374</v>
      </c>
      <c r="H5247" s="126"/>
      <c r="I5247" s="130" t="s">
        <v>12245</v>
      </c>
      <c r="J5247" s="126"/>
      <c r="K5247" s="126"/>
      <c r="L5247" s="126"/>
      <c r="M5247" s="126"/>
      <c r="N5247" s="226">
        <v>592132.1</v>
      </c>
      <c r="O5247" s="226">
        <v>0</v>
      </c>
      <c r="P5247" s="126" t="s">
        <v>1331</v>
      </c>
    </row>
    <row r="5248" spans="1:16" ht="76.5">
      <c r="A5248" s="126">
        <v>25</v>
      </c>
      <c r="B5248" s="126"/>
      <c r="C5248" s="127" t="s">
        <v>695</v>
      </c>
      <c r="D5248" s="121">
        <v>43056</v>
      </c>
      <c r="E5248" s="122" t="s">
        <v>10889</v>
      </c>
      <c r="F5248" s="122" t="s">
        <v>1368</v>
      </c>
      <c r="G5248" s="122">
        <v>15569407</v>
      </c>
      <c r="H5248" s="126"/>
      <c r="I5248" s="130" t="s">
        <v>12246</v>
      </c>
      <c r="J5248" s="126"/>
      <c r="K5248" s="126"/>
      <c r="L5248" s="126"/>
      <c r="M5248" s="126"/>
      <c r="N5248" s="226">
        <v>599999.93999999994</v>
      </c>
      <c r="O5248" s="226">
        <v>0</v>
      </c>
      <c r="P5248" s="126" t="s">
        <v>1331</v>
      </c>
    </row>
    <row r="5249" spans="1:16" ht="76.5">
      <c r="A5249" s="126">
        <v>25</v>
      </c>
      <c r="B5249" s="126"/>
      <c r="C5249" s="127" t="s">
        <v>695</v>
      </c>
      <c r="D5249" s="121">
        <v>43056</v>
      </c>
      <c r="E5249" s="122" t="s">
        <v>10890</v>
      </c>
      <c r="F5249" s="122" t="s">
        <v>1368</v>
      </c>
      <c r="G5249" s="122">
        <v>15569411</v>
      </c>
      <c r="H5249" s="126"/>
      <c r="I5249" s="130" t="s">
        <v>12247</v>
      </c>
      <c r="J5249" s="126"/>
      <c r="K5249" s="126"/>
      <c r="L5249" s="126"/>
      <c r="M5249" s="126"/>
      <c r="N5249" s="226">
        <v>101999.81</v>
      </c>
      <c r="O5249" s="226">
        <v>0</v>
      </c>
      <c r="P5249" s="126" t="s">
        <v>1331</v>
      </c>
    </row>
    <row r="5250" spans="1:16" ht="76.5">
      <c r="A5250" s="126">
        <v>25</v>
      </c>
      <c r="B5250" s="126"/>
      <c r="C5250" s="127" t="s">
        <v>695</v>
      </c>
      <c r="D5250" s="121">
        <v>43056</v>
      </c>
      <c r="E5250" s="122" t="s">
        <v>10891</v>
      </c>
      <c r="F5250" s="122" t="s">
        <v>1368</v>
      </c>
      <c r="G5250" s="122">
        <v>15569413</v>
      </c>
      <c r="H5250" s="126"/>
      <c r="I5250" s="130" t="s">
        <v>12248</v>
      </c>
      <c r="J5250" s="126"/>
      <c r="K5250" s="126"/>
      <c r="L5250" s="126"/>
      <c r="M5250" s="126"/>
      <c r="N5250" s="226">
        <v>105998.77</v>
      </c>
      <c r="O5250" s="226">
        <v>0</v>
      </c>
      <c r="P5250" s="126" t="s">
        <v>1331</v>
      </c>
    </row>
    <row r="5251" spans="1:16" ht="76.5">
      <c r="A5251" s="126">
        <v>25</v>
      </c>
      <c r="B5251" s="126"/>
      <c r="C5251" s="127" t="s">
        <v>695</v>
      </c>
      <c r="D5251" s="121">
        <v>43056</v>
      </c>
      <c r="E5251" s="122" t="s">
        <v>10892</v>
      </c>
      <c r="F5251" s="122" t="s">
        <v>1368</v>
      </c>
      <c r="G5251" s="122">
        <v>15569460</v>
      </c>
      <c r="H5251" s="126"/>
      <c r="I5251" s="130" t="s">
        <v>12249</v>
      </c>
      <c r="J5251" s="126"/>
      <c r="K5251" s="126"/>
      <c r="L5251" s="126"/>
      <c r="M5251" s="126"/>
      <c r="N5251" s="226">
        <v>101999.81</v>
      </c>
      <c r="O5251" s="223">
        <v>0</v>
      </c>
      <c r="P5251" s="126" t="s">
        <v>1331</v>
      </c>
    </row>
    <row r="5252" spans="1:16" ht="76.5">
      <c r="A5252" s="126">
        <v>25</v>
      </c>
      <c r="B5252" s="126"/>
      <c r="C5252" s="127" t="s">
        <v>695</v>
      </c>
      <c r="D5252" s="121">
        <v>43056</v>
      </c>
      <c r="E5252" s="122" t="s">
        <v>10893</v>
      </c>
      <c r="F5252" s="122" t="s">
        <v>1368</v>
      </c>
      <c r="G5252" s="122">
        <v>15569463</v>
      </c>
      <c r="H5252" s="126"/>
      <c r="I5252" s="130" t="s">
        <v>12250</v>
      </c>
      <c r="J5252" s="126"/>
      <c r="K5252" s="126"/>
      <c r="L5252" s="126"/>
      <c r="M5252" s="126"/>
      <c r="N5252" s="226">
        <v>289293.75</v>
      </c>
      <c r="O5252" s="226">
        <v>0</v>
      </c>
      <c r="P5252" s="126" t="s">
        <v>1331</v>
      </c>
    </row>
    <row r="5253" spans="1:16" ht="76.5">
      <c r="A5253" s="126">
        <v>25</v>
      </c>
      <c r="B5253" s="126"/>
      <c r="C5253" s="127" t="s">
        <v>695</v>
      </c>
      <c r="D5253" s="121">
        <v>43056</v>
      </c>
      <c r="E5253" s="122" t="s">
        <v>10894</v>
      </c>
      <c r="F5253" s="122" t="s">
        <v>1368</v>
      </c>
      <c r="G5253" s="122">
        <v>15555887</v>
      </c>
      <c r="H5253" s="126"/>
      <c r="I5253" s="130" t="s">
        <v>12251</v>
      </c>
      <c r="J5253" s="126"/>
      <c r="K5253" s="126"/>
      <c r="L5253" s="126"/>
      <c r="M5253" s="126"/>
      <c r="N5253" s="226">
        <v>179765</v>
      </c>
      <c r="O5253" s="226">
        <v>0</v>
      </c>
      <c r="P5253" s="126" t="s">
        <v>1331</v>
      </c>
    </row>
    <row r="5254" spans="1:16" ht="76.5">
      <c r="A5254" s="126">
        <v>25</v>
      </c>
      <c r="B5254" s="126"/>
      <c r="C5254" s="127" t="s">
        <v>695</v>
      </c>
      <c r="D5254" s="121">
        <v>43056</v>
      </c>
      <c r="E5254" s="122" t="s">
        <v>10895</v>
      </c>
      <c r="F5254" s="122" t="s">
        <v>1368</v>
      </c>
      <c r="G5254" s="122">
        <v>15555890</v>
      </c>
      <c r="H5254" s="126"/>
      <c r="I5254" s="130" t="s">
        <v>12252</v>
      </c>
      <c r="J5254" s="126"/>
      <c r="K5254" s="126"/>
      <c r="L5254" s="126"/>
      <c r="M5254" s="126"/>
      <c r="N5254" s="226">
        <v>199223.22</v>
      </c>
      <c r="O5254" s="226">
        <v>0</v>
      </c>
      <c r="P5254" s="126" t="s">
        <v>1331</v>
      </c>
    </row>
    <row r="5255" spans="1:16" ht="76.5">
      <c r="A5255" s="126">
        <v>25</v>
      </c>
      <c r="B5255" s="126"/>
      <c r="C5255" s="127" t="s">
        <v>695</v>
      </c>
      <c r="D5255" s="121">
        <v>43056</v>
      </c>
      <c r="E5255" s="122" t="s">
        <v>10896</v>
      </c>
      <c r="F5255" s="122" t="s">
        <v>1368</v>
      </c>
      <c r="G5255" s="122">
        <v>15555888</v>
      </c>
      <c r="H5255" s="126"/>
      <c r="I5255" s="130" t="s">
        <v>12253</v>
      </c>
      <c r="J5255" s="126"/>
      <c r="K5255" s="126"/>
      <c r="L5255" s="126"/>
      <c r="M5255" s="126"/>
      <c r="N5255" s="226">
        <v>220645.1</v>
      </c>
      <c r="O5255" s="226">
        <v>0</v>
      </c>
      <c r="P5255" s="126" t="s">
        <v>1331</v>
      </c>
    </row>
    <row r="5256" spans="1:16" ht="76.5">
      <c r="A5256" s="126">
        <v>25</v>
      </c>
      <c r="B5256" s="126"/>
      <c r="C5256" s="127" t="s">
        <v>695</v>
      </c>
      <c r="D5256" s="121">
        <v>43056</v>
      </c>
      <c r="E5256" s="122" t="s">
        <v>10897</v>
      </c>
      <c r="F5256" s="122" t="s">
        <v>1368</v>
      </c>
      <c r="G5256" s="122">
        <v>15570258</v>
      </c>
      <c r="H5256" s="126"/>
      <c r="I5256" s="130" t="s">
        <v>12254</v>
      </c>
      <c r="J5256" s="126"/>
      <c r="K5256" s="126"/>
      <c r="L5256" s="126"/>
      <c r="M5256" s="126"/>
      <c r="N5256" s="226">
        <v>172486.23</v>
      </c>
      <c r="O5256" s="226">
        <v>0</v>
      </c>
      <c r="P5256" s="126" t="s">
        <v>1331</v>
      </c>
    </row>
    <row r="5257" spans="1:16" ht="76.5">
      <c r="A5257" s="126">
        <v>25</v>
      </c>
      <c r="B5257" s="126"/>
      <c r="C5257" s="127" t="s">
        <v>695</v>
      </c>
      <c r="D5257" s="121">
        <v>43056</v>
      </c>
      <c r="E5257" s="122" t="s">
        <v>10898</v>
      </c>
      <c r="F5257" s="122" t="s">
        <v>1368</v>
      </c>
      <c r="G5257" s="122">
        <v>15570259</v>
      </c>
      <c r="H5257" s="126"/>
      <c r="I5257" s="130" t="s">
        <v>12255</v>
      </c>
      <c r="J5257" s="126"/>
      <c r="K5257" s="126"/>
      <c r="L5257" s="126"/>
      <c r="M5257" s="126"/>
      <c r="N5257" s="226">
        <v>85681.57</v>
      </c>
      <c r="O5257" s="226">
        <v>0</v>
      </c>
      <c r="P5257" s="126" t="s">
        <v>1331</v>
      </c>
    </row>
    <row r="5258" spans="1:16" ht="76.5">
      <c r="A5258" s="126">
        <v>25</v>
      </c>
      <c r="B5258" s="126"/>
      <c r="C5258" s="127" t="s">
        <v>695</v>
      </c>
      <c r="D5258" s="121">
        <v>43056</v>
      </c>
      <c r="E5258" s="122" t="s">
        <v>10899</v>
      </c>
      <c r="F5258" s="122" t="s">
        <v>1368</v>
      </c>
      <c r="G5258" s="122">
        <v>15570260</v>
      </c>
      <c r="H5258" s="126"/>
      <c r="I5258" s="130" t="s">
        <v>12256</v>
      </c>
      <c r="J5258" s="126"/>
      <c r="K5258" s="126"/>
      <c r="L5258" s="126"/>
      <c r="M5258" s="126"/>
      <c r="N5258" s="226">
        <v>123275</v>
      </c>
      <c r="O5258" s="226">
        <v>0</v>
      </c>
      <c r="P5258" s="126" t="s">
        <v>1331</v>
      </c>
    </row>
    <row r="5259" spans="1:16" ht="76.5">
      <c r="A5259" s="126">
        <v>25</v>
      </c>
      <c r="B5259" s="126"/>
      <c r="C5259" s="127" t="s">
        <v>695</v>
      </c>
      <c r="D5259" s="121">
        <v>43056</v>
      </c>
      <c r="E5259" s="122" t="s">
        <v>10900</v>
      </c>
      <c r="F5259" s="122" t="s">
        <v>1368</v>
      </c>
      <c r="G5259" s="122">
        <v>15569555</v>
      </c>
      <c r="H5259" s="126"/>
      <c r="I5259" s="130" t="s">
        <v>12257</v>
      </c>
      <c r="J5259" s="126"/>
      <c r="K5259" s="126"/>
      <c r="L5259" s="126"/>
      <c r="M5259" s="126"/>
      <c r="N5259" s="226">
        <v>600000</v>
      </c>
      <c r="O5259" s="226">
        <v>0</v>
      </c>
      <c r="P5259" s="126" t="s">
        <v>1331</v>
      </c>
    </row>
    <row r="5260" spans="1:16" ht="76.5">
      <c r="A5260" s="126">
        <v>25</v>
      </c>
      <c r="B5260" s="126"/>
      <c r="C5260" s="127" t="s">
        <v>695</v>
      </c>
      <c r="D5260" s="121">
        <v>43056</v>
      </c>
      <c r="E5260" s="122" t="s">
        <v>10901</v>
      </c>
      <c r="F5260" s="122" t="s">
        <v>1368</v>
      </c>
      <c r="G5260" s="122">
        <v>15555898</v>
      </c>
      <c r="H5260" s="126"/>
      <c r="I5260" s="130" t="s">
        <v>12258</v>
      </c>
      <c r="J5260" s="126"/>
      <c r="K5260" s="126"/>
      <c r="L5260" s="126"/>
      <c r="M5260" s="126"/>
      <c r="N5260" s="226">
        <v>3569693.96</v>
      </c>
      <c r="O5260" s="226">
        <v>0</v>
      </c>
      <c r="P5260" s="126" t="s">
        <v>1331</v>
      </c>
    </row>
    <row r="5261" spans="1:16" ht="63.75">
      <c r="A5261" s="126">
        <v>513</v>
      </c>
      <c r="B5261" s="126"/>
      <c r="C5261" s="127" t="s">
        <v>201</v>
      </c>
      <c r="D5261" s="121">
        <v>43056</v>
      </c>
      <c r="E5261" s="122" t="s">
        <v>10902</v>
      </c>
      <c r="F5261" s="122" t="s">
        <v>15</v>
      </c>
      <c r="G5261" s="122">
        <v>597490</v>
      </c>
      <c r="H5261" s="126"/>
      <c r="I5261" s="130" t="s">
        <v>12259</v>
      </c>
      <c r="J5261" s="126"/>
      <c r="K5261" s="126"/>
      <c r="L5261" s="126"/>
      <c r="M5261" s="126"/>
      <c r="N5261" s="226">
        <v>50</v>
      </c>
      <c r="O5261" s="226">
        <v>0</v>
      </c>
      <c r="P5261" s="126" t="s">
        <v>1331</v>
      </c>
    </row>
    <row r="5262" spans="1:16" ht="102">
      <c r="A5262" s="126">
        <v>10</v>
      </c>
      <c r="B5262" s="126"/>
      <c r="C5262" s="127" t="s">
        <v>691</v>
      </c>
      <c r="D5262" s="121">
        <v>43056</v>
      </c>
      <c r="E5262" s="122" t="s">
        <v>10903</v>
      </c>
      <c r="F5262" s="122" t="s">
        <v>15</v>
      </c>
      <c r="G5262" s="122">
        <v>3625</v>
      </c>
      <c r="H5262" s="126"/>
      <c r="I5262" s="130" t="s">
        <v>12260</v>
      </c>
      <c r="J5262" s="126"/>
      <c r="K5262" s="126"/>
      <c r="L5262" s="126"/>
      <c r="M5262" s="126"/>
      <c r="N5262" s="226">
        <v>308.76</v>
      </c>
      <c r="O5262" s="226">
        <v>0</v>
      </c>
      <c r="P5262" s="126" t="s">
        <v>1331</v>
      </c>
    </row>
    <row r="5263" spans="1:16" ht="76.5">
      <c r="A5263" s="126">
        <v>15</v>
      </c>
      <c r="B5263" s="126"/>
      <c r="C5263" s="127" t="s">
        <v>692</v>
      </c>
      <c r="D5263" s="121">
        <v>43056</v>
      </c>
      <c r="E5263" s="122" t="s">
        <v>10904</v>
      </c>
      <c r="F5263" s="122" t="s">
        <v>15</v>
      </c>
      <c r="G5263" s="122">
        <v>3624</v>
      </c>
      <c r="H5263" s="126"/>
      <c r="I5263" s="130" t="s">
        <v>12261</v>
      </c>
      <c r="J5263" s="126"/>
      <c r="K5263" s="126"/>
      <c r="L5263" s="126"/>
      <c r="M5263" s="126"/>
      <c r="N5263" s="226">
        <v>1071.45</v>
      </c>
      <c r="O5263" s="226">
        <v>0</v>
      </c>
      <c r="P5263" s="126" t="s">
        <v>1331</v>
      </c>
    </row>
    <row r="5264" spans="1:16" ht="51">
      <c r="A5264" s="126">
        <v>513</v>
      </c>
      <c r="B5264" s="126"/>
      <c r="C5264" s="127" t="s">
        <v>201</v>
      </c>
      <c r="D5264" s="121">
        <v>43056</v>
      </c>
      <c r="E5264" s="122" t="s">
        <v>10905</v>
      </c>
      <c r="F5264" s="122" t="s">
        <v>15</v>
      </c>
      <c r="G5264" s="122">
        <v>598067</v>
      </c>
      <c r="H5264" s="126"/>
      <c r="I5264" s="130" t="s">
        <v>12262</v>
      </c>
      <c r="J5264" s="126"/>
      <c r="K5264" s="126"/>
      <c r="L5264" s="126"/>
      <c r="M5264" s="126"/>
      <c r="N5264" s="226">
        <v>50</v>
      </c>
      <c r="O5264" s="226">
        <v>0</v>
      </c>
      <c r="P5264" s="126" t="s">
        <v>1331</v>
      </c>
    </row>
    <row r="5265" spans="1:16" ht="51">
      <c r="A5265" s="126">
        <v>513</v>
      </c>
      <c r="B5265" s="126"/>
      <c r="C5265" s="127" t="s">
        <v>201</v>
      </c>
      <c r="D5265" s="121">
        <v>43056</v>
      </c>
      <c r="E5265" s="122" t="s">
        <v>10906</v>
      </c>
      <c r="F5265" s="122" t="s">
        <v>15</v>
      </c>
      <c r="G5265" s="122">
        <v>598069</v>
      </c>
      <c r="H5265" s="126"/>
      <c r="I5265" s="130" t="s">
        <v>12263</v>
      </c>
      <c r="J5265" s="126"/>
      <c r="K5265" s="126"/>
      <c r="L5265" s="126"/>
      <c r="M5265" s="126"/>
      <c r="N5265" s="226">
        <v>50</v>
      </c>
      <c r="O5265" s="226">
        <v>0</v>
      </c>
      <c r="P5265" s="126" t="s">
        <v>1331</v>
      </c>
    </row>
    <row r="5266" spans="1:16" ht="51">
      <c r="A5266" s="126">
        <v>513</v>
      </c>
      <c r="B5266" s="126"/>
      <c r="C5266" s="127" t="s">
        <v>201</v>
      </c>
      <c r="D5266" s="121">
        <v>43056</v>
      </c>
      <c r="E5266" s="122" t="s">
        <v>10907</v>
      </c>
      <c r="F5266" s="122" t="s">
        <v>15</v>
      </c>
      <c r="G5266" s="122">
        <v>598071</v>
      </c>
      <c r="H5266" s="126"/>
      <c r="I5266" s="130" t="s">
        <v>12264</v>
      </c>
      <c r="J5266" s="126"/>
      <c r="K5266" s="126"/>
      <c r="L5266" s="126"/>
      <c r="M5266" s="126"/>
      <c r="N5266" s="226">
        <v>50</v>
      </c>
      <c r="O5266" s="226">
        <v>0</v>
      </c>
      <c r="P5266" s="126" t="s">
        <v>1331</v>
      </c>
    </row>
    <row r="5267" spans="1:16" ht="51">
      <c r="A5267" s="126">
        <v>513</v>
      </c>
      <c r="B5267" s="126"/>
      <c r="C5267" s="127" t="s">
        <v>201</v>
      </c>
      <c r="D5267" s="121">
        <v>43056</v>
      </c>
      <c r="E5267" s="122" t="s">
        <v>10908</v>
      </c>
      <c r="F5267" s="122" t="s">
        <v>15</v>
      </c>
      <c r="G5267" s="122">
        <v>598075</v>
      </c>
      <c r="H5267" s="126"/>
      <c r="I5267" s="130" t="s">
        <v>12265</v>
      </c>
      <c r="J5267" s="126"/>
      <c r="K5267" s="126"/>
      <c r="L5267" s="126"/>
      <c r="M5267" s="126"/>
      <c r="N5267" s="226">
        <v>50</v>
      </c>
      <c r="O5267" s="226">
        <v>0</v>
      </c>
      <c r="P5267" s="126" t="s">
        <v>1331</v>
      </c>
    </row>
    <row r="5268" spans="1:16" ht="51">
      <c r="A5268" s="126">
        <v>513</v>
      </c>
      <c r="B5268" s="126"/>
      <c r="C5268" s="127" t="s">
        <v>201</v>
      </c>
      <c r="D5268" s="121">
        <v>43056</v>
      </c>
      <c r="E5268" s="122" t="s">
        <v>10909</v>
      </c>
      <c r="F5268" s="122" t="s">
        <v>15</v>
      </c>
      <c r="G5268" s="122">
        <v>598077</v>
      </c>
      <c r="H5268" s="126"/>
      <c r="I5268" s="130" t="s">
        <v>12264</v>
      </c>
      <c r="J5268" s="126"/>
      <c r="K5268" s="126"/>
      <c r="L5268" s="126"/>
      <c r="M5268" s="126"/>
      <c r="N5268" s="226">
        <v>50</v>
      </c>
      <c r="O5268" s="226">
        <v>0</v>
      </c>
      <c r="P5268" s="126" t="s">
        <v>1331</v>
      </c>
    </row>
    <row r="5269" spans="1:16" ht="51">
      <c r="A5269" s="126">
        <v>513</v>
      </c>
      <c r="B5269" s="126"/>
      <c r="C5269" s="127" t="s">
        <v>201</v>
      </c>
      <c r="D5269" s="121">
        <v>43056</v>
      </c>
      <c r="E5269" s="122" t="s">
        <v>10910</v>
      </c>
      <c r="F5269" s="122" t="s">
        <v>15</v>
      </c>
      <c r="G5269" s="122">
        <v>598079</v>
      </c>
      <c r="H5269" s="126"/>
      <c r="I5269" s="130" t="s">
        <v>12264</v>
      </c>
      <c r="J5269" s="126"/>
      <c r="K5269" s="126"/>
      <c r="L5269" s="126"/>
      <c r="M5269" s="126"/>
      <c r="N5269" s="226">
        <v>50</v>
      </c>
      <c r="O5269" s="226">
        <v>0</v>
      </c>
      <c r="P5269" s="126" t="s">
        <v>1331</v>
      </c>
    </row>
    <row r="5270" spans="1:16" ht="51">
      <c r="A5270" s="126">
        <v>513</v>
      </c>
      <c r="B5270" s="126"/>
      <c r="C5270" s="127" t="s">
        <v>201</v>
      </c>
      <c r="D5270" s="121">
        <v>43056</v>
      </c>
      <c r="E5270" s="122" t="s">
        <v>10911</v>
      </c>
      <c r="F5270" s="122" t="s">
        <v>15</v>
      </c>
      <c r="G5270" s="122">
        <v>598093</v>
      </c>
      <c r="H5270" s="126"/>
      <c r="I5270" s="130" t="s">
        <v>8593</v>
      </c>
      <c r="J5270" s="126"/>
      <c r="K5270" s="126"/>
      <c r="L5270" s="126"/>
      <c r="M5270" s="126"/>
      <c r="N5270" s="226">
        <v>50</v>
      </c>
      <c r="O5270" s="226">
        <v>0</v>
      </c>
      <c r="P5270" s="126" t="s">
        <v>1331</v>
      </c>
    </row>
    <row r="5271" spans="1:16" ht="51">
      <c r="A5271" s="126">
        <v>513</v>
      </c>
      <c r="B5271" s="126"/>
      <c r="C5271" s="127" t="s">
        <v>201</v>
      </c>
      <c r="D5271" s="121">
        <v>43056</v>
      </c>
      <c r="E5271" s="122" t="s">
        <v>10912</v>
      </c>
      <c r="F5271" s="122" t="s">
        <v>15</v>
      </c>
      <c r="G5271" s="122">
        <v>598301</v>
      </c>
      <c r="H5271" s="126"/>
      <c r="I5271" s="130" t="s">
        <v>12266</v>
      </c>
      <c r="J5271" s="126"/>
      <c r="K5271" s="126"/>
      <c r="L5271" s="126"/>
      <c r="M5271" s="126"/>
      <c r="N5271" s="226">
        <v>50</v>
      </c>
      <c r="O5271" s="226">
        <v>0</v>
      </c>
      <c r="P5271" s="126" t="s">
        <v>1331</v>
      </c>
    </row>
    <row r="5272" spans="1:16" ht="51">
      <c r="A5272" s="126" t="s">
        <v>621</v>
      </c>
      <c r="B5272" s="126"/>
      <c r="C5272" s="127" t="s">
        <v>715</v>
      </c>
      <c r="D5272" s="121">
        <v>43056</v>
      </c>
      <c r="E5272" s="122" t="s">
        <v>10913</v>
      </c>
      <c r="F5272" s="122" t="s">
        <v>11</v>
      </c>
      <c r="G5272" s="122">
        <v>598304</v>
      </c>
      <c r="H5272" s="126"/>
      <c r="I5272" s="130" t="s">
        <v>12267</v>
      </c>
      <c r="J5272" s="126"/>
      <c r="K5272" s="126"/>
      <c r="L5272" s="126"/>
      <c r="M5272" s="126"/>
      <c r="N5272" s="226">
        <v>351.63</v>
      </c>
      <c r="O5272" s="226">
        <v>0</v>
      </c>
      <c r="P5272" s="126" t="s">
        <v>1331</v>
      </c>
    </row>
    <row r="5273" spans="1:16" ht="76.5">
      <c r="A5273" s="126">
        <v>513</v>
      </c>
      <c r="B5273" s="126"/>
      <c r="C5273" s="127" t="s">
        <v>201</v>
      </c>
      <c r="D5273" s="121">
        <v>43056</v>
      </c>
      <c r="E5273" s="122" t="s">
        <v>10914</v>
      </c>
      <c r="F5273" s="122" t="s">
        <v>1368</v>
      </c>
      <c r="G5273" s="122">
        <v>15569554</v>
      </c>
      <c r="H5273" s="126"/>
      <c r="I5273" s="130" t="s">
        <v>12268</v>
      </c>
      <c r="J5273" s="126"/>
      <c r="K5273" s="126"/>
      <c r="L5273" s="126"/>
      <c r="M5273" s="126"/>
      <c r="N5273" s="226">
        <v>59807.8</v>
      </c>
      <c r="O5273" s="226">
        <v>0</v>
      </c>
      <c r="P5273" s="126" t="s">
        <v>1331</v>
      </c>
    </row>
    <row r="5274" spans="1:16" ht="76.5">
      <c r="A5274" s="126">
        <v>513</v>
      </c>
      <c r="B5274" s="126"/>
      <c r="C5274" s="127" t="s">
        <v>201</v>
      </c>
      <c r="D5274" s="121">
        <v>43056</v>
      </c>
      <c r="E5274" s="122" t="s">
        <v>10915</v>
      </c>
      <c r="F5274" s="122" t="s">
        <v>1368</v>
      </c>
      <c r="G5274" s="122">
        <v>15569565</v>
      </c>
      <c r="H5274" s="126"/>
      <c r="I5274" s="130" t="s">
        <v>12269</v>
      </c>
      <c r="J5274" s="126"/>
      <c r="K5274" s="126"/>
      <c r="L5274" s="126"/>
      <c r="M5274" s="126"/>
      <c r="N5274" s="226">
        <v>194270.4</v>
      </c>
      <c r="O5274" s="226">
        <v>0</v>
      </c>
      <c r="P5274" s="126" t="s">
        <v>1331</v>
      </c>
    </row>
    <row r="5275" spans="1:16" ht="76.5">
      <c r="A5275" s="126">
        <v>513</v>
      </c>
      <c r="B5275" s="126"/>
      <c r="C5275" s="127" t="s">
        <v>201</v>
      </c>
      <c r="D5275" s="121">
        <v>43056</v>
      </c>
      <c r="E5275" s="122" t="s">
        <v>10916</v>
      </c>
      <c r="F5275" s="122" t="s">
        <v>1368</v>
      </c>
      <c r="G5275" s="122">
        <v>15569566</v>
      </c>
      <c r="H5275" s="126"/>
      <c r="I5275" s="130" t="s">
        <v>12270</v>
      </c>
      <c r="J5275" s="126"/>
      <c r="K5275" s="126"/>
      <c r="L5275" s="126"/>
      <c r="M5275" s="126"/>
      <c r="N5275" s="226">
        <v>42487.8</v>
      </c>
      <c r="O5275" s="226">
        <v>0</v>
      </c>
      <c r="P5275" s="126" t="s">
        <v>1331</v>
      </c>
    </row>
    <row r="5276" spans="1:16" ht="76.5">
      <c r="A5276" s="126">
        <v>513</v>
      </c>
      <c r="B5276" s="126"/>
      <c r="C5276" s="127" t="s">
        <v>201</v>
      </c>
      <c r="D5276" s="121">
        <v>43056</v>
      </c>
      <c r="E5276" s="122" t="s">
        <v>10917</v>
      </c>
      <c r="F5276" s="122" t="s">
        <v>1368</v>
      </c>
      <c r="G5276" s="122">
        <v>15569579</v>
      </c>
      <c r="H5276" s="126"/>
      <c r="I5276" s="130" t="s">
        <v>12271</v>
      </c>
      <c r="J5276" s="126"/>
      <c r="K5276" s="126"/>
      <c r="L5276" s="126"/>
      <c r="M5276" s="126"/>
      <c r="N5276" s="226">
        <v>42492.800000000003</v>
      </c>
      <c r="O5276" s="226">
        <v>0</v>
      </c>
      <c r="P5276" s="126" t="s">
        <v>1331</v>
      </c>
    </row>
    <row r="5277" spans="1:16" ht="76.5">
      <c r="A5277" s="126">
        <v>513</v>
      </c>
      <c r="B5277" s="126"/>
      <c r="C5277" s="127" t="s">
        <v>201</v>
      </c>
      <c r="D5277" s="121">
        <v>43056</v>
      </c>
      <c r="E5277" s="122" t="s">
        <v>10918</v>
      </c>
      <c r="F5277" s="122" t="s">
        <v>1368</v>
      </c>
      <c r="G5277" s="122">
        <v>15570275</v>
      </c>
      <c r="H5277" s="126"/>
      <c r="I5277" s="130" t="s">
        <v>12272</v>
      </c>
      <c r="J5277" s="126"/>
      <c r="K5277" s="126"/>
      <c r="L5277" s="126"/>
      <c r="M5277" s="126"/>
      <c r="N5277" s="226">
        <v>45915.6</v>
      </c>
      <c r="O5277" s="226">
        <v>0</v>
      </c>
      <c r="P5277" s="126" t="s">
        <v>1331</v>
      </c>
    </row>
    <row r="5278" spans="1:16" ht="76.5">
      <c r="A5278" s="126">
        <v>513</v>
      </c>
      <c r="B5278" s="126"/>
      <c r="C5278" s="127" t="s">
        <v>201</v>
      </c>
      <c r="D5278" s="121">
        <v>43056</v>
      </c>
      <c r="E5278" s="122" t="s">
        <v>10919</v>
      </c>
      <c r="F5278" s="122" t="s">
        <v>1368</v>
      </c>
      <c r="G5278" s="122">
        <v>15569756</v>
      </c>
      <c r="H5278" s="126"/>
      <c r="I5278" s="130" t="s">
        <v>12273</v>
      </c>
      <c r="J5278" s="126"/>
      <c r="K5278" s="126"/>
      <c r="L5278" s="126"/>
      <c r="M5278" s="126"/>
      <c r="N5278" s="226">
        <v>7047.8</v>
      </c>
      <c r="O5278" s="226">
        <v>0</v>
      </c>
      <c r="P5278" s="126" t="s">
        <v>1331</v>
      </c>
    </row>
    <row r="5279" spans="1:16" ht="76.5">
      <c r="A5279" s="126">
        <v>513</v>
      </c>
      <c r="B5279" s="126"/>
      <c r="C5279" s="127" t="s">
        <v>201</v>
      </c>
      <c r="D5279" s="121">
        <v>43056</v>
      </c>
      <c r="E5279" s="122" t="s">
        <v>10920</v>
      </c>
      <c r="F5279" s="122" t="s">
        <v>1368</v>
      </c>
      <c r="G5279" s="122">
        <v>15569775</v>
      </c>
      <c r="H5279" s="126"/>
      <c r="I5279" s="130" t="s">
        <v>12274</v>
      </c>
      <c r="J5279" s="126"/>
      <c r="K5279" s="126"/>
      <c r="L5279" s="126"/>
      <c r="M5279" s="126"/>
      <c r="N5279" s="226">
        <v>14080</v>
      </c>
      <c r="O5279" s="226">
        <v>0</v>
      </c>
      <c r="P5279" s="126" t="s">
        <v>1331</v>
      </c>
    </row>
    <row r="5280" spans="1:16" ht="76.5">
      <c r="A5280" s="126">
        <v>513</v>
      </c>
      <c r="B5280" s="126"/>
      <c r="C5280" s="127" t="s">
        <v>201</v>
      </c>
      <c r="D5280" s="121">
        <v>43056</v>
      </c>
      <c r="E5280" s="122" t="s">
        <v>10921</v>
      </c>
      <c r="F5280" s="122" t="s">
        <v>1368</v>
      </c>
      <c r="G5280" s="122">
        <v>15569790</v>
      </c>
      <c r="H5280" s="126"/>
      <c r="I5280" s="130" t="s">
        <v>12275</v>
      </c>
      <c r="J5280" s="126"/>
      <c r="K5280" s="126"/>
      <c r="L5280" s="126"/>
      <c r="M5280" s="126"/>
      <c r="N5280" s="226">
        <v>21138.6</v>
      </c>
      <c r="O5280" s="226">
        <v>0</v>
      </c>
      <c r="P5280" s="126" t="s">
        <v>1331</v>
      </c>
    </row>
    <row r="5281" spans="1:16" ht="76.5">
      <c r="A5281" s="126">
        <v>513</v>
      </c>
      <c r="B5281" s="126"/>
      <c r="C5281" s="127" t="s">
        <v>201</v>
      </c>
      <c r="D5281" s="121">
        <v>43056</v>
      </c>
      <c r="E5281" s="122" t="s">
        <v>10922</v>
      </c>
      <c r="F5281" s="122" t="s">
        <v>1368</v>
      </c>
      <c r="G5281" s="122">
        <v>15572497</v>
      </c>
      <c r="H5281" s="126"/>
      <c r="I5281" s="130" t="s">
        <v>12275</v>
      </c>
      <c r="J5281" s="126"/>
      <c r="K5281" s="126"/>
      <c r="L5281" s="126"/>
      <c r="M5281" s="126"/>
      <c r="N5281" s="226">
        <v>7052.6</v>
      </c>
      <c r="O5281" s="226">
        <v>0</v>
      </c>
      <c r="P5281" s="126" t="s">
        <v>1331</v>
      </c>
    </row>
    <row r="5282" spans="1:16" ht="76.5">
      <c r="A5282" s="126">
        <v>513</v>
      </c>
      <c r="B5282" s="126"/>
      <c r="C5282" s="127" t="s">
        <v>201</v>
      </c>
      <c r="D5282" s="121">
        <v>43056</v>
      </c>
      <c r="E5282" s="122" t="s">
        <v>10923</v>
      </c>
      <c r="F5282" s="122" t="s">
        <v>1368</v>
      </c>
      <c r="G5282" s="122">
        <v>15569811</v>
      </c>
      <c r="H5282" s="126"/>
      <c r="I5282" s="130" t="s">
        <v>12276</v>
      </c>
      <c r="J5282" s="126"/>
      <c r="K5282" s="126"/>
      <c r="L5282" s="126"/>
      <c r="M5282" s="126"/>
      <c r="N5282" s="226">
        <v>20127.8</v>
      </c>
      <c r="O5282" s="226">
        <v>0</v>
      </c>
      <c r="P5282" s="126" t="s">
        <v>1331</v>
      </c>
    </row>
    <row r="5283" spans="1:16" ht="63.75">
      <c r="A5283" s="126" t="s">
        <v>620</v>
      </c>
      <c r="B5283" s="126"/>
      <c r="C5283" s="127" t="s">
        <v>714</v>
      </c>
      <c r="D5283" s="121">
        <v>43059</v>
      </c>
      <c r="E5283" s="122" t="s">
        <v>10924</v>
      </c>
      <c r="F5283" s="122" t="s">
        <v>6</v>
      </c>
      <c r="G5283" s="122">
        <v>909371</v>
      </c>
      <c r="H5283" s="126"/>
      <c r="I5283" s="130" t="s">
        <v>12277</v>
      </c>
      <c r="J5283" s="126"/>
      <c r="K5283" s="126"/>
      <c r="L5283" s="126"/>
      <c r="M5283" s="126"/>
      <c r="N5283" s="226">
        <v>0</v>
      </c>
      <c r="O5283" s="226">
        <v>184869.38</v>
      </c>
      <c r="P5283" s="126" t="s">
        <v>1331</v>
      </c>
    </row>
    <row r="5284" spans="1:16" ht="63.75">
      <c r="A5284" s="126">
        <v>573</v>
      </c>
      <c r="B5284" s="126"/>
      <c r="C5284" s="127" t="s">
        <v>850</v>
      </c>
      <c r="D5284" s="121">
        <v>43059</v>
      </c>
      <c r="E5284" s="122" t="s">
        <v>10925</v>
      </c>
      <c r="F5284" s="122" t="s">
        <v>6</v>
      </c>
      <c r="G5284" s="122">
        <v>909479</v>
      </c>
      <c r="H5284" s="126"/>
      <c r="I5284" s="130" t="s">
        <v>12278</v>
      </c>
      <c r="J5284" s="126"/>
      <c r="K5284" s="126"/>
      <c r="L5284" s="126"/>
      <c r="M5284" s="126"/>
      <c r="N5284" s="226">
        <v>0</v>
      </c>
      <c r="O5284" s="226">
        <v>1000000</v>
      </c>
      <c r="P5284" s="126" t="s">
        <v>1331</v>
      </c>
    </row>
    <row r="5285" spans="1:16" ht="76.5">
      <c r="A5285" s="126" t="s">
        <v>621</v>
      </c>
      <c r="B5285" s="126"/>
      <c r="C5285" s="127" t="s">
        <v>715</v>
      </c>
      <c r="D5285" s="121">
        <v>43059</v>
      </c>
      <c r="E5285" s="122" t="s">
        <v>10926</v>
      </c>
      <c r="F5285" s="122" t="s">
        <v>6</v>
      </c>
      <c r="G5285" s="122">
        <v>909482</v>
      </c>
      <c r="H5285" s="126"/>
      <c r="I5285" s="130" t="s">
        <v>12279</v>
      </c>
      <c r="J5285" s="126"/>
      <c r="K5285" s="126"/>
      <c r="L5285" s="126"/>
      <c r="M5285" s="126"/>
      <c r="N5285" s="226">
        <v>0</v>
      </c>
      <c r="O5285" s="226">
        <v>12000</v>
      </c>
      <c r="P5285" s="126" t="s">
        <v>1331</v>
      </c>
    </row>
    <row r="5286" spans="1:16" ht="63.75">
      <c r="A5286" s="126">
        <v>25</v>
      </c>
      <c r="B5286" s="126"/>
      <c r="C5286" s="127" t="s">
        <v>695</v>
      </c>
      <c r="D5286" s="121">
        <v>43059</v>
      </c>
      <c r="E5286" s="122" t="s">
        <v>10927</v>
      </c>
      <c r="F5286" s="122" t="s">
        <v>6</v>
      </c>
      <c r="G5286" s="122">
        <v>904544</v>
      </c>
      <c r="H5286" s="126"/>
      <c r="I5286" s="130" t="s">
        <v>12280</v>
      </c>
      <c r="J5286" s="126"/>
      <c r="K5286" s="126"/>
      <c r="L5286" s="126"/>
      <c r="M5286" s="126"/>
      <c r="N5286" s="226">
        <v>0</v>
      </c>
      <c r="O5286" s="226">
        <v>140302.04999999999</v>
      </c>
      <c r="P5286" s="126" t="s">
        <v>1331</v>
      </c>
    </row>
    <row r="5287" spans="1:16" ht="76.5">
      <c r="A5287" s="126">
        <v>513</v>
      </c>
      <c r="B5287" s="126"/>
      <c r="C5287" s="127" t="s">
        <v>201</v>
      </c>
      <c r="D5287" s="121">
        <v>43059</v>
      </c>
      <c r="E5287" s="122" t="s">
        <v>10928</v>
      </c>
      <c r="F5287" s="122" t="s">
        <v>11</v>
      </c>
      <c r="G5287" s="122">
        <v>904566</v>
      </c>
      <c r="H5287" s="126"/>
      <c r="I5287" s="130" t="s">
        <v>12281</v>
      </c>
      <c r="J5287" s="126"/>
      <c r="K5287" s="126"/>
      <c r="L5287" s="126"/>
      <c r="M5287" s="126"/>
      <c r="N5287" s="226">
        <v>270</v>
      </c>
      <c r="O5287" s="223">
        <v>0</v>
      </c>
      <c r="P5287" s="126" t="s">
        <v>1331</v>
      </c>
    </row>
    <row r="5288" spans="1:16" ht="63.75">
      <c r="A5288" s="126">
        <v>197</v>
      </c>
      <c r="B5288" s="126"/>
      <c r="C5288" s="127" t="s">
        <v>755</v>
      </c>
      <c r="D5288" s="121">
        <v>43059</v>
      </c>
      <c r="E5288" s="122" t="s">
        <v>10929</v>
      </c>
      <c r="F5288" s="122" t="s">
        <v>13</v>
      </c>
      <c r="G5288" s="122">
        <v>904570</v>
      </c>
      <c r="H5288" s="126"/>
      <c r="I5288" s="130" t="s">
        <v>12282</v>
      </c>
      <c r="J5288" s="126"/>
      <c r="K5288" s="126"/>
      <c r="L5288" s="126"/>
      <c r="M5288" s="126"/>
      <c r="N5288" s="226">
        <v>55.21</v>
      </c>
      <c r="O5288" s="226">
        <v>0</v>
      </c>
      <c r="P5288" s="126" t="s">
        <v>1331</v>
      </c>
    </row>
    <row r="5289" spans="1:16" ht="63.75">
      <c r="A5289" s="126">
        <v>197</v>
      </c>
      <c r="B5289" s="126"/>
      <c r="C5289" s="127" t="s">
        <v>755</v>
      </c>
      <c r="D5289" s="121">
        <v>43059</v>
      </c>
      <c r="E5289" s="122" t="s">
        <v>10930</v>
      </c>
      <c r="F5289" s="122" t="s">
        <v>11</v>
      </c>
      <c r="G5289" s="122">
        <v>904570</v>
      </c>
      <c r="H5289" s="126"/>
      <c r="I5289" s="130" t="s">
        <v>12283</v>
      </c>
      <c r="J5289" s="126"/>
      <c r="K5289" s="126"/>
      <c r="L5289" s="126"/>
      <c r="M5289" s="126"/>
      <c r="N5289" s="226">
        <v>50</v>
      </c>
      <c r="O5289" s="226">
        <v>0</v>
      </c>
      <c r="P5289" s="126" t="s">
        <v>1331</v>
      </c>
    </row>
    <row r="5290" spans="1:16" ht="63.75">
      <c r="A5290" s="126">
        <v>222</v>
      </c>
      <c r="B5290" s="126"/>
      <c r="C5290" s="127" t="s">
        <v>765</v>
      </c>
      <c r="D5290" s="121">
        <v>43059</v>
      </c>
      <c r="E5290" s="122" t="s">
        <v>10931</v>
      </c>
      <c r="F5290" s="122" t="s">
        <v>13</v>
      </c>
      <c r="G5290" s="122">
        <v>904571</v>
      </c>
      <c r="H5290" s="126"/>
      <c r="I5290" s="130" t="s">
        <v>12284</v>
      </c>
      <c r="J5290" s="126"/>
      <c r="K5290" s="126"/>
      <c r="L5290" s="126"/>
      <c r="M5290" s="126"/>
      <c r="N5290" s="226">
        <v>123.26</v>
      </c>
      <c r="O5290" s="226">
        <v>0</v>
      </c>
      <c r="P5290" s="126" t="s">
        <v>1331</v>
      </c>
    </row>
    <row r="5291" spans="1:16" ht="63.75">
      <c r="A5291" s="126">
        <v>222</v>
      </c>
      <c r="B5291" s="126"/>
      <c r="C5291" s="127" t="s">
        <v>765</v>
      </c>
      <c r="D5291" s="121">
        <v>43059</v>
      </c>
      <c r="E5291" s="122" t="s">
        <v>10932</v>
      </c>
      <c r="F5291" s="122" t="s">
        <v>11</v>
      </c>
      <c r="G5291" s="122">
        <v>904571</v>
      </c>
      <c r="H5291" s="126"/>
      <c r="I5291" s="130" t="s">
        <v>12285</v>
      </c>
      <c r="J5291" s="126"/>
      <c r="K5291" s="126"/>
      <c r="L5291" s="126"/>
      <c r="M5291" s="126"/>
      <c r="N5291" s="226">
        <v>50</v>
      </c>
      <c r="O5291" s="226">
        <v>0</v>
      </c>
      <c r="P5291" s="126" t="s">
        <v>1331</v>
      </c>
    </row>
    <row r="5292" spans="1:16" ht="63.75">
      <c r="A5292" s="126">
        <v>20</v>
      </c>
      <c r="B5292" s="126"/>
      <c r="C5292" s="127" t="s">
        <v>694</v>
      </c>
      <c r="D5292" s="121">
        <v>43059</v>
      </c>
      <c r="E5292" s="122" t="s">
        <v>10933</v>
      </c>
      <c r="F5292" s="122" t="s">
        <v>13</v>
      </c>
      <c r="G5292" s="122">
        <v>904577</v>
      </c>
      <c r="H5292" s="126"/>
      <c r="I5292" s="130" t="s">
        <v>12286</v>
      </c>
      <c r="J5292" s="126"/>
      <c r="K5292" s="126"/>
      <c r="L5292" s="126"/>
      <c r="M5292" s="126"/>
      <c r="N5292" s="226">
        <v>82.13</v>
      </c>
      <c r="O5292" s="226">
        <v>0</v>
      </c>
      <c r="P5292" s="126" t="s">
        <v>1331</v>
      </c>
    </row>
    <row r="5293" spans="1:16" ht="63.75">
      <c r="A5293" s="126">
        <v>20</v>
      </c>
      <c r="B5293" s="126"/>
      <c r="C5293" s="127" t="s">
        <v>694</v>
      </c>
      <c r="D5293" s="121">
        <v>43059</v>
      </c>
      <c r="E5293" s="122" t="s">
        <v>10934</v>
      </c>
      <c r="F5293" s="122" t="s">
        <v>11</v>
      </c>
      <c r="G5293" s="122">
        <v>904577</v>
      </c>
      <c r="H5293" s="126"/>
      <c r="I5293" s="130" t="s">
        <v>12287</v>
      </c>
      <c r="J5293" s="126"/>
      <c r="K5293" s="126"/>
      <c r="L5293" s="126"/>
      <c r="M5293" s="126"/>
      <c r="N5293" s="226">
        <v>50</v>
      </c>
      <c r="O5293" s="226">
        <v>0</v>
      </c>
      <c r="P5293" s="126" t="s">
        <v>1331</v>
      </c>
    </row>
    <row r="5294" spans="1:16" ht="51">
      <c r="A5294" s="126">
        <v>10</v>
      </c>
      <c r="B5294" s="126"/>
      <c r="C5294" s="127" t="s">
        <v>691</v>
      </c>
      <c r="D5294" s="121">
        <v>43059</v>
      </c>
      <c r="E5294" s="122" t="s">
        <v>10935</v>
      </c>
      <c r="F5294" s="122" t="s">
        <v>15</v>
      </c>
      <c r="G5294" s="122">
        <v>598782</v>
      </c>
      <c r="H5294" s="126"/>
      <c r="I5294" s="130" t="s">
        <v>12288</v>
      </c>
      <c r="J5294" s="126"/>
      <c r="K5294" s="126"/>
      <c r="L5294" s="126"/>
      <c r="M5294" s="126"/>
      <c r="N5294" s="226">
        <v>50</v>
      </c>
      <c r="O5294" s="226">
        <v>0</v>
      </c>
      <c r="P5294" s="126" t="s">
        <v>1331</v>
      </c>
    </row>
    <row r="5295" spans="1:16" ht="63.75">
      <c r="A5295" s="126">
        <v>513</v>
      </c>
      <c r="B5295" s="126"/>
      <c r="C5295" s="127" t="s">
        <v>201</v>
      </c>
      <c r="D5295" s="121">
        <v>43059</v>
      </c>
      <c r="E5295" s="122" t="s">
        <v>10936</v>
      </c>
      <c r="F5295" s="122" t="s">
        <v>15</v>
      </c>
      <c r="G5295" s="122">
        <v>598783</v>
      </c>
      <c r="H5295" s="126"/>
      <c r="I5295" s="130" t="s">
        <v>12289</v>
      </c>
      <c r="J5295" s="126"/>
      <c r="K5295" s="126"/>
      <c r="L5295" s="126"/>
      <c r="M5295" s="126"/>
      <c r="N5295" s="226">
        <v>1403</v>
      </c>
      <c r="O5295" s="226">
        <v>0</v>
      </c>
      <c r="P5295" s="126" t="s">
        <v>1331</v>
      </c>
    </row>
    <row r="5296" spans="1:16" ht="51">
      <c r="A5296" s="126">
        <v>513</v>
      </c>
      <c r="B5296" s="126"/>
      <c r="C5296" s="127" t="s">
        <v>201</v>
      </c>
      <c r="D5296" s="121">
        <v>43059</v>
      </c>
      <c r="E5296" s="122" t="s">
        <v>10937</v>
      </c>
      <c r="F5296" s="122" t="s">
        <v>15</v>
      </c>
      <c r="G5296" s="122">
        <v>599473</v>
      </c>
      <c r="H5296" s="126"/>
      <c r="I5296" s="130" t="s">
        <v>12290</v>
      </c>
      <c r="J5296" s="126"/>
      <c r="K5296" s="126"/>
      <c r="L5296" s="126"/>
      <c r="M5296" s="126"/>
      <c r="N5296" s="226">
        <v>50</v>
      </c>
      <c r="O5296" s="226">
        <v>0</v>
      </c>
      <c r="P5296" s="126" t="s">
        <v>1331</v>
      </c>
    </row>
    <row r="5297" spans="1:16" ht="51">
      <c r="A5297" s="126">
        <v>513</v>
      </c>
      <c r="B5297" s="126"/>
      <c r="C5297" s="127" t="s">
        <v>201</v>
      </c>
      <c r="D5297" s="121">
        <v>43059</v>
      </c>
      <c r="E5297" s="122" t="s">
        <v>10938</v>
      </c>
      <c r="F5297" s="122" t="s">
        <v>15</v>
      </c>
      <c r="G5297" s="122">
        <v>599479</v>
      </c>
      <c r="H5297" s="126"/>
      <c r="I5297" s="130" t="s">
        <v>12291</v>
      </c>
      <c r="J5297" s="126"/>
      <c r="K5297" s="126"/>
      <c r="L5297" s="126"/>
      <c r="M5297" s="126"/>
      <c r="N5297" s="226">
        <v>50</v>
      </c>
      <c r="O5297" s="226">
        <v>0</v>
      </c>
      <c r="P5297" s="126" t="s">
        <v>1331</v>
      </c>
    </row>
    <row r="5298" spans="1:16" ht="76.5">
      <c r="A5298" s="126">
        <v>287</v>
      </c>
      <c r="B5298" s="126"/>
      <c r="C5298" s="127" t="s">
        <v>791</v>
      </c>
      <c r="D5298" s="121">
        <v>43059</v>
      </c>
      <c r="E5298" s="122" t="s">
        <v>10939</v>
      </c>
      <c r="F5298" s="122" t="s">
        <v>11</v>
      </c>
      <c r="G5298" s="122">
        <v>599486</v>
      </c>
      <c r="H5298" s="126"/>
      <c r="I5298" s="130" t="s">
        <v>12292</v>
      </c>
      <c r="J5298" s="126"/>
      <c r="K5298" s="126"/>
      <c r="L5298" s="126"/>
      <c r="M5298" s="126"/>
      <c r="N5298" s="226">
        <v>50</v>
      </c>
      <c r="O5298" s="226">
        <v>0</v>
      </c>
      <c r="P5298" s="126" t="s">
        <v>1331</v>
      </c>
    </row>
    <row r="5299" spans="1:16" ht="76.5">
      <c r="A5299" s="126">
        <v>25</v>
      </c>
      <c r="B5299" s="126"/>
      <c r="C5299" s="127" t="s">
        <v>695</v>
      </c>
      <c r="D5299" s="121">
        <v>43059</v>
      </c>
      <c r="E5299" s="122" t="s">
        <v>10940</v>
      </c>
      <c r="F5299" s="122" t="s">
        <v>1368</v>
      </c>
      <c r="G5299" s="122">
        <v>15585641</v>
      </c>
      <c r="H5299" s="126"/>
      <c r="I5299" s="130" t="s">
        <v>12293</v>
      </c>
      <c r="J5299" s="126"/>
      <c r="K5299" s="126"/>
      <c r="L5299" s="126"/>
      <c r="M5299" s="126"/>
      <c r="N5299" s="226">
        <v>467193.86</v>
      </c>
      <c r="O5299" s="226">
        <v>0</v>
      </c>
      <c r="P5299" s="126" t="s">
        <v>1331</v>
      </c>
    </row>
    <row r="5300" spans="1:16" ht="76.5">
      <c r="A5300" s="126">
        <v>25</v>
      </c>
      <c r="B5300" s="126"/>
      <c r="C5300" s="127" t="s">
        <v>695</v>
      </c>
      <c r="D5300" s="121">
        <v>43059</v>
      </c>
      <c r="E5300" s="122" t="s">
        <v>10941</v>
      </c>
      <c r="F5300" s="122" t="s">
        <v>1368</v>
      </c>
      <c r="G5300" s="122">
        <v>15604059</v>
      </c>
      <c r="H5300" s="126"/>
      <c r="I5300" s="130" t="s">
        <v>12294</v>
      </c>
      <c r="J5300" s="126"/>
      <c r="K5300" s="126"/>
      <c r="L5300" s="126"/>
      <c r="M5300" s="126"/>
      <c r="N5300" s="226">
        <v>387548.27</v>
      </c>
      <c r="O5300" s="226">
        <v>0</v>
      </c>
      <c r="P5300" s="126" t="s">
        <v>1331</v>
      </c>
    </row>
    <row r="5301" spans="1:16" ht="76.5">
      <c r="A5301" s="126">
        <v>25</v>
      </c>
      <c r="B5301" s="126"/>
      <c r="C5301" s="127" t="s">
        <v>695</v>
      </c>
      <c r="D5301" s="121">
        <v>43059</v>
      </c>
      <c r="E5301" s="122" t="s">
        <v>10942</v>
      </c>
      <c r="F5301" s="122" t="s">
        <v>1368</v>
      </c>
      <c r="G5301" s="122">
        <v>15604060</v>
      </c>
      <c r="H5301" s="126"/>
      <c r="I5301" s="130" t="s">
        <v>12295</v>
      </c>
      <c r="J5301" s="126"/>
      <c r="K5301" s="126"/>
      <c r="L5301" s="126"/>
      <c r="M5301" s="126"/>
      <c r="N5301" s="226">
        <v>189541.72</v>
      </c>
      <c r="O5301" s="226">
        <v>0</v>
      </c>
      <c r="P5301" s="126" t="s">
        <v>1331</v>
      </c>
    </row>
    <row r="5302" spans="1:16" ht="76.5">
      <c r="A5302" s="126">
        <v>25</v>
      </c>
      <c r="B5302" s="126"/>
      <c r="C5302" s="127" t="s">
        <v>695</v>
      </c>
      <c r="D5302" s="121">
        <v>43059</v>
      </c>
      <c r="E5302" s="122" t="s">
        <v>10943</v>
      </c>
      <c r="F5302" s="122" t="s">
        <v>1368</v>
      </c>
      <c r="G5302" s="122">
        <v>15603867</v>
      </c>
      <c r="H5302" s="126"/>
      <c r="I5302" s="130" t="s">
        <v>12296</v>
      </c>
      <c r="J5302" s="126"/>
      <c r="K5302" s="126"/>
      <c r="L5302" s="126"/>
      <c r="M5302" s="126"/>
      <c r="N5302" s="226">
        <v>489669.5</v>
      </c>
      <c r="O5302" s="226">
        <v>0</v>
      </c>
      <c r="P5302" s="126" t="s">
        <v>1331</v>
      </c>
    </row>
    <row r="5303" spans="1:16" ht="76.5">
      <c r="A5303" s="126">
        <v>25</v>
      </c>
      <c r="B5303" s="126"/>
      <c r="C5303" s="127" t="s">
        <v>695</v>
      </c>
      <c r="D5303" s="121">
        <v>43059</v>
      </c>
      <c r="E5303" s="122" t="s">
        <v>10944</v>
      </c>
      <c r="F5303" s="122" t="s">
        <v>1368</v>
      </c>
      <c r="G5303" s="122">
        <v>15604061</v>
      </c>
      <c r="H5303" s="126"/>
      <c r="I5303" s="130" t="s">
        <v>12297</v>
      </c>
      <c r="J5303" s="126"/>
      <c r="K5303" s="126"/>
      <c r="L5303" s="126"/>
      <c r="M5303" s="126"/>
      <c r="N5303" s="226">
        <v>122395.65</v>
      </c>
      <c r="O5303" s="226">
        <v>0</v>
      </c>
      <c r="P5303" s="126" t="s">
        <v>1331</v>
      </c>
    </row>
    <row r="5304" spans="1:16" ht="76.5">
      <c r="A5304" s="126">
        <v>25</v>
      </c>
      <c r="B5304" s="126"/>
      <c r="C5304" s="127" t="s">
        <v>695</v>
      </c>
      <c r="D5304" s="121">
        <v>43059</v>
      </c>
      <c r="E5304" s="122" t="s">
        <v>10945</v>
      </c>
      <c r="F5304" s="122" t="s">
        <v>1368</v>
      </c>
      <c r="G5304" s="122">
        <v>15604062</v>
      </c>
      <c r="H5304" s="126"/>
      <c r="I5304" s="130" t="s">
        <v>12298</v>
      </c>
      <c r="J5304" s="126"/>
      <c r="K5304" s="126"/>
      <c r="L5304" s="126"/>
      <c r="M5304" s="126"/>
      <c r="N5304" s="226">
        <v>147808.10999999999</v>
      </c>
      <c r="O5304" s="226">
        <v>0</v>
      </c>
      <c r="P5304" s="126" t="s">
        <v>1331</v>
      </c>
    </row>
    <row r="5305" spans="1:16" ht="76.5">
      <c r="A5305" s="126">
        <v>25</v>
      </c>
      <c r="B5305" s="126"/>
      <c r="C5305" s="127" t="s">
        <v>695</v>
      </c>
      <c r="D5305" s="121">
        <v>43059</v>
      </c>
      <c r="E5305" s="122" t="s">
        <v>10946</v>
      </c>
      <c r="F5305" s="122" t="s">
        <v>1368</v>
      </c>
      <c r="G5305" s="122">
        <v>15604063</v>
      </c>
      <c r="H5305" s="126"/>
      <c r="I5305" s="130" t="s">
        <v>12299</v>
      </c>
      <c r="J5305" s="126"/>
      <c r="K5305" s="126"/>
      <c r="L5305" s="126"/>
      <c r="M5305" s="126"/>
      <c r="N5305" s="226">
        <v>117247.63</v>
      </c>
      <c r="O5305" s="226">
        <v>0</v>
      </c>
      <c r="P5305" s="126" t="s">
        <v>1331</v>
      </c>
    </row>
    <row r="5306" spans="1:16" ht="89.25">
      <c r="A5306" s="126" t="s">
        <v>620</v>
      </c>
      <c r="B5306" s="126"/>
      <c r="C5306" s="127" t="s">
        <v>714</v>
      </c>
      <c r="D5306" s="121">
        <v>43060</v>
      </c>
      <c r="E5306" s="122" t="s">
        <v>10947</v>
      </c>
      <c r="F5306" s="122" t="s">
        <v>1368</v>
      </c>
      <c r="G5306" s="122">
        <v>15590429</v>
      </c>
      <c r="H5306" s="126"/>
      <c r="I5306" s="130" t="s">
        <v>12300</v>
      </c>
      <c r="J5306" s="126"/>
      <c r="K5306" s="126"/>
      <c r="L5306" s="126"/>
      <c r="M5306" s="126"/>
      <c r="N5306" s="226">
        <v>0</v>
      </c>
      <c r="O5306" s="226">
        <v>3061</v>
      </c>
      <c r="P5306" s="126" t="s">
        <v>12606</v>
      </c>
    </row>
    <row r="5307" spans="1:16" ht="51">
      <c r="A5307" s="126">
        <v>342</v>
      </c>
      <c r="B5307" s="126"/>
      <c r="C5307" s="127" t="s">
        <v>817</v>
      </c>
      <c r="D5307" s="121">
        <v>43060</v>
      </c>
      <c r="E5307" s="122" t="s">
        <v>10948</v>
      </c>
      <c r="F5307" s="122" t="s">
        <v>6</v>
      </c>
      <c r="G5307" s="122">
        <v>909937</v>
      </c>
      <c r="H5307" s="126"/>
      <c r="I5307" s="130" t="s">
        <v>7061</v>
      </c>
      <c r="J5307" s="126"/>
      <c r="K5307" s="126"/>
      <c r="L5307" s="126"/>
      <c r="M5307" s="126"/>
      <c r="N5307" s="226">
        <v>0</v>
      </c>
      <c r="O5307" s="226">
        <v>263803.28999999998</v>
      </c>
      <c r="P5307" s="126" t="s">
        <v>1331</v>
      </c>
    </row>
    <row r="5308" spans="1:16" ht="76.5">
      <c r="A5308" s="126">
        <v>25</v>
      </c>
      <c r="B5308" s="126"/>
      <c r="C5308" s="127" t="s">
        <v>695</v>
      </c>
      <c r="D5308" s="121">
        <v>43060</v>
      </c>
      <c r="E5308" s="122" t="s">
        <v>10949</v>
      </c>
      <c r="F5308" s="122" t="s">
        <v>1368</v>
      </c>
      <c r="G5308" s="122">
        <v>15607326</v>
      </c>
      <c r="H5308" s="126"/>
      <c r="I5308" s="130" t="s">
        <v>8707</v>
      </c>
      <c r="J5308" s="126"/>
      <c r="K5308" s="126"/>
      <c r="L5308" s="126"/>
      <c r="M5308" s="126"/>
      <c r="N5308" s="226">
        <v>534475.30000000005</v>
      </c>
      <c r="O5308" s="226">
        <v>0</v>
      </c>
      <c r="P5308" s="126" t="s">
        <v>1331</v>
      </c>
    </row>
    <row r="5309" spans="1:16" ht="76.5">
      <c r="A5309" s="126">
        <v>25</v>
      </c>
      <c r="B5309" s="126"/>
      <c r="C5309" s="127" t="s">
        <v>695</v>
      </c>
      <c r="D5309" s="121">
        <v>43060</v>
      </c>
      <c r="E5309" s="122" t="s">
        <v>10950</v>
      </c>
      <c r="F5309" s="122" t="s">
        <v>1368</v>
      </c>
      <c r="G5309" s="122">
        <v>15607268</v>
      </c>
      <c r="H5309" s="126"/>
      <c r="I5309" s="130" t="s">
        <v>12301</v>
      </c>
      <c r="J5309" s="126"/>
      <c r="K5309" s="126"/>
      <c r="L5309" s="126"/>
      <c r="M5309" s="126"/>
      <c r="N5309" s="226">
        <v>99815.83</v>
      </c>
      <c r="O5309" s="226">
        <v>0</v>
      </c>
      <c r="P5309" s="126" t="s">
        <v>1331</v>
      </c>
    </row>
    <row r="5310" spans="1:16" ht="76.5">
      <c r="A5310" s="126">
        <v>25</v>
      </c>
      <c r="B5310" s="126"/>
      <c r="C5310" s="127" t="s">
        <v>695</v>
      </c>
      <c r="D5310" s="121">
        <v>43060</v>
      </c>
      <c r="E5310" s="122" t="s">
        <v>10951</v>
      </c>
      <c r="F5310" s="122" t="s">
        <v>1368</v>
      </c>
      <c r="G5310" s="122">
        <v>15607257</v>
      </c>
      <c r="H5310" s="126"/>
      <c r="I5310" s="130" t="s">
        <v>12302</v>
      </c>
      <c r="J5310" s="126"/>
      <c r="K5310" s="126"/>
      <c r="L5310" s="126"/>
      <c r="M5310" s="126"/>
      <c r="N5310" s="226">
        <v>154398.26999999999</v>
      </c>
      <c r="O5310" s="226">
        <v>0</v>
      </c>
      <c r="P5310" s="126" t="s">
        <v>1331</v>
      </c>
    </row>
    <row r="5311" spans="1:16" ht="76.5">
      <c r="A5311" s="126">
        <v>25</v>
      </c>
      <c r="B5311" s="126"/>
      <c r="C5311" s="127" t="s">
        <v>695</v>
      </c>
      <c r="D5311" s="121">
        <v>43060</v>
      </c>
      <c r="E5311" s="122" t="s">
        <v>10952</v>
      </c>
      <c r="F5311" s="122" t="s">
        <v>1368</v>
      </c>
      <c r="G5311" s="122">
        <v>15607211</v>
      </c>
      <c r="H5311" s="126"/>
      <c r="I5311" s="130" t="s">
        <v>12303</v>
      </c>
      <c r="J5311" s="126"/>
      <c r="K5311" s="126"/>
      <c r="L5311" s="126"/>
      <c r="M5311" s="126"/>
      <c r="N5311" s="226">
        <v>1495174.3</v>
      </c>
      <c r="O5311" s="226">
        <v>0</v>
      </c>
      <c r="P5311" s="126" t="s">
        <v>1331</v>
      </c>
    </row>
    <row r="5312" spans="1:16" ht="76.5">
      <c r="A5312" s="126">
        <v>25</v>
      </c>
      <c r="B5312" s="126"/>
      <c r="C5312" s="127" t="s">
        <v>695</v>
      </c>
      <c r="D5312" s="121">
        <v>43060</v>
      </c>
      <c r="E5312" s="122" t="s">
        <v>10953</v>
      </c>
      <c r="F5312" s="122" t="s">
        <v>1368</v>
      </c>
      <c r="G5312" s="122">
        <v>15606969</v>
      </c>
      <c r="H5312" s="126"/>
      <c r="I5312" s="130" t="s">
        <v>12304</v>
      </c>
      <c r="J5312" s="126"/>
      <c r="K5312" s="126"/>
      <c r="L5312" s="126"/>
      <c r="M5312" s="126"/>
      <c r="N5312" s="226">
        <v>2143629.9300000002</v>
      </c>
      <c r="O5312" s="226">
        <v>0</v>
      </c>
      <c r="P5312" s="126" t="s">
        <v>1331</v>
      </c>
    </row>
    <row r="5313" spans="1:16" ht="76.5">
      <c r="A5313" s="126">
        <v>25</v>
      </c>
      <c r="B5313" s="126"/>
      <c r="C5313" s="127" t="s">
        <v>695</v>
      </c>
      <c r="D5313" s="121">
        <v>43060</v>
      </c>
      <c r="E5313" s="122" t="s">
        <v>10954</v>
      </c>
      <c r="F5313" s="122" t="s">
        <v>1368</v>
      </c>
      <c r="G5313" s="122">
        <v>15605962</v>
      </c>
      <c r="H5313" s="126"/>
      <c r="I5313" s="130" t="s">
        <v>12305</v>
      </c>
      <c r="J5313" s="126"/>
      <c r="K5313" s="126"/>
      <c r="L5313" s="126"/>
      <c r="M5313" s="126"/>
      <c r="N5313" s="226">
        <v>528777.43000000005</v>
      </c>
      <c r="O5313" s="226">
        <v>0</v>
      </c>
      <c r="P5313" s="126" t="s">
        <v>1331</v>
      </c>
    </row>
    <row r="5314" spans="1:16" ht="76.5">
      <c r="A5314" s="126">
        <v>25</v>
      </c>
      <c r="B5314" s="126"/>
      <c r="C5314" s="127" t="s">
        <v>695</v>
      </c>
      <c r="D5314" s="121">
        <v>43060</v>
      </c>
      <c r="E5314" s="122" t="s">
        <v>10955</v>
      </c>
      <c r="F5314" s="122" t="s">
        <v>1368</v>
      </c>
      <c r="G5314" s="122">
        <v>15605506</v>
      </c>
      <c r="H5314" s="126"/>
      <c r="I5314" s="130" t="s">
        <v>12306</v>
      </c>
      <c r="J5314" s="126"/>
      <c r="K5314" s="126"/>
      <c r="L5314" s="126"/>
      <c r="M5314" s="126"/>
      <c r="N5314" s="226">
        <v>125041.64</v>
      </c>
      <c r="O5314" s="226">
        <v>0</v>
      </c>
      <c r="P5314" s="126" t="s">
        <v>1331</v>
      </c>
    </row>
    <row r="5315" spans="1:16" ht="76.5">
      <c r="A5315" s="126">
        <v>25</v>
      </c>
      <c r="B5315" s="126"/>
      <c r="C5315" s="127" t="s">
        <v>695</v>
      </c>
      <c r="D5315" s="121">
        <v>43060</v>
      </c>
      <c r="E5315" s="122" t="s">
        <v>10956</v>
      </c>
      <c r="F5315" s="122" t="s">
        <v>1368</v>
      </c>
      <c r="G5315" s="122">
        <v>15604056</v>
      </c>
      <c r="H5315" s="126"/>
      <c r="I5315" s="130" t="s">
        <v>12307</v>
      </c>
      <c r="J5315" s="126"/>
      <c r="K5315" s="126"/>
      <c r="L5315" s="126"/>
      <c r="M5315" s="126"/>
      <c r="N5315" s="226">
        <v>264513.39</v>
      </c>
      <c r="O5315" s="226">
        <v>0</v>
      </c>
      <c r="P5315" s="126" t="s">
        <v>1331</v>
      </c>
    </row>
    <row r="5316" spans="1:16" ht="89.25">
      <c r="A5316" s="126">
        <v>586</v>
      </c>
      <c r="B5316" s="126"/>
      <c r="C5316" s="127" t="s">
        <v>223</v>
      </c>
      <c r="D5316" s="121">
        <v>43060</v>
      </c>
      <c r="E5316" s="122" t="s">
        <v>10957</v>
      </c>
      <c r="F5316" s="122" t="s">
        <v>11</v>
      </c>
      <c r="G5316" s="122">
        <v>904607</v>
      </c>
      <c r="H5316" s="126"/>
      <c r="I5316" s="130" t="s">
        <v>12308</v>
      </c>
      <c r="J5316" s="126"/>
      <c r="K5316" s="126"/>
      <c r="L5316" s="126"/>
      <c r="M5316" s="126"/>
      <c r="N5316" s="226">
        <v>308.95999999999998</v>
      </c>
      <c r="O5316" s="226">
        <v>0</v>
      </c>
      <c r="P5316" s="126" t="s">
        <v>1331</v>
      </c>
    </row>
    <row r="5317" spans="1:16" ht="76.5">
      <c r="A5317" s="126">
        <v>513</v>
      </c>
      <c r="B5317" s="126"/>
      <c r="C5317" s="127" t="s">
        <v>201</v>
      </c>
      <c r="D5317" s="121">
        <v>43060</v>
      </c>
      <c r="E5317" s="122" t="s">
        <v>10958</v>
      </c>
      <c r="F5317" s="122" t="s">
        <v>11</v>
      </c>
      <c r="G5317" s="122">
        <v>904646</v>
      </c>
      <c r="H5317" s="126"/>
      <c r="I5317" s="130" t="s">
        <v>12309</v>
      </c>
      <c r="J5317" s="126"/>
      <c r="K5317" s="126"/>
      <c r="L5317" s="126"/>
      <c r="M5317" s="126"/>
      <c r="N5317" s="226">
        <v>3151.2</v>
      </c>
      <c r="O5317" s="226">
        <v>0</v>
      </c>
      <c r="P5317" s="126" t="s">
        <v>1331</v>
      </c>
    </row>
    <row r="5318" spans="1:16" ht="89.25">
      <c r="A5318" s="126">
        <v>683</v>
      </c>
      <c r="B5318" s="126"/>
      <c r="C5318" s="127" t="s">
        <v>869</v>
      </c>
      <c r="D5318" s="121">
        <v>43060</v>
      </c>
      <c r="E5318" s="122" t="s">
        <v>10959</v>
      </c>
      <c r="F5318" s="122" t="s">
        <v>15</v>
      </c>
      <c r="G5318" s="122">
        <v>3634</v>
      </c>
      <c r="H5318" s="126"/>
      <c r="I5318" s="130" t="s">
        <v>12310</v>
      </c>
      <c r="J5318" s="126"/>
      <c r="K5318" s="126"/>
      <c r="L5318" s="126"/>
      <c r="M5318" s="126"/>
      <c r="N5318" s="226">
        <v>1470.5</v>
      </c>
      <c r="O5318" s="226">
        <v>0</v>
      </c>
      <c r="P5318" s="126" t="s">
        <v>1331</v>
      </c>
    </row>
    <row r="5319" spans="1:16" ht="76.5">
      <c r="A5319" s="126">
        <v>513</v>
      </c>
      <c r="B5319" s="126"/>
      <c r="C5319" s="127" t="s">
        <v>201</v>
      </c>
      <c r="D5319" s="121">
        <v>43060</v>
      </c>
      <c r="E5319" s="122" t="s">
        <v>10960</v>
      </c>
      <c r="F5319" s="122" t="s">
        <v>15</v>
      </c>
      <c r="G5319" s="122">
        <v>3641</v>
      </c>
      <c r="H5319" s="126"/>
      <c r="I5319" s="130" t="s">
        <v>12311</v>
      </c>
      <c r="J5319" s="126"/>
      <c r="K5319" s="126"/>
      <c r="L5319" s="126"/>
      <c r="M5319" s="126"/>
      <c r="N5319" s="226">
        <v>50</v>
      </c>
      <c r="O5319" s="226">
        <v>0</v>
      </c>
      <c r="P5319" s="126" t="s">
        <v>1331</v>
      </c>
    </row>
    <row r="5320" spans="1:16" ht="76.5">
      <c r="A5320" s="126">
        <v>287</v>
      </c>
      <c r="B5320" s="126"/>
      <c r="C5320" s="127" t="s">
        <v>791</v>
      </c>
      <c r="D5320" s="121">
        <v>43060</v>
      </c>
      <c r="E5320" s="122" t="s">
        <v>10961</v>
      </c>
      <c r="F5320" s="122" t="s">
        <v>11</v>
      </c>
      <c r="G5320" s="122">
        <v>600124</v>
      </c>
      <c r="H5320" s="126"/>
      <c r="I5320" s="130" t="s">
        <v>12312</v>
      </c>
      <c r="J5320" s="126"/>
      <c r="K5320" s="126"/>
      <c r="L5320" s="126"/>
      <c r="M5320" s="126"/>
      <c r="N5320" s="226">
        <v>50</v>
      </c>
      <c r="O5320" s="226">
        <v>0</v>
      </c>
      <c r="P5320" s="126" t="s">
        <v>1331</v>
      </c>
    </row>
    <row r="5321" spans="1:16" ht="76.5">
      <c r="A5321" s="126">
        <v>291</v>
      </c>
      <c r="B5321" s="126"/>
      <c r="C5321" s="127" t="s">
        <v>795</v>
      </c>
      <c r="D5321" s="121">
        <v>43060</v>
      </c>
      <c r="E5321" s="122" t="s">
        <v>10962</v>
      </c>
      <c r="F5321" s="122" t="s">
        <v>11</v>
      </c>
      <c r="G5321" s="122">
        <v>600125</v>
      </c>
      <c r="H5321" s="126"/>
      <c r="I5321" s="130" t="s">
        <v>12313</v>
      </c>
      <c r="J5321" s="126"/>
      <c r="K5321" s="126"/>
      <c r="L5321" s="126"/>
      <c r="M5321" s="126"/>
      <c r="N5321" s="226">
        <v>50</v>
      </c>
      <c r="O5321" s="226">
        <v>0</v>
      </c>
      <c r="P5321" s="126" t="s">
        <v>1331</v>
      </c>
    </row>
    <row r="5322" spans="1:16" ht="63.75">
      <c r="A5322" s="126">
        <v>287</v>
      </c>
      <c r="B5322" s="126"/>
      <c r="C5322" s="127" t="s">
        <v>791</v>
      </c>
      <c r="D5322" s="121">
        <v>43060</v>
      </c>
      <c r="E5322" s="122" t="s">
        <v>10963</v>
      </c>
      <c r="F5322" s="122" t="s">
        <v>11</v>
      </c>
      <c r="G5322" s="122">
        <v>600126</v>
      </c>
      <c r="H5322" s="126"/>
      <c r="I5322" s="130" t="s">
        <v>12314</v>
      </c>
      <c r="J5322" s="126"/>
      <c r="K5322" s="126"/>
      <c r="L5322" s="126"/>
      <c r="M5322" s="126"/>
      <c r="N5322" s="226">
        <v>50</v>
      </c>
      <c r="O5322" s="226">
        <v>0</v>
      </c>
      <c r="P5322" s="126" t="s">
        <v>1331</v>
      </c>
    </row>
    <row r="5323" spans="1:16" ht="63.75">
      <c r="A5323" s="126">
        <v>287</v>
      </c>
      <c r="B5323" s="126"/>
      <c r="C5323" s="127" t="s">
        <v>791</v>
      </c>
      <c r="D5323" s="121">
        <v>43060</v>
      </c>
      <c r="E5323" s="122" t="s">
        <v>10964</v>
      </c>
      <c r="F5323" s="122" t="s">
        <v>11</v>
      </c>
      <c r="G5323" s="122">
        <v>600127</v>
      </c>
      <c r="H5323" s="126"/>
      <c r="I5323" s="130" t="s">
        <v>12315</v>
      </c>
      <c r="J5323" s="126"/>
      <c r="K5323" s="126"/>
      <c r="L5323" s="126"/>
      <c r="M5323" s="126"/>
      <c r="N5323" s="226">
        <v>50</v>
      </c>
      <c r="O5323" s="226">
        <v>0</v>
      </c>
      <c r="P5323" s="126" t="s">
        <v>1331</v>
      </c>
    </row>
    <row r="5324" spans="1:16" ht="102">
      <c r="A5324" s="126">
        <v>41</v>
      </c>
      <c r="B5324" s="126"/>
      <c r="C5324" s="127" t="s">
        <v>698</v>
      </c>
      <c r="D5324" s="121">
        <v>43060</v>
      </c>
      <c r="E5324" s="122" t="s">
        <v>10965</v>
      </c>
      <c r="F5324" s="122" t="s">
        <v>15</v>
      </c>
      <c r="G5324" s="122">
        <v>3635</v>
      </c>
      <c r="H5324" s="126"/>
      <c r="I5324" s="130" t="s">
        <v>12316</v>
      </c>
      <c r="J5324" s="126"/>
      <c r="K5324" s="126"/>
      <c r="L5324" s="126"/>
      <c r="M5324" s="126"/>
      <c r="N5324" s="226">
        <v>284.82</v>
      </c>
      <c r="O5324" s="226">
        <v>0</v>
      </c>
      <c r="P5324" s="126" t="s">
        <v>1331</v>
      </c>
    </row>
    <row r="5325" spans="1:16" ht="63.75">
      <c r="A5325" s="126">
        <v>513</v>
      </c>
      <c r="B5325" s="126"/>
      <c r="C5325" s="127" t="s">
        <v>201</v>
      </c>
      <c r="D5325" s="121">
        <v>43060</v>
      </c>
      <c r="E5325" s="122" t="s">
        <v>10966</v>
      </c>
      <c r="F5325" s="122" t="s">
        <v>15</v>
      </c>
      <c r="G5325" s="122">
        <v>600248</v>
      </c>
      <c r="H5325" s="126"/>
      <c r="I5325" s="130" t="s">
        <v>12317</v>
      </c>
      <c r="J5325" s="126"/>
      <c r="K5325" s="126"/>
      <c r="L5325" s="126"/>
      <c r="M5325" s="126"/>
      <c r="N5325" s="226">
        <v>50</v>
      </c>
      <c r="O5325" s="226">
        <v>0</v>
      </c>
      <c r="P5325" s="126" t="s">
        <v>1331</v>
      </c>
    </row>
    <row r="5326" spans="1:16" ht="63.75">
      <c r="A5326" s="126">
        <v>10</v>
      </c>
      <c r="B5326" s="126"/>
      <c r="C5326" s="127" t="s">
        <v>691</v>
      </c>
      <c r="D5326" s="121">
        <v>43060</v>
      </c>
      <c r="E5326" s="122" t="s">
        <v>10967</v>
      </c>
      <c r="F5326" s="122" t="s">
        <v>15</v>
      </c>
      <c r="G5326" s="122">
        <v>600250</v>
      </c>
      <c r="H5326" s="126"/>
      <c r="I5326" s="130" t="s">
        <v>12318</v>
      </c>
      <c r="J5326" s="126"/>
      <c r="K5326" s="126"/>
      <c r="L5326" s="126"/>
      <c r="M5326" s="126"/>
      <c r="N5326" s="226">
        <v>50</v>
      </c>
      <c r="O5326" s="226">
        <v>0</v>
      </c>
      <c r="P5326" s="126" t="s">
        <v>1331</v>
      </c>
    </row>
    <row r="5327" spans="1:16" ht="89.25">
      <c r="A5327" s="126">
        <v>376</v>
      </c>
      <c r="B5327" s="126"/>
      <c r="C5327" s="127" t="s">
        <v>1276</v>
      </c>
      <c r="D5327" s="121">
        <v>43060</v>
      </c>
      <c r="E5327" s="122" t="s">
        <v>10968</v>
      </c>
      <c r="F5327" s="122" t="s">
        <v>15</v>
      </c>
      <c r="G5327" s="122">
        <v>3643</v>
      </c>
      <c r="H5327" s="126"/>
      <c r="I5327" s="130" t="s">
        <v>12319</v>
      </c>
      <c r="J5327" s="126"/>
      <c r="K5327" s="126"/>
      <c r="L5327" s="126"/>
      <c r="M5327" s="126"/>
      <c r="N5327" s="226">
        <v>496.24</v>
      </c>
      <c r="O5327" s="226">
        <v>0</v>
      </c>
      <c r="P5327" s="126" t="s">
        <v>1331</v>
      </c>
    </row>
    <row r="5328" spans="1:16" ht="89.25">
      <c r="A5328" s="126">
        <v>35</v>
      </c>
      <c r="B5328" s="126"/>
      <c r="C5328" s="127" t="s">
        <v>697</v>
      </c>
      <c r="D5328" s="121">
        <v>43060</v>
      </c>
      <c r="E5328" s="122" t="s">
        <v>10969</v>
      </c>
      <c r="F5328" s="122" t="s">
        <v>15</v>
      </c>
      <c r="G5328" s="122">
        <v>3639</v>
      </c>
      <c r="H5328" s="126"/>
      <c r="I5328" s="130" t="s">
        <v>12320</v>
      </c>
      <c r="J5328" s="126"/>
      <c r="K5328" s="126"/>
      <c r="L5328" s="126"/>
      <c r="M5328" s="126"/>
      <c r="N5328" s="226">
        <v>295.11</v>
      </c>
      <c r="O5328" s="226">
        <v>0</v>
      </c>
      <c r="P5328" s="126" t="s">
        <v>1331</v>
      </c>
    </row>
    <row r="5329" spans="1:16" ht="102">
      <c r="A5329" s="126">
        <v>513</v>
      </c>
      <c r="B5329" s="126"/>
      <c r="C5329" s="127" t="s">
        <v>201</v>
      </c>
      <c r="D5329" s="121">
        <v>43060</v>
      </c>
      <c r="E5329" s="122" t="s">
        <v>10970</v>
      </c>
      <c r="F5329" s="122" t="s">
        <v>15</v>
      </c>
      <c r="G5329" s="122">
        <v>3640</v>
      </c>
      <c r="H5329" s="126"/>
      <c r="I5329" s="130" t="s">
        <v>12321</v>
      </c>
      <c r="J5329" s="126"/>
      <c r="K5329" s="126"/>
      <c r="L5329" s="126"/>
      <c r="M5329" s="126"/>
      <c r="N5329" s="226">
        <v>341.76</v>
      </c>
      <c r="O5329" s="226">
        <v>0</v>
      </c>
      <c r="P5329" s="126" t="s">
        <v>1331</v>
      </c>
    </row>
    <row r="5330" spans="1:16" ht="89.25">
      <c r="A5330" s="126">
        <v>513</v>
      </c>
      <c r="B5330" s="126"/>
      <c r="C5330" s="127" t="s">
        <v>201</v>
      </c>
      <c r="D5330" s="121">
        <v>43060</v>
      </c>
      <c r="E5330" s="122" t="s">
        <v>10971</v>
      </c>
      <c r="F5330" s="122" t="s">
        <v>15</v>
      </c>
      <c r="G5330" s="122">
        <v>3642</v>
      </c>
      <c r="H5330" s="126"/>
      <c r="I5330" s="130" t="s">
        <v>12322</v>
      </c>
      <c r="J5330" s="126"/>
      <c r="K5330" s="126"/>
      <c r="L5330" s="126"/>
      <c r="M5330" s="126"/>
      <c r="N5330" s="226">
        <v>6158.28</v>
      </c>
      <c r="O5330" s="226">
        <v>0</v>
      </c>
      <c r="P5330" s="126" t="s">
        <v>1331</v>
      </c>
    </row>
    <row r="5331" spans="1:16" ht="63.75">
      <c r="A5331" s="126">
        <v>513</v>
      </c>
      <c r="B5331" s="126"/>
      <c r="C5331" s="127" t="s">
        <v>201</v>
      </c>
      <c r="D5331" s="121">
        <v>43060</v>
      </c>
      <c r="E5331" s="122" t="s">
        <v>10972</v>
      </c>
      <c r="F5331" s="122" t="s">
        <v>15</v>
      </c>
      <c r="G5331" s="122">
        <v>600449</v>
      </c>
      <c r="H5331" s="126"/>
      <c r="I5331" s="130" t="s">
        <v>12323</v>
      </c>
      <c r="J5331" s="126"/>
      <c r="K5331" s="126"/>
      <c r="L5331" s="126"/>
      <c r="M5331" s="126"/>
      <c r="N5331" s="226">
        <v>50</v>
      </c>
      <c r="O5331" s="226">
        <v>0</v>
      </c>
      <c r="P5331" s="126" t="s">
        <v>1331</v>
      </c>
    </row>
    <row r="5332" spans="1:16" ht="63.75">
      <c r="A5332" s="126">
        <v>513</v>
      </c>
      <c r="B5332" s="126"/>
      <c r="C5332" s="127" t="s">
        <v>201</v>
      </c>
      <c r="D5332" s="121">
        <v>43060</v>
      </c>
      <c r="E5332" s="122" t="s">
        <v>10973</v>
      </c>
      <c r="F5332" s="122" t="s">
        <v>15</v>
      </c>
      <c r="G5332" s="122">
        <v>600792</v>
      </c>
      <c r="H5332" s="126"/>
      <c r="I5332" s="130" t="s">
        <v>12324</v>
      </c>
      <c r="J5332" s="126"/>
      <c r="K5332" s="126"/>
      <c r="L5332" s="126"/>
      <c r="M5332" s="126"/>
      <c r="N5332" s="226">
        <v>50</v>
      </c>
      <c r="O5332" s="226">
        <v>0</v>
      </c>
      <c r="P5332" s="126" t="s">
        <v>1331</v>
      </c>
    </row>
    <row r="5333" spans="1:16" ht="38.25">
      <c r="A5333" s="126">
        <v>340</v>
      </c>
      <c r="B5333" s="126"/>
      <c r="C5333" s="127" t="s">
        <v>815</v>
      </c>
      <c r="D5333" s="121">
        <v>43060</v>
      </c>
      <c r="E5333" s="122" t="s">
        <v>10974</v>
      </c>
      <c r="F5333" s="122" t="s">
        <v>15</v>
      </c>
      <c r="G5333" s="122">
        <v>600797</v>
      </c>
      <c r="H5333" s="126"/>
      <c r="I5333" s="130" t="s">
        <v>12325</v>
      </c>
      <c r="J5333" s="126"/>
      <c r="K5333" s="126"/>
      <c r="L5333" s="126"/>
      <c r="M5333" s="126"/>
      <c r="N5333" s="226">
        <v>50</v>
      </c>
      <c r="O5333" s="226">
        <v>0</v>
      </c>
      <c r="P5333" s="126" t="s">
        <v>1331</v>
      </c>
    </row>
    <row r="5334" spans="1:16" ht="38.25">
      <c r="A5334" s="126">
        <v>340</v>
      </c>
      <c r="B5334" s="126"/>
      <c r="C5334" s="127" t="s">
        <v>815</v>
      </c>
      <c r="D5334" s="121">
        <v>43060</v>
      </c>
      <c r="E5334" s="122" t="s">
        <v>10975</v>
      </c>
      <c r="F5334" s="122" t="s">
        <v>15</v>
      </c>
      <c r="G5334" s="122">
        <v>600799</v>
      </c>
      <c r="H5334" s="126"/>
      <c r="I5334" s="130" t="s">
        <v>12325</v>
      </c>
      <c r="J5334" s="126"/>
      <c r="K5334" s="126"/>
      <c r="L5334" s="126"/>
      <c r="M5334" s="126"/>
      <c r="N5334" s="226">
        <v>50</v>
      </c>
      <c r="O5334" s="226">
        <v>0</v>
      </c>
      <c r="P5334" s="126" t="s">
        <v>1331</v>
      </c>
    </row>
    <row r="5335" spans="1:16" ht="76.5">
      <c r="A5335" s="126">
        <v>25</v>
      </c>
      <c r="B5335" s="126"/>
      <c r="C5335" s="127" t="s">
        <v>695</v>
      </c>
      <c r="D5335" s="121">
        <v>43060</v>
      </c>
      <c r="E5335" s="122" t="s">
        <v>10976</v>
      </c>
      <c r="F5335" s="122" t="s">
        <v>1368</v>
      </c>
      <c r="G5335" s="122">
        <v>15604057</v>
      </c>
      <c r="H5335" s="126"/>
      <c r="I5335" s="130" t="s">
        <v>12326</v>
      </c>
      <c r="J5335" s="126"/>
      <c r="K5335" s="126"/>
      <c r="L5335" s="126"/>
      <c r="M5335" s="126"/>
      <c r="N5335" s="226">
        <v>47921.73</v>
      </c>
      <c r="O5335" s="226">
        <v>0</v>
      </c>
      <c r="P5335" s="126" t="s">
        <v>1331</v>
      </c>
    </row>
    <row r="5336" spans="1:16" ht="76.5">
      <c r="A5336" s="126">
        <v>25</v>
      </c>
      <c r="B5336" s="126"/>
      <c r="C5336" s="127" t="s">
        <v>695</v>
      </c>
      <c r="D5336" s="121">
        <v>43060</v>
      </c>
      <c r="E5336" s="122" t="s">
        <v>10977</v>
      </c>
      <c r="F5336" s="122" t="s">
        <v>1368</v>
      </c>
      <c r="G5336" s="122">
        <v>15604017</v>
      </c>
      <c r="H5336" s="126"/>
      <c r="I5336" s="130" t="s">
        <v>12327</v>
      </c>
      <c r="J5336" s="126"/>
      <c r="K5336" s="126"/>
      <c r="L5336" s="126"/>
      <c r="M5336" s="126"/>
      <c r="N5336" s="226">
        <v>61054.6</v>
      </c>
      <c r="O5336" s="226">
        <v>0</v>
      </c>
      <c r="P5336" s="126" t="s">
        <v>1331</v>
      </c>
    </row>
    <row r="5337" spans="1:16" ht="76.5">
      <c r="A5337" s="126">
        <v>25</v>
      </c>
      <c r="B5337" s="126"/>
      <c r="C5337" s="127" t="s">
        <v>695</v>
      </c>
      <c r="D5337" s="121">
        <v>43060</v>
      </c>
      <c r="E5337" s="122" t="s">
        <v>10978</v>
      </c>
      <c r="F5337" s="122" t="s">
        <v>1368</v>
      </c>
      <c r="G5337" s="122">
        <v>15604015</v>
      </c>
      <c r="H5337" s="126"/>
      <c r="I5337" s="130" t="s">
        <v>12328</v>
      </c>
      <c r="J5337" s="126"/>
      <c r="K5337" s="126"/>
      <c r="L5337" s="126"/>
      <c r="M5337" s="126"/>
      <c r="N5337" s="226">
        <v>156248.04999999999</v>
      </c>
      <c r="O5337" s="226">
        <v>0</v>
      </c>
      <c r="P5337" s="126" t="s">
        <v>1331</v>
      </c>
    </row>
    <row r="5338" spans="1:16" ht="76.5">
      <c r="A5338" s="126">
        <v>25</v>
      </c>
      <c r="B5338" s="126"/>
      <c r="C5338" s="127" t="s">
        <v>695</v>
      </c>
      <c r="D5338" s="121">
        <v>43060</v>
      </c>
      <c r="E5338" s="122" t="s">
        <v>10979</v>
      </c>
      <c r="F5338" s="122" t="s">
        <v>1368</v>
      </c>
      <c r="G5338" s="122">
        <v>15604001</v>
      </c>
      <c r="H5338" s="126"/>
      <c r="I5338" s="130" t="s">
        <v>12329</v>
      </c>
      <c r="J5338" s="126"/>
      <c r="K5338" s="126"/>
      <c r="L5338" s="126"/>
      <c r="M5338" s="126"/>
      <c r="N5338" s="226">
        <v>750007.6</v>
      </c>
      <c r="O5338" s="226">
        <v>0</v>
      </c>
      <c r="P5338" s="126" t="s">
        <v>1331</v>
      </c>
    </row>
    <row r="5339" spans="1:16" ht="76.5">
      <c r="A5339" s="126">
        <v>25</v>
      </c>
      <c r="B5339" s="126"/>
      <c r="C5339" s="127" t="s">
        <v>695</v>
      </c>
      <c r="D5339" s="121">
        <v>43060</v>
      </c>
      <c r="E5339" s="122" t="s">
        <v>10980</v>
      </c>
      <c r="F5339" s="122" t="s">
        <v>1368</v>
      </c>
      <c r="G5339" s="122">
        <v>15603983</v>
      </c>
      <c r="H5339" s="126"/>
      <c r="I5339" s="130" t="s">
        <v>12330</v>
      </c>
      <c r="J5339" s="126"/>
      <c r="K5339" s="126"/>
      <c r="L5339" s="126"/>
      <c r="M5339" s="126"/>
      <c r="N5339" s="226">
        <v>1449131.47</v>
      </c>
      <c r="O5339" s="226">
        <v>0</v>
      </c>
      <c r="P5339" s="126" t="s">
        <v>1331</v>
      </c>
    </row>
    <row r="5340" spans="1:16" ht="76.5">
      <c r="A5340" s="126">
        <v>25</v>
      </c>
      <c r="B5340" s="126"/>
      <c r="C5340" s="127" t="s">
        <v>695</v>
      </c>
      <c r="D5340" s="121">
        <v>43060</v>
      </c>
      <c r="E5340" s="122" t="s">
        <v>10981</v>
      </c>
      <c r="F5340" s="122" t="s">
        <v>1368</v>
      </c>
      <c r="G5340" s="122">
        <v>15603967</v>
      </c>
      <c r="H5340" s="126"/>
      <c r="I5340" s="130" t="s">
        <v>12331</v>
      </c>
      <c r="J5340" s="126"/>
      <c r="K5340" s="126"/>
      <c r="L5340" s="126"/>
      <c r="M5340" s="126"/>
      <c r="N5340" s="226">
        <v>600909.51</v>
      </c>
      <c r="O5340" s="226">
        <v>0</v>
      </c>
      <c r="P5340" s="126" t="s">
        <v>1331</v>
      </c>
    </row>
    <row r="5341" spans="1:16" ht="76.5">
      <c r="A5341" s="126">
        <v>25</v>
      </c>
      <c r="B5341" s="126"/>
      <c r="C5341" s="127" t="s">
        <v>695</v>
      </c>
      <c r="D5341" s="121">
        <v>43060</v>
      </c>
      <c r="E5341" s="122" t="s">
        <v>10982</v>
      </c>
      <c r="F5341" s="122" t="s">
        <v>1368</v>
      </c>
      <c r="G5341" s="122">
        <v>15603982</v>
      </c>
      <c r="H5341" s="126"/>
      <c r="I5341" s="130" t="s">
        <v>12332</v>
      </c>
      <c r="J5341" s="126"/>
      <c r="K5341" s="126"/>
      <c r="L5341" s="126"/>
      <c r="M5341" s="126"/>
      <c r="N5341" s="226">
        <v>600909.51</v>
      </c>
      <c r="O5341" s="226">
        <v>0</v>
      </c>
      <c r="P5341" s="126" t="s">
        <v>1331</v>
      </c>
    </row>
    <row r="5342" spans="1:16" ht="76.5">
      <c r="A5342" s="126">
        <v>513</v>
      </c>
      <c r="B5342" s="126"/>
      <c r="C5342" s="127" t="s">
        <v>201</v>
      </c>
      <c r="D5342" s="121">
        <v>43060</v>
      </c>
      <c r="E5342" s="122" t="s">
        <v>10983</v>
      </c>
      <c r="F5342" s="122" t="s">
        <v>1368</v>
      </c>
      <c r="G5342" s="122">
        <v>15572502</v>
      </c>
      <c r="H5342" s="126"/>
      <c r="I5342" s="130" t="s">
        <v>12333</v>
      </c>
      <c r="J5342" s="126"/>
      <c r="K5342" s="126"/>
      <c r="L5342" s="126"/>
      <c r="M5342" s="126"/>
      <c r="N5342" s="226">
        <v>74212.399999999994</v>
      </c>
      <c r="O5342" s="226">
        <v>0</v>
      </c>
      <c r="P5342" s="126" t="s">
        <v>1331</v>
      </c>
    </row>
    <row r="5343" spans="1:16" ht="76.5">
      <c r="A5343" s="126">
        <v>25</v>
      </c>
      <c r="B5343" s="126"/>
      <c r="C5343" s="127" t="s">
        <v>695</v>
      </c>
      <c r="D5343" s="121">
        <v>43060</v>
      </c>
      <c r="E5343" s="122" t="s">
        <v>10984</v>
      </c>
      <c r="F5343" s="122" t="s">
        <v>1368</v>
      </c>
      <c r="G5343" s="122">
        <v>15603877</v>
      </c>
      <c r="H5343" s="126"/>
      <c r="I5343" s="130" t="s">
        <v>12334</v>
      </c>
      <c r="J5343" s="126"/>
      <c r="K5343" s="126"/>
      <c r="L5343" s="126"/>
      <c r="M5343" s="126"/>
      <c r="N5343" s="226">
        <v>417881.04</v>
      </c>
      <c r="O5343" s="226">
        <v>0</v>
      </c>
      <c r="P5343" s="126" t="s">
        <v>1331</v>
      </c>
    </row>
    <row r="5344" spans="1:16" ht="76.5">
      <c r="A5344" s="126">
        <v>25</v>
      </c>
      <c r="B5344" s="126"/>
      <c r="C5344" s="127" t="s">
        <v>695</v>
      </c>
      <c r="D5344" s="121">
        <v>43060</v>
      </c>
      <c r="E5344" s="122" t="s">
        <v>10985</v>
      </c>
      <c r="F5344" s="122" t="s">
        <v>1368</v>
      </c>
      <c r="G5344" s="122">
        <v>15603898</v>
      </c>
      <c r="H5344" s="126"/>
      <c r="I5344" s="130" t="s">
        <v>12335</v>
      </c>
      <c r="J5344" s="126"/>
      <c r="K5344" s="126"/>
      <c r="L5344" s="126"/>
      <c r="M5344" s="126"/>
      <c r="N5344" s="226">
        <v>1452671.24</v>
      </c>
      <c r="O5344" s="226">
        <v>0</v>
      </c>
      <c r="P5344" s="126" t="s">
        <v>1331</v>
      </c>
    </row>
    <row r="5345" spans="1:16" ht="76.5">
      <c r="A5345" s="126">
        <v>25</v>
      </c>
      <c r="B5345" s="126"/>
      <c r="C5345" s="127" t="s">
        <v>695</v>
      </c>
      <c r="D5345" s="121">
        <v>43060</v>
      </c>
      <c r="E5345" s="122" t="s">
        <v>10986</v>
      </c>
      <c r="F5345" s="122" t="s">
        <v>1368</v>
      </c>
      <c r="G5345" s="122">
        <v>15603866</v>
      </c>
      <c r="H5345" s="126"/>
      <c r="I5345" s="130" t="s">
        <v>12336</v>
      </c>
      <c r="J5345" s="126"/>
      <c r="K5345" s="126"/>
      <c r="L5345" s="126"/>
      <c r="M5345" s="126"/>
      <c r="N5345" s="226">
        <v>771150.77</v>
      </c>
      <c r="O5345" s="226">
        <v>0</v>
      </c>
      <c r="P5345" s="126" t="s">
        <v>1331</v>
      </c>
    </row>
    <row r="5346" spans="1:16" ht="76.5">
      <c r="A5346" s="126">
        <v>25</v>
      </c>
      <c r="B5346" s="126"/>
      <c r="C5346" s="127" t="s">
        <v>695</v>
      </c>
      <c r="D5346" s="121">
        <v>43060</v>
      </c>
      <c r="E5346" s="122" t="s">
        <v>10987</v>
      </c>
      <c r="F5346" s="122" t="s">
        <v>1368</v>
      </c>
      <c r="G5346" s="122">
        <v>15603862</v>
      </c>
      <c r="H5346" s="126"/>
      <c r="I5346" s="130" t="s">
        <v>12337</v>
      </c>
      <c r="J5346" s="126"/>
      <c r="K5346" s="126"/>
      <c r="L5346" s="126"/>
      <c r="M5346" s="126"/>
      <c r="N5346" s="226">
        <v>138028.13</v>
      </c>
      <c r="O5346" s="226">
        <v>0</v>
      </c>
      <c r="P5346" s="126" t="s">
        <v>1331</v>
      </c>
    </row>
    <row r="5347" spans="1:16" ht="76.5">
      <c r="A5347" s="126">
        <v>25</v>
      </c>
      <c r="B5347" s="126"/>
      <c r="C5347" s="127" t="s">
        <v>695</v>
      </c>
      <c r="D5347" s="121">
        <v>43060</v>
      </c>
      <c r="E5347" s="122" t="s">
        <v>10988</v>
      </c>
      <c r="F5347" s="122" t="s">
        <v>1368</v>
      </c>
      <c r="G5347" s="122">
        <v>15603837</v>
      </c>
      <c r="H5347" s="126"/>
      <c r="I5347" s="130" t="s">
        <v>12338</v>
      </c>
      <c r="J5347" s="126"/>
      <c r="K5347" s="126"/>
      <c r="L5347" s="126"/>
      <c r="M5347" s="126"/>
      <c r="N5347" s="226">
        <v>104020.4</v>
      </c>
      <c r="O5347" s="226">
        <v>0</v>
      </c>
      <c r="P5347" s="126" t="s">
        <v>1331</v>
      </c>
    </row>
    <row r="5348" spans="1:16" ht="76.5">
      <c r="A5348" s="126">
        <v>25</v>
      </c>
      <c r="B5348" s="126"/>
      <c r="C5348" s="127" t="s">
        <v>695</v>
      </c>
      <c r="D5348" s="121">
        <v>43060</v>
      </c>
      <c r="E5348" s="122" t="s">
        <v>10989</v>
      </c>
      <c r="F5348" s="122" t="s">
        <v>1368</v>
      </c>
      <c r="G5348" s="122">
        <v>15603712</v>
      </c>
      <c r="H5348" s="126"/>
      <c r="I5348" s="130" t="s">
        <v>12339</v>
      </c>
      <c r="J5348" s="126"/>
      <c r="K5348" s="126"/>
      <c r="L5348" s="126"/>
      <c r="M5348" s="126"/>
      <c r="N5348" s="226">
        <v>254553.17</v>
      </c>
      <c r="O5348" s="226">
        <v>0</v>
      </c>
      <c r="P5348" s="126" t="s">
        <v>1331</v>
      </c>
    </row>
    <row r="5349" spans="1:16" ht="76.5">
      <c r="A5349" s="126">
        <v>25</v>
      </c>
      <c r="B5349" s="126"/>
      <c r="C5349" s="127" t="s">
        <v>695</v>
      </c>
      <c r="D5349" s="121">
        <v>43060</v>
      </c>
      <c r="E5349" s="122" t="s">
        <v>10990</v>
      </c>
      <c r="F5349" s="122" t="s">
        <v>1368</v>
      </c>
      <c r="G5349" s="122">
        <v>15586562</v>
      </c>
      <c r="H5349" s="126"/>
      <c r="I5349" s="130" t="s">
        <v>12340</v>
      </c>
      <c r="J5349" s="126"/>
      <c r="K5349" s="126"/>
      <c r="L5349" s="126"/>
      <c r="M5349" s="126"/>
      <c r="N5349" s="226">
        <v>488625.79</v>
      </c>
      <c r="O5349" s="226">
        <v>0</v>
      </c>
      <c r="P5349" s="126" t="s">
        <v>1331</v>
      </c>
    </row>
    <row r="5350" spans="1:16" ht="76.5">
      <c r="A5350" s="126">
        <v>25</v>
      </c>
      <c r="B5350" s="126"/>
      <c r="C5350" s="127" t="s">
        <v>695</v>
      </c>
      <c r="D5350" s="121">
        <v>43060</v>
      </c>
      <c r="E5350" s="122" t="s">
        <v>10991</v>
      </c>
      <c r="F5350" s="122" t="s">
        <v>1368</v>
      </c>
      <c r="G5350" s="122">
        <v>15586519</v>
      </c>
      <c r="H5350" s="126"/>
      <c r="I5350" s="130" t="s">
        <v>12341</v>
      </c>
      <c r="J5350" s="126"/>
      <c r="K5350" s="126"/>
      <c r="L5350" s="126"/>
      <c r="M5350" s="126"/>
      <c r="N5350" s="226">
        <v>3920320.22</v>
      </c>
      <c r="O5350" s="226">
        <v>0</v>
      </c>
      <c r="P5350" s="126" t="s">
        <v>1331</v>
      </c>
    </row>
    <row r="5351" spans="1:16" ht="76.5">
      <c r="A5351" s="126">
        <v>373</v>
      </c>
      <c r="B5351" s="126"/>
      <c r="C5351" s="127" t="s">
        <v>1273</v>
      </c>
      <c r="D5351" s="121">
        <v>43061</v>
      </c>
      <c r="E5351" s="122" t="s">
        <v>10992</v>
      </c>
      <c r="F5351" s="122" t="s">
        <v>1368</v>
      </c>
      <c r="G5351" s="122">
        <v>15621331</v>
      </c>
      <c r="H5351" s="126"/>
      <c r="I5351" s="130" t="s">
        <v>12342</v>
      </c>
      <c r="J5351" s="126"/>
      <c r="K5351" s="126"/>
      <c r="L5351" s="126"/>
      <c r="M5351" s="126"/>
      <c r="N5351" s="226">
        <v>0</v>
      </c>
      <c r="O5351" s="226">
        <v>275681.44</v>
      </c>
      <c r="P5351" s="126" t="s">
        <v>1331</v>
      </c>
    </row>
    <row r="5352" spans="1:16" ht="51">
      <c r="A5352" s="126">
        <v>340</v>
      </c>
      <c r="B5352" s="126"/>
      <c r="C5352" s="127" t="s">
        <v>815</v>
      </c>
      <c r="D5352" s="121">
        <v>43061</v>
      </c>
      <c r="E5352" s="122" t="s">
        <v>10993</v>
      </c>
      <c r="F5352" s="122" t="s">
        <v>6</v>
      </c>
      <c r="G5352" s="122">
        <v>910271</v>
      </c>
      <c r="H5352" s="126"/>
      <c r="I5352" s="130" t="s">
        <v>12343</v>
      </c>
      <c r="J5352" s="126"/>
      <c r="K5352" s="126"/>
      <c r="L5352" s="126"/>
      <c r="M5352" s="126"/>
      <c r="N5352" s="226">
        <v>0</v>
      </c>
      <c r="O5352" s="226">
        <v>24.53</v>
      </c>
      <c r="P5352" s="126" t="s">
        <v>1331</v>
      </c>
    </row>
    <row r="5353" spans="1:16" ht="89.25">
      <c r="A5353" s="126" t="s">
        <v>621</v>
      </c>
      <c r="B5353" s="126"/>
      <c r="C5353" s="127" t="s">
        <v>715</v>
      </c>
      <c r="D5353" s="121">
        <v>43061</v>
      </c>
      <c r="E5353" s="122" t="s">
        <v>10994</v>
      </c>
      <c r="F5353" s="122" t="s">
        <v>6</v>
      </c>
      <c r="G5353" s="122">
        <v>904760</v>
      </c>
      <c r="H5353" s="126"/>
      <c r="I5353" s="130" t="s">
        <v>12344</v>
      </c>
      <c r="J5353" s="126"/>
      <c r="K5353" s="126"/>
      <c r="L5353" s="126"/>
      <c r="M5353" s="126"/>
      <c r="N5353" s="226">
        <v>0</v>
      </c>
      <c r="O5353" s="226">
        <v>51115162.729999997</v>
      </c>
      <c r="P5353" s="126" t="s">
        <v>1331</v>
      </c>
    </row>
    <row r="5354" spans="1:16" ht="76.5">
      <c r="A5354" s="126">
        <v>25</v>
      </c>
      <c r="B5354" s="126"/>
      <c r="C5354" s="127" t="s">
        <v>695</v>
      </c>
      <c r="D5354" s="121">
        <v>43061</v>
      </c>
      <c r="E5354" s="122" t="s">
        <v>10995</v>
      </c>
      <c r="F5354" s="122" t="s">
        <v>1368</v>
      </c>
      <c r="G5354" s="122">
        <v>15621290</v>
      </c>
      <c r="H5354" s="126"/>
      <c r="I5354" s="130" t="s">
        <v>12345</v>
      </c>
      <c r="J5354" s="126"/>
      <c r="K5354" s="126"/>
      <c r="L5354" s="126"/>
      <c r="M5354" s="126"/>
      <c r="N5354" s="226">
        <v>1098149.6200000001</v>
      </c>
      <c r="O5354" s="226">
        <v>0</v>
      </c>
      <c r="P5354" s="126" t="s">
        <v>1331</v>
      </c>
    </row>
    <row r="5355" spans="1:16" ht="76.5">
      <c r="A5355" s="126">
        <v>25</v>
      </c>
      <c r="B5355" s="126"/>
      <c r="C5355" s="127" t="s">
        <v>695</v>
      </c>
      <c r="D5355" s="121">
        <v>43061</v>
      </c>
      <c r="E5355" s="122" t="s">
        <v>10996</v>
      </c>
      <c r="F5355" s="122" t="s">
        <v>1368</v>
      </c>
      <c r="G5355" s="122">
        <v>15621259</v>
      </c>
      <c r="H5355" s="126"/>
      <c r="I5355" s="130" t="s">
        <v>12346</v>
      </c>
      <c r="J5355" s="126"/>
      <c r="K5355" s="126"/>
      <c r="L5355" s="126"/>
      <c r="M5355" s="126"/>
      <c r="N5355" s="226">
        <v>1598885.42</v>
      </c>
      <c r="O5355" s="226">
        <v>0</v>
      </c>
      <c r="P5355" s="126" t="s">
        <v>1331</v>
      </c>
    </row>
    <row r="5356" spans="1:16" ht="76.5">
      <c r="A5356" s="126">
        <v>25</v>
      </c>
      <c r="B5356" s="126"/>
      <c r="C5356" s="127" t="s">
        <v>695</v>
      </c>
      <c r="D5356" s="121">
        <v>43061</v>
      </c>
      <c r="E5356" s="122" t="s">
        <v>10997</v>
      </c>
      <c r="F5356" s="122" t="s">
        <v>1368</v>
      </c>
      <c r="G5356" s="122">
        <v>15621246</v>
      </c>
      <c r="H5356" s="126"/>
      <c r="I5356" s="130" t="s">
        <v>12347</v>
      </c>
      <c r="J5356" s="126"/>
      <c r="K5356" s="126"/>
      <c r="L5356" s="126"/>
      <c r="M5356" s="126"/>
      <c r="N5356" s="226">
        <v>1022198.9</v>
      </c>
      <c r="O5356" s="226">
        <v>0</v>
      </c>
      <c r="P5356" s="126" t="s">
        <v>1331</v>
      </c>
    </row>
    <row r="5357" spans="1:16" ht="76.5">
      <c r="A5357" s="126">
        <v>25</v>
      </c>
      <c r="B5357" s="126"/>
      <c r="C5357" s="127" t="s">
        <v>695</v>
      </c>
      <c r="D5357" s="121">
        <v>43061</v>
      </c>
      <c r="E5357" s="122" t="s">
        <v>10998</v>
      </c>
      <c r="F5357" s="122" t="s">
        <v>1368</v>
      </c>
      <c r="G5357" s="122">
        <v>15621240</v>
      </c>
      <c r="H5357" s="126"/>
      <c r="I5357" s="130" t="s">
        <v>12348</v>
      </c>
      <c r="J5357" s="126"/>
      <c r="K5357" s="126"/>
      <c r="L5357" s="126"/>
      <c r="M5357" s="126"/>
      <c r="N5357" s="226">
        <v>550749.4</v>
      </c>
      <c r="O5357" s="226">
        <v>0</v>
      </c>
      <c r="P5357" s="126" t="s">
        <v>1331</v>
      </c>
    </row>
    <row r="5358" spans="1:16" ht="76.5">
      <c r="A5358" s="126">
        <v>25</v>
      </c>
      <c r="B5358" s="126"/>
      <c r="C5358" s="127" t="s">
        <v>695</v>
      </c>
      <c r="D5358" s="121">
        <v>43061</v>
      </c>
      <c r="E5358" s="122" t="s">
        <v>10999</v>
      </c>
      <c r="F5358" s="122" t="s">
        <v>1368</v>
      </c>
      <c r="G5358" s="122">
        <v>15621100</v>
      </c>
      <c r="H5358" s="126"/>
      <c r="I5358" s="130" t="s">
        <v>12349</v>
      </c>
      <c r="J5358" s="126"/>
      <c r="K5358" s="126"/>
      <c r="L5358" s="126"/>
      <c r="M5358" s="126"/>
      <c r="N5358" s="226">
        <v>209500.53</v>
      </c>
      <c r="O5358" s="226">
        <v>0</v>
      </c>
      <c r="P5358" s="126" t="s">
        <v>1331</v>
      </c>
    </row>
    <row r="5359" spans="1:16" ht="76.5">
      <c r="A5359" s="126" t="s">
        <v>621</v>
      </c>
      <c r="B5359" s="126"/>
      <c r="C5359" s="127" t="s">
        <v>715</v>
      </c>
      <c r="D5359" s="121">
        <v>43061</v>
      </c>
      <c r="E5359" s="122" t="s">
        <v>11000</v>
      </c>
      <c r="F5359" s="122" t="s">
        <v>11</v>
      </c>
      <c r="G5359" s="122">
        <v>904706</v>
      </c>
      <c r="H5359" s="126"/>
      <c r="I5359" s="130" t="s">
        <v>12350</v>
      </c>
      <c r="J5359" s="126"/>
      <c r="K5359" s="126"/>
      <c r="L5359" s="126"/>
      <c r="M5359" s="126"/>
      <c r="N5359" s="226">
        <v>3315.57</v>
      </c>
      <c r="O5359" s="226">
        <v>0</v>
      </c>
      <c r="P5359" s="126" t="s">
        <v>1331</v>
      </c>
    </row>
    <row r="5360" spans="1:16" ht="76.5">
      <c r="A5360" s="126" t="s">
        <v>621</v>
      </c>
      <c r="B5360" s="126"/>
      <c r="C5360" s="127" t="s">
        <v>715</v>
      </c>
      <c r="D5360" s="121">
        <v>43061</v>
      </c>
      <c r="E5360" s="122" t="s">
        <v>11001</v>
      </c>
      <c r="F5360" s="122" t="s">
        <v>11</v>
      </c>
      <c r="G5360" s="122">
        <v>904713</v>
      </c>
      <c r="H5360" s="126"/>
      <c r="I5360" s="130" t="s">
        <v>12351</v>
      </c>
      <c r="J5360" s="126"/>
      <c r="K5360" s="126"/>
      <c r="L5360" s="126"/>
      <c r="M5360" s="126"/>
      <c r="N5360" s="226">
        <v>6704.54</v>
      </c>
      <c r="O5360" s="226">
        <v>0</v>
      </c>
      <c r="P5360" s="126" t="s">
        <v>1331</v>
      </c>
    </row>
    <row r="5361" spans="1:16" ht="63.75">
      <c r="A5361" s="126" t="s">
        <v>621</v>
      </c>
      <c r="B5361" s="126"/>
      <c r="C5361" s="127" t="s">
        <v>715</v>
      </c>
      <c r="D5361" s="121">
        <v>43061</v>
      </c>
      <c r="E5361" s="122" t="s">
        <v>11002</v>
      </c>
      <c r="F5361" s="122" t="s">
        <v>11</v>
      </c>
      <c r="G5361" s="122">
        <v>904717</v>
      </c>
      <c r="H5361" s="126"/>
      <c r="I5361" s="130" t="s">
        <v>12352</v>
      </c>
      <c r="J5361" s="126"/>
      <c r="K5361" s="126"/>
      <c r="L5361" s="126"/>
      <c r="M5361" s="126"/>
      <c r="N5361" s="226">
        <v>407.06</v>
      </c>
      <c r="O5361" s="226">
        <v>0</v>
      </c>
      <c r="P5361" s="126" t="s">
        <v>1331</v>
      </c>
    </row>
    <row r="5362" spans="1:16" ht="89.25">
      <c r="A5362" s="126" t="s">
        <v>623</v>
      </c>
      <c r="B5362" s="126"/>
      <c r="C5362" s="127" t="s">
        <v>716</v>
      </c>
      <c r="D5362" s="121">
        <v>43061</v>
      </c>
      <c r="E5362" s="122" t="s">
        <v>11003</v>
      </c>
      <c r="F5362" s="122" t="s">
        <v>13</v>
      </c>
      <c r="G5362" s="122">
        <v>904768</v>
      </c>
      <c r="H5362" s="126"/>
      <c r="I5362" s="130" t="s">
        <v>12353</v>
      </c>
      <c r="J5362" s="126"/>
      <c r="K5362" s="126"/>
      <c r="L5362" s="126"/>
      <c r="M5362" s="126"/>
      <c r="N5362" s="226">
        <v>25024696</v>
      </c>
      <c r="O5362" s="226">
        <v>0</v>
      </c>
      <c r="P5362" s="126" t="s">
        <v>1331</v>
      </c>
    </row>
    <row r="5363" spans="1:16" ht="63.75">
      <c r="A5363" s="126">
        <v>378</v>
      </c>
      <c r="B5363" s="126"/>
      <c r="C5363" s="127" t="s">
        <v>1278</v>
      </c>
      <c r="D5363" s="121">
        <v>43061</v>
      </c>
      <c r="E5363" s="122" t="s">
        <v>11004</v>
      </c>
      <c r="F5363" s="122" t="s">
        <v>11</v>
      </c>
      <c r="G5363" s="122">
        <v>904796</v>
      </c>
      <c r="H5363" s="126"/>
      <c r="I5363" s="130" t="s">
        <v>12354</v>
      </c>
      <c r="J5363" s="126"/>
      <c r="K5363" s="126"/>
      <c r="L5363" s="126"/>
      <c r="M5363" s="126"/>
      <c r="N5363" s="226">
        <v>50</v>
      </c>
      <c r="O5363" s="226">
        <v>0</v>
      </c>
      <c r="P5363" s="126" t="s">
        <v>1331</v>
      </c>
    </row>
    <row r="5364" spans="1:16" ht="25.5">
      <c r="A5364" s="126" t="s">
        <v>621</v>
      </c>
      <c r="B5364" s="126"/>
      <c r="C5364" s="127" t="s">
        <v>715</v>
      </c>
      <c r="D5364" s="121">
        <v>43061</v>
      </c>
      <c r="E5364" s="122" t="s">
        <v>11005</v>
      </c>
      <c r="F5364" s="122" t="s">
        <v>13</v>
      </c>
      <c r="G5364" s="122">
        <v>46387</v>
      </c>
      <c r="H5364" s="126"/>
      <c r="I5364" s="130" t="s">
        <v>2296</v>
      </c>
      <c r="J5364" s="126"/>
      <c r="K5364" s="126"/>
      <c r="L5364" s="126"/>
      <c r="M5364" s="126"/>
      <c r="N5364" s="226">
        <v>192.94</v>
      </c>
      <c r="O5364" s="226">
        <v>0</v>
      </c>
      <c r="P5364" s="126" t="s">
        <v>1331</v>
      </c>
    </row>
    <row r="5365" spans="1:16" ht="25.5">
      <c r="A5365" s="126" t="s">
        <v>621</v>
      </c>
      <c r="B5365" s="126"/>
      <c r="C5365" s="127" t="s">
        <v>715</v>
      </c>
      <c r="D5365" s="121">
        <v>43061</v>
      </c>
      <c r="E5365" s="122" t="s">
        <v>11006</v>
      </c>
      <c r="F5365" s="122" t="s">
        <v>13</v>
      </c>
      <c r="G5365" s="122">
        <v>46390</v>
      </c>
      <c r="H5365" s="126"/>
      <c r="I5365" s="130" t="s">
        <v>2296</v>
      </c>
      <c r="J5365" s="126"/>
      <c r="K5365" s="126"/>
      <c r="L5365" s="126"/>
      <c r="M5365" s="126"/>
      <c r="N5365" s="226">
        <v>8.59</v>
      </c>
      <c r="O5365" s="226">
        <v>0</v>
      </c>
      <c r="P5365" s="126" t="s">
        <v>1331</v>
      </c>
    </row>
    <row r="5366" spans="1:16" ht="51">
      <c r="A5366" s="126" t="s">
        <v>620</v>
      </c>
      <c r="B5366" s="126"/>
      <c r="C5366" s="127" t="s">
        <v>714</v>
      </c>
      <c r="D5366" s="121">
        <v>43061</v>
      </c>
      <c r="E5366" s="122" t="s">
        <v>11007</v>
      </c>
      <c r="F5366" s="122" t="s">
        <v>13</v>
      </c>
      <c r="G5366" s="122">
        <v>46391</v>
      </c>
      <c r="H5366" s="126"/>
      <c r="I5366" s="130" t="s">
        <v>2299</v>
      </c>
      <c r="J5366" s="126"/>
      <c r="K5366" s="126"/>
      <c r="L5366" s="126"/>
      <c r="M5366" s="126"/>
      <c r="N5366" s="226">
        <v>50</v>
      </c>
      <c r="O5366" s="226">
        <v>0</v>
      </c>
      <c r="P5366" s="126" t="s">
        <v>1331</v>
      </c>
    </row>
    <row r="5367" spans="1:16" ht="89.25">
      <c r="A5367" s="126">
        <v>10</v>
      </c>
      <c r="B5367" s="126"/>
      <c r="C5367" s="127" t="s">
        <v>691</v>
      </c>
      <c r="D5367" s="121">
        <v>43061</v>
      </c>
      <c r="E5367" s="122" t="s">
        <v>11008</v>
      </c>
      <c r="F5367" s="122" t="s">
        <v>15</v>
      </c>
      <c r="G5367" s="122">
        <v>3636</v>
      </c>
      <c r="H5367" s="126"/>
      <c r="I5367" s="130" t="s">
        <v>12355</v>
      </c>
      <c r="J5367" s="126"/>
      <c r="K5367" s="126"/>
      <c r="L5367" s="126"/>
      <c r="M5367" s="126"/>
      <c r="N5367" s="226">
        <v>486.98</v>
      </c>
      <c r="O5367" s="226">
        <v>0</v>
      </c>
      <c r="P5367" s="126" t="s">
        <v>1331</v>
      </c>
    </row>
    <row r="5368" spans="1:16" ht="102">
      <c r="A5368" s="126">
        <v>197</v>
      </c>
      <c r="B5368" s="126"/>
      <c r="C5368" s="127" t="s">
        <v>755</v>
      </c>
      <c r="D5368" s="121">
        <v>43061</v>
      </c>
      <c r="E5368" s="122" t="s">
        <v>11009</v>
      </c>
      <c r="F5368" s="122" t="s">
        <v>1261</v>
      </c>
      <c r="G5368" s="122">
        <v>3646</v>
      </c>
      <c r="H5368" s="126"/>
      <c r="I5368" s="130" t="s">
        <v>12356</v>
      </c>
      <c r="J5368" s="126"/>
      <c r="K5368" s="126"/>
      <c r="L5368" s="126"/>
      <c r="M5368" s="126"/>
      <c r="N5368" s="226">
        <v>666.79</v>
      </c>
      <c r="O5368" s="226">
        <v>0</v>
      </c>
      <c r="P5368" s="126" t="s">
        <v>1331</v>
      </c>
    </row>
    <row r="5369" spans="1:16" ht="89.25">
      <c r="A5369" s="126">
        <v>197</v>
      </c>
      <c r="B5369" s="126"/>
      <c r="C5369" s="127" t="s">
        <v>755</v>
      </c>
      <c r="D5369" s="121">
        <v>43061</v>
      </c>
      <c r="E5369" s="122" t="s">
        <v>11010</v>
      </c>
      <c r="F5369" s="122" t="s">
        <v>15</v>
      </c>
      <c r="G5369" s="122">
        <v>3646</v>
      </c>
      <c r="H5369" s="126"/>
      <c r="I5369" s="130" t="s">
        <v>12357</v>
      </c>
      <c r="J5369" s="126"/>
      <c r="K5369" s="126"/>
      <c r="L5369" s="126"/>
      <c r="M5369" s="126"/>
      <c r="N5369" s="226">
        <v>315.27999999999997</v>
      </c>
      <c r="O5369" s="226">
        <v>0</v>
      </c>
      <c r="P5369" s="126" t="s">
        <v>1331</v>
      </c>
    </row>
    <row r="5370" spans="1:16" ht="63.75">
      <c r="A5370" s="126">
        <v>10</v>
      </c>
      <c r="B5370" s="126"/>
      <c r="C5370" s="127" t="s">
        <v>691</v>
      </c>
      <c r="D5370" s="121">
        <v>43061</v>
      </c>
      <c r="E5370" s="122" t="s">
        <v>11011</v>
      </c>
      <c r="F5370" s="122" t="s">
        <v>15</v>
      </c>
      <c r="G5370" s="122">
        <v>600875</v>
      </c>
      <c r="H5370" s="126"/>
      <c r="I5370" s="130" t="s">
        <v>12358</v>
      </c>
      <c r="J5370" s="126"/>
      <c r="K5370" s="126"/>
      <c r="L5370" s="126"/>
      <c r="M5370" s="126"/>
      <c r="N5370" s="226">
        <v>50</v>
      </c>
      <c r="O5370" s="226">
        <v>0</v>
      </c>
      <c r="P5370" s="126" t="s">
        <v>1331</v>
      </c>
    </row>
    <row r="5371" spans="1:16" ht="102">
      <c r="A5371" s="126">
        <v>513</v>
      </c>
      <c r="B5371" s="126"/>
      <c r="C5371" s="127" t="s">
        <v>201</v>
      </c>
      <c r="D5371" s="121">
        <v>43061</v>
      </c>
      <c r="E5371" s="122" t="s">
        <v>11012</v>
      </c>
      <c r="F5371" s="122" t="s">
        <v>15</v>
      </c>
      <c r="G5371" s="122">
        <v>3648</v>
      </c>
      <c r="H5371" s="126"/>
      <c r="I5371" s="130" t="s">
        <v>12359</v>
      </c>
      <c r="J5371" s="126"/>
      <c r="K5371" s="126"/>
      <c r="L5371" s="126"/>
      <c r="M5371" s="126"/>
      <c r="N5371" s="226">
        <v>50</v>
      </c>
      <c r="O5371" s="226">
        <v>0</v>
      </c>
      <c r="P5371" s="126" t="s">
        <v>1331</v>
      </c>
    </row>
    <row r="5372" spans="1:16" ht="63.75">
      <c r="A5372" s="126">
        <v>10</v>
      </c>
      <c r="B5372" s="126"/>
      <c r="C5372" s="127" t="s">
        <v>691</v>
      </c>
      <c r="D5372" s="121">
        <v>43061</v>
      </c>
      <c r="E5372" s="122" t="s">
        <v>11013</v>
      </c>
      <c r="F5372" s="122" t="s">
        <v>15</v>
      </c>
      <c r="G5372" s="122">
        <v>600897</v>
      </c>
      <c r="H5372" s="126"/>
      <c r="I5372" s="130" t="s">
        <v>12360</v>
      </c>
      <c r="J5372" s="126"/>
      <c r="K5372" s="126"/>
      <c r="L5372" s="126"/>
      <c r="M5372" s="126"/>
      <c r="N5372" s="226">
        <v>50</v>
      </c>
      <c r="O5372" s="226">
        <v>0</v>
      </c>
      <c r="P5372" s="126" t="s">
        <v>1331</v>
      </c>
    </row>
    <row r="5373" spans="1:16" ht="76.5">
      <c r="A5373" s="126" t="s">
        <v>621</v>
      </c>
      <c r="B5373" s="126"/>
      <c r="C5373" s="127" t="s">
        <v>715</v>
      </c>
      <c r="D5373" s="121">
        <v>43061</v>
      </c>
      <c r="E5373" s="122" t="s">
        <v>11014</v>
      </c>
      <c r="F5373" s="122" t="s">
        <v>11</v>
      </c>
      <c r="G5373" s="122">
        <v>601454</v>
      </c>
      <c r="H5373" s="126"/>
      <c r="I5373" s="130" t="s">
        <v>12361</v>
      </c>
      <c r="J5373" s="126"/>
      <c r="K5373" s="126"/>
      <c r="L5373" s="126"/>
      <c r="M5373" s="126"/>
      <c r="N5373" s="226">
        <v>50</v>
      </c>
      <c r="O5373" s="226">
        <v>0</v>
      </c>
      <c r="P5373" s="126" t="s">
        <v>1331</v>
      </c>
    </row>
    <row r="5374" spans="1:16" ht="76.5">
      <c r="A5374" s="126" t="s">
        <v>621</v>
      </c>
      <c r="B5374" s="126"/>
      <c r="C5374" s="127" t="s">
        <v>715</v>
      </c>
      <c r="D5374" s="121">
        <v>43061</v>
      </c>
      <c r="E5374" s="122" t="s">
        <v>11015</v>
      </c>
      <c r="F5374" s="122" t="s">
        <v>11</v>
      </c>
      <c r="G5374" s="122">
        <v>601455</v>
      </c>
      <c r="H5374" s="126"/>
      <c r="I5374" s="130" t="s">
        <v>12362</v>
      </c>
      <c r="J5374" s="126"/>
      <c r="K5374" s="126"/>
      <c r="L5374" s="126"/>
      <c r="M5374" s="126"/>
      <c r="N5374" s="226">
        <v>50</v>
      </c>
      <c r="O5374" s="226">
        <v>0</v>
      </c>
      <c r="P5374" s="126" t="s">
        <v>1331</v>
      </c>
    </row>
    <row r="5375" spans="1:16" ht="76.5">
      <c r="A5375" s="126">
        <v>25</v>
      </c>
      <c r="B5375" s="126"/>
      <c r="C5375" s="127" t="s">
        <v>695</v>
      </c>
      <c r="D5375" s="121">
        <v>43061</v>
      </c>
      <c r="E5375" s="122" t="s">
        <v>11016</v>
      </c>
      <c r="F5375" s="122" t="s">
        <v>1368</v>
      </c>
      <c r="G5375" s="122">
        <v>15607322</v>
      </c>
      <c r="H5375" s="126"/>
      <c r="I5375" s="130" t="s">
        <v>12363</v>
      </c>
      <c r="J5375" s="126"/>
      <c r="K5375" s="126"/>
      <c r="L5375" s="126"/>
      <c r="M5375" s="126"/>
      <c r="N5375" s="226">
        <v>96625.67</v>
      </c>
      <c r="O5375" s="226">
        <v>0</v>
      </c>
      <c r="P5375" s="126" t="s">
        <v>1331</v>
      </c>
    </row>
    <row r="5376" spans="1:16" ht="76.5">
      <c r="A5376" s="126">
        <v>25</v>
      </c>
      <c r="B5376" s="126"/>
      <c r="C5376" s="127" t="s">
        <v>695</v>
      </c>
      <c r="D5376" s="121">
        <v>43061</v>
      </c>
      <c r="E5376" s="122" t="s">
        <v>11017</v>
      </c>
      <c r="F5376" s="122" t="s">
        <v>1368</v>
      </c>
      <c r="G5376" s="122">
        <v>15607325</v>
      </c>
      <c r="H5376" s="126"/>
      <c r="I5376" s="130" t="s">
        <v>12364</v>
      </c>
      <c r="J5376" s="126"/>
      <c r="K5376" s="126"/>
      <c r="L5376" s="126"/>
      <c r="M5376" s="126"/>
      <c r="N5376" s="226">
        <v>537221.93999999994</v>
      </c>
      <c r="O5376" s="226">
        <v>0</v>
      </c>
      <c r="P5376" s="126" t="s">
        <v>1331</v>
      </c>
    </row>
    <row r="5377" spans="1:16" ht="76.5">
      <c r="A5377" s="126">
        <v>25</v>
      </c>
      <c r="B5377" s="126"/>
      <c r="C5377" s="127" t="s">
        <v>695</v>
      </c>
      <c r="D5377" s="121">
        <v>43061</v>
      </c>
      <c r="E5377" s="122" t="s">
        <v>11018</v>
      </c>
      <c r="F5377" s="122" t="s">
        <v>1368</v>
      </c>
      <c r="G5377" s="122">
        <v>15621045</v>
      </c>
      <c r="H5377" s="126"/>
      <c r="I5377" s="130" t="s">
        <v>12365</v>
      </c>
      <c r="J5377" s="126"/>
      <c r="K5377" s="126"/>
      <c r="L5377" s="126"/>
      <c r="M5377" s="126"/>
      <c r="N5377" s="226">
        <v>501674.36</v>
      </c>
      <c r="O5377" s="226">
        <v>0</v>
      </c>
      <c r="P5377" s="126" t="s">
        <v>1331</v>
      </c>
    </row>
    <row r="5378" spans="1:16" ht="76.5">
      <c r="A5378" s="126">
        <v>25</v>
      </c>
      <c r="B5378" s="126"/>
      <c r="C5378" s="127" t="s">
        <v>695</v>
      </c>
      <c r="D5378" s="121">
        <v>43061</v>
      </c>
      <c r="E5378" s="122" t="s">
        <v>11019</v>
      </c>
      <c r="F5378" s="122" t="s">
        <v>1368</v>
      </c>
      <c r="G5378" s="122">
        <v>15621038</v>
      </c>
      <c r="H5378" s="126"/>
      <c r="I5378" s="130" t="s">
        <v>12366</v>
      </c>
      <c r="J5378" s="126"/>
      <c r="K5378" s="126"/>
      <c r="L5378" s="126"/>
      <c r="M5378" s="126"/>
      <c r="N5378" s="226">
        <v>266303.43</v>
      </c>
      <c r="O5378" s="226">
        <v>0</v>
      </c>
      <c r="P5378" s="126" t="s">
        <v>1331</v>
      </c>
    </row>
    <row r="5379" spans="1:16" ht="76.5">
      <c r="A5379" s="126">
        <v>25</v>
      </c>
      <c r="B5379" s="126"/>
      <c r="C5379" s="127" t="s">
        <v>695</v>
      </c>
      <c r="D5379" s="121">
        <v>43061</v>
      </c>
      <c r="E5379" s="122" t="s">
        <v>11020</v>
      </c>
      <c r="F5379" s="122" t="s">
        <v>1368</v>
      </c>
      <c r="G5379" s="122">
        <v>15621036</v>
      </c>
      <c r="H5379" s="126"/>
      <c r="I5379" s="130" t="s">
        <v>12367</v>
      </c>
      <c r="J5379" s="126"/>
      <c r="K5379" s="126"/>
      <c r="L5379" s="126"/>
      <c r="M5379" s="126"/>
      <c r="N5379" s="226">
        <v>163050.22</v>
      </c>
      <c r="O5379" s="226">
        <v>0</v>
      </c>
      <c r="P5379" s="126" t="s">
        <v>1331</v>
      </c>
    </row>
    <row r="5380" spans="1:16" ht="76.5">
      <c r="A5380" s="126">
        <v>25</v>
      </c>
      <c r="B5380" s="126"/>
      <c r="C5380" s="127" t="s">
        <v>695</v>
      </c>
      <c r="D5380" s="121">
        <v>43061</v>
      </c>
      <c r="E5380" s="122" t="s">
        <v>11021</v>
      </c>
      <c r="F5380" s="122" t="s">
        <v>1368</v>
      </c>
      <c r="G5380" s="122">
        <v>15621026</v>
      </c>
      <c r="H5380" s="126"/>
      <c r="I5380" s="130" t="s">
        <v>12368</v>
      </c>
      <c r="J5380" s="126"/>
      <c r="K5380" s="126"/>
      <c r="L5380" s="126"/>
      <c r="M5380" s="126"/>
      <c r="N5380" s="226">
        <v>167995.94</v>
      </c>
      <c r="O5380" s="226">
        <v>0</v>
      </c>
      <c r="P5380" s="126" t="s">
        <v>1331</v>
      </c>
    </row>
    <row r="5381" spans="1:16" ht="76.5">
      <c r="A5381" s="126">
        <v>25</v>
      </c>
      <c r="B5381" s="126"/>
      <c r="C5381" s="127" t="s">
        <v>695</v>
      </c>
      <c r="D5381" s="121">
        <v>43061</v>
      </c>
      <c r="E5381" s="122" t="s">
        <v>11022</v>
      </c>
      <c r="F5381" s="122" t="s">
        <v>1368</v>
      </c>
      <c r="G5381" s="122">
        <v>15621020</v>
      </c>
      <c r="H5381" s="126"/>
      <c r="I5381" s="130" t="s">
        <v>12369</v>
      </c>
      <c r="J5381" s="126"/>
      <c r="K5381" s="126"/>
      <c r="L5381" s="126"/>
      <c r="M5381" s="126"/>
      <c r="N5381" s="226">
        <v>1118411.8500000001</v>
      </c>
      <c r="O5381" s="226">
        <v>0</v>
      </c>
      <c r="P5381" s="126" t="s">
        <v>1331</v>
      </c>
    </row>
    <row r="5382" spans="1:16" ht="76.5">
      <c r="A5382" s="126">
        <v>25</v>
      </c>
      <c r="B5382" s="126"/>
      <c r="C5382" s="127" t="s">
        <v>695</v>
      </c>
      <c r="D5382" s="121">
        <v>43061</v>
      </c>
      <c r="E5382" s="122" t="s">
        <v>11023</v>
      </c>
      <c r="F5382" s="122" t="s">
        <v>1368</v>
      </c>
      <c r="G5382" s="122">
        <v>15621016</v>
      </c>
      <c r="H5382" s="126"/>
      <c r="I5382" s="130" t="s">
        <v>12370</v>
      </c>
      <c r="J5382" s="126"/>
      <c r="K5382" s="126"/>
      <c r="L5382" s="126"/>
      <c r="M5382" s="126"/>
      <c r="N5382" s="226">
        <v>754669.3</v>
      </c>
      <c r="O5382" s="226">
        <v>0</v>
      </c>
      <c r="P5382" s="126" t="s">
        <v>1331</v>
      </c>
    </row>
    <row r="5383" spans="1:16" ht="76.5">
      <c r="A5383" s="126">
        <v>25</v>
      </c>
      <c r="B5383" s="126"/>
      <c r="C5383" s="127" t="s">
        <v>695</v>
      </c>
      <c r="D5383" s="121">
        <v>43061</v>
      </c>
      <c r="E5383" s="122" t="s">
        <v>11024</v>
      </c>
      <c r="F5383" s="122" t="s">
        <v>1368</v>
      </c>
      <c r="G5383" s="122">
        <v>15621006</v>
      </c>
      <c r="H5383" s="126"/>
      <c r="I5383" s="130" t="s">
        <v>12371</v>
      </c>
      <c r="J5383" s="126"/>
      <c r="K5383" s="126"/>
      <c r="L5383" s="126"/>
      <c r="M5383" s="126"/>
      <c r="N5383" s="226">
        <v>905071.26</v>
      </c>
      <c r="O5383" s="226">
        <v>0</v>
      </c>
      <c r="P5383" s="126" t="s">
        <v>1331</v>
      </c>
    </row>
    <row r="5384" spans="1:16" ht="76.5">
      <c r="A5384" s="126">
        <v>25</v>
      </c>
      <c r="B5384" s="126"/>
      <c r="C5384" s="127" t="s">
        <v>695</v>
      </c>
      <c r="D5384" s="121">
        <v>43061</v>
      </c>
      <c r="E5384" s="122" t="s">
        <v>11025</v>
      </c>
      <c r="F5384" s="122" t="s">
        <v>1368</v>
      </c>
      <c r="G5384" s="122">
        <v>15621003</v>
      </c>
      <c r="H5384" s="126"/>
      <c r="I5384" s="130" t="s">
        <v>12372</v>
      </c>
      <c r="J5384" s="126"/>
      <c r="K5384" s="126"/>
      <c r="L5384" s="126"/>
      <c r="M5384" s="126"/>
      <c r="N5384" s="226">
        <v>214734.16</v>
      </c>
      <c r="O5384" s="226">
        <v>0</v>
      </c>
      <c r="P5384" s="126" t="s">
        <v>1331</v>
      </c>
    </row>
    <row r="5385" spans="1:16" ht="76.5">
      <c r="A5385" s="126">
        <v>25</v>
      </c>
      <c r="B5385" s="126"/>
      <c r="C5385" s="127" t="s">
        <v>695</v>
      </c>
      <c r="D5385" s="121">
        <v>43061</v>
      </c>
      <c r="E5385" s="122" t="s">
        <v>11026</v>
      </c>
      <c r="F5385" s="122" t="s">
        <v>1368</v>
      </c>
      <c r="G5385" s="122">
        <v>15621001</v>
      </c>
      <c r="H5385" s="126"/>
      <c r="I5385" s="130" t="s">
        <v>12373</v>
      </c>
      <c r="J5385" s="126"/>
      <c r="K5385" s="126"/>
      <c r="L5385" s="126"/>
      <c r="M5385" s="126"/>
      <c r="N5385" s="226">
        <v>30422.83</v>
      </c>
      <c r="O5385" s="226">
        <v>0</v>
      </c>
      <c r="P5385" s="126" t="s">
        <v>1331</v>
      </c>
    </row>
    <row r="5386" spans="1:16" ht="76.5">
      <c r="A5386" s="126">
        <v>25</v>
      </c>
      <c r="B5386" s="126"/>
      <c r="C5386" s="127" t="s">
        <v>695</v>
      </c>
      <c r="D5386" s="121">
        <v>43061</v>
      </c>
      <c r="E5386" s="122" t="s">
        <v>11027</v>
      </c>
      <c r="F5386" s="122" t="s">
        <v>1368</v>
      </c>
      <c r="G5386" s="122">
        <v>15620996</v>
      </c>
      <c r="H5386" s="126"/>
      <c r="I5386" s="130" t="s">
        <v>12374</v>
      </c>
      <c r="J5386" s="126"/>
      <c r="K5386" s="126"/>
      <c r="L5386" s="126"/>
      <c r="M5386" s="126"/>
      <c r="N5386" s="226">
        <v>308066.8</v>
      </c>
      <c r="O5386" s="226">
        <v>0</v>
      </c>
      <c r="P5386" s="126" t="s">
        <v>1331</v>
      </c>
    </row>
    <row r="5387" spans="1:16" ht="76.5">
      <c r="A5387" s="126">
        <v>25</v>
      </c>
      <c r="B5387" s="126"/>
      <c r="C5387" s="127" t="s">
        <v>695</v>
      </c>
      <c r="D5387" s="121">
        <v>43061</v>
      </c>
      <c r="E5387" s="122" t="s">
        <v>11028</v>
      </c>
      <c r="F5387" s="122" t="s">
        <v>1368</v>
      </c>
      <c r="G5387" s="122">
        <v>15620991</v>
      </c>
      <c r="H5387" s="126"/>
      <c r="I5387" s="130" t="s">
        <v>12375</v>
      </c>
      <c r="J5387" s="126"/>
      <c r="K5387" s="126"/>
      <c r="L5387" s="126"/>
      <c r="M5387" s="126"/>
      <c r="N5387" s="226">
        <v>489669.5</v>
      </c>
      <c r="O5387" s="226">
        <v>0</v>
      </c>
      <c r="P5387" s="126" t="s">
        <v>1331</v>
      </c>
    </row>
    <row r="5388" spans="1:16" ht="76.5">
      <c r="A5388" s="126">
        <v>25</v>
      </c>
      <c r="B5388" s="126"/>
      <c r="C5388" s="127" t="s">
        <v>695</v>
      </c>
      <c r="D5388" s="121">
        <v>43061</v>
      </c>
      <c r="E5388" s="122" t="s">
        <v>11029</v>
      </c>
      <c r="F5388" s="122" t="s">
        <v>1368</v>
      </c>
      <c r="G5388" s="122">
        <v>15620897</v>
      </c>
      <c r="H5388" s="126"/>
      <c r="I5388" s="130" t="s">
        <v>12376</v>
      </c>
      <c r="J5388" s="126"/>
      <c r="K5388" s="126"/>
      <c r="L5388" s="126"/>
      <c r="M5388" s="126"/>
      <c r="N5388" s="226">
        <v>143134.17000000001</v>
      </c>
      <c r="O5388" s="226">
        <v>0</v>
      </c>
      <c r="P5388" s="126" t="s">
        <v>1331</v>
      </c>
    </row>
    <row r="5389" spans="1:16" ht="76.5">
      <c r="A5389" s="126">
        <v>25</v>
      </c>
      <c r="B5389" s="126"/>
      <c r="C5389" s="127" t="s">
        <v>695</v>
      </c>
      <c r="D5389" s="121">
        <v>43061</v>
      </c>
      <c r="E5389" s="122" t="s">
        <v>11030</v>
      </c>
      <c r="F5389" s="122" t="s">
        <v>1368</v>
      </c>
      <c r="G5389" s="122">
        <v>15620449</v>
      </c>
      <c r="H5389" s="126"/>
      <c r="I5389" s="130" t="s">
        <v>12377</v>
      </c>
      <c r="J5389" s="126"/>
      <c r="K5389" s="126"/>
      <c r="L5389" s="126"/>
      <c r="M5389" s="126"/>
      <c r="N5389" s="226">
        <v>123914.13</v>
      </c>
      <c r="O5389" s="226">
        <v>0</v>
      </c>
      <c r="P5389" s="126" t="s">
        <v>1331</v>
      </c>
    </row>
    <row r="5390" spans="1:16" ht="76.5">
      <c r="A5390" s="126">
        <v>25</v>
      </c>
      <c r="B5390" s="126"/>
      <c r="C5390" s="127" t="s">
        <v>695</v>
      </c>
      <c r="D5390" s="121">
        <v>43061</v>
      </c>
      <c r="E5390" s="122" t="s">
        <v>11031</v>
      </c>
      <c r="F5390" s="122" t="s">
        <v>1368</v>
      </c>
      <c r="G5390" s="122">
        <v>15620417</v>
      </c>
      <c r="H5390" s="126"/>
      <c r="I5390" s="130" t="s">
        <v>12378</v>
      </c>
      <c r="J5390" s="126"/>
      <c r="K5390" s="126"/>
      <c r="L5390" s="126"/>
      <c r="M5390" s="126"/>
      <c r="N5390" s="226">
        <v>48758.239999999998</v>
      </c>
      <c r="O5390" s="226">
        <v>0</v>
      </c>
      <c r="P5390" s="126" t="s">
        <v>1331</v>
      </c>
    </row>
    <row r="5391" spans="1:16" ht="76.5">
      <c r="A5391" s="126">
        <v>25</v>
      </c>
      <c r="B5391" s="126"/>
      <c r="C5391" s="127" t="s">
        <v>695</v>
      </c>
      <c r="D5391" s="121">
        <v>43061</v>
      </c>
      <c r="E5391" s="122" t="s">
        <v>11032</v>
      </c>
      <c r="F5391" s="122" t="s">
        <v>1368</v>
      </c>
      <c r="G5391" s="122">
        <v>15620230</v>
      </c>
      <c r="H5391" s="126"/>
      <c r="I5391" s="130" t="s">
        <v>12379</v>
      </c>
      <c r="J5391" s="126"/>
      <c r="K5391" s="126"/>
      <c r="L5391" s="126"/>
      <c r="M5391" s="126"/>
      <c r="N5391" s="226">
        <v>485995.89</v>
      </c>
      <c r="O5391" s="226">
        <v>0</v>
      </c>
      <c r="P5391" s="126" t="s">
        <v>1331</v>
      </c>
    </row>
    <row r="5392" spans="1:16" ht="76.5">
      <c r="A5392" s="126">
        <v>25</v>
      </c>
      <c r="B5392" s="126"/>
      <c r="C5392" s="127" t="s">
        <v>695</v>
      </c>
      <c r="D5392" s="121">
        <v>43061</v>
      </c>
      <c r="E5392" s="122" t="s">
        <v>11033</v>
      </c>
      <c r="F5392" s="122" t="s">
        <v>1368</v>
      </c>
      <c r="G5392" s="122">
        <v>15607330</v>
      </c>
      <c r="H5392" s="126"/>
      <c r="I5392" s="130" t="s">
        <v>12380</v>
      </c>
      <c r="J5392" s="126"/>
      <c r="K5392" s="126"/>
      <c r="L5392" s="126"/>
      <c r="M5392" s="126"/>
      <c r="N5392" s="226">
        <v>418881.61</v>
      </c>
      <c r="O5392" s="226">
        <v>0</v>
      </c>
      <c r="P5392" s="126" t="s">
        <v>1331</v>
      </c>
    </row>
    <row r="5393" spans="1:16" ht="76.5">
      <c r="A5393" s="126">
        <v>25</v>
      </c>
      <c r="B5393" s="126"/>
      <c r="C5393" s="127" t="s">
        <v>695</v>
      </c>
      <c r="D5393" s="121">
        <v>43061</v>
      </c>
      <c r="E5393" s="122" t="s">
        <v>11034</v>
      </c>
      <c r="F5393" s="122" t="s">
        <v>1368</v>
      </c>
      <c r="G5393" s="122">
        <v>15607329</v>
      </c>
      <c r="H5393" s="126"/>
      <c r="I5393" s="130" t="s">
        <v>12381</v>
      </c>
      <c r="J5393" s="126"/>
      <c r="K5393" s="126"/>
      <c r="L5393" s="126"/>
      <c r="M5393" s="126"/>
      <c r="N5393" s="226">
        <v>169317.09</v>
      </c>
      <c r="O5393" s="226">
        <v>0</v>
      </c>
      <c r="P5393" s="126" t="s">
        <v>1331</v>
      </c>
    </row>
    <row r="5394" spans="1:16" ht="76.5">
      <c r="A5394" s="126">
        <v>25</v>
      </c>
      <c r="B5394" s="126"/>
      <c r="C5394" s="127" t="s">
        <v>695</v>
      </c>
      <c r="D5394" s="121">
        <v>43061</v>
      </c>
      <c r="E5394" s="122" t="s">
        <v>11035</v>
      </c>
      <c r="F5394" s="122" t="s">
        <v>1368</v>
      </c>
      <c r="G5394" s="122">
        <v>15607327</v>
      </c>
      <c r="H5394" s="126"/>
      <c r="I5394" s="130" t="s">
        <v>12382</v>
      </c>
      <c r="J5394" s="126"/>
      <c r="K5394" s="126"/>
      <c r="L5394" s="126"/>
      <c r="M5394" s="126"/>
      <c r="N5394" s="226">
        <v>534175.30000000005</v>
      </c>
      <c r="O5394" s="226">
        <v>0</v>
      </c>
      <c r="P5394" s="126" t="s">
        <v>1331</v>
      </c>
    </row>
    <row r="5395" spans="1:16" ht="76.5">
      <c r="A5395" s="126">
        <v>25</v>
      </c>
      <c r="B5395" s="126"/>
      <c r="C5395" s="127" t="s">
        <v>695</v>
      </c>
      <c r="D5395" s="121">
        <v>43061</v>
      </c>
      <c r="E5395" s="122" t="s">
        <v>11036</v>
      </c>
      <c r="F5395" s="122" t="s">
        <v>1368</v>
      </c>
      <c r="G5395" s="122">
        <v>15621391</v>
      </c>
      <c r="H5395" s="126"/>
      <c r="I5395" s="130" t="s">
        <v>12383</v>
      </c>
      <c r="J5395" s="126"/>
      <c r="K5395" s="126"/>
      <c r="L5395" s="126"/>
      <c r="M5395" s="126"/>
      <c r="N5395" s="226">
        <v>810750.36</v>
      </c>
      <c r="O5395" s="226">
        <v>0</v>
      </c>
      <c r="P5395" s="126" t="s">
        <v>1331</v>
      </c>
    </row>
    <row r="5396" spans="1:16" ht="76.5">
      <c r="A5396" s="126">
        <v>25</v>
      </c>
      <c r="B5396" s="126"/>
      <c r="C5396" s="127" t="s">
        <v>695</v>
      </c>
      <c r="D5396" s="121">
        <v>43061</v>
      </c>
      <c r="E5396" s="122" t="s">
        <v>11037</v>
      </c>
      <c r="F5396" s="122" t="s">
        <v>1368</v>
      </c>
      <c r="G5396" s="122">
        <v>15621387</v>
      </c>
      <c r="H5396" s="126"/>
      <c r="I5396" s="130" t="s">
        <v>12384</v>
      </c>
      <c r="J5396" s="126"/>
      <c r="K5396" s="126"/>
      <c r="L5396" s="126"/>
      <c r="M5396" s="126"/>
      <c r="N5396" s="226">
        <v>299271.53999999998</v>
      </c>
      <c r="O5396" s="226">
        <v>0</v>
      </c>
      <c r="P5396" s="126" t="s">
        <v>1331</v>
      </c>
    </row>
    <row r="5397" spans="1:16" ht="76.5">
      <c r="A5397" s="126">
        <v>25</v>
      </c>
      <c r="B5397" s="126"/>
      <c r="C5397" s="127" t="s">
        <v>695</v>
      </c>
      <c r="D5397" s="121">
        <v>43061</v>
      </c>
      <c r="E5397" s="122" t="s">
        <v>11038</v>
      </c>
      <c r="F5397" s="122" t="s">
        <v>1368</v>
      </c>
      <c r="G5397" s="122">
        <v>15621364</v>
      </c>
      <c r="H5397" s="126"/>
      <c r="I5397" s="130" t="s">
        <v>12385</v>
      </c>
      <c r="J5397" s="126"/>
      <c r="K5397" s="126"/>
      <c r="L5397" s="126"/>
      <c r="M5397" s="126"/>
      <c r="N5397" s="226">
        <v>444711.53</v>
      </c>
      <c r="O5397" s="226">
        <v>0</v>
      </c>
      <c r="P5397" s="126" t="s">
        <v>1331</v>
      </c>
    </row>
    <row r="5398" spans="1:16" ht="76.5">
      <c r="A5398" s="126">
        <v>25</v>
      </c>
      <c r="B5398" s="126"/>
      <c r="C5398" s="127" t="s">
        <v>695</v>
      </c>
      <c r="D5398" s="121">
        <v>43061</v>
      </c>
      <c r="E5398" s="122" t="s">
        <v>11039</v>
      </c>
      <c r="F5398" s="122" t="s">
        <v>1368</v>
      </c>
      <c r="G5398" s="122">
        <v>15621343</v>
      </c>
      <c r="H5398" s="126"/>
      <c r="I5398" s="130" t="s">
        <v>12386</v>
      </c>
      <c r="J5398" s="126"/>
      <c r="K5398" s="126"/>
      <c r="L5398" s="126"/>
      <c r="M5398" s="126"/>
      <c r="N5398" s="226">
        <v>3157988.59</v>
      </c>
      <c r="O5398" s="226">
        <v>0</v>
      </c>
      <c r="P5398" s="126" t="s">
        <v>1331</v>
      </c>
    </row>
    <row r="5399" spans="1:16" ht="76.5">
      <c r="A5399" s="126">
        <v>25</v>
      </c>
      <c r="B5399" s="126"/>
      <c r="C5399" s="127" t="s">
        <v>695</v>
      </c>
      <c r="D5399" s="121">
        <v>43061</v>
      </c>
      <c r="E5399" s="122" t="s">
        <v>11040</v>
      </c>
      <c r="F5399" s="122" t="s">
        <v>1368</v>
      </c>
      <c r="G5399" s="122">
        <v>15621337</v>
      </c>
      <c r="H5399" s="126"/>
      <c r="I5399" s="130" t="s">
        <v>12387</v>
      </c>
      <c r="J5399" s="126"/>
      <c r="K5399" s="126"/>
      <c r="L5399" s="126"/>
      <c r="M5399" s="126"/>
      <c r="N5399" s="226">
        <v>343973.09</v>
      </c>
      <c r="O5399" s="226">
        <v>0</v>
      </c>
      <c r="P5399" s="126" t="s">
        <v>1331</v>
      </c>
    </row>
    <row r="5400" spans="1:16" ht="76.5">
      <c r="A5400" s="126">
        <v>25</v>
      </c>
      <c r="B5400" s="126"/>
      <c r="C5400" s="127" t="s">
        <v>695</v>
      </c>
      <c r="D5400" s="121">
        <v>43061</v>
      </c>
      <c r="E5400" s="122" t="s">
        <v>11041</v>
      </c>
      <c r="F5400" s="122" t="s">
        <v>1368</v>
      </c>
      <c r="G5400" s="122">
        <v>15621323</v>
      </c>
      <c r="H5400" s="126"/>
      <c r="I5400" s="130" t="s">
        <v>12388</v>
      </c>
      <c r="J5400" s="126"/>
      <c r="K5400" s="126"/>
      <c r="L5400" s="126"/>
      <c r="M5400" s="126"/>
      <c r="N5400" s="226">
        <v>19160.55</v>
      </c>
      <c r="O5400" s="226">
        <v>0</v>
      </c>
      <c r="P5400" s="126" t="s">
        <v>1331</v>
      </c>
    </row>
    <row r="5401" spans="1:16" ht="76.5">
      <c r="A5401" s="126">
        <v>25</v>
      </c>
      <c r="B5401" s="126"/>
      <c r="C5401" s="127" t="s">
        <v>695</v>
      </c>
      <c r="D5401" s="121">
        <v>43061</v>
      </c>
      <c r="E5401" s="122" t="s">
        <v>11042</v>
      </c>
      <c r="F5401" s="122" t="s">
        <v>1368</v>
      </c>
      <c r="G5401" s="122">
        <v>15621327</v>
      </c>
      <c r="H5401" s="126"/>
      <c r="I5401" s="130" t="s">
        <v>12389</v>
      </c>
      <c r="J5401" s="126"/>
      <c r="K5401" s="126"/>
      <c r="L5401" s="126"/>
      <c r="M5401" s="126"/>
      <c r="N5401" s="226">
        <v>674870.86</v>
      </c>
      <c r="O5401" s="226">
        <v>0</v>
      </c>
      <c r="P5401" s="126" t="s">
        <v>1331</v>
      </c>
    </row>
    <row r="5402" spans="1:16" ht="76.5">
      <c r="A5402" s="126">
        <v>25</v>
      </c>
      <c r="B5402" s="126"/>
      <c r="C5402" s="127" t="s">
        <v>695</v>
      </c>
      <c r="D5402" s="121">
        <v>43061</v>
      </c>
      <c r="E5402" s="122" t="s">
        <v>11043</v>
      </c>
      <c r="F5402" s="122" t="s">
        <v>1368</v>
      </c>
      <c r="G5402" s="122">
        <v>15621321</v>
      </c>
      <c r="H5402" s="126"/>
      <c r="I5402" s="130" t="s">
        <v>12390</v>
      </c>
      <c r="J5402" s="126"/>
      <c r="K5402" s="126"/>
      <c r="L5402" s="126"/>
      <c r="M5402" s="126"/>
      <c r="N5402" s="226">
        <v>215254.26</v>
      </c>
      <c r="O5402" s="226">
        <v>0</v>
      </c>
      <c r="P5402" s="126" t="s">
        <v>1331</v>
      </c>
    </row>
    <row r="5403" spans="1:16" ht="76.5">
      <c r="A5403" s="126">
        <v>25</v>
      </c>
      <c r="B5403" s="126"/>
      <c r="C5403" s="127" t="s">
        <v>695</v>
      </c>
      <c r="D5403" s="121">
        <v>43061</v>
      </c>
      <c r="E5403" s="122" t="s">
        <v>11044</v>
      </c>
      <c r="F5403" s="122" t="s">
        <v>1368</v>
      </c>
      <c r="G5403" s="122">
        <v>15621297</v>
      </c>
      <c r="H5403" s="126"/>
      <c r="I5403" s="130" t="s">
        <v>12391</v>
      </c>
      <c r="J5403" s="126"/>
      <c r="K5403" s="126"/>
      <c r="L5403" s="126"/>
      <c r="M5403" s="126"/>
      <c r="N5403" s="226">
        <v>583350.39</v>
      </c>
      <c r="O5403" s="226">
        <v>0</v>
      </c>
      <c r="P5403" s="126" t="s">
        <v>1331</v>
      </c>
    </row>
    <row r="5404" spans="1:16" ht="76.5">
      <c r="A5404" s="126">
        <v>25</v>
      </c>
      <c r="B5404" s="126"/>
      <c r="C5404" s="127" t="s">
        <v>695</v>
      </c>
      <c r="D5404" s="121">
        <v>43061</v>
      </c>
      <c r="E5404" s="122" t="s">
        <v>11045</v>
      </c>
      <c r="F5404" s="122" t="s">
        <v>1368</v>
      </c>
      <c r="G5404" s="122">
        <v>15621296</v>
      </c>
      <c r="H5404" s="126"/>
      <c r="I5404" s="130" t="s">
        <v>12392</v>
      </c>
      <c r="J5404" s="126"/>
      <c r="K5404" s="126"/>
      <c r="L5404" s="126"/>
      <c r="M5404" s="126"/>
      <c r="N5404" s="226">
        <v>180295.75</v>
      </c>
      <c r="O5404" s="226">
        <v>0</v>
      </c>
      <c r="P5404" s="126" t="s">
        <v>1331</v>
      </c>
    </row>
    <row r="5405" spans="1:16" ht="76.5">
      <c r="A5405" s="126">
        <v>373</v>
      </c>
      <c r="B5405" s="126"/>
      <c r="C5405" s="127" t="s">
        <v>1273</v>
      </c>
      <c r="D5405" s="121">
        <v>43062</v>
      </c>
      <c r="E5405" s="122" t="s">
        <v>11046</v>
      </c>
      <c r="F5405" s="122" t="s">
        <v>1368</v>
      </c>
      <c r="G5405" s="122">
        <v>15657218</v>
      </c>
      <c r="H5405" s="126"/>
      <c r="I5405" s="130" t="s">
        <v>12393</v>
      </c>
      <c r="J5405" s="126"/>
      <c r="K5405" s="126"/>
      <c r="L5405" s="126"/>
      <c r="M5405" s="126"/>
      <c r="N5405" s="226">
        <v>0</v>
      </c>
      <c r="O5405" s="226">
        <v>28785380.219999999</v>
      </c>
      <c r="P5405" s="126" t="s">
        <v>1331</v>
      </c>
    </row>
    <row r="5406" spans="1:16" ht="76.5">
      <c r="A5406" s="126">
        <v>25</v>
      </c>
      <c r="B5406" s="126"/>
      <c r="C5406" s="127" t="s">
        <v>695</v>
      </c>
      <c r="D5406" s="121">
        <v>43062</v>
      </c>
      <c r="E5406" s="122" t="s">
        <v>11047</v>
      </c>
      <c r="F5406" s="122" t="s">
        <v>1368</v>
      </c>
      <c r="G5406" s="122">
        <v>15626088</v>
      </c>
      <c r="H5406" s="126"/>
      <c r="I5406" s="130" t="s">
        <v>12394</v>
      </c>
      <c r="J5406" s="126"/>
      <c r="K5406" s="126"/>
      <c r="L5406" s="126"/>
      <c r="M5406" s="126"/>
      <c r="N5406" s="226">
        <v>104729.79</v>
      </c>
      <c r="O5406" s="226">
        <v>0</v>
      </c>
      <c r="P5406" s="126" t="s">
        <v>1331</v>
      </c>
    </row>
    <row r="5407" spans="1:16" ht="76.5">
      <c r="A5407" s="126">
        <v>25</v>
      </c>
      <c r="B5407" s="126"/>
      <c r="C5407" s="127" t="s">
        <v>695</v>
      </c>
      <c r="D5407" s="121">
        <v>43062</v>
      </c>
      <c r="E5407" s="122" t="s">
        <v>11048</v>
      </c>
      <c r="F5407" s="122" t="s">
        <v>1368</v>
      </c>
      <c r="G5407" s="122">
        <v>15621458</v>
      </c>
      <c r="H5407" s="126"/>
      <c r="I5407" s="130" t="s">
        <v>12395</v>
      </c>
      <c r="J5407" s="126"/>
      <c r="K5407" s="126"/>
      <c r="L5407" s="126"/>
      <c r="M5407" s="126"/>
      <c r="N5407" s="226">
        <v>108895.49</v>
      </c>
      <c r="O5407" s="226">
        <v>0</v>
      </c>
      <c r="P5407" s="126" t="s">
        <v>1331</v>
      </c>
    </row>
    <row r="5408" spans="1:16" ht="76.5">
      <c r="A5408" s="126">
        <v>513</v>
      </c>
      <c r="B5408" s="126"/>
      <c r="C5408" s="127" t="s">
        <v>201</v>
      </c>
      <c r="D5408" s="121">
        <v>43062</v>
      </c>
      <c r="E5408" s="122" t="s">
        <v>11049</v>
      </c>
      <c r="F5408" s="122" t="s">
        <v>15</v>
      </c>
      <c r="G5408" s="122">
        <v>601980</v>
      </c>
      <c r="H5408" s="126"/>
      <c r="I5408" s="130" t="s">
        <v>12396</v>
      </c>
      <c r="J5408" s="126"/>
      <c r="K5408" s="126"/>
      <c r="L5408" s="126"/>
      <c r="M5408" s="126"/>
      <c r="N5408" s="226">
        <v>50</v>
      </c>
      <c r="O5408" s="226">
        <v>0</v>
      </c>
      <c r="P5408" s="126" t="s">
        <v>1331</v>
      </c>
    </row>
    <row r="5409" spans="1:16" ht="102">
      <c r="A5409" s="126">
        <v>513</v>
      </c>
      <c r="B5409" s="126"/>
      <c r="C5409" s="127" t="s">
        <v>201</v>
      </c>
      <c r="D5409" s="121">
        <v>43062</v>
      </c>
      <c r="E5409" s="122" t="s">
        <v>11050</v>
      </c>
      <c r="F5409" s="122" t="s">
        <v>15</v>
      </c>
      <c r="G5409" s="122">
        <v>3666</v>
      </c>
      <c r="H5409" s="126"/>
      <c r="I5409" s="130" t="s">
        <v>12397</v>
      </c>
      <c r="J5409" s="126"/>
      <c r="K5409" s="126"/>
      <c r="L5409" s="126"/>
      <c r="M5409" s="126"/>
      <c r="N5409" s="226">
        <v>50</v>
      </c>
      <c r="O5409" s="226">
        <v>0</v>
      </c>
      <c r="P5409" s="126" t="s">
        <v>1331</v>
      </c>
    </row>
    <row r="5410" spans="1:16" ht="76.5">
      <c r="A5410" s="126">
        <v>25</v>
      </c>
      <c r="B5410" s="126"/>
      <c r="C5410" s="127" t="s">
        <v>695</v>
      </c>
      <c r="D5410" s="121">
        <v>43062</v>
      </c>
      <c r="E5410" s="122" t="s">
        <v>11051</v>
      </c>
      <c r="F5410" s="122" t="s">
        <v>1368</v>
      </c>
      <c r="G5410" s="122">
        <v>15626102</v>
      </c>
      <c r="H5410" s="126"/>
      <c r="I5410" s="130" t="s">
        <v>12398</v>
      </c>
      <c r="J5410" s="126"/>
      <c r="K5410" s="126"/>
      <c r="L5410" s="126"/>
      <c r="M5410" s="126"/>
      <c r="N5410" s="226">
        <v>153867.91</v>
      </c>
      <c r="O5410" s="226">
        <v>0</v>
      </c>
      <c r="P5410" s="126" t="s">
        <v>1331</v>
      </c>
    </row>
    <row r="5411" spans="1:16" ht="76.5">
      <c r="A5411" s="126">
        <v>25</v>
      </c>
      <c r="B5411" s="126"/>
      <c r="C5411" s="127" t="s">
        <v>695</v>
      </c>
      <c r="D5411" s="121">
        <v>43062</v>
      </c>
      <c r="E5411" s="122" t="s">
        <v>11052</v>
      </c>
      <c r="F5411" s="122" t="s">
        <v>1368</v>
      </c>
      <c r="G5411" s="122">
        <v>15626101</v>
      </c>
      <c r="H5411" s="126"/>
      <c r="I5411" s="130" t="s">
        <v>12399</v>
      </c>
      <c r="J5411" s="126"/>
      <c r="K5411" s="126"/>
      <c r="L5411" s="126"/>
      <c r="M5411" s="126"/>
      <c r="N5411" s="226">
        <v>365283.86</v>
      </c>
      <c r="O5411" s="226">
        <v>0</v>
      </c>
      <c r="P5411" s="126" t="s">
        <v>1331</v>
      </c>
    </row>
    <row r="5412" spans="1:16" ht="76.5">
      <c r="A5412" s="126">
        <v>25</v>
      </c>
      <c r="B5412" s="126"/>
      <c r="C5412" s="127" t="s">
        <v>695</v>
      </c>
      <c r="D5412" s="121">
        <v>43062</v>
      </c>
      <c r="E5412" s="122" t="s">
        <v>11053</v>
      </c>
      <c r="F5412" s="122" t="s">
        <v>1368</v>
      </c>
      <c r="G5412" s="122">
        <v>15626099</v>
      </c>
      <c r="H5412" s="126"/>
      <c r="I5412" s="130" t="s">
        <v>12400</v>
      </c>
      <c r="J5412" s="126"/>
      <c r="K5412" s="126"/>
      <c r="L5412" s="126"/>
      <c r="M5412" s="126"/>
      <c r="N5412" s="226">
        <v>785437.31</v>
      </c>
      <c r="O5412" s="226">
        <v>0</v>
      </c>
      <c r="P5412" s="126" t="s">
        <v>1331</v>
      </c>
    </row>
    <row r="5413" spans="1:16" ht="76.5">
      <c r="A5413" s="126">
        <v>25</v>
      </c>
      <c r="B5413" s="126"/>
      <c r="C5413" s="127" t="s">
        <v>695</v>
      </c>
      <c r="D5413" s="121">
        <v>43062</v>
      </c>
      <c r="E5413" s="122" t="s">
        <v>11054</v>
      </c>
      <c r="F5413" s="122" t="s">
        <v>1368</v>
      </c>
      <c r="G5413" s="122">
        <v>15626097</v>
      </c>
      <c r="H5413" s="126"/>
      <c r="I5413" s="130" t="s">
        <v>12401</v>
      </c>
      <c r="J5413" s="126"/>
      <c r="K5413" s="126"/>
      <c r="L5413" s="126"/>
      <c r="M5413" s="126"/>
      <c r="N5413" s="226">
        <v>138550.34</v>
      </c>
      <c r="O5413" s="226">
        <v>0</v>
      </c>
      <c r="P5413" s="126" t="s">
        <v>1331</v>
      </c>
    </row>
    <row r="5414" spans="1:16" ht="76.5">
      <c r="A5414" s="126">
        <v>25</v>
      </c>
      <c r="B5414" s="126"/>
      <c r="C5414" s="127" t="s">
        <v>695</v>
      </c>
      <c r="D5414" s="121">
        <v>43062</v>
      </c>
      <c r="E5414" s="122" t="s">
        <v>11055</v>
      </c>
      <c r="F5414" s="122" t="s">
        <v>1368</v>
      </c>
      <c r="G5414" s="122">
        <v>15626095</v>
      </c>
      <c r="H5414" s="126"/>
      <c r="I5414" s="130" t="s">
        <v>12402</v>
      </c>
      <c r="J5414" s="126"/>
      <c r="K5414" s="126"/>
      <c r="L5414" s="126"/>
      <c r="M5414" s="126"/>
      <c r="N5414" s="226">
        <v>48580.42</v>
      </c>
      <c r="O5414" s="226">
        <v>0</v>
      </c>
      <c r="P5414" s="126" t="s">
        <v>1331</v>
      </c>
    </row>
    <row r="5415" spans="1:16" ht="76.5">
      <c r="A5415" s="126">
        <v>25</v>
      </c>
      <c r="B5415" s="126"/>
      <c r="C5415" s="127" t="s">
        <v>695</v>
      </c>
      <c r="D5415" s="121">
        <v>43062</v>
      </c>
      <c r="E5415" s="122" t="s">
        <v>11056</v>
      </c>
      <c r="F5415" s="122" t="s">
        <v>1368</v>
      </c>
      <c r="G5415" s="122">
        <v>15626094</v>
      </c>
      <c r="H5415" s="126"/>
      <c r="I5415" s="130" t="s">
        <v>12401</v>
      </c>
      <c r="J5415" s="126"/>
      <c r="K5415" s="126"/>
      <c r="L5415" s="126"/>
      <c r="M5415" s="126"/>
      <c r="N5415" s="226">
        <v>132071.95000000001</v>
      </c>
      <c r="O5415" s="226">
        <v>0</v>
      </c>
      <c r="P5415" s="126" t="s">
        <v>1331</v>
      </c>
    </row>
    <row r="5416" spans="1:16" ht="76.5">
      <c r="A5416" s="126">
        <v>25</v>
      </c>
      <c r="B5416" s="126"/>
      <c r="C5416" s="127" t="s">
        <v>695</v>
      </c>
      <c r="D5416" s="121">
        <v>43062</v>
      </c>
      <c r="E5416" s="122" t="s">
        <v>11057</v>
      </c>
      <c r="F5416" s="122" t="s">
        <v>1368</v>
      </c>
      <c r="G5416" s="122">
        <v>15626092</v>
      </c>
      <c r="H5416" s="126"/>
      <c r="I5416" s="130" t="s">
        <v>12403</v>
      </c>
      <c r="J5416" s="126"/>
      <c r="K5416" s="126"/>
      <c r="L5416" s="126"/>
      <c r="M5416" s="126"/>
      <c r="N5416" s="226">
        <v>96808.27</v>
      </c>
      <c r="O5416" s="226">
        <v>0</v>
      </c>
      <c r="P5416" s="126" t="s">
        <v>1331</v>
      </c>
    </row>
    <row r="5417" spans="1:16" ht="76.5">
      <c r="A5417" s="126">
        <v>25</v>
      </c>
      <c r="B5417" s="126"/>
      <c r="C5417" s="127" t="s">
        <v>695</v>
      </c>
      <c r="D5417" s="121">
        <v>43062</v>
      </c>
      <c r="E5417" s="122" t="s">
        <v>11058</v>
      </c>
      <c r="F5417" s="122" t="s">
        <v>1368</v>
      </c>
      <c r="G5417" s="122">
        <v>15626089</v>
      </c>
      <c r="H5417" s="126"/>
      <c r="I5417" s="130" t="s">
        <v>12404</v>
      </c>
      <c r="J5417" s="126"/>
      <c r="K5417" s="126"/>
      <c r="L5417" s="126"/>
      <c r="M5417" s="126"/>
      <c r="N5417" s="226">
        <v>101839.58</v>
      </c>
      <c r="O5417" s="226">
        <v>0</v>
      </c>
      <c r="P5417" s="126" t="s">
        <v>1331</v>
      </c>
    </row>
    <row r="5418" spans="1:16" ht="76.5">
      <c r="A5418" s="126">
        <v>25</v>
      </c>
      <c r="B5418" s="126"/>
      <c r="C5418" s="127" t="s">
        <v>695</v>
      </c>
      <c r="D5418" s="121">
        <v>43062</v>
      </c>
      <c r="E5418" s="122" t="s">
        <v>11059</v>
      </c>
      <c r="F5418" s="122" t="s">
        <v>1368</v>
      </c>
      <c r="G5418" s="122">
        <v>15626087</v>
      </c>
      <c r="H5418" s="126"/>
      <c r="I5418" s="130" t="s">
        <v>12405</v>
      </c>
      <c r="J5418" s="126"/>
      <c r="K5418" s="126"/>
      <c r="L5418" s="126"/>
      <c r="M5418" s="126"/>
      <c r="N5418" s="226">
        <v>519268.14</v>
      </c>
      <c r="O5418" s="226">
        <v>0</v>
      </c>
      <c r="P5418" s="126" t="s">
        <v>1331</v>
      </c>
    </row>
    <row r="5419" spans="1:16" ht="76.5">
      <c r="A5419" s="126">
        <v>25</v>
      </c>
      <c r="B5419" s="126"/>
      <c r="C5419" s="127" t="s">
        <v>695</v>
      </c>
      <c r="D5419" s="121">
        <v>43062</v>
      </c>
      <c r="E5419" s="122" t="s">
        <v>11060</v>
      </c>
      <c r="F5419" s="122" t="s">
        <v>1368</v>
      </c>
      <c r="G5419" s="122">
        <v>15626086</v>
      </c>
      <c r="H5419" s="126"/>
      <c r="I5419" s="130" t="s">
        <v>12406</v>
      </c>
      <c r="J5419" s="126"/>
      <c r="K5419" s="126"/>
      <c r="L5419" s="126"/>
      <c r="M5419" s="126"/>
      <c r="N5419" s="226">
        <v>6000000</v>
      </c>
      <c r="O5419" s="226">
        <v>0</v>
      </c>
      <c r="P5419" s="126" t="s">
        <v>1331</v>
      </c>
    </row>
    <row r="5420" spans="1:16" ht="76.5">
      <c r="A5420" s="126">
        <v>25</v>
      </c>
      <c r="B5420" s="126"/>
      <c r="C5420" s="127" t="s">
        <v>695</v>
      </c>
      <c r="D5420" s="121">
        <v>43062</v>
      </c>
      <c r="E5420" s="122" t="s">
        <v>11061</v>
      </c>
      <c r="F5420" s="122" t="s">
        <v>1368</v>
      </c>
      <c r="G5420" s="122">
        <v>15639416</v>
      </c>
      <c r="H5420" s="126"/>
      <c r="I5420" s="130" t="s">
        <v>12407</v>
      </c>
      <c r="J5420" s="126"/>
      <c r="K5420" s="126"/>
      <c r="L5420" s="126"/>
      <c r="M5420" s="126"/>
      <c r="N5420" s="226">
        <v>1065208.8799999999</v>
      </c>
      <c r="O5420" s="226">
        <v>0</v>
      </c>
      <c r="P5420" s="126" t="s">
        <v>1331</v>
      </c>
    </row>
    <row r="5421" spans="1:16" ht="76.5">
      <c r="A5421" s="126">
        <v>25</v>
      </c>
      <c r="B5421" s="126"/>
      <c r="C5421" s="127" t="s">
        <v>695</v>
      </c>
      <c r="D5421" s="121">
        <v>43062</v>
      </c>
      <c r="E5421" s="122" t="s">
        <v>11062</v>
      </c>
      <c r="F5421" s="122" t="s">
        <v>1368</v>
      </c>
      <c r="G5421" s="122">
        <v>15643757</v>
      </c>
      <c r="H5421" s="126"/>
      <c r="I5421" s="130" t="s">
        <v>12408</v>
      </c>
      <c r="J5421" s="126"/>
      <c r="K5421" s="126"/>
      <c r="L5421" s="126"/>
      <c r="M5421" s="126"/>
      <c r="N5421" s="226">
        <v>383290.53</v>
      </c>
      <c r="O5421" s="226">
        <v>0</v>
      </c>
      <c r="P5421" s="126" t="s">
        <v>1331</v>
      </c>
    </row>
    <row r="5422" spans="1:16" ht="76.5">
      <c r="A5422" s="126">
        <v>25</v>
      </c>
      <c r="B5422" s="126"/>
      <c r="C5422" s="127" t="s">
        <v>695</v>
      </c>
      <c r="D5422" s="121">
        <v>43062</v>
      </c>
      <c r="E5422" s="122" t="s">
        <v>11063</v>
      </c>
      <c r="F5422" s="122" t="s">
        <v>1368</v>
      </c>
      <c r="G5422" s="122">
        <v>15639425</v>
      </c>
      <c r="H5422" s="126"/>
      <c r="I5422" s="130" t="s">
        <v>12409</v>
      </c>
      <c r="J5422" s="126"/>
      <c r="K5422" s="126"/>
      <c r="L5422" s="126"/>
      <c r="M5422" s="126"/>
      <c r="N5422" s="226">
        <v>230632.69</v>
      </c>
      <c r="O5422" s="226">
        <v>0</v>
      </c>
      <c r="P5422" s="126" t="s">
        <v>1331</v>
      </c>
    </row>
    <row r="5423" spans="1:16" ht="76.5">
      <c r="A5423" s="126">
        <v>25</v>
      </c>
      <c r="B5423" s="126"/>
      <c r="C5423" s="127" t="s">
        <v>695</v>
      </c>
      <c r="D5423" s="121">
        <v>43062</v>
      </c>
      <c r="E5423" s="122" t="s">
        <v>11064</v>
      </c>
      <c r="F5423" s="122" t="s">
        <v>1368</v>
      </c>
      <c r="G5423" s="122">
        <v>15626107</v>
      </c>
      <c r="H5423" s="126"/>
      <c r="I5423" s="130" t="s">
        <v>12410</v>
      </c>
      <c r="J5423" s="126"/>
      <c r="K5423" s="126"/>
      <c r="L5423" s="126"/>
      <c r="M5423" s="126"/>
      <c r="N5423" s="226">
        <v>979127.82</v>
      </c>
      <c r="O5423" s="226">
        <v>0</v>
      </c>
      <c r="P5423" s="126" t="s">
        <v>1331</v>
      </c>
    </row>
    <row r="5424" spans="1:16" ht="76.5">
      <c r="A5424" s="126">
        <v>25</v>
      </c>
      <c r="B5424" s="126"/>
      <c r="C5424" s="127" t="s">
        <v>695</v>
      </c>
      <c r="D5424" s="121">
        <v>43062</v>
      </c>
      <c r="E5424" s="122" t="s">
        <v>11065</v>
      </c>
      <c r="F5424" s="122" t="s">
        <v>1368</v>
      </c>
      <c r="G5424" s="122">
        <v>15626106</v>
      </c>
      <c r="H5424" s="126"/>
      <c r="I5424" s="130" t="s">
        <v>12411</v>
      </c>
      <c r="J5424" s="126"/>
      <c r="K5424" s="126"/>
      <c r="L5424" s="126"/>
      <c r="M5424" s="126"/>
      <c r="N5424" s="226">
        <v>1521666.8</v>
      </c>
      <c r="O5424" s="226">
        <v>0</v>
      </c>
      <c r="P5424" s="126" t="s">
        <v>1331</v>
      </c>
    </row>
    <row r="5425" spans="1:16" ht="76.5">
      <c r="A5425" s="126">
        <v>25</v>
      </c>
      <c r="B5425" s="126"/>
      <c r="C5425" s="127" t="s">
        <v>695</v>
      </c>
      <c r="D5425" s="121">
        <v>43062</v>
      </c>
      <c r="E5425" s="122" t="s">
        <v>11066</v>
      </c>
      <c r="F5425" s="122" t="s">
        <v>1368</v>
      </c>
      <c r="G5425" s="122">
        <v>15626105</v>
      </c>
      <c r="H5425" s="126"/>
      <c r="I5425" s="130" t="s">
        <v>12412</v>
      </c>
      <c r="J5425" s="126"/>
      <c r="K5425" s="126"/>
      <c r="L5425" s="126"/>
      <c r="M5425" s="126"/>
      <c r="N5425" s="226">
        <v>694934.7</v>
      </c>
      <c r="O5425" s="223">
        <v>0</v>
      </c>
      <c r="P5425" s="126" t="s">
        <v>1331</v>
      </c>
    </row>
    <row r="5426" spans="1:16" ht="76.5">
      <c r="A5426" s="126">
        <v>25</v>
      </c>
      <c r="B5426" s="126"/>
      <c r="C5426" s="127" t="s">
        <v>695</v>
      </c>
      <c r="D5426" s="121">
        <v>43062</v>
      </c>
      <c r="E5426" s="122" t="s">
        <v>11067</v>
      </c>
      <c r="F5426" s="122" t="s">
        <v>1368</v>
      </c>
      <c r="G5426" s="122">
        <v>15626103</v>
      </c>
      <c r="H5426" s="126"/>
      <c r="I5426" s="130" t="s">
        <v>12413</v>
      </c>
      <c r="J5426" s="126"/>
      <c r="K5426" s="126"/>
      <c r="L5426" s="126"/>
      <c r="M5426" s="126"/>
      <c r="N5426" s="226">
        <v>93366.44</v>
      </c>
      <c r="O5426" s="226">
        <v>0</v>
      </c>
      <c r="P5426" s="126" t="s">
        <v>1331</v>
      </c>
    </row>
    <row r="5427" spans="1:16" ht="76.5">
      <c r="A5427" s="126">
        <v>25</v>
      </c>
      <c r="B5427" s="126"/>
      <c r="C5427" s="127" t="s">
        <v>695</v>
      </c>
      <c r="D5427" s="121">
        <v>43062</v>
      </c>
      <c r="E5427" s="122" t="s">
        <v>11068</v>
      </c>
      <c r="F5427" s="122" t="s">
        <v>1368</v>
      </c>
      <c r="G5427" s="122">
        <v>15621762</v>
      </c>
      <c r="H5427" s="126"/>
      <c r="I5427" s="130" t="s">
        <v>12414</v>
      </c>
      <c r="J5427" s="126"/>
      <c r="K5427" s="126"/>
      <c r="L5427" s="126"/>
      <c r="M5427" s="126"/>
      <c r="N5427" s="226">
        <v>468976.55</v>
      </c>
      <c r="O5427" s="226">
        <v>0</v>
      </c>
      <c r="P5427" s="126" t="s">
        <v>1331</v>
      </c>
    </row>
    <row r="5428" spans="1:16" ht="76.5">
      <c r="A5428" s="126">
        <v>25</v>
      </c>
      <c r="B5428" s="126"/>
      <c r="C5428" s="127" t="s">
        <v>695</v>
      </c>
      <c r="D5428" s="121">
        <v>43062</v>
      </c>
      <c r="E5428" s="122" t="s">
        <v>11069</v>
      </c>
      <c r="F5428" s="122" t="s">
        <v>1368</v>
      </c>
      <c r="G5428" s="122">
        <v>15626085</v>
      </c>
      <c r="H5428" s="126"/>
      <c r="I5428" s="130" t="s">
        <v>12415</v>
      </c>
      <c r="J5428" s="126"/>
      <c r="K5428" s="126"/>
      <c r="L5428" s="126"/>
      <c r="M5428" s="126"/>
      <c r="N5428" s="226">
        <v>767656.5</v>
      </c>
      <c r="O5428" s="226">
        <v>0</v>
      </c>
      <c r="P5428" s="126" t="s">
        <v>1331</v>
      </c>
    </row>
    <row r="5429" spans="1:16" ht="76.5">
      <c r="A5429" s="126">
        <v>25</v>
      </c>
      <c r="B5429" s="126"/>
      <c r="C5429" s="127" t="s">
        <v>695</v>
      </c>
      <c r="D5429" s="121">
        <v>43062</v>
      </c>
      <c r="E5429" s="122" t="s">
        <v>11070</v>
      </c>
      <c r="F5429" s="122" t="s">
        <v>1368</v>
      </c>
      <c r="G5429" s="122">
        <v>15623000</v>
      </c>
      <c r="H5429" s="126"/>
      <c r="I5429" s="130" t="s">
        <v>12416</v>
      </c>
      <c r="J5429" s="126"/>
      <c r="K5429" s="126"/>
      <c r="L5429" s="126"/>
      <c r="M5429" s="126"/>
      <c r="N5429" s="226">
        <v>229826.9</v>
      </c>
      <c r="O5429" s="226">
        <v>0</v>
      </c>
      <c r="P5429" s="126" t="s">
        <v>1331</v>
      </c>
    </row>
    <row r="5430" spans="1:16" ht="76.5">
      <c r="A5430" s="126">
        <v>25</v>
      </c>
      <c r="B5430" s="126"/>
      <c r="C5430" s="127" t="s">
        <v>695</v>
      </c>
      <c r="D5430" s="121">
        <v>43062</v>
      </c>
      <c r="E5430" s="122" t="s">
        <v>11071</v>
      </c>
      <c r="F5430" s="122" t="s">
        <v>1368</v>
      </c>
      <c r="G5430" s="122">
        <v>15622281</v>
      </c>
      <c r="H5430" s="126"/>
      <c r="I5430" s="130" t="s">
        <v>12417</v>
      </c>
      <c r="J5430" s="126"/>
      <c r="K5430" s="126"/>
      <c r="L5430" s="126"/>
      <c r="M5430" s="126"/>
      <c r="N5430" s="226">
        <v>624782.1</v>
      </c>
      <c r="O5430" s="226">
        <v>0</v>
      </c>
      <c r="P5430" s="126" t="s">
        <v>1331</v>
      </c>
    </row>
    <row r="5431" spans="1:16" ht="76.5">
      <c r="A5431" s="126">
        <v>25</v>
      </c>
      <c r="B5431" s="126"/>
      <c r="C5431" s="127" t="s">
        <v>695</v>
      </c>
      <c r="D5431" s="121">
        <v>43062</v>
      </c>
      <c r="E5431" s="122" t="s">
        <v>11072</v>
      </c>
      <c r="F5431" s="122" t="s">
        <v>1368</v>
      </c>
      <c r="G5431" s="122">
        <v>15621907</v>
      </c>
      <c r="H5431" s="126"/>
      <c r="I5431" s="130" t="s">
        <v>12418</v>
      </c>
      <c r="J5431" s="126"/>
      <c r="K5431" s="126"/>
      <c r="L5431" s="126"/>
      <c r="M5431" s="126"/>
      <c r="N5431" s="226">
        <v>180722.93</v>
      </c>
      <c r="O5431" s="226">
        <v>0</v>
      </c>
      <c r="P5431" s="126" t="s">
        <v>1331</v>
      </c>
    </row>
    <row r="5432" spans="1:16" ht="76.5">
      <c r="A5432" s="126">
        <v>25</v>
      </c>
      <c r="B5432" s="126"/>
      <c r="C5432" s="127" t="s">
        <v>695</v>
      </c>
      <c r="D5432" s="121">
        <v>43062</v>
      </c>
      <c r="E5432" s="122" t="s">
        <v>11073</v>
      </c>
      <c r="F5432" s="122" t="s">
        <v>1368</v>
      </c>
      <c r="G5432" s="122">
        <v>15621882</v>
      </c>
      <c r="H5432" s="126"/>
      <c r="I5432" s="130" t="s">
        <v>12419</v>
      </c>
      <c r="J5432" s="126"/>
      <c r="K5432" s="126"/>
      <c r="L5432" s="126"/>
      <c r="M5432" s="126"/>
      <c r="N5432" s="226">
        <v>115016.33</v>
      </c>
      <c r="O5432" s="226">
        <v>0</v>
      </c>
      <c r="P5432" s="126" t="s">
        <v>1331</v>
      </c>
    </row>
    <row r="5433" spans="1:16" ht="76.5">
      <c r="A5433" s="126">
        <v>25</v>
      </c>
      <c r="B5433" s="126"/>
      <c r="C5433" s="127" t="s">
        <v>695</v>
      </c>
      <c r="D5433" s="121">
        <v>43062</v>
      </c>
      <c r="E5433" s="122" t="s">
        <v>11074</v>
      </c>
      <c r="F5433" s="122" t="s">
        <v>1368</v>
      </c>
      <c r="G5433" s="122">
        <v>15621859</v>
      </c>
      <c r="H5433" s="126"/>
      <c r="I5433" s="130" t="s">
        <v>12420</v>
      </c>
      <c r="J5433" s="126"/>
      <c r="K5433" s="126"/>
      <c r="L5433" s="126"/>
      <c r="M5433" s="126"/>
      <c r="N5433" s="226">
        <v>427332.42</v>
      </c>
      <c r="O5433" s="226">
        <v>0</v>
      </c>
      <c r="P5433" s="126" t="s">
        <v>1331</v>
      </c>
    </row>
    <row r="5434" spans="1:16" ht="76.5">
      <c r="A5434" s="126">
        <v>25</v>
      </c>
      <c r="B5434" s="126"/>
      <c r="C5434" s="127" t="s">
        <v>695</v>
      </c>
      <c r="D5434" s="121">
        <v>43062</v>
      </c>
      <c r="E5434" s="122" t="s">
        <v>11075</v>
      </c>
      <c r="F5434" s="122" t="s">
        <v>1368</v>
      </c>
      <c r="G5434" s="122">
        <v>15621857</v>
      </c>
      <c r="H5434" s="126"/>
      <c r="I5434" s="130" t="s">
        <v>12421</v>
      </c>
      <c r="J5434" s="126"/>
      <c r="K5434" s="126"/>
      <c r="L5434" s="126"/>
      <c r="M5434" s="126"/>
      <c r="N5434" s="226">
        <v>696605.37</v>
      </c>
      <c r="O5434" s="226">
        <v>0</v>
      </c>
      <c r="P5434" s="126" t="s">
        <v>1331</v>
      </c>
    </row>
    <row r="5435" spans="1:16" ht="76.5">
      <c r="A5435" s="126">
        <v>25</v>
      </c>
      <c r="B5435" s="126"/>
      <c r="C5435" s="127" t="s">
        <v>695</v>
      </c>
      <c r="D5435" s="121">
        <v>43062</v>
      </c>
      <c r="E5435" s="122" t="s">
        <v>11076</v>
      </c>
      <c r="F5435" s="122" t="s">
        <v>1368</v>
      </c>
      <c r="G5435" s="122">
        <v>15621844</v>
      </c>
      <c r="H5435" s="126"/>
      <c r="I5435" s="130" t="s">
        <v>12422</v>
      </c>
      <c r="J5435" s="126"/>
      <c r="K5435" s="126"/>
      <c r="L5435" s="126"/>
      <c r="M5435" s="126"/>
      <c r="N5435" s="226">
        <v>352123.52</v>
      </c>
      <c r="O5435" s="226">
        <v>0</v>
      </c>
      <c r="P5435" s="126" t="s">
        <v>1331</v>
      </c>
    </row>
    <row r="5436" spans="1:16" ht="76.5">
      <c r="A5436" s="126">
        <v>25</v>
      </c>
      <c r="B5436" s="126"/>
      <c r="C5436" s="127" t="s">
        <v>695</v>
      </c>
      <c r="D5436" s="121">
        <v>43062</v>
      </c>
      <c r="E5436" s="122" t="s">
        <v>11077</v>
      </c>
      <c r="F5436" s="122" t="s">
        <v>1368</v>
      </c>
      <c r="G5436" s="122">
        <v>15626096</v>
      </c>
      <c r="H5436" s="126"/>
      <c r="I5436" s="130" t="s">
        <v>12423</v>
      </c>
      <c r="J5436" s="126"/>
      <c r="K5436" s="126"/>
      <c r="L5436" s="126"/>
      <c r="M5436" s="126"/>
      <c r="N5436" s="226">
        <v>228697.72</v>
      </c>
      <c r="O5436" s="226">
        <v>0</v>
      </c>
      <c r="P5436" s="126" t="s">
        <v>1331</v>
      </c>
    </row>
    <row r="5437" spans="1:16" ht="76.5">
      <c r="A5437" s="126">
        <v>25</v>
      </c>
      <c r="B5437" s="126"/>
      <c r="C5437" s="127" t="s">
        <v>695</v>
      </c>
      <c r="D5437" s="121">
        <v>43062</v>
      </c>
      <c r="E5437" s="122" t="s">
        <v>11078</v>
      </c>
      <c r="F5437" s="122" t="s">
        <v>1368</v>
      </c>
      <c r="G5437" s="122">
        <v>15607328</v>
      </c>
      <c r="H5437" s="126"/>
      <c r="I5437" s="130" t="s">
        <v>12424</v>
      </c>
      <c r="J5437" s="126"/>
      <c r="K5437" s="126"/>
      <c r="L5437" s="126"/>
      <c r="M5437" s="126"/>
      <c r="N5437" s="226">
        <v>410201.55</v>
      </c>
      <c r="O5437" s="226">
        <v>0</v>
      </c>
      <c r="P5437" s="126" t="s">
        <v>1331</v>
      </c>
    </row>
    <row r="5438" spans="1:16" ht="63.75">
      <c r="A5438" s="126">
        <v>25</v>
      </c>
      <c r="B5438" s="126"/>
      <c r="C5438" s="127" t="s">
        <v>695</v>
      </c>
      <c r="D5438" s="121">
        <v>43062</v>
      </c>
      <c r="E5438" s="122" t="s">
        <v>11079</v>
      </c>
      <c r="F5438" s="122" t="s">
        <v>1368</v>
      </c>
      <c r="G5438" s="122">
        <v>15621263</v>
      </c>
      <c r="H5438" s="126"/>
      <c r="I5438" s="130" t="s">
        <v>12425</v>
      </c>
      <c r="J5438" s="126"/>
      <c r="K5438" s="126"/>
      <c r="L5438" s="126"/>
      <c r="M5438" s="126"/>
      <c r="N5438" s="226">
        <v>1507557.35</v>
      </c>
      <c r="O5438" s="226">
        <v>0</v>
      </c>
      <c r="P5438" s="126" t="s">
        <v>1331</v>
      </c>
    </row>
    <row r="5439" spans="1:16" ht="76.5">
      <c r="A5439" s="126">
        <v>25</v>
      </c>
      <c r="B5439" s="126"/>
      <c r="C5439" s="127" t="s">
        <v>695</v>
      </c>
      <c r="D5439" s="121">
        <v>43062</v>
      </c>
      <c r="E5439" s="122" t="s">
        <v>11080</v>
      </c>
      <c r="F5439" s="122" t="s">
        <v>1368</v>
      </c>
      <c r="G5439" s="122">
        <v>15625827</v>
      </c>
      <c r="H5439" s="126"/>
      <c r="I5439" s="130" t="s">
        <v>12426</v>
      </c>
      <c r="J5439" s="126"/>
      <c r="K5439" s="126"/>
      <c r="L5439" s="126"/>
      <c r="M5439" s="126"/>
      <c r="N5439" s="226">
        <v>2369803.63</v>
      </c>
      <c r="O5439" s="226">
        <v>0</v>
      </c>
      <c r="P5439" s="126" t="s">
        <v>1331</v>
      </c>
    </row>
    <row r="5440" spans="1:16" ht="76.5">
      <c r="A5440" s="126">
        <v>25</v>
      </c>
      <c r="B5440" s="126"/>
      <c r="C5440" s="127" t="s">
        <v>695</v>
      </c>
      <c r="D5440" s="121">
        <v>43062</v>
      </c>
      <c r="E5440" s="122" t="s">
        <v>11081</v>
      </c>
      <c r="F5440" s="122" t="s">
        <v>1368</v>
      </c>
      <c r="G5440" s="122">
        <v>15621763</v>
      </c>
      <c r="H5440" s="126"/>
      <c r="I5440" s="130" t="s">
        <v>12427</v>
      </c>
      <c r="J5440" s="126"/>
      <c r="K5440" s="126"/>
      <c r="L5440" s="126"/>
      <c r="M5440" s="126"/>
      <c r="N5440" s="226">
        <v>94607.03</v>
      </c>
      <c r="O5440" s="226">
        <v>0</v>
      </c>
      <c r="P5440" s="126" t="s">
        <v>1331</v>
      </c>
    </row>
    <row r="5441" spans="1:16" ht="76.5">
      <c r="A5441" s="126">
        <v>25</v>
      </c>
      <c r="B5441" s="126"/>
      <c r="C5441" s="127" t="s">
        <v>695</v>
      </c>
      <c r="D5441" s="121">
        <v>43062</v>
      </c>
      <c r="E5441" s="122" t="s">
        <v>11082</v>
      </c>
      <c r="F5441" s="122" t="s">
        <v>1368</v>
      </c>
      <c r="G5441" s="122">
        <v>15621761</v>
      </c>
      <c r="H5441" s="126"/>
      <c r="I5441" s="130" t="s">
        <v>12428</v>
      </c>
      <c r="J5441" s="126"/>
      <c r="K5441" s="126"/>
      <c r="L5441" s="126"/>
      <c r="M5441" s="126"/>
      <c r="N5441" s="226">
        <v>725045.93</v>
      </c>
      <c r="O5441" s="226">
        <v>0</v>
      </c>
      <c r="P5441" s="126" t="s">
        <v>1331</v>
      </c>
    </row>
    <row r="5442" spans="1:16" ht="76.5">
      <c r="A5442" s="126">
        <v>25</v>
      </c>
      <c r="B5442" s="126"/>
      <c r="C5442" s="127" t="s">
        <v>695</v>
      </c>
      <c r="D5442" s="121">
        <v>43062</v>
      </c>
      <c r="E5442" s="122" t="s">
        <v>11083</v>
      </c>
      <c r="F5442" s="122" t="s">
        <v>1368</v>
      </c>
      <c r="G5442" s="122">
        <v>15621760</v>
      </c>
      <c r="H5442" s="126"/>
      <c r="I5442" s="130" t="s">
        <v>12429</v>
      </c>
      <c r="J5442" s="126"/>
      <c r="K5442" s="126"/>
      <c r="L5442" s="126"/>
      <c r="M5442" s="126"/>
      <c r="N5442" s="226">
        <v>486964.54</v>
      </c>
      <c r="O5442" s="226">
        <v>0</v>
      </c>
      <c r="P5442" s="126" t="s">
        <v>1331</v>
      </c>
    </row>
    <row r="5443" spans="1:16" ht="76.5">
      <c r="A5443" s="126">
        <v>25</v>
      </c>
      <c r="B5443" s="126"/>
      <c r="C5443" s="127" t="s">
        <v>695</v>
      </c>
      <c r="D5443" s="121">
        <v>43062</v>
      </c>
      <c r="E5443" s="122" t="s">
        <v>11084</v>
      </c>
      <c r="F5443" s="122" t="s">
        <v>1368</v>
      </c>
      <c r="G5443" s="122">
        <v>15621758</v>
      </c>
      <c r="H5443" s="126"/>
      <c r="I5443" s="130" t="s">
        <v>12430</v>
      </c>
      <c r="J5443" s="126"/>
      <c r="K5443" s="126"/>
      <c r="L5443" s="126"/>
      <c r="M5443" s="126"/>
      <c r="N5443" s="226">
        <v>1672372.47</v>
      </c>
      <c r="O5443" s="226">
        <v>0</v>
      </c>
      <c r="P5443" s="126" t="s">
        <v>1331</v>
      </c>
    </row>
    <row r="5444" spans="1:16" ht="76.5">
      <c r="A5444" s="126">
        <v>25</v>
      </c>
      <c r="B5444" s="126"/>
      <c r="C5444" s="127" t="s">
        <v>695</v>
      </c>
      <c r="D5444" s="121">
        <v>43062</v>
      </c>
      <c r="E5444" s="122" t="s">
        <v>11085</v>
      </c>
      <c r="F5444" s="122" t="s">
        <v>1368</v>
      </c>
      <c r="G5444" s="122">
        <v>15626093</v>
      </c>
      <c r="H5444" s="126"/>
      <c r="I5444" s="130" t="s">
        <v>12431</v>
      </c>
      <c r="J5444" s="126"/>
      <c r="K5444" s="126"/>
      <c r="L5444" s="126"/>
      <c r="M5444" s="126"/>
      <c r="N5444" s="226">
        <v>1004816.33</v>
      </c>
      <c r="O5444" s="226">
        <v>0</v>
      </c>
      <c r="P5444" s="126" t="s">
        <v>1331</v>
      </c>
    </row>
    <row r="5445" spans="1:16" ht="76.5">
      <c r="A5445" s="126">
        <v>25</v>
      </c>
      <c r="B5445" s="126"/>
      <c r="C5445" s="127" t="s">
        <v>695</v>
      </c>
      <c r="D5445" s="121">
        <v>43062</v>
      </c>
      <c r="E5445" s="122" t="s">
        <v>11086</v>
      </c>
      <c r="F5445" s="122" t="s">
        <v>1368</v>
      </c>
      <c r="G5445" s="122">
        <v>15626091</v>
      </c>
      <c r="H5445" s="126"/>
      <c r="I5445" s="130" t="s">
        <v>12432</v>
      </c>
      <c r="J5445" s="126"/>
      <c r="K5445" s="126"/>
      <c r="L5445" s="126"/>
      <c r="M5445" s="126"/>
      <c r="N5445" s="226">
        <v>377056.94</v>
      </c>
      <c r="O5445" s="226">
        <v>0</v>
      </c>
      <c r="P5445" s="126" t="s">
        <v>1331</v>
      </c>
    </row>
    <row r="5446" spans="1:16" ht="76.5">
      <c r="A5446" s="126">
        <v>25</v>
      </c>
      <c r="B5446" s="126"/>
      <c r="C5446" s="127" t="s">
        <v>695</v>
      </c>
      <c r="D5446" s="121">
        <v>43062</v>
      </c>
      <c r="E5446" s="122" t="s">
        <v>11087</v>
      </c>
      <c r="F5446" s="122" t="s">
        <v>1368</v>
      </c>
      <c r="G5446" s="122">
        <v>15626090</v>
      </c>
      <c r="H5446" s="126"/>
      <c r="I5446" s="130" t="s">
        <v>12433</v>
      </c>
      <c r="J5446" s="126"/>
      <c r="K5446" s="126"/>
      <c r="L5446" s="126"/>
      <c r="M5446" s="126"/>
      <c r="N5446" s="226">
        <v>472118.7</v>
      </c>
      <c r="O5446" s="226">
        <v>0</v>
      </c>
      <c r="P5446" s="126" t="s">
        <v>1331</v>
      </c>
    </row>
    <row r="5447" spans="1:16" ht="63.75">
      <c r="A5447" s="126" t="s">
        <v>621</v>
      </c>
      <c r="B5447" s="126"/>
      <c r="C5447" s="127" t="s">
        <v>715</v>
      </c>
      <c r="D5447" s="121">
        <v>43063</v>
      </c>
      <c r="E5447" s="122" t="s">
        <v>11088</v>
      </c>
      <c r="F5447" s="122" t="s">
        <v>6</v>
      </c>
      <c r="G5447" s="122">
        <v>603793</v>
      </c>
      <c r="H5447" s="126"/>
      <c r="I5447" s="130" t="s">
        <v>12434</v>
      </c>
      <c r="J5447" s="126"/>
      <c r="K5447" s="126"/>
      <c r="L5447" s="126"/>
      <c r="M5447" s="126"/>
      <c r="N5447" s="226">
        <v>0</v>
      </c>
      <c r="O5447" s="226">
        <v>1159373.49</v>
      </c>
      <c r="P5447" s="126" t="s">
        <v>1331</v>
      </c>
    </row>
    <row r="5448" spans="1:16" ht="63.75">
      <c r="A5448" s="126" t="s">
        <v>621</v>
      </c>
      <c r="B5448" s="126"/>
      <c r="C5448" s="127" t="s">
        <v>715</v>
      </c>
      <c r="D5448" s="121">
        <v>43063</v>
      </c>
      <c r="E5448" s="122" t="s">
        <v>11089</v>
      </c>
      <c r="F5448" s="122" t="s">
        <v>6</v>
      </c>
      <c r="G5448" s="122">
        <v>603796</v>
      </c>
      <c r="H5448" s="126"/>
      <c r="I5448" s="130" t="s">
        <v>12435</v>
      </c>
      <c r="J5448" s="126"/>
      <c r="K5448" s="126"/>
      <c r="L5448" s="126"/>
      <c r="M5448" s="126"/>
      <c r="N5448" s="226">
        <v>0</v>
      </c>
      <c r="O5448" s="226">
        <v>533315.85</v>
      </c>
      <c r="P5448" s="126" t="s">
        <v>1331</v>
      </c>
    </row>
    <row r="5449" spans="1:16" ht="76.5">
      <c r="A5449" s="126" t="s">
        <v>620</v>
      </c>
      <c r="B5449" s="126"/>
      <c r="C5449" s="127" t="s">
        <v>714</v>
      </c>
      <c r="D5449" s="121">
        <v>43063</v>
      </c>
      <c r="E5449" s="122" t="s">
        <v>11090</v>
      </c>
      <c r="F5449" s="122" t="s">
        <v>1368</v>
      </c>
      <c r="G5449" s="122">
        <v>15661839</v>
      </c>
      <c r="H5449" s="126"/>
      <c r="I5449" s="130" t="s">
        <v>12436</v>
      </c>
      <c r="J5449" s="126"/>
      <c r="K5449" s="126"/>
      <c r="L5449" s="126"/>
      <c r="M5449" s="126"/>
      <c r="N5449" s="226">
        <v>0</v>
      </c>
      <c r="O5449" s="226">
        <v>2362974</v>
      </c>
      <c r="P5449" s="126" t="s">
        <v>1331</v>
      </c>
    </row>
    <row r="5450" spans="1:16" ht="76.5">
      <c r="A5450" s="126" t="s">
        <v>621</v>
      </c>
      <c r="B5450" s="126"/>
      <c r="C5450" s="127" t="s">
        <v>715</v>
      </c>
      <c r="D5450" s="121">
        <v>43063</v>
      </c>
      <c r="E5450" s="122" t="s">
        <v>11091</v>
      </c>
      <c r="F5450" s="122" t="s">
        <v>6</v>
      </c>
      <c r="G5450" s="122">
        <v>911456</v>
      </c>
      <c r="H5450" s="126"/>
      <c r="I5450" s="130" t="s">
        <v>12437</v>
      </c>
      <c r="J5450" s="126"/>
      <c r="K5450" s="126"/>
      <c r="L5450" s="126"/>
      <c r="M5450" s="126"/>
      <c r="N5450" s="226">
        <v>0</v>
      </c>
      <c r="O5450" s="226">
        <v>140000</v>
      </c>
      <c r="P5450" s="126" t="s">
        <v>1331</v>
      </c>
    </row>
    <row r="5451" spans="1:16" ht="76.5">
      <c r="A5451" s="126">
        <v>25</v>
      </c>
      <c r="B5451" s="126"/>
      <c r="C5451" s="127" t="s">
        <v>695</v>
      </c>
      <c r="D5451" s="121">
        <v>43063</v>
      </c>
      <c r="E5451" s="122" t="s">
        <v>11092</v>
      </c>
      <c r="F5451" s="122" t="s">
        <v>1368</v>
      </c>
      <c r="G5451" s="122">
        <v>15639431</v>
      </c>
      <c r="H5451" s="126"/>
      <c r="I5451" s="130" t="s">
        <v>12438</v>
      </c>
      <c r="J5451" s="126"/>
      <c r="K5451" s="126"/>
      <c r="L5451" s="126"/>
      <c r="M5451" s="126"/>
      <c r="N5451" s="226">
        <v>1751835.4</v>
      </c>
      <c r="O5451" s="226">
        <v>0</v>
      </c>
      <c r="P5451" s="126" t="s">
        <v>1331</v>
      </c>
    </row>
    <row r="5452" spans="1:16" ht="76.5">
      <c r="A5452" s="126">
        <v>25</v>
      </c>
      <c r="B5452" s="126"/>
      <c r="C5452" s="127" t="s">
        <v>695</v>
      </c>
      <c r="D5452" s="121">
        <v>43063</v>
      </c>
      <c r="E5452" s="122" t="s">
        <v>11093</v>
      </c>
      <c r="F5452" s="122" t="s">
        <v>1368</v>
      </c>
      <c r="G5452" s="122">
        <v>15626104</v>
      </c>
      <c r="H5452" s="126"/>
      <c r="I5452" s="130" t="s">
        <v>12439</v>
      </c>
      <c r="J5452" s="126"/>
      <c r="K5452" s="126"/>
      <c r="L5452" s="126"/>
      <c r="M5452" s="126"/>
      <c r="N5452" s="226">
        <v>243478.6</v>
      </c>
      <c r="O5452" s="226">
        <v>0</v>
      </c>
      <c r="P5452" s="126" t="s">
        <v>1331</v>
      </c>
    </row>
    <row r="5453" spans="1:16" ht="76.5">
      <c r="A5453" s="126">
        <v>25</v>
      </c>
      <c r="B5453" s="126"/>
      <c r="C5453" s="127" t="s">
        <v>695</v>
      </c>
      <c r="D5453" s="121">
        <v>43063</v>
      </c>
      <c r="E5453" s="122" t="s">
        <v>11094</v>
      </c>
      <c r="F5453" s="122" t="s">
        <v>1368</v>
      </c>
      <c r="G5453" s="122">
        <v>15643790</v>
      </c>
      <c r="H5453" s="126"/>
      <c r="I5453" s="130" t="s">
        <v>12440</v>
      </c>
      <c r="J5453" s="126"/>
      <c r="K5453" s="126"/>
      <c r="L5453" s="126"/>
      <c r="M5453" s="126"/>
      <c r="N5453" s="226">
        <v>2576307.9900000002</v>
      </c>
      <c r="O5453" s="226">
        <v>0</v>
      </c>
      <c r="P5453" s="126" t="s">
        <v>1331</v>
      </c>
    </row>
    <row r="5454" spans="1:16" ht="76.5">
      <c r="A5454" s="126">
        <v>25</v>
      </c>
      <c r="B5454" s="126"/>
      <c r="C5454" s="127" t="s">
        <v>695</v>
      </c>
      <c r="D5454" s="121">
        <v>43063</v>
      </c>
      <c r="E5454" s="122" t="s">
        <v>11095</v>
      </c>
      <c r="F5454" s="122" t="s">
        <v>1368</v>
      </c>
      <c r="G5454" s="122">
        <v>15639514</v>
      </c>
      <c r="H5454" s="126"/>
      <c r="I5454" s="130" t="s">
        <v>12441</v>
      </c>
      <c r="J5454" s="126"/>
      <c r="K5454" s="126"/>
      <c r="L5454" s="126"/>
      <c r="M5454" s="126"/>
      <c r="N5454" s="226">
        <v>714581.11</v>
      </c>
      <c r="O5454" s="226">
        <v>0</v>
      </c>
      <c r="P5454" s="126" t="s">
        <v>1331</v>
      </c>
    </row>
    <row r="5455" spans="1:16" ht="76.5">
      <c r="A5455" s="126">
        <v>25</v>
      </c>
      <c r="B5455" s="126"/>
      <c r="C5455" s="127" t="s">
        <v>695</v>
      </c>
      <c r="D5455" s="121">
        <v>43063</v>
      </c>
      <c r="E5455" s="122" t="s">
        <v>11096</v>
      </c>
      <c r="F5455" s="122" t="s">
        <v>1368</v>
      </c>
      <c r="G5455" s="122">
        <v>15639651</v>
      </c>
      <c r="H5455" s="126"/>
      <c r="I5455" s="130" t="s">
        <v>12442</v>
      </c>
      <c r="J5455" s="126"/>
      <c r="K5455" s="126"/>
      <c r="L5455" s="126"/>
      <c r="M5455" s="126"/>
      <c r="N5455" s="226">
        <v>993663.22</v>
      </c>
      <c r="O5455" s="226">
        <v>0</v>
      </c>
      <c r="P5455" s="126" t="s">
        <v>1331</v>
      </c>
    </row>
    <row r="5456" spans="1:16" ht="76.5">
      <c r="A5456" s="126">
        <v>25</v>
      </c>
      <c r="B5456" s="126"/>
      <c r="C5456" s="127" t="s">
        <v>695</v>
      </c>
      <c r="D5456" s="121">
        <v>43063</v>
      </c>
      <c r="E5456" s="122" t="s">
        <v>11097</v>
      </c>
      <c r="F5456" s="122" t="s">
        <v>1368</v>
      </c>
      <c r="G5456" s="122">
        <v>15639515</v>
      </c>
      <c r="H5456" s="126"/>
      <c r="I5456" s="130" t="s">
        <v>12443</v>
      </c>
      <c r="J5456" s="126"/>
      <c r="K5456" s="126"/>
      <c r="L5456" s="126"/>
      <c r="M5456" s="126"/>
      <c r="N5456" s="226">
        <v>215248.59</v>
      </c>
      <c r="O5456" s="226">
        <v>0</v>
      </c>
      <c r="P5456" s="126" t="s">
        <v>1331</v>
      </c>
    </row>
    <row r="5457" spans="1:16" ht="76.5">
      <c r="A5457" s="126">
        <v>25</v>
      </c>
      <c r="B5457" s="126"/>
      <c r="C5457" s="127" t="s">
        <v>695</v>
      </c>
      <c r="D5457" s="121">
        <v>43063</v>
      </c>
      <c r="E5457" s="122" t="s">
        <v>11098</v>
      </c>
      <c r="F5457" s="122" t="s">
        <v>1368</v>
      </c>
      <c r="G5457" s="122">
        <v>15639521</v>
      </c>
      <c r="H5457" s="126"/>
      <c r="I5457" s="130" t="s">
        <v>12444</v>
      </c>
      <c r="J5457" s="126"/>
      <c r="K5457" s="126"/>
      <c r="L5457" s="126"/>
      <c r="M5457" s="126"/>
      <c r="N5457" s="226">
        <v>344867.6</v>
      </c>
      <c r="O5457" s="226">
        <v>0</v>
      </c>
      <c r="P5457" s="126" t="s">
        <v>1331</v>
      </c>
    </row>
    <row r="5458" spans="1:16" ht="76.5">
      <c r="A5458" s="126">
        <v>25</v>
      </c>
      <c r="B5458" s="126"/>
      <c r="C5458" s="127" t="s">
        <v>695</v>
      </c>
      <c r="D5458" s="121">
        <v>43063</v>
      </c>
      <c r="E5458" s="122" t="s">
        <v>11099</v>
      </c>
      <c r="F5458" s="122" t="s">
        <v>1368</v>
      </c>
      <c r="G5458" s="122">
        <v>15626100</v>
      </c>
      <c r="H5458" s="126"/>
      <c r="I5458" s="130" t="s">
        <v>12445</v>
      </c>
      <c r="J5458" s="126"/>
      <c r="K5458" s="126"/>
      <c r="L5458" s="126"/>
      <c r="M5458" s="126"/>
      <c r="N5458" s="226">
        <v>1238660.1599999999</v>
      </c>
      <c r="O5458" s="226">
        <v>0</v>
      </c>
      <c r="P5458" s="126" t="s">
        <v>1331</v>
      </c>
    </row>
    <row r="5459" spans="1:16" ht="76.5">
      <c r="A5459" s="126">
        <v>25</v>
      </c>
      <c r="B5459" s="126"/>
      <c r="C5459" s="127" t="s">
        <v>695</v>
      </c>
      <c r="D5459" s="121">
        <v>43063</v>
      </c>
      <c r="E5459" s="122" t="s">
        <v>11100</v>
      </c>
      <c r="F5459" s="122" t="s">
        <v>1368</v>
      </c>
      <c r="G5459" s="122">
        <v>15640192</v>
      </c>
      <c r="H5459" s="126"/>
      <c r="I5459" s="130" t="s">
        <v>12446</v>
      </c>
      <c r="J5459" s="126"/>
      <c r="K5459" s="126"/>
      <c r="L5459" s="126"/>
      <c r="M5459" s="126"/>
      <c r="N5459" s="226">
        <v>3290475.77</v>
      </c>
      <c r="O5459" s="226">
        <v>0</v>
      </c>
      <c r="P5459" s="126" t="s">
        <v>1331</v>
      </c>
    </row>
    <row r="5460" spans="1:16" ht="76.5">
      <c r="A5460" s="126">
        <v>25</v>
      </c>
      <c r="B5460" s="126"/>
      <c r="C5460" s="127" t="s">
        <v>695</v>
      </c>
      <c r="D5460" s="121">
        <v>43063</v>
      </c>
      <c r="E5460" s="122" t="s">
        <v>11101</v>
      </c>
      <c r="F5460" s="122" t="s">
        <v>1368</v>
      </c>
      <c r="G5460" s="122">
        <v>15640303</v>
      </c>
      <c r="H5460" s="126"/>
      <c r="I5460" s="130" t="s">
        <v>12447</v>
      </c>
      <c r="J5460" s="126"/>
      <c r="K5460" s="126"/>
      <c r="L5460" s="126"/>
      <c r="M5460" s="126"/>
      <c r="N5460" s="226">
        <v>536849.87</v>
      </c>
      <c r="O5460" s="226">
        <v>0</v>
      </c>
      <c r="P5460" s="126" t="s">
        <v>1331</v>
      </c>
    </row>
    <row r="5461" spans="1:16" ht="76.5">
      <c r="A5461" s="126">
        <v>25</v>
      </c>
      <c r="B5461" s="126"/>
      <c r="C5461" s="127" t="s">
        <v>695</v>
      </c>
      <c r="D5461" s="121">
        <v>43063</v>
      </c>
      <c r="E5461" s="122" t="s">
        <v>11102</v>
      </c>
      <c r="F5461" s="122" t="s">
        <v>1368</v>
      </c>
      <c r="G5461" s="122">
        <v>15640775</v>
      </c>
      <c r="H5461" s="126"/>
      <c r="I5461" s="130" t="s">
        <v>12448</v>
      </c>
      <c r="J5461" s="126"/>
      <c r="K5461" s="126"/>
      <c r="L5461" s="126"/>
      <c r="M5461" s="126"/>
      <c r="N5461" s="226">
        <v>466367.98</v>
      </c>
      <c r="O5461" s="226">
        <v>0</v>
      </c>
      <c r="P5461" s="126" t="s">
        <v>1331</v>
      </c>
    </row>
    <row r="5462" spans="1:16" ht="76.5">
      <c r="A5462" s="126">
        <v>25</v>
      </c>
      <c r="B5462" s="126"/>
      <c r="C5462" s="127" t="s">
        <v>695</v>
      </c>
      <c r="D5462" s="121">
        <v>43063</v>
      </c>
      <c r="E5462" s="122" t="s">
        <v>11103</v>
      </c>
      <c r="F5462" s="122" t="s">
        <v>1368</v>
      </c>
      <c r="G5462" s="122">
        <v>15640892</v>
      </c>
      <c r="H5462" s="126"/>
      <c r="I5462" s="130" t="s">
        <v>12449</v>
      </c>
      <c r="J5462" s="126"/>
      <c r="K5462" s="126"/>
      <c r="L5462" s="126"/>
      <c r="M5462" s="126"/>
      <c r="N5462" s="226">
        <v>202196.32</v>
      </c>
      <c r="O5462" s="226">
        <v>0</v>
      </c>
      <c r="P5462" s="126" t="s">
        <v>1331</v>
      </c>
    </row>
    <row r="5463" spans="1:16" ht="76.5">
      <c r="A5463" s="126">
        <v>25</v>
      </c>
      <c r="B5463" s="126"/>
      <c r="C5463" s="127" t="s">
        <v>695</v>
      </c>
      <c r="D5463" s="121">
        <v>43063</v>
      </c>
      <c r="E5463" s="122" t="s">
        <v>11104</v>
      </c>
      <c r="F5463" s="122" t="s">
        <v>1368</v>
      </c>
      <c r="G5463" s="122">
        <v>15640893</v>
      </c>
      <c r="H5463" s="126"/>
      <c r="I5463" s="130" t="s">
        <v>12450</v>
      </c>
      <c r="J5463" s="126"/>
      <c r="K5463" s="126"/>
      <c r="L5463" s="126"/>
      <c r="M5463" s="126"/>
      <c r="N5463" s="226">
        <v>88428.92</v>
      </c>
      <c r="O5463" s="226">
        <v>0</v>
      </c>
      <c r="P5463" s="126" t="s">
        <v>1331</v>
      </c>
    </row>
    <row r="5464" spans="1:16" ht="76.5">
      <c r="A5464" s="126">
        <v>25</v>
      </c>
      <c r="B5464" s="126"/>
      <c r="C5464" s="127" t="s">
        <v>695</v>
      </c>
      <c r="D5464" s="121">
        <v>43063</v>
      </c>
      <c r="E5464" s="122" t="s">
        <v>11105</v>
      </c>
      <c r="F5464" s="122" t="s">
        <v>1368</v>
      </c>
      <c r="G5464" s="122">
        <v>15641129</v>
      </c>
      <c r="H5464" s="126"/>
      <c r="I5464" s="130" t="s">
        <v>12451</v>
      </c>
      <c r="J5464" s="126"/>
      <c r="K5464" s="126"/>
      <c r="L5464" s="126"/>
      <c r="M5464" s="126"/>
      <c r="N5464" s="226">
        <v>273052.84000000003</v>
      </c>
      <c r="O5464" s="226">
        <v>0</v>
      </c>
      <c r="P5464" s="126" t="s">
        <v>1331</v>
      </c>
    </row>
    <row r="5465" spans="1:16" ht="76.5">
      <c r="A5465" s="126">
        <v>25</v>
      </c>
      <c r="B5465" s="126"/>
      <c r="C5465" s="127" t="s">
        <v>695</v>
      </c>
      <c r="D5465" s="121">
        <v>43063</v>
      </c>
      <c r="E5465" s="122" t="s">
        <v>11106</v>
      </c>
      <c r="F5465" s="122" t="s">
        <v>1368</v>
      </c>
      <c r="G5465" s="122">
        <v>15641595</v>
      </c>
      <c r="H5465" s="126"/>
      <c r="I5465" s="130" t="s">
        <v>12452</v>
      </c>
      <c r="J5465" s="126"/>
      <c r="K5465" s="126"/>
      <c r="L5465" s="126"/>
      <c r="M5465" s="126"/>
      <c r="N5465" s="226">
        <v>1903453.45</v>
      </c>
      <c r="O5465" s="226">
        <v>0</v>
      </c>
      <c r="P5465" s="126" t="s">
        <v>1331</v>
      </c>
    </row>
    <row r="5466" spans="1:16" ht="76.5">
      <c r="A5466" s="126">
        <v>25</v>
      </c>
      <c r="B5466" s="126"/>
      <c r="C5466" s="127" t="s">
        <v>695</v>
      </c>
      <c r="D5466" s="121">
        <v>43063</v>
      </c>
      <c r="E5466" s="122" t="s">
        <v>11107</v>
      </c>
      <c r="F5466" s="122" t="s">
        <v>1368</v>
      </c>
      <c r="G5466" s="122">
        <v>15642420</v>
      </c>
      <c r="H5466" s="126"/>
      <c r="I5466" s="130" t="s">
        <v>12453</v>
      </c>
      <c r="J5466" s="126"/>
      <c r="K5466" s="126"/>
      <c r="L5466" s="126"/>
      <c r="M5466" s="126"/>
      <c r="N5466" s="226">
        <v>475799.34</v>
      </c>
      <c r="O5466" s="226">
        <v>0</v>
      </c>
      <c r="P5466" s="126" t="s">
        <v>1331</v>
      </c>
    </row>
    <row r="5467" spans="1:16" ht="76.5">
      <c r="A5467" s="126">
        <v>25</v>
      </c>
      <c r="B5467" s="126"/>
      <c r="C5467" s="127" t="s">
        <v>695</v>
      </c>
      <c r="D5467" s="121">
        <v>43063</v>
      </c>
      <c r="E5467" s="122" t="s">
        <v>11108</v>
      </c>
      <c r="F5467" s="122" t="s">
        <v>1368</v>
      </c>
      <c r="G5467" s="122">
        <v>15643628</v>
      </c>
      <c r="H5467" s="126"/>
      <c r="I5467" s="130" t="s">
        <v>12454</v>
      </c>
      <c r="J5467" s="126"/>
      <c r="K5467" s="126"/>
      <c r="L5467" s="126"/>
      <c r="M5467" s="126"/>
      <c r="N5467" s="226">
        <v>16703.310000000001</v>
      </c>
      <c r="O5467" s="226">
        <v>0</v>
      </c>
      <c r="P5467" s="126" t="s">
        <v>1331</v>
      </c>
    </row>
    <row r="5468" spans="1:16" ht="76.5">
      <c r="A5468" s="126">
        <v>25</v>
      </c>
      <c r="B5468" s="126"/>
      <c r="C5468" s="127" t="s">
        <v>695</v>
      </c>
      <c r="D5468" s="121">
        <v>43063</v>
      </c>
      <c r="E5468" s="122" t="s">
        <v>11109</v>
      </c>
      <c r="F5468" s="122" t="s">
        <v>1368</v>
      </c>
      <c r="G5468" s="122">
        <v>15643791</v>
      </c>
      <c r="H5468" s="126"/>
      <c r="I5468" s="130" t="s">
        <v>12455</v>
      </c>
      <c r="J5468" s="126"/>
      <c r="K5468" s="126"/>
      <c r="L5468" s="126"/>
      <c r="M5468" s="126"/>
      <c r="N5468" s="226">
        <v>532714.72</v>
      </c>
      <c r="O5468" s="226">
        <v>0</v>
      </c>
      <c r="P5468" s="126" t="s">
        <v>1331</v>
      </c>
    </row>
    <row r="5469" spans="1:16" ht="89.25">
      <c r="A5469" s="126">
        <v>25</v>
      </c>
      <c r="B5469" s="126"/>
      <c r="C5469" s="127" t="s">
        <v>695</v>
      </c>
      <c r="D5469" s="121">
        <v>43063</v>
      </c>
      <c r="E5469" s="122" t="s">
        <v>11110</v>
      </c>
      <c r="F5469" s="122" t="s">
        <v>15</v>
      </c>
      <c r="G5469" s="122">
        <v>3659</v>
      </c>
      <c r="H5469" s="126"/>
      <c r="I5469" s="130" t="s">
        <v>12456</v>
      </c>
      <c r="J5469" s="126"/>
      <c r="K5469" s="126"/>
      <c r="L5469" s="126"/>
      <c r="M5469" s="126"/>
      <c r="N5469" s="226">
        <v>438</v>
      </c>
      <c r="O5469" s="226">
        <v>0</v>
      </c>
      <c r="P5469" s="126" t="s">
        <v>1331</v>
      </c>
    </row>
    <row r="5470" spans="1:16" ht="89.25">
      <c r="A5470" s="126">
        <v>25</v>
      </c>
      <c r="B5470" s="126"/>
      <c r="C5470" s="127" t="s">
        <v>695</v>
      </c>
      <c r="D5470" s="121">
        <v>43063</v>
      </c>
      <c r="E5470" s="122" t="s">
        <v>11111</v>
      </c>
      <c r="F5470" s="122" t="s">
        <v>15</v>
      </c>
      <c r="G5470" s="122">
        <v>3658</v>
      </c>
      <c r="H5470" s="126"/>
      <c r="I5470" s="130" t="s">
        <v>12457</v>
      </c>
      <c r="J5470" s="126"/>
      <c r="K5470" s="126"/>
      <c r="L5470" s="126"/>
      <c r="M5470" s="126"/>
      <c r="N5470" s="226">
        <v>493.84</v>
      </c>
      <c r="O5470" s="226">
        <v>0</v>
      </c>
      <c r="P5470" s="126" t="s">
        <v>1331</v>
      </c>
    </row>
    <row r="5471" spans="1:16" ht="102">
      <c r="A5471" s="126">
        <v>25</v>
      </c>
      <c r="B5471" s="126"/>
      <c r="C5471" s="127" t="s">
        <v>695</v>
      </c>
      <c r="D5471" s="121">
        <v>43063</v>
      </c>
      <c r="E5471" s="122" t="s">
        <v>11112</v>
      </c>
      <c r="F5471" s="122" t="s">
        <v>15</v>
      </c>
      <c r="G5471" s="122">
        <v>3657</v>
      </c>
      <c r="H5471" s="126"/>
      <c r="I5471" s="130" t="s">
        <v>12458</v>
      </c>
      <c r="J5471" s="126"/>
      <c r="K5471" s="126"/>
      <c r="L5471" s="126"/>
      <c r="M5471" s="126"/>
      <c r="N5471" s="226">
        <v>348.48</v>
      </c>
      <c r="O5471" s="226">
        <v>0</v>
      </c>
      <c r="P5471" s="126" t="s">
        <v>1331</v>
      </c>
    </row>
    <row r="5472" spans="1:16" ht="63.75">
      <c r="A5472" s="126">
        <v>513</v>
      </c>
      <c r="B5472" s="126"/>
      <c r="C5472" s="127" t="s">
        <v>201</v>
      </c>
      <c r="D5472" s="121">
        <v>43063</v>
      </c>
      <c r="E5472" s="122" t="s">
        <v>11113</v>
      </c>
      <c r="F5472" s="122" t="s">
        <v>15</v>
      </c>
      <c r="G5472" s="122">
        <v>603342</v>
      </c>
      <c r="H5472" s="126"/>
      <c r="I5472" s="130" t="s">
        <v>12459</v>
      </c>
      <c r="J5472" s="126"/>
      <c r="K5472" s="126"/>
      <c r="L5472" s="126"/>
      <c r="M5472" s="126"/>
      <c r="N5472" s="226">
        <v>50</v>
      </c>
      <c r="O5472" s="226">
        <v>0</v>
      </c>
      <c r="P5472" s="126" t="s">
        <v>1331</v>
      </c>
    </row>
    <row r="5473" spans="1:16" ht="63.75">
      <c r="A5473" s="126">
        <v>10</v>
      </c>
      <c r="B5473" s="126"/>
      <c r="C5473" s="127" t="s">
        <v>691</v>
      </c>
      <c r="D5473" s="121">
        <v>43063</v>
      </c>
      <c r="E5473" s="122" t="s">
        <v>11114</v>
      </c>
      <c r="F5473" s="122" t="s">
        <v>15</v>
      </c>
      <c r="G5473" s="122">
        <v>603344</v>
      </c>
      <c r="H5473" s="126"/>
      <c r="I5473" s="130" t="s">
        <v>12460</v>
      </c>
      <c r="J5473" s="126"/>
      <c r="K5473" s="126"/>
      <c r="L5473" s="126"/>
      <c r="M5473" s="126"/>
      <c r="N5473" s="226">
        <v>50</v>
      </c>
      <c r="O5473" s="226">
        <v>0</v>
      </c>
      <c r="P5473" s="126" t="s">
        <v>1331</v>
      </c>
    </row>
    <row r="5474" spans="1:16" ht="38.25">
      <c r="A5474" s="126">
        <v>340</v>
      </c>
      <c r="B5474" s="126"/>
      <c r="C5474" s="127" t="s">
        <v>815</v>
      </c>
      <c r="D5474" s="121">
        <v>43063</v>
      </c>
      <c r="E5474" s="122" t="s">
        <v>11115</v>
      </c>
      <c r="F5474" s="122" t="s">
        <v>15</v>
      </c>
      <c r="G5474" s="122">
        <v>603346</v>
      </c>
      <c r="H5474" s="126"/>
      <c r="I5474" s="130" t="s">
        <v>12461</v>
      </c>
      <c r="J5474" s="126"/>
      <c r="K5474" s="126"/>
      <c r="L5474" s="126"/>
      <c r="M5474" s="126"/>
      <c r="N5474" s="226">
        <v>50</v>
      </c>
      <c r="O5474" s="226">
        <v>0</v>
      </c>
      <c r="P5474" s="126" t="s">
        <v>1331</v>
      </c>
    </row>
    <row r="5475" spans="1:16" ht="51">
      <c r="A5475" s="126">
        <v>513</v>
      </c>
      <c r="B5475" s="126"/>
      <c r="C5475" s="127" t="s">
        <v>201</v>
      </c>
      <c r="D5475" s="121">
        <v>43063</v>
      </c>
      <c r="E5475" s="122" t="s">
        <v>11116</v>
      </c>
      <c r="F5475" s="122" t="s">
        <v>15</v>
      </c>
      <c r="G5475" s="122">
        <v>603464</v>
      </c>
      <c r="H5475" s="126"/>
      <c r="I5475" s="130" t="s">
        <v>8593</v>
      </c>
      <c r="J5475" s="126"/>
      <c r="K5475" s="126"/>
      <c r="L5475" s="126"/>
      <c r="M5475" s="126"/>
      <c r="N5475" s="226">
        <v>50</v>
      </c>
      <c r="O5475" s="226">
        <v>0</v>
      </c>
      <c r="P5475" s="126" t="s">
        <v>1331</v>
      </c>
    </row>
    <row r="5476" spans="1:16" ht="51">
      <c r="A5476" s="126">
        <v>513</v>
      </c>
      <c r="B5476" s="126"/>
      <c r="C5476" s="127" t="s">
        <v>201</v>
      </c>
      <c r="D5476" s="121">
        <v>43063</v>
      </c>
      <c r="E5476" s="122" t="s">
        <v>11117</v>
      </c>
      <c r="F5476" s="122" t="s">
        <v>15</v>
      </c>
      <c r="G5476" s="122">
        <v>603466</v>
      </c>
      <c r="H5476" s="126"/>
      <c r="I5476" s="130" t="s">
        <v>8591</v>
      </c>
      <c r="J5476" s="126"/>
      <c r="K5476" s="126"/>
      <c r="L5476" s="126"/>
      <c r="M5476" s="126"/>
      <c r="N5476" s="226">
        <v>50</v>
      </c>
      <c r="O5476" s="226">
        <v>0</v>
      </c>
      <c r="P5476" s="126" t="s">
        <v>1331</v>
      </c>
    </row>
    <row r="5477" spans="1:16" ht="102">
      <c r="A5477" s="126">
        <v>513</v>
      </c>
      <c r="B5477" s="126"/>
      <c r="C5477" s="127" t="s">
        <v>201</v>
      </c>
      <c r="D5477" s="121">
        <v>43063</v>
      </c>
      <c r="E5477" s="122" t="s">
        <v>11118</v>
      </c>
      <c r="F5477" s="122" t="s">
        <v>15</v>
      </c>
      <c r="G5477" s="122">
        <v>3674</v>
      </c>
      <c r="H5477" s="126"/>
      <c r="I5477" s="130" t="s">
        <v>12462</v>
      </c>
      <c r="J5477" s="126"/>
      <c r="K5477" s="126"/>
      <c r="L5477" s="126"/>
      <c r="M5477" s="126"/>
      <c r="N5477" s="226">
        <v>39081.620000000003</v>
      </c>
      <c r="O5477" s="226">
        <v>0</v>
      </c>
      <c r="P5477" s="126" t="s">
        <v>1331</v>
      </c>
    </row>
    <row r="5478" spans="1:16" ht="102">
      <c r="A5478" s="126">
        <v>197</v>
      </c>
      <c r="B5478" s="126"/>
      <c r="C5478" s="127" t="s">
        <v>755</v>
      </c>
      <c r="D5478" s="121">
        <v>43063</v>
      </c>
      <c r="E5478" s="122" t="s">
        <v>11119</v>
      </c>
      <c r="F5478" s="122" t="s">
        <v>1261</v>
      </c>
      <c r="G5478" s="122">
        <v>3632</v>
      </c>
      <c r="H5478" s="126"/>
      <c r="I5478" s="130" t="s">
        <v>12463</v>
      </c>
      <c r="J5478" s="126"/>
      <c r="K5478" s="126"/>
      <c r="L5478" s="126"/>
      <c r="M5478" s="126"/>
      <c r="N5478" s="226">
        <v>23044.53</v>
      </c>
      <c r="O5478" s="226">
        <v>0</v>
      </c>
      <c r="P5478" s="126" t="s">
        <v>1331</v>
      </c>
    </row>
    <row r="5479" spans="1:16" ht="89.25">
      <c r="A5479" s="126">
        <v>197</v>
      </c>
      <c r="B5479" s="126"/>
      <c r="C5479" s="127" t="s">
        <v>755</v>
      </c>
      <c r="D5479" s="121">
        <v>43063</v>
      </c>
      <c r="E5479" s="122" t="s">
        <v>11120</v>
      </c>
      <c r="F5479" s="122" t="s">
        <v>15</v>
      </c>
      <c r="G5479" s="122">
        <v>3632</v>
      </c>
      <c r="H5479" s="126"/>
      <c r="I5479" s="130" t="s">
        <v>12464</v>
      </c>
      <c r="J5479" s="126"/>
      <c r="K5479" s="126"/>
      <c r="L5479" s="126"/>
      <c r="M5479" s="126"/>
      <c r="N5479" s="226">
        <v>1512.69</v>
      </c>
      <c r="O5479" s="226">
        <v>0</v>
      </c>
      <c r="P5479" s="126" t="s">
        <v>1331</v>
      </c>
    </row>
    <row r="5480" spans="1:16" ht="51">
      <c r="A5480" s="126">
        <v>513</v>
      </c>
      <c r="B5480" s="126"/>
      <c r="C5480" s="127" t="s">
        <v>201</v>
      </c>
      <c r="D5480" s="121">
        <v>43063</v>
      </c>
      <c r="E5480" s="122" t="s">
        <v>11121</v>
      </c>
      <c r="F5480" s="122" t="s">
        <v>15</v>
      </c>
      <c r="G5480" s="122">
        <v>603802</v>
      </c>
      <c r="H5480" s="126"/>
      <c r="I5480" s="130" t="s">
        <v>8631</v>
      </c>
      <c r="J5480" s="126"/>
      <c r="K5480" s="126"/>
      <c r="L5480" s="126"/>
      <c r="M5480" s="126"/>
      <c r="N5480" s="226">
        <v>50</v>
      </c>
      <c r="O5480" s="226">
        <v>0</v>
      </c>
      <c r="P5480" s="126" t="s">
        <v>1331</v>
      </c>
    </row>
    <row r="5481" spans="1:16" ht="51">
      <c r="A5481" s="126">
        <v>513</v>
      </c>
      <c r="B5481" s="126"/>
      <c r="C5481" s="127" t="s">
        <v>201</v>
      </c>
      <c r="D5481" s="121">
        <v>43063</v>
      </c>
      <c r="E5481" s="122" t="s">
        <v>11122</v>
      </c>
      <c r="F5481" s="122" t="s">
        <v>15</v>
      </c>
      <c r="G5481" s="122">
        <v>603804</v>
      </c>
      <c r="H5481" s="126"/>
      <c r="I5481" s="130" t="s">
        <v>8631</v>
      </c>
      <c r="J5481" s="126"/>
      <c r="K5481" s="126"/>
      <c r="L5481" s="126"/>
      <c r="M5481" s="126"/>
      <c r="N5481" s="226">
        <v>50</v>
      </c>
      <c r="O5481" s="226">
        <v>0</v>
      </c>
      <c r="P5481" s="126" t="s">
        <v>1331</v>
      </c>
    </row>
    <row r="5482" spans="1:16" ht="51">
      <c r="A5482" s="126">
        <v>513</v>
      </c>
      <c r="B5482" s="126"/>
      <c r="C5482" s="127" t="s">
        <v>201</v>
      </c>
      <c r="D5482" s="121">
        <v>43063</v>
      </c>
      <c r="E5482" s="122" t="s">
        <v>11123</v>
      </c>
      <c r="F5482" s="122" t="s">
        <v>15</v>
      </c>
      <c r="G5482" s="122">
        <v>603806</v>
      </c>
      <c r="H5482" s="126"/>
      <c r="I5482" s="130" t="s">
        <v>12465</v>
      </c>
      <c r="J5482" s="126"/>
      <c r="K5482" s="126"/>
      <c r="L5482" s="126"/>
      <c r="M5482" s="126"/>
      <c r="N5482" s="226">
        <v>50</v>
      </c>
      <c r="O5482" s="226">
        <v>0</v>
      </c>
      <c r="P5482" s="126" t="s">
        <v>1331</v>
      </c>
    </row>
    <row r="5483" spans="1:16" ht="51">
      <c r="A5483" s="126">
        <v>513</v>
      </c>
      <c r="B5483" s="126"/>
      <c r="C5483" s="127" t="s">
        <v>201</v>
      </c>
      <c r="D5483" s="121">
        <v>43063</v>
      </c>
      <c r="E5483" s="122" t="s">
        <v>11124</v>
      </c>
      <c r="F5483" s="122" t="s">
        <v>15</v>
      </c>
      <c r="G5483" s="122">
        <v>603810</v>
      </c>
      <c r="H5483" s="126"/>
      <c r="I5483" s="130" t="s">
        <v>12466</v>
      </c>
      <c r="J5483" s="126"/>
      <c r="K5483" s="126"/>
      <c r="L5483" s="126"/>
      <c r="M5483" s="126"/>
      <c r="N5483" s="226">
        <v>50</v>
      </c>
      <c r="O5483" s="226">
        <v>0</v>
      </c>
      <c r="P5483" s="126" t="s">
        <v>1331</v>
      </c>
    </row>
    <row r="5484" spans="1:16" ht="51">
      <c r="A5484" s="126">
        <v>513</v>
      </c>
      <c r="B5484" s="126"/>
      <c r="C5484" s="127" t="s">
        <v>201</v>
      </c>
      <c r="D5484" s="121">
        <v>43063</v>
      </c>
      <c r="E5484" s="122" t="s">
        <v>11125</v>
      </c>
      <c r="F5484" s="122" t="s">
        <v>15</v>
      </c>
      <c r="G5484" s="122">
        <v>603952</v>
      </c>
      <c r="H5484" s="126"/>
      <c r="I5484" s="130" t="s">
        <v>8059</v>
      </c>
      <c r="J5484" s="126"/>
      <c r="K5484" s="126"/>
      <c r="L5484" s="126"/>
      <c r="M5484" s="126"/>
      <c r="N5484" s="226">
        <v>50</v>
      </c>
      <c r="O5484" s="226">
        <v>0</v>
      </c>
      <c r="P5484" s="126" t="s">
        <v>1331</v>
      </c>
    </row>
    <row r="5485" spans="1:16" ht="76.5">
      <c r="A5485" s="126">
        <v>25</v>
      </c>
      <c r="B5485" s="126"/>
      <c r="C5485" s="127" t="s">
        <v>695</v>
      </c>
      <c r="D5485" s="121">
        <v>43063</v>
      </c>
      <c r="E5485" s="122" t="s">
        <v>11126</v>
      </c>
      <c r="F5485" s="122" t="s">
        <v>1368</v>
      </c>
      <c r="G5485" s="122">
        <v>15640894</v>
      </c>
      <c r="H5485" s="126"/>
      <c r="I5485" s="130" t="s">
        <v>12467</v>
      </c>
      <c r="J5485" s="126"/>
      <c r="K5485" s="126"/>
      <c r="L5485" s="126"/>
      <c r="M5485" s="126"/>
      <c r="N5485" s="226">
        <v>626479.85</v>
      </c>
      <c r="O5485" s="226">
        <v>0</v>
      </c>
      <c r="P5485" s="126" t="s">
        <v>1331</v>
      </c>
    </row>
    <row r="5486" spans="1:16" ht="76.5">
      <c r="A5486" s="126">
        <v>25</v>
      </c>
      <c r="B5486" s="126"/>
      <c r="C5486" s="127" t="s">
        <v>695</v>
      </c>
      <c r="D5486" s="121">
        <v>43063</v>
      </c>
      <c r="E5486" s="122" t="s">
        <v>11127</v>
      </c>
      <c r="F5486" s="122" t="s">
        <v>1368</v>
      </c>
      <c r="G5486" s="122">
        <v>15661840</v>
      </c>
      <c r="H5486" s="126"/>
      <c r="I5486" s="130" t="s">
        <v>12468</v>
      </c>
      <c r="J5486" s="126"/>
      <c r="K5486" s="126"/>
      <c r="L5486" s="126"/>
      <c r="M5486" s="126"/>
      <c r="N5486" s="226">
        <v>6000000</v>
      </c>
      <c r="O5486" s="226">
        <v>0</v>
      </c>
      <c r="P5486" s="126" t="s">
        <v>1331</v>
      </c>
    </row>
    <row r="5487" spans="1:16" ht="76.5">
      <c r="A5487" s="126">
        <v>25</v>
      </c>
      <c r="B5487" s="126"/>
      <c r="C5487" s="127" t="s">
        <v>695</v>
      </c>
      <c r="D5487" s="121">
        <v>43063</v>
      </c>
      <c r="E5487" s="122" t="s">
        <v>11128</v>
      </c>
      <c r="F5487" s="122" t="s">
        <v>1368</v>
      </c>
      <c r="G5487" s="122">
        <v>15661841</v>
      </c>
      <c r="H5487" s="126"/>
      <c r="I5487" s="130" t="s">
        <v>12469</v>
      </c>
      <c r="J5487" s="126"/>
      <c r="K5487" s="126"/>
      <c r="L5487" s="126"/>
      <c r="M5487" s="126"/>
      <c r="N5487" s="226">
        <v>5934922.2999999998</v>
      </c>
      <c r="O5487" s="226">
        <v>0</v>
      </c>
      <c r="P5487" s="126" t="s">
        <v>1331</v>
      </c>
    </row>
    <row r="5488" spans="1:16" ht="76.5">
      <c r="A5488" s="126">
        <v>25</v>
      </c>
      <c r="B5488" s="126"/>
      <c r="C5488" s="127" t="s">
        <v>695</v>
      </c>
      <c r="D5488" s="121">
        <v>43063</v>
      </c>
      <c r="E5488" s="122" t="s">
        <v>11129</v>
      </c>
      <c r="F5488" s="122" t="s">
        <v>1368</v>
      </c>
      <c r="G5488" s="122">
        <v>15657346</v>
      </c>
      <c r="H5488" s="126"/>
      <c r="I5488" s="130" t="s">
        <v>12470</v>
      </c>
      <c r="J5488" s="126"/>
      <c r="K5488" s="126"/>
      <c r="L5488" s="126"/>
      <c r="M5488" s="126"/>
      <c r="N5488" s="226">
        <v>739230.68</v>
      </c>
      <c r="O5488" s="226">
        <v>0</v>
      </c>
      <c r="P5488" s="126" t="s">
        <v>1331</v>
      </c>
    </row>
    <row r="5489" spans="1:16" ht="76.5">
      <c r="A5489" s="126">
        <v>25</v>
      </c>
      <c r="B5489" s="126"/>
      <c r="C5489" s="127" t="s">
        <v>695</v>
      </c>
      <c r="D5489" s="121">
        <v>43063</v>
      </c>
      <c r="E5489" s="122" t="s">
        <v>11130</v>
      </c>
      <c r="F5489" s="122" t="s">
        <v>1368</v>
      </c>
      <c r="G5489" s="122">
        <v>15661842</v>
      </c>
      <c r="H5489" s="126"/>
      <c r="I5489" s="130" t="s">
        <v>12471</v>
      </c>
      <c r="J5489" s="126"/>
      <c r="K5489" s="126"/>
      <c r="L5489" s="126"/>
      <c r="M5489" s="126"/>
      <c r="N5489" s="226">
        <v>204196.89</v>
      </c>
      <c r="O5489" s="226">
        <v>0</v>
      </c>
      <c r="P5489" s="126" t="s">
        <v>1331</v>
      </c>
    </row>
    <row r="5490" spans="1:16" ht="76.5">
      <c r="A5490" s="126">
        <v>25</v>
      </c>
      <c r="B5490" s="126"/>
      <c r="C5490" s="127" t="s">
        <v>695</v>
      </c>
      <c r="D5490" s="121">
        <v>43063</v>
      </c>
      <c r="E5490" s="122" t="s">
        <v>11131</v>
      </c>
      <c r="F5490" s="122" t="s">
        <v>1368</v>
      </c>
      <c r="G5490" s="122">
        <v>15661830</v>
      </c>
      <c r="H5490" s="126"/>
      <c r="I5490" s="130" t="s">
        <v>12472</v>
      </c>
      <c r="J5490" s="126"/>
      <c r="K5490" s="126"/>
      <c r="L5490" s="126"/>
      <c r="M5490" s="126"/>
      <c r="N5490" s="226">
        <v>159578.20000000001</v>
      </c>
      <c r="O5490" s="226">
        <v>0</v>
      </c>
      <c r="P5490" s="126" t="s">
        <v>1331</v>
      </c>
    </row>
    <row r="5491" spans="1:16" ht="76.5">
      <c r="A5491" s="126">
        <v>25</v>
      </c>
      <c r="B5491" s="126"/>
      <c r="C5491" s="127" t="s">
        <v>695</v>
      </c>
      <c r="D5491" s="121">
        <v>43063</v>
      </c>
      <c r="E5491" s="122" t="s">
        <v>11132</v>
      </c>
      <c r="F5491" s="122" t="s">
        <v>1368</v>
      </c>
      <c r="G5491" s="122">
        <v>15657420</v>
      </c>
      <c r="H5491" s="126"/>
      <c r="I5491" s="130" t="s">
        <v>12473</v>
      </c>
      <c r="J5491" s="126"/>
      <c r="K5491" s="126"/>
      <c r="L5491" s="126"/>
      <c r="M5491" s="126"/>
      <c r="N5491" s="226">
        <v>201140.8</v>
      </c>
      <c r="O5491" s="226">
        <v>0</v>
      </c>
      <c r="P5491" s="126" t="s">
        <v>1331</v>
      </c>
    </row>
    <row r="5492" spans="1:16" ht="76.5">
      <c r="A5492" s="126">
        <v>25</v>
      </c>
      <c r="B5492" s="126"/>
      <c r="C5492" s="127" t="s">
        <v>695</v>
      </c>
      <c r="D5492" s="121">
        <v>43063</v>
      </c>
      <c r="E5492" s="122" t="s">
        <v>11133</v>
      </c>
      <c r="F5492" s="122" t="s">
        <v>1368</v>
      </c>
      <c r="G5492" s="122">
        <v>15657426</v>
      </c>
      <c r="H5492" s="126"/>
      <c r="I5492" s="130" t="s">
        <v>12474</v>
      </c>
      <c r="J5492" s="126"/>
      <c r="K5492" s="126"/>
      <c r="L5492" s="126"/>
      <c r="M5492" s="126"/>
      <c r="N5492" s="226">
        <v>398859.2</v>
      </c>
      <c r="O5492" s="226">
        <v>0</v>
      </c>
      <c r="P5492" s="126" t="s">
        <v>1331</v>
      </c>
    </row>
    <row r="5493" spans="1:16" ht="76.5">
      <c r="A5493" s="126" t="s">
        <v>621</v>
      </c>
      <c r="B5493" s="126"/>
      <c r="C5493" s="127" t="s">
        <v>715</v>
      </c>
      <c r="D5493" s="121">
        <v>43066</v>
      </c>
      <c r="E5493" s="122" t="s">
        <v>11134</v>
      </c>
      <c r="F5493" s="122" t="s">
        <v>6</v>
      </c>
      <c r="G5493" s="122">
        <v>912146</v>
      </c>
      <c r="H5493" s="126"/>
      <c r="I5493" s="130" t="s">
        <v>12475</v>
      </c>
      <c r="J5493" s="126"/>
      <c r="K5493" s="126"/>
      <c r="L5493" s="126"/>
      <c r="M5493" s="126"/>
      <c r="N5493" s="226">
        <v>0</v>
      </c>
      <c r="O5493" s="226">
        <v>14000</v>
      </c>
      <c r="P5493" s="126" t="s">
        <v>1331</v>
      </c>
    </row>
    <row r="5494" spans="1:16" ht="76.5">
      <c r="A5494" s="126">
        <v>25</v>
      </c>
      <c r="B5494" s="126"/>
      <c r="C5494" s="127" t="s">
        <v>695</v>
      </c>
      <c r="D5494" s="121">
        <v>43066</v>
      </c>
      <c r="E5494" s="122" t="s">
        <v>11135</v>
      </c>
      <c r="F5494" s="122" t="s">
        <v>1368</v>
      </c>
      <c r="G5494" s="122">
        <v>15661838</v>
      </c>
      <c r="H5494" s="126"/>
      <c r="I5494" s="130" t="s">
        <v>12476</v>
      </c>
      <c r="J5494" s="126"/>
      <c r="K5494" s="126"/>
      <c r="L5494" s="126"/>
      <c r="M5494" s="126"/>
      <c r="N5494" s="226">
        <v>600000</v>
      </c>
      <c r="O5494" s="226">
        <v>0</v>
      </c>
      <c r="P5494" s="126" t="s">
        <v>1331</v>
      </c>
    </row>
    <row r="5495" spans="1:16" ht="76.5">
      <c r="A5495" s="126">
        <v>25</v>
      </c>
      <c r="B5495" s="126"/>
      <c r="C5495" s="127" t="s">
        <v>695</v>
      </c>
      <c r="D5495" s="121">
        <v>43066</v>
      </c>
      <c r="E5495" s="122" t="s">
        <v>11136</v>
      </c>
      <c r="F5495" s="122" t="s">
        <v>1368</v>
      </c>
      <c r="G5495" s="122">
        <v>15657397</v>
      </c>
      <c r="H5495" s="126"/>
      <c r="I5495" s="130" t="s">
        <v>12477</v>
      </c>
      <c r="J5495" s="126"/>
      <c r="K5495" s="126"/>
      <c r="L5495" s="126"/>
      <c r="M5495" s="126"/>
      <c r="N5495" s="226">
        <v>252325.51</v>
      </c>
      <c r="O5495" s="226">
        <v>0</v>
      </c>
      <c r="P5495" s="126" t="s">
        <v>1331</v>
      </c>
    </row>
    <row r="5496" spans="1:16" ht="76.5">
      <c r="A5496" s="126">
        <v>25</v>
      </c>
      <c r="B5496" s="126"/>
      <c r="C5496" s="127" t="s">
        <v>695</v>
      </c>
      <c r="D5496" s="121">
        <v>43066</v>
      </c>
      <c r="E5496" s="122" t="s">
        <v>11137</v>
      </c>
      <c r="F5496" s="122" t="s">
        <v>1368</v>
      </c>
      <c r="G5496" s="122">
        <v>15657400</v>
      </c>
      <c r="H5496" s="126"/>
      <c r="I5496" s="130" t="s">
        <v>12478</v>
      </c>
      <c r="J5496" s="126"/>
      <c r="K5496" s="126"/>
      <c r="L5496" s="126"/>
      <c r="M5496" s="126"/>
      <c r="N5496" s="226">
        <v>387199.6</v>
      </c>
      <c r="O5496" s="226">
        <v>0</v>
      </c>
      <c r="P5496" s="126" t="s">
        <v>1331</v>
      </c>
    </row>
    <row r="5497" spans="1:16" ht="76.5">
      <c r="A5497" s="126">
        <v>25</v>
      </c>
      <c r="B5497" s="126"/>
      <c r="C5497" s="127" t="s">
        <v>695</v>
      </c>
      <c r="D5497" s="121">
        <v>43066</v>
      </c>
      <c r="E5497" s="122" t="s">
        <v>11138</v>
      </c>
      <c r="F5497" s="122" t="s">
        <v>1368</v>
      </c>
      <c r="G5497" s="122">
        <v>15657634</v>
      </c>
      <c r="H5497" s="126"/>
      <c r="I5497" s="130" t="s">
        <v>12479</v>
      </c>
      <c r="J5497" s="126"/>
      <c r="K5497" s="126"/>
      <c r="L5497" s="126"/>
      <c r="M5497" s="126"/>
      <c r="N5497" s="226">
        <v>625980.72</v>
      </c>
      <c r="O5497" s="226">
        <v>0</v>
      </c>
      <c r="P5497" s="126" t="s">
        <v>1331</v>
      </c>
    </row>
    <row r="5498" spans="1:16" ht="76.5">
      <c r="A5498" s="126">
        <v>25</v>
      </c>
      <c r="B5498" s="126"/>
      <c r="C5498" s="127" t="s">
        <v>695</v>
      </c>
      <c r="D5498" s="121">
        <v>43066</v>
      </c>
      <c r="E5498" s="122" t="s">
        <v>11139</v>
      </c>
      <c r="F5498" s="122" t="s">
        <v>1368</v>
      </c>
      <c r="G5498" s="122">
        <v>15661347</v>
      </c>
      <c r="H5498" s="126"/>
      <c r="I5498" s="130" t="s">
        <v>12480</v>
      </c>
      <c r="J5498" s="126"/>
      <c r="K5498" s="126"/>
      <c r="L5498" s="126"/>
      <c r="M5498" s="126"/>
      <c r="N5498" s="226">
        <v>297559.51</v>
      </c>
      <c r="O5498" s="226">
        <v>0</v>
      </c>
      <c r="P5498" s="126" t="s">
        <v>1331</v>
      </c>
    </row>
    <row r="5499" spans="1:16" ht="76.5">
      <c r="A5499" s="126">
        <v>25</v>
      </c>
      <c r="B5499" s="126"/>
      <c r="C5499" s="127" t="s">
        <v>695</v>
      </c>
      <c r="D5499" s="121">
        <v>43066</v>
      </c>
      <c r="E5499" s="122" t="s">
        <v>11140</v>
      </c>
      <c r="F5499" s="122" t="s">
        <v>1368</v>
      </c>
      <c r="G5499" s="122">
        <v>15661348</v>
      </c>
      <c r="H5499" s="126"/>
      <c r="I5499" s="130" t="s">
        <v>12481</v>
      </c>
      <c r="J5499" s="126"/>
      <c r="K5499" s="126"/>
      <c r="L5499" s="126"/>
      <c r="M5499" s="126"/>
      <c r="N5499" s="226">
        <v>185860.75</v>
      </c>
      <c r="O5499" s="226">
        <v>0</v>
      </c>
      <c r="P5499" s="126" t="s">
        <v>1331</v>
      </c>
    </row>
    <row r="5500" spans="1:16" ht="76.5">
      <c r="A5500" s="126">
        <v>25</v>
      </c>
      <c r="B5500" s="126"/>
      <c r="C5500" s="127" t="s">
        <v>695</v>
      </c>
      <c r="D5500" s="121">
        <v>43066</v>
      </c>
      <c r="E5500" s="122" t="s">
        <v>11141</v>
      </c>
      <c r="F5500" s="122" t="s">
        <v>1368</v>
      </c>
      <c r="G5500" s="122">
        <v>15657334</v>
      </c>
      <c r="H5500" s="126"/>
      <c r="I5500" s="130" t="s">
        <v>12482</v>
      </c>
      <c r="J5500" s="126"/>
      <c r="K5500" s="126"/>
      <c r="L5500" s="126"/>
      <c r="M5500" s="126"/>
      <c r="N5500" s="226">
        <v>124626.72</v>
      </c>
      <c r="O5500" s="226">
        <v>0</v>
      </c>
      <c r="P5500" s="126" t="s">
        <v>1331</v>
      </c>
    </row>
    <row r="5501" spans="1:16" ht="76.5">
      <c r="A5501" s="126">
        <v>25</v>
      </c>
      <c r="B5501" s="126"/>
      <c r="C5501" s="127" t="s">
        <v>695</v>
      </c>
      <c r="D5501" s="121">
        <v>43066</v>
      </c>
      <c r="E5501" s="122" t="s">
        <v>11142</v>
      </c>
      <c r="F5501" s="122" t="s">
        <v>1368</v>
      </c>
      <c r="G5501" s="122">
        <v>15657324</v>
      </c>
      <c r="H5501" s="126"/>
      <c r="I5501" s="130" t="s">
        <v>12483</v>
      </c>
      <c r="J5501" s="126"/>
      <c r="K5501" s="126"/>
      <c r="L5501" s="126"/>
      <c r="M5501" s="126"/>
      <c r="N5501" s="226">
        <v>612967.65</v>
      </c>
      <c r="O5501" s="226">
        <v>0</v>
      </c>
      <c r="P5501" s="126" t="s">
        <v>1331</v>
      </c>
    </row>
    <row r="5502" spans="1:16" ht="76.5">
      <c r="A5502" s="126">
        <v>25</v>
      </c>
      <c r="B5502" s="126"/>
      <c r="C5502" s="127" t="s">
        <v>695</v>
      </c>
      <c r="D5502" s="121">
        <v>43066</v>
      </c>
      <c r="E5502" s="122" t="s">
        <v>11143</v>
      </c>
      <c r="F5502" s="122" t="s">
        <v>1368</v>
      </c>
      <c r="G5502" s="122">
        <v>15657216</v>
      </c>
      <c r="H5502" s="126"/>
      <c r="I5502" s="130" t="s">
        <v>12484</v>
      </c>
      <c r="J5502" s="126"/>
      <c r="K5502" s="126"/>
      <c r="L5502" s="126"/>
      <c r="M5502" s="126"/>
      <c r="N5502" s="226">
        <v>328065.93</v>
      </c>
      <c r="O5502" s="226">
        <v>0</v>
      </c>
      <c r="P5502" s="126" t="s">
        <v>1331</v>
      </c>
    </row>
    <row r="5503" spans="1:16" ht="76.5">
      <c r="A5503" s="126">
        <v>25</v>
      </c>
      <c r="B5503" s="126"/>
      <c r="C5503" s="127" t="s">
        <v>695</v>
      </c>
      <c r="D5503" s="121">
        <v>43066</v>
      </c>
      <c r="E5503" s="122" t="s">
        <v>11144</v>
      </c>
      <c r="F5503" s="122" t="s">
        <v>1368</v>
      </c>
      <c r="G5503" s="122">
        <v>15657300</v>
      </c>
      <c r="H5503" s="126"/>
      <c r="I5503" s="130" t="s">
        <v>12485</v>
      </c>
      <c r="J5503" s="126"/>
      <c r="K5503" s="126"/>
      <c r="L5503" s="126"/>
      <c r="M5503" s="126"/>
      <c r="N5503" s="226">
        <v>162753.16</v>
      </c>
      <c r="O5503" s="226">
        <v>0</v>
      </c>
      <c r="P5503" s="126" t="s">
        <v>1331</v>
      </c>
    </row>
    <row r="5504" spans="1:16" ht="76.5">
      <c r="A5504" s="126">
        <v>25</v>
      </c>
      <c r="B5504" s="126"/>
      <c r="C5504" s="127" t="s">
        <v>695</v>
      </c>
      <c r="D5504" s="121">
        <v>43066</v>
      </c>
      <c r="E5504" s="122" t="s">
        <v>11145</v>
      </c>
      <c r="F5504" s="122" t="s">
        <v>1368</v>
      </c>
      <c r="G5504" s="122">
        <v>15674703</v>
      </c>
      <c r="H5504" s="126"/>
      <c r="I5504" s="130" t="s">
        <v>12486</v>
      </c>
      <c r="J5504" s="126"/>
      <c r="K5504" s="126"/>
      <c r="L5504" s="126"/>
      <c r="M5504" s="126"/>
      <c r="N5504" s="226">
        <v>289463.56</v>
      </c>
      <c r="O5504" s="226">
        <v>0</v>
      </c>
      <c r="P5504" s="126" t="s">
        <v>1331</v>
      </c>
    </row>
    <row r="5505" spans="1:16" ht="76.5">
      <c r="A5505" s="126">
        <v>25</v>
      </c>
      <c r="B5505" s="126"/>
      <c r="C5505" s="127" t="s">
        <v>695</v>
      </c>
      <c r="D5505" s="121">
        <v>43066</v>
      </c>
      <c r="E5505" s="122" t="s">
        <v>11146</v>
      </c>
      <c r="F5505" s="122" t="s">
        <v>1368</v>
      </c>
      <c r="G5505" s="122">
        <v>15674906</v>
      </c>
      <c r="H5505" s="126"/>
      <c r="I5505" s="130" t="s">
        <v>12487</v>
      </c>
      <c r="J5505" s="126"/>
      <c r="K5505" s="126"/>
      <c r="L5505" s="126"/>
      <c r="M5505" s="126"/>
      <c r="N5505" s="226">
        <v>587123.85</v>
      </c>
      <c r="O5505" s="226">
        <v>0</v>
      </c>
      <c r="P5505" s="126" t="s">
        <v>1331</v>
      </c>
    </row>
    <row r="5506" spans="1:16" ht="76.5">
      <c r="A5506" s="126">
        <v>25</v>
      </c>
      <c r="B5506" s="126"/>
      <c r="C5506" s="127" t="s">
        <v>695</v>
      </c>
      <c r="D5506" s="121">
        <v>43066</v>
      </c>
      <c r="E5506" s="122" t="s">
        <v>11147</v>
      </c>
      <c r="F5506" s="122" t="s">
        <v>1368</v>
      </c>
      <c r="G5506" s="122">
        <v>15384535</v>
      </c>
      <c r="H5506" s="126"/>
      <c r="I5506" s="130" t="s">
        <v>12488</v>
      </c>
      <c r="J5506" s="126"/>
      <c r="K5506" s="126"/>
      <c r="L5506" s="126"/>
      <c r="M5506" s="126"/>
      <c r="N5506" s="226">
        <v>431010.86</v>
      </c>
      <c r="O5506" s="226">
        <v>0</v>
      </c>
      <c r="P5506" s="126" t="s">
        <v>1331</v>
      </c>
    </row>
    <row r="5507" spans="1:16" ht="76.5">
      <c r="A5507" s="126">
        <v>25</v>
      </c>
      <c r="B5507" s="126"/>
      <c r="C5507" s="127" t="s">
        <v>695</v>
      </c>
      <c r="D5507" s="121">
        <v>43066</v>
      </c>
      <c r="E5507" s="122" t="s">
        <v>11148</v>
      </c>
      <c r="F5507" s="122" t="s">
        <v>1368</v>
      </c>
      <c r="G5507" s="122">
        <v>15674696</v>
      </c>
      <c r="H5507" s="126"/>
      <c r="I5507" s="130" t="s">
        <v>12489</v>
      </c>
      <c r="J5507" s="126"/>
      <c r="K5507" s="126"/>
      <c r="L5507" s="126"/>
      <c r="M5507" s="126"/>
      <c r="N5507" s="226">
        <v>290616.57</v>
      </c>
      <c r="O5507" s="226">
        <v>0</v>
      </c>
      <c r="P5507" s="126" t="s">
        <v>1331</v>
      </c>
    </row>
    <row r="5508" spans="1:16" ht="76.5">
      <c r="A5508" s="126">
        <v>25</v>
      </c>
      <c r="B5508" s="126"/>
      <c r="C5508" s="127" t="s">
        <v>695</v>
      </c>
      <c r="D5508" s="121">
        <v>43066</v>
      </c>
      <c r="E5508" s="122" t="s">
        <v>11149</v>
      </c>
      <c r="F5508" s="122" t="s">
        <v>1368</v>
      </c>
      <c r="G5508" s="122">
        <v>15674702</v>
      </c>
      <c r="H5508" s="126"/>
      <c r="I5508" s="130" t="s">
        <v>12490</v>
      </c>
      <c r="J5508" s="126"/>
      <c r="K5508" s="126"/>
      <c r="L5508" s="126"/>
      <c r="M5508" s="126"/>
      <c r="N5508" s="226">
        <v>885233.52</v>
      </c>
      <c r="O5508" s="226">
        <v>0</v>
      </c>
      <c r="P5508" s="126" t="s">
        <v>1331</v>
      </c>
    </row>
    <row r="5509" spans="1:16" ht="76.5">
      <c r="A5509" s="126">
        <v>25</v>
      </c>
      <c r="B5509" s="126"/>
      <c r="C5509" s="127" t="s">
        <v>695</v>
      </c>
      <c r="D5509" s="121">
        <v>43066</v>
      </c>
      <c r="E5509" s="122" t="s">
        <v>11150</v>
      </c>
      <c r="F5509" s="122" t="s">
        <v>1368</v>
      </c>
      <c r="G5509" s="122">
        <v>15657419</v>
      </c>
      <c r="H5509" s="126"/>
      <c r="I5509" s="130" t="s">
        <v>12491</v>
      </c>
      <c r="J5509" s="126"/>
      <c r="K5509" s="126"/>
      <c r="L5509" s="126"/>
      <c r="M5509" s="126"/>
      <c r="N5509" s="226">
        <v>856652.2</v>
      </c>
      <c r="O5509" s="226">
        <v>0</v>
      </c>
      <c r="P5509" s="126" t="s">
        <v>1331</v>
      </c>
    </row>
    <row r="5510" spans="1:16" ht="76.5">
      <c r="A5510" s="126">
        <v>25</v>
      </c>
      <c r="B5510" s="126"/>
      <c r="C5510" s="127" t="s">
        <v>695</v>
      </c>
      <c r="D5510" s="121">
        <v>43066</v>
      </c>
      <c r="E5510" s="122" t="s">
        <v>11151</v>
      </c>
      <c r="F5510" s="122" t="s">
        <v>1368</v>
      </c>
      <c r="G5510" s="122">
        <v>15674699</v>
      </c>
      <c r="H5510" s="126"/>
      <c r="I5510" s="130" t="s">
        <v>12492</v>
      </c>
      <c r="J5510" s="126"/>
      <c r="K5510" s="126"/>
      <c r="L5510" s="126"/>
      <c r="M5510" s="126"/>
      <c r="N5510" s="226">
        <v>1898190.76</v>
      </c>
      <c r="O5510" s="226">
        <v>0</v>
      </c>
      <c r="P5510" s="126" t="s">
        <v>1331</v>
      </c>
    </row>
    <row r="5511" spans="1:16" ht="76.5">
      <c r="A5511" s="126">
        <v>25</v>
      </c>
      <c r="B5511" s="126"/>
      <c r="C5511" s="127" t="s">
        <v>695</v>
      </c>
      <c r="D5511" s="121">
        <v>43066</v>
      </c>
      <c r="E5511" s="122" t="s">
        <v>11152</v>
      </c>
      <c r="F5511" s="122" t="s">
        <v>1368</v>
      </c>
      <c r="G5511" s="122">
        <v>15674698</v>
      </c>
      <c r="H5511" s="126"/>
      <c r="I5511" s="130" t="s">
        <v>12493</v>
      </c>
      <c r="J5511" s="126"/>
      <c r="K5511" s="126"/>
      <c r="L5511" s="126"/>
      <c r="M5511" s="126"/>
      <c r="N5511" s="226">
        <v>166522.29999999999</v>
      </c>
      <c r="O5511" s="226">
        <v>0</v>
      </c>
      <c r="P5511" s="126" t="s">
        <v>1331</v>
      </c>
    </row>
    <row r="5512" spans="1:16" ht="76.5">
      <c r="A5512" s="126">
        <v>25</v>
      </c>
      <c r="B5512" s="126"/>
      <c r="C5512" s="127" t="s">
        <v>695</v>
      </c>
      <c r="D5512" s="121">
        <v>43066</v>
      </c>
      <c r="E5512" s="122" t="s">
        <v>11153</v>
      </c>
      <c r="F5512" s="122" t="s">
        <v>1368</v>
      </c>
      <c r="G5512" s="122">
        <v>15661847</v>
      </c>
      <c r="H5512" s="126"/>
      <c r="I5512" s="130" t="s">
        <v>12494</v>
      </c>
      <c r="J5512" s="126"/>
      <c r="K5512" s="126"/>
      <c r="L5512" s="126"/>
      <c r="M5512" s="126"/>
      <c r="N5512" s="226">
        <v>271638.37</v>
      </c>
      <c r="O5512" s="223">
        <v>0</v>
      </c>
      <c r="P5512" s="126" t="s">
        <v>1331</v>
      </c>
    </row>
    <row r="5513" spans="1:16" ht="76.5">
      <c r="A5513" s="126">
        <v>25</v>
      </c>
      <c r="B5513" s="126"/>
      <c r="C5513" s="127" t="s">
        <v>695</v>
      </c>
      <c r="D5513" s="121">
        <v>43066</v>
      </c>
      <c r="E5513" s="122" t="s">
        <v>11154</v>
      </c>
      <c r="F5513" s="122" t="s">
        <v>1368</v>
      </c>
      <c r="G5513" s="122">
        <v>15661846</v>
      </c>
      <c r="H5513" s="126"/>
      <c r="I5513" s="130" t="s">
        <v>12495</v>
      </c>
      <c r="J5513" s="126"/>
      <c r="K5513" s="126"/>
      <c r="L5513" s="126"/>
      <c r="M5513" s="126"/>
      <c r="N5513" s="226">
        <v>1476298.17</v>
      </c>
      <c r="O5513" s="226">
        <v>0</v>
      </c>
      <c r="P5513" s="126" t="s">
        <v>1331</v>
      </c>
    </row>
    <row r="5514" spans="1:16" ht="76.5">
      <c r="A5514" s="126">
        <v>25</v>
      </c>
      <c r="B5514" s="126"/>
      <c r="C5514" s="127" t="s">
        <v>695</v>
      </c>
      <c r="D5514" s="121">
        <v>43066</v>
      </c>
      <c r="E5514" s="122" t="s">
        <v>11155</v>
      </c>
      <c r="F5514" s="122" t="s">
        <v>1368</v>
      </c>
      <c r="G5514" s="122">
        <v>15661845</v>
      </c>
      <c r="H5514" s="126"/>
      <c r="I5514" s="130" t="s">
        <v>12496</v>
      </c>
      <c r="J5514" s="126"/>
      <c r="K5514" s="126"/>
      <c r="L5514" s="126"/>
      <c r="M5514" s="126"/>
      <c r="N5514" s="226">
        <v>78695.61</v>
      </c>
      <c r="O5514" s="226">
        <v>0</v>
      </c>
      <c r="P5514" s="126" t="s">
        <v>1331</v>
      </c>
    </row>
    <row r="5515" spans="1:16" ht="76.5">
      <c r="A5515" s="126">
        <v>25</v>
      </c>
      <c r="B5515" s="126"/>
      <c r="C5515" s="127" t="s">
        <v>695</v>
      </c>
      <c r="D5515" s="121">
        <v>43066</v>
      </c>
      <c r="E5515" s="122" t="s">
        <v>11156</v>
      </c>
      <c r="F5515" s="122" t="s">
        <v>1368</v>
      </c>
      <c r="G5515" s="122">
        <v>15626108</v>
      </c>
      <c r="H5515" s="126"/>
      <c r="I5515" s="130" t="s">
        <v>12497</v>
      </c>
      <c r="J5515" s="126"/>
      <c r="K5515" s="126"/>
      <c r="L5515" s="126"/>
      <c r="M5515" s="126"/>
      <c r="N5515" s="226">
        <v>249376.19</v>
      </c>
      <c r="O5515" s="226">
        <v>0</v>
      </c>
      <c r="P5515" s="126" t="s">
        <v>1331</v>
      </c>
    </row>
    <row r="5516" spans="1:16" ht="76.5">
      <c r="A5516" s="126">
        <v>25</v>
      </c>
      <c r="B5516" s="126"/>
      <c r="C5516" s="127" t="s">
        <v>695</v>
      </c>
      <c r="D5516" s="121">
        <v>43066</v>
      </c>
      <c r="E5516" s="122" t="s">
        <v>11157</v>
      </c>
      <c r="F5516" s="122" t="s">
        <v>1368</v>
      </c>
      <c r="G5516" s="122">
        <v>15679558</v>
      </c>
      <c r="H5516" s="126"/>
      <c r="I5516" s="130" t="s">
        <v>12498</v>
      </c>
      <c r="J5516" s="126"/>
      <c r="K5516" s="126"/>
      <c r="L5516" s="126"/>
      <c r="M5516" s="126"/>
      <c r="N5516" s="226">
        <v>1358717.67</v>
      </c>
      <c r="O5516" s="226">
        <v>0</v>
      </c>
      <c r="P5516" s="126" t="s">
        <v>1331</v>
      </c>
    </row>
    <row r="5517" spans="1:16" ht="76.5">
      <c r="A5517" s="126">
        <v>25</v>
      </c>
      <c r="B5517" s="126"/>
      <c r="C5517" s="127" t="s">
        <v>695</v>
      </c>
      <c r="D5517" s="121">
        <v>43066</v>
      </c>
      <c r="E5517" s="122" t="s">
        <v>11158</v>
      </c>
      <c r="F5517" s="122" t="s">
        <v>1368</v>
      </c>
      <c r="G5517" s="122">
        <v>15675171</v>
      </c>
      <c r="H5517" s="126"/>
      <c r="I5517" s="130" t="s">
        <v>12499</v>
      </c>
      <c r="J5517" s="126"/>
      <c r="K5517" s="126"/>
      <c r="L5517" s="126"/>
      <c r="M5517" s="126"/>
      <c r="N5517" s="226">
        <v>102366.12</v>
      </c>
      <c r="O5517" s="226">
        <v>0</v>
      </c>
      <c r="P5517" s="126" t="s">
        <v>1331</v>
      </c>
    </row>
    <row r="5518" spans="1:16" ht="76.5">
      <c r="A5518" s="126">
        <v>25</v>
      </c>
      <c r="B5518" s="126"/>
      <c r="C5518" s="127" t="s">
        <v>695</v>
      </c>
      <c r="D5518" s="121">
        <v>43066</v>
      </c>
      <c r="E5518" s="122" t="s">
        <v>11159</v>
      </c>
      <c r="F5518" s="122" t="s">
        <v>1368</v>
      </c>
      <c r="G5518" s="122">
        <v>15675141</v>
      </c>
      <c r="H5518" s="126"/>
      <c r="I5518" s="130" t="s">
        <v>12500</v>
      </c>
      <c r="J5518" s="126"/>
      <c r="K5518" s="126"/>
      <c r="L5518" s="126"/>
      <c r="M5518" s="126"/>
      <c r="N5518" s="226">
        <v>1279332.07</v>
      </c>
      <c r="O5518" s="226">
        <v>0</v>
      </c>
      <c r="P5518" s="126" t="s">
        <v>1331</v>
      </c>
    </row>
    <row r="5519" spans="1:16" ht="76.5">
      <c r="A5519" s="126">
        <v>25</v>
      </c>
      <c r="B5519" s="126"/>
      <c r="C5519" s="127" t="s">
        <v>695</v>
      </c>
      <c r="D5519" s="121">
        <v>43066</v>
      </c>
      <c r="E5519" s="122" t="s">
        <v>11160</v>
      </c>
      <c r="F5519" s="122" t="s">
        <v>1368</v>
      </c>
      <c r="G5519" s="122">
        <v>15675140</v>
      </c>
      <c r="H5519" s="126"/>
      <c r="I5519" s="130" t="s">
        <v>12501</v>
      </c>
      <c r="J5519" s="126"/>
      <c r="K5519" s="126"/>
      <c r="L5519" s="126"/>
      <c r="M5519" s="126"/>
      <c r="N5519" s="226">
        <v>46588.79</v>
      </c>
      <c r="O5519" s="226">
        <v>0</v>
      </c>
      <c r="P5519" s="126" t="s">
        <v>1331</v>
      </c>
    </row>
    <row r="5520" spans="1:16" ht="76.5">
      <c r="A5520" s="126">
        <v>25</v>
      </c>
      <c r="B5520" s="126"/>
      <c r="C5520" s="127" t="s">
        <v>695</v>
      </c>
      <c r="D5520" s="121">
        <v>43066</v>
      </c>
      <c r="E5520" s="122" t="s">
        <v>11161</v>
      </c>
      <c r="F5520" s="122" t="s">
        <v>1368</v>
      </c>
      <c r="G5520" s="122">
        <v>15674966</v>
      </c>
      <c r="H5520" s="126"/>
      <c r="I5520" s="130" t="s">
        <v>12502</v>
      </c>
      <c r="J5520" s="126"/>
      <c r="K5520" s="126"/>
      <c r="L5520" s="126"/>
      <c r="M5520" s="126"/>
      <c r="N5520" s="226">
        <v>577384.07999999996</v>
      </c>
      <c r="O5520" s="226">
        <v>0</v>
      </c>
      <c r="P5520" s="126" t="s">
        <v>1331</v>
      </c>
    </row>
    <row r="5521" spans="1:16" ht="76.5">
      <c r="A5521" s="126">
        <v>25</v>
      </c>
      <c r="B5521" s="126"/>
      <c r="C5521" s="127" t="s">
        <v>695</v>
      </c>
      <c r="D5521" s="121">
        <v>43066</v>
      </c>
      <c r="E5521" s="122" t="s">
        <v>11162</v>
      </c>
      <c r="F5521" s="122" t="s">
        <v>1368</v>
      </c>
      <c r="G5521" s="122">
        <v>15674928</v>
      </c>
      <c r="H5521" s="126"/>
      <c r="I5521" s="130" t="s">
        <v>12503</v>
      </c>
      <c r="J5521" s="126"/>
      <c r="K5521" s="126"/>
      <c r="L5521" s="126"/>
      <c r="M5521" s="126"/>
      <c r="N5521" s="226">
        <v>221184.1</v>
      </c>
      <c r="O5521" s="226">
        <v>0</v>
      </c>
      <c r="P5521" s="126" t="s">
        <v>1331</v>
      </c>
    </row>
    <row r="5522" spans="1:16" ht="76.5">
      <c r="A5522" s="126">
        <v>25</v>
      </c>
      <c r="B5522" s="126"/>
      <c r="C5522" s="127" t="s">
        <v>695</v>
      </c>
      <c r="D5522" s="121">
        <v>43066</v>
      </c>
      <c r="E5522" s="122" t="s">
        <v>11163</v>
      </c>
      <c r="F5522" s="122" t="s">
        <v>1368</v>
      </c>
      <c r="G5522" s="122">
        <v>15674909</v>
      </c>
      <c r="H5522" s="126"/>
      <c r="I5522" s="130" t="s">
        <v>12504</v>
      </c>
      <c r="J5522" s="126"/>
      <c r="K5522" s="126"/>
      <c r="L5522" s="126"/>
      <c r="M5522" s="126"/>
      <c r="N5522" s="226">
        <v>169065.24</v>
      </c>
      <c r="O5522" s="226">
        <v>0</v>
      </c>
      <c r="P5522" s="126" t="s">
        <v>1331</v>
      </c>
    </row>
    <row r="5523" spans="1:16" ht="102">
      <c r="A5523" s="126">
        <v>197</v>
      </c>
      <c r="B5523" s="126"/>
      <c r="C5523" s="127" t="s">
        <v>755</v>
      </c>
      <c r="D5523" s="121">
        <v>43066</v>
      </c>
      <c r="E5523" s="122" t="s">
        <v>11164</v>
      </c>
      <c r="F5523" s="122" t="s">
        <v>1261</v>
      </c>
      <c r="G5523" s="122">
        <v>3675</v>
      </c>
      <c r="H5523" s="126"/>
      <c r="I5523" s="130" t="s">
        <v>12505</v>
      </c>
      <c r="J5523" s="126"/>
      <c r="K5523" s="126"/>
      <c r="L5523" s="126"/>
      <c r="M5523" s="126"/>
      <c r="N5523" s="226">
        <v>987.59</v>
      </c>
      <c r="O5523" s="226">
        <v>0</v>
      </c>
      <c r="P5523" s="126" t="s">
        <v>1331</v>
      </c>
    </row>
    <row r="5524" spans="1:16" ht="89.25">
      <c r="A5524" s="126">
        <v>197</v>
      </c>
      <c r="B5524" s="126"/>
      <c r="C5524" s="127" t="s">
        <v>755</v>
      </c>
      <c r="D5524" s="121">
        <v>43066</v>
      </c>
      <c r="E5524" s="122" t="s">
        <v>11165</v>
      </c>
      <c r="F5524" s="122" t="s">
        <v>15</v>
      </c>
      <c r="G5524" s="122">
        <v>3675</v>
      </c>
      <c r="H5524" s="126"/>
      <c r="I5524" s="130" t="s">
        <v>12506</v>
      </c>
      <c r="J5524" s="126"/>
      <c r="K5524" s="126"/>
      <c r="L5524" s="126"/>
      <c r="M5524" s="126"/>
      <c r="N5524" s="226">
        <v>310.89</v>
      </c>
      <c r="O5524" s="226">
        <v>0</v>
      </c>
      <c r="P5524" s="126" t="s">
        <v>1331</v>
      </c>
    </row>
    <row r="5525" spans="1:16" ht="76.5">
      <c r="A5525" s="126">
        <v>513</v>
      </c>
      <c r="B5525" s="126"/>
      <c r="C5525" s="127" t="s">
        <v>201</v>
      </c>
      <c r="D5525" s="121">
        <v>43066</v>
      </c>
      <c r="E5525" s="122" t="s">
        <v>11166</v>
      </c>
      <c r="F5525" s="122" t="s">
        <v>15</v>
      </c>
      <c r="G5525" s="122">
        <v>604252</v>
      </c>
      <c r="H5525" s="126"/>
      <c r="I5525" s="130" t="s">
        <v>12507</v>
      </c>
      <c r="J5525" s="126"/>
      <c r="K5525" s="126"/>
      <c r="L5525" s="126"/>
      <c r="M5525" s="126"/>
      <c r="N5525" s="226">
        <v>50</v>
      </c>
      <c r="O5525" s="226">
        <v>0</v>
      </c>
      <c r="P5525" s="126" t="s">
        <v>1331</v>
      </c>
    </row>
    <row r="5526" spans="1:16" ht="89.25">
      <c r="A5526" s="126">
        <v>10</v>
      </c>
      <c r="B5526" s="126"/>
      <c r="C5526" s="127" t="s">
        <v>691</v>
      </c>
      <c r="D5526" s="121">
        <v>43066</v>
      </c>
      <c r="E5526" s="122" t="s">
        <v>11167</v>
      </c>
      <c r="F5526" s="122" t="s">
        <v>15</v>
      </c>
      <c r="G5526" s="122">
        <v>3681</v>
      </c>
      <c r="H5526" s="126"/>
      <c r="I5526" s="130" t="s">
        <v>12508</v>
      </c>
      <c r="J5526" s="126"/>
      <c r="K5526" s="126"/>
      <c r="L5526" s="126"/>
      <c r="M5526" s="126"/>
      <c r="N5526" s="226">
        <v>640.23</v>
      </c>
      <c r="O5526" s="226">
        <v>0</v>
      </c>
      <c r="P5526" s="126" t="s">
        <v>1331</v>
      </c>
    </row>
    <row r="5527" spans="1:16" ht="76.5">
      <c r="A5527" s="126">
        <v>10</v>
      </c>
      <c r="B5527" s="126"/>
      <c r="C5527" s="127" t="s">
        <v>691</v>
      </c>
      <c r="D5527" s="121">
        <v>43066</v>
      </c>
      <c r="E5527" s="122" t="s">
        <v>11168</v>
      </c>
      <c r="F5527" s="122" t="s">
        <v>15</v>
      </c>
      <c r="G5527" s="122">
        <v>3682</v>
      </c>
      <c r="H5527" s="126"/>
      <c r="I5527" s="130" t="s">
        <v>12509</v>
      </c>
      <c r="J5527" s="126"/>
      <c r="K5527" s="126"/>
      <c r="L5527" s="126"/>
      <c r="M5527" s="126"/>
      <c r="N5527" s="226">
        <v>323.02999999999997</v>
      </c>
      <c r="O5527" s="226">
        <v>0</v>
      </c>
      <c r="P5527" s="126" t="s">
        <v>1331</v>
      </c>
    </row>
    <row r="5528" spans="1:16" ht="89.25">
      <c r="A5528" s="126">
        <v>10</v>
      </c>
      <c r="B5528" s="126"/>
      <c r="C5528" s="127" t="s">
        <v>691</v>
      </c>
      <c r="D5528" s="121">
        <v>43066</v>
      </c>
      <c r="E5528" s="122" t="s">
        <v>11169</v>
      </c>
      <c r="F5528" s="122" t="s">
        <v>15</v>
      </c>
      <c r="G5528" s="122">
        <v>3680</v>
      </c>
      <c r="H5528" s="126"/>
      <c r="I5528" s="130" t="s">
        <v>12510</v>
      </c>
      <c r="J5528" s="126"/>
      <c r="K5528" s="126"/>
      <c r="L5528" s="126"/>
      <c r="M5528" s="126"/>
      <c r="N5528" s="226">
        <v>508.45</v>
      </c>
      <c r="O5528" s="226">
        <v>0</v>
      </c>
      <c r="P5528" s="126" t="s">
        <v>1331</v>
      </c>
    </row>
    <row r="5529" spans="1:16" ht="102">
      <c r="A5529" s="126">
        <v>513</v>
      </c>
      <c r="B5529" s="126"/>
      <c r="C5529" s="127" t="s">
        <v>201</v>
      </c>
      <c r="D5529" s="121">
        <v>43066</v>
      </c>
      <c r="E5529" s="122" t="s">
        <v>11170</v>
      </c>
      <c r="F5529" s="122" t="s">
        <v>15</v>
      </c>
      <c r="G5529" s="122">
        <v>3687</v>
      </c>
      <c r="H5529" s="126"/>
      <c r="I5529" s="130" t="s">
        <v>12511</v>
      </c>
      <c r="J5529" s="126"/>
      <c r="K5529" s="126"/>
      <c r="L5529" s="126"/>
      <c r="M5529" s="126"/>
      <c r="N5529" s="226">
        <v>10142.5</v>
      </c>
      <c r="O5529" s="226">
        <v>0</v>
      </c>
      <c r="P5529" s="126" t="s">
        <v>1331</v>
      </c>
    </row>
    <row r="5530" spans="1:16" ht="102">
      <c r="A5530" s="126">
        <v>513</v>
      </c>
      <c r="B5530" s="126"/>
      <c r="C5530" s="127" t="s">
        <v>201</v>
      </c>
      <c r="D5530" s="121">
        <v>43066</v>
      </c>
      <c r="E5530" s="122" t="s">
        <v>11171</v>
      </c>
      <c r="F5530" s="122" t="s">
        <v>15</v>
      </c>
      <c r="G5530" s="122">
        <v>3686</v>
      </c>
      <c r="H5530" s="126"/>
      <c r="I5530" s="130" t="s">
        <v>12512</v>
      </c>
      <c r="J5530" s="126"/>
      <c r="K5530" s="126"/>
      <c r="L5530" s="126"/>
      <c r="M5530" s="126"/>
      <c r="N5530" s="226">
        <v>347.45</v>
      </c>
      <c r="O5530" s="226">
        <v>0</v>
      </c>
      <c r="P5530" s="126" t="s">
        <v>1331</v>
      </c>
    </row>
    <row r="5531" spans="1:16" ht="63.75">
      <c r="A5531" s="126">
        <v>287</v>
      </c>
      <c r="B5531" s="126"/>
      <c r="C5531" s="127" t="s">
        <v>791</v>
      </c>
      <c r="D5531" s="121">
        <v>43066</v>
      </c>
      <c r="E5531" s="122" t="s">
        <v>11172</v>
      </c>
      <c r="F5531" s="122" t="s">
        <v>11</v>
      </c>
      <c r="G5531" s="122">
        <v>604351</v>
      </c>
      <c r="H5531" s="126"/>
      <c r="I5531" s="130" t="s">
        <v>12513</v>
      </c>
      <c r="J5531" s="126"/>
      <c r="K5531" s="126"/>
      <c r="L5531" s="126"/>
      <c r="M5531" s="126"/>
      <c r="N5531" s="227">
        <v>50</v>
      </c>
      <c r="O5531" s="227">
        <v>0</v>
      </c>
      <c r="P5531" s="126" t="s">
        <v>1331</v>
      </c>
    </row>
    <row r="5532" spans="1:16" ht="63.75">
      <c r="A5532" s="126">
        <v>287</v>
      </c>
      <c r="B5532" s="126"/>
      <c r="C5532" s="127" t="s">
        <v>791</v>
      </c>
      <c r="D5532" s="121">
        <v>43066</v>
      </c>
      <c r="E5532" s="122" t="s">
        <v>11173</v>
      </c>
      <c r="F5532" s="122" t="s">
        <v>11</v>
      </c>
      <c r="G5532" s="122">
        <v>604352</v>
      </c>
      <c r="H5532" s="126"/>
      <c r="I5532" s="130" t="s">
        <v>12514</v>
      </c>
      <c r="J5532" s="126"/>
      <c r="K5532" s="126"/>
      <c r="L5532" s="126"/>
      <c r="M5532" s="126"/>
      <c r="N5532" s="227">
        <v>50</v>
      </c>
      <c r="O5532" s="227">
        <v>0</v>
      </c>
      <c r="P5532" s="126" t="s">
        <v>1331</v>
      </c>
    </row>
    <row r="5533" spans="1:16" ht="63.75">
      <c r="A5533" s="126">
        <v>287</v>
      </c>
      <c r="B5533" s="126"/>
      <c r="C5533" s="127" t="s">
        <v>791</v>
      </c>
      <c r="D5533" s="121">
        <v>43066</v>
      </c>
      <c r="E5533" s="122" t="s">
        <v>11174</v>
      </c>
      <c r="F5533" s="122" t="s">
        <v>11</v>
      </c>
      <c r="G5533" s="122">
        <v>604353</v>
      </c>
      <c r="H5533" s="126"/>
      <c r="I5533" s="130" t="s">
        <v>12515</v>
      </c>
      <c r="J5533" s="126"/>
      <c r="K5533" s="126"/>
      <c r="L5533" s="126"/>
      <c r="M5533" s="126"/>
      <c r="N5533" s="227">
        <v>50</v>
      </c>
      <c r="O5533" s="227">
        <v>0</v>
      </c>
      <c r="P5533" s="126" t="s">
        <v>1331</v>
      </c>
    </row>
    <row r="5534" spans="1:16" ht="63.75">
      <c r="A5534" s="126">
        <v>287</v>
      </c>
      <c r="B5534" s="126"/>
      <c r="C5534" s="127" t="s">
        <v>791</v>
      </c>
      <c r="D5534" s="121">
        <v>43066</v>
      </c>
      <c r="E5534" s="122" t="s">
        <v>11175</v>
      </c>
      <c r="F5534" s="122" t="s">
        <v>11</v>
      </c>
      <c r="G5534" s="122">
        <v>604354</v>
      </c>
      <c r="H5534" s="126"/>
      <c r="I5534" s="130" t="s">
        <v>12516</v>
      </c>
      <c r="J5534" s="126"/>
      <c r="K5534" s="126"/>
      <c r="L5534" s="126"/>
      <c r="M5534" s="126"/>
      <c r="N5534" s="227">
        <v>50</v>
      </c>
      <c r="O5534" s="227">
        <v>0</v>
      </c>
      <c r="P5534" s="126" t="s">
        <v>1331</v>
      </c>
    </row>
    <row r="5535" spans="1:16" ht="76.5">
      <c r="A5535" s="126">
        <v>291</v>
      </c>
      <c r="B5535" s="126"/>
      <c r="C5535" s="127" t="s">
        <v>795</v>
      </c>
      <c r="D5535" s="121">
        <v>43066</v>
      </c>
      <c r="E5535" s="122" t="s">
        <v>11176</v>
      </c>
      <c r="F5535" s="122" t="s">
        <v>11</v>
      </c>
      <c r="G5535" s="122">
        <v>604389</v>
      </c>
      <c r="H5535" s="126"/>
      <c r="I5535" s="130" t="s">
        <v>12517</v>
      </c>
      <c r="J5535" s="126"/>
      <c r="K5535" s="126"/>
      <c r="L5535" s="126"/>
      <c r="M5535" s="126"/>
      <c r="N5535" s="227">
        <v>50</v>
      </c>
      <c r="O5535" s="227">
        <v>0</v>
      </c>
      <c r="P5535" s="126" t="s">
        <v>1331</v>
      </c>
    </row>
    <row r="5536" spans="1:16" ht="76.5">
      <c r="A5536" s="126">
        <v>25</v>
      </c>
      <c r="B5536" s="126"/>
      <c r="C5536" s="127" t="s">
        <v>695</v>
      </c>
      <c r="D5536" s="121">
        <v>43066</v>
      </c>
      <c r="E5536" s="122" t="s">
        <v>11177</v>
      </c>
      <c r="F5536" s="122" t="s">
        <v>1368</v>
      </c>
      <c r="G5536" s="122">
        <v>15657350</v>
      </c>
      <c r="H5536" s="126"/>
      <c r="I5536" s="130" t="s">
        <v>12518</v>
      </c>
      <c r="J5536" s="126"/>
      <c r="K5536" s="126"/>
      <c r="L5536" s="126"/>
      <c r="M5536" s="126"/>
      <c r="N5536" s="227">
        <v>1739492.73</v>
      </c>
      <c r="O5536" s="227">
        <v>0</v>
      </c>
      <c r="P5536" s="126" t="s">
        <v>1331</v>
      </c>
    </row>
    <row r="5537" spans="1:16" ht="76.5">
      <c r="A5537" s="126">
        <v>25</v>
      </c>
      <c r="B5537" s="126"/>
      <c r="C5537" s="127" t="s">
        <v>695</v>
      </c>
      <c r="D5537" s="121">
        <v>43066</v>
      </c>
      <c r="E5537" s="122" t="s">
        <v>11178</v>
      </c>
      <c r="F5537" s="122" t="s">
        <v>1368</v>
      </c>
      <c r="G5537" s="122">
        <v>15657348</v>
      </c>
      <c r="H5537" s="126"/>
      <c r="I5537" s="130" t="s">
        <v>12519</v>
      </c>
      <c r="J5537" s="126"/>
      <c r="K5537" s="126"/>
      <c r="L5537" s="126"/>
      <c r="M5537" s="126"/>
      <c r="N5537" s="227">
        <v>285216.53000000003</v>
      </c>
      <c r="O5537" s="227">
        <v>0</v>
      </c>
      <c r="P5537" s="126" t="s">
        <v>1331</v>
      </c>
    </row>
    <row r="5538" spans="1:16" ht="76.5">
      <c r="A5538" s="126">
        <v>25</v>
      </c>
      <c r="B5538" s="126"/>
      <c r="C5538" s="127" t="s">
        <v>695</v>
      </c>
      <c r="D5538" s="121">
        <v>43066</v>
      </c>
      <c r="E5538" s="122" t="s">
        <v>11179</v>
      </c>
      <c r="F5538" s="122" t="s">
        <v>1368</v>
      </c>
      <c r="G5538" s="122">
        <v>15657345</v>
      </c>
      <c r="H5538" s="126"/>
      <c r="I5538" s="130" t="s">
        <v>12520</v>
      </c>
      <c r="J5538" s="126"/>
      <c r="K5538" s="126"/>
      <c r="L5538" s="126"/>
      <c r="M5538" s="126"/>
      <c r="N5538" s="227">
        <v>213128.74</v>
      </c>
      <c r="O5538" s="227">
        <v>0</v>
      </c>
      <c r="P5538" s="126" t="s">
        <v>1331</v>
      </c>
    </row>
    <row r="5539" spans="1:16" ht="76.5">
      <c r="A5539" s="126">
        <v>25</v>
      </c>
      <c r="B5539" s="126"/>
      <c r="C5539" s="127" t="s">
        <v>695</v>
      </c>
      <c r="D5539" s="121">
        <v>43066</v>
      </c>
      <c r="E5539" s="122" t="s">
        <v>11180</v>
      </c>
      <c r="F5539" s="122" t="s">
        <v>1368</v>
      </c>
      <c r="G5539" s="122">
        <v>15657336</v>
      </c>
      <c r="H5539" s="126"/>
      <c r="I5539" s="130" t="s">
        <v>12521</v>
      </c>
      <c r="J5539" s="126"/>
      <c r="K5539" s="126"/>
      <c r="L5539" s="126"/>
      <c r="M5539" s="126"/>
      <c r="N5539" s="227">
        <v>243066.78</v>
      </c>
      <c r="O5539" s="227">
        <v>0</v>
      </c>
      <c r="P5539" s="126" t="s">
        <v>1331</v>
      </c>
    </row>
    <row r="5540" spans="1:16" ht="76.5">
      <c r="A5540" s="126">
        <v>25</v>
      </c>
      <c r="B5540" s="126"/>
      <c r="C5540" s="127" t="s">
        <v>695</v>
      </c>
      <c r="D5540" s="121">
        <v>43066</v>
      </c>
      <c r="E5540" s="122" t="s">
        <v>11181</v>
      </c>
      <c r="F5540" s="122" t="s">
        <v>1368</v>
      </c>
      <c r="G5540" s="122">
        <v>15657338</v>
      </c>
      <c r="H5540" s="126"/>
      <c r="I5540" s="130" t="s">
        <v>12522</v>
      </c>
      <c r="J5540" s="126"/>
      <c r="K5540" s="126"/>
      <c r="L5540" s="126"/>
      <c r="M5540" s="126"/>
      <c r="N5540" s="227">
        <v>919167.72</v>
      </c>
      <c r="O5540" s="227">
        <v>0</v>
      </c>
      <c r="P5540" s="126" t="s">
        <v>1331</v>
      </c>
    </row>
    <row r="5541" spans="1:16" ht="76.5">
      <c r="A5541" s="126">
        <v>25</v>
      </c>
      <c r="B5541" s="126"/>
      <c r="C5541" s="127" t="s">
        <v>695</v>
      </c>
      <c r="D5541" s="121">
        <v>43066</v>
      </c>
      <c r="E5541" s="122" t="s">
        <v>11182</v>
      </c>
      <c r="F5541" s="122" t="s">
        <v>1368</v>
      </c>
      <c r="G5541" s="122">
        <v>15657339</v>
      </c>
      <c r="H5541" s="126"/>
      <c r="I5541" s="130" t="s">
        <v>12523</v>
      </c>
      <c r="J5541" s="126"/>
      <c r="K5541" s="126"/>
      <c r="L5541" s="126"/>
      <c r="M5541" s="126"/>
      <c r="N5541" s="227">
        <v>441335.05</v>
      </c>
      <c r="O5541" s="227">
        <v>0</v>
      </c>
      <c r="P5541" s="126" t="s">
        <v>1331</v>
      </c>
    </row>
    <row r="5542" spans="1:16" ht="76.5">
      <c r="A5542" s="126">
        <v>25</v>
      </c>
      <c r="B5542" s="126"/>
      <c r="C5542" s="127" t="s">
        <v>695</v>
      </c>
      <c r="D5542" s="121">
        <v>43066</v>
      </c>
      <c r="E5542" s="122" t="s">
        <v>11183</v>
      </c>
      <c r="F5542" s="122" t="s">
        <v>1368</v>
      </c>
      <c r="G5542" s="122">
        <v>15657347</v>
      </c>
      <c r="H5542" s="126"/>
      <c r="I5542" s="130" t="s">
        <v>12524</v>
      </c>
      <c r="J5542" s="126"/>
      <c r="K5542" s="126"/>
      <c r="L5542" s="126"/>
      <c r="M5542" s="126"/>
      <c r="N5542" s="227">
        <v>1355729.15</v>
      </c>
      <c r="O5542" s="227">
        <v>0</v>
      </c>
      <c r="P5542" s="126" t="s">
        <v>1331</v>
      </c>
    </row>
    <row r="5543" spans="1:16" ht="76.5">
      <c r="A5543" s="126">
        <v>25</v>
      </c>
      <c r="B5543" s="126"/>
      <c r="C5543" s="127" t="s">
        <v>695</v>
      </c>
      <c r="D5543" s="121">
        <v>43066</v>
      </c>
      <c r="E5543" s="122" t="s">
        <v>11184</v>
      </c>
      <c r="F5543" s="122" t="s">
        <v>1368</v>
      </c>
      <c r="G5543" s="122">
        <v>15657349</v>
      </c>
      <c r="H5543" s="126"/>
      <c r="I5543" s="130" t="s">
        <v>12525</v>
      </c>
      <c r="J5543" s="126"/>
      <c r="K5543" s="126"/>
      <c r="L5543" s="126"/>
      <c r="M5543" s="126"/>
      <c r="N5543" s="227">
        <v>1449131.47</v>
      </c>
      <c r="O5543" s="227">
        <v>0</v>
      </c>
      <c r="P5543" s="126" t="s">
        <v>1331</v>
      </c>
    </row>
    <row r="5544" spans="1:16" ht="76.5">
      <c r="A5544" s="126">
        <v>25</v>
      </c>
      <c r="B5544" s="126"/>
      <c r="C5544" s="127" t="s">
        <v>695</v>
      </c>
      <c r="D5544" s="121">
        <v>43066</v>
      </c>
      <c r="E5544" s="122" t="s">
        <v>11185</v>
      </c>
      <c r="F5544" s="122" t="s">
        <v>1368</v>
      </c>
      <c r="G5544" s="122">
        <v>15661238</v>
      </c>
      <c r="H5544" s="126"/>
      <c r="I5544" s="130" t="s">
        <v>12526</v>
      </c>
      <c r="J5544" s="126"/>
      <c r="K5544" s="126"/>
      <c r="L5544" s="126"/>
      <c r="M5544" s="126"/>
      <c r="N5544" s="227">
        <v>223298.43</v>
      </c>
      <c r="O5544" s="227">
        <v>0</v>
      </c>
      <c r="P5544" s="126" t="s">
        <v>1331</v>
      </c>
    </row>
    <row r="5545" spans="1:16" ht="76.5">
      <c r="A5545" s="126">
        <v>25</v>
      </c>
      <c r="B5545" s="126"/>
      <c r="C5545" s="127" t="s">
        <v>695</v>
      </c>
      <c r="D5545" s="121">
        <v>43066</v>
      </c>
      <c r="E5545" s="122" t="s">
        <v>11186</v>
      </c>
      <c r="F5545" s="122" t="s">
        <v>1368</v>
      </c>
      <c r="G5545" s="122">
        <v>15658000</v>
      </c>
      <c r="H5545" s="126"/>
      <c r="I5545" s="130" t="s">
        <v>12527</v>
      </c>
      <c r="J5545" s="126"/>
      <c r="K5545" s="126"/>
      <c r="L5545" s="126"/>
      <c r="M5545" s="126"/>
      <c r="N5545" s="227">
        <v>299999.94</v>
      </c>
      <c r="O5545" s="227">
        <v>0</v>
      </c>
      <c r="P5545" s="126" t="s">
        <v>1331</v>
      </c>
    </row>
    <row r="5546" spans="1:16" ht="76.5">
      <c r="A5546" s="126">
        <v>25</v>
      </c>
      <c r="B5546" s="126"/>
      <c r="C5546" s="127" t="s">
        <v>695</v>
      </c>
      <c r="D5546" s="121">
        <v>43066</v>
      </c>
      <c r="E5546" s="122" t="s">
        <v>11187</v>
      </c>
      <c r="F5546" s="122" t="s">
        <v>1368</v>
      </c>
      <c r="G5546" s="122">
        <v>15657722</v>
      </c>
      <c r="H5546" s="126"/>
      <c r="I5546" s="130" t="s">
        <v>12528</v>
      </c>
      <c r="J5546" s="126"/>
      <c r="K5546" s="126"/>
      <c r="L5546" s="126"/>
      <c r="M5546" s="126"/>
      <c r="N5546" s="227">
        <v>306426.45</v>
      </c>
      <c r="O5546" s="227">
        <v>0</v>
      </c>
      <c r="P5546" s="126" t="s">
        <v>1331</v>
      </c>
    </row>
    <row r="5547" spans="1:16" ht="76.5">
      <c r="A5547" s="126">
        <v>25</v>
      </c>
      <c r="B5547" s="126"/>
      <c r="C5547" s="127" t="s">
        <v>695</v>
      </c>
      <c r="D5547" s="121">
        <v>43066</v>
      </c>
      <c r="E5547" s="122" t="s">
        <v>11188</v>
      </c>
      <c r="F5547" s="122" t="s">
        <v>1368</v>
      </c>
      <c r="G5547" s="122">
        <v>15657673</v>
      </c>
      <c r="H5547" s="126"/>
      <c r="I5547" s="130" t="s">
        <v>12529</v>
      </c>
      <c r="J5547" s="126"/>
      <c r="K5547" s="126"/>
      <c r="L5547" s="126"/>
      <c r="M5547" s="126"/>
      <c r="N5547" s="227">
        <v>282443.55</v>
      </c>
      <c r="O5547" s="227">
        <v>0</v>
      </c>
      <c r="P5547" s="126" t="s">
        <v>1331</v>
      </c>
    </row>
    <row r="5548" spans="1:16" ht="76.5">
      <c r="A5548" s="126">
        <v>25</v>
      </c>
      <c r="B5548" s="126"/>
      <c r="C5548" s="127" t="s">
        <v>695</v>
      </c>
      <c r="D5548" s="121">
        <v>43066</v>
      </c>
      <c r="E5548" s="122" t="s">
        <v>11189</v>
      </c>
      <c r="F5548" s="122" t="s">
        <v>1368</v>
      </c>
      <c r="G5548" s="122">
        <v>15657629</v>
      </c>
      <c r="H5548" s="126"/>
      <c r="I5548" s="130" t="s">
        <v>12530</v>
      </c>
      <c r="J5548" s="126"/>
      <c r="K5548" s="126"/>
      <c r="L5548" s="126"/>
      <c r="M5548" s="126"/>
      <c r="N5548" s="227">
        <v>152663.38</v>
      </c>
      <c r="O5548" s="227">
        <v>0</v>
      </c>
      <c r="P5548" s="126" t="s">
        <v>1331</v>
      </c>
    </row>
    <row r="5549" spans="1:16" ht="76.5">
      <c r="A5549" s="126">
        <v>25</v>
      </c>
      <c r="B5549" s="126"/>
      <c r="C5549" s="127" t="s">
        <v>695</v>
      </c>
      <c r="D5549" s="121">
        <v>43066</v>
      </c>
      <c r="E5549" s="122" t="s">
        <v>11190</v>
      </c>
      <c r="F5549" s="122" t="s">
        <v>1368</v>
      </c>
      <c r="G5549" s="122">
        <v>15621851</v>
      </c>
      <c r="H5549" s="126"/>
      <c r="I5549" s="130" t="s">
        <v>12531</v>
      </c>
      <c r="J5549" s="126"/>
      <c r="K5549" s="126"/>
      <c r="L5549" s="126"/>
      <c r="M5549" s="126"/>
      <c r="N5549" s="227">
        <v>49194.21</v>
      </c>
      <c r="O5549" s="227">
        <v>0</v>
      </c>
      <c r="P5549" s="126" t="s">
        <v>1331</v>
      </c>
    </row>
    <row r="5550" spans="1:16" ht="76.5">
      <c r="A5550" s="126">
        <v>25</v>
      </c>
      <c r="B5550" s="126"/>
      <c r="C5550" s="127" t="s">
        <v>695</v>
      </c>
      <c r="D5550" s="121">
        <v>43066</v>
      </c>
      <c r="E5550" s="122" t="s">
        <v>11191</v>
      </c>
      <c r="F5550" s="122" t="s">
        <v>1368</v>
      </c>
      <c r="G5550" s="122">
        <v>15657374</v>
      </c>
      <c r="H5550" s="126"/>
      <c r="I5550" s="130" t="s">
        <v>12532</v>
      </c>
      <c r="J5550" s="126"/>
      <c r="K5550" s="126"/>
      <c r="L5550" s="126"/>
      <c r="M5550" s="126"/>
      <c r="N5550" s="227">
        <v>416964.93</v>
      </c>
      <c r="O5550" s="227">
        <v>0</v>
      </c>
      <c r="P5550" s="126" t="s">
        <v>1331</v>
      </c>
    </row>
    <row r="5551" spans="1:16" ht="51">
      <c r="A5551" s="126">
        <v>342</v>
      </c>
      <c r="B5551" s="126"/>
      <c r="C5551" s="127" t="s">
        <v>817</v>
      </c>
      <c r="D5551" s="121">
        <v>43067</v>
      </c>
      <c r="E5551" s="122" t="s">
        <v>11192</v>
      </c>
      <c r="F5551" s="122" t="s">
        <v>6</v>
      </c>
      <c r="G5551" s="122">
        <v>912760</v>
      </c>
      <c r="H5551" s="126"/>
      <c r="I5551" s="130" t="s">
        <v>7061</v>
      </c>
      <c r="J5551" s="126"/>
      <c r="K5551" s="126"/>
      <c r="L5551" s="126"/>
      <c r="M5551" s="126"/>
      <c r="N5551" s="227">
        <v>0</v>
      </c>
      <c r="O5551" s="227">
        <v>849541.9</v>
      </c>
      <c r="P5551" s="126" t="s">
        <v>1331</v>
      </c>
    </row>
    <row r="5552" spans="1:16" ht="63.75">
      <c r="A5552" s="126">
        <v>222</v>
      </c>
      <c r="B5552" s="126"/>
      <c r="C5552" s="127" t="s">
        <v>765</v>
      </c>
      <c r="D5552" s="121">
        <v>43067</v>
      </c>
      <c r="E5552" s="122" t="s">
        <v>11193</v>
      </c>
      <c r="F5552" s="122" t="s">
        <v>6</v>
      </c>
      <c r="G5552" s="122">
        <v>905498</v>
      </c>
      <c r="H5552" s="126"/>
      <c r="I5552" s="130" t="s">
        <v>12533</v>
      </c>
      <c r="J5552" s="126"/>
      <c r="K5552" s="126"/>
      <c r="L5552" s="126"/>
      <c r="M5552" s="126"/>
      <c r="N5552" s="227">
        <v>0</v>
      </c>
      <c r="O5552" s="227">
        <v>11120714.1</v>
      </c>
      <c r="P5552" s="126" t="s">
        <v>1331</v>
      </c>
    </row>
    <row r="5553" spans="1:16" ht="63.75">
      <c r="A5553" s="126">
        <v>132</v>
      </c>
      <c r="B5553" s="126"/>
      <c r="C5553" s="127" t="s">
        <v>729</v>
      </c>
      <c r="D5553" s="121">
        <v>43067</v>
      </c>
      <c r="E5553" s="122" t="s">
        <v>11194</v>
      </c>
      <c r="F5553" s="122" t="s">
        <v>11</v>
      </c>
      <c r="G5553" s="122">
        <v>905374</v>
      </c>
      <c r="H5553" s="126"/>
      <c r="I5553" s="130" t="s">
        <v>12534</v>
      </c>
      <c r="J5553" s="126"/>
      <c r="K5553" s="126"/>
      <c r="L5553" s="126"/>
      <c r="M5553" s="126"/>
      <c r="N5553" s="227">
        <v>270</v>
      </c>
      <c r="O5553" s="227">
        <v>0</v>
      </c>
      <c r="P5553" s="126" t="s">
        <v>1331</v>
      </c>
    </row>
    <row r="5554" spans="1:16" ht="51">
      <c r="A5554" s="126">
        <v>513</v>
      </c>
      <c r="B5554" s="126"/>
      <c r="C5554" s="127" t="s">
        <v>201</v>
      </c>
      <c r="D5554" s="121">
        <v>43067</v>
      </c>
      <c r="E5554" s="122" t="s">
        <v>11195</v>
      </c>
      <c r="F5554" s="122" t="s">
        <v>15</v>
      </c>
      <c r="G5554" s="122">
        <v>604807</v>
      </c>
      <c r="H5554" s="126"/>
      <c r="I5554" s="130" t="s">
        <v>12535</v>
      </c>
      <c r="J5554" s="126"/>
      <c r="K5554" s="126"/>
      <c r="L5554" s="126"/>
      <c r="M5554" s="126"/>
      <c r="N5554" s="227">
        <v>50</v>
      </c>
      <c r="O5554" s="227">
        <v>0</v>
      </c>
      <c r="P5554" s="126" t="s">
        <v>1331</v>
      </c>
    </row>
    <row r="5555" spans="1:16" ht="51">
      <c r="A5555" s="126">
        <v>340</v>
      </c>
      <c r="B5555" s="126"/>
      <c r="C5555" s="127" t="s">
        <v>815</v>
      </c>
      <c r="D5555" s="121">
        <v>43067</v>
      </c>
      <c r="E5555" s="122" t="s">
        <v>11196</v>
      </c>
      <c r="F5555" s="122" t="s">
        <v>15</v>
      </c>
      <c r="G5555" s="122">
        <v>604821</v>
      </c>
      <c r="H5555" s="126"/>
      <c r="I5555" s="130" t="s">
        <v>12536</v>
      </c>
      <c r="J5555" s="126"/>
      <c r="K5555" s="126"/>
      <c r="L5555" s="126"/>
      <c r="M5555" s="126"/>
      <c r="N5555" s="227">
        <v>50</v>
      </c>
      <c r="O5555" s="227">
        <v>0</v>
      </c>
      <c r="P5555" s="126" t="s">
        <v>1331</v>
      </c>
    </row>
    <row r="5556" spans="1:16" ht="63.75">
      <c r="A5556" s="126">
        <v>513</v>
      </c>
      <c r="B5556" s="126"/>
      <c r="C5556" s="127" t="s">
        <v>201</v>
      </c>
      <c r="D5556" s="121">
        <v>43067</v>
      </c>
      <c r="E5556" s="122" t="s">
        <v>11197</v>
      </c>
      <c r="F5556" s="122" t="s">
        <v>15</v>
      </c>
      <c r="G5556" s="122">
        <v>604827</v>
      </c>
      <c r="H5556" s="126"/>
      <c r="I5556" s="130" t="s">
        <v>12537</v>
      </c>
      <c r="J5556" s="126"/>
      <c r="K5556" s="126"/>
      <c r="L5556" s="126"/>
      <c r="M5556" s="126"/>
      <c r="N5556" s="227">
        <v>50</v>
      </c>
      <c r="O5556" s="227">
        <v>0</v>
      </c>
      <c r="P5556" s="126" t="s">
        <v>1331</v>
      </c>
    </row>
    <row r="5557" spans="1:16" ht="89.25">
      <c r="A5557" s="126">
        <v>10</v>
      </c>
      <c r="B5557" s="126"/>
      <c r="C5557" s="127" t="s">
        <v>691</v>
      </c>
      <c r="D5557" s="121">
        <v>43067</v>
      </c>
      <c r="E5557" s="122" t="s">
        <v>11198</v>
      </c>
      <c r="F5557" s="122" t="s">
        <v>15</v>
      </c>
      <c r="G5557" s="122">
        <v>3694</v>
      </c>
      <c r="H5557" s="126"/>
      <c r="I5557" s="130" t="s">
        <v>12538</v>
      </c>
      <c r="J5557" s="126"/>
      <c r="K5557" s="126"/>
      <c r="L5557" s="126"/>
      <c r="M5557" s="126"/>
      <c r="N5557" s="227">
        <v>529.1</v>
      </c>
      <c r="O5557" s="227">
        <v>0</v>
      </c>
      <c r="P5557" s="126" t="s">
        <v>1331</v>
      </c>
    </row>
    <row r="5558" spans="1:16" ht="102">
      <c r="A5558" s="126">
        <v>10</v>
      </c>
      <c r="B5558" s="126"/>
      <c r="C5558" s="127" t="s">
        <v>691</v>
      </c>
      <c r="D5558" s="121">
        <v>43067</v>
      </c>
      <c r="E5558" s="122" t="s">
        <v>11199</v>
      </c>
      <c r="F5558" s="122" t="s">
        <v>15</v>
      </c>
      <c r="G5558" s="122">
        <v>3695</v>
      </c>
      <c r="H5558" s="126"/>
      <c r="I5558" s="130" t="s">
        <v>12539</v>
      </c>
      <c r="J5558" s="126"/>
      <c r="K5558" s="126"/>
      <c r="L5558" s="126"/>
      <c r="M5558" s="126"/>
      <c r="N5558" s="227">
        <v>374.27</v>
      </c>
      <c r="O5558" s="227">
        <v>0</v>
      </c>
      <c r="P5558" s="126" t="s">
        <v>1331</v>
      </c>
    </row>
    <row r="5559" spans="1:16" ht="76.5">
      <c r="A5559" s="126">
        <v>10</v>
      </c>
      <c r="B5559" s="126"/>
      <c r="C5559" s="127" t="s">
        <v>691</v>
      </c>
      <c r="D5559" s="121">
        <v>43067</v>
      </c>
      <c r="E5559" s="122" t="s">
        <v>11200</v>
      </c>
      <c r="F5559" s="122" t="s">
        <v>15</v>
      </c>
      <c r="G5559" s="122">
        <v>3696</v>
      </c>
      <c r="H5559" s="126"/>
      <c r="I5559" s="130" t="s">
        <v>12540</v>
      </c>
      <c r="J5559" s="126"/>
      <c r="K5559" s="126"/>
      <c r="L5559" s="126"/>
      <c r="M5559" s="126"/>
      <c r="N5559" s="227">
        <v>295.86</v>
      </c>
      <c r="O5559" s="227">
        <v>0</v>
      </c>
      <c r="P5559" s="126" t="s">
        <v>1331</v>
      </c>
    </row>
    <row r="5560" spans="1:16" ht="89.25">
      <c r="A5560" s="126">
        <v>310</v>
      </c>
      <c r="B5560" s="126"/>
      <c r="C5560" s="127" t="s">
        <v>808</v>
      </c>
      <c r="D5560" s="121">
        <v>43067</v>
      </c>
      <c r="E5560" s="122" t="s">
        <v>11201</v>
      </c>
      <c r="F5560" s="122" t="s">
        <v>15</v>
      </c>
      <c r="G5560" s="122">
        <v>3703</v>
      </c>
      <c r="H5560" s="126"/>
      <c r="I5560" s="130" t="s">
        <v>12541</v>
      </c>
      <c r="J5560" s="126"/>
      <c r="K5560" s="126"/>
      <c r="L5560" s="126"/>
      <c r="M5560" s="126"/>
      <c r="N5560" s="227">
        <v>272.06</v>
      </c>
      <c r="O5560" s="227">
        <v>0</v>
      </c>
      <c r="P5560" s="126" t="s">
        <v>1331</v>
      </c>
    </row>
    <row r="5561" spans="1:16" ht="63.75">
      <c r="A5561" s="126">
        <v>513</v>
      </c>
      <c r="B5561" s="126"/>
      <c r="C5561" s="127" t="s">
        <v>201</v>
      </c>
      <c r="D5561" s="121">
        <v>43067</v>
      </c>
      <c r="E5561" s="122" t="s">
        <v>11202</v>
      </c>
      <c r="F5561" s="122" t="s">
        <v>15</v>
      </c>
      <c r="G5561" s="122">
        <v>605756</v>
      </c>
      <c r="H5561" s="126"/>
      <c r="I5561" s="130" t="s">
        <v>8478</v>
      </c>
      <c r="J5561" s="126"/>
      <c r="K5561" s="126"/>
      <c r="L5561" s="126"/>
      <c r="M5561" s="126"/>
      <c r="N5561" s="227">
        <v>50</v>
      </c>
      <c r="O5561" s="227">
        <v>0</v>
      </c>
      <c r="P5561" s="126" t="s">
        <v>1331</v>
      </c>
    </row>
    <row r="5562" spans="1:16" ht="76.5">
      <c r="A5562" s="126">
        <v>25</v>
      </c>
      <c r="B5562" s="126"/>
      <c r="C5562" s="127" t="s">
        <v>695</v>
      </c>
      <c r="D5562" s="121">
        <v>43067</v>
      </c>
      <c r="E5562" s="122" t="s">
        <v>11203</v>
      </c>
      <c r="F5562" s="122" t="s">
        <v>1368</v>
      </c>
      <c r="G5562" s="122">
        <v>15675158</v>
      </c>
      <c r="H5562" s="126"/>
      <c r="I5562" s="130" t="s">
        <v>12542</v>
      </c>
      <c r="J5562" s="126"/>
      <c r="K5562" s="126"/>
      <c r="L5562" s="126"/>
      <c r="M5562" s="126"/>
      <c r="N5562" s="227">
        <v>25608.44</v>
      </c>
      <c r="O5562" s="227">
        <v>0</v>
      </c>
      <c r="P5562" s="126" t="s">
        <v>1331</v>
      </c>
    </row>
    <row r="5563" spans="1:16" ht="76.5">
      <c r="A5563" s="126">
        <v>25</v>
      </c>
      <c r="B5563" s="126"/>
      <c r="C5563" s="127" t="s">
        <v>695</v>
      </c>
      <c r="D5563" s="121">
        <v>43067</v>
      </c>
      <c r="E5563" s="122" t="s">
        <v>11204</v>
      </c>
      <c r="F5563" s="122" t="s">
        <v>1368</v>
      </c>
      <c r="G5563" s="122">
        <v>15674929</v>
      </c>
      <c r="H5563" s="126"/>
      <c r="I5563" s="130" t="s">
        <v>12543</v>
      </c>
      <c r="J5563" s="126"/>
      <c r="K5563" s="126"/>
      <c r="L5563" s="126"/>
      <c r="M5563" s="126"/>
      <c r="N5563" s="227">
        <v>1019235.62</v>
      </c>
      <c r="O5563" s="227">
        <v>0</v>
      </c>
      <c r="P5563" s="126" t="s">
        <v>1331</v>
      </c>
    </row>
    <row r="5564" spans="1:16" ht="76.5">
      <c r="A5564" s="126">
        <v>25</v>
      </c>
      <c r="B5564" s="126"/>
      <c r="C5564" s="127" t="s">
        <v>695</v>
      </c>
      <c r="D5564" s="121">
        <v>43067</v>
      </c>
      <c r="E5564" s="122" t="s">
        <v>11205</v>
      </c>
      <c r="F5564" s="122" t="s">
        <v>1368</v>
      </c>
      <c r="G5564" s="122">
        <v>15657259</v>
      </c>
      <c r="H5564" s="126"/>
      <c r="I5564" s="130" t="s">
        <v>8865</v>
      </c>
      <c r="J5564" s="126"/>
      <c r="K5564" s="126"/>
      <c r="L5564" s="126"/>
      <c r="M5564" s="126"/>
      <c r="N5564" s="227">
        <v>336580.04</v>
      </c>
      <c r="O5564" s="227">
        <v>0</v>
      </c>
      <c r="P5564" s="126" t="s">
        <v>1331</v>
      </c>
    </row>
    <row r="5565" spans="1:16" ht="76.5">
      <c r="A5565" s="126">
        <v>25</v>
      </c>
      <c r="B5565" s="126"/>
      <c r="C5565" s="127" t="s">
        <v>695</v>
      </c>
      <c r="D5565" s="121">
        <v>43067</v>
      </c>
      <c r="E5565" s="122" t="s">
        <v>11206</v>
      </c>
      <c r="F5565" s="122" t="s">
        <v>1368</v>
      </c>
      <c r="G5565" s="122">
        <v>15657232</v>
      </c>
      <c r="H5565" s="126"/>
      <c r="I5565" s="130" t="s">
        <v>12544</v>
      </c>
      <c r="J5565" s="126"/>
      <c r="K5565" s="126"/>
      <c r="L5565" s="126"/>
      <c r="M5565" s="126"/>
      <c r="N5565" s="227">
        <v>93508.07</v>
      </c>
      <c r="O5565" s="227">
        <v>0</v>
      </c>
      <c r="P5565" s="126" t="s">
        <v>1331</v>
      </c>
    </row>
    <row r="5566" spans="1:16" ht="76.5">
      <c r="A5566" s="126">
        <v>25</v>
      </c>
      <c r="B5566" s="126"/>
      <c r="C5566" s="127" t="s">
        <v>695</v>
      </c>
      <c r="D5566" s="121">
        <v>43067</v>
      </c>
      <c r="E5566" s="122" t="s">
        <v>11207</v>
      </c>
      <c r="F5566" s="122" t="s">
        <v>1368</v>
      </c>
      <c r="G5566" s="122">
        <v>15676631</v>
      </c>
      <c r="H5566" s="126"/>
      <c r="I5566" s="130" t="s">
        <v>12545</v>
      </c>
      <c r="J5566" s="126"/>
      <c r="K5566" s="126"/>
      <c r="L5566" s="126"/>
      <c r="M5566" s="126"/>
      <c r="N5566" s="227">
        <v>418800.33</v>
      </c>
      <c r="O5566" s="227">
        <v>0</v>
      </c>
      <c r="P5566" s="126" t="s">
        <v>1331</v>
      </c>
    </row>
    <row r="5567" spans="1:16" ht="76.5">
      <c r="A5567" s="126">
        <v>25</v>
      </c>
      <c r="B5567" s="126"/>
      <c r="C5567" s="127" t="s">
        <v>695</v>
      </c>
      <c r="D5567" s="121">
        <v>43067</v>
      </c>
      <c r="E5567" s="122" t="s">
        <v>11208</v>
      </c>
      <c r="F5567" s="122" t="s">
        <v>1368</v>
      </c>
      <c r="G5567" s="122">
        <v>15692979</v>
      </c>
      <c r="H5567" s="126"/>
      <c r="I5567" s="130" t="s">
        <v>12546</v>
      </c>
      <c r="J5567" s="126"/>
      <c r="K5567" s="126"/>
      <c r="L5567" s="126"/>
      <c r="M5567" s="126"/>
      <c r="N5567" s="227">
        <v>476279.02</v>
      </c>
      <c r="O5567" s="227">
        <v>0</v>
      </c>
      <c r="P5567" s="126" t="s">
        <v>1331</v>
      </c>
    </row>
    <row r="5568" spans="1:16" ht="76.5">
      <c r="A5568" s="126">
        <v>25</v>
      </c>
      <c r="B5568" s="126"/>
      <c r="C5568" s="127" t="s">
        <v>695</v>
      </c>
      <c r="D5568" s="121">
        <v>43067</v>
      </c>
      <c r="E5568" s="122" t="s">
        <v>11209</v>
      </c>
      <c r="F5568" s="122" t="s">
        <v>1368</v>
      </c>
      <c r="G5568" s="122">
        <v>15692977</v>
      </c>
      <c r="H5568" s="126"/>
      <c r="I5568" s="130" t="s">
        <v>12547</v>
      </c>
      <c r="J5568" s="126"/>
      <c r="K5568" s="126"/>
      <c r="L5568" s="126"/>
      <c r="M5568" s="126"/>
      <c r="N5568" s="227">
        <v>48441.74</v>
      </c>
      <c r="O5568" s="227">
        <v>0</v>
      </c>
      <c r="P5568" s="126" t="s">
        <v>1331</v>
      </c>
    </row>
    <row r="5569" spans="1:16" ht="76.5">
      <c r="A5569" s="126">
        <v>25</v>
      </c>
      <c r="B5569" s="126"/>
      <c r="C5569" s="127" t="s">
        <v>695</v>
      </c>
      <c r="D5569" s="121">
        <v>43067</v>
      </c>
      <c r="E5569" s="122" t="s">
        <v>11210</v>
      </c>
      <c r="F5569" s="122" t="s">
        <v>1368</v>
      </c>
      <c r="G5569" s="122">
        <v>15692971</v>
      </c>
      <c r="H5569" s="126"/>
      <c r="I5569" s="130" t="s">
        <v>12548</v>
      </c>
      <c r="J5569" s="126"/>
      <c r="K5569" s="126"/>
      <c r="L5569" s="126"/>
      <c r="M5569" s="126"/>
      <c r="N5569" s="227">
        <v>1457505.16</v>
      </c>
      <c r="O5569" s="227">
        <v>0</v>
      </c>
      <c r="P5569" s="126" t="s">
        <v>1331</v>
      </c>
    </row>
    <row r="5570" spans="1:16" ht="76.5">
      <c r="A5570" s="126">
        <v>25</v>
      </c>
      <c r="B5570" s="126"/>
      <c r="C5570" s="127" t="s">
        <v>695</v>
      </c>
      <c r="D5570" s="121">
        <v>43067</v>
      </c>
      <c r="E5570" s="122" t="s">
        <v>11211</v>
      </c>
      <c r="F5570" s="122" t="s">
        <v>1368</v>
      </c>
      <c r="G5570" s="122">
        <v>15692866</v>
      </c>
      <c r="H5570" s="126"/>
      <c r="I5570" s="130" t="s">
        <v>12549</v>
      </c>
      <c r="J5570" s="126"/>
      <c r="K5570" s="126"/>
      <c r="L5570" s="126"/>
      <c r="M5570" s="126"/>
      <c r="N5570" s="227">
        <v>691121.25</v>
      </c>
      <c r="O5570" s="227">
        <v>0</v>
      </c>
      <c r="P5570" s="126" t="s">
        <v>1331</v>
      </c>
    </row>
    <row r="5571" spans="1:16" ht="76.5">
      <c r="A5571" s="126">
        <v>25</v>
      </c>
      <c r="B5571" s="126"/>
      <c r="C5571" s="127" t="s">
        <v>695</v>
      </c>
      <c r="D5571" s="121">
        <v>43067</v>
      </c>
      <c r="E5571" s="122" t="s">
        <v>11212</v>
      </c>
      <c r="F5571" s="122" t="s">
        <v>1368</v>
      </c>
      <c r="G5571" s="122">
        <v>15692858</v>
      </c>
      <c r="H5571" s="126"/>
      <c r="I5571" s="130" t="s">
        <v>12550</v>
      </c>
      <c r="J5571" s="126"/>
      <c r="K5571" s="126"/>
      <c r="L5571" s="126"/>
      <c r="M5571" s="126"/>
      <c r="N5571" s="227">
        <v>801339.91</v>
      </c>
      <c r="O5571" s="227">
        <v>0</v>
      </c>
      <c r="P5571" s="126" t="s">
        <v>1331</v>
      </c>
    </row>
    <row r="5572" spans="1:16" ht="76.5">
      <c r="A5572" s="126">
        <v>25</v>
      </c>
      <c r="B5572" s="126"/>
      <c r="C5572" s="127" t="s">
        <v>695</v>
      </c>
      <c r="D5572" s="121">
        <v>43067</v>
      </c>
      <c r="E5572" s="122" t="s">
        <v>11213</v>
      </c>
      <c r="F5572" s="122" t="s">
        <v>1368</v>
      </c>
      <c r="G5572" s="122">
        <v>15692852</v>
      </c>
      <c r="H5572" s="126"/>
      <c r="I5572" s="130" t="s">
        <v>12551</v>
      </c>
      <c r="J5572" s="126"/>
      <c r="K5572" s="126"/>
      <c r="L5572" s="126"/>
      <c r="M5572" s="126"/>
      <c r="N5572" s="227">
        <v>3321647.2</v>
      </c>
      <c r="O5572" s="227">
        <v>0</v>
      </c>
      <c r="P5572" s="126" t="s">
        <v>1331</v>
      </c>
    </row>
    <row r="5573" spans="1:16" ht="76.5">
      <c r="A5573" s="126">
        <v>25</v>
      </c>
      <c r="B5573" s="126"/>
      <c r="C5573" s="127" t="s">
        <v>695</v>
      </c>
      <c r="D5573" s="121">
        <v>43067</v>
      </c>
      <c r="E5573" s="122" t="s">
        <v>11214</v>
      </c>
      <c r="F5573" s="122" t="s">
        <v>1368</v>
      </c>
      <c r="G5573" s="122">
        <v>15692849</v>
      </c>
      <c r="H5573" s="126"/>
      <c r="I5573" s="130" t="s">
        <v>12552</v>
      </c>
      <c r="J5573" s="126"/>
      <c r="K5573" s="126"/>
      <c r="L5573" s="126"/>
      <c r="M5573" s="126"/>
      <c r="N5573" s="227">
        <v>775325.71</v>
      </c>
      <c r="O5573" s="227">
        <v>0</v>
      </c>
      <c r="P5573" s="126" t="s">
        <v>1331</v>
      </c>
    </row>
    <row r="5574" spans="1:16" ht="76.5">
      <c r="A5574" s="126">
        <v>25</v>
      </c>
      <c r="B5574" s="126"/>
      <c r="C5574" s="127" t="s">
        <v>695</v>
      </c>
      <c r="D5574" s="121">
        <v>43067</v>
      </c>
      <c r="E5574" s="122" t="s">
        <v>11215</v>
      </c>
      <c r="F5574" s="122" t="s">
        <v>1368</v>
      </c>
      <c r="G5574" s="122">
        <v>15693050</v>
      </c>
      <c r="H5574" s="126"/>
      <c r="I5574" s="130" t="s">
        <v>12553</v>
      </c>
      <c r="J5574" s="126"/>
      <c r="K5574" s="126"/>
      <c r="L5574" s="126"/>
      <c r="M5574" s="126"/>
      <c r="N5574" s="227">
        <v>248330.42</v>
      </c>
      <c r="O5574" s="227">
        <v>0</v>
      </c>
      <c r="P5574" s="126" t="s">
        <v>1331</v>
      </c>
    </row>
    <row r="5575" spans="1:16" ht="76.5">
      <c r="A5575" s="126">
        <v>25</v>
      </c>
      <c r="B5575" s="126"/>
      <c r="C5575" s="127" t="s">
        <v>695</v>
      </c>
      <c r="D5575" s="121">
        <v>43067</v>
      </c>
      <c r="E5575" s="122" t="s">
        <v>11216</v>
      </c>
      <c r="F5575" s="122" t="s">
        <v>1368</v>
      </c>
      <c r="G5575" s="122">
        <v>15693008</v>
      </c>
      <c r="H5575" s="126"/>
      <c r="I5575" s="130" t="s">
        <v>12554</v>
      </c>
      <c r="J5575" s="126"/>
      <c r="K5575" s="126"/>
      <c r="L5575" s="126"/>
      <c r="M5575" s="126"/>
      <c r="N5575" s="227">
        <v>308294.40999999997</v>
      </c>
      <c r="O5575" s="227">
        <v>0</v>
      </c>
      <c r="P5575" s="126" t="s">
        <v>1331</v>
      </c>
    </row>
    <row r="5576" spans="1:16" ht="76.5">
      <c r="A5576" s="126">
        <v>25</v>
      </c>
      <c r="B5576" s="126"/>
      <c r="C5576" s="127" t="s">
        <v>695</v>
      </c>
      <c r="D5576" s="121">
        <v>43067</v>
      </c>
      <c r="E5576" s="122" t="s">
        <v>11217</v>
      </c>
      <c r="F5576" s="122" t="s">
        <v>1368</v>
      </c>
      <c r="G5576" s="122">
        <v>15693003</v>
      </c>
      <c r="H5576" s="126"/>
      <c r="I5576" s="130" t="s">
        <v>12555</v>
      </c>
      <c r="J5576" s="126"/>
      <c r="K5576" s="126"/>
      <c r="L5576" s="126"/>
      <c r="M5576" s="126"/>
      <c r="N5576" s="227">
        <v>1300568.97</v>
      </c>
      <c r="O5576" s="227">
        <v>0</v>
      </c>
      <c r="P5576" s="126" t="s">
        <v>1331</v>
      </c>
    </row>
    <row r="5577" spans="1:16" ht="76.5">
      <c r="A5577" s="126">
        <v>25</v>
      </c>
      <c r="B5577" s="126"/>
      <c r="C5577" s="127" t="s">
        <v>695</v>
      </c>
      <c r="D5577" s="121">
        <v>43067</v>
      </c>
      <c r="E5577" s="122" t="s">
        <v>11218</v>
      </c>
      <c r="F5577" s="122" t="s">
        <v>1368</v>
      </c>
      <c r="G5577" s="122">
        <v>15692997</v>
      </c>
      <c r="H5577" s="126"/>
      <c r="I5577" s="130" t="s">
        <v>12556</v>
      </c>
      <c r="J5577" s="126"/>
      <c r="K5577" s="126"/>
      <c r="L5577" s="126"/>
      <c r="M5577" s="126"/>
      <c r="N5577" s="227">
        <v>275882.48</v>
      </c>
      <c r="O5577" s="227">
        <v>0</v>
      </c>
      <c r="P5577" s="126" t="s">
        <v>1331</v>
      </c>
    </row>
    <row r="5578" spans="1:16" ht="76.5">
      <c r="A5578" s="126">
        <v>25</v>
      </c>
      <c r="B5578" s="126"/>
      <c r="C5578" s="127" t="s">
        <v>695</v>
      </c>
      <c r="D5578" s="121">
        <v>43067</v>
      </c>
      <c r="E5578" s="122" t="s">
        <v>11219</v>
      </c>
      <c r="F5578" s="122" t="s">
        <v>1368</v>
      </c>
      <c r="G5578" s="122">
        <v>15692988</v>
      </c>
      <c r="H5578" s="126"/>
      <c r="I5578" s="130" t="s">
        <v>12557</v>
      </c>
      <c r="J5578" s="126"/>
      <c r="K5578" s="126"/>
      <c r="L5578" s="126"/>
      <c r="M5578" s="126"/>
      <c r="N5578" s="227">
        <v>632983.18000000005</v>
      </c>
      <c r="O5578" s="227">
        <v>0</v>
      </c>
      <c r="P5578" s="126" t="s">
        <v>1331</v>
      </c>
    </row>
    <row r="5579" spans="1:16" ht="76.5">
      <c r="A5579" s="126">
        <v>25</v>
      </c>
      <c r="B5579" s="126"/>
      <c r="C5579" s="127" t="s">
        <v>695</v>
      </c>
      <c r="D5579" s="121">
        <v>43067</v>
      </c>
      <c r="E5579" s="122" t="s">
        <v>11220</v>
      </c>
      <c r="F5579" s="122" t="s">
        <v>1368</v>
      </c>
      <c r="G5579" s="122">
        <v>15692987</v>
      </c>
      <c r="H5579" s="126"/>
      <c r="I5579" s="130" t="s">
        <v>12558</v>
      </c>
      <c r="J5579" s="126"/>
      <c r="K5579" s="126"/>
      <c r="L5579" s="126"/>
      <c r="M5579" s="126"/>
      <c r="N5579" s="227">
        <v>91476.66</v>
      </c>
      <c r="O5579" s="227">
        <v>0</v>
      </c>
      <c r="P5579" s="126" t="s">
        <v>1331</v>
      </c>
    </row>
    <row r="5580" spans="1:16" ht="76.5">
      <c r="A5580" s="126">
        <v>25</v>
      </c>
      <c r="B5580" s="126"/>
      <c r="C5580" s="127" t="s">
        <v>695</v>
      </c>
      <c r="D5580" s="121">
        <v>43067</v>
      </c>
      <c r="E5580" s="122" t="s">
        <v>11221</v>
      </c>
      <c r="F5580" s="122" t="s">
        <v>1368</v>
      </c>
      <c r="G5580" s="122">
        <v>15692983</v>
      </c>
      <c r="H5580" s="126"/>
      <c r="I5580" s="130" t="s">
        <v>12559</v>
      </c>
      <c r="J5580" s="126"/>
      <c r="K5580" s="126"/>
      <c r="L5580" s="126"/>
      <c r="M5580" s="126"/>
      <c r="N5580" s="227">
        <v>497547.83</v>
      </c>
      <c r="O5580" s="227">
        <v>0</v>
      </c>
      <c r="P5580" s="126" t="s">
        <v>1331</v>
      </c>
    </row>
    <row r="5581" spans="1:16" ht="76.5">
      <c r="A5581" s="126">
        <v>25</v>
      </c>
      <c r="B5581" s="126"/>
      <c r="C5581" s="127" t="s">
        <v>695</v>
      </c>
      <c r="D5581" s="121">
        <v>43067</v>
      </c>
      <c r="E5581" s="122" t="s">
        <v>11222</v>
      </c>
      <c r="F5581" s="122" t="s">
        <v>1368</v>
      </c>
      <c r="G5581" s="122">
        <v>15692981</v>
      </c>
      <c r="H5581" s="126"/>
      <c r="I5581" s="130" t="s">
        <v>12560</v>
      </c>
      <c r="J5581" s="126"/>
      <c r="K5581" s="126"/>
      <c r="L5581" s="126"/>
      <c r="M5581" s="126"/>
      <c r="N5581" s="227">
        <v>278710.65999999997</v>
      </c>
      <c r="O5581" s="227">
        <v>0</v>
      </c>
      <c r="P5581" s="126" t="s">
        <v>1331</v>
      </c>
    </row>
    <row r="5582" spans="1:16" ht="76.5">
      <c r="A5582" s="126">
        <v>373</v>
      </c>
      <c r="B5582" s="126"/>
      <c r="C5582" s="127" t="s">
        <v>1273</v>
      </c>
      <c r="D5582" s="121">
        <v>43068</v>
      </c>
      <c r="E5582" s="122" t="s">
        <v>11223</v>
      </c>
      <c r="F5582" s="122" t="s">
        <v>1368</v>
      </c>
      <c r="G5582" s="122">
        <v>15715954</v>
      </c>
      <c r="H5582" s="126"/>
      <c r="I5582" s="130" t="s">
        <v>12561</v>
      </c>
      <c r="J5582" s="126"/>
      <c r="K5582" s="126"/>
      <c r="L5582" s="126"/>
      <c r="M5582" s="126"/>
      <c r="N5582" s="227">
        <v>0</v>
      </c>
      <c r="O5582" s="227">
        <v>28082061.190000001</v>
      </c>
      <c r="P5582" s="126" t="s">
        <v>1331</v>
      </c>
    </row>
    <row r="5583" spans="1:16" ht="76.5">
      <c r="A5583" s="126">
        <v>373</v>
      </c>
      <c r="B5583" s="126"/>
      <c r="C5583" s="127" t="s">
        <v>1273</v>
      </c>
      <c r="D5583" s="121">
        <v>43068</v>
      </c>
      <c r="E5583" s="122" t="s">
        <v>11224</v>
      </c>
      <c r="F5583" s="122" t="s">
        <v>1368</v>
      </c>
      <c r="G5583" s="122">
        <v>15715955</v>
      </c>
      <c r="H5583" s="126"/>
      <c r="I5583" s="130" t="s">
        <v>12562</v>
      </c>
      <c r="J5583" s="126"/>
      <c r="K5583" s="126"/>
      <c r="L5583" s="126"/>
      <c r="M5583" s="126"/>
      <c r="N5583" s="227">
        <v>0</v>
      </c>
      <c r="O5583" s="227">
        <v>1298842.33</v>
      </c>
      <c r="P5583" s="126" t="s">
        <v>1331</v>
      </c>
    </row>
    <row r="5584" spans="1:16">
      <c r="A5584" s="126" t="s">
        <v>1761</v>
      </c>
      <c r="B5584" s="126"/>
      <c r="C5584" s="127" t="s">
        <v>1761</v>
      </c>
      <c r="D5584" s="121">
        <v>43068</v>
      </c>
      <c r="E5584" s="122" t="s">
        <v>11225</v>
      </c>
      <c r="F5584" s="122" t="s">
        <v>13</v>
      </c>
      <c r="G5584" s="122">
        <v>376691</v>
      </c>
      <c r="H5584" s="126"/>
      <c r="I5584" s="130" t="s">
        <v>8988</v>
      </c>
      <c r="J5584" s="126"/>
      <c r="K5584" s="126"/>
      <c r="L5584" s="126"/>
      <c r="M5584" s="126"/>
      <c r="N5584" s="227">
        <v>3805.52</v>
      </c>
      <c r="O5584" s="227">
        <v>0</v>
      </c>
      <c r="P5584" s="126" t="s">
        <v>1331</v>
      </c>
    </row>
    <row r="5585" spans="1:16">
      <c r="A5585" s="126" t="s">
        <v>1761</v>
      </c>
      <c r="B5585" s="126"/>
      <c r="C5585" s="127" t="s">
        <v>1761</v>
      </c>
      <c r="D5585" s="121">
        <v>43068</v>
      </c>
      <c r="E5585" s="122" t="s">
        <v>11226</v>
      </c>
      <c r="F5585" s="122" t="s">
        <v>13</v>
      </c>
      <c r="G5585" s="122">
        <v>376693</v>
      </c>
      <c r="H5585" s="126"/>
      <c r="I5585" s="130" t="s">
        <v>8988</v>
      </c>
      <c r="J5585" s="126"/>
      <c r="K5585" s="126"/>
      <c r="L5585" s="126"/>
      <c r="M5585" s="126"/>
      <c r="N5585" s="227">
        <v>5995.02</v>
      </c>
      <c r="O5585" s="227">
        <v>0</v>
      </c>
      <c r="P5585" s="126" t="s">
        <v>1331</v>
      </c>
    </row>
    <row r="5586" spans="1:16">
      <c r="A5586" s="126" t="s">
        <v>1761</v>
      </c>
      <c r="B5586" s="126"/>
      <c r="C5586" s="127" t="s">
        <v>1761</v>
      </c>
      <c r="D5586" s="121">
        <v>43068</v>
      </c>
      <c r="E5586" s="122" t="s">
        <v>11227</v>
      </c>
      <c r="F5586" s="122" t="s">
        <v>13</v>
      </c>
      <c r="G5586" s="122">
        <v>376695</v>
      </c>
      <c r="H5586" s="126"/>
      <c r="I5586" s="130" t="s">
        <v>8988</v>
      </c>
      <c r="J5586" s="126"/>
      <c r="K5586" s="126"/>
      <c r="L5586" s="126"/>
      <c r="M5586" s="126"/>
      <c r="N5586" s="227">
        <v>29574.63</v>
      </c>
      <c r="O5586" s="227">
        <v>0</v>
      </c>
      <c r="P5586" s="126" t="s">
        <v>1331</v>
      </c>
    </row>
    <row r="5587" spans="1:16">
      <c r="A5587" s="126" t="s">
        <v>1761</v>
      </c>
      <c r="B5587" s="126"/>
      <c r="C5587" s="127" t="s">
        <v>1761</v>
      </c>
      <c r="D5587" s="121">
        <v>43068</v>
      </c>
      <c r="E5587" s="122" t="s">
        <v>11228</v>
      </c>
      <c r="F5587" s="122" t="s">
        <v>13</v>
      </c>
      <c r="G5587" s="122">
        <v>376697</v>
      </c>
      <c r="H5587" s="126"/>
      <c r="I5587" s="130" t="s">
        <v>8988</v>
      </c>
      <c r="J5587" s="126"/>
      <c r="K5587" s="126"/>
      <c r="L5587" s="126"/>
      <c r="M5587" s="126"/>
      <c r="N5587" s="227">
        <v>46589.9</v>
      </c>
      <c r="O5587" s="227">
        <v>0</v>
      </c>
      <c r="P5587" s="126" t="s">
        <v>1331</v>
      </c>
    </row>
    <row r="5588" spans="1:16">
      <c r="A5588" s="126" t="s">
        <v>1761</v>
      </c>
      <c r="B5588" s="126"/>
      <c r="C5588" s="127" t="s">
        <v>1761</v>
      </c>
      <c r="D5588" s="121">
        <v>43068</v>
      </c>
      <c r="E5588" s="122" t="s">
        <v>11229</v>
      </c>
      <c r="F5588" s="122" t="s">
        <v>13</v>
      </c>
      <c r="G5588" s="122">
        <v>376699</v>
      </c>
      <c r="H5588" s="126"/>
      <c r="I5588" s="130" t="s">
        <v>8988</v>
      </c>
      <c r="J5588" s="126"/>
      <c r="K5588" s="126"/>
      <c r="L5588" s="126"/>
      <c r="M5588" s="126"/>
      <c r="N5588" s="227">
        <v>55638.03</v>
      </c>
      <c r="O5588" s="227">
        <v>0</v>
      </c>
      <c r="P5588" s="126" t="s">
        <v>1331</v>
      </c>
    </row>
    <row r="5589" spans="1:16">
      <c r="A5589" s="126" t="s">
        <v>1761</v>
      </c>
      <c r="B5589" s="126"/>
      <c r="C5589" s="127" t="s">
        <v>1761</v>
      </c>
      <c r="D5589" s="121">
        <v>43068</v>
      </c>
      <c r="E5589" s="122" t="s">
        <v>11230</v>
      </c>
      <c r="F5589" s="122" t="s">
        <v>13</v>
      </c>
      <c r="G5589" s="122">
        <v>376701</v>
      </c>
      <c r="H5589" s="126"/>
      <c r="I5589" s="130" t="s">
        <v>8988</v>
      </c>
      <c r="J5589" s="126"/>
      <c r="K5589" s="126"/>
      <c r="L5589" s="126"/>
      <c r="M5589" s="126"/>
      <c r="N5589" s="227">
        <v>15916.92</v>
      </c>
      <c r="O5589" s="227">
        <v>0</v>
      </c>
      <c r="P5589" s="126" t="s">
        <v>1331</v>
      </c>
    </row>
    <row r="5590" spans="1:16">
      <c r="A5590" s="126" t="s">
        <v>1761</v>
      </c>
      <c r="B5590" s="126"/>
      <c r="C5590" s="127" t="s">
        <v>1761</v>
      </c>
      <c r="D5590" s="121">
        <v>43068</v>
      </c>
      <c r="E5590" s="122" t="s">
        <v>11231</v>
      </c>
      <c r="F5590" s="122" t="s">
        <v>13</v>
      </c>
      <c r="G5590" s="122">
        <v>376703</v>
      </c>
      <c r="H5590" s="126"/>
      <c r="I5590" s="130" t="s">
        <v>8988</v>
      </c>
      <c r="J5590" s="126"/>
      <c r="K5590" s="126"/>
      <c r="L5590" s="126"/>
      <c r="M5590" s="126"/>
      <c r="N5590" s="227">
        <v>35322.76</v>
      </c>
      <c r="O5590" s="227">
        <v>0</v>
      </c>
      <c r="P5590" s="126" t="s">
        <v>1331</v>
      </c>
    </row>
    <row r="5591" spans="1:16">
      <c r="A5591" s="126" t="s">
        <v>1761</v>
      </c>
      <c r="B5591" s="126"/>
      <c r="C5591" s="127" t="s">
        <v>1761</v>
      </c>
      <c r="D5591" s="121">
        <v>43068</v>
      </c>
      <c r="E5591" s="122" t="s">
        <v>11232</v>
      </c>
      <c r="F5591" s="122" t="s">
        <v>13</v>
      </c>
      <c r="G5591" s="122">
        <v>376705</v>
      </c>
      <c r="H5591" s="126"/>
      <c r="I5591" s="130" t="s">
        <v>8988</v>
      </c>
      <c r="J5591" s="126"/>
      <c r="K5591" s="126"/>
      <c r="L5591" s="126"/>
      <c r="M5591" s="126"/>
      <c r="N5591" s="227">
        <v>46589.9</v>
      </c>
      <c r="O5591" s="227">
        <v>0</v>
      </c>
      <c r="P5591" s="126" t="s">
        <v>1331</v>
      </c>
    </row>
    <row r="5592" spans="1:16">
      <c r="A5592" s="126" t="s">
        <v>1761</v>
      </c>
      <c r="B5592" s="126"/>
      <c r="C5592" s="127" t="s">
        <v>1761</v>
      </c>
      <c r="D5592" s="121">
        <v>43068</v>
      </c>
      <c r="E5592" s="122" t="s">
        <v>11233</v>
      </c>
      <c r="F5592" s="122" t="s">
        <v>13</v>
      </c>
      <c r="G5592" s="122">
        <v>376707</v>
      </c>
      <c r="H5592" s="126"/>
      <c r="I5592" s="130" t="s">
        <v>8988</v>
      </c>
      <c r="J5592" s="126"/>
      <c r="K5592" s="126"/>
      <c r="L5592" s="126"/>
      <c r="M5592" s="126"/>
      <c r="N5592" s="227">
        <v>46589.9</v>
      </c>
      <c r="O5592" s="227">
        <v>0</v>
      </c>
      <c r="P5592" s="126" t="s">
        <v>1331</v>
      </c>
    </row>
    <row r="5593" spans="1:16">
      <c r="A5593" s="126" t="s">
        <v>1761</v>
      </c>
      <c r="B5593" s="126"/>
      <c r="C5593" s="127" t="s">
        <v>1761</v>
      </c>
      <c r="D5593" s="121">
        <v>43068</v>
      </c>
      <c r="E5593" s="122" t="s">
        <v>11234</v>
      </c>
      <c r="F5593" s="122" t="s">
        <v>13</v>
      </c>
      <c r="G5593" s="122">
        <v>376709</v>
      </c>
      <c r="H5593" s="126"/>
      <c r="I5593" s="130" t="s">
        <v>8988</v>
      </c>
      <c r="J5593" s="126"/>
      <c r="K5593" s="126"/>
      <c r="L5593" s="126"/>
      <c r="M5593" s="126"/>
      <c r="N5593" s="227">
        <v>46589.9</v>
      </c>
      <c r="O5593" s="227">
        <v>0</v>
      </c>
      <c r="P5593" s="126" t="s">
        <v>1331</v>
      </c>
    </row>
    <row r="5594" spans="1:16">
      <c r="A5594" s="126" t="s">
        <v>1761</v>
      </c>
      <c r="B5594" s="126"/>
      <c r="C5594" s="127" t="s">
        <v>1761</v>
      </c>
      <c r="D5594" s="121">
        <v>43068</v>
      </c>
      <c r="E5594" s="122" t="s">
        <v>11235</v>
      </c>
      <c r="F5594" s="122" t="s">
        <v>13</v>
      </c>
      <c r="G5594" s="122">
        <v>376711</v>
      </c>
      <c r="H5594" s="126"/>
      <c r="I5594" s="130" t="s">
        <v>8988</v>
      </c>
      <c r="J5594" s="126"/>
      <c r="K5594" s="126"/>
      <c r="L5594" s="126"/>
      <c r="M5594" s="126"/>
      <c r="N5594" s="227">
        <v>46589.9</v>
      </c>
      <c r="O5594" s="227">
        <v>0</v>
      </c>
      <c r="P5594" s="126" t="s">
        <v>1331</v>
      </c>
    </row>
    <row r="5595" spans="1:16">
      <c r="A5595" s="126" t="s">
        <v>1761</v>
      </c>
      <c r="B5595" s="126"/>
      <c r="C5595" s="127" t="s">
        <v>1761</v>
      </c>
      <c r="D5595" s="121">
        <v>43068</v>
      </c>
      <c r="E5595" s="122" t="s">
        <v>11236</v>
      </c>
      <c r="F5595" s="122" t="s">
        <v>13</v>
      </c>
      <c r="G5595" s="122">
        <v>376713</v>
      </c>
      <c r="H5595" s="126"/>
      <c r="I5595" s="130" t="s">
        <v>8988</v>
      </c>
      <c r="J5595" s="126"/>
      <c r="K5595" s="126"/>
      <c r="L5595" s="126"/>
      <c r="M5595" s="126"/>
      <c r="N5595" s="227">
        <v>4545.16</v>
      </c>
      <c r="O5595" s="227">
        <v>0</v>
      </c>
      <c r="P5595" s="126" t="s">
        <v>1331</v>
      </c>
    </row>
    <row r="5596" spans="1:16">
      <c r="A5596" s="126" t="s">
        <v>1761</v>
      </c>
      <c r="B5596" s="126"/>
      <c r="C5596" s="127" t="s">
        <v>1761</v>
      </c>
      <c r="D5596" s="121">
        <v>43068</v>
      </c>
      <c r="E5596" s="122" t="s">
        <v>11237</v>
      </c>
      <c r="F5596" s="122" t="s">
        <v>13</v>
      </c>
      <c r="G5596" s="122">
        <v>376715</v>
      </c>
      <c r="H5596" s="126"/>
      <c r="I5596" s="130" t="s">
        <v>8988</v>
      </c>
      <c r="J5596" s="126"/>
      <c r="K5596" s="126"/>
      <c r="L5596" s="126"/>
      <c r="M5596" s="126"/>
      <c r="N5596" s="227">
        <v>5625.41</v>
      </c>
      <c r="O5596" s="227">
        <v>0</v>
      </c>
      <c r="P5596" s="126" t="s">
        <v>1331</v>
      </c>
    </row>
    <row r="5597" spans="1:16">
      <c r="A5597" s="126" t="s">
        <v>1761</v>
      </c>
      <c r="B5597" s="126"/>
      <c r="C5597" s="127" t="s">
        <v>1761</v>
      </c>
      <c r="D5597" s="121">
        <v>43068</v>
      </c>
      <c r="E5597" s="122" t="s">
        <v>11238</v>
      </c>
      <c r="F5597" s="122" t="s">
        <v>13</v>
      </c>
      <c r="G5597" s="122">
        <v>376717</v>
      </c>
      <c r="H5597" s="126"/>
      <c r="I5597" s="130" t="s">
        <v>8988</v>
      </c>
      <c r="J5597" s="126"/>
      <c r="K5597" s="126"/>
      <c r="L5597" s="126"/>
      <c r="M5597" s="126"/>
      <c r="N5597" s="227">
        <v>2189.44</v>
      </c>
      <c r="O5597" s="227">
        <v>0</v>
      </c>
      <c r="P5597" s="126" t="s">
        <v>1331</v>
      </c>
    </row>
    <row r="5598" spans="1:16">
      <c r="A5598" s="126" t="s">
        <v>1761</v>
      </c>
      <c r="B5598" s="126"/>
      <c r="C5598" s="127" t="s">
        <v>1761</v>
      </c>
      <c r="D5598" s="121">
        <v>43068</v>
      </c>
      <c r="E5598" s="122" t="s">
        <v>11239</v>
      </c>
      <c r="F5598" s="122" t="s">
        <v>13</v>
      </c>
      <c r="G5598" s="122">
        <v>376719</v>
      </c>
      <c r="H5598" s="126"/>
      <c r="I5598" s="130" t="s">
        <v>8988</v>
      </c>
      <c r="J5598" s="126"/>
      <c r="K5598" s="126"/>
      <c r="L5598" s="126"/>
      <c r="M5598" s="126"/>
      <c r="N5598" s="227">
        <v>6194.99</v>
      </c>
      <c r="O5598" s="227">
        <v>0</v>
      </c>
      <c r="P5598" s="126" t="s">
        <v>1331</v>
      </c>
    </row>
    <row r="5599" spans="1:16">
      <c r="A5599" s="126" t="s">
        <v>1761</v>
      </c>
      <c r="B5599" s="126"/>
      <c r="C5599" s="127" t="s">
        <v>1761</v>
      </c>
      <c r="D5599" s="121">
        <v>43068</v>
      </c>
      <c r="E5599" s="122" t="s">
        <v>11240</v>
      </c>
      <c r="F5599" s="122" t="s">
        <v>13</v>
      </c>
      <c r="G5599" s="122">
        <v>376721</v>
      </c>
      <c r="H5599" s="126"/>
      <c r="I5599" s="130" t="s">
        <v>8988</v>
      </c>
      <c r="J5599" s="126"/>
      <c r="K5599" s="126"/>
      <c r="L5599" s="126"/>
      <c r="M5599" s="126"/>
      <c r="N5599" s="227">
        <v>12860.44</v>
      </c>
      <c r="O5599" s="227">
        <v>0</v>
      </c>
      <c r="P5599" s="126" t="s">
        <v>1331</v>
      </c>
    </row>
    <row r="5600" spans="1:16">
      <c r="A5600" s="126" t="s">
        <v>1761</v>
      </c>
      <c r="B5600" s="126"/>
      <c r="C5600" s="127" t="s">
        <v>1761</v>
      </c>
      <c r="D5600" s="121">
        <v>43068</v>
      </c>
      <c r="E5600" s="122" t="s">
        <v>11241</v>
      </c>
      <c r="F5600" s="122" t="s">
        <v>13</v>
      </c>
      <c r="G5600" s="122">
        <v>376723</v>
      </c>
      <c r="H5600" s="126"/>
      <c r="I5600" s="130" t="s">
        <v>8988</v>
      </c>
      <c r="J5600" s="126"/>
      <c r="K5600" s="126"/>
      <c r="L5600" s="126"/>
      <c r="M5600" s="126"/>
      <c r="N5600" s="227">
        <v>17015.27</v>
      </c>
      <c r="O5600" s="227">
        <v>0</v>
      </c>
      <c r="P5600" s="126" t="s">
        <v>1331</v>
      </c>
    </row>
    <row r="5601" spans="1:16">
      <c r="A5601" s="126" t="s">
        <v>1761</v>
      </c>
      <c r="B5601" s="126"/>
      <c r="C5601" s="127" t="s">
        <v>1761</v>
      </c>
      <c r="D5601" s="121">
        <v>43068</v>
      </c>
      <c r="E5601" s="122" t="s">
        <v>11242</v>
      </c>
      <c r="F5601" s="122" t="s">
        <v>13</v>
      </c>
      <c r="G5601" s="122">
        <v>376725</v>
      </c>
      <c r="H5601" s="126"/>
      <c r="I5601" s="130" t="s">
        <v>8988</v>
      </c>
      <c r="J5601" s="126"/>
      <c r="K5601" s="126"/>
      <c r="L5601" s="126"/>
      <c r="M5601" s="126"/>
      <c r="N5601" s="227">
        <v>43717.68</v>
      </c>
      <c r="O5601" s="227">
        <v>0</v>
      </c>
      <c r="P5601" s="126" t="s">
        <v>1331</v>
      </c>
    </row>
    <row r="5602" spans="1:16">
      <c r="A5602" s="126" t="s">
        <v>1761</v>
      </c>
      <c r="B5602" s="126"/>
      <c r="C5602" s="127" t="s">
        <v>1761</v>
      </c>
      <c r="D5602" s="121">
        <v>43068</v>
      </c>
      <c r="E5602" s="122" t="s">
        <v>11243</v>
      </c>
      <c r="F5602" s="122" t="s">
        <v>13</v>
      </c>
      <c r="G5602" s="122">
        <v>376728</v>
      </c>
      <c r="H5602" s="126"/>
      <c r="I5602" s="130" t="s">
        <v>8988</v>
      </c>
      <c r="J5602" s="126"/>
      <c r="K5602" s="126"/>
      <c r="L5602" s="126"/>
      <c r="M5602" s="126"/>
      <c r="N5602" s="227">
        <v>16962.650000000001</v>
      </c>
      <c r="O5602" s="227">
        <v>0</v>
      </c>
      <c r="P5602" s="126" t="s">
        <v>1331</v>
      </c>
    </row>
    <row r="5603" spans="1:16">
      <c r="A5603" s="126" t="s">
        <v>1761</v>
      </c>
      <c r="B5603" s="126"/>
      <c r="C5603" s="127" t="s">
        <v>1761</v>
      </c>
      <c r="D5603" s="121">
        <v>43068</v>
      </c>
      <c r="E5603" s="122" t="s">
        <v>11244</v>
      </c>
      <c r="F5603" s="122" t="s">
        <v>13</v>
      </c>
      <c r="G5603" s="122">
        <v>376730</v>
      </c>
      <c r="H5603" s="126"/>
      <c r="I5603" s="130" t="s">
        <v>8988</v>
      </c>
      <c r="J5603" s="126"/>
      <c r="K5603" s="126"/>
      <c r="L5603" s="126"/>
      <c r="M5603" s="126"/>
      <c r="N5603" s="227">
        <v>16962.650000000001</v>
      </c>
      <c r="O5603" s="227">
        <v>0</v>
      </c>
      <c r="P5603" s="126" t="s">
        <v>1331</v>
      </c>
    </row>
    <row r="5604" spans="1:16">
      <c r="A5604" s="126" t="s">
        <v>1761</v>
      </c>
      <c r="B5604" s="126"/>
      <c r="C5604" s="127" t="s">
        <v>1761</v>
      </c>
      <c r="D5604" s="121">
        <v>43068</v>
      </c>
      <c r="E5604" s="122" t="s">
        <v>11245</v>
      </c>
      <c r="F5604" s="122" t="s">
        <v>13</v>
      </c>
      <c r="G5604" s="122">
        <v>376732</v>
      </c>
      <c r="H5604" s="126"/>
      <c r="I5604" s="130" t="s">
        <v>8988</v>
      </c>
      <c r="J5604" s="126"/>
      <c r="K5604" s="126"/>
      <c r="L5604" s="126"/>
      <c r="M5604" s="126"/>
      <c r="N5604" s="227">
        <v>16962.650000000001</v>
      </c>
      <c r="O5604" s="223">
        <v>0</v>
      </c>
      <c r="P5604" s="126" t="s">
        <v>1331</v>
      </c>
    </row>
    <row r="5605" spans="1:16">
      <c r="A5605" s="126" t="s">
        <v>1761</v>
      </c>
      <c r="B5605" s="126"/>
      <c r="C5605" s="127" t="s">
        <v>1761</v>
      </c>
      <c r="D5605" s="121">
        <v>43068</v>
      </c>
      <c r="E5605" s="122" t="s">
        <v>11246</v>
      </c>
      <c r="F5605" s="122" t="s">
        <v>13</v>
      </c>
      <c r="G5605" s="122">
        <v>376734</v>
      </c>
      <c r="H5605" s="126"/>
      <c r="I5605" s="130" t="s">
        <v>8988</v>
      </c>
      <c r="J5605" s="126"/>
      <c r="K5605" s="126"/>
      <c r="L5605" s="126"/>
      <c r="M5605" s="126"/>
      <c r="N5605" s="227">
        <v>321189.11</v>
      </c>
      <c r="O5605" s="227">
        <v>0</v>
      </c>
      <c r="P5605" s="126" t="s">
        <v>1331</v>
      </c>
    </row>
    <row r="5606" spans="1:16">
      <c r="A5606" s="126" t="s">
        <v>1761</v>
      </c>
      <c r="B5606" s="126"/>
      <c r="C5606" s="127" t="s">
        <v>1761</v>
      </c>
      <c r="D5606" s="121">
        <v>43068</v>
      </c>
      <c r="E5606" s="122" t="s">
        <v>11247</v>
      </c>
      <c r="F5606" s="122" t="s">
        <v>13</v>
      </c>
      <c r="G5606" s="122">
        <v>376736</v>
      </c>
      <c r="H5606" s="126"/>
      <c r="I5606" s="130" t="s">
        <v>8988</v>
      </c>
      <c r="J5606" s="126"/>
      <c r="K5606" s="126"/>
      <c r="L5606" s="126"/>
      <c r="M5606" s="126"/>
      <c r="N5606" s="227">
        <v>6365.05</v>
      </c>
      <c r="O5606" s="227">
        <v>0</v>
      </c>
      <c r="P5606" s="126" t="s">
        <v>1331</v>
      </c>
    </row>
    <row r="5607" spans="1:16">
      <c r="A5607" s="126" t="s">
        <v>1761</v>
      </c>
      <c r="B5607" s="126"/>
      <c r="C5607" s="127" t="s">
        <v>1761</v>
      </c>
      <c r="D5607" s="121">
        <v>43068</v>
      </c>
      <c r="E5607" s="122" t="s">
        <v>11248</v>
      </c>
      <c r="F5607" s="122" t="s">
        <v>13</v>
      </c>
      <c r="G5607" s="122">
        <v>376738</v>
      </c>
      <c r="H5607" s="126"/>
      <c r="I5607" s="130" t="s">
        <v>8988</v>
      </c>
      <c r="J5607" s="126"/>
      <c r="K5607" s="126"/>
      <c r="L5607" s="126"/>
      <c r="M5607" s="126"/>
      <c r="N5607" s="227">
        <v>369.55</v>
      </c>
      <c r="O5607" s="227">
        <v>0</v>
      </c>
      <c r="P5607" s="126" t="s">
        <v>1331</v>
      </c>
    </row>
    <row r="5608" spans="1:16">
      <c r="A5608" s="126" t="s">
        <v>1761</v>
      </c>
      <c r="B5608" s="126"/>
      <c r="C5608" s="127" t="s">
        <v>1761</v>
      </c>
      <c r="D5608" s="121">
        <v>43068</v>
      </c>
      <c r="E5608" s="122" t="s">
        <v>11249</v>
      </c>
      <c r="F5608" s="122" t="s">
        <v>13</v>
      </c>
      <c r="G5608" s="122">
        <v>376740</v>
      </c>
      <c r="H5608" s="126"/>
      <c r="I5608" s="130" t="s">
        <v>8988</v>
      </c>
      <c r="J5608" s="126"/>
      <c r="K5608" s="126"/>
      <c r="L5608" s="126"/>
      <c r="M5608" s="126"/>
      <c r="N5608" s="227">
        <v>1449.79</v>
      </c>
      <c r="O5608" s="227">
        <v>0</v>
      </c>
      <c r="P5608" s="126" t="s">
        <v>1331</v>
      </c>
    </row>
    <row r="5609" spans="1:16">
      <c r="A5609" s="126" t="s">
        <v>1761</v>
      </c>
      <c r="B5609" s="126"/>
      <c r="C5609" s="127" t="s">
        <v>1761</v>
      </c>
      <c r="D5609" s="121">
        <v>43068</v>
      </c>
      <c r="E5609" s="122" t="s">
        <v>11250</v>
      </c>
      <c r="F5609" s="122" t="s">
        <v>13</v>
      </c>
      <c r="G5609" s="122">
        <v>376742</v>
      </c>
      <c r="H5609" s="126"/>
      <c r="I5609" s="130" t="s">
        <v>8988</v>
      </c>
      <c r="J5609" s="126"/>
      <c r="K5609" s="126"/>
      <c r="L5609" s="126"/>
      <c r="M5609" s="126"/>
      <c r="N5609" s="227">
        <v>5995.02</v>
      </c>
      <c r="O5609" s="227">
        <v>0</v>
      </c>
      <c r="P5609" s="126" t="s">
        <v>1331</v>
      </c>
    </row>
    <row r="5610" spans="1:16">
      <c r="A5610" s="126" t="s">
        <v>1761</v>
      </c>
      <c r="B5610" s="126"/>
      <c r="C5610" s="127" t="s">
        <v>1761</v>
      </c>
      <c r="D5610" s="121">
        <v>43068</v>
      </c>
      <c r="E5610" s="122" t="s">
        <v>11251</v>
      </c>
      <c r="F5610" s="122" t="s">
        <v>13</v>
      </c>
      <c r="G5610" s="122">
        <v>376563</v>
      </c>
      <c r="H5610" s="126"/>
      <c r="I5610" s="130" t="s">
        <v>8988</v>
      </c>
      <c r="J5610" s="126"/>
      <c r="K5610" s="126"/>
      <c r="L5610" s="126"/>
      <c r="M5610" s="126"/>
      <c r="N5610" s="227">
        <v>5995.02</v>
      </c>
      <c r="O5610" s="227">
        <v>0</v>
      </c>
      <c r="P5610" s="126" t="s">
        <v>1331</v>
      </c>
    </row>
    <row r="5611" spans="1:16">
      <c r="A5611" s="126" t="s">
        <v>1761</v>
      </c>
      <c r="B5611" s="126"/>
      <c r="C5611" s="127" t="s">
        <v>1761</v>
      </c>
      <c r="D5611" s="121">
        <v>43068</v>
      </c>
      <c r="E5611" s="122" t="s">
        <v>11252</v>
      </c>
      <c r="F5611" s="122" t="s">
        <v>13</v>
      </c>
      <c r="G5611" s="122">
        <v>376565</v>
      </c>
      <c r="H5611" s="126"/>
      <c r="I5611" s="130" t="s">
        <v>8988</v>
      </c>
      <c r="J5611" s="126"/>
      <c r="K5611" s="126"/>
      <c r="L5611" s="126"/>
      <c r="M5611" s="126"/>
      <c r="N5611" s="227">
        <v>5995.02</v>
      </c>
      <c r="O5611" s="227">
        <v>0</v>
      </c>
      <c r="P5611" s="126" t="s">
        <v>1331</v>
      </c>
    </row>
    <row r="5612" spans="1:16">
      <c r="A5612" s="126" t="s">
        <v>1761</v>
      </c>
      <c r="B5612" s="126"/>
      <c r="C5612" s="127" t="s">
        <v>1761</v>
      </c>
      <c r="D5612" s="121">
        <v>43068</v>
      </c>
      <c r="E5612" s="122" t="s">
        <v>11253</v>
      </c>
      <c r="F5612" s="122" t="s">
        <v>13</v>
      </c>
      <c r="G5612" s="122">
        <v>376567</v>
      </c>
      <c r="H5612" s="126"/>
      <c r="I5612" s="130" t="s">
        <v>8988</v>
      </c>
      <c r="J5612" s="126"/>
      <c r="K5612" s="126"/>
      <c r="L5612" s="126"/>
      <c r="M5612" s="126"/>
      <c r="N5612" s="227">
        <v>5995.02</v>
      </c>
      <c r="O5612" s="227">
        <v>0</v>
      </c>
      <c r="P5612" s="126" t="s">
        <v>1331</v>
      </c>
    </row>
    <row r="5613" spans="1:16">
      <c r="A5613" s="126" t="s">
        <v>1761</v>
      </c>
      <c r="B5613" s="126"/>
      <c r="C5613" s="127" t="s">
        <v>1761</v>
      </c>
      <c r="D5613" s="121">
        <v>43068</v>
      </c>
      <c r="E5613" s="122" t="s">
        <v>11254</v>
      </c>
      <c r="F5613" s="122" t="s">
        <v>13</v>
      </c>
      <c r="G5613" s="122">
        <v>376569</v>
      </c>
      <c r="H5613" s="126"/>
      <c r="I5613" s="130" t="s">
        <v>8988</v>
      </c>
      <c r="J5613" s="126"/>
      <c r="K5613" s="126"/>
      <c r="L5613" s="126"/>
      <c r="M5613" s="126"/>
      <c r="N5613" s="227">
        <v>49465.88</v>
      </c>
      <c r="O5613" s="227">
        <v>0</v>
      </c>
      <c r="P5613" s="126" t="s">
        <v>1331</v>
      </c>
    </row>
    <row r="5614" spans="1:16">
      <c r="A5614" s="126" t="s">
        <v>1761</v>
      </c>
      <c r="B5614" s="126"/>
      <c r="C5614" s="127" t="s">
        <v>1761</v>
      </c>
      <c r="D5614" s="121">
        <v>43068</v>
      </c>
      <c r="E5614" s="122" t="s">
        <v>11255</v>
      </c>
      <c r="F5614" s="122" t="s">
        <v>13</v>
      </c>
      <c r="G5614" s="122">
        <v>376571</v>
      </c>
      <c r="H5614" s="126"/>
      <c r="I5614" s="130" t="s">
        <v>8988</v>
      </c>
      <c r="J5614" s="126"/>
      <c r="K5614" s="126"/>
      <c r="L5614" s="126"/>
      <c r="M5614" s="126"/>
      <c r="N5614" s="227">
        <v>2872.14</v>
      </c>
      <c r="O5614" s="227">
        <v>0</v>
      </c>
      <c r="P5614" s="126" t="s">
        <v>1331</v>
      </c>
    </row>
    <row r="5615" spans="1:16">
      <c r="A5615" s="126" t="s">
        <v>1761</v>
      </c>
      <c r="B5615" s="126"/>
      <c r="C5615" s="127" t="s">
        <v>1761</v>
      </c>
      <c r="D5615" s="121">
        <v>43068</v>
      </c>
      <c r="E5615" s="122" t="s">
        <v>11256</v>
      </c>
      <c r="F5615" s="122" t="s">
        <v>13</v>
      </c>
      <c r="G5615" s="122">
        <v>376573</v>
      </c>
      <c r="H5615" s="126"/>
      <c r="I5615" s="130" t="s">
        <v>8988</v>
      </c>
      <c r="J5615" s="126"/>
      <c r="K5615" s="126"/>
      <c r="L5615" s="126"/>
      <c r="M5615" s="126"/>
      <c r="N5615" s="227">
        <v>11267.14</v>
      </c>
      <c r="O5615" s="227">
        <v>0</v>
      </c>
      <c r="P5615" s="126" t="s">
        <v>1331</v>
      </c>
    </row>
    <row r="5616" spans="1:16">
      <c r="A5616" s="126" t="s">
        <v>1761</v>
      </c>
      <c r="B5616" s="126"/>
      <c r="C5616" s="127" t="s">
        <v>1761</v>
      </c>
      <c r="D5616" s="121">
        <v>43068</v>
      </c>
      <c r="E5616" s="122" t="s">
        <v>11257</v>
      </c>
      <c r="F5616" s="122" t="s">
        <v>13</v>
      </c>
      <c r="G5616" s="122">
        <v>376575</v>
      </c>
      <c r="H5616" s="126"/>
      <c r="I5616" s="130" t="s">
        <v>8988</v>
      </c>
      <c r="J5616" s="126"/>
      <c r="K5616" s="126"/>
      <c r="L5616" s="126"/>
      <c r="M5616" s="126"/>
      <c r="N5616" s="227">
        <v>5919959.5199999996</v>
      </c>
      <c r="O5616" s="227">
        <v>0</v>
      </c>
      <c r="P5616" s="126" t="s">
        <v>1331</v>
      </c>
    </row>
    <row r="5617" spans="1:16">
      <c r="A5617" s="126" t="s">
        <v>1761</v>
      </c>
      <c r="B5617" s="126"/>
      <c r="C5617" s="127" t="s">
        <v>1761</v>
      </c>
      <c r="D5617" s="121">
        <v>43068</v>
      </c>
      <c r="E5617" s="122" t="s">
        <v>11258</v>
      </c>
      <c r="F5617" s="122" t="s">
        <v>13</v>
      </c>
      <c r="G5617" s="122">
        <v>376577</v>
      </c>
      <c r="H5617" s="126"/>
      <c r="I5617" s="130" t="s">
        <v>8988</v>
      </c>
      <c r="J5617" s="126"/>
      <c r="K5617" s="126"/>
      <c r="L5617" s="126"/>
      <c r="M5617" s="126"/>
      <c r="N5617" s="227">
        <v>5919959.5199999996</v>
      </c>
      <c r="O5617" s="227">
        <v>0</v>
      </c>
      <c r="P5617" s="126" t="s">
        <v>1331</v>
      </c>
    </row>
    <row r="5618" spans="1:16">
      <c r="A5618" s="126" t="s">
        <v>1761</v>
      </c>
      <c r="B5618" s="126"/>
      <c r="C5618" s="127" t="s">
        <v>1761</v>
      </c>
      <c r="D5618" s="121">
        <v>43068</v>
      </c>
      <c r="E5618" s="122" t="s">
        <v>11259</v>
      </c>
      <c r="F5618" s="122" t="s">
        <v>13</v>
      </c>
      <c r="G5618" s="122">
        <v>376579</v>
      </c>
      <c r="H5618" s="126"/>
      <c r="I5618" s="130" t="s">
        <v>8988</v>
      </c>
      <c r="J5618" s="126"/>
      <c r="K5618" s="126"/>
      <c r="L5618" s="126"/>
      <c r="M5618" s="126"/>
      <c r="N5618" s="227">
        <v>5919959.5199999996</v>
      </c>
      <c r="O5618" s="227">
        <v>0</v>
      </c>
      <c r="P5618" s="126" t="s">
        <v>1331</v>
      </c>
    </row>
    <row r="5619" spans="1:16">
      <c r="A5619" s="126" t="s">
        <v>1761</v>
      </c>
      <c r="B5619" s="126"/>
      <c r="C5619" s="127" t="s">
        <v>1761</v>
      </c>
      <c r="D5619" s="121">
        <v>43068</v>
      </c>
      <c r="E5619" s="122" t="s">
        <v>11260</v>
      </c>
      <c r="F5619" s="122" t="s">
        <v>13</v>
      </c>
      <c r="G5619" s="122">
        <v>376581</v>
      </c>
      <c r="H5619" s="126"/>
      <c r="I5619" s="130" t="s">
        <v>8988</v>
      </c>
      <c r="J5619" s="126"/>
      <c r="K5619" s="126"/>
      <c r="L5619" s="126"/>
      <c r="M5619" s="126"/>
      <c r="N5619" s="227">
        <v>16259864.17</v>
      </c>
      <c r="O5619" s="227">
        <v>0</v>
      </c>
      <c r="P5619" s="126" t="s">
        <v>1331</v>
      </c>
    </row>
    <row r="5620" spans="1:16">
      <c r="A5620" s="126" t="s">
        <v>1761</v>
      </c>
      <c r="B5620" s="126"/>
      <c r="C5620" s="127" t="s">
        <v>1761</v>
      </c>
      <c r="D5620" s="121">
        <v>43068</v>
      </c>
      <c r="E5620" s="122" t="s">
        <v>11261</v>
      </c>
      <c r="F5620" s="122" t="s">
        <v>13</v>
      </c>
      <c r="G5620" s="122">
        <v>376583</v>
      </c>
      <c r="H5620" s="126"/>
      <c r="I5620" s="130" t="s">
        <v>8988</v>
      </c>
      <c r="J5620" s="126"/>
      <c r="K5620" s="126"/>
      <c r="L5620" s="126"/>
      <c r="M5620" s="126"/>
      <c r="N5620" s="227">
        <v>16259864.17</v>
      </c>
      <c r="O5620" s="227">
        <v>0</v>
      </c>
      <c r="P5620" s="126" t="s">
        <v>1331</v>
      </c>
    </row>
    <row r="5621" spans="1:16">
      <c r="A5621" s="126" t="s">
        <v>1761</v>
      </c>
      <c r="B5621" s="126"/>
      <c r="C5621" s="127" t="s">
        <v>1761</v>
      </c>
      <c r="D5621" s="121">
        <v>43068</v>
      </c>
      <c r="E5621" s="122" t="s">
        <v>11262</v>
      </c>
      <c r="F5621" s="122" t="s">
        <v>13</v>
      </c>
      <c r="G5621" s="122">
        <v>376585</v>
      </c>
      <c r="H5621" s="126"/>
      <c r="I5621" s="130" t="s">
        <v>8988</v>
      </c>
      <c r="J5621" s="126"/>
      <c r="K5621" s="126"/>
      <c r="L5621" s="126"/>
      <c r="M5621" s="126"/>
      <c r="N5621" s="227">
        <v>16259864.17</v>
      </c>
      <c r="O5621" s="227">
        <v>0</v>
      </c>
      <c r="P5621" s="126" t="s">
        <v>1331</v>
      </c>
    </row>
    <row r="5622" spans="1:16">
      <c r="A5622" s="126" t="s">
        <v>1761</v>
      </c>
      <c r="B5622" s="126"/>
      <c r="C5622" s="127" t="s">
        <v>1761</v>
      </c>
      <c r="D5622" s="121">
        <v>43068</v>
      </c>
      <c r="E5622" s="122" t="s">
        <v>11263</v>
      </c>
      <c r="F5622" s="122" t="s">
        <v>13</v>
      </c>
      <c r="G5622" s="122">
        <v>376587</v>
      </c>
      <c r="H5622" s="126"/>
      <c r="I5622" s="130" t="s">
        <v>8988</v>
      </c>
      <c r="J5622" s="126"/>
      <c r="K5622" s="126"/>
      <c r="L5622" s="126"/>
      <c r="M5622" s="126"/>
      <c r="N5622" s="227">
        <v>16259864.17</v>
      </c>
      <c r="O5622" s="227">
        <v>0</v>
      </c>
      <c r="P5622" s="126" t="s">
        <v>1331</v>
      </c>
    </row>
    <row r="5623" spans="1:16">
      <c r="A5623" s="126" t="s">
        <v>1761</v>
      </c>
      <c r="B5623" s="126"/>
      <c r="C5623" s="127" t="s">
        <v>1761</v>
      </c>
      <c r="D5623" s="121">
        <v>43068</v>
      </c>
      <c r="E5623" s="122" t="s">
        <v>11264</v>
      </c>
      <c r="F5623" s="122" t="s">
        <v>13</v>
      </c>
      <c r="G5623" s="122">
        <v>376589</v>
      </c>
      <c r="H5623" s="126"/>
      <c r="I5623" s="130" t="s">
        <v>8988</v>
      </c>
      <c r="J5623" s="126"/>
      <c r="K5623" s="126"/>
      <c r="L5623" s="126"/>
      <c r="M5623" s="126"/>
      <c r="N5623" s="227">
        <v>16259864.17</v>
      </c>
      <c r="O5623" s="227">
        <v>0</v>
      </c>
      <c r="P5623" s="126" t="s">
        <v>1331</v>
      </c>
    </row>
    <row r="5624" spans="1:16">
      <c r="A5624" s="126" t="s">
        <v>1761</v>
      </c>
      <c r="B5624" s="126"/>
      <c r="C5624" s="127" t="s">
        <v>1761</v>
      </c>
      <c r="D5624" s="121">
        <v>43068</v>
      </c>
      <c r="E5624" s="122" t="s">
        <v>11265</v>
      </c>
      <c r="F5624" s="122" t="s">
        <v>13</v>
      </c>
      <c r="G5624" s="122">
        <v>376591</v>
      </c>
      <c r="H5624" s="126"/>
      <c r="I5624" s="130" t="s">
        <v>8988</v>
      </c>
      <c r="J5624" s="126"/>
      <c r="K5624" s="126"/>
      <c r="L5624" s="126"/>
      <c r="M5624" s="126"/>
      <c r="N5624" s="227">
        <v>2991502.15</v>
      </c>
      <c r="O5624" s="227">
        <v>0</v>
      </c>
      <c r="P5624" s="126" t="s">
        <v>1331</v>
      </c>
    </row>
    <row r="5625" spans="1:16">
      <c r="A5625" s="126" t="s">
        <v>1761</v>
      </c>
      <c r="B5625" s="126"/>
      <c r="C5625" s="127" t="s">
        <v>1761</v>
      </c>
      <c r="D5625" s="121">
        <v>43068</v>
      </c>
      <c r="E5625" s="122" t="s">
        <v>11266</v>
      </c>
      <c r="F5625" s="122" t="s">
        <v>13</v>
      </c>
      <c r="G5625" s="122">
        <v>376593</v>
      </c>
      <c r="H5625" s="126"/>
      <c r="I5625" s="130" t="s">
        <v>8988</v>
      </c>
      <c r="J5625" s="126"/>
      <c r="K5625" s="126"/>
      <c r="L5625" s="126"/>
      <c r="M5625" s="126"/>
      <c r="N5625" s="227">
        <v>2991502.15</v>
      </c>
      <c r="O5625" s="227">
        <v>0</v>
      </c>
      <c r="P5625" s="126" t="s">
        <v>1331</v>
      </c>
    </row>
    <row r="5626" spans="1:16">
      <c r="A5626" s="126" t="s">
        <v>1761</v>
      </c>
      <c r="B5626" s="126"/>
      <c r="C5626" s="127" t="s">
        <v>1761</v>
      </c>
      <c r="D5626" s="121">
        <v>43068</v>
      </c>
      <c r="E5626" s="122" t="s">
        <v>11267</v>
      </c>
      <c r="F5626" s="122" t="s">
        <v>13</v>
      </c>
      <c r="G5626" s="122">
        <v>376595</v>
      </c>
      <c r="H5626" s="126"/>
      <c r="I5626" s="130" t="s">
        <v>8988</v>
      </c>
      <c r="J5626" s="126"/>
      <c r="K5626" s="126"/>
      <c r="L5626" s="126"/>
      <c r="M5626" s="126"/>
      <c r="N5626" s="227">
        <v>2991502.15</v>
      </c>
      <c r="O5626" s="227">
        <v>0</v>
      </c>
      <c r="P5626" s="126" t="s">
        <v>1331</v>
      </c>
    </row>
    <row r="5627" spans="1:16">
      <c r="A5627" s="126" t="s">
        <v>1761</v>
      </c>
      <c r="B5627" s="126"/>
      <c r="C5627" s="127" t="s">
        <v>1761</v>
      </c>
      <c r="D5627" s="121">
        <v>43068</v>
      </c>
      <c r="E5627" s="122" t="s">
        <v>11268</v>
      </c>
      <c r="F5627" s="122" t="s">
        <v>13</v>
      </c>
      <c r="G5627" s="122">
        <v>376597</v>
      </c>
      <c r="H5627" s="126"/>
      <c r="I5627" s="130" t="s">
        <v>8988</v>
      </c>
      <c r="J5627" s="126"/>
      <c r="K5627" s="126"/>
      <c r="L5627" s="126"/>
      <c r="M5627" s="126"/>
      <c r="N5627" s="227">
        <v>2991502.15</v>
      </c>
      <c r="O5627" s="227">
        <v>0</v>
      </c>
      <c r="P5627" s="126" t="s">
        <v>1331</v>
      </c>
    </row>
    <row r="5628" spans="1:16">
      <c r="A5628" s="126" t="s">
        <v>1761</v>
      </c>
      <c r="B5628" s="126"/>
      <c r="C5628" s="127" t="s">
        <v>1761</v>
      </c>
      <c r="D5628" s="121">
        <v>43068</v>
      </c>
      <c r="E5628" s="122" t="s">
        <v>11269</v>
      </c>
      <c r="F5628" s="122" t="s">
        <v>13</v>
      </c>
      <c r="G5628" s="122">
        <v>376599</v>
      </c>
      <c r="H5628" s="126"/>
      <c r="I5628" s="130" t="s">
        <v>8988</v>
      </c>
      <c r="J5628" s="126"/>
      <c r="K5628" s="126"/>
      <c r="L5628" s="126"/>
      <c r="M5628" s="126"/>
      <c r="N5628" s="227">
        <v>2991502.15</v>
      </c>
      <c r="O5628" s="227">
        <v>0</v>
      </c>
      <c r="P5628" s="126" t="s">
        <v>1331</v>
      </c>
    </row>
    <row r="5629" spans="1:16">
      <c r="A5629" s="126" t="s">
        <v>1761</v>
      </c>
      <c r="B5629" s="126"/>
      <c r="C5629" s="127" t="s">
        <v>1761</v>
      </c>
      <c r="D5629" s="121">
        <v>43068</v>
      </c>
      <c r="E5629" s="122" t="s">
        <v>11270</v>
      </c>
      <c r="F5629" s="122" t="s">
        <v>13</v>
      </c>
      <c r="G5629" s="122">
        <v>376601</v>
      </c>
      <c r="H5629" s="126"/>
      <c r="I5629" s="130" t="s">
        <v>8988</v>
      </c>
      <c r="J5629" s="126"/>
      <c r="K5629" s="126"/>
      <c r="L5629" s="126"/>
      <c r="M5629" s="126"/>
      <c r="N5629" s="227">
        <v>1615146.32</v>
      </c>
      <c r="O5629" s="227">
        <v>0</v>
      </c>
      <c r="P5629" s="126" t="s">
        <v>1331</v>
      </c>
    </row>
    <row r="5630" spans="1:16">
      <c r="A5630" s="126" t="s">
        <v>1761</v>
      </c>
      <c r="B5630" s="126"/>
      <c r="C5630" s="127" t="s">
        <v>1761</v>
      </c>
      <c r="D5630" s="121">
        <v>43068</v>
      </c>
      <c r="E5630" s="122" t="s">
        <v>11271</v>
      </c>
      <c r="F5630" s="122" t="s">
        <v>13</v>
      </c>
      <c r="G5630" s="122">
        <v>376603</v>
      </c>
      <c r="H5630" s="126"/>
      <c r="I5630" s="130" t="s">
        <v>8988</v>
      </c>
      <c r="J5630" s="126"/>
      <c r="K5630" s="126"/>
      <c r="L5630" s="126"/>
      <c r="M5630" s="126"/>
      <c r="N5630" s="227">
        <v>156856.37</v>
      </c>
      <c r="O5630" s="227">
        <v>0</v>
      </c>
      <c r="P5630" s="126" t="s">
        <v>1331</v>
      </c>
    </row>
    <row r="5631" spans="1:16">
      <c r="A5631" s="126" t="s">
        <v>1761</v>
      </c>
      <c r="B5631" s="126"/>
      <c r="C5631" s="127" t="s">
        <v>1761</v>
      </c>
      <c r="D5631" s="121">
        <v>43068</v>
      </c>
      <c r="E5631" s="122" t="s">
        <v>11272</v>
      </c>
      <c r="F5631" s="122" t="s">
        <v>13</v>
      </c>
      <c r="G5631" s="122">
        <v>376605</v>
      </c>
      <c r="H5631" s="126"/>
      <c r="I5631" s="130" t="s">
        <v>8988</v>
      </c>
      <c r="J5631" s="126"/>
      <c r="K5631" s="126"/>
      <c r="L5631" s="126"/>
      <c r="M5631" s="126"/>
      <c r="N5631" s="227">
        <v>2701460.73</v>
      </c>
      <c r="O5631" s="227">
        <v>0</v>
      </c>
      <c r="P5631" s="126" t="s">
        <v>1331</v>
      </c>
    </row>
    <row r="5632" spans="1:16">
      <c r="A5632" s="126" t="s">
        <v>1761</v>
      </c>
      <c r="B5632" s="126"/>
      <c r="C5632" s="127" t="s">
        <v>1761</v>
      </c>
      <c r="D5632" s="121">
        <v>43068</v>
      </c>
      <c r="E5632" s="122" t="s">
        <v>11273</v>
      </c>
      <c r="F5632" s="122" t="s">
        <v>13</v>
      </c>
      <c r="G5632" s="122">
        <v>376607</v>
      </c>
      <c r="H5632" s="126"/>
      <c r="I5632" s="130" t="s">
        <v>8988</v>
      </c>
      <c r="J5632" s="126"/>
      <c r="K5632" s="126"/>
      <c r="L5632" s="126"/>
      <c r="M5632" s="126"/>
      <c r="N5632" s="227">
        <v>615326.91</v>
      </c>
      <c r="O5632" s="227">
        <v>0</v>
      </c>
      <c r="P5632" s="126" t="s">
        <v>1331</v>
      </c>
    </row>
    <row r="5633" spans="1:16">
      <c r="A5633" s="126" t="s">
        <v>1761</v>
      </c>
      <c r="B5633" s="126"/>
      <c r="C5633" s="127" t="s">
        <v>1761</v>
      </c>
      <c r="D5633" s="121">
        <v>43068</v>
      </c>
      <c r="E5633" s="122" t="s">
        <v>11274</v>
      </c>
      <c r="F5633" s="122" t="s">
        <v>13</v>
      </c>
      <c r="G5633" s="122">
        <v>376609</v>
      </c>
      <c r="H5633" s="126"/>
      <c r="I5633" s="130" t="s">
        <v>8988</v>
      </c>
      <c r="J5633" s="126"/>
      <c r="K5633" s="126"/>
      <c r="L5633" s="126"/>
      <c r="M5633" s="126"/>
      <c r="N5633" s="227">
        <v>4436189.0599999996</v>
      </c>
      <c r="O5633" s="227">
        <v>0</v>
      </c>
      <c r="P5633" s="126" t="s">
        <v>1331</v>
      </c>
    </row>
    <row r="5634" spans="1:16">
      <c r="A5634" s="126" t="s">
        <v>1761</v>
      </c>
      <c r="B5634" s="126"/>
      <c r="C5634" s="127" t="s">
        <v>1761</v>
      </c>
      <c r="D5634" s="121">
        <v>43068</v>
      </c>
      <c r="E5634" s="122" t="s">
        <v>11275</v>
      </c>
      <c r="F5634" s="122" t="s">
        <v>13</v>
      </c>
      <c r="G5634" s="122">
        <v>376611</v>
      </c>
      <c r="H5634" s="126"/>
      <c r="I5634" s="130" t="s">
        <v>8988</v>
      </c>
      <c r="J5634" s="126"/>
      <c r="K5634" s="126"/>
      <c r="L5634" s="126"/>
      <c r="M5634" s="126"/>
      <c r="N5634" s="227">
        <v>1690067.67</v>
      </c>
      <c r="O5634" s="227">
        <v>0</v>
      </c>
      <c r="P5634" s="126" t="s">
        <v>1331</v>
      </c>
    </row>
    <row r="5635" spans="1:16">
      <c r="A5635" s="126" t="s">
        <v>1761</v>
      </c>
      <c r="B5635" s="126"/>
      <c r="C5635" s="127" t="s">
        <v>1761</v>
      </c>
      <c r="D5635" s="121">
        <v>43068</v>
      </c>
      <c r="E5635" s="122" t="s">
        <v>11276</v>
      </c>
      <c r="F5635" s="122" t="s">
        <v>13</v>
      </c>
      <c r="G5635" s="122">
        <v>376613</v>
      </c>
      <c r="H5635" s="126"/>
      <c r="I5635" s="130" t="s">
        <v>8988</v>
      </c>
      <c r="J5635" s="126"/>
      <c r="K5635" s="126"/>
      <c r="L5635" s="126"/>
      <c r="M5635" s="126"/>
      <c r="N5635" s="227">
        <v>7419879.3099999996</v>
      </c>
      <c r="O5635" s="227">
        <v>0</v>
      </c>
      <c r="P5635" s="126" t="s">
        <v>1331</v>
      </c>
    </row>
    <row r="5636" spans="1:16">
      <c r="A5636" s="126" t="s">
        <v>1761</v>
      </c>
      <c r="B5636" s="126"/>
      <c r="C5636" s="127" t="s">
        <v>1761</v>
      </c>
      <c r="D5636" s="121">
        <v>43068</v>
      </c>
      <c r="E5636" s="122" t="s">
        <v>11277</v>
      </c>
      <c r="F5636" s="122" t="s">
        <v>13</v>
      </c>
      <c r="G5636" s="122">
        <v>376615</v>
      </c>
      <c r="H5636" s="126"/>
      <c r="I5636" s="130" t="s">
        <v>8988</v>
      </c>
      <c r="J5636" s="126"/>
      <c r="K5636" s="126"/>
      <c r="L5636" s="126"/>
      <c r="M5636" s="126"/>
      <c r="N5636" s="227">
        <v>430824.53</v>
      </c>
      <c r="O5636" s="227">
        <v>0</v>
      </c>
      <c r="P5636" s="126" t="s">
        <v>1331</v>
      </c>
    </row>
    <row r="5637" spans="1:16">
      <c r="A5637" s="126" t="s">
        <v>1761</v>
      </c>
      <c r="B5637" s="126"/>
      <c r="C5637" s="127" t="s">
        <v>1761</v>
      </c>
      <c r="D5637" s="121">
        <v>43068</v>
      </c>
      <c r="E5637" s="122" t="s">
        <v>11278</v>
      </c>
      <c r="F5637" s="122" t="s">
        <v>13</v>
      </c>
      <c r="G5637" s="122">
        <v>376617</v>
      </c>
      <c r="H5637" s="126"/>
      <c r="I5637" s="130" t="s">
        <v>8988</v>
      </c>
      <c r="J5637" s="126"/>
      <c r="K5637" s="126"/>
      <c r="L5637" s="126"/>
      <c r="M5637" s="126"/>
      <c r="N5637" s="227">
        <v>1431660.67</v>
      </c>
      <c r="O5637" s="227">
        <v>0</v>
      </c>
      <c r="P5637" s="126" t="s">
        <v>1331</v>
      </c>
    </row>
    <row r="5638" spans="1:16">
      <c r="A5638" s="126" t="s">
        <v>1761</v>
      </c>
      <c r="B5638" s="126"/>
      <c r="C5638" s="127" t="s">
        <v>1761</v>
      </c>
      <c r="D5638" s="121">
        <v>43068</v>
      </c>
      <c r="E5638" s="122" t="s">
        <v>11279</v>
      </c>
      <c r="F5638" s="122" t="s">
        <v>13</v>
      </c>
      <c r="G5638" s="122">
        <v>376619</v>
      </c>
      <c r="H5638" s="126"/>
      <c r="I5638" s="130" t="s">
        <v>8988</v>
      </c>
      <c r="J5638" s="126"/>
      <c r="K5638" s="126"/>
      <c r="L5638" s="126"/>
      <c r="M5638" s="126"/>
      <c r="N5638" s="227">
        <v>3757907.11</v>
      </c>
      <c r="O5638" s="227">
        <v>0</v>
      </c>
      <c r="P5638" s="126" t="s">
        <v>1331</v>
      </c>
    </row>
    <row r="5639" spans="1:16">
      <c r="A5639" s="126" t="s">
        <v>1761</v>
      </c>
      <c r="B5639" s="126"/>
      <c r="C5639" s="127" t="s">
        <v>1761</v>
      </c>
      <c r="D5639" s="121">
        <v>43068</v>
      </c>
      <c r="E5639" s="122" t="s">
        <v>11280</v>
      </c>
      <c r="F5639" s="122" t="s">
        <v>13</v>
      </c>
      <c r="G5639" s="122">
        <v>376621</v>
      </c>
      <c r="H5639" s="126"/>
      <c r="I5639" s="130" t="s">
        <v>8988</v>
      </c>
      <c r="J5639" s="126"/>
      <c r="K5639" s="126"/>
      <c r="L5639" s="126"/>
      <c r="M5639" s="126"/>
      <c r="N5639" s="227">
        <v>6285398.7199999997</v>
      </c>
      <c r="O5639" s="227">
        <v>0</v>
      </c>
      <c r="P5639" s="126" t="s">
        <v>1331</v>
      </c>
    </row>
    <row r="5640" spans="1:16">
      <c r="A5640" s="126" t="s">
        <v>1761</v>
      </c>
      <c r="B5640" s="126"/>
      <c r="C5640" s="127" t="s">
        <v>1761</v>
      </c>
      <c r="D5640" s="121">
        <v>43068</v>
      </c>
      <c r="E5640" s="122" t="s">
        <v>11281</v>
      </c>
      <c r="F5640" s="122" t="s">
        <v>13</v>
      </c>
      <c r="G5640" s="122">
        <v>376623</v>
      </c>
      <c r="H5640" s="126"/>
      <c r="I5640" s="130" t="s">
        <v>8988</v>
      </c>
      <c r="J5640" s="126"/>
      <c r="K5640" s="126"/>
      <c r="L5640" s="126"/>
      <c r="M5640" s="126"/>
      <c r="N5640" s="227">
        <v>364952.55</v>
      </c>
      <c r="O5640" s="227">
        <v>0</v>
      </c>
      <c r="P5640" s="126" t="s">
        <v>1331</v>
      </c>
    </row>
    <row r="5641" spans="1:16">
      <c r="A5641" s="126" t="s">
        <v>1761</v>
      </c>
      <c r="B5641" s="126"/>
      <c r="C5641" s="127" t="s">
        <v>1761</v>
      </c>
      <c r="D5641" s="121">
        <v>43068</v>
      </c>
      <c r="E5641" s="122" t="s">
        <v>11282</v>
      </c>
      <c r="F5641" s="122" t="s">
        <v>13</v>
      </c>
      <c r="G5641" s="122">
        <v>376625</v>
      </c>
      <c r="H5641" s="126"/>
      <c r="I5641" s="130" t="s">
        <v>8988</v>
      </c>
      <c r="J5641" s="126"/>
      <c r="K5641" s="126"/>
      <c r="L5641" s="126"/>
      <c r="M5641" s="126"/>
      <c r="N5641" s="227">
        <v>1002385.12</v>
      </c>
      <c r="O5641" s="227">
        <v>0</v>
      </c>
      <c r="P5641" s="126" t="s">
        <v>1331</v>
      </c>
    </row>
    <row r="5642" spans="1:16">
      <c r="A5642" s="126" t="s">
        <v>1761</v>
      </c>
      <c r="B5642" s="126"/>
      <c r="C5642" s="127" t="s">
        <v>1761</v>
      </c>
      <c r="D5642" s="121">
        <v>43068</v>
      </c>
      <c r="E5642" s="122" t="s">
        <v>11283</v>
      </c>
      <c r="F5642" s="122" t="s">
        <v>13</v>
      </c>
      <c r="G5642" s="122">
        <v>376627</v>
      </c>
      <c r="H5642" s="126"/>
      <c r="I5642" s="130" t="s">
        <v>8988</v>
      </c>
      <c r="J5642" s="126"/>
      <c r="K5642" s="126"/>
      <c r="L5642" s="126"/>
      <c r="M5642" s="126"/>
      <c r="N5642" s="227">
        <v>17263585.82</v>
      </c>
      <c r="O5642" s="227">
        <v>0</v>
      </c>
      <c r="P5642" s="126" t="s">
        <v>1331</v>
      </c>
    </row>
    <row r="5643" spans="1:16">
      <c r="A5643" s="126" t="s">
        <v>1761</v>
      </c>
      <c r="B5643" s="126"/>
      <c r="C5643" s="127" t="s">
        <v>1761</v>
      </c>
      <c r="D5643" s="121">
        <v>43068</v>
      </c>
      <c r="E5643" s="122" t="s">
        <v>11284</v>
      </c>
      <c r="F5643" s="122" t="s">
        <v>13</v>
      </c>
      <c r="G5643" s="122">
        <v>376629</v>
      </c>
      <c r="H5643" s="126"/>
      <c r="I5643" s="130" t="s">
        <v>8988</v>
      </c>
      <c r="J5643" s="126"/>
      <c r="K5643" s="126"/>
      <c r="L5643" s="126"/>
      <c r="M5643" s="126"/>
      <c r="N5643" s="227">
        <v>3932224.17</v>
      </c>
      <c r="O5643" s="227">
        <v>0</v>
      </c>
      <c r="P5643" s="126" t="s">
        <v>1331</v>
      </c>
    </row>
    <row r="5644" spans="1:16">
      <c r="A5644" s="126" t="s">
        <v>1761</v>
      </c>
      <c r="B5644" s="126"/>
      <c r="C5644" s="127" t="s">
        <v>1761</v>
      </c>
      <c r="D5644" s="121">
        <v>43068</v>
      </c>
      <c r="E5644" s="122" t="s">
        <v>11285</v>
      </c>
      <c r="F5644" s="122" t="s">
        <v>13</v>
      </c>
      <c r="G5644" s="122">
        <v>376631</v>
      </c>
      <c r="H5644" s="126"/>
      <c r="I5644" s="130" t="s">
        <v>8988</v>
      </c>
      <c r="J5644" s="126"/>
      <c r="K5644" s="126"/>
      <c r="L5644" s="126"/>
      <c r="M5644" s="126"/>
      <c r="N5644" s="227">
        <v>10321533.289999999</v>
      </c>
      <c r="O5644" s="227">
        <v>0</v>
      </c>
      <c r="P5644" s="126" t="s">
        <v>1331</v>
      </c>
    </row>
    <row r="5645" spans="1:16">
      <c r="A5645" s="126" t="s">
        <v>1761</v>
      </c>
      <c r="B5645" s="126"/>
      <c r="C5645" s="127" t="s">
        <v>1761</v>
      </c>
      <c r="D5645" s="121">
        <v>43068</v>
      </c>
      <c r="E5645" s="122" t="s">
        <v>11286</v>
      </c>
      <c r="F5645" s="122" t="s">
        <v>13</v>
      </c>
      <c r="G5645" s="122">
        <v>376633</v>
      </c>
      <c r="H5645" s="126"/>
      <c r="I5645" s="130" t="s">
        <v>8988</v>
      </c>
      <c r="J5645" s="126"/>
      <c r="K5645" s="126"/>
      <c r="L5645" s="126"/>
      <c r="M5645" s="126"/>
      <c r="N5645" s="227">
        <v>3176167.65</v>
      </c>
      <c r="O5645" s="227">
        <v>0</v>
      </c>
      <c r="P5645" s="126" t="s">
        <v>1331</v>
      </c>
    </row>
    <row r="5646" spans="1:16">
      <c r="A5646" s="126" t="s">
        <v>1761</v>
      </c>
      <c r="B5646" s="126"/>
      <c r="C5646" s="127" t="s">
        <v>1761</v>
      </c>
      <c r="D5646" s="121">
        <v>43068</v>
      </c>
      <c r="E5646" s="122" t="s">
        <v>11287</v>
      </c>
      <c r="F5646" s="122" t="s">
        <v>13</v>
      </c>
      <c r="G5646" s="122">
        <v>376635</v>
      </c>
      <c r="H5646" s="126"/>
      <c r="I5646" s="130" t="s">
        <v>8988</v>
      </c>
      <c r="J5646" s="126"/>
      <c r="K5646" s="126"/>
      <c r="L5646" s="126"/>
      <c r="M5646" s="126"/>
      <c r="N5646" s="227">
        <v>723453.61</v>
      </c>
      <c r="O5646" s="227">
        <v>0</v>
      </c>
      <c r="P5646" s="126" t="s">
        <v>1331</v>
      </c>
    </row>
    <row r="5647" spans="1:16">
      <c r="A5647" s="126" t="s">
        <v>1761</v>
      </c>
      <c r="B5647" s="126"/>
      <c r="C5647" s="127" t="s">
        <v>1761</v>
      </c>
      <c r="D5647" s="121">
        <v>43068</v>
      </c>
      <c r="E5647" s="122" t="s">
        <v>11288</v>
      </c>
      <c r="F5647" s="122" t="s">
        <v>13</v>
      </c>
      <c r="G5647" s="122">
        <v>376637</v>
      </c>
      <c r="H5647" s="126"/>
      <c r="I5647" s="130" t="s">
        <v>8988</v>
      </c>
      <c r="J5647" s="126"/>
      <c r="K5647" s="126"/>
      <c r="L5647" s="126"/>
      <c r="M5647" s="126"/>
      <c r="N5647" s="227">
        <v>184419.58</v>
      </c>
      <c r="O5647" s="227">
        <v>0</v>
      </c>
      <c r="P5647" s="126" t="s">
        <v>1331</v>
      </c>
    </row>
    <row r="5648" spans="1:16">
      <c r="A5648" s="126" t="s">
        <v>1761</v>
      </c>
      <c r="B5648" s="126"/>
      <c r="C5648" s="127" t="s">
        <v>1761</v>
      </c>
      <c r="D5648" s="121">
        <v>43068</v>
      </c>
      <c r="E5648" s="122" t="s">
        <v>11289</v>
      </c>
      <c r="F5648" s="122" t="s">
        <v>13</v>
      </c>
      <c r="G5648" s="122">
        <v>376639</v>
      </c>
      <c r="H5648" s="126"/>
      <c r="I5648" s="130" t="s">
        <v>8988</v>
      </c>
      <c r="J5648" s="126"/>
      <c r="K5648" s="126"/>
      <c r="L5648" s="126"/>
      <c r="M5648" s="126"/>
      <c r="N5648" s="227">
        <v>1898963.52</v>
      </c>
      <c r="O5648" s="227">
        <v>0</v>
      </c>
      <c r="P5648" s="126" t="s">
        <v>1331</v>
      </c>
    </row>
    <row r="5649" spans="1:16">
      <c r="A5649" s="126" t="s">
        <v>1761</v>
      </c>
      <c r="B5649" s="126"/>
      <c r="C5649" s="127" t="s">
        <v>1761</v>
      </c>
      <c r="D5649" s="121">
        <v>43068</v>
      </c>
      <c r="E5649" s="122" t="s">
        <v>11290</v>
      </c>
      <c r="F5649" s="122" t="s">
        <v>13</v>
      </c>
      <c r="G5649" s="122">
        <v>376641</v>
      </c>
      <c r="H5649" s="126"/>
      <c r="I5649" s="130" t="s">
        <v>8988</v>
      </c>
      <c r="J5649" s="126"/>
      <c r="K5649" s="126"/>
      <c r="L5649" s="126"/>
      <c r="M5649" s="126"/>
      <c r="N5649" s="227">
        <v>2387538.83</v>
      </c>
      <c r="O5649" s="227">
        <v>0</v>
      </c>
      <c r="P5649" s="126" t="s">
        <v>1331</v>
      </c>
    </row>
    <row r="5650" spans="1:16">
      <c r="A5650" s="126" t="s">
        <v>1761</v>
      </c>
      <c r="B5650" s="126"/>
      <c r="C5650" s="127" t="s">
        <v>1761</v>
      </c>
      <c r="D5650" s="121">
        <v>43068</v>
      </c>
      <c r="E5650" s="122" t="s">
        <v>11291</v>
      </c>
      <c r="F5650" s="122" t="s">
        <v>13</v>
      </c>
      <c r="G5650" s="122">
        <v>376643</v>
      </c>
      <c r="H5650" s="126"/>
      <c r="I5650" s="130" t="s">
        <v>8988</v>
      </c>
      <c r="J5650" s="126"/>
      <c r="K5650" s="126"/>
      <c r="L5650" s="126"/>
      <c r="M5650" s="126"/>
      <c r="N5650" s="227">
        <v>929248.88</v>
      </c>
      <c r="O5650" s="227">
        <v>0</v>
      </c>
      <c r="P5650" s="126" t="s">
        <v>1331</v>
      </c>
    </row>
    <row r="5651" spans="1:16">
      <c r="A5651" s="126" t="s">
        <v>1761</v>
      </c>
      <c r="B5651" s="126"/>
      <c r="C5651" s="127" t="s">
        <v>1761</v>
      </c>
      <c r="D5651" s="121">
        <v>43068</v>
      </c>
      <c r="E5651" s="122" t="s">
        <v>11292</v>
      </c>
      <c r="F5651" s="122" t="s">
        <v>13</v>
      </c>
      <c r="G5651" s="122">
        <v>376645</v>
      </c>
      <c r="H5651" s="126"/>
      <c r="I5651" s="130" t="s">
        <v>8988</v>
      </c>
      <c r="J5651" s="126"/>
      <c r="K5651" s="126"/>
      <c r="L5651" s="126"/>
      <c r="M5651" s="126"/>
      <c r="N5651" s="227">
        <v>1929068.29</v>
      </c>
      <c r="O5651" s="227">
        <v>0</v>
      </c>
      <c r="P5651" s="126" t="s">
        <v>1331</v>
      </c>
    </row>
    <row r="5652" spans="1:16">
      <c r="A5652" s="126" t="s">
        <v>1761</v>
      </c>
      <c r="B5652" s="126"/>
      <c r="C5652" s="127" t="s">
        <v>1761</v>
      </c>
      <c r="D5652" s="121">
        <v>43068</v>
      </c>
      <c r="E5652" s="122" t="s">
        <v>11293</v>
      </c>
      <c r="F5652" s="122" t="s">
        <v>13</v>
      </c>
      <c r="G5652" s="122">
        <v>376647</v>
      </c>
      <c r="H5652" s="126"/>
      <c r="I5652" s="130" t="s">
        <v>8988</v>
      </c>
      <c r="J5652" s="126"/>
      <c r="K5652" s="126"/>
      <c r="L5652" s="126"/>
      <c r="M5652" s="126"/>
      <c r="N5652" s="227">
        <v>5298412.6500000004</v>
      </c>
      <c r="O5652" s="227">
        <v>0</v>
      </c>
      <c r="P5652" s="126" t="s">
        <v>1331</v>
      </c>
    </row>
    <row r="5653" spans="1:16">
      <c r="A5653" s="126" t="s">
        <v>1761</v>
      </c>
      <c r="B5653" s="126"/>
      <c r="C5653" s="127" t="s">
        <v>1761</v>
      </c>
      <c r="D5653" s="121">
        <v>43068</v>
      </c>
      <c r="E5653" s="122" t="s">
        <v>11294</v>
      </c>
      <c r="F5653" s="122" t="s">
        <v>13</v>
      </c>
      <c r="G5653" s="122">
        <v>376649</v>
      </c>
      <c r="H5653" s="126"/>
      <c r="I5653" s="130" t="s">
        <v>8988</v>
      </c>
      <c r="J5653" s="126"/>
      <c r="K5653" s="126"/>
      <c r="L5653" s="126"/>
      <c r="M5653" s="126"/>
      <c r="N5653" s="227">
        <v>2552291.19</v>
      </c>
      <c r="O5653" s="227">
        <v>0</v>
      </c>
      <c r="P5653" s="126" t="s">
        <v>1331</v>
      </c>
    </row>
    <row r="5654" spans="1:16">
      <c r="A5654" s="126" t="s">
        <v>1761</v>
      </c>
      <c r="B5654" s="126"/>
      <c r="C5654" s="127" t="s">
        <v>1761</v>
      </c>
      <c r="D5654" s="121">
        <v>43068</v>
      </c>
      <c r="E5654" s="122" t="s">
        <v>11295</v>
      </c>
      <c r="F5654" s="122" t="s">
        <v>13</v>
      </c>
      <c r="G5654" s="122">
        <v>376651</v>
      </c>
      <c r="H5654" s="126"/>
      <c r="I5654" s="130" t="s">
        <v>8988</v>
      </c>
      <c r="J5654" s="126"/>
      <c r="K5654" s="126"/>
      <c r="L5654" s="126"/>
      <c r="M5654" s="126"/>
      <c r="N5654" s="227">
        <v>6557655.79</v>
      </c>
      <c r="O5654" s="227">
        <v>0</v>
      </c>
      <c r="P5654" s="126" t="s">
        <v>1331</v>
      </c>
    </row>
    <row r="5655" spans="1:16">
      <c r="A5655" s="126" t="s">
        <v>1761</v>
      </c>
      <c r="B5655" s="126"/>
      <c r="C5655" s="127" t="s">
        <v>1761</v>
      </c>
      <c r="D5655" s="121">
        <v>43068</v>
      </c>
      <c r="E5655" s="122" t="s">
        <v>11296</v>
      </c>
      <c r="F5655" s="122" t="s">
        <v>13</v>
      </c>
      <c r="G5655" s="122">
        <v>376653</v>
      </c>
      <c r="H5655" s="126"/>
      <c r="I5655" s="130" t="s">
        <v>8988</v>
      </c>
      <c r="J5655" s="126"/>
      <c r="K5655" s="126"/>
      <c r="L5655" s="126"/>
      <c r="M5655" s="126"/>
      <c r="N5655" s="227">
        <v>4488298.8499999996</v>
      </c>
      <c r="O5655" s="227">
        <v>0</v>
      </c>
      <c r="P5655" s="126" t="s">
        <v>1331</v>
      </c>
    </row>
    <row r="5656" spans="1:16">
      <c r="A5656" s="126" t="s">
        <v>1761</v>
      </c>
      <c r="B5656" s="126"/>
      <c r="C5656" s="127" t="s">
        <v>1761</v>
      </c>
      <c r="D5656" s="121">
        <v>43068</v>
      </c>
      <c r="E5656" s="122" t="s">
        <v>11297</v>
      </c>
      <c r="F5656" s="122" t="s">
        <v>13</v>
      </c>
      <c r="G5656" s="122">
        <v>376655</v>
      </c>
      <c r="H5656" s="126"/>
      <c r="I5656" s="130" t="s">
        <v>8988</v>
      </c>
      <c r="J5656" s="126"/>
      <c r="K5656" s="126"/>
      <c r="L5656" s="126"/>
      <c r="M5656" s="126"/>
      <c r="N5656" s="227">
        <v>5555006.9699999997</v>
      </c>
      <c r="O5656" s="227">
        <v>0</v>
      </c>
      <c r="P5656" s="126" t="s">
        <v>1331</v>
      </c>
    </row>
    <row r="5657" spans="1:16">
      <c r="A5657" s="126" t="s">
        <v>1761</v>
      </c>
      <c r="B5657" s="126"/>
      <c r="C5657" s="127" t="s">
        <v>1761</v>
      </c>
      <c r="D5657" s="121">
        <v>43068</v>
      </c>
      <c r="E5657" s="122" t="s">
        <v>11298</v>
      </c>
      <c r="F5657" s="122" t="s">
        <v>13</v>
      </c>
      <c r="G5657" s="122">
        <v>376657</v>
      </c>
      <c r="H5657" s="126"/>
      <c r="I5657" s="130" t="s">
        <v>8988</v>
      </c>
      <c r="J5657" s="126"/>
      <c r="K5657" s="126"/>
      <c r="L5657" s="126"/>
      <c r="M5657" s="126"/>
      <c r="N5657" s="227">
        <v>2162052.41</v>
      </c>
      <c r="O5657" s="227">
        <v>0</v>
      </c>
      <c r="P5657" s="126" t="s">
        <v>1331</v>
      </c>
    </row>
    <row r="5658" spans="1:16">
      <c r="A5658" s="126" t="s">
        <v>1761</v>
      </c>
      <c r="B5658" s="126"/>
      <c r="C5658" s="127" t="s">
        <v>1761</v>
      </c>
      <c r="D5658" s="121">
        <v>43068</v>
      </c>
      <c r="E5658" s="122" t="s">
        <v>11299</v>
      </c>
      <c r="F5658" s="122" t="s">
        <v>13</v>
      </c>
      <c r="G5658" s="122">
        <v>376659</v>
      </c>
      <c r="H5658" s="126"/>
      <c r="I5658" s="130" t="s">
        <v>8988</v>
      </c>
      <c r="J5658" s="126"/>
      <c r="K5658" s="126"/>
      <c r="L5658" s="126"/>
      <c r="M5658" s="126"/>
      <c r="N5658" s="227">
        <v>15257479.119999999</v>
      </c>
      <c r="O5658" s="227">
        <v>0</v>
      </c>
      <c r="P5658" s="126" t="s">
        <v>1331</v>
      </c>
    </row>
    <row r="5659" spans="1:16">
      <c r="A5659" s="126" t="s">
        <v>1761</v>
      </c>
      <c r="B5659" s="126"/>
      <c r="C5659" s="127" t="s">
        <v>1761</v>
      </c>
      <c r="D5659" s="121">
        <v>43068</v>
      </c>
      <c r="E5659" s="122" t="s">
        <v>11300</v>
      </c>
      <c r="F5659" s="122" t="s">
        <v>13</v>
      </c>
      <c r="G5659" s="122">
        <v>376661</v>
      </c>
      <c r="H5659" s="126"/>
      <c r="I5659" s="130" t="s">
        <v>8988</v>
      </c>
      <c r="J5659" s="126"/>
      <c r="K5659" s="126"/>
      <c r="L5659" s="126"/>
      <c r="M5659" s="126"/>
      <c r="N5659" s="227">
        <v>5938330.9400000004</v>
      </c>
      <c r="O5659" s="227">
        <v>0</v>
      </c>
      <c r="P5659" s="126" t="s">
        <v>1331</v>
      </c>
    </row>
    <row r="5660" spans="1:16">
      <c r="A5660" s="126" t="s">
        <v>1761</v>
      </c>
      <c r="B5660" s="126"/>
      <c r="C5660" s="127" t="s">
        <v>1761</v>
      </c>
      <c r="D5660" s="121">
        <v>43068</v>
      </c>
      <c r="E5660" s="122" t="s">
        <v>11301</v>
      </c>
      <c r="F5660" s="122" t="s">
        <v>13</v>
      </c>
      <c r="G5660" s="122">
        <v>376663</v>
      </c>
      <c r="H5660" s="126"/>
      <c r="I5660" s="130" t="s">
        <v>8988</v>
      </c>
      <c r="J5660" s="126"/>
      <c r="K5660" s="126"/>
      <c r="L5660" s="126"/>
      <c r="M5660" s="126"/>
      <c r="N5660" s="227">
        <v>12327640</v>
      </c>
      <c r="O5660" s="227">
        <v>0</v>
      </c>
      <c r="P5660" s="126" t="s">
        <v>1331</v>
      </c>
    </row>
    <row r="5661" spans="1:16">
      <c r="A5661" s="126" t="s">
        <v>1761</v>
      </c>
      <c r="B5661" s="126"/>
      <c r="C5661" s="127" t="s">
        <v>1761</v>
      </c>
      <c r="D5661" s="121">
        <v>43068</v>
      </c>
      <c r="E5661" s="122" t="s">
        <v>11302</v>
      </c>
      <c r="F5661" s="122" t="s">
        <v>13</v>
      </c>
      <c r="G5661" s="122">
        <v>376665</v>
      </c>
      <c r="H5661" s="126"/>
      <c r="I5661" s="130" t="s">
        <v>8988</v>
      </c>
      <c r="J5661" s="126"/>
      <c r="K5661" s="126"/>
      <c r="L5661" s="126"/>
      <c r="M5661" s="126"/>
      <c r="N5661" s="227">
        <v>2268048.6</v>
      </c>
      <c r="O5661" s="227">
        <v>0</v>
      </c>
      <c r="P5661" s="126" t="s">
        <v>1331</v>
      </c>
    </row>
    <row r="5662" spans="1:16">
      <c r="A5662" s="126" t="s">
        <v>1761</v>
      </c>
      <c r="B5662" s="126"/>
      <c r="C5662" s="127" t="s">
        <v>1761</v>
      </c>
      <c r="D5662" s="121">
        <v>43068</v>
      </c>
      <c r="E5662" s="122" t="s">
        <v>11303</v>
      </c>
      <c r="F5662" s="122" t="s">
        <v>13</v>
      </c>
      <c r="G5662" s="122">
        <v>376667</v>
      </c>
      <c r="H5662" s="126"/>
      <c r="I5662" s="130" t="s">
        <v>8988</v>
      </c>
      <c r="J5662" s="126"/>
      <c r="K5662" s="126"/>
      <c r="L5662" s="126"/>
      <c r="M5662" s="126"/>
      <c r="N5662" s="227">
        <v>2807082.57</v>
      </c>
      <c r="O5662" s="227">
        <v>0</v>
      </c>
      <c r="P5662" s="126" t="s">
        <v>1331</v>
      </c>
    </row>
    <row r="5663" spans="1:16">
      <c r="A5663" s="126" t="s">
        <v>1761</v>
      </c>
      <c r="B5663" s="126"/>
      <c r="C5663" s="127" t="s">
        <v>1761</v>
      </c>
      <c r="D5663" s="121">
        <v>43068</v>
      </c>
      <c r="E5663" s="122" t="s">
        <v>11304</v>
      </c>
      <c r="F5663" s="122" t="s">
        <v>13</v>
      </c>
      <c r="G5663" s="122">
        <v>376669</v>
      </c>
      <c r="H5663" s="126"/>
      <c r="I5663" s="130" t="s">
        <v>8988</v>
      </c>
      <c r="J5663" s="126"/>
      <c r="K5663" s="126"/>
      <c r="L5663" s="126"/>
      <c r="M5663" s="126"/>
      <c r="N5663" s="227">
        <v>1092538.6200000001</v>
      </c>
      <c r="O5663" s="227">
        <v>0</v>
      </c>
      <c r="P5663" s="126" t="s">
        <v>1331</v>
      </c>
    </row>
    <row r="5664" spans="1:16">
      <c r="A5664" s="126" t="s">
        <v>1761</v>
      </c>
      <c r="B5664" s="126"/>
      <c r="C5664" s="127" t="s">
        <v>1761</v>
      </c>
      <c r="D5664" s="121">
        <v>43068</v>
      </c>
      <c r="E5664" s="122" t="s">
        <v>11305</v>
      </c>
      <c r="F5664" s="122" t="s">
        <v>13</v>
      </c>
      <c r="G5664" s="122">
        <v>376671</v>
      </c>
      <c r="H5664" s="126"/>
      <c r="I5664" s="130" t="s">
        <v>8988</v>
      </c>
      <c r="J5664" s="126"/>
      <c r="K5664" s="126"/>
      <c r="L5664" s="126"/>
      <c r="M5664" s="126"/>
      <c r="N5664" s="227">
        <v>19417661.359999999</v>
      </c>
      <c r="O5664" s="227">
        <v>0</v>
      </c>
      <c r="P5664" s="126" t="s">
        <v>1331</v>
      </c>
    </row>
    <row r="5665" spans="1:16">
      <c r="A5665" s="126" t="s">
        <v>1761</v>
      </c>
      <c r="B5665" s="126"/>
      <c r="C5665" s="127" t="s">
        <v>1761</v>
      </c>
      <c r="D5665" s="121">
        <v>43068</v>
      </c>
      <c r="E5665" s="122" t="s">
        <v>11306</v>
      </c>
      <c r="F5665" s="122" t="s">
        <v>13</v>
      </c>
      <c r="G5665" s="122">
        <v>376673</v>
      </c>
      <c r="H5665" s="126"/>
      <c r="I5665" s="130" t="s">
        <v>8988</v>
      </c>
      <c r="J5665" s="126"/>
      <c r="K5665" s="126"/>
      <c r="L5665" s="126"/>
      <c r="M5665" s="126"/>
      <c r="N5665" s="227">
        <v>19038766.609999999</v>
      </c>
      <c r="O5665" s="227">
        <v>0</v>
      </c>
      <c r="P5665" s="126" t="s">
        <v>1331</v>
      </c>
    </row>
    <row r="5666" spans="1:16">
      <c r="A5666" s="126" t="s">
        <v>1761</v>
      </c>
      <c r="B5666" s="126"/>
      <c r="C5666" s="127" t="s">
        <v>1761</v>
      </c>
      <c r="D5666" s="121">
        <v>43068</v>
      </c>
      <c r="E5666" s="122" t="s">
        <v>11307</v>
      </c>
      <c r="F5666" s="122" t="s">
        <v>13</v>
      </c>
      <c r="G5666" s="122">
        <v>376675</v>
      </c>
      <c r="H5666" s="126"/>
      <c r="I5666" s="130" t="s">
        <v>8988</v>
      </c>
      <c r="J5666" s="126"/>
      <c r="K5666" s="126"/>
      <c r="L5666" s="126"/>
      <c r="M5666" s="126"/>
      <c r="N5666" s="227">
        <v>24414231.809999999</v>
      </c>
      <c r="O5666" s="227">
        <v>0</v>
      </c>
      <c r="P5666" s="126" t="s">
        <v>1331</v>
      </c>
    </row>
    <row r="5667" spans="1:16">
      <c r="A5667" s="126" t="s">
        <v>1761</v>
      </c>
      <c r="B5667" s="126"/>
      <c r="C5667" s="127" t="s">
        <v>1761</v>
      </c>
      <c r="D5667" s="121">
        <v>43068</v>
      </c>
      <c r="E5667" s="122" t="s">
        <v>11308</v>
      </c>
      <c r="F5667" s="122" t="s">
        <v>13</v>
      </c>
      <c r="G5667" s="122">
        <v>376677</v>
      </c>
      <c r="H5667" s="126"/>
      <c r="I5667" s="130" t="s">
        <v>8988</v>
      </c>
      <c r="J5667" s="126"/>
      <c r="K5667" s="126"/>
      <c r="L5667" s="126"/>
      <c r="M5667" s="126"/>
      <c r="N5667" s="227">
        <v>9403099.8900000006</v>
      </c>
      <c r="O5667" s="227">
        <v>0</v>
      </c>
      <c r="P5667" s="126" t="s">
        <v>1331</v>
      </c>
    </row>
    <row r="5668" spans="1:16">
      <c r="A5668" s="126" t="s">
        <v>1761</v>
      </c>
      <c r="B5668" s="126"/>
      <c r="C5668" s="127" t="s">
        <v>1761</v>
      </c>
      <c r="D5668" s="121">
        <v>43068</v>
      </c>
      <c r="E5668" s="122" t="s">
        <v>11309</v>
      </c>
      <c r="F5668" s="122" t="s">
        <v>13</v>
      </c>
      <c r="G5668" s="122">
        <v>376679</v>
      </c>
      <c r="H5668" s="126"/>
      <c r="I5668" s="130" t="s">
        <v>8988</v>
      </c>
      <c r="J5668" s="126"/>
      <c r="K5668" s="126"/>
      <c r="L5668" s="126"/>
      <c r="M5668" s="126"/>
      <c r="N5668" s="227">
        <v>112095002.81999999</v>
      </c>
      <c r="O5668" s="227">
        <v>0</v>
      </c>
      <c r="P5668" s="126" t="s">
        <v>1331</v>
      </c>
    </row>
    <row r="5669" spans="1:16">
      <c r="A5669" s="126" t="s">
        <v>1761</v>
      </c>
      <c r="B5669" s="126"/>
      <c r="C5669" s="127" t="s">
        <v>1761</v>
      </c>
      <c r="D5669" s="121">
        <v>43068</v>
      </c>
      <c r="E5669" s="122" t="s">
        <v>11310</v>
      </c>
      <c r="F5669" s="122" t="s">
        <v>13</v>
      </c>
      <c r="G5669" s="122">
        <v>376681</v>
      </c>
      <c r="H5669" s="126"/>
      <c r="I5669" s="130" t="s">
        <v>8988</v>
      </c>
      <c r="J5669" s="126"/>
      <c r="K5669" s="126"/>
      <c r="L5669" s="126"/>
      <c r="M5669" s="126"/>
      <c r="N5669" s="227">
        <v>48178368.18</v>
      </c>
      <c r="O5669" s="227">
        <v>0</v>
      </c>
      <c r="P5669" s="126" t="s">
        <v>1331</v>
      </c>
    </row>
    <row r="5670" spans="1:16">
      <c r="A5670" s="126" t="s">
        <v>1761</v>
      </c>
      <c r="B5670" s="126"/>
      <c r="C5670" s="127" t="s">
        <v>1761</v>
      </c>
      <c r="D5670" s="121">
        <v>43068</v>
      </c>
      <c r="E5670" s="122" t="s">
        <v>11311</v>
      </c>
      <c r="F5670" s="122" t="s">
        <v>13</v>
      </c>
      <c r="G5670" s="122">
        <v>376683</v>
      </c>
      <c r="H5670" s="126"/>
      <c r="I5670" s="130" t="s">
        <v>8988</v>
      </c>
      <c r="J5670" s="126"/>
      <c r="K5670" s="126"/>
      <c r="L5670" s="126"/>
      <c r="M5670" s="126"/>
      <c r="N5670" s="227">
        <v>8345699.7000000002</v>
      </c>
      <c r="O5670" s="227">
        <v>0</v>
      </c>
      <c r="P5670" s="126" t="s">
        <v>1331</v>
      </c>
    </row>
    <row r="5671" spans="1:16">
      <c r="A5671" s="126" t="s">
        <v>1761</v>
      </c>
      <c r="B5671" s="126"/>
      <c r="C5671" s="127" t="s">
        <v>1761</v>
      </c>
      <c r="D5671" s="121">
        <v>43068</v>
      </c>
      <c r="E5671" s="122" t="s">
        <v>11312</v>
      </c>
      <c r="F5671" s="122" t="s">
        <v>13</v>
      </c>
      <c r="G5671" s="122">
        <v>376685</v>
      </c>
      <c r="H5671" s="126"/>
      <c r="I5671" s="130" t="s">
        <v>8988</v>
      </c>
      <c r="J5671" s="126"/>
      <c r="K5671" s="126"/>
      <c r="L5671" s="126"/>
      <c r="M5671" s="126"/>
      <c r="N5671" s="227">
        <v>10767.66</v>
      </c>
      <c r="O5671" s="227">
        <v>0</v>
      </c>
      <c r="P5671" s="126" t="s">
        <v>1331</v>
      </c>
    </row>
    <row r="5672" spans="1:16">
      <c r="A5672" s="126" t="s">
        <v>1761</v>
      </c>
      <c r="B5672" s="126"/>
      <c r="C5672" s="127" t="s">
        <v>1761</v>
      </c>
      <c r="D5672" s="121">
        <v>43068</v>
      </c>
      <c r="E5672" s="122" t="s">
        <v>11313</v>
      </c>
      <c r="F5672" s="122" t="s">
        <v>13</v>
      </c>
      <c r="G5672" s="122">
        <v>376687</v>
      </c>
      <c r="H5672" s="126"/>
      <c r="I5672" s="130" t="s">
        <v>8988</v>
      </c>
      <c r="J5672" s="126"/>
      <c r="K5672" s="126"/>
      <c r="L5672" s="126"/>
      <c r="M5672" s="126"/>
      <c r="N5672" s="227">
        <v>4102.21</v>
      </c>
      <c r="O5672" s="227">
        <v>0</v>
      </c>
      <c r="P5672" s="126" t="s">
        <v>1331</v>
      </c>
    </row>
    <row r="5673" spans="1:16">
      <c r="A5673" s="126" t="s">
        <v>1761</v>
      </c>
      <c r="B5673" s="126"/>
      <c r="C5673" s="127" t="s">
        <v>1761</v>
      </c>
      <c r="D5673" s="121">
        <v>43068</v>
      </c>
      <c r="E5673" s="122" t="s">
        <v>11314</v>
      </c>
      <c r="F5673" s="122" t="s">
        <v>13</v>
      </c>
      <c r="G5673" s="122">
        <v>376689</v>
      </c>
      <c r="H5673" s="126"/>
      <c r="I5673" s="130" t="s">
        <v>8988</v>
      </c>
      <c r="J5673" s="126"/>
      <c r="K5673" s="126"/>
      <c r="L5673" s="126"/>
      <c r="M5673" s="126"/>
      <c r="N5673" s="227">
        <v>16962.650000000001</v>
      </c>
      <c r="O5673" s="227">
        <v>0</v>
      </c>
      <c r="P5673" s="126" t="s">
        <v>1331</v>
      </c>
    </row>
    <row r="5674" spans="1:16" ht="76.5">
      <c r="A5674" s="126">
        <v>25</v>
      </c>
      <c r="B5674" s="126"/>
      <c r="C5674" s="127" t="s">
        <v>695</v>
      </c>
      <c r="D5674" s="121">
        <v>43068</v>
      </c>
      <c r="E5674" s="122" t="s">
        <v>11315</v>
      </c>
      <c r="F5674" s="122" t="s">
        <v>1368</v>
      </c>
      <c r="G5674" s="122">
        <v>15715984</v>
      </c>
      <c r="H5674" s="126"/>
      <c r="I5674" s="130" t="s">
        <v>12563</v>
      </c>
      <c r="J5674" s="126"/>
      <c r="K5674" s="126"/>
      <c r="L5674" s="126"/>
      <c r="M5674" s="126"/>
      <c r="N5674" s="227">
        <v>47913.32</v>
      </c>
      <c r="O5674" s="227">
        <v>0</v>
      </c>
      <c r="P5674" s="126" t="s">
        <v>1331</v>
      </c>
    </row>
    <row r="5675" spans="1:16" ht="76.5">
      <c r="A5675" s="126">
        <v>25</v>
      </c>
      <c r="B5675" s="126"/>
      <c r="C5675" s="127" t="s">
        <v>695</v>
      </c>
      <c r="D5675" s="121">
        <v>43068</v>
      </c>
      <c r="E5675" s="122" t="s">
        <v>11316</v>
      </c>
      <c r="F5675" s="122" t="s">
        <v>1368</v>
      </c>
      <c r="G5675" s="122">
        <v>15715985</v>
      </c>
      <c r="H5675" s="126"/>
      <c r="I5675" s="130" t="s">
        <v>12564</v>
      </c>
      <c r="J5675" s="126"/>
      <c r="K5675" s="126"/>
      <c r="L5675" s="126"/>
      <c r="M5675" s="126"/>
      <c r="N5675" s="227">
        <v>116850.66</v>
      </c>
      <c r="O5675" s="227">
        <v>0</v>
      </c>
      <c r="P5675" s="126" t="s">
        <v>1331</v>
      </c>
    </row>
    <row r="5676" spans="1:16" ht="76.5">
      <c r="A5676" s="126">
        <v>25</v>
      </c>
      <c r="B5676" s="126"/>
      <c r="C5676" s="127" t="s">
        <v>695</v>
      </c>
      <c r="D5676" s="121">
        <v>43068</v>
      </c>
      <c r="E5676" s="122" t="s">
        <v>11317</v>
      </c>
      <c r="F5676" s="122" t="s">
        <v>1368</v>
      </c>
      <c r="G5676" s="122">
        <v>15715988</v>
      </c>
      <c r="H5676" s="126"/>
      <c r="I5676" s="130" t="s">
        <v>12565</v>
      </c>
      <c r="J5676" s="126"/>
      <c r="K5676" s="126"/>
      <c r="L5676" s="126"/>
      <c r="M5676" s="126"/>
      <c r="N5676" s="227">
        <v>3833.06</v>
      </c>
      <c r="O5676" s="227">
        <v>0</v>
      </c>
      <c r="P5676" s="126" t="s">
        <v>1331</v>
      </c>
    </row>
    <row r="5677" spans="1:16" ht="76.5">
      <c r="A5677" s="126">
        <v>25</v>
      </c>
      <c r="B5677" s="126"/>
      <c r="C5677" s="127" t="s">
        <v>695</v>
      </c>
      <c r="D5677" s="121">
        <v>43068</v>
      </c>
      <c r="E5677" s="122" t="s">
        <v>11318</v>
      </c>
      <c r="F5677" s="122" t="s">
        <v>1368</v>
      </c>
      <c r="G5677" s="122">
        <v>15715989</v>
      </c>
      <c r="H5677" s="126"/>
      <c r="I5677" s="130" t="s">
        <v>12566</v>
      </c>
      <c r="J5677" s="126"/>
      <c r="K5677" s="126"/>
      <c r="L5677" s="126"/>
      <c r="M5677" s="126"/>
      <c r="N5677" s="227">
        <v>299111.61</v>
      </c>
      <c r="O5677" s="227">
        <v>0</v>
      </c>
      <c r="P5677" s="126" t="s">
        <v>1331</v>
      </c>
    </row>
    <row r="5678" spans="1:16" ht="63.75">
      <c r="A5678" s="126">
        <v>25</v>
      </c>
      <c r="B5678" s="126"/>
      <c r="C5678" s="127" t="s">
        <v>695</v>
      </c>
      <c r="D5678" s="121">
        <v>43068</v>
      </c>
      <c r="E5678" s="122" t="s">
        <v>11319</v>
      </c>
      <c r="F5678" s="122" t="s">
        <v>1368</v>
      </c>
      <c r="G5678" s="122">
        <v>15715991</v>
      </c>
      <c r="H5678" s="126"/>
      <c r="I5678" s="130" t="s">
        <v>12567</v>
      </c>
      <c r="J5678" s="126"/>
      <c r="K5678" s="126"/>
      <c r="L5678" s="126"/>
      <c r="M5678" s="126"/>
      <c r="N5678" s="227">
        <v>193768.88</v>
      </c>
      <c r="O5678" s="227">
        <v>0</v>
      </c>
      <c r="P5678" s="126" t="s">
        <v>1331</v>
      </c>
    </row>
    <row r="5679" spans="1:16" ht="76.5">
      <c r="A5679" s="126">
        <v>25</v>
      </c>
      <c r="B5679" s="126"/>
      <c r="C5679" s="127" t="s">
        <v>695</v>
      </c>
      <c r="D5679" s="121">
        <v>43068</v>
      </c>
      <c r="E5679" s="122" t="s">
        <v>11320</v>
      </c>
      <c r="F5679" s="122" t="s">
        <v>1368</v>
      </c>
      <c r="G5679" s="122">
        <v>15710985</v>
      </c>
      <c r="H5679" s="126"/>
      <c r="I5679" s="130" t="s">
        <v>12568</v>
      </c>
      <c r="J5679" s="126"/>
      <c r="K5679" s="126"/>
      <c r="L5679" s="126"/>
      <c r="M5679" s="126"/>
      <c r="N5679" s="227">
        <v>1257363.2</v>
      </c>
      <c r="O5679" s="227">
        <v>0</v>
      </c>
      <c r="P5679" s="126" t="s">
        <v>1331</v>
      </c>
    </row>
    <row r="5680" spans="1:16" ht="76.5">
      <c r="A5680" s="126">
        <v>25</v>
      </c>
      <c r="B5680" s="126"/>
      <c r="C5680" s="127" t="s">
        <v>695</v>
      </c>
      <c r="D5680" s="121">
        <v>43068</v>
      </c>
      <c r="E5680" s="122" t="s">
        <v>11321</v>
      </c>
      <c r="F5680" s="122" t="s">
        <v>1368</v>
      </c>
      <c r="G5680" s="122">
        <v>15711054</v>
      </c>
      <c r="H5680" s="126"/>
      <c r="I5680" s="130" t="s">
        <v>12569</v>
      </c>
      <c r="J5680" s="126"/>
      <c r="K5680" s="126"/>
      <c r="L5680" s="126"/>
      <c r="M5680" s="126"/>
      <c r="N5680" s="227">
        <v>788551.06</v>
      </c>
      <c r="O5680" s="227">
        <v>0</v>
      </c>
      <c r="P5680" s="126" t="s">
        <v>1331</v>
      </c>
    </row>
    <row r="5681" spans="1:16" ht="76.5">
      <c r="A5681" s="126">
        <v>25</v>
      </c>
      <c r="B5681" s="126"/>
      <c r="C5681" s="127" t="s">
        <v>695</v>
      </c>
      <c r="D5681" s="121">
        <v>43068</v>
      </c>
      <c r="E5681" s="122" t="s">
        <v>11322</v>
      </c>
      <c r="F5681" s="122" t="s">
        <v>1368</v>
      </c>
      <c r="G5681" s="122">
        <v>15711068</v>
      </c>
      <c r="H5681" s="126"/>
      <c r="I5681" s="130" t="s">
        <v>12570</v>
      </c>
      <c r="J5681" s="126"/>
      <c r="K5681" s="126"/>
      <c r="L5681" s="126"/>
      <c r="M5681" s="126"/>
      <c r="N5681" s="227">
        <v>427890.93</v>
      </c>
      <c r="O5681" s="227">
        <v>0</v>
      </c>
      <c r="P5681" s="126" t="s">
        <v>1331</v>
      </c>
    </row>
    <row r="5682" spans="1:16" ht="76.5">
      <c r="A5682" s="126">
        <v>25</v>
      </c>
      <c r="B5682" s="126"/>
      <c r="C5682" s="127" t="s">
        <v>695</v>
      </c>
      <c r="D5682" s="121">
        <v>43068</v>
      </c>
      <c r="E5682" s="122" t="s">
        <v>11323</v>
      </c>
      <c r="F5682" s="122" t="s">
        <v>1368</v>
      </c>
      <c r="G5682" s="122">
        <v>15711070</v>
      </c>
      <c r="H5682" s="126"/>
      <c r="I5682" s="130" t="s">
        <v>12571</v>
      </c>
      <c r="J5682" s="126"/>
      <c r="K5682" s="126"/>
      <c r="L5682" s="126"/>
      <c r="M5682" s="126"/>
      <c r="N5682" s="227">
        <v>254641.57</v>
      </c>
      <c r="O5682" s="227">
        <v>0</v>
      </c>
      <c r="P5682" s="126" t="s">
        <v>1331</v>
      </c>
    </row>
    <row r="5683" spans="1:16" ht="76.5">
      <c r="A5683" s="126">
        <v>25</v>
      </c>
      <c r="B5683" s="126"/>
      <c r="C5683" s="127" t="s">
        <v>695</v>
      </c>
      <c r="D5683" s="121">
        <v>43068</v>
      </c>
      <c r="E5683" s="122" t="s">
        <v>11324</v>
      </c>
      <c r="F5683" s="122" t="s">
        <v>1368</v>
      </c>
      <c r="G5683" s="122">
        <v>15711082</v>
      </c>
      <c r="H5683" s="126"/>
      <c r="I5683" s="130" t="s">
        <v>12572</v>
      </c>
      <c r="J5683" s="126"/>
      <c r="K5683" s="126"/>
      <c r="L5683" s="126"/>
      <c r="M5683" s="126"/>
      <c r="N5683" s="227">
        <v>69832.67</v>
      </c>
      <c r="O5683" s="227">
        <v>0</v>
      </c>
      <c r="P5683" s="126" t="s">
        <v>1331</v>
      </c>
    </row>
    <row r="5684" spans="1:16" ht="76.5">
      <c r="A5684" s="126">
        <v>25</v>
      </c>
      <c r="B5684" s="126"/>
      <c r="C5684" s="127" t="s">
        <v>695</v>
      </c>
      <c r="D5684" s="121">
        <v>43068</v>
      </c>
      <c r="E5684" s="122" t="s">
        <v>11325</v>
      </c>
      <c r="F5684" s="122" t="s">
        <v>1368</v>
      </c>
      <c r="G5684" s="122">
        <v>15711231</v>
      </c>
      <c r="H5684" s="126"/>
      <c r="I5684" s="130" t="s">
        <v>12573</v>
      </c>
      <c r="J5684" s="126"/>
      <c r="K5684" s="126"/>
      <c r="L5684" s="126"/>
      <c r="M5684" s="126"/>
      <c r="N5684" s="227">
        <v>339752.53</v>
      </c>
      <c r="O5684" s="227">
        <v>0</v>
      </c>
      <c r="P5684" s="126" t="s">
        <v>1331</v>
      </c>
    </row>
    <row r="5685" spans="1:16" ht="76.5">
      <c r="A5685" s="126">
        <v>25</v>
      </c>
      <c r="B5685" s="126"/>
      <c r="C5685" s="127" t="s">
        <v>695</v>
      </c>
      <c r="D5685" s="121">
        <v>43068</v>
      </c>
      <c r="E5685" s="122" t="s">
        <v>11326</v>
      </c>
      <c r="F5685" s="122" t="s">
        <v>1368</v>
      </c>
      <c r="G5685" s="122">
        <v>15715787</v>
      </c>
      <c r="H5685" s="126"/>
      <c r="I5685" s="130" t="s">
        <v>12574</v>
      </c>
      <c r="J5685" s="126"/>
      <c r="K5685" s="126"/>
      <c r="L5685" s="126"/>
      <c r="M5685" s="126"/>
      <c r="N5685" s="227">
        <v>1006570.16</v>
      </c>
      <c r="O5685" s="227">
        <v>0</v>
      </c>
      <c r="P5685" s="126" t="s">
        <v>1331</v>
      </c>
    </row>
    <row r="5686" spans="1:16" ht="76.5">
      <c r="A5686" s="126">
        <v>513</v>
      </c>
      <c r="B5686" s="126"/>
      <c r="C5686" s="127" t="s">
        <v>201</v>
      </c>
      <c r="D5686" s="121">
        <v>43068</v>
      </c>
      <c r="E5686" s="122" t="s">
        <v>11327</v>
      </c>
      <c r="F5686" s="122" t="s">
        <v>1368</v>
      </c>
      <c r="G5686" s="122">
        <v>15710986</v>
      </c>
      <c r="H5686" s="126"/>
      <c r="I5686" s="130" t="s">
        <v>12575</v>
      </c>
      <c r="J5686" s="126"/>
      <c r="K5686" s="126"/>
      <c r="L5686" s="126"/>
      <c r="M5686" s="126"/>
      <c r="N5686" s="227">
        <v>334125.8</v>
      </c>
      <c r="O5686" s="227">
        <v>0</v>
      </c>
      <c r="P5686" s="126" t="s">
        <v>1331</v>
      </c>
    </row>
    <row r="5687" spans="1:16" ht="76.5">
      <c r="A5687" s="126">
        <v>513</v>
      </c>
      <c r="B5687" s="126"/>
      <c r="C5687" s="127" t="s">
        <v>201</v>
      </c>
      <c r="D5687" s="121">
        <v>43068</v>
      </c>
      <c r="E5687" s="122" t="s">
        <v>11328</v>
      </c>
      <c r="F5687" s="122" t="s">
        <v>1368</v>
      </c>
      <c r="G5687" s="122">
        <v>15710941</v>
      </c>
      <c r="H5687" s="126"/>
      <c r="I5687" s="130" t="s">
        <v>12576</v>
      </c>
      <c r="J5687" s="126"/>
      <c r="K5687" s="126"/>
      <c r="L5687" s="126"/>
      <c r="M5687" s="126"/>
      <c r="N5687" s="227">
        <v>446069.84</v>
      </c>
      <c r="O5687" s="227">
        <v>0</v>
      </c>
      <c r="P5687" s="126" t="s">
        <v>1331</v>
      </c>
    </row>
    <row r="5688" spans="1:16" ht="76.5">
      <c r="A5688" s="126">
        <v>20</v>
      </c>
      <c r="B5688" s="126"/>
      <c r="C5688" s="127" t="s">
        <v>694</v>
      </c>
      <c r="D5688" s="121">
        <v>43068</v>
      </c>
      <c r="E5688" s="122" t="s">
        <v>11329</v>
      </c>
      <c r="F5688" s="122" t="s">
        <v>11</v>
      </c>
      <c r="G5688" s="122">
        <v>905610</v>
      </c>
      <c r="H5688" s="126"/>
      <c r="I5688" s="130" t="s">
        <v>12577</v>
      </c>
      <c r="J5688" s="126"/>
      <c r="K5688" s="126"/>
      <c r="L5688" s="126"/>
      <c r="M5688" s="126"/>
      <c r="N5688" s="227">
        <v>270</v>
      </c>
      <c r="O5688" s="227">
        <v>0</v>
      </c>
      <c r="P5688" s="126" t="s">
        <v>1331</v>
      </c>
    </row>
    <row r="5689" spans="1:16" ht="51">
      <c r="A5689" s="126">
        <v>513</v>
      </c>
      <c r="B5689" s="126"/>
      <c r="C5689" s="127" t="s">
        <v>201</v>
      </c>
      <c r="D5689" s="121">
        <v>43068</v>
      </c>
      <c r="E5689" s="122" t="s">
        <v>11330</v>
      </c>
      <c r="F5689" s="122" t="s">
        <v>11</v>
      </c>
      <c r="G5689" s="122">
        <v>905645</v>
      </c>
      <c r="H5689" s="126"/>
      <c r="I5689" s="130" t="s">
        <v>12578</v>
      </c>
      <c r="J5689" s="126"/>
      <c r="K5689" s="126"/>
      <c r="L5689" s="126"/>
      <c r="M5689" s="126"/>
      <c r="N5689" s="227">
        <v>270</v>
      </c>
      <c r="O5689" s="227">
        <v>0</v>
      </c>
      <c r="P5689" s="126" t="s">
        <v>1331</v>
      </c>
    </row>
    <row r="5690" spans="1:16" ht="51">
      <c r="A5690" s="126" t="s">
        <v>620</v>
      </c>
      <c r="B5690" s="126"/>
      <c r="C5690" s="127" t="s">
        <v>714</v>
      </c>
      <c r="D5690" s="121">
        <v>43068</v>
      </c>
      <c r="E5690" s="122" t="s">
        <v>11331</v>
      </c>
      <c r="F5690" s="122" t="s">
        <v>11</v>
      </c>
      <c r="G5690" s="122">
        <v>905760</v>
      </c>
      <c r="H5690" s="126"/>
      <c r="I5690" s="130" t="s">
        <v>12579</v>
      </c>
      <c r="J5690" s="126"/>
      <c r="K5690" s="126"/>
      <c r="L5690" s="126"/>
      <c r="M5690" s="126"/>
      <c r="N5690" s="227">
        <v>50</v>
      </c>
      <c r="O5690" s="227">
        <v>0</v>
      </c>
      <c r="P5690" s="126" t="s">
        <v>1331</v>
      </c>
    </row>
    <row r="5691" spans="1:16">
      <c r="A5691" s="126" t="s">
        <v>1761</v>
      </c>
      <c r="B5691" s="126"/>
      <c r="C5691" s="127" t="s">
        <v>1761</v>
      </c>
      <c r="D5691" s="121">
        <v>43068</v>
      </c>
      <c r="E5691" s="122" t="s">
        <v>11332</v>
      </c>
      <c r="F5691" s="122" t="s">
        <v>13</v>
      </c>
      <c r="G5691" s="122">
        <v>376533</v>
      </c>
      <c r="H5691" s="126"/>
      <c r="I5691" s="130" t="s">
        <v>8988</v>
      </c>
      <c r="J5691" s="126"/>
      <c r="K5691" s="126"/>
      <c r="L5691" s="126"/>
      <c r="M5691" s="126"/>
      <c r="N5691" s="227">
        <v>18009.759999999998</v>
      </c>
      <c r="O5691" s="227">
        <v>0</v>
      </c>
      <c r="P5691" s="126" t="s">
        <v>1331</v>
      </c>
    </row>
    <row r="5692" spans="1:16">
      <c r="A5692" s="126" t="s">
        <v>1761</v>
      </c>
      <c r="B5692" s="126"/>
      <c r="C5692" s="127" t="s">
        <v>1761</v>
      </c>
      <c r="D5692" s="121">
        <v>43068</v>
      </c>
      <c r="E5692" s="122" t="s">
        <v>11333</v>
      </c>
      <c r="F5692" s="122" t="s">
        <v>13</v>
      </c>
      <c r="G5692" s="122">
        <v>376535</v>
      </c>
      <c r="H5692" s="126"/>
      <c r="I5692" s="130" t="s">
        <v>8988</v>
      </c>
      <c r="J5692" s="126"/>
      <c r="K5692" s="126"/>
      <c r="L5692" s="126"/>
      <c r="M5692" s="126"/>
      <c r="N5692" s="227">
        <v>1045.74</v>
      </c>
      <c r="O5692" s="227">
        <v>0</v>
      </c>
      <c r="P5692" s="126" t="s">
        <v>1331</v>
      </c>
    </row>
    <row r="5693" spans="1:16">
      <c r="A5693" s="126" t="s">
        <v>1761</v>
      </c>
      <c r="B5693" s="126"/>
      <c r="C5693" s="127" t="s">
        <v>1761</v>
      </c>
      <c r="D5693" s="121">
        <v>43068</v>
      </c>
      <c r="E5693" s="122" t="s">
        <v>11334</v>
      </c>
      <c r="F5693" s="122" t="s">
        <v>13</v>
      </c>
      <c r="G5693" s="122">
        <v>376537</v>
      </c>
      <c r="H5693" s="126"/>
      <c r="I5693" s="130" t="s">
        <v>8988</v>
      </c>
      <c r="J5693" s="126"/>
      <c r="K5693" s="126"/>
      <c r="L5693" s="126"/>
      <c r="M5693" s="126"/>
      <c r="N5693" s="227">
        <v>16962.650000000001</v>
      </c>
      <c r="O5693" s="227">
        <v>0</v>
      </c>
      <c r="P5693" s="126" t="s">
        <v>1331</v>
      </c>
    </row>
    <row r="5694" spans="1:16">
      <c r="A5694" s="126" t="s">
        <v>1761</v>
      </c>
      <c r="B5694" s="126"/>
      <c r="C5694" s="127" t="s">
        <v>1761</v>
      </c>
      <c r="D5694" s="121">
        <v>43068</v>
      </c>
      <c r="E5694" s="122" t="s">
        <v>11335</v>
      </c>
      <c r="F5694" s="122" t="s">
        <v>13</v>
      </c>
      <c r="G5694" s="122">
        <v>376539</v>
      </c>
      <c r="H5694" s="126"/>
      <c r="I5694" s="130" t="s">
        <v>8988</v>
      </c>
      <c r="J5694" s="126"/>
      <c r="K5694" s="126"/>
      <c r="L5694" s="126"/>
      <c r="M5694" s="126"/>
      <c r="N5694" s="227">
        <v>2544395.2000000002</v>
      </c>
      <c r="O5694" s="227">
        <v>0</v>
      </c>
      <c r="P5694" s="126" t="s">
        <v>1331</v>
      </c>
    </row>
    <row r="5695" spans="1:16">
      <c r="A5695" s="126" t="s">
        <v>1761</v>
      </c>
      <c r="B5695" s="126"/>
      <c r="C5695" s="127" t="s">
        <v>1761</v>
      </c>
      <c r="D5695" s="121">
        <v>43068</v>
      </c>
      <c r="E5695" s="122" t="s">
        <v>11336</v>
      </c>
      <c r="F5695" s="122" t="s">
        <v>13</v>
      </c>
      <c r="G5695" s="122">
        <v>376541</v>
      </c>
      <c r="H5695" s="126"/>
      <c r="I5695" s="130" t="s">
        <v>8988</v>
      </c>
      <c r="J5695" s="126"/>
      <c r="K5695" s="126"/>
      <c r="L5695" s="126"/>
      <c r="M5695" s="126"/>
      <c r="N5695" s="227">
        <v>2544395.2000000002</v>
      </c>
      <c r="O5695" s="227">
        <v>0</v>
      </c>
      <c r="P5695" s="126" t="s">
        <v>1331</v>
      </c>
    </row>
    <row r="5696" spans="1:16">
      <c r="A5696" s="126" t="s">
        <v>1761</v>
      </c>
      <c r="B5696" s="126"/>
      <c r="C5696" s="127" t="s">
        <v>1761</v>
      </c>
      <c r="D5696" s="121">
        <v>43068</v>
      </c>
      <c r="E5696" s="122" t="s">
        <v>11337</v>
      </c>
      <c r="F5696" s="122" t="s">
        <v>13</v>
      </c>
      <c r="G5696" s="122">
        <v>376543</v>
      </c>
      <c r="H5696" s="126"/>
      <c r="I5696" s="130" t="s">
        <v>8988</v>
      </c>
      <c r="J5696" s="126"/>
      <c r="K5696" s="126"/>
      <c r="L5696" s="126"/>
      <c r="M5696" s="126"/>
      <c r="N5696" s="227">
        <v>2544395.2000000002</v>
      </c>
      <c r="O5696" s="227">
        <v>0</v>
      </c>
      <c r="P5696" s="126" t="s">
        <v>1331</v>
      </c>
    </row>
    <row r="5697" spans="1:16">
      <c r="A5697" s="126" t="s">
        <v>1761</v>
      </c>
      <c r="B5697" s="126"/>
      <c r="C5697" s="127" t="s">
        <v>1761</v>
      </c>
      <c r="D5697" s="121">
        <v>43068</v>
      </c>
      <c r="E5697" s="122" t="s">
        <v>11338</v>
      </c>
      <c r="F5697" s="122" t="s">
        <v>13</v>
      </c>
      <c r="G5697" s="122">
        <v>376545</v>
      </c>
      <c r="H5697" s="126"/>
      <c r="I5697" s="130" t="s">
        <v>8988</v>
      </c>
      <c r="J5697" s="126"/>
      <c r="K5697" s="126"/>
      <c r="L5697" s="126"/>
      <c r="M5697" s="126"/>
      <c r="N5697" s="227">
        <v>2544395.2000000002</v>
      </c>
      <c r="O5697" s="227">
        <v>0</v>
      </c>
      <c r="P5697" s="126" t="s">
        <v>1331</v>
      </c>
    </row>
    <row r="5698" spans="1:16">
      <c r="A5698" s="126" t="s">
        <v>1761</v>
      </c>
      <c r="B5698" s="126"/>
      <c r="C5698" s="127" t="s">
        <v>1761</v>
      </c>
      <c r="D5698" s="121">
        <v>43068</v>
      </c>
      <c r="E5698" s="122" t="s">
        <v>11339</v>
      </c>
      <c r="F5698" s="122" t="s">
        <v>13</v>
      </c>
      <c r="G5698" s="122">
        <v>376547</v>
      </c>
      <c r="H5698" s="126"/>
      <c r="I5698" s="130" t="s">
        <v>8988</v>
      </c>
      <c r="J5698" s="126"/>
      <c r="K5698" s="126"/>
      <c r="L5698" s="126"/>
      <c r="M5698" s="126"/>
      <c r="N5698" s="227">
        <v>2544395.2000000002</v>
      </c>
      <c r="O5698" s="227">
        <v>0</v>
      </c>
      <c r="P5698" s="126" t="s">
        <v>1331</v>
      </c>
    </row>
    <row r="5699" spans="1:16">
      <c r="A5699" s="126" t="s">
        <v>1761</v>
      </c>
      <c r="B5699" s="126"/>
      <c r="C5699" s="127" t="s">
        <v>1761</v>
      </c>
      <c r="D5699" s="121">
        <v>43068</v>
      </c>
      <c r="E5699" s="122" t="s">
        <v>11340</v>
      </c>
      <c r="F5699" s="122" t="s">
        <v>13</v>
      </c>
      <c r="G5699" s="122">
        <v>376549</v>
      </c>
      <c r="H5699" s="126"/>
      <c r="I5699" s="130" t="s">
        <v>8988</v>
      </c>
      <c r="J5699" s="126"/>
      <c r="K5699" s="126"/>
      <c r="L5699" s="126"/>
      <c r="M5699" s="126"/>
      <c r="N5699" s="227">
        <v>6988480.3200000003</v>
      </c>
      <c r="O5699" s="227">
        <v>0</v>
      </c>
      <c r="P5699" s="126" t="s">
        <v>1331</v>
      </c>
    </row>
    <row r="5700" spans="1:16">
      <c r="A5700" s="126" t="s">
        <v>1761</v>
      </c>
      <c r="B5700" s="126"/>
      <c r="C5700" s="127" t="s">
        <v>1761</v>
      </c>
      <c r="D5700" s="121">
        <v>43068</v>
      </c>
      <c r="E5700" s="122" t="s">
        <v>11341</v>
      </c>
      <c r="F5700" s="122" t="s">
        <v>13</v>
      </c>
      <c r="G5700" s="122">
        <v>376551</v>
      </c>
      <c r="H5700" s="126"/>
      <c r="I5700" s="130" t="s">
        <v>8988</v>
      </c>
      <c r="J5700" s="126"/>
      <c r="K5700" s="126"/>
      <c r="L5700" s="126"/>
      <c r="M5700" s="126"/>
      <c r="N5700" s="227">
        <v>6988480.3200000003</v>
      </c>
      <c r="O5700" s="227">
        <v>0</v>
      </c>
      <c r="P5700" s="126" t="s">
        <v>1331</v>
      </c>
    </row>
    <row r="5701" spans="1:16">
      <c r="A5701" s="126" t="s">
        <v>1761</v>
      </c>
      <c r="B5701" s="126"/>
      <c r="C5701" s="127" t="s">
        <v>1761</v>
      </c>
      <c r="D5701" s="121">
        <v>43068</v>
      </c>
      <c r="E5701" s="122" t="s">
        <v>11342</v>
      </c>
      <c r="F5701" s="122" t="s">
        <v>13</v>
      </c>
      <c r="G5701" s="122">
        <v>376553</v>
      </c>
      <c r="H5701" s="126"/>
      <c r="I5701" s="130" t="s">
        <v>8988</v>
      </c>
      <c r="J5701" s="126"/>
      <c r="K5701" s="126"/>
      <c r="L5701" s="126"/>
      <c r="M5701" s="126"/>
      <c r="N5701" s="227">
        <v>6988480.3200000003</v>
      </c>
      <c r="O5701" s="227">
        <v>0</v>
      </c>
      <c r="P5701" s="126" t="s">
        <v>1331</v>
      </c>
    </row>
    <row r="5702" spans="1:16">
      <c r="A5702" s="126" t="s">
        <v>1761</v>
      </c>
      <c r="B5702" s="126"/>
      <c r="C5702" s="127" t="s">
        <v>1761</v>
      </c>
      <c r="D5702" s="121">
        <v>43068</v>
      </c>
      <c r="E5702" s="122" t="s">
        <v>11343</v>
      </c>
      <c r="F5702" s="122" t="s">
        <v>13</v>
      </c>
      <c r="G5702" s="122">
        <v>376555</v>
      </c>
      <c r="H5702" s="126"/>
      <c r="I5702" s="130" t="s">
        <v>8988</v>
      </c>
      <c r="J5702" s="126"/>
      <c r="K5702" s="126"/>
      <c r="L5702" s="126"/>
      <c r="M5702" s="126"/>
      <c r="N5702" s="227">
        <v>6988480.3200000003</v>
      </c>
      <c r="O5702" s="227">
        <v>0</v>
      </c>
      <c r="P5702" s="126" t="s">
        <v>1331</v>
      </c>
    </row>
    <row r="5703" spans="1:16">
      <c r="A5703" s="126" t="s">
        <v>1761</v>
      </c>
      <c r="B5703" s="126"/>
      <c r="C5703" s="127" t="s">
        <v>1761</v>
      </c>
      <c r="D5703" s="121">
        <v>43068</v>
      </c>
      <c r="E5703" s="122" t="s">
        <v>11344</v>
      </c>
      <c r="F5703" s="122" t="s">
        <v>13</v>
      </c>
      <c r="G5703" s="122">
        <v>376557</v>
      </c>
      <c r="H5703" s="126"/>
      <c r="I5703" s="130" t="s">
        <v>8988</v>
      </c>
      <c r="J5703" s="126"/>
      <c r="K5703" s="126"/>
      <c r="L5703" s="126"/>
      <c r="M5703" s="126"/>
      <c r="N5703" s="227">
        <v>6988480.3200000003</v>
      </c>
      <c r="O5703" s="227">
        <v>0</v>
      </c>
      <c r="P5703" s="126" t="s">
        <v>1331</v>
      </c>
    </row>
    <row r="5704" spans="1:16">
      <c r="A5704" s="126" t="s">
        <v>1761</v>
      </c>
      <c r="B5704" s="126"/>
      <c r="C5704" s="127" t="s">
        <v>1761</v>
      </c>
      <c r="D5704" s="121">
        <v>43068</v>
      </c>
      <c r="E5704" s="122" t="s">
        <v>11345</v>
      </c>
      <c r="F5704" s="122" t="s">
        <v>13</v>
      </c>
      <c r="G5704" s="122">
        <v>376559</v>
      </c>
      <c r="H5704" s="126"/>
      <c r="I5704" s="130" t="s">
        <v>8988</v>
      </c>
      <c r="J5704" s="126"/>
      <c r="K5704" s="126"/>
      <c r="L5704" s="126"/>
      <c r="M5704" s="126"/>
      <c r="N5704" s="227">
        <v>5919959.5199999996</v>
      </c>
      <c r="O5704" s="227">
        <v>0</v>
      </c>
      <c r="P5704" s="126" t="s">
        <v>1331</v>
      </c>
    </row>
    <row r="5705" spans="1:16">
      <c r="A5705" s="126" t="s">
        <v>1761</v>
      </c>
      <c r="B5705" s="126"/>
      <c r="C5705" s="127" t="s">
        <v>1761</v>
      </c>
      <c r="D5705" s="121">
        <v>43068</v>
      </c>
      <c r="E5705" s="122" t="s">
        <v>11346</v>
      </c>
      <c r="F5705" s="122" t="s">
        <v>13</v>
      </c>
      <c r="G5705" s="122">
        <v>376561</v>
      </c>
      <c r="H5705" s="126"/>
      <c r="I5705" s="130" t="s">
        <v>8988</v>
      </c>
      <c r="J5705" s="126"/>
      <c r="K5705" s="126"/>
      <c r="L5705" s="126"/>
      <c r="M5705" s="126"/>
      <c r="N5705" s="227">
        <v>5919959.5199999996</v>
      </c>
      <c r="O5705" s="227">
        <v>0</v>
      </c>
      <c r="P5705" s="126" t="s">
        <v>1331</v>
      </c>
    </row>
    <row r="5706" spans="1:16" ht="76.5">
      <c r="A5706" s="126">
        <v>513</v>
      </c>
      <c r="B5706" s="126"/>
      <c r="C5706" s="127" t="s">
        <v>201</v>
      </c>
      <c r="D5706" s="121">
        <v>43068</v>
      </c>
      <c r="E5706" s="122" t="s">
        <v>11347</v>
      </c>
      <c r="F5706" s="122" t="s">
        <v>15</v>
      </c>
      <c r="G5706" s="122">
        <v>3711</v>
      </c>
      <c r="H5706" s="126"/>
      <c r="I5706" s="130" t="s">
        <v>12580</v>
      </c>
      <c r="J5706" s="126"/>
      <c r="K5706" s="126"/>
      <c r="L5706" s="126"/>
      <c r="M5706" s="126"/>
      <c r="N5706" s="227">
        <v>50</v>
      </c>
      <c r="O5706" s="227">
        <v>0</v>
      </c>
      <c r="P5706" s="126" t="s">
        <v>1331</v>
      </c>
    </row>
    <row r="5707" spans="1:16" ht="76.5">
      <c r="A5707" s="126">
        <v>513</v>
      </c>
      <c r="B5707" s="126"/>
      <c r="C5707" s="127" t="s">
        <v>201</v>
      </c>
      <c r="D5707" s="121">
        <v>43068</v>
      </c>
      <c r="E5707" s="122" t="s">
        <v>11348</v>
      </c>
      <c r="F5707" s="122" t="s">
        <v>15</v>
      </c>
      <c r="G5707" s="122">
        <v>3710</v>
      </c>
      <c r="H5707" s="126"/>
      <c r="I5707" s="130" t="s">
        <v>12581</v>
      </c>
      <c r="J5707" s="126"/>
      <c r="K5707" s="126"/>
      <c r="L5707" s="126"/>
      <c r="M5707" s="126"/>
      <c r="N5707" s="227">
        <v>50</v>
      </c>
      <c r="O5707" s="227">
        <v>0</v>
      </c>
      <c r="P5707" s="126" t="s">
        <v>1331</v>
      </c>
    </row>
    <row r="5708" spans="1:16" ht="102">
      <c r="A5708" s="126">
        <v>513</v>
      </c>
      <c r="B5708" s="126"/>
      <c r="C5708" s="127" t="s">
        <v>201</v>
      </c>
      <c r="D5708" s="121">
        <v>43068</v>
      </c>
      <c r="E5708" s="122" t="s">
        <v>11349</v>
      </c>
      <c r="F5708" s="122" t="s">
        <v>15</v>
      </c>
      <c r="G5708" s="122">
        <v>3725</v>
      </c>
      <c r="H5708" s="126"/>
      <c r="I5708" s="130" t="s">
        <v>12582</v>
      </c>
      <c r="J5708" s="126"/>
      <c r="K5708" s="126"/>
      <c r="L5708" s="126"/>
      <c r="M5708" s="126"/>
      <c r="N5708" s="227">
        <v>811.94</v>
      </c>
      <c r="O5708" s="227">
        <v>0</v>
      </c>
      <c r="P5708" s="126" t="s">
        <v>1331</v>
      </c>
    </row>
    <row r="5709" spans="1:16" ht="76.5">
      <c r="A5709" s="126">
        <v>513</v>
      </c>
      <c r="B5709" s="126"/>
      <c r="C5709" s="127" t="s">
        <v>201</v>
      </c>
      <c r="D5709" s="121">
        <v>43068</v>
      </c>
      <c r="E5709" s="122" t="s">
        <v>11350</v>
      </c>
      <c r="F5709" s="122" t="s">
        <v>15</v>
      </c>
      <c r="G5709" s="122">
        <v>3709</v>
      </c>
      <c r="H5709" s="126"/>
      <c r="I5709" s="130" t="s">
        <v>12583</v>
      </c>
      <c r="J5709" s="126"/>
      <c r="K5709" s="126"/>
      <c r="L5709" s="126"/>
      <c r="M5709" s="126"/>
      <c r="N5709" s="227">
        <v>50</v>
      </c>
      <c r="O5709" s="227">
        <v>0</v>
      </c>
      <c r="P5709" s="126" t="s">
        <v>1331</v>
      </c>
    </row>
    <row r="5710" spans="1:16" ht="51">
      <c r="A5710" s="126">
        <v>513</v>
      </c>
      <c r="B5710" s="126"/>
      <c r="C5710" s="127" t="s">
        <v>201</v>
      </c>
      <c r="D5710" s="121">
        <v>43068</v>
      </c>
      <c r="E5710" s="122" t="s">
        <v>11351</v>
      </c>
      <c r="F5710" s="122" t="s">
        <v>15</v>
      </c>
      <c r="G5710" s="122">
        <v>606581</v>
      </c>
      <c r="H5710" s="126"/>
      <c r="I5710" s="130" t="s">
        <v>8631</v>
      </c>
      <c r="J5710" s="126"/>
      <c r="K5710" s="126"/>
      <c r="L5710" s="126"/>
      <c r="M5710" s="126"/>
      <c r="N5710" s="227">
        <v>50</v>
      </c>
      <c r="O5710" s="227">
        <v>0</v>
      </c>
      <c r="P5710" s="126" t="s">
        <v>1331</v>
      </c>
    </row>
    <row r="5711" spans="1:16" ht="76.5">
      <c r="A5711" s="126">
        <v>25</v>
      </c>
      <c r="B5711" s="126"/>
      <c r="C5711" s="127" t="s">
        <v>695</v>
      </c>
      <c r="D5711" s="121">
        <v>43068</v>
      </c>
      <c r="E5711" s="122" t="s">
        <v>11352</v>
      </c>
      <c r="F5711" s="122" t="s">
        <v>1368</v>
      </c>
      <c r="G5711" s="122">
        <v>15692855</v>
      </c>
      <c r="H5711" s="126"/>
      <c r="I5711" s="130" t="s">
        <v>12584</v>
      </c>
      <c r="J5711" s="126"/>
      <c r="K5711" s="126"/>
      <c r="L5711" s="126"/>
      <c r="M5711" s="126"/>
      <c r="N5711" s="227">
        <v>2124814.36</v>
      </c>
      <c r="O5711" s="227">
        <v>0</v>
      </c>
      <c r="P5711" s="126" t="s">
        <v>1331</v>
      </c>
    </row>
    <row r="5712" spans="1:16" ht="76.5">
      <c r="A5712" s="126">
        <v>25</v>
      </c>
      <c r="B5712" s="126"/>
      <c r="C5712" s="127" t="s">
        <v>695</v>
      </c>
      <c r="D5712" s="121">
        <v>43068</v>
      </c>
      <c r="E5712" s="122" t="s">
        <v>11353</v>
      </c>
      <c r="F5712" s="122" t="s">
        <v>1368</v>
      </c>
      <c r="G5712" s="122">
        <v>15715982</v>
      </c>
      <c r="H5712" s="126"/>
      <c r="I5712" s="130" t="s">
        <v>12585</v>
      </c>
      <c r="J5712" s="126"/>
      <c r="K5712" s="126"/>
      <c r="L5712" s="126"/>
      <c r="M5712" s="126"/>
      <c r="N5712" s="227">
        <v>299999.94</v>
      </c>
      <c r="O5712" s="227">
        <v>0</v>
      </c>
      <c r="P5712" s="126" t="s">
        <v>1331</v>
      </c>
    </row>
    <row r="5713" spans="1:16" ht="76.5">
      <c r="A5713" s="126">
        <v>373</v>
      </c>
      <c r="B5713" s="126"/>
      <c r="C5713" s="127" t="s">
        <v>1273</v>
      </c>
      <c r="D5713" s="121">
        <v>43069</v>
      </c>
      <c r="E5713" s="122" t="s">
        <v>11354</v>
      </c>
      <c r="F5713" s="122" t="s">
        <v>1368</v>
      </c>
      <c r="G5713" s="122">
        <v>15753745</v>
      </c>
      <c r="H5713" s="126"/>
      <c r="I5713" s="130" t="s">
        <v>12586</v>
      </c>
      <c r="J5713" s="126"/>
      <c r="K5713" s="126"/>
      <c r="L5713" s="126"/>
      <c r="M5713" s="126"/>
      <c r="N5713" s="227">
        <v>0</v>
      </c>
      <c r="O5713" s="227">
        <v>7878488.2000000002</v>
      </c>
      <c r="P5713" s="126" t="s">
        <v>1331</v>
      </c>
    </row>
    <row r="5714" spans="1:16" ht="51">
      <c r="A5714" s="126">
        <v>340</v>
      </c>
      <c r="B5714" s="126"/>
      <c r="C5714" s="127" t="s">
        <v>815</v>
      </c>
      <c r="D5714" s="121">
        <v>43069</v>
      </c>
      <c r="E5714" s="122" t="s">
        <v>11355</v>
      </c>
      <c r="F5714" s="122" t="s">
        <v>6</v>
      </c>
      <c r="G5714" s="122">
        <v>913740</v>
      </c>
      <c r="H5714" s="126"/>
      <c r="I5714" s="130" t="s">
        <v>12587</v>
      </c>
      <c r="J5714" s="126"/>
      <c r="K5714" s="126"/>
      <c r="L5714" s="126"/>
      <c r="M5714" s="126"/>
      <c r="N5714" s="227">
        <v>0</v>
      </c>
      <c r="O5714" s="227">
        <v>1528.47</v>
      </c>
      <c r="P5714" s="126" t="s">
        <v>1331</v>
      </c>
    </row>
    <row r="5715" spans="1:16" ht="89.25">
      <c r="A5715" s="126">
        <v>25</v>
      </c>
      <c r="B5715" s="126"/>
      <c r="C5715" s="127" t="s">
        <v>695</v>
      </c>
      <c r="D5715" s="121">
        <v>43069</v>
      </c>
      <c r="E5715" s="122" t="s">
        <v>11356</v>
      </c>
      <c r="F5715" s="122" t="s">
        <v>6</v>
      </c>
      <c r="G5715" s="122">
        <v>905911</v>
      </c>
      <c r="H5715" s="126"/>
      <c r="I5715" s="130" t="s">
        <v>12588</v>
      </c>
      <c r="J5715" s="126"/>
      <c r="K5715" s="126"/>
      <c r="L5715" s="126"/>
      <c r="M5715" s="126"/>
      <c r="N5715" s="227">
        <v>0</v>
      </c>
      <c r="O5715" s="227">
        <v>89176.21</v>
      </c>
      <c r="P5715" s="126" t="s">
        <v>12606</v>
      </c>
    </row>
    <row r="5716" spans="1:16" ht="76.5">
      <c r="A5716" s="126">
        <v>41</v>
      </c>
      <c r="B5716" s="126"/>
      <c r="C5716" s="127" t="s">
        <v>698</v>
      </c>
      <c r="D5716" s="121">
        <v>43069</v>
      </c>
      <c r="E5716" s="122" t="s">
        <v>11357</v>
      </c>
      <c r="F5716" s="122" t="s">
        <v>1368</v>
      </c>
      <c r="G5716" s="122">
        <v>15735239</v>
      </c>
      <c r="H5716" s="126"/>
      <c r="I5716" s="130" t="s">
        <v>12589</v>
      </c>
      <c r="J5716" s="126"/>
      <c r="K5716" s="126"/>
      <c r="L5716" s="126"/>
      <c r="M5716" s="126"/>
      <c r="N5716" s="227">
        <v>3480</v>
      </c>
      <c r="O5716" s="227">
        <v>0</v>
      </c>
      <c r="P5716" s="126" t="s">
        <v>1331</v>
      </c>
    </row>
    <row r="5717" spans="1:16" ht="76.5">
      <c r="A5717" s="126" t="s">
        <v>620</v>
      </c>
      <c r="B5717" s="126"/>
      <c r="C5717" s="127" t="s">
        <v>714</v>
      </c>
      <c r="D5717" s="121">
        <v>43069</v>
      </c>
      <c r="E5717" s="122" t="s">
        <v>11358</v>
      </c>
      <c r="F5717" s="122" t="s">
        <v>13</v>
      </c>
      <c r="G5717" s="122">
        <v>905971</v>
      </c>
      <c r="H5717" s="126"/>
      <c r="I5717" s="130" t="s">
        <v>12590</v>
      </c>
      <c r="J5717" s="126"/>
      <c r="K5717" s="126"/>
      <c r="L5717" s="126"/>
      <c r="M5717" s="126"/>
      <c r="N5717" s="227">
        <v>3934912.5</v>
      </c>
      <c r="O5717" s="227">
        <v>0</v>
      </c>
      <c r="P5717" s="126" t="s">
        <v>1331</v>
      </c>
    </row>
    <row r="5718" spans="1:16" ht="76.5">
      <c r="A5718" s="126" t="s">
        <v>620</v>
      </c>
      <c r="B5718" s="126"/>
      <c r="C5718" s="127" t="s">
        <v>714</v>
      </c>
      <c r="D5718" s="121">
        <v>43069</v>
      </c>
      <c r="E5718" s="122" t="s">
        <v>11359</v>
      </c>
      <c r="F5718" s="122" t="s">
        <v>11</v>
      </c>
      <c r="G5718" s="122">
        <v>905971</v>
      </c>
      <c r="H5718" s="126"/>
      <c r="I5718" s="130" t="s">
        <v>12591</v>
      </c>
      <c r="J5718" s="126"/>
      <c r="K5718" s="126"/>
      <c r="L5718" s="126"/>
      <c r="M5718" s="126"/>
      <c r="N5718" s="227">
        <v>50</v>
      </c>
      <c r="O5718" s="227">
        <v>0</v>
      </c>
      <c r="P5718" s="126" t="s">
        <v>1331</v>
      </c>
    </row>
    <row r="5719" spans="1:16" ht="38.25">
      <c r="A5719" s="126">
        <v>117</v>
      </c>
      <c r="B5719" s="126"/>
      <c r="C5719" s="127" t="s">
        <v>723</v>
      </c>
      <c r="D5719" s="121">
        <v>43069</v>
      </c>
      <c r="E5719" s="122" t="s">
        <v>11360</v>
      </c>
      <c r="F5719" s="122" t="s">
        <v>11</v>
      </c>
      <c r="G5719" s="122">
        <v>905982</v>
      </c>
      <c r="H5719" s="126"/>
      <c r="I5719" s="130" t="s">
        <v>12592</v>
      </c>
      <c r="J5719" s="126"/>
      <c r="K5719" s="126"/>
      <c r="L5719" s="126"/>
      <c r="M5719" s="126"/>
      <c r="N5719" s="227">
        <v>50</v>
      </c>
      <c r="O5719" s="227">
        <v>0</v>
      </c>
      <c r="P5719" s="126" t="s">
        <v>1331</v>
      </c>
    </row>
    <row r="5720" spans="1:16" ht="51">
      <c r="A5720" s="126">
        <v>117</v>
      </c>
      <c r="B5720" s="126"/>
      <c r="C5720" s="127" t="s">
        <v>723</v>
      </c>
      <c r="D5720" s="121">
        <v>43069</v>
      </c>
      <c r="E5720" s="122" t="s">
        <v>11361</v>
      </c>
      <c r="F5720" s="122" t="s">
        <v>11</v>
      </c>
      <c r="G5720" s="122">
        <v>905984</v>
      </c>
      <c r="H5720" s="126"/>
      <c r="I5720" s="130" t="s">
        <v>12593</v>
      </c>
      <c r="J5720" s="126"/>
      <c r="K5720" s="126"/>
      <c r="L5720" s="126"/>
      <c r="M5720" s="126"/>
      <c r="N5720" s="227">
        <v>50</v>
      </c>
      <c r="O5720" s="227">
        <v>0</v>
      </c>
      <c r="P5720" s="126" t="s">
        <v>1331</v>
      </c>
    </row>
    <row r="5721" spans="1:16" ht="76.5">
      <c r="A5721" s="126">
        <v>513</v>
      </c>
      <c r="B5721" s="126"/>
      <c r="C5721" s="127" t="s">
        <v>201</v>
      </c>
      <c r="D5721" s="121">
        <v>43069</v>
      </c>
      <c r="E5721" s="122" t="s">
        <v>11362</v>
      </c>
      <c r="F5721" s="122" t="s">
        <v>15</v>
      </c>
      <c r="G5721" s="122">
        <v>607312</v>
      </c>
      <c r="H5721" s="126"/>
      <c r="I5721" s="130" t="s">
        <v>12594</v>
      </c>
      <c r="J5721" s="126"/>
      <c r="K5721" s="126"/>
      <c r="L5721" s="126"/>
      <c r="M5721" s="126"/>
      <c r="N5721" s="227">
        <v>50</v>
      </c>
      <c r="O5721" s="227">
        <v>0</v>
      </c>
      <c r="P5721" s="126" t="s">
        <v>1331</v>
      </c>
    </row>
    <row r="5722" spans="1:16" ht="63.75">
      <c r="A5722" s="126">
        <v>513</v>
      </c>
      <c r="B5722" s="126"/>
      <c r="C5722" s="127" t="s">
        <v>201</v>
      </c>
      <c r="D5722" s="121">
        <v>43069</v>
      </c>
      <c r="E5722" s="122" t="s">
        <v>11363</v>
      </c>
      <c r="F5722" s="122" t="s">
        <v>15</v>
      </c>
      <c r="G5722" s="122">
        <v>607317</v>
      </c>
      <c r="H5722" s="126"/>
      <c r="I5722" s="130" t="s">
        <v>12595</v>
      </c>
      <c r="J5722" s="126"/>
      <c r="K5722" s="126"/>
      <c r="L5722" s="126"/>
      <c r="M5722" s="126"/>
      <c r="N5722" s="227">
        <v>50</v>
      </c>
      <c r="O5722" s="227">
        <v>0</v>
      </c>
      <c r="P5722" s="126" t="s">
        <v>1331</v>
      </c>
    </row>
    <row r="5723" spans="1:16" ht="63.75">
      <c r="A5723" s="126" t="s">
        <v>621</v>
      </c>
      <c r="B5723" s="126"/>
      <c r="C5723" s="127" t="s">
        <v>715</v>
      </c>
      <c r="D5723" s="121">
        <v>43069</v>
      </c>
      <c r="E5723" s="122" t="s">
        <v>11364</v>
      </c>
      <c r="F5723" s="122" t="s">
        <v>11</v>
      </c>
      <c r="G5723" s="122">
        <v>10218</v>
      </c>
      <c r="H5723" s="126"/>
      <c r="I5723" s="130" t="s">
        <v>12596</v>
      </c>
      <c r="J5723" s="126"/>
      <c r="K5723" s="126"/>
      <c r="L5723" s="126"/>
      <c r="M5723" s="126"/>
      <c r="N5723" s="227">
        <v>4028.59</v>
      </c>
      <c r="O5723" s="227">
        <v>0</v>
      </c>
      <c r="P5723" s="126" t="s">
        <v>1331</v>
      </c>
    </row>
    <row r="5724" spans="1:16" ht="89.25">
      <c r="A5724" s="126">
        <v>197</v>
      </c>
      <c r="B5724" s="126"/>
      <c r="C5724" s="127" t="s">
        <v>755</v>
      </c>
      <c r="D5724" s="121">
        <v>43069</v>
      </c>
      <c r="E5724" s="122" t="s">
        <v>11365</v>
      </c>
      <c r="F5724" s="122" t="s">
        <v>15</v>
      </c>
      <c r="G5724" s="122">
        <v>3737</v>
      </c>
      <c r="H5724" s="126"/>
      <c r="I5724" s="130" t="s">
        <v>12597</v>
      </c>
      <c r="J5724" s="126"/>
      <c r="K5724" s="126"/>
      <c r="L5724" s="126"/>
      <c r="M5724" s="126"/>
      <c r="N5724" s="227">
        <v>344.91</v>
      </c>
      <c r="O5724" s="227">
        <v>0</v>
      </c>
      <c r="P5724" s="126" t="s">
        <v>1331</v>
      </c>
    </row>
    <row r="5725" spans="1:16" ht="89.25">
      <c r="A5725" s="126">
        <v>340</v>
      </c>
      <c r="B5725" s="126"/>
      <c r="C5725" s="127" t="s">
        <v>815</v>
      </c>
      <c r="D5725" s="121">
        <v>43069</v>
      </c>
      <c r="E5725" s="122" t="s">
        <v>11366</v>
      </c>
      <c r="F5725" s="122" t="s">
        <v>15</v>
      </c>
      <c r="G5725" s="122">
        <v>3755</v>
      </c>
      <c r="H5725" s="126"/>
      <c r="I5725" s="130" t="s">
        <v>12598</v>
      </c>
      <c r="J5725" s="126"/>
      <c r="K5725" s="126"/>
      <c r="L5725" s="126"/>
      <c r="M5725" s="126"/>
      <c r="N5725" s="227">
        <v>301.35000000000002</v>
      </c>
      <c r="O5725" s="227">
        <v>0</v>
      </c>
      <c r="P5725" s="126" t="s">
        <v>1331</v>
      </c>
    </row>
    <row r="5726" spans="1:16" ht="89.25">
      <c r="A5726" s="126">
        <v>340</v>
      </c>
      <c r="B5726" s="126"/>
      <c r="C5726" s="127" t="s">
        <v>815</v>
      </c>
      <c r="D5726" s="121">
        <v>43069</v>
      </c>
      <c r="E5726" s="122" t="s">
        <v>11367</v>
      </c>
      <c r="F5726" s="122" t="s">
        <v>15</v>
      </c>
      <c r="G5726" s="122">
        <v>3754</v>
      </c>
      <c r="H5726" s="126"/>
      <c r="I5726" s="130" t="s">
        <v>12599</v>
      </c>
      <c r="J5726" s="126"/>
      <c r="K5726" s="126"/>
      <c r="L5726" s="126"/>
      <c r="M5726" s="126"/>
      <c r="N5726" s="227">
        <v>281.39</v>
      </c>
      <c r="O5726" s="227">
        <v>0</v>
      </c>
      <c r="P5726" s="126" t="s">
        <v>1331</v>
      </c>
    </row>
    <row r="5727" spans="1:16" ht="89.25">
      <c r="A5727" s="126">
        <v>340</v>
      </c>
      <c r="B5727" s="126"/>
      <c r="C5727" s="127" t="s">
        <v>815</v>
      </c>
      <c r="D5727" s="121">
        <v>43069</v>
      </c>
      <c r="E5727" s="122" t="s">
        <v>11368</v>
      </c>
      <c r="F5727" s="122" t="s">
        <v>15</v>
      </c>
      <c r="G5727" s="122">
        <v>3753</v>
      </c>
      <c r="H5727" s="126"/>
      <c r="I5727" s="130" t="s">
        <v>12600</v>
      </c>
      <c r="J5727" s="126"/>
      <c r="K5727" s="126"/>
      <c r="L5727" s="126"/>
      <c r="M5727" s="126"/>
      <c r="N5727" s="227">
        <v>293.32</v>
      </c>
      <c r="O5727" s="227">
        <v>0</v>
      </c>
      <c r="P5727" s="126" t="s">
        <v>1331</v>
      </c>
    </row>
    <row r="5728" spans="1:16" ht="89.25">
      <c r="A5728" s="126">
        <v>25</v>
      </c>
      <c r="B5728" s="126"/>
      <c r="C5728" s="127" t="s">
        <v>695</v>
      </c>
      <c r="D5728" s="121">
        <v>43069</v>
      </c>
      <c r="E5728" s="122" t="s">
        <v>11369</v>
      </c>
      <c r="F5728" s="122" t="s">
        <v>15</v>
      </c>
      <c r="G5728" s="122">
        <v>3746</v>
      </c>
      <c r="H5728" s="126"/>
      <c r="I5728" s="130" t="s">
        <v>12601</v>
      </c>
      <c r="J5728" s="126"/>
      <c r="K5728" s="126"/>
      <c r="L5728" s="126"/>
      <c r="M5728" s="126"/>
      <c r="N5728" s="227">
        <v>304.85000000000002</v>
      </c>
      <c r="O5728" s="227">
        <v>0</v>
      </c>
      <c r="P5728" s="126" t="s">
        <v>1331</v>
      </c>
    </row>
    <row r="5729" spans="1:16" ht="89.25">
      <c r="A5729" s="126">
        <v>25</v>
      </c>
      <c r="B5729" s="126"/>
      <c r="C5729" s="127" t="s">
        <v>695</v>
      </c>
      <c r="D5729" s="121">
        <v>43069</v>
      </c>
      <c r="E5729" s="122" t="s">
        <v>11370</v>
      </c>
      <c r="F5729" s="122" t="s">
        <v>15</v>
      </c>
      <c r="G5729" s="122">
        <v>3745</v>
      </c>
      <c r="H5729" s="126"/>
      <c r="I5729" s="130" t="s">
        <v>12602</v>
      </c>
      <c r="J5729" s="126"/>
      <c r="K5729" s="126"/>
      <c r="L5729" s="126"/>
      <c r="M5729" s="126"/>
      <c r="N5729" s="227">
        <v>271.58</v>
      </c>
      <c r="O5729" s="227">
        <v>0</v>
      </c>
      <c r="P5729" s="126" t="s">
        <v>1331</v>
      </c>
    </row>
    <row r="5730" spans="1:16" ht="102">
      <c r="A5730" s="126">
        <v>513</v>
      </c>
      <c r="B5730" s="126"/>
      <c r="C5730" s="127" t="s">
        <v>201</v>
      </c>
      <c r="D5730" s="121">
        <v>43069</v>
      </c>
      <c r="E5730" s="122" t="s">
        <v>11371</v>
      </c>
      <c r="F5730" s="122" t="s">
        <v>15</v>
      </c>
      <c r="G5730" s="122">
        <v>3743</v>
      </c>
      <c r="H5730" s="126"/>
      <c r="I5730" s="130" t="s">
        <v>12603</v>
      </c>
      <c r="J5730" s="126"/>
      <c r="K5730" s="126"/>
      <c r="L5730" s="126"/>
      <c r="M5730" s="126"/>
      <c r="N5730" s="227">
        <v>570.13</v>
      </c>
      <c r="O5730" s="227">
        <v>0</v>
      </c>
      <c r="P5730" s="126" t="s">
        <v>1331</v>
      </c>
    </row>
    <row r="5731" spans="1:16" ht="89.25">
      <c r="A5731" s="126">
        <v>340</v>
      </c>
      <c r="B5731" s="126"/>
      <c r="C5731" s="127" t="s">
        <v>815</v>
      </c>
      <c r="D5731" s="121">
        <v>43069</v>
      </c>
      <c r="E5731" s="122" t="s">
        <v>11372</v>
      </c>
      <c r="F5731" s="122" t="s">
        <v>15</v>
      </c>
      <c r="G5731" s="122">
        <v>3751</v>
      </c>
      <c r="H5731" s="126"/>
      <c r="I5731" s="130" t="s">
        <v>12604</v>
      </c>
      <c r="J5731" s="126"/>
      <c r="K5731" s="126"/>
      <c r="L5731" s="126"/>
      <c r="M5731" s="126"/>
      <c r="N5731" s="227">
        <v>281.25</v>
      </c>
      <c r="O5731" s="227">
        <v>0</v>
      </c>
      <c r="P5731" s="126" t="s">
        <v>1331</v>
      </c>
    </row>
    <row r="5732" spans="1:16" ht="89.25">
      <c r="A5732" s="126">
        <v>340</v>
      </c>
      <c r="B5732" s="126"/>
      <c r="C5732" s="127" t="s">
        <v>815</v>
      </c>
      <c r="D5732" s="121">
        <v>43069</v>
      </c>
      <c r="E5732" s="122" t="s">
        <v>11373</v>
      </c>
      <c r="F5732" s="122" t="s">
        <v>15</v>
      </c>
      <c r="G5732" s="122">
        <v>3752</v>
      </c>
      <c r="H5732" s="126"/>
      <c r="I5732" s="130" t="s">
        <v>12605</v>
      </c>
      <c r="J5732" s="126"/>
      <c r="K5732" s="126"/>
      <c r="L5732" s="126"/>
      <c r="M5732" s="126"/>
      <c r="N5732" s="227">
        <v>301.35000000000002</v>
      </c>
      <c r="O5732" s="227">
        <v>0</v>
      </c>
      <c r="P5732" s="126" t="s">
        <v>1331</v>
      </c>
    </row>
    <row r="5733" spans="1:16" ht="51">
      <c r="A5733" s="126">
        <v>513</v>
      </c>
      <c r="B5733" s="126"/>
      <c r="C5733" s="127" t="s">
        <v>201</v>
      </c>
      <c r="D5733" s="121">
        <v>43069</v>
      </c>
      <c r="E5733" s="122" t="s">
        <v>11374</v>
      </c>
      <c r="F5733" s="122" t="s">
        <v>15</v>
      </c>
      <c r="G5733" s="122">
        <v>608388</v>
      </c>
      <c r="H5733" s="126"/>
      <c r="I5733" s="130" t="s">
        <v>8593</v>
      </c>
      <c r="J5733" s="126"/>
      <c r="K5733" s="126"/>
      <c r="L5733" s="126"/>
      <c r="M5733" s="126"/>
      <c r="N5733" s="227">
        <v>50</v>
      </c>
      <c r="O5733" s="227">
        <v>0</v>
      </c>
      <c r="P5733" s="126" t="s">
        <v>1331</v>
      </c>
    </row>
    <row r="5734" spans="1:16" ht="51">
      <c r="A5734" s="126">
        <v>342</v>
      </c>
      <c r="B5734" s="126"/>
      <c r="C5734" s="127" t="s">
        <v>817</v>
      </c>
      <c r="D5734" s="121">
        <v>43070</v>
      </c>
      <c r="E5734" s="122" t="s">
        <v>12735</v>
      </c>
      <c r="F5734" s="122" t="s">
        <v>3</v>
      </c>
      <c r="G5734" s="122">
        <v>1566655</v>
      </c>
      <c r="H5734" s="126"/>
      <c r="I5734" s="130" t="s">
        <v>15753</v>
      </c>
      <c r="J5734" s="126"/>
      <c r="K5734" s="126"/>
      <c r="L5734" s="126"/>
      <c r="M5734" s="126"/>
      <c r="N5734" s="227">
        <v>0</v>
      </c>
      <c r="O5734" s="227">
        <v>330</v>
      </c>
      <c r="P5734" s="126" t="s">
        <v>1331</v>
      </c>
    </row>
    <row r="5735" spans="1:16" ht="63.75">
      <c r="A5735" s="126">
        <v>290</v>
      </c>
      <c r="B5735" s="126"/>
      <c r="C5735" s="127" t="s">
        <v>794</v>
      </c>
      <c r="D5735" s="121">
        <v>43070</v>
      </c>
      <c r="E5735" s="122" t="s">
        <v>12736</v>
      </c>
      <c r="F5735" s="122" t="s">
        <v>3</v>
      </c>
      <c r="G5735" s="122">
        <v>1566700</v>
      </c>
      <c r="H5735" s="126"/>
      <c r="I5735" s="130" t="s">
        <v>15754</v>
      </c>
      <c r="J5735" s="126"/>
      <c r="K5735" s="126"/>
      <c r="L5735" s="126"/>
      <c r="M5735" s="126"/>
      <c r="N5735" s="227">
        <v>0</v>
      </c>
      <c r="O5735" s="227">
        <v>1459</v>
      </c>
      <c r="P5735" s="126" t="s">
        <v>1331</v>
      </c>
    </row>
    <row r="5736" spans="1:16" ht="51">
      <c r="A5736" s="126">
        <v>523</v>
      </c>
      <c r="B5736" s="126"/>
      <c r="C5736" s="127" t="s">
        <v>846</v>
      </c>
      <c r="D5736" s="121">
        <v>43070</v>
      </c>
      <c r="E5736" s="122" t="s">
        <v>12737</v>
      </c>
      <c r="F5736" s="122" t="s">
        <v>3</v>
      </c>
      <c r="G5736" s="122">
        <v>1566716</v>
      </c>
      <c r="H5736" s="126"/>
      <c r="I5736" s="130" t="s">
        <v>15755</v>
      </c>
      <c r="J5736" s="126"/>
      <c r="K5736" s="126"/>
      <c r="L5736" s="126"/>
      <c r="M5736" s="126"/>
      <c r="N5736" s="227">
        <v>0</v>
      </c>
      <c r="O5736" s="227">
        <v>3500</v>
      </c>
      <c r="P5736" s="126" t="s">
        <v>1331</v>
      </c>
    </row>
    <row r="5737" spans="1:16" ht="51">
      <c r="A5737" s="126">
        <v>287</v>
      </c>
      <c r="B5737" s="126"/>
      <c r="C5737" s="127" t="s">
        <v>791</v>
      </c>
      <c r="D5737" s="121">
        <v>43070</v>
      </c>
      <c r="E5737" s="122" t="s">
        <v>12738</v>
      </c>
      <c r="F5737" s="122" t="s">
        <v>3</v>
      </c>
      <c r="G5737" s="122">
        <v>1566741</v>
      </c>
      <c r="H5737" s="126"/>
      <c r="I5737" s="130" t="s">
        <v>15756</v>
      </c>
      <c r="J5737" s="126"/>
      <c r="K5737" s="126"/>
      <c r="L5737" s="126"/>
      <c r="M5737" s="126"/>
      <c r="N5737" s="227">
        <v>0</v>
      </c>
      <c r="O5737" s="227">
        <v>71612.210000000006</v>
      </c>
      <c r="P5737" s="126" t="s">
        <v>1331</v>
      </c>
    </row>
    <row r="5738" spans="1:16" ht="51">
      <c r="A5738" s="126">
        <v>70</v>
      </c>
      <c r="B5738" s="126"/>
      <c r="C5738" s="127" t="s">
        <v>706</v>
      </c>
      <c r="D5738" s="121">
        <v>43070</v>
      </c>
      <c r="E5738" s="122" t="s">
        <v>12739</v>
      </c>
      <c r="F5738" s="122" t="s">
        <v>3</v>
      </c>
      <c r="G5738" s="122">
        <v>1566752</v>
      </c>
      <c r="H5738" s="126"/>
      <c r="I5738" s="130" t="s">
        <v>15757</v>
      </c>
      <c r="J5738" s="126"/>
      <c r="K5738" s="126"/>
      <c r="L5738" s="126"/>
      <c r="M5738" s="126"/>
      <c r="N5738" s="227">
        <v>0</v>
      </c>
      <c r="O5738" s="227">
        <v>385</v>
      </c>
      <c r="P5738" s="126" t="s">
        <v>12606</v>
      </c>
    </row>
    <row r="5739" spans="1:16" ht="51">
      <c r="A5739" s="126">
        <v>291</v>
      </c>
      <c r="B5739" s="126"/>
      <c r="C5739" s="127" t="s">
        <v>795</v>
      </c>
      <c r="D5739" s="121">
        <v>43070</v>
      </c>
      <c r="E5739" s="122" t="s">
        <v>12740</v>
      </c>
      <c r="F5739" s="122" t="s">
        <v>3</v>
      </c>
      <c r="G5739" s="122">
        <v>1566780</v>
      </c>
      <c r="H5739" s="126"/>
      <c r="I5739" s="130" t="s">
        <v>15758</v>
      </c>
      <c r="J5739" s="126"/>
      <c r="K5739" s="126"/>
      <c r="L5739" s="126"/>
      <c r="M5739" s="126"/>
      <c r="N5739" s="227">
        <v>0</v>
      </c>
      <c r="O5739" s="227">
        <v>18000</v>
      </c>
      <c r="P5739" s="126" t="s">
        <v>1331</v>
      </c>
    </row>
    <row r="5740" spans="1:16" ht="63.75">
      <c r="A5740" s="126" t="s">
        <v>620</v>
      </c>
      <c r="B5740" s="126"/>
      <c r="C5740" s="127" t="s">
        <v>714</v>
      </c>
      <c r="D5740" s="121">
        <v>43070</v>
      </c>
      <c r="E5740" s="122" t="s">
        <v>12741</v>
      </c>
      <c r="F5740" s="122" t="s">
        <v>3</v>
      </c>
      <c r="G5740" s="122">
        <v>1566786</v>
      </c>
      <c r="H5740" s="126"/>
      <c r="I5740" s="130" t="s">
        <v>15759</v>
      </c>
      <c r="J5740" s="126"/>
      <c r="K5740" s="126"/>
      <c r="L5740" s="126"/>
      <c r="M5740" s="126"/>
      <c r="N5740" s="227">
        <v>0</v>
      </c>
      <c r="O5740" s="227">
        <v>12457.45</v>
      </c>
      <c r="P5740" s="126" t="s">
        <v>1331</v>
      </c>
    </row>
    <row r="5741" spans="1:16" ht="51">
      <c r="A5741" s="126">
        <v>574</v>
      </c>
      <c r="B5741" s="126"/>
      <c r="C5741" s="127" t="s">
        <v>851</v>
      </c>
      <c r="D5741" s="121">
        <v>43070</v>
      </c>
      <c r="E5741" s="122" t="s">
        <v>12742</v>
      </c>
      <c r="F5741" s="122" t="s">
        <v>3</v>
      </c>
      <c r="G5741" s="122">
        <v>1566804</v>
      </c>
      <c r="H5741" s="126"/>
      <c r="I5741" s="130" t="s">
        <v>15760</v>
      </c>
      <c r="J5741" s="126"/>
      <c r="K5741" s="126"/>
      <c r="L5741" s="126"/>
      <c r="M5741" s="126"/>
      <c r="N5741" s="227">
        <v>0</v>
      </c>
      <c r="O5741" s="227">
        <v>6895.68</v>
      </c>
      <c r="P5741" s="126" t="s">
        <v>1331</v>
      </c>
    </row>
    <row r="5742" spans="1:16" ht="63.75">
      <c r="A5742" s="126">
        <v>10</v>
      </c>
      <c r="B5742" s="126"/>
      <c r="C5742" s="127" t="s">
        <v>691</v>
      </c>
      <c r="D5742" s="121">
        <v>43070</v>
      </c>
      <c r="E5742" s="122" t="s">
        <v>12743</v>
      </c>
      <c r="F5742" s="122" t="s">
        <v>3</v>
      </c>
      <c r="G5742" s="122">
        <v>1566805</v>
      </c>
      <c r="H5742" s="126"/>
      <c r="I5742" s="130" t="s">
        <v>15761</v>
      </c>
      <c r="J5742" s="126"/>
      <c r="K5742" s="126"/>
      <c r="L5742" s="126"/>
      <c r="M5742" s="126"/>
      <c r="N5742" s="227">
        <v>0</v>
      </c>
      <c r="O5742" s="227">
        <v>14397.75</v>
      </c>
      <c r="P5742" s="126" t="s">
        <v>1331</v>
      </c>
    </row>
    <row r="5743" spans="1:16" ht="63.75">
      <c r="A5743" s="126">
        <v>10</v>
      </c>
      <c r="B5743" s="126"/>
      <c r="C5743" s="127" t="s">
        <v>691</v>
      </c>
      <c r="D5743" s="121">
        <v>43070</v>
      </c>
      <c r="E5743" s="122" t="s">
        <v>12744</v>
      </c>
      <c r="F5743" s="122" t="s">
        <v>3</v>
      </c>
      <c r="G5743" s="122">
        <v>1566806</v>
      </c>
      <c r="H5743" s="126"/>
      <c r="I5743" s="130" t="s">
        <v>15762</v>
      </c>
      <c r="J5743" s="126"/>
      <c r="K5743" s="126"/>
      <c r="L5743" s="126"/>
      <c r="M5743" s="126"/>
      <c r="N5743" s="227">
        <v>0</v>
      </c>
      <c r="O5743" s="227">
        <v>14397.75</v>
      </c>
      <c r="P5743" s="126" t="s">
        <v>1331</v>
      </c>
    </row>
    <row r="5744" spans="1:16" ht="51">
      <c r="A5744" s="126">
        <v>574</v>
      </c>
      <c r="B5744" s="126"/>
      <c r="C5744" s="127" t="s">
        <v>851</v>
      </c>
      <c r="D5744" s="121">
        <v>43070</v>
      </c>
      <c r="E5744" s="122" t="s">
        <v>12745</v>
      </c>
      <c r="F5744" s="122" t="s">
        <v>3</v>
      </c>
      <c r="G5744" s="122">
        <v>1566815</v>
      </c>
      <c r="H5744" s="126"/>
      <c r="I5744" s="130" t="s">
        <v>15763</v>
      </c>
      <c r="J5744" s="126"/>
      <c r="K5744" s="126"/>
      <c r="L5744" s="126"/>
      <c r="M5744" s="126"/>
      <c r="N5744" s="227">
        <v>0</v>
      </c>
      <c r="O5744" s="227">
        <v>1431.93</v>
      </c>
      <c r="P5744" s="126" t="s">
        <v>1331</v>
      </c>
    </row>
    <row r="5745" spans="1:16" ht="51">
      <c r="A5745" s="126">
        <v>283</v>
      </c>
      <c r="B5745" s="126"/>
      <c r="C5745" s="127" t="s">
        <v>146</v>
      </c>
      <c r="D5745" s="121">
        <v>43070</v>
      </c>
      <c r="E5745" s="122" t="s">
        <v>12746</v>
      </c>
      <c r="F5745" s="122" t="s">
        <v>3</v>
      </c>
      <c r="G5745" s="122">
        <v>1566823</v>
      </c>
      <c r="H5745" s="126"/>
      <c r="I5745" s="130" t="s">
        <v>15764</v>
      </c>
      <c r="J5745" s="126"/>
      <c r="K5745" s="126"/>
      <c r="L5745" s="126"/>
      <c r="M5745" s="126"/>
      <c r="N5745" s="227">
        <v>0</v>
      </c>
      <c r="O5745" s="227">
        <v>156</v>
      </c>
      <c r="P5745" s="126" t="s">
        <v>1331</v>
      </c>
    </row>
    <row r="5746" spans="1:16" ht="63.75">
      <c r="A5746" s="126">
        <v>169</v>
      </c>
      <c r="B5746" s="126"/>
      <c r="C5746" s="127" t="s">
        <v>750</v>
      </c>
      <c r="D5746" s="121">
        <v>43070</v>
      </c>
      <c r="E5746" s="122" t="s">
        <v>12747</v>
      </c>
      <c r="F5746" s="122" t="s">
        <v>3</v>
      </c>
      <c r="G5746" s="122">
        <v>1566852</v>
      </c>
      <c r="H5746" s="126"/>
      <c r="I5746" s="130" t="s">
        <v>15765</v>
      </c>
      <c r="J5746" s="126"/>
      <c r="K5746" s="126"/>
      <c r="L5746" s="126"/>
      <c r="M5746" s="126"/>
      <c r="N5746" s="227">
        <v>0</v>
      </c>
      <c r="O5746" s="227">
        <v>2118.65</v>
      </c>
      <c r="P5746" s="126" t="s">
        <v>1331</v>
      </c>
    </row>
    <row r="5747" spans="1:16" ht="63.75">
      <c r="A5747" s="126" t="s">
        <v>620</v>
      </c>
      <c r="B5747" s="126"/>
      <c r="C5747" s="127" t="s">
        <v>714</v>
      </c>
      <c r="D5747" s="121">
        <v>43070</v>
      </c>
      <c r="E5747" s="122" t="s">
        <v>12748</v>
      </c>
      <c r="F5747" s="122" t="s">
        <v>3</v>
      </c>
      <c r="G5747" s="122">
        <v>1566861</v>
      </c>
      <c r="H5747" s="126"/>
      <c r="I5747" s="130" t="s">
        <v>15766</v>
      </c>
      <c r="J5747" s="126"/>
      <c r="K5747" s="126"/>
      <c r="L5747" s="126"/>
      <c r="M5747" s="126"/>
      <c r="N5747" s="227">
        <v>0</v>
      </c>
      <c r="O5747" s="227">
        <v>1205.5999999999999</v>
      </c>
      <c r="P5747" s="126" t="s">
        <v>1331</v>
      </c>
    </row>
    <row r="5748" spans="1:16" ht="51">
      <c r="A5748" s="126">
        <v>650</v>
      </c>
      <c r="B5748" s="126"/>
      <c r="C5748" s="127" t="s">
        <v>233</v>
      </c>
      <c r="D5748" s="121">
        <v>43070</v>
      </c>
      <c r="E5748" s="122" t="s">
        <v>12749</v>
      </c>
      <c r="F5748" s="122" t="s">
        <v>3</v>
      </c>
      <c r="G5748" s="122">
        <v>1566869</v>
      </c>
      <c r="H5748" s="126"/>
      <c r="I5748" s="130" t="s">
        <v>15767</v>
      </c>
      <c r="J5748" s="126"/>
      <c r="K5748" s="126"/>
      <c r="L5748" s="126"/>
      <c r="M5748" s="126"/>
      <c r="N5748" s="227">
        <v>0</v>
      </c>
      <c r="O5748" s="227">
        <v>34368.79</v>
      </c>
      <c r="P5748" s="126" t="s">
        <v>1331</v>
      </c>
    </row>
    <row r="5749" spans="1:16" ht="51">
      <c r="A5749" s="126">
        <v>373</v>
      </c>
      <c r="B5749" s="126"/>
      <c r="C5749" s="127" t="s">
        <v>1273</v>
      </c>
      <c r="D5749" s="121">
        <v>43070</v>
      </c>
      <c r="E5749" s="122" t="s">
        <v>12750</v>
      </c>
      <c r="F5749" s="122" t="s">
        <v>3</v>
      </c>
      <c r="G5749" s="122">
        <v>1566875</v>
      </c>
      <c r="H5749" s="126"/>
      <c r="I5749" s="130" t="s">
        <v>15768</v>
      </c>
      <c r="J5749" s="126"/>
      <c r="K5749" s="126"/>
      <c r="L5749" s="126"/>
      <c r="M5749" s="126"/>
      <c r="N5749" s="227">
        <v>0</v>
      </c>
      <c r="O5749" s="227">
        <v>740.1</v>
      </c>
      <c r="P5749" s="126" t="s">
        <v>1331</v>
      </c>
    </row>
    <row r="5750" spans="1:16" ht="63.75">
      <c r="A5750" s="126">
        <v>87</v>
      </c>
      <c r="B5750" s="126"/>
      <c r="C5750" s="127" t="s">
        <v>712</v>
      </c>
      <c r="D5750" s="121">
        <v>43070</v>
      </c>
      <c r="E5750" s="122" t="s">
        <v>12751</v>
      </c>
      <c r="F5750" s="122" t="s">
        <v>3</v>
      </c>
      <c r="G5750" s="122">
        <v>1566889</v>
      </c>
      <c r="H5750" s="126"/>
      <c r="I5750" s="130" t="s">
        <v>15769</v>
      </c>
      <c r="J5750" s="126"/>
      <c r="K5750" s="126"/>
      <c r="L5750" s="126"/>
      <c r="M5750" s="126"/>
      <c r="N5750" s="227">
        <v>0</v>
      </c>
      <c r="O5750" s="227">
        <v>10330.200000000001</v>
      </c>
      <c r="P5750" s="126" t="s">
        <v>1331</v>
      </c>
    </row>
    <row r="5751" spans="1:16" ht="63.75">
      <c r="A5751" s="126">
        <v>650</v>
      </c>
      <c r="B5751" s="126"/>
      <c r="C5751" s="127" t="s">
        <v>233</v>
      </c>
      <c r="D5751" s="121">
        <v>43070</v>
      </c>
      <c r="E5751" s="122" t="s">
        <v>12752</v>
      </c>
      <c r="F5751" s="122" t="s">
        <v>3</v>
      </c>
      <c r="G5751" s="122">
        <v>1566891</v>
      </c>
      <c r="H5751" s="126"/>
      <c r="I5751" s="130" t="s">
        <v>15770</v>
      </c>
      <c r="J5751" s="126"/>
      <c r="K5751" s="126"/>
      <c r="L5751" s="126"/>
      <c r="M5751" s="126"/>
      <c r="N5751" s="227">
        <v>0</v>
      </c>
      <c r="O5751" s="227">
        <v>23061.98</v>
      </c>
      <c r="P5751" s="126" t="s">
        <v>1331</v>
      </c>
    </row>
    <row r="5752" spans="1:16" ht="76.5">
      <c r="A5752" s="126">
        <v>374</v>
      </c>
      <c r="B5752" s="126"/>
      <c r="C5752" s="127" t="s">
        <v>1274</v>
      </c>
      <c r="D5752" s="121">
        <v>43070</v>
      </c>
      <c r="E5752" s="122" t="s">
        <v>12753</v>
      </c>
      <c r="F5752" s="122" t="s">
        <v>3</v>
      </c>
      <c r="G5752" s="122">
        <v>1566894</v>
      </c>
      <c r="H5752" s="126"/>
      <c r="I5752" s="130" t="s">
        <v>15771</v>
      </c>
      <c r="J5752" s="126"/>
      <c r="K5752" s="126"/>
      <c r="L5752" s="126"/>
      <c r="M5752" s="126"/>
      <c r="N5752" s="227">
        <v>0</v>
      </c>
      <c r="O5752" s="227">
        <v>2620.66</v>
      </c>
      <c r="P5752" s="126" t="s">
        <v>1331</v>
      </c>
    </row>
    <row r="5753" spans="1:16" ht="51">
      <c r="A5753" s="126" t="s">
        <v>620</v>
      </c>
      <c r="B5753" s="126"/>
      <c r="C5753" s="127" t="s">
        <v>714</v>
      </c>
      <c r="D5753" s="121">
        <v>43070</v>
      </c>
      <c r="E5753" s="122" t="s">
        <v>12754</v>
      </c>
      <c r="F5753" s="122" t="s">
        <v>3</v>
      </c>
      <c r="G5753" s="122">
        <v>1566661</v>
      </c>
      <c r="H5753" s="126"/>
      <c r="I5753" s="130" t="s">
        <v>15772</v>
      </c>
      <c r="J5753" s="126"/>
      <c r="K5753" s="126"/>
      <c r="L5753" s="126"/>
      <c r="M5753" s="126"/>
      <c r="N5753" s="227">
        <v>0</v>
      </c>
      <c r="O5753" s="227">
        <v>330.38</v>
      </c>
      <c r="P5753" s="126" t="s">
        <v>1331</v>
      </c>
    </row>
    <row r="5754" spans="1:16" ht="51">
      <c r="A5754" s="126" t="s">
        <v>620</v>
      </c>
      <c r="B5754" s="126"/>
      <c r="C5754" s="127" t="s">
        <v>714</v>
      </c>
      <c r="D5754" s="121">
        <v>43070</v>
      </c>
      <c r="E5754" s="122" t="s">
        <v>12755</v>
      </c>
      <c r="F5754" s="122" t="s">
        <v>3</v>
      </c>
      <c r="G5754" s="122">
        <v>1566662</v>
      </c>
      <c r="H5754" s="126"/>
      <c r="I5754" s="130" t="s">
        <v>15773</v>
      </c>
      <c r="J5754" s="126"/>
      <c r="K5754" s="126"/>
      <c r="L5754" s="126"/>
      <c r="M5754" s="126"/>
      <c r="N5754" s="227">
        <v>0</v>
      </c>
      <c r="O5754" s="227">
        <v>612.24</v>
      </c>
      <c r="P5754" s="126" t="s">
        <v>1331</v>
      </c>
    </row>
    <row r="5755" spans="1:16" ht="51">
      <c r="A5755" s="126" t="s">
        <v>620</v>
      </c>
      <c r="B5755" s="126"/>
      <c r="C5755" s="127" t="s">
        <v>714</v>
      </c>
      <c r="D5755" s="121">
        <v>43070</v>
      </c>
      <c r="E5755" s="122" t="s">
        <v>12756</v>
      </c>
      <c r="F5755" s="122" t="s">
        <v>3</v>
      </c>
      <c r="G5755" s="122">
        <v>1566664</v>
      </c>
      <c r="H5755" s="126"/>
      <c r="I5755" s="130" t="s">
        <v>15774</v>
      </c>
      <c r="J5755" s="126"/>
      <c r="K5755" s="126"/>
      <c r="L5755" s="126"/>
      <c r="M5755" s="126"/>
      <c r="N5755" s="227">
        <v>0</v>
      </c>
      <c r="O5755" s="227">
        <v>629.45000000000005</v>
      </c>
      <c r="P5755" s="126" t="s">
        <v>1331</v>
      </c>
    </row>
    <row r="5756" spans="1:16" ht="38.25">
      <c r="A5756" s="126">
        <v>117</v>
      </c>
      <c r="B5756" s="126"/>
      <c r="C5756" s="127" t="s">
        <v>723</v>
      </c>
      <c r="D5756" s="121">
        <v>43070</v>
      </c>
      <c r="E5756" s="122" t="s">
        <v>12757</v>
      </c>
      <c r="F5756" s="122" t="s">
        <v>3</v>
      </c>
      <c r="G5756" s="122">
        <v>1566681</v>
      </c>
      <c r="H5756" s="126"/>
      <c r="I5756" s="130" t="s">
        <v>15775</v>
      </c>
      <c r="J5756" s="126"/>
      <c r="K5756" s="126"/>
      <c r="L5756" s="126"/>
      <c r="M5756" s="126"/>
      <c r="N5756" s="227">
        <v>0</v>
      </c>
      <c r="O5756" s="227">
        <v>1855</v>
      </c>
      <c r="P5756" s="126" t="s">
        <v>1331</v>
      </c>
    </row>
    <row r="5757" spans="1:16" ht="38.25">
      <c r="A5757" s="126">
        <v>117</v>
      </c>
      <c r="B5757" s="126"/>
      <c r="C5757" s="127" t="s">
        <v>723</v>
      </c>
      <c r="D5757" s="121">
        <v>43070</v>
      </c>
      <c r="E5757" s="122" t="s">
        <v>12758</v>
      </c>
      <c r="F5757" s="122" t="s">
        <v>3</v>
      </c>
      <c r="G5757" s="122">
        <v>1566683</v>
      </c>
      <c r="H5757" s="126"/>
      <c r="I5757" s="130" t="s">
        <v>15776</v>
      </c>
      <c r="J5757" s="126"/>
      <c r="K5757" s="126"/>
      <c r="L5757" s="126"/>
      <c r="M5757" s="126"/>
      <c r="N5757" s="227">
        <v>0</v>
      </c>
      <c r="O5757" s="227">
        <v>371</v>
      </c>
      <c r="P5757" s="126" t="s">
        <v>1331</v>
      </c>
    </row>
    <row r="5758" spans="1:16" ht="51">
      <c r="A5758" s="126" t="s">
        <v>620</v>
      </c>
      <c r="B5758" s="126"/>
      <c r="C5758" s="127" t="s">
        <v>714</v>
      </c>
      <c r="D5758" s="121">
        <v>43070</v>
      </c>
      <c r="E5758" s="122" t="s">
        <v>12759</v>
      </c>
      <c r="F5758" s="122" t="s">
        <v>3</v>
      </c>
      <c r="G5758" s="122">
        <v>1566701</v>
      </c>
      <c r="H5758" s="126"/>
      <c r="I5758" s="130" t="s">
        <v>15777</v>
      </c>
      <c r="J5758" s="126"/>
      <c r="K5758" s="126"/>
      <c r="L5758" s="126"/>
      <c r="M5758" s="126"/>
      <c r="N5758" s="227">
        <v>0</v>
      </c>
      <c r="O5758" s="227">
        <v>242.73</v>
      </c>
      <c r="P5758" s="126" t="s">
        <v>1331</v>
      </c>
    </row>
    <row r="5759" spans="1:16" ht="63.75">
      <c r="A5759" s="126">
        <v>20</v>
      </c>
      <c r="B5759" s="126"/>
      <c r="C5759" s="127" t="s">
        <v>694</v>
      </c>
      <c r="D5759" s="121">
        <v>43070</v>
      </c>
      <c r="E5759" s="122" t="s">
        <v>12760</v>
      </c>
      <c r="F5759" s="122" t="s">
        <v>3</v>
      </c>
      <c r="G5759" s="122">
        <v>1566706</v>
      </c>
      <c r="H5759" s="126"/>
      <c r="I5759" s="130" t="s">
        <v>15778</v>
      </c>
      <c r="J5759" s="126"/>
      <c r="K5759" s="126"/>
      <c r="L5759" s="126"/>
      <c r="M5759" s="126"/>
      <c r="N5759" s="227">
        <v>0</v>
      </c>
      <c r="O5759" s="227">
        <v>10</v>
      </c>
      <c r="P5759" s="126" t="s">
        <v>1331</v>
      </c>
    </row>
    <row r="5760" spans="1:16" ht="51">
      <c r="A5760" s="126" t="s">
        <v>620</v>
      </c>
      <c r="B5760" s="126"/>
      <c r="C5760" s="127" t="s">
        <v>714</v>
      </c>
      <c r="D5760" s="121">
        <v>43070</v>
      </c>
      <c r="E5760" s="122" t="s">
        <v>12761</v>
      </c>
      <c r="F5760" s="122" t="s">
        <v>3</v>
      </c>
      <c r="G5760" s="122">
        <v>1566839</v>
      </c>
      <c r="H5760" s="126"/>
      <c r="I5760" s="130" t="s">
        <v>15779</v>
      </c>
      <c r="J5760" s="126"/>
      <c r="K5760" s="126"/>
      <c r="L5760" s="126"/>
      <c r="M5760" s="126"/>
      <c r="N5760" s="227">
        <v>0</v>
      </c>
      <c r="O5760" s="227">
        <v>50</v>
      </c>
      <c r="P5760" s="126" t="s">
        <v>1331</v>
      </c>
    </row>
    <row r="5761" spans="1:16" ht="51">
      <c r="A5761" s="126" t="s">
        <v>620</v>
      </c>
      <c r="B5761" s="126"/>
      <c r="C5761" s="127" t="s">
        <v>714</v>
      </c>
      <c r="D5761" s="121">
        <v>43070</v>
      </c>
      <c r="E5761" s="122" t="s">
        <v>12762</v>
      </c>
      <c r="F5761" s="122" t="s">
        <v>3</v>
      </c>
      <c r="G5761" s="122">
        <v>1566857</v>
      </c>
      <c r="H5761" s="126"/>
      <c r="I5761" s="130" t="s">
        <v>15780</v>
      </c>
      <c r="J5761" s="126"/>
      <c r="K5761" s="126"/>
      <c r="L5761" s="126"/>
      <c r="M5761" s="126"/>
      <c r="N5761" s="227">
        <v>0</v>
      </c>
      <c r="O5761" s="227">
        <v>305</v>
      </c>
      <c r="P5761" s="126" t="s">
        <v>1331</v>
      </c>
    </row>
    <row r="5762" spans="1:16" ht="51">
      <c r="A5762" s="126" t="s">
        <v>620</v>
      </c>
      <c r="B5762" s="126"/>
      <c r="C5762" s="127" t="s">
        <v>714</v>
      </c>
      <c r="D5762" s="121">
        <v>43070</v>
      </c>
      <c r="E5762" s="122" t="s">
        <v>12763</v>
      </c>
      <c r="F5762" s="122" t="s">
        <v>3</v>
      </c>
      <c r="G5762" s="122">
        <v>1566937</v>
      </c>
      <c r="H5762" s="126"/>
      <c r="I5762" s="130" t="s">
        <v>15781</v>
      </c>
      <c r="J5762" s="126"/>
      <c r="K5762" s="126"/>
      <c r="L5762" s="126"/>
      <c r="M5762" s="126"/>
      <c r="N5762" s="227">
        <v>0</v>
      </c>
      <c r="O5762" s="227">
        <v>4072</v>
      </c>
      <c r="P5762" s="126" t="s">
        <v>1331</v>
      </c>
    </row>
    <row r="5763" spans="1:16" ht="51">
      <c r="A5763" s="126">
        <v>373</v>
      </c>
      <c r="B5763" s="126"/>
      <c r="C5763" s="127" t="s">
        <v>1273</v>
      </c>
      <c r="D5763" s="121">
        <v>43070</v>
      </c>
      <c r="E5763" s="122" t="s">
        <v>12764</v>
      </c>
      <c r="F5763" s="122" t="s">
        <v>3</v>
      </c>
      <c r="G5763" s="122">
        <v>1566942</v>
      </c>
      <c r="H5763" s="126"/>
      <c r="I5763" s="130" t="s">
        <v>9504</v>
      </c>
      <c r="J5763" s="126"/>
      <c r="K5763" s="126"/>
      <c r="L5763" s="126"/>
      <c r="M5763" s="126"/>
      <c r="N5763" s="227">
        <v>0</v>
      </c>
      <c r="O5763" s="227">
        <v>233.01</v>
      </c>
      <c r="P5763" s="126" t="s">
        <v>1331</v>
      </c>
    </row>
    <row r="5764" spans="1:16" ht="51">
      <c r="A5764" s="126" t="s">
        <v>620</v>
      </c>
      <c r="B5764" s="126"/>
      <c r="C5764" s="127" t="s">
        <v>714</v>
      </c>
      <c r="D5764" s="121">
        <v>43070</v>
      </c>
      <c r="E5764" s="122" t="s">
        <v>12765</v>
      </c>
      <c r="F5764" s="122" t="s">
        <v>3</v>
      </c>
      <c r="G5764" s="122">
        <v>1567026</v>
      </c>
      <c r="H5764" s="126"/>
      <c r="I5764" s="130" t="s">
        <v>2879</v>
      </c>
      <c r="J5764" s="126"/>
      <c r="K5764" s="126"/>
      <c r="L5764" s="126"/>
      <c r="M5764" s="126"/>
      <c r="N5764" s="227">
        <v>0</v>
      </c>
      <c r="O5764" s="227">
        <v>1000</v>
      </c>
      <c r="P5764" s="126" t="s">
        <v>1331</v>
      </c>
    </row>
    <row r="5765" spans="1:16" ht="38.25">
      <c r="A5765" s="126">
        <v>16</v>
      </c>
      <c r="B5765" s="126"/>
      <c r="C5765" s="127" t="s">
        <v>693</v>
      </c>
      <c r="D5765" s="121">
        <v>43070</v>
      </c>
      <c r="E5765" s="122" t="s">
        <v>12766</v>
      </c>
      <c r="F5765" s="122" t="s">
        <v>3</v>
      </c>
      <c r="G5765" s="122">
        <v>1567032</v>
      </c>
      <c r="H5765" s="126"/>
      <c r="I5765" s="130" t="s">
        <v>15782</v>
      </c>
      <c r="J5765" s="126"/>
      <c r="K5765" s="126"/>
      <c r="L5765" s="126"/>
      <c r="M5765" s="126"/>
      <c r="N5765" s="227">
        <v>0</v>
      </c>
      <c r="O5765" s="227">
        <v>1466.12</v>
      </c>
      <c r="P5765" s="126" t="s">
        <v>1331</v>
      </c>
    </row>
    <row r="5766" spans="1:16" ht="63.75">
      <c r="A5766" s="126">
        <v>681</v>
      </c>
      <c r="B5766" s="126"/>
      <c r="C5766" s="127" t="s">
        <v>238</v>
      </c>
      <c r="D5766" s="121">
        <v>43070</v>
      </c>
      <c r="E5766" s="122" t="s">
        <v>12767</v>
      </c>
      <c r="F5766" s="122" t="s">
        <v>3</v>
      </c>
      <c r="G5766" s="122">
        <v>1567069</v>
      </c>
      <c r="H5766" s="126"/>
      <c r="I5766" s="130" t="s">
        <v>15783</v>
      </c>
      <c r="J5766" s="126"/>
      <c r="K5766" s="126"/>
      <c r="L5766" s="126"/>
      <c r="M5766" s="126"/>
      <c r="N5766" s="227">
        <v>0</v>
      </c>
      <c r="O5766" s="227">
        <v>8</v>
      </c>
      <c r="P5766" s="126" t="s">
        <v>1331</v>
      </c>
    </row>
    <row r="5767" spans="1:16" ht="51">
      <c r="A5767" s="126" t="s">
        <v>620</v>
      </c>
      <c r="B5767" s="126"/>
      <c r="C5767" s="127" t="s">
        <v>714</v>
      </c>
      <c r="D5767" s="121">
        <v>43070</v>
      </c>
      <c r="E5767" s="122" t="s">
        <v>12768</v>
      </c>
      <c r="F5767" s="122" t="s">
        <v>3</v>
      </c>
      <c r="G5767" s="122">
        <v>1567103</v>
      </c>
      <c r="H5767" s="126"/>
      <c r="I5767" s="130" t="s">
        <v>15784</v>
      </c>
      <c r="J5767" s="126"/>
      <c r="K5767" s="126"/>
      <c r="L5767" s="126"/>
      <c r="M5767" s="126"/>
      <c r="N5767" s="227">
        <v>0</v>
      </c>
      <c r="O5767" s="227">
        <v>871.2</v>
      </c>
      <c r="P5767" s="126" t="s">
        <v>1331</v>
      </c>
    </row>
    <row r="5768" spans="1:16" ht="51">
      <c r="A5768" s="126" t="s">
        <v>620</v>
      </c>
      <c r="B5768" s="126"/>
      <c r="C5768" s="127" t="s">
        <v>714</v>
      </c>
      <c r="D5768" s="121">
        <v>43070</v>
      </c>
      <c r="E5768" s="122" t="s">
        <v>12769</v>
      </c>
      <c r="F5768" s="122" t="s">
        <v>3</v>
      </c>
      <c r="G5768" s="122">
        <v>1567110</v>
      </c>
      <c r="H5768" s="126"/>
      <c r="I5768" s="130" t="s">
        <v>15785</v>
      </c>
      <c r="J5768" s="126"/>
      <c r="K5768" s="126"/>
      <c r="L5768" s="126"/>
      <c r="M5768" s="126"/>
      <c r="N5768" s="227">
        <v>0</v>
      </c>
      <c r="O5768" s="227">
        <v>600</v>
      </c>
      <c r="P5768" s="126" t="s">
        <v>1331</v>
      </c>
    </row>
    <row r="5769" spans="1:16" ht="51">
      <c r="A5769" s="126" t="s">
        <v>620</v>
      </c>
      <c r="B5769" s="126"/>
      <c r="C5769" s="127" t="s">
        <v>714</v>
      </c>
      <c r="D5769" s="121">
        <v>43070</v>
      </c>
      <c r="E5769" s="122" t="s">
        <v>12770</v>
      </c>
      <c r="F5769" s="122" t="s">
        <v>3</v>
      </c>
      <c r="G5769" s="122">
        <v>1567112</v>
      </c>
      <c r="H5769" s="126"/>
      <c r="I5769" s="130" t="s">
        <v>15786</v>
      </c>
      <c r="J5769" s="126"/>
      <c r="K5769" s="126"/>
      <c r="L5769" s="126"/>
      <c r="M5769" s="126"/>
      <c r="N5769" s="227">
        <v>0</v>
      </c>
      <c r="O5769" s="227">
        <v>1161.5999999999999</v>
      </c>
      <c r="P5769" s="126" t="s">
        <v>1331</v>
      </c>
    </row>
    <row r="5770" spans="1:16" ht="51">
      <c r="A5770" s="126" t="s">
        <v>620</v>
      </c>
      <c r="B5770" s="126"/>
      <c r="C5770" s="127" t="s">
        <v>714</v>
      </c>
      <c r="D5770" s="121">
        <v>43070</v>
      </c>
      <c r="E5770" s="122" t="s">
        <v>12771</v>
      </c>
      <c r="F5770" s="122" t="s">
        <v>3</v>
      </c>
      <c r="G5770" s="122">
        <v>1567113</v>
      </c>
      <c r="H5770" s="126"/>
      <c r="I5770" s="130" t="s">
        <v>15787</v>
      </c>
      <c r="J5770" s="126"/>
      <c r="K5770" s="126"/>
      <c r="L5770" s="126"/>
      <c r="M5770" s="126"/>
      <c r="N5770" s="227">
        <v>0</v>
      </c>
      <c r="O5770" s="227">
        <v>56</v>
      </c>
      <c r="P5770" s="126" t="s">
        <v>1331</v>
      </c>
    </row>
    <row r="5771" spans="1:16" ht="51">
      <c r="A5771" s="126">
        <v>342</v>
      </c>
      <c r="B5771" s="126"/>
      <c r="C5771" s="127" t="s">
        <v>817</v>
      </c>
      <c r="D5771" s="121">
        <v>43070</v>
      </c>
      <c r="E5771" s="122" t="s">
        <v>12772</v>
      </c>
      <c r="F5771" s="122" t="s">
        <v>3</v>
      </c>
      <c r="G5771" s="122">
        <v>1567151</v>
      </c>
      <c r="H5771" s="126"/>
      <c r="I5771" s="130" t="s">
        <v>15788</v>
      </c>
      <c r="J5771" s="126"/>
      <c r="K5771" s="126"/>
      <c r="L5771" s="126"/>
      <c r="M5771" s="126"/>
      <c r="N5771" s="227">
        <v>0</v>
      </c>
      <c r="O5771" s="227">
        <v>1.25</v>
      </c>
      <c r="P5771" s="126" t="s">
        <v>1331</v>
      </c>
    </row>
    <row r="5772" spans="1:16" ht="63.75">
      <c r="A5772" s="126" t="s">
        <v>620</v>
      </c>
      <c r="B5772" s="126"/>
      <c r="C5772" s="127" t="s">
        <v>714</v>
      </c>
      <c r="D5772" s="121">
        <v>43070</v>
      </c>
      <c r="E5772" s="122" t="s">
        <v>12773</v>
      </c>
      <c r="F5772" s="122" t="s">
        <v>3</v>
      </c>
      <c r="G5772" s="122">
        <v>1567200</v>
      </c>
      <c r="H5772" s="126"/>
      <c r="I5772" s="130" t="s">
        <v>15789</v>
      </c>
      <c r="J5772" s="126"/>
      <c r="K5772" s="126"/>
      <c r="L5772" s="126"/>
      <c r="M5772" s="126"/>
      <c r="N5772" s="227">
        <v>0</v>
      </c>
      <c r="O5772" s="227">
        <v>33</v>
      </c>
      <c r="P5772" s="126" t="s">
        <v>1331</v>
      </c>
    </row>
    <row r="5773" spans="1:16" ht="63.75">
      <c r="A5773" s="126">
        <v>35</v>
      </c>
      <c r="B5773" s="126"/>
      <c r="C5773" s="127" t="s">
        <v>697</v>
      </c>
      <c r="D5773" s="121">
        <v>43073</v>
      </c>
      <c r="E5773" s="122" t="s">
        <v>12774</v>
      </c>
      <c r="F5773" s="122" t="s">
        <v>3</v>
      </c>
      <c r="G5773" s="122">
        <v>1567440</v>
      </c>
      <c r="H5773" s="126"/>
      <c r="I5773" s="130" t="s">
        <v>15790</v>
      </c>
      <c r="J5773" s="126"/>
      <c r="K5773" s="126"/>
      <c r="L5773" s="126"/>
      <c r="M5773" s="126"/>
      <c r="N5773" s="227">
        <v>0</v>
      </c>
      <c r="O5773" s="227">
        <v>640811.9</v>
      </c>
      <c r="P5773" s="126" t="s">
        <v>1331</v>
      </c>
    </row>
    <row r="5774" spans="1:16" ht="63.75">
      <c r="A5774" s="126">
        <v>35</v>
      </c>
      <c r="B5774" s="126"/>
      <c r="C5774" s="127" t="s">
        <v>697</v>
      </c>
      <c r="D5774" s="121">
        <v>43073</v>
      </c>
      <c r="E5774" s="122" t="s">
        <v>12775</v>
      </c>
      <c r="F5774" s="122" t="s">
        <v>3</v>
      </c>
      <c r="G5774" s="122">
        <v>1567444</v>
      </c>
      <c r="H5774" s="126"/>
      <c r="I5774" s="130" t="s">
        <v>15791</v>
      </c>
      <c r="J5774" s="126"/>
      <c r="K5774" s="126"/>
      <c r="L5774" s="126"/>
      <c r="M5774" s="126"/>
      <c r="N5774" s="227">
        <v>0</v>
      </c>
      <c r="O5774" s="227">
        <v>235313.58</v>
      </c>
      <c r="P5774" s="126" t="s">
        <v>1331</v>
      </c>
    </row>
    <row r="5775" spans="1:16" ht="51">
      <c r="A5775" s="126">
        <v>523</v>
      </c>
      <c r="B5775" s="126"/>
      <c r="C5775" s="127" t="s">
        <v>846</v>
      </c>
      <c r="D5775" s="121">
        <v>43073</v>
      </c>
      <c r="E5775" s="122" t="s">
        <v>12776</v>
      </c>
      <c r="F5775" s="122" t="s">
        <v>3</v>
      </c>
      <c r="G5775" s="122">
        <v>1567470</v>
      </c>
      <c r="H5775" s="126"/>
      <c r="I5775" s="130" t="s">
        <v>15792</v>
      </c>
      <c r="J5775" s="126"/>
      <c r="K5775" s="126"/>
      <c r="L5775" s="126"/>
      <c r="M5775" s="126"/>
      <c r="N5775" s="227">
        <v>0</v>
      </c>
      <c r="O5775" s="227">
        <v>2312.62</v>
      </c>
      <c r="P5775" s="126" t="s">
        <v>1331</v>
      </c>
    </row>
    <row r="5776" spans="1:16" ht="51">
      <c r="A5776" s="126" t="s">
        <v>620</v>
      </c>
      <c r="B5776" s="126"/>
      <c r="C5776" s="127" t="s">
        <v>714</v>
      </c>
      <c r="D5776" s="121">
        <v>43073</v>
      </c>
      <c r="E5776" s="122" t="s">
        <v>12777</v>
      </c>
      <c r="F5776" s="122" t="s">
        <v>3</v>
      </c>
      <c r="G5776" s="122">
        <v>1567574</v>
      </c>
      <c r="H5776" s="126"/>
      <c r="I5776" s="130" t="s">
        <v>15793</v>
      </c>
      <c r="J5776" s="126"/>
      <c r="K5776" s="126"/>
      <c r="L5776" s="126"/>
      <c r="M5776" s="126"/>
      <c r="N5776" s="227">
        <v>0</v>
      </c>
      <c r="O5776" s="227">
        <v>15007.51</v>
      </c>
      <c r="P5776" s="126" t="s">
        <v>1331</v>
      </c>
    </row>
    <row r="5777" spans="1:16" ht="51">
      <c r="A5777" s="126" t="s">
        <v>620</v>
      </c>
      <c r="B5777" s="126"/>
      <c r="C5777" s="127" t="s">
        <v>714</v>
      </c>
      <c r="D5777" s="121">
        <v>43073</v>
      </c>
      <c r="E5777" s="122" t="s">
        <v>12778</v>
      </c>
      <c r="F5777" s="122" t="s">
        <v>3</v>
      </c>
      <c r="G5777" s="122">
        <v>1567576</v>
      </c>
      <c r="H5777" s="126"/>
      <c r="I5777" s="130" t="s">
        <v>15794</v>
      </c>
      <c r="J5777" s="126"/>
      <c r="K5777" s="126"/>
      <c r="L5777" s="126"/>
      <c r="M5777" s="126"/>
      <c r="N5777" s="227">
        <v>0</v>
      </c>
      <c r="O5777" s="227">
        <v>122.43</v>
      </c>
      <c r="P5777" s="126" t="s">
        <v>1331</v>
      </c>
    </row>
    <row r="5778" spans="1:16" ht="38.25">
      <c r="A5778" s="126">
        <v>572</v>
      </c>
      <c r="B5778" s="126"/>
      <c r="C5778" s="127" t="s">
        <v>849</v>
      </c>
      <c r="D5778" s="121">
        <v>43073</v>
      </c>
      <c r="E5778" s="122" t="s">
        <v>12779</v>
      </c>
      <c r="F5778" s="122" t="s">
        <v>3</v>
      </c>
      <c r="G5778" s="122">
        <v>1567636</v>
      </c>
      <c r="H5778" s="126"/>
      <c r="I5778" s="130" t="s">
        <v>15795</v>
      </c>
      <c r="J5778" s="126"/>
      <c r="K5778" s="126"/>
      <c r="L5778" s="126"/>
      <c r="M5778" s="126"/>
      <c r="N5778" s="227">
        <v>0</v>
      </c>
      <c r="O5778" s="227">
        <v>292</v>
      </c>
      <c r="P5778" s="126" t="s">
        <v>1331</v>
      </c>
    </row>
    <row r="5779" spans="1:16" ht="51">
      <c r="A5779" s="126">
        <v>201</v>
      </c>
      <c r="B5779" s="126"/>
      <c r="C5779" s="127" t="s">
        <v>757</v>
      </c>
      <c r="D5779" s="121">
        <v>43073</v>
      </c>
      <c r="E5779" s="122" t="s">
        <v>12780</v>
      </c>
      <c r="F5779" s="122" t="s">
        <v>3</v>
      </c>
      <c r="G5779" s="122">
        <v>1567729</v>
      </c>
      <c r="H5779" s="126"/>
      <c r="I5779" s="130" t="s">
        <v>15796</v>
      </c>
      <c r="J5779" s="126"/>
      <c r="K5779" s="126"/>
      <c r="L5779" s="126"/>
      <c r="M5779" s="126"/>
      <c r="N5779" s="227">
        <v>0</v>
      </c>
      <c r="O5779" s="227">
        <v>569</v>
      </c>
      <c r="P5779" s="126" t="s">
        <v>1331</v>
      </c>
    </row>
    <row r="5780" spans="1:16" ht="51">
      <c r="A5780" s="126" t="s">
        <v>620</v>
      </c>
      <c r="B5780" s="126"/>
      <c r="C5780" s="127" t="s">
        <v>714</v>
      </c>
      <c r="D5780" s="121">
        <v>43073</v>
      </c>
      <c r="E5780" s="122" t="s">
        <v>12781</v>
      </c>
      <c r="F5780" s="122" t="s">
        <v>3</v>
      </c>
      <c r="G5780" s="122">
        <v>1567422</v>
      </c>
      <c r="H5780" s="126"/>
      <c r="I5780" s="130" t="s">
        <v>15797</v>
      </c>
      <c r="J5780" s="126"/>
      <c r="K5780" s="126"/>
      <c r="L5780" s="126"/>
      <c r="M5780" s="126"/>
      <c r="N5780" s="227">
        <v>0</v>
      </c>
      <c r="O5780" s="227">
        <v>30</v>
      </c>
      <c r="P5780" s="126" t="s">
        <v>1331</v>
      </c>
    </row>
    <row r="5781" spans="1:16" ht="38.25">
      <c r="A5781" s="126">
        <v>70</v>
      </c>
      <c r="B5781" s="126"/>
      <c r="C5781" s="127" t="s">
        <v>706</v>
      </c>
      <c r="D5781" s="121">
        <v>43073</v>
      </c>
      <c r="E5781" s="122" t="s">
        <v>12782</v>
      </c>
      <c r="F5781" s="122" t="s">
        <v>3</v>
      </c>
      <c r="G5781" s="122">
        <v>1567426</v>
      </c>
      <c r="H5781" s="126"/>
      <c r="I5781" s="130" t="s">
        <v>15798</v>
      </c>
      <c r="J5781" s="126"/>
      <c r="K5781" s="126"/>
      <c r="L5781" s="126"/>
      <c r="M5781" s="126"/>
      <c r="N5781" s="227">
        <v>0</v>
      </c>
      <c r="O5781" s="227">
        <v>90</v>
      </c>
      <c r="P5781" s="126" t="s">
        <v>12606</v>
      </c>
    </row>
    <row r="5782" spans="1:16" ht="51">
      <c r="A5782" s="126" t="s">
        <v>620</v>
      </c>
      <c r="B5782" s="126"/>
      <c r="C5782" s="127" t="s">
        <v>714</v>
      </c>
      <c r="D5782" s="121">
        <v>43073</v>
      </c>
      <c r="E5782" s="122" t="s">
        <v>12783</v>
      </c>
      <c r="F5782" s="122" t="s">
        <v>3</v>
      </c>
      <c r="G5782" s="122">
        <v>1567460</v>
      </c>
      <c r="H5782" s="126"/>
      <c r="I5782" s="130" t="s">
        <v>15799</v>
      </c>
      <c r="J5782" s="126"/>
      <c r="K5782" s="126"/>
      <c r="L5782" s="126"/>
      <c r="M5782" s="126"/>
      <c r="N5782" s="227">
        <v>0</v>
      </c>
      <c r="O5782" s="227">
        <v>307</v>
      </c>
      <c r="P5782" s="126" t="s">
        <v>1331</v>
      </c>
    </row>
    <row r="5783" spans="1:16" ht="51">
      <c r="A5783" s="126" t="s">
        <v>620</v>
      </c>
      <c r="B5783" s="126"/>
      <c r="C5783" s="127" t="s">
        <v>714</v>
      </c>
      <c r="D5783" s="121">
        <v>43073</v>
      </c>
      <c r="E5783" s="122" t="s">
        <v>12784</v>
      </c>
      <c r="F5783" s="122" t="s">
        <v>3</v>
      </c>
      <c r="G5783" s="122">
        <v>1567488</v>
      </c>
      <c r="H5783" s="126"/>
      <c r="I5783" s="130" t="s">
        <v>15800</v>
      </c>
      <c r="J5783" s="126"/>
      <c r="K5783" s="126"/>
      <c r="L5783" s="126"/>
      <c r="M5783" s="126"/>
      <c r="N5783" s="227">
        <v>0</v>
      </c>
      <c r="O5783" s="227">
        <v>0.4</v>
      </c>
      <c r="P5783" s="126" t="s">
        <v>12606</v>
      </c>
    </row>
    <row r="5784" spans="1:16" ht="51">
      <c r="A5784" s="126" t="s">
        <v>620</v>
      </c>
      <c r="B5784" s="126"/>
      <c r="C5784" s="127" t="s">
        <v>714</v>
      </c>
      <c r="D5784" s="121">
        <v>43073</v>
      </c>
      <c r="E5784" s="122" t="s">
        <v>12785</v>
      </c>
      <c r="F5784" s="122" t="s">
        <v>3</v>
      </c>
      <c r="G5784" s="122">
        <v>1567491</v>
      </c>
      <c r="H5784" s="126"/>
      <c r="I5784" s="130" t="s">
        <v>15801</v>
      </c>
      <c r="J5784" s="126"/>
      <c r="K5784" s="126"/>
      <c r="L5784" s="126"/>
      <c r="M5784" s="126"/>
      <c r="N5784" s="227">
        <v>0</v>
      </c>
      <c r="O5784" s="227">
        <v>400</v>
      </c>
      <c r="P5784" s="126" t="s">
        <v>1331</v>
      </c>
    </row>
    <row r="5785" spans="1:16" ht="51">
      <c r="A5785" s="126">
        <v>20</v>
      </c>
      <c r="B5785" s="126"/>
      <c r="C5785" s="127" t="s">
        <v>694</v>
      </c>
      <c r="D5785" s="121">
        <v>43073</v>
      </c>
      <c r="E5785" s="122" t="s">
        <v>12786</v>
      </c>
      <c r="F5785" s="122" t="s">
        <v>3</v>
      </c>
      <c r="G5785" s="122">
        <v>1567623</v>
      </c>
      <c r="H5785" s="126"/>
      <c r="I5785" s="130" t="s">
        <v>15802</v>
      </c>
      <c r="J5785" s="126"/>
      <c r="K5785" s="126"/>
      <c r="L5785" s="126"/>
      <c r="M5785" s="126"/>
      <c r="N5785" s="227">
        <v>0</v>
      </c>
      <c r="O5785" s="227">
        <v>232.32</v>
      </c>
      <c r="P5785" s="126" t="s">
        <v>1331</v>
      </c>
    </row>
    <row r="5786" spans="1:16" ht="51">
      <c r="A5786" s="126">
        <v>70</v>
      </c>
      <c r="B5786" s="126"/>
      <c r="C5786" s="127" t="s">
        <v>706</v>
      </c>
      <c r="D5786" s="121">
        <v>43073</v>
      </c>
      <c r="E5786" s="122" t="s">
        <v>12787</v>
      </c>
      <c r="F5786" s="122" t="s">
        <v>3</v>
      </c>
      <c r="G5786" s="122">
        <v>1567633</v>
      </c>
      <c r="H5786" s="126"/>
      <c r="I5786" s="130" t="s">
        <v>15803</v>
      </c>
      <c r="J5786" s="126"/>
      <c r="K5786" s="126"/>
      <c r="L5786" s="126"/>
      <c r="M5786" s="126"/>
      <c r="N5786" s="227">
        <v>0</v>
      </c>
      <c r="O5786" s="227">
        <v>10</v>
      </c>
      <c r="P5786" s="126" t="s">
        <v>12606</v>
      </c>
    </row>
    <row r="5787" spans="1:16" ht="51">
      <c r="A5787" s="126">
        <v>650</v>
      </c>
      <c r="B5787" s="126"/>
      <c r="C5787" s="127" t="s">
        <v>233</v>
      </c>
      <c r="D5787" s="121">
        <v>43073</v>
      </c>
      <c r="E5787" s="122" t="s">
        <v>12788</v>
      </c>
      <c r="F5787" s="122" t="s">
        <v>3</v>
      </c>
      <c r="G5787" s="122">
        <v>1567644</v>
      </c>
      <c r="H5787" s="126"/>
      <c r="I5787" s="130" t="s">
        <v>15804</v>
      </c>
      <c r="J5787" s="126"/>
      <c r="K5787" s="126"/>
      <c r="L5787" s="126"/>
      <c r="M5787" s="126"/>
      <c r="N5787" s="227">
        <v>0</v>
      </c>
      <c r="O5787" s="227">
        <v>2.5</v>
      </c>
      <c r="P5787" s="126" t="s">
        <v>12606</v>
      </c>
    </row>
    <row r="5788" spans="1:16" ht="38.25">
      <c r="A5788" s="126">
        <v>660</v>
      </c>
      <c r="B5788" s="126"/>
      <c r="C5788" s="127" t="s">
        <v>234</v>
      </c>
      <c r="D5788" s="121">
        <v>43073</v>
      </c>
      <c r="E5788" s="122" t="s">
        <v>12789</v>
      </c>
      <c r="F5788" s="122" t="s">
        <v>3</v>
      </c>
      <c r="G5788" s="122">
        <v>1567716</v>
      </c>
      <c r="H5788" s="126"/>
      <c r="I5788" s="130" t="s">
        <v>15805</v>
      </c>
      <c r="J5788" s="126"/>
      <c r="K5788" s="126"/>
      <c r="L5788" s="126"/>
      <c r="M5788" s="126"/>
      <c r="N5788" s="227">
        <v>0</v>
      </c>
      <c r="O5788" s="227">
        <v>1798.6</v>
      </c>
      <c r="P5788" s="126" t="s">
        <v>1331</v>
      </c>
    </row>
    <row r="5789" spans="1:16" ht="51">
      <c r="A5789" s="126" t="s">
        <v>620</v>
      </c>
      <c r="B5789" s="126"/>
      <c r="C5789" s="127" t="s">
        <v>714</v>
      </c>
      <c r="D5789" s="121">
        <v>43073</v>
      </c>
      <c r="E5789" s="122" t="s">
        <v>12790</v>
      </c>
      <c r="F5789" s="122" t="s">
        <v>3</v>
      </c>
      <c r="G5789" s="122">
        <v>1567743</v>
      </c>
      <c r="H5789" s="126"/>
      <c r="I5789" s="130" t="s">
        <v>15806</v>
      </c>
      <c r="J5789" s="126"/>
      <c r="K5789" s="126"/>
      <c r="L5789" s="126"/>
      <c r="M5789" s="126"/>
      <c r="N5789" s="227">
        <v>0</v>
      </c>
      <c r="O5789" s="227">
        <v>695</v>
      </c>
      <c r="P5789" s="126" t="s">
        <v>1331</v>
      </c>
    </row>
    <row r="5790" spans="1:16" ht="51">
      <c r="A5790" s="126" t="s">
        <v>620</v>
      </c>
      <c r="B5790" s="126"/>
      <c r="C5790" s="127" t="s">
        <v>714</v>
      </c>
      <c r="D5790" s="121">
        <v>43073</v>
      </c>
      <c r="E5790" s="122" t="s">
        <v>12791</v>
      </c>
      <c r="F5790" s="122" t="s">
        <v>3</v>
      </c>
      <c r="G5790" s="122">
        <v>1567747</v>
      </c>
      <c r="H5790" s="126"/>
      <c r="I5790" s="130" t="s">
        <v>15807</v>
      </c>
      <c r="J5790" s="126"/>
      <c r="K5790" s="126"/>
      <c r="L5790" s="126"/>
      <c r="M5790" s="126"/>
      <c r="N5790" s="227">
        <v>0</v>
      </c>
      <c r="O5790" s="227">
        <v>11409.4</v>
      </c>
      <c r="P5790" s="126" t="s">
        <v>1331</v>
      </c>
    </row>
    <row r="5791" spans="1:16" ht="38.25">
      <c r="A5791" s="126">
        <v>35</v>
      </c>
      <c r="B5791" s="126"/>
      <c r="C5791" s="127" t="s">
        <v>697</v>
      </c>
      <c r="D5791" s="121">
        <v>43073</v>
      </c>
      <c r="E5791" s="122" t="s">
        <v>12792</v>
      </c>
      <c r="F5791" s="122" t="s">
        <v>3</v>
      </c>
      <c r="G5791" s="122">
        <v>1567806</v>
      </c>
      <c r="H5791" s="126"/>
      <c r="I5791" s="130" t="s">
        <v>6539</v>
      </c>
      <c r="J5791" s="126"/>
      <c r="K5791" s="126"/>
      <c r="L5791" s="126"/>
      <c r="M5791" s="126"/>
      <c r="N5791" s="227">
        <v>0</v>
      </c>
      <c r="O5791" s="227">
        <v>460</v>
      </c>
      <c r="P5791" s="126" t="s">
        <v>1331</v>
      </c>
    </row>
    <row r="5792" spans="1:16" ht="63.75">
      <c r="A5792" s="126" t="s">
        <v>620</v>
      </c>
      <c r="B5792" s="126"/>
      <c r="C5792" s="127" t="s">
        <v>714</v>
      </c>
      <c r="D5792" s="121">
        <v>43073</v>
      </c>
      <c r="E5792" s="122" t="s">
        <v>12793</v>
      </c>
      <c r="F5792" s="122" t="s">
        <v>3</v>
      </c>
      <c r="G5792" s="122">
        <v>1567919</v>
      </c>
      <c r="H5792" s="126"/>
      <c r="I5792" s="130" t="s">
        <v>15808</v>
      </c>
      <c r="J5792" s="126"/>
      <c r="K5792" s="126"/>
      <c r="L5792" s="126"/>
      <c r="M5792" s="126"/>
      <c r="N5792" s="227">
        <v>0</v>
      </c>
      <c r="O5792" s="227">
        <v>390</v>
      </c>
      <c r="P5792" s="126" t="s">
        <v>1331</v>
      </c>
    </row>
    <row r="5793" spans="1:16" ht="51">
      <c r="A5793" s="126">
        <v>292</v>
      </c>
      <c r="B5793" s="126"/>
      <c r="C5793" s="127" t="s">
        <v>152</v>
      </c>
      <c r="D5793" s="121">
        <v>43073</v>
      </c>
      <c r="E5793" s="122" t="s">
        <v>12794</v>
      </c>
      <c r="F5793" s="122" t="s">
        <v>3</v>
      </c>
      <c r="G5793" s="122">
        <v>1568006</v>
      </c>
      <c r="H5793" s="126"/>
      <c r="I5793" s="130" t="s">
        <v>9672</v>
      </c>
      <c r="J5793" s="126"/>
      <c r="K5793" s="126"/>
      <c r="L5793" s="126"/>
      <c r="M5793" s="126"/>
      <c r="N5793" s="227">
        <v>0</v>
      </c>
      <c r="O5793" s="227">
        <v>394</v>
      </c>
      <c r="P5793" s="126" t="s">
        <v>1331</v>
      </c>
    </row>
    <row r="5794" spans="1:16" ht="51">
      <c r="A5794" s="126">
        <v>292</v>
      </c>
      <c r="B5794" s="126"/>
      <c r="C5794" s="127" t="s">
        <v>152</v>
      </c>
      <c r="D5794" s="121">
        <v>43073</v>
      </c>
      <c r="E5794" s="122" t="s">
        <v>12795</v>
      </c>
      <c r="F5794" s="122" t="s">
        <v>3</v>
      </c>
      <c r="G5794" s="122">
        <v>1568009</v>
      </c>
      <c r="H5794" s="126"/>
      <c r="I5794" s="130" t="s">
        <v>7518</v>
      </c>
      <c r="J5794" s="126"/>
      <c r="K5794" s="126"/>
      <c r="L5794" s="126"/>
      <c r="M5794" s="126"/>
      <c r="N5794" s="227">
        <v>0</v>
      </c>
      <c r="O5794" s="227">
        <v>401</v>
      </c>
      <c r="P5794" s="126" t="s">
        <v>1331</v>
      </c>
    </row>
    <row r="5795" spans="1:16" ht="51">
      <c r="A5795" s="126">
        <v>292</v>
      </c>
      <c r="B5795" s="126"/>
      <c r="C5795" s="127" t="s">
        <v>152</v>
      </c>
      <c r="D5795" s="121">
        <v>43073</v>
      </c>
      <c r="E5795" s="122" t="s">
        <v>12796</v>
      </c>
      <c r="F5795" s="122" t="s">
        <v>3</v>
      </c>
      <c r="G5795" s="122">
        <v>1568012</v>
      </c>
      <c r="H5795" s="126"/>
      <c r="I5795" s="130" t="s">
        <v>7518</v>
      </c>
      <c r="J5795" s="126"/>
      <c r="K5795" s="126"/>
      <c r="L5795" s="126"/>
      <c r="M5795" s="126"/>
      <c r="N5795" s="227">
        <v>0</v>
      </c>
      <c r="O5795" s="227">
        <v>355</v>
      </c>
      <c r="P5795" s="126" t="s">
        <v>1331</v>
      </c>
    </row>
    <row r="5796" spans="1:16" ht="51">
      <c r="A5796" s="126">
        <v>292</v>
      </c>
      <c r="B5796" s="126"/>
      <c r="C5796" s="127" t="s">
        <v>152</v>
      </c>
      <c r="D5796" s="121">
        <v>43073</v>
      </c>
      <c r="E5796" s="122" t="s">
        <v>12797</v>
      </c>
      <c r="F5796" s="122" t="s">
        <v>3</v>
      </c>
      <c r="G5796" s="122">
        <v>1568016</v>
      </c>
      <c r="H5796" s="126"/>
      <c r="I5796" s="130" t="s">
        <v>9672</v>
      </c>
      <c r="J5796" s="126"/>
      <c r="K5796" s="126"/>
      <c r="L5796" s="126"/>
      <c r="M5796" s="126"/>
      <c r="N5796" s="227">
        <v>0</v>
      </c>
      <c r="O5796" s="227">
        <v>21</v>
      </c>
      <c r="P5796" s="126" t="s">
        <v>1331</v>
      </c>
    </row>
    <row r="5797" spans="1:16" ht="51">
      <c r="A5797" s="126" t="s">
        <v>620</v>
      </c>
      <c r="B5797" s="126"/>
      <c r="C5797" s="127" t="s">
        <v>714</v>
      </c>
      <c r="D5797" s="121">
        <v>43073</v>
      </c>
      <c r="E5797" s="122" t="s">
        <v>12798</v>
      </c>
      <c r="F5797" s="122" t="s">
        <v>3</v>
      </c>
      <c r="G5797" s="122">
        <v>1568019</v>
      </c>
      <c r="H5797" s="126"/>
      <c r="I5797" s="130" t="s">
        <v>15809</v>
      </c>
      <c r="J5797" s="126"/>
      <c r="K5797" s="126"/>
      <c r="L5797" s="126"/>
      <c r="M5797" s="126"/>
      <c r="N5797" s="227">
        <v>0</v>
      </c>
      <c r="O5797" s="227">
        <v>55</v>
      </c>
      <c r="P5797" s="126" t="s">
        <v>1331</v>
      </c>
    </row>
    <row r="5798" spans="1:16" ht="51">
      <c r="A5798" s="126">
        <v>287</v>
      </c>
      <c r="B5798" s="126"/>
      <c r="C5798" s="127" t="s">
        <v>791</v>
      </c>
      <c r="D5798" s="121">
        <v>43074</v>
      </c>
      <c r="E5798" s="122" t="s">
        <v>12799</v>
      </c>
      <c r="F5798" s="122" t="s">
        <v>3</v>
      </c>
      <c r="G5798" s="122">
        <v>1568322</v>
      </c>
      <c r="H5798" s="126"/>
      <c r="I5798" s="130" t="s">
        <v>15810</v>
      </c>
      <c r="J5798" s="126"/>
      <c r="K5798" s="126"/>
      <c r="L5798" s="126"/>
      <c r="M5798" s="126"/>
      <c r="N5798" s="227">
        <v>0</v>
      </c>
      <c r="O5798" s="227">
        <v>7220.14</v>
      </c>
      <c r="P5798" s="126" t="s">
        <v>1331</v>
      </c>
    </row>
    <row r="5799" spans="1:16" ht="51">
      <c r="A5799" s="126" t="s">
        <v>620</v>
      </c>
      <c r="B5799" s="126"/>
      <c r="C5799" s="127" t="s">
        <v>714</v>
      </c>
      <c r="D5799" s="121">
        <v>43074</v>
      </c>
      <c r="E5799" s="122" t="s">
        <v>12800</v>
      </c>
      <c r="F5799" s="122" t="s">
        <v>3</v>
      </c>
      <c r="G5799" s="122">
        <v>1568327</v>
      </c>
      <c r="H5799" s="126"/>
      <c r="I5799" s="130" t="s">
        <v>15811</v>
      </c>
      <c r="J5799" s="126"/>
      <c r="K5799" s="126"/>
      <c r="L5799" s="126"/>
      <c r="M5799" s="126"/>
      <c r="N5799" s="227">
        <v>0</v>
      </c>
      <c r="O5799" s="227">
        <v>64999.85</v>
      </c>
      <c r="P5799" s="126" t="s">
        <v>1331</v>
      </c>
    </row>
    <row r="5800" spans="1:16" ht="63.75">
      <c r="A5800" s="126">
        <v>287</v>
      </c>
      <c r="B5800" s="126"/>
      <c r="C5800" s="127" t="s">
        <v>791</v>
      </c>
      <c r="D5800" s="121">
        <v>43074</v>
      </c>
      <c r="E5800" s="122" t="s">
        <v>12801</v>
      </c>
      <c r="F5800" s="122" t="s">
        <v>3</v>
      </c>
      <c r="G5800" s="122">
        <v>1568328</v>
      </c>
      <c r="H5800" s="126"/>
      <c r="I5800" s="130" t="s">
        <v>15812</v>
      </c>
      <c r="J5800" s="126"/>
      <c r="K5800" s="126"/>
      <c r="L5800" s="126"/>
      <c r="M5800" s="126"/>
      <c r="N5800" s="227">
        <v>0</v>
      </c>
      <c r="O5800" s="227">
        <v>170302.81</v>
      </c>
      <c r="P5800" s="126" t="s">
        <v>1331</v>
      </c>
    </row>
    <row r="5801" spans="1:16" ht="51">
      <c r="A5801" s="126">
        <v>523</v>
      </c>
      <c r="B5801" s="126"/>
      <c r="C5801" s="127" t="s">
        <v>846</v>
      </c>
      <c r="D5801" s="121">
        <v>43074</v>
      </c>
      <c r="E5801" s="122" t="s">
        <v>12802</v>
      </c>
      <c r="F5801" s="122" t="s">
        <v>3</v>
      </c>
      <c r="G5801" s="122">
        <v>1568331</v>
      </c>
      <c r="H5801" s="126"/>
      <c r="I5801" s="130" t="s">
        <v>15813</v>
      </c>
      <c r="J5801" s="126"/>
      <c r="K5801" s="126"/>
      <c r="L5801" s="126"/>
      <c r="M5801" s="126"/>
      <c r="N5801" s="227">
        <v>0</v>
      </c>
      <c r="O5801" s="227">
        <v>109</v>
      </c>
      <c r="P5801" s="126" t="s">
        <v>1331</v>
      </c>
    </row>
    <row r="5802" spans="1:16" ht="63.75">
      <c r="A5802" s="126">
        <v>287</v>
      </c>
      <c r="B5802" s="126"/>
      <c r="C5802" s="127" t="s">
        <v>791</v>
      </c>
      <c r="D5802" s="121">
        <v>43074</v>
      </c>
      <c r="E5802" s="122" t="s">
        <v>12803</v>
      </c>
      <c r="F5802" s="122" t="s">
        <v>3</v>
      </c>
      <c r="G5802" s="122">
        <v>1568333</v>
      </c>
      <c r="H5802" s="126"/>
      <c r="I5802" s="130" t="s">
        <v>15814</v>
      </c>
      <c r="J5802" s="126"/>
      <c r="K5802" s="126"/>
      <c r="L5802" s="126"/>
      <c r="M5802" s="126"/>
      <c r="N5802" s="227">
        <v>0</v>
      </c>
      <c r="O5802" s="227">
        <v>171400.15</v>
      </c>
      <c r="P5802" s="126" t="s">
        <v>1331</v>
      </c>
    </row>
    <row r="5803" spans="1:16" ht="51">
      <c r="A5803" s="126">
        <v>523</v>
      </c>
      <c r="B5803" s="126"/>
      <c r="C5803" s="127" t="s">
        <v>846</v>
      </c>
      <c r="D5803" s="121">
        <v>43074</v>
      </c>
      <c r="E5803" s="122" t="s">
        <v>12804</v>
      </c>
      <c r="F5803" s="122" t="s">
        <v>3</v>
      </c>
      <c r="G5803" s="122">
        <v>1568334</v>
      </c>
      <c r="H5803" s="126"/>
      <c r="I5803" s="130" t="s">
        <v>15815</v>
      </c>
      <c r="J5803" s="126"/>
      <c r="K5803" s="126"/>
      <c r="L5803" s="126"/>
      <c r="M5803" s="126"/>
      <c r="N5803" s="227">
        <v>0</v>
      </c>
      <c r="O5803" s="227">
        <v>437</v>
      </c>
      <c r="P5803" s="126" t="s">
        <v>1331</v>
      </c>
    </row>
    <row r="5804" spans="1:16" ht="63.75">
      <c r="A5804" s="126">
        <v>287</v>
      </c>
      <c r="B5804" s="126"/>
      <c r="C5804" s="127" t="s">
        <v>791</v>
      </c>
      <c r="D5804" s="121">
        <v>43074</v>
      </c>
      <c r="E5804" s="122" t="s">
        <v>12805</v>
      </c>
      <c r="F5804" s="122" t="s">
        <v>3</v>
      </c>
      <c r="G5804" s="122">
        <v>1568336</v>
      </c>
      <c r="H5804" s="126"/>
      <c r="I5804" s="130" t="s">
        <v>15816</v>
      </c>
      <c r="J5804" s="126"/>
      <c r="K5804" s="126"/>
      <c r="L5804" s="126"/>
      <c r="M5804" s="126"/>
      <c r="N5804" s="227">
        <v>0</v>
      </c>
      <c r="O5804" s="227">
        <v>935272.76</v>
      </c>
      <c r="P5804" s="126" t="s">
        <v>1331</v>
      </c>
    </row>
    <row r="5805" spans="1:16" ht="51">
      <c r="A5805" s="126">
        <v>35</v>
      </c>
      <c r="B5805" s="126"/>
      <c r="C5805" s="127" t="s">
        <v>697</v>
      </c>
      <c r="D5805" s="121">
        <v>43074</v>
      </c>
      <c r="E5805" s="122" t="s">
        <v>12806</v>
      </c>
      <c r="F5805" s="122" t="s">
        <v>3</v>
      </c>
      <c r="G5805" s="122">
        <v>1568385</v>
      </c>
      <c r="H5805" s="126"/>
      <c r="I5805" s="130" t="s">
        <v>15817</v>
      </c>
      <c r="J5805" s="126"/>
      <c r="K5805" s="126"/>
      <c r="L5805" s="126"/>
      <c r="M5805" s="126"/>
      <c r="N5805" s="227">
        <v>0</v>
      </c>
      <c r="O5805" s="227">
        <v>82111.48</v>
      </c>
      <c r="P5805" s="126" t="s">
        <v>1331</v>
      </c>
    </row>
    <row r="5806" spans="1:16" ht="51">
      <c r="A5806" s="126">
        <v>35</v>
      </c>
      <c r="B5806" s="126"/>
      <c r="C5806" s="127" t="s">
        <v>697</v>
      </c>
      <c r="D5806" s="121">
        <v>43074</v>
      </c>
      <c r="E5806" s="122" t="s">
        <v>12807</v>
      </c>
      <c r="F5806" s="122" t="s">
        <v>3</v>
      </c>
      <c r="G5806" s="122">
        <v>1568390</v>
      </c>
      <c r="H5806" s="126"/>
      <c r="I5806" s="130" t="s">
        <v>15818</v>
      </c>
      <c r="J5806" s="126"/>
      <c r="K5806" s="126"/>
      <c r="L5806" s="126"/>
      <c r="M5806" s="126"/>
      <c r="N5806" s="227">
        <v>0</v>
      </c>
      <c r="O5806" s="227">
        <v>14616</v>
      </c>
      <c r="P5806" s="126" t="s">
        <v>1331</v>
      </c>
    </row>
    <row r="5807" spans="1:16" ht="51">
      <c r="A5807" s="126">
        <v>35</v>
      </c>
      <c r="B5807" s="126"/>
      <c r="C5807" s="127" t="s">
        <v>697</v>
      </c>
      <c r="D5807" s="121">
        <v>43074</v>
      </c>
      <c r="E5807" s="122" t="s">
        <v>12808</v>
      </c>
      <c r="F5807" s="122" t="s">
        <v>3</v>
      </c>
      <c r="G5807" s="122">
        <v>1568399</v>
      </c>
      <c r="H5807" s="126"/>
      <c r="I5807" s="130" t="s">
        <v>15819</v>
      </c>
      <c r="J5807" s="126"/>
      <c r="K5807" s="126"/>
      <c r="L5807" s="126"/>
      <c r="M5807" s="126"/>
      <c r="N5807" s="227">
        <v>0</v>
      </c>
      <c r="O5807" s="227">
        <v>94050</v>
      </c>
      <c r="P5807" s="126" t="s">
        <v>1331</v>
      </c>
    </row>
    <row r="5808" spans="1:16" ht="51">
      <c r="A5808" s="126">
        <v>35</v>
      </c>
      <c r="B5808" s="126"/>
      <c r="C5808" s="127" t="s">
        <v>697</v>
      </c>
      <c r="D5808" s="121">
        <v>43074</v>
      </c>
      <c r="E5808" s="122" t="s">
        <v>12809</v>
      </c>
      <c r="F5808" s="122" t="s">
        <v>3</v>
      </c>
      <c r="G5808" s="122">
        <v>1568410</v>
      </c>
      <c r="H5808" s="126"/>
      <c r="I5808" s="130" t="s">
        <v>15820</v>
      </c>
      <c r="J5808" s="126"/>
      <c r="K5808" s="126"/>
      <c r="L5808" s="126"/>
      <c r="M5808" s="126"/>
      <c r="N5808" s="227">
        <v>0</v>
      </c>
      <c r="O5808" s="227">
        <v>15</v>
      </c>
      <c r="P5808" s="126" t="s">
        <v>1331</v>
      </c>
    </row>
    <row r="5809" spans="1:16" ht="51">
      <c r="A5809" s="126">
        <v>523</v>
      </c>
      <c r="B5809" s="126"/>
      <c r="C5809" s="127" t="s">
        <v>846</v>
      </c>
      <c r="D5809" s="121">
        <v>43074</v>
      </c>
      <c r="E5809" s="122" t="s">
        <v>12810</v>
      </c>
      <c r="F5809" s="122" t="s">
        <v>3</v>
      </c>
      <c r="G5809" s="122">
        <v>1568413</v>
      </c>
      <c r="H5809" s="126"/>
      <c r="I5809" s="130" t="s">
        <v>15821</v>
      </c>
      <c r="J5809" s="126"/>
      <c r="K5809" s="126"/>
      <c r="L5809" s="126"/>
      <c r="M5809" s="126"/>
      <c r="N5809" s="227">
        <v>0</v>
      </c>
      <c r="O5809" s="227">
        <v>145</v>
      </c>
      <c r="P5809" s="126" t="s">
        <v>1331</v>
      </c>
    </row>
    <row r="5810" spans="1:16" ht="63.75">
      <c r="A5810" s="126">
        <v>35</v>
      </c>
      <c r="B5810" s="126"/>
      <c r="C5810" s="127" t="s">
        <v>697</v>
      </c>
      <c r="D5810" s="121">
        <v>43074</v>
      </c>
      <c r="E5810" s="122" t="s">
        <v>12811</v>
      </c>
      <c r="F5810" s="122" t="s">
        <v>3</v>
      </c>
      <c r="G5810" s="122">
        <v>1568416</v>
      </c>
      <c r="H5810" s="126"/>
      <c r="I5810" s="130" t="s">
        <v>15822</v>
      </c>
      <c r="J5810" s="126"/>
      <c r="K5810" s="126"/>
      <c r="L5810" s="126"/>
      <c r="M5810" s="126"/>
      <c r="N5810" s="227">
        <v>0</v>
      </c>
      <c r="O5810" s="227">
        <v>8000</v>
      </c>
      <c r="P5810" s="126" t="s">
        <v>1331</v>
      </c>
    </row>
    <row r="5811" spans="1:16" ht="51">
      <c r="A5811" s="126">
        <v>523</v>
      </c>
      <c r="B5811" s="126"/>
      <c r="C5811" s="127" t="s">
        <v>846</v>
      </c>
      <c r="D5811" s="121">
        <v>43074</v>
      </c>
      <c r="E5811" s="122" t="s">
        <v>12812</v>
      </c>
      <c r="F5811" s="122" t="s">
        <v>3</v>
      </c>
      <c r="G5811" s="122">
        <v>1568424</v>
      </c>
      <c r="H5811" s="126"/>
      <c r="I5811" s="130" t="s">
        <v>15823</v>
      </c>
      <c r="J5811" s="126"/>
      <c r="K5811" s="126"/>
      <c r="L5811" s="126"/>
      <c r="M5811" s="126"/>
      <c r="N5811" s="227">
        <v>0</v>
      </c>
      <c r="O5811" s="227">
        <v>598</v>
      </c>
      <c r="P5811" s="126" t="s">
        <v>1331</v>
      </c>
    </row>
    <row r="5812" spans="1:16" ht="51">
      <c r="A5812" s="126">
        <v>523</v>
      </c>
      <c r="B5812" s="126"/>
      <c r="C5812" s="127" t="s">
        <v>846</v>
      </c>
      <c r="D5812" s="121">
        <v>43074</v>
      </c>
      <c r="E5812" s="122" t="s">
        <v>12813</v>
      </c>
      <c r="F5812" s="122" t="s">
        <v>3</v>
      </c>
      <c r="G5812" s="122">
        <v>1568430</v>
      </c>
      <c r="H5812" s="126"/>
      <c r="I5812" s="130" t="s">
        <v>15824</v>
      </c>
      <c r="J5812" s="126"/>
      <c r="K5812" s="126"/>
      <c r="L5812" s="126"/>
      <c r="M5812" s="126"/>
      <c r="N5812" s="227">
        <v>0</v>
      </c>
      <c r="O5812" s="227">
        <v>187</v>
      </c>
      <c r="P5812" s="126" t="s">
        <v>1331</v>
      </c>
    </row>
    <row r="5813" spans="1:16" ht="63.75">
      <c r="A5813" s="126">
        <v>20</v>
      </c>
      <c r="B5813" s="126"/>
      <c r="C5813" s="127" t="s">
        <v>694</v>
      </c>
      <c r="D5813" s="121">
        <v>43074</v>
      </c>
      <c r="E5813" s="122" t="s">
        <v>12814</v>
      </c>
      <c r="F5813" s="122" t="s">
        <v>3</v>
      </c>
      <c r="G5813" s="122">
        <v>1568431</v>
      </c>
      <c r="H5813" s="126"/>
      <c r="I5813" s="130" t="s">
        <v>15825</v>
      </c>
      <c r="J5813" s="126"/>
      <c r="K5813" s="126"/>
      <c r="L5813" s="126"/>
      <c r="M5813" s="126"/>
      <c r="N5813" s="227">
        <v>0</v>
      </c>
      <c r="O5813" s="227">
        <v>18424.3</v>
      </c>
      <c r="P5813" s="126" t="s">
        <v>1331</v>
      </c>
    </row>
    <row r="5814" spans="1:16" ht="63.75">
      <c r="A5814" s="126">
        <v>20</v>
      </c>
      <c r="B5814" s="126"/>
      <c r="C5814" s="127" t="s">
        <v>694</v>
      </c>
      <c r="D5814" s="121">
        <v>43074</v>
      </c>
      <c r="E5814" s="122" t="s">
        <v>12815</v>
      </c>
      <c r="F5814" s="122" t="s">
        <v>3</v>
      </c>
      <c r="G5814" s="122">
        <v>1568454</v>
      </c>
      <c r="H5814" s="126"/>
      <c r="I5814" s="130" t="s">
        <v>15826</v>
      </c>
      <c r="J5814" s="126"/>
      <c r="K5814" s="126"/>
      <c r="L5814" s="126"/>
      <c r="M5814" s="126"/>
      <c r="N5814" s="227">
        <v>0</v>
      </c>
      <c r="O5814" s="227">
        <v>480</v>
      </c>
      <c r="P5814" s="126" t="s">
        <v>1331</v>
      </c>
    </row>
    <row r="5815" spans="1:16" ht="63.75">
      <c r="A5815" s="126">
        <v>20</v>
      </c>
      <c r="B5815" s="126"/>
      <c r="C5815" s="127" t="s">
        <v>694</v>
      </c>
      <c r="D5815" s="121">
        <v>43074</v>
      </c>
      <c r="E5815" s="122" t="s">
        <v>12816</v>
      </c>
      <c r="F5815" s="122" t="s">
        <v>3</v>
      </c>
      <c r="G5815" s="122">
        <v>1568457</v>
      </c>
      <c r="H5815" s="126"/>
      <c r="I5815" s="130" t="s">
        <v>15827</v>
      </c>
      <c r="J5815" s="126"/>
      <c r="K5815" s="126"/>
      <c r="L5815" s="126"/>
      <c r="M5815" s="126"/>
      <c r="N5815" s="227">
        <v>0</v>
      </c>
      <c r="O5815" s="227">
        <v>15887</v>
      </c>
      <c r="P5815" s="126" t="s">
        <v>1331</v>
      </c>
    </row>
    <row r="5816" spans="1:16" ht="63.75">
      <c r="A5816" s="126">
        <v>20</v>
      </c>
      <c r="B5816" s="126"/>
      <c r="C5816" s="127" t="s">
        <v>694</v>
      </c>
      <c r="D5816" s="121">
        <v>43074</v>
      </c>
      <c r="E5816" s="122" t="s">
        <v>12817</v>
      </c>
      <c r="F5816" s="122" t="s">
        <v>3</v>
      </c>
      <c r="G5816" s="122">
        <v>1568460</v>
      </c>
      <c r="H5816" s="126"/>
      <c r="I5816" s="130" t="s">
        <v>15828</v>
      </c>
      <c r="J5816" s="126"/>
      <c r="K5816" s="126"/>
      <c r="L5816" s="126"/>
      <c r="M5816" s="126"/>
      <c r="N5816" s="227">
        <v>0</v>
      </c>
      <c r="O5816" s="227">
        <v>49605.47</v>
      </c>
      <c r="P5816" s="126" t="s">
        <v>1331</v>
      </c>
    </row>
    <row r="5817" spans="1:16" ht="63.75">
      <c r="A5817" s="126">
        <v>20</v>
      </c>
      <c r="B5817" s="126"/>
      <c r="C5817" s="127" t="s">
        <v>694</v>
      </c>
      <c r="D5817" s="121">
        <v>43074</v>
      </c>
      <c r="E5817" s="122" t="s">
        <v>12818</v>
      </c>
      <c r="F5817" s="122" t="s">
        <v>3</v>
      </c>
      <c r="G5817" s="122">
        <v>1568464</v>
      </c>
      <c r="H5817" s="126"/>
      <c r="I5817" s="130" t="s">
        <v>15829</v>
      </c>
      <c r="J5817" s="126"/>
      <c r="K5817" s="126"/>
      <c r="L5817" s="126"/>
      <c r="M5817" s="126"/>
      <c r="N5817" s="227">
        <v>0</v>
      </c>
      <c r="O5817" s="227">
        <v>7229</v>
      </c>
      <c r="P5817" s="126" t="s">
        <v>12606</v>
      </c>
    </row>
    <row r="5818" spans="1:16" ht="51">
      <c r="A5818" s="126">
        <v>292</v>
      </c>
      <c r="B5818" s="126"/>
      <c r="C5818" s="127" t="s">
        <v>152</v>
      </c>
      <c r="D5818" s="121">
        <v>43074</v>
      </c>
      <c r="E5818" s="122" t="s">
        <v>12819</v>
      </c>
      <c r="F5818" s="122" t="s">
        <v>3</v>
      </c>
      <c r="G5818" s="122">
        <v>1568473</v>
      </c>
      <c r="H5818" s="126"/>
      <c r="I5818" s="130" t="s">
        <v>15830</v>
      </c>
      <c r="J5818" s="126"/>
      <c r="K5818" s="126"/>
      <c r="L5818" s="126"/>
      <c r="M5818" s="126"/>
      <c r="N5818" s="227">
        <v>0</v>
      </c>
      <c r="O5818" s="227">
        <v>2538</v>
      </c>
      <c r="P5818" s="126" t="s">
        <v>1331</v>
      </c>
    </row>
    <row r="5819" spans="1:16" ht="51">
      <c r="A5819" s="126">
        <v>46</v>
      </c>
      <c r="B5819" s="126"/>
      <c r="C5819" s="127" t="s">
        <v>699</v>
      </c>
      <c r="D5819" s="121">
        <v>43074</v>
      </c>
      <c r="E5819" s="122" t="s">
        <v>12820</v>
      </c>
      <c r="F5819" s="122" t="s">
        <v>3</v>
      </c>
      <c r="G5819" s="122">
        <v>1568519</v>
      </c>
      <c r="H5819" s="126"/>
      <c r="I5819" s="130" t="s">
        <v>15831</v>
      </c>
      <c r="J5819" s="126"/>
      <c r="K5819" s="126"/>
      <c r="L5819" s="126"/>
      <c r="M5819" s="126"/>
      <c r="N5819" s="227">
        <v>0</v>
      </c>
      <c r="O5819" s="227">
        <v>1079</v>
      </c>
      <c r="P5819" s="126" t="s">
        <v>1331</v>
      </c>
    </row>
    <row r="5820" spans="1:16" ht="63.75">
      <c r="A5820" s="126">
        <v>576</v>
      </c>
      <c r="B5820" s="126"/>
      <c r="C5820" s="127" t="s">
        <v>853</v>
      </c>
      <c r="D5820" s="121">
        <v>43074</v>
      </c>
      <c r="E5820" s="122" t="s">
        <v>12821</v>
      </c>
      <c r="F5820" s="122" t="s">
        <v>3</v>
      </c>
      <c r="G5820" s="122">
        <v>1568520</v>
      </c>
      <c r="H5820" s="126"/>
      <c r="I5820" s="130" t="s">
        <v>15832</v>
      </c>
      <c r="J5820" s="126"/>
      <c r="K5820" s="126"/>
      <c r="L5820" s="126"/>
      <c r="M5820" s="126"/>
      <c r="N5820" s="227">
        <v>0</v>
      </c>
      <c r="O5820" s="227">
        <v>1842.6</v>
      </c>
      <c r="P5820" s="126" t="s">
        <v>1331</v>
      </c>
    </row>
    <row r="5821" spans="1:16" ht="63.75">
      <c r="A5821" s="126">
        <v>590</v>
      </c>
      <c r="B5821" s="126"/>
      <c r="C5821" s="127" t="s">
        <v>861</v>
      </c>
      <c r="D5821" s="121">
        <v>43074</v>
      </c>
      <c r="E5821" s="122" t="s">
        <v>12822</v>
      </c>
      <c r="F5821" s="122" t="s">
        <v>3</v>
      </c>
      <c r="G5821" s="122">
        <v>1568524</v>
      </c>
      <c r="H5821" s="126"/>
      <c r="I5821" s="130" t="s">
        <v>15833</v>
      </c>
      <c r="J5821" s="126"/>
      <c r="K5821" s="126"/>
      <c r="L5821" s="126"/>
      <c r="M5821" s="126"/>
      <c r="N5821" s="227">
        <v>0</v>
      </c>
      <c r="O5821" s="227">
        <v>8462.5</v>
      </c>
      <c r="P5821" s="126" t="s">
        <v>1331</v>
      </c>
    </row>
    <row r="5822" spans="1:16" ht="51">
      <c r="A5822" s="126">
        <v>290</v>
      </c>
      <c r="B5822" s="126"/>
      <c r="C5822" s="127" t="s">
        <v>794</v>
      </c>
      <c r="D5822" s="121">
        <v>43074</v>
      </c>
      <c r="E5822" s="122" t="s">
        <v>12823</v>
      </c>
      <c r="F5822" s="122" t="s">
        <v>3</v>
      </c>
      <c r="G5822" s="122">
        <v>1568526</v>
      </c>
      <c r="H5822" s="126"/>
      <c r="I5822" s="130" t="s">
        <v>15834</v>
      </c>
      <c r="J5822" s="126"/>
      <c r="K5822" s="126"/>
      <c r="L5822" s="126"/>
      <c r="M5822" s="126"/>
      <c r="N5822" s="227">
        <v>0</v>
      </c>
      <c r="O5822" s="227">
        <v>12255.57</v>
      </c>
      <c r="P5822" s="126" t="s">
        <v>1331</v>
      </c>
    </row>
    <row r="5823" spans="1:16" ht="63.75">
      <c r="A5823" s="126" t="s">
        <v>620</v>
      </c>
      <c r="B5823" s="126"/>
      <c r="C5823" s="127" t="s">
        <v>714</v>
      </c>
      <c r="D5823" s="121">
        <v>43074</v>
      </c>
      <c r="E5823" s="122" t="s">
        <v>12824</v>
      </c>
      <c r="F5823" s="122" t="s">
        <v>3</v>
      </c>
      <c r="G5823" s="122">
        <v>1568584</v>
      </c>
      <c r="H5823" s="126"/>
      <c r="I5823" s="130" t="s">
        <v>15835</v>
      </c>
      <c r="J5823" s="126"/>
      <c r="K5823" s="126"/>
      <c r="L5823" s="126"/>
      <c r="M5823" s="126"/>
      <c r="N5823" s="227">
        <v>0</v>
      </c>
      <c r="O5823" s="227">
        <v>3139.03</v>
      </c>
      <c r="P5823" s="126" t="s">
        <v>1331</v>
      </c>
    </row>
    <row r="5824" spans="1:16" ht="51">
      <c r="A5824" s="126" t="s">
        <v>620</v>
      </c>
      <c r="B5824" s="126"/>
      <c r="C5824" s="127" t="s">
        <v>714</v>
      </c>
      <c r="D5824" s="121">
        <v>43074</v>
      </c>
      <c r="E5824" s="122" t="s">
        <v>12825</v>
      </c>
      <c r="F5824" s="122" t="s">
        <v>3</v>
      </c>
      <c r="G5824" s="122">
        <v>1568225</v>
      </c>
      <c r="H5824" s="126"/>
      <c r="I5824" s="130" t="s">
        <v>15836</v>
      </c>
      <c r="J5824" s="126"/>
      <c r="K5824" s="126"/>
      <c r="L5824" s="126"/>
      <c r="M5824" s="126"/>
      <c r="N5824" s="227">
        <v>0</v>
      </c>
      <c r="O5824" s="227">
        <v>1506</v>
      </c>
      <c r="P5824" s="126" t="s">
        <v>1331</v>
      </c>
    </row>
    <row r="5825" spans="1:16" ht="51">
      <c r="A5825" s="126" t="s">
        <v>620</v>
      </c>
      <c r="B5825" s="126"/>
      <c r="C5825" s="127" t="s">
        <v>714</v>
      </c>
      <c r="D5825" s="121">
        <v>43074</v>
      </c>
      <c r="E5825" s="122" t="s">
        <v>12826</v>
      </c>
      <c r="F5825" s="122" t="s">
        <v>3</v>
      </c>
      <c r="G5825" s="122">
        <v>1568251</v>
      </c>
      <c r="H5825" s="126"/>
      <c r="I5825" s="130" t="s">
        <v>15837</v>
      </c>
      <c r="J5825" s="126"/>
      <c r="K5825" s="126"/>
      <c r="L5825" s="126"/>
      <c r="M5825" s="126"/>
      <c r="N5825" s="227">
        <v>0</v>
      </c>
      <c r="O5825" s="227">
        <v>1448.3</v>
      </c>
      <c r="P5825" s="126" t="s">
        <v>1331</v>
      </c>
    </row>
    <row r="5826" spans="1:16" ht="51">
      <c r="A5826" s="126" t="s">
        <v>620</v>
      </c>
      <c r="B5826" s="126"/>
      <c r="C5826" s="127" t="s">
        <v>714</v>
      </c>
      <c r="D5826" s="121">
        <v>43074</v>
      </c>
      <c r="E5826" s="122" t="s">
        <v>12827</v>
      </c>
      <c r="F5826" s="122" t="s">
        <v>3</v>
      </c>
      <c r="G5826" s="122">
        <v>1568253</v>
      </c>
      <c r="H5826" s="126"/>
      <c r="I5826" s="130" t="s">
        <v>15838</v>
      </c>
      <c r="J5826" s="126"/>
      <c r="K5826" s="126"/>
      <c r="L5826" s="126"/>
      <c r="M5826" s="126"/>
      <c r="N5826" s="227">
        <v>0</v>
      </c>
      <c r="O5826" s="227">
        <v>2532.7800000000002</v>
      </c>
      <c r="P5826" s="126" t="s">
        <v>1331</v>
      </c>
    </row>
    <row r="5827" spans="1:16" ht="51">
      <c r="A5827" s="126" t="s">
        <v>620</v>
      </c>
      <c r="B5827" s="126"/>
      <c r="C5827" s="127" t="s">
        <v>714</v>
      </c>
      <c r="D5827" s="121">
        <v>43074</v>
      </c>
      <c r="E5827" s="122" t="s">
        <v>12828</v>
      </c>
      <c r="F5827" s="122" t="s">
        <v>3</v>
      </c>
      <c r="G5827" s="122">
        <v>1568272</v>
      </c>
      <c r="H5827" s="126"/>
      <c r="I5827" s="130" t="s">
        <v>15839</v>
      </c>
      <c r="J5827" s="126"/>
      <c r="K5827" s="126"/>
      <c r="L5827" s="126"/>
      <c r="M5827" s="126"/>
      <c r="N5827" s="227">
        <v>0</v>
      </c>
      <c r="O5827" s="227">
        <v>0.21</v>
      </c>
      <c r="P5827" s="126" t="s">
        <v>1331</v>
      </c>
    </row>
    <row r="5828" spans="1:16" ht="38.25">
      <c r="A5828" s="126">
        <v>35</v>
      </c>
      <c r="B5828" s="126"/>
      <c r="C5828" s="127" t="s">
        <v>697</v>
      </c>
      <c r="D5828" s="121">
        <v>43074</v>
      </c>
      <c r="E5828" s="122" t="s">
        <v>12829</v>
      </c>
      <c r="F5828" s="122" t="s">
        <v>3</v>
      </c>
      <c r="G5828" s="122">
        <v>1568315</v>
      </c>
      <c r="H5828" s="126"/>
      <c r="I5828" s="130" t="s">
        <v>15840</v>
      </c>
      <c r="J5828" s="126"/>
      <c r="K5828" s="126"/>
      <c r="L5828" s="126"/>
      <c r="M5828" s="126"/>
      <c r="N5828" s="227">
        <v>0</v>
      </c>
      <c r="O5828" s="227">
        <v>780</v>
      </c>
      <c r="P5828" s="126" t="s">
        <v>1331</v>
      </c>
    </row>
    <row r="5829" spans="1:16" ht="63.75">
      <c r="A5829" s="126" t="s">
        <v>620</v>
      </c>
      <c r="B5829" s="126"/>
      <c r="C5829" s="127" t="s">
        <v>714</v>
      </c>
      <c r="D5829" s="121">
        <v>43074</v>
      </c>
      <c r="E5829" s="122" t="s">
        <v>12830</v>
      </c>
      <c r="F5829" s="122" t="s">
        <v>3</v>
      </c>
      <c r="G5829" s="122">
        <v>1568324</v>
      </c>
      <c r="H5829" s="126"/>
      <c r="I5829" s="130" t="s">
        <v>15841</v>
      </c>
      <c r="J5829" s="126"/>
      <c r="K5829" s="126"/>
      <c r="L5829" s="126"/>
      <c r="M5829" s="126"/>
      <c r="N5829" s="227">
        <v>0</v>
      </c>
      <c r="O5829" s="227">
        <v>540.5</v>
      </c>
      <c r="P5829" s="126" t="s">
        <v>1331</v>
      </c>
    </row>
    <row r="5830" spans="1:16" ht="38.25">
      <c r="A5830" s="126">
        <v>20</v>
      </c>
      <c r="B5830" s="126"/>
      <c r="C5830" s="127" t="s">
        <v>694</v>
      </c>
      <c r="D5830" s="121">
        <v>43074</v>
      </c>
      <c r="E5830" s="122" t="s">
        <v>12831</v>
      </c>
      <c r="F5830" s="122" t="s">
        <v>3</v>
      </c>
      <c r="G5830" s="122">
        <v>1568335</v>
      </c>
      <c r="H5830" s="126"/>
      <c r="I5830" s="130" t="s">
        <v>15842</v>
      </c>
      <c r="J5830" s="126"/>
      <c r="K5830" s="126"/>
      <c r="L5830" s="126"/>
      <c r="M5830" s="126"/>
      <c r="N5830" s="227">
        <v>0</v>
      </c>
      <c r="O5830" s="227">
        <v>60</v>
      </c>
      <c r="P5830" s="126" t="s">
        <v>1331</v>
      </c>
    </row>
    <row r="5831" spans="1:16" ht="51">
      <c r="A5831" s="126" t="s">
        <v>620</v>
      </c>
      <c r="B5831" s="126"/>
      <c r="C5831" s="127" t="s">
        <v>714</v>
      </c>
      <c r="D5831" s="121">
        <v>43074</v>
      </c>
      <c r="E5831" s="122" t="s">
        <v>12832</v>
      </c>
      <c r="F5831" s="122" t="s">
        <v>3</v>
      </c>
      <c r="G5831" s="122">
        <v>1568386</v>
      </c>
      <c r="H5831" s="126"/>
      <c r="I5831" s="130" t="s">
        <v>15843</v>
      </c>
      <c r="J5831" s="126"/>
      <c r="K5831" s="126"/>
      <c r="L5831" s="126"/>
      <c r="M5831" s="126"/>
      <c r="N5831" s="227">
        <v>0</v>
      </c>
      <c r="O5831" s="227">
        <v>800.99</v>
      </c>
      <c r="P5831" s="126" t="s">
        <v>1331</v>
      </c>
    </row>
    <row r="5832" spans="1:16" ht="51">
      <c r="A5832" s="126">
        <v>342</v>
      </c>
      <c r="B5832" s="126"/>
      <c r="C5832" s="127" t="s">
        <v>817</v>
      </c>
      <c r="D5832" s="121">
        <v>43074</v>
      </c>
      <c r="E5832" s="122" t="s">
        <v>12833</v>
      </c>
      <c r="F5832" s="122" t="s">
        <v>3</v>
      </c>
      <c r="G5832" s="122">
        <v>1568387</v>
      </c>
      <c r="H5832" s="126"/>
      <c r="I5832" s="130" t="s">
        <v>15844</v>
      </c>
      <c r="J5832" s="126"/>
      <c r="K5832" s="126"/>
      <c r="L5832" s="126"/>
      <c r="M5832" s="126"/>
      <c r="N5832" s="227">
        <v>0</v>
      </c>
      <c r="O5832" s="227">
        <v>138.80000000000001</v>
      </c>
      <c r="P5832" s="126" t="s">
        <v>1331</v>
      </c>
    </row>
    <row r="5833" spans="1:16" ht="51">
      <c r="A5833" s="126" t="s">
        <v>620</v>
      </c>
      <c r="B5833" s="126"/>
      <c r="C5833" s="127" t="s">
        <v>714</v>
      </c>
      <c r="D5833" s="121">
        <v>43074</v>
      </c>
      <c r="E5833" s="122" t="s">
        <v>12834</v>
      </c>
      <c r="F5833" s="122" t="s">
        <v>3</v>
      </c>
      <c r="G5833" s="122">
        <v>1568393</v>
      </c>
      <c r="H5833" s="126"/>
      <c r="I5833" s="130" t="s">
        <v>2968</v>
      </c>
      <c r="J5833" s="126"/>
      <c r="K5833" s="126"/>
      <c r="L5833" s="126"/>
      <c r="M5833" s="126"/>
      <c r="N5833" s="227">
        <v>0</v>
      </c>
      <c r="O5833" s="227">
        <v>1713</v>
      </c>
      <c r="P5833" s="126" t="s">
        <v>1331</v>
      </c>
    </row>
    <row r="5834" spans="1:16" ht="51">
      <c r="A5834" s="126">
        <v>20</v>
      </c>
      <c r="B5834" s="126"/>
      <c r="C5834" s="127" t="s">
        <v>694</v>
      </c>
      <c r="D5834" s="121">
        <v>43074</v>
      </c>
      <c r="E5834" s="122" t="s">
        <v>12835</v>
      </c>
      <c r="F5834" s="122" t="s">
        <v>3</v>
      </c>
      <c r="G5834" s="122">
        <v>1568412</v>
      </c>
      <c r="H5834" s="126"/>
      <c r="I5834" s="130" t="s">
        <v>15845</v>
      </c>
      <c r="J5834" s="126"/>
      <c r="K5834" s="126"/>
      <c r="L5834" s="126"/>
      <c r="M5834" s="126"/>
      <c r="N5834" s="227">
        <v>0</v>
      </c>
      <c r="O5834" s="227">
        <v>3360</v>
      </c>
      <c r="P5834" s="126" t="s">
        <v>1331</v>
      </c>
    </row>
    <row r="5835" spans="1:16" ht="51">
      <c r="A5835" s="126" t="s">
        <v>620</v>
      </c>
      <c r="B5835" s="126"/>
      <c r="C5835" s="127" t="s">
        <v>714</v>
      </c>
      <c r="D5835" s="121">
        <v>43074</v>
      </c>
      <c r="E5835" s="122" t="s">
        <v>12836</v>
      </c>
      <c r="F5835" s="122" t="s">
        <v>3</v>
      </c>
      <c r="G5835" s="122">
        <v>1568426</v>
      </c>
      <c r="H5835" s="126"/>
      <c r="I5835" s="130" t="s">
        <v>2944</v>
      </c>
      <c r="J5835" s="126"/>
      <c r="K5835" s="126"/>
      <c r="L5835" s="126"/>
      <c r="M5835" s="126"/>
      <c r="N5835" s="227">
        <v>0</v>
      </c>
      <c r="O5835" s="227">
        <v>711.18</v>
      </c>
      <c r="P5835" s="126" t="s">
        <v>1331</v>
      </c>
    </row>
    <row r="5836" spans="1:16" ht="51">
      <c r="A5836" s="126" t="s">
        <v>620</v>
      </c>
      <c r="B5836" s="126"/>
      <c r="C5836" s="127" t="s">
        <v>714</v>
      </c>
      <c r="D5836" s="121">
        <v>43074</v>
      </c>
      <c r="E5836" s="122" t="s">
        <v>12837</v>
      </c>
      <c r="F5836" s="122" t="s">
        <v>3</v>
      </c>
      <c r="G5836" s="122">
        <v>1568432</v>
      </c>
      <c r="H5836" s="126"/>
      <c r="I5836" s="130" t="s">
        <v>15846</v>
      </c>
      <c r="J5836" s="126"/>
      <c r="K5836" s="126"/>
      <c r="L5836" s="126"/>
      <c r="M5836" s="126"/>
      <c r="N5836" s="227">
        <v>0</v>
      </c>
      <c r="O5836" s="227">
        <v>200</v>
      </c>
      <c r="P5836" s="126" t="s">
        <v>1331</v>
      </c>
    </row>
    <row r="5837" spans="1:16" ht="51">
      <c r="A5837" s="126" t="s">
        <v>620</v>
      </c>
      <c r="B5837" s="126"/>
      <c r="C5837" s="127" t="s">
        <v>714</v>
      </c>
      <c r="D5837" s="121">
        <v>43074</v>
      </c>
      <c r="E5837" s="122" t="s">
        <v>12838</v>
      </c>
      <c r="F5837" s="122" t="s">
        <v>3</v>
      </c>
      <c r="G5837" s="122">
        <v>1568434</v>
      </c>
      <c r="H5837" s="126"/>
      <c r="I5837" s="130" t="s">
        <v>15847</v>
      </c>
      <c r="J5837" s="126"/>
      <c r="K5837" s="126"/>
      <c r="L5837" s="126"/>
      <c r="M5837" s="126"/>
      <c r="N5837" s="227">
        <v>0</v>
      </c>
      <c r="O5837" s="227">
        <v>200</v>
      </c>
      <c r="P5837" s="126" t="s">
        <v>1331</v>
      </c>
    </row>
    <row r="5838" spans="1:16" ht="51">
      <c r="A5838" s="126" t="s">
        <v>620</v>
      </c>
      <c r="B5838" s="126"/>
      <c r="C5838" s="127" t="s">
        <v>714</v>
      </c>
      <c r="D5838" s="121">
        <v>43074</v>
      </c>
      <c r="E5838" s="122" t="s">
        <v>12839</v>
      </c>
      <c r="F5838" s="122" t="s">
        <v>3</v>
      </c>
      <c r="G5838" s="122">
        <v>1568438</v>
      </c>
      <c r="H5838" s="126"/>
      <c r="I5838" s="130" t="s">
        <v>15848</v>
      </c>
      <c r="J5838" s="126"/>
      <c r="K5838" s="126"/>
      <c r="L5838" s="126"/>
      <c r="M5838" s="126"/>
      <c r="N5838" s="227">
        <v>0</v>
      </c>
      <c r="O5838" s="227">
        <v>50</v>
      </c>
      <c r="P5838" s="126" t="s">
        <v>1331</v>
      </c>
    </row>
    <row r="5839" spans="1:16" ht="51">
      <c r="A5839" s="126" t="s">
        <v>620</v>
      </c>
      <c r="B5839" s="126"/>
      <c r="C5839" s="127" t="s">
        <v>714</v>
      </c>
      <c r="D5839" s="121">
        <v>43074</v>
      </c>
      <c r="E5839" s="122" t="s">
        <v>12840</v>
      </c>
      <c r="F5839" s="122" t="s">
        <v>3</v>
      </c>
      <c r="G5839" s="122">
        <v>1568441</v>
      </c>
      <c r="H5839" s="126"/>
      <c r="I5839" s="130" t="s">
        <v>15849</v>
      </c>
      <c r="J5839" s="126"/>
      <c r="K5839" s="126"/>
      <c r="L5839" s="126"/>
      <c r="M5839" s="126"/>
      <c r="N5839" s="227">
        <v>0</v>
      </c>
      <c r="O5839" s="227">
        <v>300</v>
      </c>
      <c r="P5839" s="126" t="s">
        <v>1331</v>
      </c>
    </row>
    <row r="5840" spans="1:16" ht="51">
      <c r="A5840" s="126" t="s">
        <v>620</v>
      </c>
      <c r="B5840" s="126"/>
      <c r="C5840" s="127" t="s">
        <v>714</v>
      </c>
      <c r="D5840" s="121">
        <v>43074</v>
      </c>
      <c r="E5840" s="122" t="s">
        <v>12841</v>
      </c>
      <c r="F5840" s="122" t="s">
        <v>3</v>
      </c>
      <c r="G5840" s="122">
        <v>1568468</v>
      </c>
      <c r="H5840" s="126"/>
      <c r="I5840" s="130" t="s">
        <v>6427</v>
      </c>
      <c r="J5840" s="126"/>
      <c r="K5840" s="126"/>
      <c r="L5840" s="126"/>
      <c r="M5840" s="126"/>
      <c r="N5840" s="227">
        <v>0</v>
      </c>
      <c r="O5840" s="227">
        <v>800</v>
      </c>
      <c r="P5840" s="126" t="s">
        <v>1331</v>
      </c>
    </row>
    <row r="5841" spans="1:16" ht="51">
      <c r="A5841" s="126" t="s">
        <v>620</v>
      </c>
      <c r="B5841" s="126"/>
      <c r="C5841" s="127" t="s">
        <v>714</v>
      </c>
      <c r="D5841" s="121">
        <v>43074</v>
      </c>
      <c r="E5841" s="122" t="s">
        <v>12842</v>
      </c>
      <c r="F5841" s="122" t="s">
        <v>3</v>
      </c>
      <c r="G5841" s="122">
        <v>1568498</v>
      </c>
      <c r="H5841" s="126"/>
      <c r="I5841" s="130" t="s">
        <v>5749</v>
      </c>
      <c r="J5841" s="126"/>
      <c r="K5841" s="126"/>
      <c r="L5841" s="126"/>
      <c r="M5841" s="126"/>
      <c r="N5841" s="227">
        <v>0</v>
      </c>
      <c r="O5841" s="227">
        <v>4748.6000000000004</v>
      </c>
      <c r="P5841" s="126" t="s">
        <v>1331</v>
      </c>
    </row>
    <row r="5842" spans="1:16" ht="38.25">
      <c r="A5842" s="126">
        <v>35</v>
      </c>
      <c r="B5842" s="126"/>
      <c r="C5842" s="127" t="s">
        <v>697</v>
      </c>
      <c r="D5842" s="121">
        <v>43074</v>
      </c>
      <c r="E5842" s="122" t="s">
        <v>12843</v>
      </c>
      <c r="F5842" s="122" t="s">
        <v>3</v>
      </c>
      <c r="G5842" s="122">
        <v>1568501</v>
      </c>
      <c r="H5842" s="126"/>
      <c r="I5842" s="130" t="s">
        <v>4295</v>
      </c>
      <c r="J5842" s="126"/>
      <c r="K5842" s="126"/>
      <c r="L5842" s="126"/>
      <c r="M5842" s="126"/>
      <c r="N5842" s="227">
        <v>0</v>
      </c>
      <c r="O5842" s="227">
        <v>1278</v>
      </c>
      <c r="P5842" s="126" t="s">
        <v>1331</v>
      </c>
    </row>
    <row r="5843" spans="1:16" ht="51">
      <c r="A5843" s="126" t="s">
        <v>620</v>
      </c>
      <c r="B5843" s="126"/>
      <c r="C5843" s="127" t="s">
        <v>714</v>
      </c>
      <c r="D5843" s="121">
        <v>43074</v>
      </c>
      <c r="E5843" s="122" t="s">
        <v>12844</v>
      </c>
      <c r="F5843" s="122" t="s">
        <v>3</v>
      </c>
      <c r="G5843" s="122">
        <v>1568523</v>
      </c>
      <c r="H5843" s="126"/>
      <c r="I5843" s="130" t="s">
        <v>15850</v>
      </c>
      <c r="J5843" s="126"/>
      <c r="K5843" s="126"/>
      <c r="L5843" s="126"/>
      <c r="M5843" s="126"/>
      <c r="N5843" s="227">
        <v>0</v>
      </c>
      <c r="O5843" s="227">
        <v>150</v>
      </c>
      <c r="P5843" s="126" t="s">
        <v>1331</v>
      </c>
    </row>
    <row r="5844" spans="1:16" ht="51">
      <c r="A5844" s="126">
        <v>234</v>
      </c>
      <c r="B5844" s="126"/>
      <c r="C5844" s="127" t="s">
        <v>124</v>
      </c>
      <c r="D5844" s="121">
        <v>43074</v>
      </c>
      <c r="E5844" s="122" t="s">
        <v>12845</v>
      </c>
      <c r="F5844" s="122" t="s">
        <v>3</v>
      </c>
      <c r="G5844" s="122">
        <v>1568640</v>
      </c>
      <c r="H5844" s="126"/>
      <c r="I5844" s="130" t="s">
        <v>15851</v>
      </c>
      <c r="J5844" s="126"/>
      <c r="K5844" s="126"/>
      <c r="L5844" s="126"/>
      <c r="M5844" s="126"/>
      <c r="N5844" s="227">
        <v>0</v>
      </c>
      <c r="O5844" s="227">
        <v>320</v>
      </c>
      <c r="P5844" s="126" t="s">
        <v>1331</v>
      </c>
    </row>
    <row r="5845" spans="1:16" ht="51">
      <c r="A5845" s="126" t="s">
        <v>620</v>
      </c>
      <c r="B5845" s="126"/>
      <c r="C5845" s="127" t="s">
        <v>714</v>
      </c>
      <c r="D5845" s="121">
        <v>43074</v>
      </c>
      <c r="E5845" s="122" t="s">
        <v>12846</v>
      </c>
      <c r="F5845" s="122" t="s">
        <v>3</v>
      </c>
      <c r="G5845" s="122">
        <v>1568665</v>
      </c>
      <c r="H5845" s="126"/>
      <c r="I5845" s="130" t="s">
        <v>15852</v>
      </c>
      <c r="J5845" s="126"/>
      <c r="K5845" s="126"/>
      <c r="L5845" s="126"/>
      <c r="M5845" s="126"/>
      <c r="N5845" s="227">
        <v>0</v>
      </c>
      <c r="O5845" s="227">
        <v>212</v>
      </c>
      <c r="P5845" s="126" t="s">
        <v>1331</v>
      </c>
    </row>
    <row r="5846" spans="1:16" ht="51">
      <c r="A5846" s="126" t="s">
        <v>620</v>
      </c>
      <c r="B5846" s="126"/>
      <c r="C5846" s="127" t="s">
        <v>714</v>
      </c>
      <c r="D5846" s="121">
        <v>43074</v>
      </c>
      <c r="E5846" s="122" t="s">
        <v>12847</v>
      </c>
      <c r="F5846" s="122" t="s">
        <v>3</v>
      </c>
      <c r="G5846" s="122">
        <v>1568670</v>
      </c>
      <c r="H5846" s="126"/>
      <c r="I5846" s="130" t="s">
        <v>15853</v>
      </c>
      <c r="J5846" s="126"/>
      <c r="K5846" s="126"/>
      <c r="L5846" s="126"/>
      <c r="M5846" s="126"/>
      <c r="N5846" s="227">
        <v>0</v>
      </c>
      <c r="O5846" s="227">
        <v>5415</v>
      </c>
      <c r="P5846" s="126" t="s">
        <v>1331</v>
      </c>
    </row>
    <row r="5847" spans="1:16" ht="51">
      <c r="A5847" s="126" t="s">
        <v>620</v>
      </c>
      <c r="B5847" s="126"/>
      <c r="C5847" s="127" t="s">
        <v>714</v>
      </c>
      <c r="D5847" s="121">
        <v>43074</v>
      </c>
      <c r="E5847" s="122" t="s">
        <v>12848</v>
      </c>
      <c r="F5847" s="122" t="s">
        <v>3</v>
      </c>
      <c r="G5847" s="122">
        <v>1568673</v>
      </c>
      <c r="H5847" s="126"/>
      <c r="I5847" s="130" t="s">
        <v>15854</v>
      </c>
      <c r="J5847" s="126"/>
      <c r="K5847" s="126"/>
      <c r="L5847" s="126"/>
      <c r="M5847" s="126"/>
      <c r="N5847" s="227">
        <v>0</v>
      </c>
      <c r="O5847" s="227">
        <v>259.7</v>
      </c>
      <c r="P5847" s="126" t="s">
        <v>1331</v>
      </c>
    </row>
    <row r="5848" spans="1:16" ht="51">
      <c r="A5848" s="126">
        <v>580</v>
      </c>
      <c r="B5848" s="126"/>
      <c r="C5848" s="127" t="s">
        <v>218</v>
      </c>
      <c r="D5848" s="121">
        <v>43074</v>
      </c>
      <c r="E5848" s="122" t="s">
        <v>12849</v>
      </c>
      <c r="F5848" s="122" t="s">
        <v>3</v>
      </c>
      <c r="G5848" s="122">
        <v>1568675</v>
      </c>
      <c r="H5848" s="126"/>
      <c r="I5848" s="130" t="s">
        <v>15855</v>
      </c>
      <c r="J5848" s="126"/>
      <c r="K5848" s="126"/>
      <c r="L5848" s="126"/>
      <c r="M5848" s="126"/>
      <c r="N5848" s="227">
        <v>0</v>
      </c>
      <c r="O5848" s="227">
        <v>40</v>
      </c>
      <c r="P5848" s="126" t="s">
        <v>1331</v>
      </c>
    </row>
    <row r="5849" spans="1:16" ht="51">
      <c r="A5849" s="126">
        <v>47</v>
      </c>
      <c r="B5849" s="126"/>
      <c r="C5849" s="127" t="s">
        <v>700</v>
      </c>
      <c r="D5849" s="121">
        <v>43074</v>
      </c>
      <c r="E5849" s="122" t="s">
        <v>12850</v>
      </c>
      <c r="F5849" s="122" t="s">
        <v>3</v>
      </c>
      <c r="G5849" s="122">
        <v>1568708</v>
      </c>
      <c r="H5849" s="126"/>
      <c r="I5849" s="130" t="s">
        <v>15856</v>
      </c>
      <c r="J5849" s="126"/>
      <c r="K5849" s="126"/>
      <c r="L5849" s="126"/>
      <c r="M5849" s="126"/>
      <c r="N5849" s="227">
        <v>0</v>
      </c>
      <c r="O5849" s="227">
        <v>2795</v>
      </c>
      <c r="P5849" s="126" t="s">
        <v>1331</v>
      </c>
    </row>
    <row r="5850" spans="1:16" ht="51">
      <c r="A5850" s="126">
        <v>70</v>
      </c>
      <c r="B5850" s="126"/>
      <c r="C5850" s="127" t="s">
        <v>706</v>
      </c>
      <c r="D5850" s="121">
        <v>43074</v>
      </c>
      <c r="E5850" s="122" t="s">
        <v>12851</v>
      </c>
      <c r="F5850" s="122" t="s">
        <v>3</v>
      </c>
      <c r="G5850" s="122">
        <v>1568750</v>
      </c>
      <c r="H5850" s="126"/>
      <c r="I5850" s="130" t="s">
        <v>15857</v>
      </c>
      <c r="J5850" s="126"/>
      <c r="K5850" s="126"/>
      <c r="L5850" s="126"/>
      <c r="M5850" s="126"/>
      <c r="N5850" s="227">
        <v>0</v>
      </c>
      <c r="O5850" s="227">
        <v>1013</v>
      </c>
      <c r="P5850" s="126" t="s">
        <v>1331</v>
      </c>
    </row>
    <row r="5851" spans="1:16" ht="51">
      <c r="A5851" s="126" t="s">
        <v>620</v>
      </c>
      <c r="B5851" s="126"/>
      <c r="C5851" s="127" t="s">
        <v>714</v>
      </c>
      <c r="D5851" s="121">
        <v>43074</v>
      </c>
      <c r="E5851" s="122" t="s">
        <v>12852</v>
      </c>
      <c r="F5851" s="122" t="s">
        <v>3</v>
      </c>
      <c r="G5851" s="122">
        <v>1568761</v>
      </c>
      <c r="H5851" s="126"/>
      <c r="I5851" s="130" t="s">
        <v>15858</v>
      </c>
      <c r="J5851" s="126"/>
      <c r="K5851" s="126"/>
      <c r="L5851" s="126"/>
      <c r="M5851" s="126"/>
      <c r="N5851" s="227">
        <v>0</v>
      </c>
      <c r="O5851" s="227">
        <v>96.6</v>
      </c>
      <c r="P5851" s="126" t="s">
        <v>1331</v>
      </c>
    </row>
    <row r="5852" spans="1:16" ht="51">
      <c r="A5852" s="126" t="s">
        <v>620</v>
      </c>
      <c r="B5852" s="126"/>
      <c r="C5852" s="127" t="s">
        <v>714</v>
      </c>
      <c r="D5852" s="121">
        <v>43074</v>
      </c>
      <c r="E5852" s="122" t="s">
        <v>12853</v>
      </c>
      <c r="F5852" s="122" t="s">
        <v>3</v>
      </c>
      <c r="G5852" s="122">
        <v>1568762</v>
      </c>
      <c r="H5852" s="126"/>
      <c r="I5852" s="130" t="s">
        <v>15859</v>
      </c>
      <c r="J5852" s="126"/>
      <c r="K5852" s="126"/>
      <c r="L5852" s="126"/>
      <c r="M5852" s="126"/>
      <c r="N5852" s="227">
        <v>0</v>
      </c>
      <c r="O5852" s="227">
        <v>0.86</v>
      </c>
      <c r="P5852" s="126" t="s">
        <v>1331</v>
      </c>
    </row>
    <row r="5853" spans="1:16" ht="51">
      <c r="A5853" s="126" t="s">
        <v>620</v>
      </c>
      <c r="B5853" s="126"/>
      <c r="C5853" s="127" t="s">
        <v>714</v>
      </c>
      <c r="D5853" s="121">
        <v>43074</v>
      </c>
      <c r="E5853" s="122" t="s">
        <v>12854</v>
      </c>
      <c r="F5853" s="122" t="s">
        <v>3</v>
      </c>
      <c r="G5853" s="122">
        <v>1568764</v>
      </c>
      <c r="H5853" s="126"/>
      <c r="I5853" s="130" t="s">
        <v>15860</v>
      </c>
      <c r="J5853" s="126"/>
      <c r="K5853" s="126"/>
      <c r="L5853" s="126"/>
      <c r="M5853" s="126"/>
      <c r="N5853" s="227">
        <v>0</v>
      </c>
      <c r="O5853" s="227">
        <v>120.5</v>
      </c>
      <c r="P5853" s="126" t="s">
        <v>1331</v>
      </c>
    </row>
    <row r="5854" spans="1:16" ht="51">
      <c r="A5854" s="126">
        <v>20</v>
      </c>
      <c r="B5854" s="126"/>
      <c r="C5854" s="127" t="s">
        <v>694</v>
      </c>
      <c r="D5854" s="121">
        <v>43074</v>
      </c>
      <c r="E5854" s="122" t="s">
        <v>12855</v>
      </c>
      <c r="F5854" s="122" t="s">
        <v>3</v>
      </c>
      <c r="G5854" s="122">
        <v>1568802</v>
      </c>
      <c r="H5854" s="126"/>
      <c r="I5854" s="130" t="s">
        <v>15861</v>
      </c>
      <c r="J5854" s="126"/>
      <c r="K5854" s="126"/>
      <c r="L5854" s="126"/>
      <c r="M5854" s="126"/>
      <c r="N5854" s="227">
        <v>0</v>
      </c>
      <c r="O5854" s="227">
        <v>202</v>
      </c>
      <c r="P5854" s="126" t="s">
        <v>1331</v>
      </c>
    </row>
    <row r="5855" spans="1:16" ht="63.75">
      <c r="A5855" s="126">
        <v>132</v>
      </c>
      <c r="B5855" s="126"/>
      <c r="C5855" s="127" t="s">
        <v>729</v>
      </c>
      <c r="D5855" s="121">
        <v>43074</v>
      </c>
      <c r="E5855" s="122" t="s">
        <v>12856</v>
      </c>
      <c r="F5855" s="122" t="s">
        <v>3</v>
      </c>
      <c r="G5855" s="122">
        <v>1568853</v>
      </c>
      <c r="H5855" s="126"/>
      <c r="I5855" s="130" t="s">
        <v>15862</v>
      </c>
      <c r="J5855" s="126"/>
      <c r="K5855" s="126"/>
      <c r="L5855" s="126"/>
      <c r="M5855" s="126"/>
      <c r="N5855" s="227">
        <v>0</v>
      </c>
      <c r="O5855" s="227">
        <v>1381.5</v>
      </c>
      <c r="P5855" s="126" t="s">
        <v>1331</v>
      </c>
    </row>
    <row r="5856" spans="1:16" ht="38.25">
      <c r="A5856" s="126">
        <v>30</v>
      </c>
      <c r="B5856" s="126"/>
      <c r="C5856" s="127" t="s">
        <v>696</v>
      </c>
      <c r="D5856" s="121">
        <v>43074</v>
      </c>
      <c r="E5856" s="122" t="s">
        <v>12857</v>
      </c>
      <c r="F5856" s="122" t="s">
        <v>3</v>
      </c>
      <c r="G5856" s="122">
        <v>1568906</v>
      </c>
      <c r="H5856" s="126"/>
      <c r="I5856" s="130" t="s">
        <v>15863</v>
      </c>
      <c r="J5856" s="126"/>
      <c r="K5856" s="126"/>
      <c r="L5856" s="126"/>
      <c r="M5856" s="126"/>
      <c r="N5856" s="227">
        <v>0</v>
      </c>
      <c r="O5856" s="227">
        <v>3</v>
      </c>
      <c r="P5856" s="126" t="s">
        <v>12606</v>
      </c>
    </row>
    <row r="5857" spans="1:16" ht="51">
      <c r="A5857" s="126" t="s">
        <v>620</v>
      </c>
      <c r="B5857" s="126"/>
      <c r="C5857" s="127" t="s">
        <v>714</v>
      </c>
      <c r="D5857" s="121">
        <v>43074</v>
      </c>
      <c r="E5857" s="122" t="s">
        <v>12858</v>
      </c>
      <c r="F5857" s="122" t="s">
        <v>3</v>
      </c>
      <c r="G5857" s="122">
        <v>1568912</v>
      </c>
      <c r="H5857" s="126"/>
      <c r="I5857" s="130" t="s">
        <v>15864</v>
      </c>
      <c r="J5857" s="126"/>
      <c r="K5857" s="126"/>
      <c r="L5857" s="126"/>
      <c r="M5857" s="126"/>
      <c r="N5857" s="227">
        <v>0</v>
      </c>
      <c r="O5857" s="227">
        <v>2500</v>
      </c>
      <c r="P5857" s="126" t="s">
        <v>1331</v>
      </c>
    </row>
    <row r="5858" spans="1:16" ht="38.25">
      <c r="A5858" s="126">
        <v>15</v>
      </c>
      <c r="B5858" s="126"/>
      <c r="C5858" s="127" t="s">
        <v>692</v>
      </c>
      <c r="D5858" s="121">
        <v>43075</v>
      </c>
      <c r="E5858" s="122" t="s">
        <v>12859</v>
      </c>
      <c r="F5858" s="122" t="s">
        <v>3</v>
      </c>
      <c r="G5858" s="122">
        <v>1569134</v>
      </c>
      <c r="H5858" s="126"/>
      <c r="I5858" s="130" t="s">
        <v>15865</v>
      </c>
      <c r="J5858" s="126"/>
      <c r="K5858" s="126"/>
      <c r="L5858" s="126"/>
      <c r="M5858" s="126"/>
      <c r="N5858" s="227">
        <v>0</v>
      </c>
      <c r="O5858" s="227">
        <v>150000</v>
      </c>
      <c r="P5858" s="126" t="s">
        <v>1331</v>
      </c>
    </row>
    <row r="5859" spans="1:16" ht="51">
      <c r="A5859" s="126">
        <v>574</v>
      </c>
      <c r="B5859" s="126"/>
      <c r="C5859" s="127" t="s">
        <v>851</v>
      </c>
      <c r="D5859" s="121">
        <v>43075</v>
      </c>
      <c r="E5859" s="122" t="s">
        <v>12860</v>
      </c>
      <c r="F5859" s="122" t="s">
        <v>3</v>
      </c>
      <c r="G5859" s="122">
        <v>1569166</v>
      </c>
      <c r="H5859" s="126"/>
      <c r="I5859" s="130" t="s">
        <v>15866</v>
      </c>
      <c r="J5859" s="126"/>
      <c r="K5859" s="126"/>
      <c r="L5859" s="126"/>
      <c r="M5859" s="126"/>
      <c r="N5859" s="227">
        <v>0</v>
      </c>
      <c r="O5859" s="227">
        <v>3536</v>
      </c>
      <c r="P5859" s="126" t="s">
        <v>1331</v>
      </c>
    </row>
    <row r="5860" spans="1:16" ht="51">
      <c r="A5860" s="126">
        <v>287</v>
      </c>
      <c r="B5860" s="126"/>
      <c r="C5860" s="127" t="s">
        <v>791</v>
      </c>
      <c r="D5860" s="121">
        <v>43075</v>
      </c>
      <c r="E5860" s="122" t="s">
        <v>12861</v>
      </c>
      <c r="F5860" s="122" t="s">
        <v>3</v>
      </c>
      <c r="G5860" s="122">
        <v>1569177</v>
      </c>
      <c r="H5860" s="126"/>
      <c r="I5860" s="130" t="s">
        <v>15867</v>
      </c>
      <c r="J5860" s="126"/>
      <c r="K5860" s="126"/>
      <c r="L5860" s="126"/>
      <c r="M5860" s="126"/>
      <c r="N5860" s="227">
        <v>0</v>
      </c>
      <c r="O5860" s="227">
        <v>22888.1</v>
      </c>
      <c r="P5860" s="126" t="s">
        <v>1331</v>
      </c>
    </row>
    <row r="5861" spans="1:16" ht="51">
      <c r="A5861" s="126" t="s">
        <v>620</v>
      </c>
      <c r="B5861" s="126"/>
      <c r="C5861" s="127" t="s">
        <v>714</v>
      </c>
      <c r="D5861" s="121">
        <v>43075</v>
      </c>
      <c r="E5861" s="122" t="s">
        <v>12862</v>
      </c>
      <c r="F5861" s="122" t="s">
        <v>3</v>
      </c>
      <c r="G5861" s="122">
        <v>1569250</v>
      </c>
      <c r="H5861" s="126"/>
      <c r="I5861" s="130" t="s">
        <v>15868</v>
      </c>
      <c r="J5861" s="126"/>
      <c r="K5861" s="126"/>
      <c r="L5861" s="126"/>
      <c r="M5861" s="126"/>
      <c r="N5861" s="227">
        <v>0</v>
      </c>
      <c r="O5861" s="227">
        <v>26301.9</v>
      </c>
      <c r="P5861" s="126" t="s">
        <v>1331</v>
      </c>
    </row>
    <row r="5862" spans="1:16" ht="51">
      <c r="A5862" s="126">
        <v>523</v>
      </c>
      <c r="B5862" s="126"/>
      <c r="C5862" s="127" t="s">
        <v>846</v>
      </c>
      <c r="D5862" s="121">
        <v>43075</v>
      </c>
      <c r="E5862" s="122" t="s">
        <v>12863</v>
      </c>
      <c r="F5862" s="122" t="s">
        <v>3</v>
      </c>
      <c r="G5862" s="122">
        <v>1569257</v>
      </c>
      <c r="H5862" s="126"/>
      <c r="I5862" s="130" t="s">
        <v>15869</v>
      </c>
      <c r="J5862" s="126"/>
      <c r="K5862" s="126"/>
      <c r="L5862" s="126"/>
      <c r="M5862" s="126"/>
      <c r="N5862" s="227">
        <v>0</v>
      </c>
      <c r="O5862" s="227">
        <v>723</v>
      </c>
      <c r="P5862" s="126" t="s">
        <v>1331</v>
      </c>
    </row>
    <row r="5863" spans="1:16" ht="51">
      <c r="A5863" s="126">
        <v>523</v>
      </c>
      <c r="B5863" s="126"/>
      <c r="C5863" s="127" t="s">
        <v>846</v>
      </c>
      <c r="D5863" s="121">
        <v>43075</v>
      </c>
      <c r="E5863" s="122" t="s">
        <v>12864</v>
      </c>
      <c r="F5863" s="122" t="s">
        <v>3</v>
      </c>
      <c r="G5863" s="122">
        <v>1569261</v>
      </c>
      <c r="H5863" s="126"/>
      <c r="I5863" s="130" t="s">
        <v>15870</v>
      </c>
      <c r="J5863" s="126"/>
      <c r="K5863" s="126"/>
      <c r="L5863" s="126"/>
      <c r="M5863" s="126"/>
      <c r="N5863" s="227">
        <v>0</v>
      </c>
      <c r="O5863" s="227">
        <v>2140.7800000000002</v>
      </c>
      <c r="P5863" s="126" t="s">
        <v>1331</v>
      </c>
    </row>
    <row r="5864" spans="1:16" ht="51">
      <c r="A5864" s="126">
        <v>523</v>
      </c>
      <c r="B5864" s="126"/>
      <c r="C5864" s="127" t="s">
        <v>846</v>
      </c>
      <c r="D5864" s="121">
        <v>43075</v>
      </c>
      <c r="E5864" s="122" t="s">
        <v>12865</v>
      </c>
      <c r="F5864" s="122" t="s">
        <v>3</v>
      </c>
      <c r="G5864" s="122">
        <v>1569264</v>
      </c>
      <c r="H5864" s="126"/>
      <c r="I5864" s="130" t="s">
        <v>15871</v>
      </c>
      <c r="J5864" s="126"/>
      <c r="K5864" s="126"/>
      <c r="L5864" s="126"/>
      <c r="M5864" s="126"/>
      <c r="N5864" s="227">
        <v>0</v>
      </c>
      <c r="O5864" s="227">
        <v>219.99</v>
      </c>
      <c r="P5864" s="126" t="s">
        <v>1331</v>
      </c>
    </row>
    <row r="5865" spans="1:16" ht="51">
      <c r="A5865" s="126">
        <v>523</v>
      </c>
      <c r="B5865" s="126"/>
      <c r="C5865" s="127" t="s">
        <v>846</v>
      </c>
      <c r="D5865" s="121">
        <v>43075</v>
      </c>
      <c r="E5865" s="122" t="s">
        <v>12866</v>
      </c>
      <c r="F5865" s="122" t="s">
        <v>3</v>
      </c>
      <c r="G5865" s="122">
        <v>1569270</v>
      </c>
      <c r="H5865" s="126"/>
      <c r="I5865" s="130" t="s">
        <v>15872</v>
      </c>
      <c r="J5865" s="126"/>
      <c r="K5865" s="126"/>
      <c r="L5865" s="126"/>
      <c r="M5865" s="126"/>
      <c r="N5865" s="227">
        <v>0</v>
      </c>
      <c r="O5865" s="227">
        <v>122.61</v>
      </c>
      <c r="P5865" s="126" t="s">
        <v>1331</v>
      </c>
    </row>
    <row r="5866" spans="1:16" ht="51">
      <c r="A5866" s="126">
        <v>523</v>
      </c>
      <c r="B5866" s="126"/>
      <c r="C5866" s="127" t="s">
        <v>846</v>
      </c>
      <c r="D5866" s="121">
        <v>43075</v>
      </c>
      <c r="E5866" s="122" t="s">
        <v>12867</v>
      </c>
      <c r="F5866" s="122" t="s">
        <v>3</v>
      </c>
      <c r="G5866" s="122">
        <v>1569272</v>
      </c>
      <c r="H5866" s="126"/>
      <c r="I5866" s="130" t="s">
        <v>15873</v>
      </c>
      <c r="J5866" s="126"/>
      <c r="K5866" s="126"/>
      <c r="L5866" s="126"/>
      <c r="M5866" s="126"/>
      <c r="N5866" s="227">
        <v>0</v>
      </c>
      <c r="O5866" s="227">
        <v>858.84</v>
      </c>
      <c r="P5866" s="126" t="s">
        <v>1331</v>
      </c>
    </row>
    <row r="5867" spans="1:16" ht="51">
      <c r="A5867" s="126">
        <v>523</v>
      </c>
      <c r="B5867" s="126"/>
      <c r="C5867" s="127" t="s">
        <v>846</v>
      </c>
      <c r="D5867" s="121">
        <v>43075</v>
      </c>
      <c r="E5867" s="122" t="s">
        <v>12868</v>
      </c>
      <c r="F5867" s="122" t="s">
        <v>3</v>
      </c>
      <c r="G5867" s="122">
        <v>1569276</v>
      </c>
      <c r="H5867" s="126"/>
      <c r="I5867" s="130" t="s">
        <v>15874</v>
      </c>
      <c r="J5867" s="126"/>
      <c r="K5867" s="126"/>
      <c r="L5867" s="126"/>
      <c r="M5867" s="126"/>
      <c r="N5867" s="227">
        <v>0</v>
      </c>
      <c r="O5867" s="227">
        <v>1177.5999999999999</v>
      </c>
      <c r="P5867" s="126" t="s">
        <v>1331</v>
      </c>
    </row>
    <row r="5868" spans="1:16" ht="51">
      <c r="A5868" s="126">
        <v>283</v>
      </c>
      <c r="B5868" s="126"/>
      <c r="C5868" s="127" t="s">
        <v>146</v>
      </c>
      <c r="D5868" s="121">
        <v>43075</v>
      </c>
      <c r="E5868" s="122" t="s">
        <v>12869</v>
      </c>
      <c r="F5868" s="122" t="s">
        <v>3</v>
      </c>
      <c r="G5868" s="122">
        <v>1569278</v>
      </c>
      <c r="H5868" s="126"/>
      <c r="I5868" s="130" t="s">
        <v>15875</v>
      </c>
      <c r="J5868" s="126"/>
      <c r="K5868" s="126"/>
      <c r="L5868" s="126"/>
      <c r="M5868" s="126"/>
      <c r="N5868" s="227">
        <v>0</v>
      </c>
      <c r="O5868" s="227">
        <v>156.19999999999999</v>
      </c>
      <c r="P5868" s="126" t="s">
        <v>1331</v>
      </c>
    </row>
    <row r="5869" spans="1:16" ht="51">
      <c r="A5869" s="126">
        <v>523</v>
      </c>
      <c r="B5869" s="126"/>
      <c r="C5869" s="127" t="s">
        <v>846</v>
      </c>
      <c r="D5869" s="121">
        <v>43075</v>
      </c>
      <c r="E5869" s="122" t="s">
        <v>12870</v>
      </c>
      <c r="F5869" s="122" t="s">
        <v>3</v>
      </c>
      <c r="G5869" s="122">
        <v>1569279</v>
      </c>
      <c r="H5869" s="126"/>
      <c r="I5869" s="130" t="s">
        <v>15876</v>
      </c>
      <c r="J5869" s="126"/>
      <c r="K5869" s="126"/>
      <c r="L5869" s="126"/>
      <c r="M5869" s="126"/>
      <c r="N5869" s="227">
        <v>0</v>
      </c>
      <c r="O5869" s="227">
        <v>19228</v>
      </c>
      <c r="P5869" s="126" t="s">
        <v>1331</v>
      </c>
    </row>
    <row r="5870" spans="1:16" ht="51">
      <c r="A5870" s="126">
        <v>523</v>
      </c>
      <c r="B5870" s="126"/>
      <c r="C5870" s="127" t="s">
        <v>846</v>
      </c>
      <c r="D5870" s="121">
        <v>43075</v>
      </c>
      <c r="E5870" s="122" t="s">
        <v>12871</v>
      </c>
      <c r="F5870" s="122" t="s">
        <v>3</v>
      </c>
      <c r="G5870" s="122">
        <v>1569284</v>
      </c>
      <c r="H5870" s="126"/>
      <c r="I5870" s="130" t="s">
        <v>15877</v>
      </c>
      <c r="J5870" s="126"/>
      <c r="K5870" s="126"/>
      <c r="L5870" s="126"/>
      <c r="M5870" s="126"/>
      <c r="N5870" s="227">
        <v>0</v>
      </c>
      <c r="O5870" s="227">
        <v>2392</v>
      </c>
      <c r="P5870" s="126" t="s">
        <v>1331</v>
      </c>
    </row>
    <row r="5871" spans="1:16" ht="51">
      <c r="A5871" s="126">
        <v>523</v>
      </c>
      <c r="B5871" s="126"/>
      <c r="C5871" s="127" t="s">
        <v>846</v>
      </c>
      <c r="D5871" s="121">
        <v>43075</v>
      </c>
      <c r="E5871" s="122" t="s">
        <v>12872</v>
      </c>
      <c r="F5871" s="122" t="s">
        <v>3</v>
      </c>
      <c r="G5871" s="122">
        <v>1569287</v>
      </c>
      <c r="H5871" s="126"/>
      <c r="I5871" s="130" t="s">
        <v>15878</v>
      </c>
      <c r="J5871" s="126"/>
      <c r="K5871" s="126"/>
      <c r="L5871" s="126"/>
      <c r="M5871" s="126"/>
      <c r="N5871" s="227">
        <v>0</v>
      </c>
      <c r="O5871" s="227">
        <v>218.77</v>
      </c>
      <c r="P5871" s="126" t="s">
        <v>1331</v>
      </c>
    </row>
    <row r="5872" spans="1:16" ht="51">
      <c r="A5872" s="126">
        <v>523</v>
      </c>
      <c r="B5872" s="126"/>
      <c r="C5872" s="127" t="s">
        <v>846</v>
      </c>
      <c r="D5872" s="121">
        <v>43075</v>
      </c>
      <c r="E5872" s="122" t="s">
        <v>12873</v>
      </c>
      <c r="F5872" s="122" t="s">
        <v>3</v>
      </c>
      <c r="G5872" s="122">
        <v>1569290</v>
      </c>
      <c r="H5872" s="126"/>
      <c r="I5872" s="130" t="s">
        <v>15879</v>
      </c>
      <c r="J5872" s="126"/>
      <c r="K5872" s="126"/>
      <c r="L5872" s="126"/>
      <c r="M5872" s="126"/>
      <c r="N5872" s="227">
        <v>0</v>
      </c>
      <c r="O5872" s="227">
        <v>435.71</v>
      </c>
      <c r="P5872" s="126" t="s">
        <v>1331</v>
      </c>
    </row>
    <row r="5873" spans="1:16" ht="51">
      <c r="A5873" s="126">
        <v>523</v>
      </c>
      <c r="B5873" s="126"/>
      <c r="C5873" s="127" t="s">
        <v>846</v>
      </c>
      <c r="D5873" s="121">
        <v>43075</v>
      </c>
      <c r="E5873" s="122" t="s">
        <v>12874</v>
      </c>
      <c r="F5873" s="122" t="s">
        <v>3</v>
      </c>
      <c r="G5873" s="122">
        <v>1569292</v>
      </c>
      <c r="H5873" s="126"/>
      <c r="I5873" s="130" t="s">
        <v>15880</v>
      </c>
      <c r="J5873" s="126"/>
      <c r="K5873" s="126"/>
      <c r="L5873" s="126"/>
      <c r="M5873" s="126"/>
      <c r="N5873" s="227">
        <v>0</v>
      </c>
      <c r="O5873" s="227">
        <v>162.27000000000001</v>
      </c>
      <c r="P5873" s="126" t="s">
        <v>1331</v>
      </c>
    </row>
    <row r="5874" spans="1:16" ht="51">
      <c r="A5874" s="126">
        <v>523</v>
      </c>
      <c r="B5874" s="126"/>
      <c r="C5874" s="127" t="s">
        <v>846</v>
      </c>
      <c r="D5874" s="121">
        <v>43075</v>
      </c>
      <c r="E5874" s="122" t="s">
        <v>12875</v>
      </c>
      <c r="F5874" s="122" t="s">
        <v>3</v>
      </c>
      <c r="G5874" s="122">
        <v>1569295</v>
      </c>
      <c r="H5874" s="126"/>
      <c r="I5874" s="130" t="s">
        <v>15881</v>
      </c>
      <c r="J5874" s="126"/>
      <c r="K5874" s="126"/>
      <c r="L5874" s="126"/>
      <c r="M5874" s="126"/>
      <c r="N5874" s="227">
        <v>0</v>
      </c>
      <c r="O5874" s="227">
        <v>588.15</v>
      </c>
      <c r="P5874" s="126" t="s">
        <v>1331</v>
      </c>
    </row>
    <row r="5875" spans="1:16" ht="51">
      <c r="A5875" s="126">
        <v>523</v>
      </c>
      <c r="B5875" s="126"/>
      <c r="C5875" s="127" t="s">
        <v>846</v>
      </c>
      <c r="D5875" s="121">
        <v>43075</v>
      </c>
      <c r="E5875" s="122" t="s">
        <v>12876</v>
      </c>
      <c r="F5875" s="122" t="s">
        <v>3</v>
      </c>
      <c r="G5875" s="122">
        <v>1569298</v>
      </c>
      <c r="H5875" s="126"/>
      <c r="I5875" s="130" t="s">
        <v>15882</v>
      </c>
      <c r="J5875" s="126"/>
      <c r="K5875" s="126"/>
      <c r="L5875" s="126"/>
      <c r="M5875" s="126"/>
      <c r="N5875" s="227">
        <v>0</v>
      </c>
      <c r="O5875" s="227">
        <v>16606</v>
      </c>
      <c r="P5875" s="126" t="s">
        <v>1331</v>
      </c>
    </row>
    <row r="5876" spans="1:16" ht="51">
      <c r="A5876" s="126">
        <v>523</v>
      </c>
      <c r="B5876" s="126"/>
      <c r="C5876" s="127" t="s">
        <v>846</v>
      </c>
      <c r="D5876" s="121">
        <v>43075</v>
      </c>
      <c r="E5876" s="122" t="s">
        <v>12877</v>
      </c>
      <c r="F5876" s="122" t="s">
        <v>3</v>
      </c>
      <c r="G5876" s="122">
        <v>1569301</v>
      </c>
      <c r="H5876" s="126"/>
      <c r="I5876" s="130" t="s">
        <v>15883</v>
      </c>
      <c r="J5876" s="126"/>
      <c r="K5876" s="126"/>
      <c r="L5876" s="126"/>
      <c r="M5876" s="126"/>
      <c r="N5876" s="227">
        <v>0</v>
      </c>
      <c r="O5876" s="227">
        <v>4167.6000000000004</v>
      </c>
      <c r="P5876" s="126" t="s">
        <v>1331</v>
      </c>
    </row>
    <row r="5877" spans="1:16" ht="51">
      <c r="A5877" s="126">
        <v>523</v>
      </c>
      <c r="B5877" s="126"/>
      <c r="C5877" s="127" t="s">
        <v>846</v>
      </c>
      <c r="D5877" s="121">
        <v>43075</v>
      </c>
      <c r="E5877" s="122" t="s">
        <v>12878</v>
      </c>
      <c r="F5877" s="122" t="s">
        <v>3</v>
      </c>
      <c r="G5877" s="122">
        <v>1569305</v>
      </c>
      <c r="H5877" s="126"/>
      <c r="I5877" s="130" t="s">
        <v>15884</v>
      </c>
      <c r="J5877" s="126"/>
      <c r="K5877" s="126"/>
      <c r="L5877" s="126"/>
      <c r="M5877" s="126"/>
      <c r="N5877" s="227">
        <v>0</v>
      </c>
      <c r="O5877" s="227">
        <v>18262</v>
      </c>
      <c r="P5877" s="126" t="s">
        <v>1331</v>
      </c>
    </row>
    <row r="5878" spans="1:16" ht="51">
      <c r="A5878" s="126">
        <v>523</v>
      </c>
      <c r="B5878" s="126"/>
      <c r="C5878" s="127" t="s">
        <v>846</v>
      </c>
      <c r="D5878" s="121">
        <v>43075</v>
      </c>
      <c r="E5878" s="122" t="s">
        <v>12879</v>
      </c>
      <c r="F5878" s="122" t="s">
        <v>3</v>
      </c>
      <c r="G5878" s="122">
        <v>1569332</v>
      </c>
      <c r="H5878" s="126"/>
      <c r="I5878" s="130" t="s">
        <v>15885</v>
      </c>
      <c r="J5878" s="126"/>
      <c r="K5878" s="126"/>
      <c r="L5878" s="126"/>
      <c r="M5878" s="126"/>
      <c r="N5878" s="227">
        <v>0</v>
      </c>
      <c r="O5878" s="227">
        <v>160</v>
      </c>
      <c r="P5878" s="126" t="s">
        <v>1331</v>
      </c>
    </row>
    <row r="5879" spans="1:16" ht="51">
      <c r="A5879" s="126">
        <v>25</v>
      </c>
      <c r="B5879" s="126"/>
      <c r="C5879" s="127" t="s">
        <v>695</v>
      </c>
      <c r="D5879" s="121">
        <v>43075</v>
      </c>
      <c r="E5879" s="122" t="s">
        <v>12880</v>
      </c>
      <c r="F5879" s="122" t="s">
        <v>3</v>
      </c>
      <c r="G5879" s="122">
        <v>1569358</v>
      </c>
      <c r="H5879" s="126"/>
      <c r="I5879" s="130" t="s">
        <v>15886</v>
      </c>
      <c r="J5879" s="126"/>
      <c r="K5879" s="126"/>
      <c r="L5879" s="126"/>
      <c r="M5879" s="126"/>
      <c r="N5879" s="227">
        <v>0</v>
      </c>
      <c r="O5879" s="227">
        <v>12038.22</v>
      </c>
      <c r="P5879" s="126" t="s">
        <v>1331</v>
      </c>
    </row>
    <row r="5880" spans="1:16" ht="51">
      <c r="A5880" s="126">
        <v>70</v>
      </c>
      <c r="B5880" s="126"/>
      <c r="C5880" s="127" t="s">
        <v>706</v>
      </c>
      <c r="D5880" s="121">
        <v>43075</v>
      </c>
      <c r="E5880" s="122" t="s">
        <v>12881</v>
      </c>
      <c r="F5880" s="122" t="s">
        <v>3</v>
      </c>
      <c r="G5880" s="122">
        <v>1569398</v>
      </c>
      <c r="H5880" s="126"/>
      <c r="I5880" s="130" t="s">
        <v>15887</v>
      </c>
      <c r="J5880" s="126"/>
      <c r="K5880" s="126"/>
      <c r="L5880" s="126"/>
      <c r="M5880" s="126"/>
      <c r="N5880" s="227">
        <v>0</v>
      </c>
      <c r="O5880" s="227">
        <v>1184.5899999999999</v>
      </c>
      <c r="P5880" s="126" t="s">
        <v>1331</v>
      </c>
    </row>
    <row r="5881" spans="1:16" ht="51">
      <c r="A5881" s="126">
        <v>70</v>
      </c>
      <c r="B5881" s="126"/>
      <c r="C5881" s="127" t="s">
        <v>706</v>
      </c>
      <c r="D5881" s="121">
        <v>43075</v>
      </c>
      <c r="E5881" s="122" t="s">
        <v>12882</v>
      </c>
      <c r="F5881" s="122" t="s">
        <v>3</v>
      </c>
      <c r="G5881" s="122">
        <v>1569413</v>
      </c>
      <c r="H5881" s="126"/>
      <c r="I5881" s="130" t="s">
        <v>15888</v>
      </c>
      <c r="J5881" s="126"/>
      <c r="K5881" s="126"/>
      <c r="L5881" s="126"/>
      <c r="M5881" s="126"/>
      <c r="N5881" s="227">
        <v>0</v>
      </c>
      <c r="O5881" s="227">
        <v>15</v>
      </c>
      <c r="P5881" s="126" t="s">
        <v>12606</v>
      </c>
    </row>
    <row r="5882" spans="1:16" ht="63.75">
      <c r="A5882" s="126">
        <v>340</v>
      </c>
      <c r="B5882" s="126"/>
      <c r="C5882" s="127" t="s">
        <v>815</v>
      </c>
      <c r="D5882" s="121">
        <v>43075</v>
      </c>
      <c r="E5882" s="122" t="s">
        <v>12883</v>
      </c>
      <c r="F5882" s="122" t="s">
        <v>3</v>
      </c>
      <c r="G5882" s="122">
        <v>1569466</v>
      </c>
      <c r="H5882" s="126"/>
      <c r="I5882" s="130" t="s">
        <v>15889</v>
      </c>
      <c r="J5882" s="126"/>
      <c r="K5882" s="126"/>
      <c r="L5882" s="126"/>
      <c r="M5882" s="126"/>
      <c r="N5882" s="227">
        <v>0</v>
      </c>
      <c r="O5882" s="227">
        <v>11027</v>
      </c>
      <c r="P5882" s="126" t="s">
        <v>1331</v>
      </c>
    </row>
    <row r="5883" spans="1:16" ht="51">
      <c r="A5883" s="126">
        <v>340</v>
      </c>
      <c r="B5883" s="126"/>
      <c r="C5883" s="127" t="s">
        <v>815</v>
      </c>
      <c r="D5883" s="121">
        <v>43075</v>
      </c>
      <c r="E5883" s="122" t="s">
        <v>12884</v>
      </c>
      <c r="F5883" s="122" t="s">
        <v>3</v>
      </c>
      <c r="G5883" s="122">
        <v>1569472</v>
      </c>
      <c r="H5883" s="126"/>
      <c r="I5883" s="130" t="s">
        <v>15890</v>
      </c>
      <c r="J5883" s="126"/>
      <c r="K5883" s="126"/>
      <c r="L5883" s="126"/>
      <c r="M5883" s="126"/>
      <c r="N5883" s="227">
        <v>0</v>
      </c>
      <c r="O5883" s="227">
        <v>17</v>
      </c>
      <c r="P5883" s="126" t="s">
        <v>1331</v>
      </c>
    </row>
    <row r="5884" spans="1:16" ht="51">
      <c r="A5884" s="126">
        <v>340</v>
      </c>
      <c r="B5884" s="126"/>
      <c r="C5884" s="127" t="s">
        <v>815</v>
      </c>
      <c r="D5884" s="121">
        <v>43075</v>
      </c>
      <c r="E5884" s="122" t="s">
        <v>12885</v>
      </c>
      <c r="F5884" s="122" t="s">
        <v>3</v>
      </c>
      <c r="G5884" s="122">
        <v>1569476</v>
      </c>
      <c r="H5884" s="126"/>
      <c r="I5884" s="130" t="s">
        <v>15891</v>
      </c>
      <c r="J5884" s="126"/>
      <c r="K5884" s="126"/>
      <c r="L5884" s="126"/>
      <c r="M5884" s="126"/>
      <c r="N5884" s="227">
        <v>0</v>
      </c>
      <c r="O5884" s="227">
        <v>3580</v>
      </c>
      <c r="P5884" s="126" t="s">
        <v>1331</v>
      </c>
    </row>
    <row r="5885" spans="1:16" ht="63.75">
      <c r="A5885" s="126">
        <v>578</v>
      </c>
      <c r="B5885" s="126"/>
      <c r="C5885" s="127" t="s">
        <v>854</v>
      </c>
      <c r="D5885" s="121">
        <v>43075</v>
      </c>
      <c r="E5885" s="122" t="s">
        <v>12886</v>
      </c>
      <c r="F5885" s="122" t="s">
        <v>3</v>
      </c>
      <c r="G5885" s="122">
        <v>1569489</v>
      </c>
      <c r="H5885" s="126"/>
      <c r="I5885" s="130" t="s">
        <v>15892</v>
      </c>
      <c r="J5885" s="126"/>
      <c r="K5885" s="126"/>
      <c r="L5885" s="126"/>
      <c r="M5885" s="126"/>
      <c r="N5885" s="227">
        <v>0</v>
      </c>
      <c r="O5885" s="227">
        <v>452.8</v>
      </c>
      <c r="P5885" s="126" t="s">
        <v>1331</v>
      </c>
    </row>
    <row r="5886" spans="1:16" ht="51">
      <c r="A5886" s="126" t="s">
        <v>620</v>
      </c>
      <c r="B5886" s="126"/>
      <c r="C5886" s="127" t="s">
        <v>714</v>
      </c>
      <c r="D5886" s="121">
        <v>43075</v>
      </c>
      <c r="E5886" s="122" t="s">
        <v>12887</v>
      </c>
      <c r="F5886" s="122" t="s">
        <v>3</v>
      </c>
      <c r="G5886" s="122">
        <v>1569161</v>
      </c>
      <c r="H5886" s="126"/>
      <c r="I5886" s="130" t="s">
        <v>15893</v>
      </c>
      <c r="J5886" s="126"/>
      <c r="K5886" s="126"/>
      <c r="L5886" s="126"/>
      <c r="M5886" s="126"/>
      <c r="N5886" s="227">
        <v>0</v>
      </c>
      <c r="O5886" s="227">
        <v>24.5</v>
      </c>
      <c r="P5886" s="126" t="s">
        <v>1331</v>
      </c>
    </row>
    <row r="5887" spans="1:16" ht="51">
      <c r="A5887" s="126" t="s">
        <v>620</v>
      </c>
      <c r="B5887" s="126"/>
      <c r="C5887" s="127" t="s">
        <v>714</v>
      </c>
      <c r="D5887" s="121">
        <v>43075</v>
      </c>
      <c r="E5887" s="122" t="s">
        <v>12888</v>
      </c>
      <c r="F5887" s="122" t="s">
        <v>3</v>
      </c>
      <c r="G5887" s="122">
        <v>1569163</v>
      </c>
      <c r="H5887" s="126"/>
      <c r="I5887" s="130" t="s">
        <v>15893</v>
      </c>
      <c r="J5887" s="126"/>
      <c r="K5887" s="126"/>
      <c r="L5887" s="126"/>
      <c r="M5887" s="126"/>
      <c r="N5887" s="227">
        <v>0</v>
      </c>
      <c r="O5887" s="227">
        <v>24.5</v>
      </c>
      <c r="P5887" s="126" t="s">
        <v>1331</v>
      </c>
    </row>
    <row r="5888" spans="1:16" ht="51">
      <c r="A5888" s="126" t="s">
        <v>620</v>
      </c>
      <c r="B5888" s="126"/>
      <c r="C5888" s="127" t="s">
        <v>714</v>
      </c>
      <c r="D5888" s="121">
        <v>43075</v>
      </c>
      <c r="E5888" s="122" t="s">
        <v>12889</v>
      </c>
      <c r="F5888" s="122" t="s">
        <v>3</v>
      </c>
      <c r="G5888" s="122">
        <v>1569164</v>
      </c>
      <c r="H5888" s="126"/>
      <c r="I5888" s="130" t="s">
        <v>15894</v>
      </c>
      <c r="J5888" s="126"/>
      <c r="K5888" s="126"/>
      <c r="L5888" s="126"/>
      <c r="M5888" s="126"/>
      <c r="N5888" s="227">
        <v>0</v>
      </c>
      <c r="O5888" s="227">
        <v>24.5</v>
      </c>
      <c r="P5888" s="126" t="s">
        <v>1331</v>
      </c>
    </row>
    <row r="5889" spans="1:16" ht="51">
      <c r="A5889" s="126" t="s">
        <v>620</v>
      </c>
      <c r="B5889" s="126"/>
      <c r="C5889" s="127" t="s">
        <v>714</v>
      </c>
      <c r="D5889" s="121">
        <v>43075</v>
      </c>
      <c r="E5889" s="122" t="s">
        <v>12890</v>
      </c>
      <c r="F5889" s="122" t="s">
        <v>3</v>
      </c>
      <c r="G5889" s="122">
        <v>1569165</v>
      </c>
      <c r="H5889" s="126"/>
      <c r="I5889" s="130" t="s">
        <v>15894</v>
      </c>
      <c r="J5889" s="126"/>
      <c r="K5889" s="126"/>
      <c r="L5889" s="126"/>
      <c r="M5889" s="126"/>
      <c r="N5889" s="227">
        <v>0</v>
      </c>
      <c r="O5889" s="227">
        <v>24.5</v>
      </c>
      <c r="P5889" s="126" t="s">
        <v>1331</v>
      </c>
    </row>
    <row r="5890" spans="1:16" ht="51">
      <c r="A5890" s="126" t="s">
        <v>620</v>
      </c>
      <c r="B5890" s="126"/>
      <c r="C5890" s="127" t="s">
        <v>714</v>
      </c>
      <c r="D5890" s="121">
        <v>43075</v>
      </c>
      <c r="E5890" s="122" t="s">
        <v>12891</v>
      </c>
      <c r="F5890" s="122" t="s">
        <v>3</v>
      </c>
      <c r="G5890" s="122">
        <v>1569167</v>
      </c>
      <c r="H5890" s="126"/>
      <c r="I5890" s="130" t="s">
        <v>15895</v>
      </c>
      <c r="J5890" s="126"/>
      <c r="K5890" s="126"/>
      <c r="L5890" s="126"/>
      <c r="M5890" s="126"/>
      <c r="N5890" s="227">
        <v>0</v>
      </c>
      <c r="O5890" s="227">
        <v>120</v>
      </c>
      <c r="P5890" s="126" t="s">
        <v>1331</v>
      </c>
    </row>
    <row r="5891" spans="1:16" ht="51">
      <c r="A5891" s="126">
        <v>20</v>
      </c>
      <c r="B5891" s="126"/>
      <c r="C5891" s="127" t="s">
        <v>694</v>
      </c>
      <c r="D5891" s="121">
        <v>43075</v>
      </c>
      <c r="E5891" s="122" t="s">
        <v>12892</v>
      </c>
      <c r="F5891" s="122" t="s">
        <v>3</v>
      </c>
      <c r="G5891" s="122">
        <v>1569174</v>
      </c>
      <c r="H5891" s="126"/>
      <c r="I5891" s="130" t="s">
        <v>15896</v>
      </c>
      <c r="J5891" s="126"/>
      <c r="K5891" s="126"/>
      <c r="L5891" s="126"/>
      <c r="M5891" s="126"/>
      <c r="N5891" s="227">
        <v>0</v>
      </c>
      <c r="O5891" s="227">
        <v>1224</v>
      </c>
      <c r="P5891" s="126" t="s">
        <v>1331</v>
      </c>
    </row>
    <row r="5892" spans="1:16" ht="51">
      <c r="A5892" s="126">
        <v>20</v>
      </c>
      <c r="B5892" s="126"/>
      <c r="C5892" s="127" t="s">
        <v>694</v>
      </c>
      <c r="D5892" s="121">
        <v>43075</v>
      </c>
      <c r="E5892" s="122" t="s">
        <v>12893</v>
      </c>
      <c r="F5892" s="122" t="s">
        <v>3</v>
      </c>
      <c r="G5892" s="122">
        <v>1569179</v>
      </c>
      <c r="H5892" s="126"/>
      <c r="I5892" s="130" t="s">
        <v>15897</v>
      </c>
      <c r="J5892" s="126"/>
      <c r="K5892" s="126"/>
      <c r="L5892" s="126"/>
      <c r="M5892" s="126"/>
      <c r="N5892" s="227">
        <v>0</v>
      </c>
      <c r="O5892" s="227">
        <v>119.2</v>
      </c>
      <c r="P5892" s="126" t="s">
        <v>1331</v>
      </c>
    </row>
    <row r="5893" spans="1:16" ht="51">
      <c r="A5893" s="126">
        <v>290</v>
      </c>
      <c r="B5893" s="126"/>
      <c r="C5893" s="127" t="s">
        <v>794</v>
      </c>
      <c r="D5893" s="121">
        <v>43075</v>
      </c>
      <c r="E5893" s="122" t="s">
        <v>12894</v>
      </c>
      <c r="F5893" s="122" t="s">
        <v>3</v>
      </c>
      <c r="G5893" s="122">
        <v>1569236</v>
      </c>
      <c r="H5893" s="126"/>
      <c r="I5893" s="130" t="s">
        <v>15898</v>
      </c>
      <c r="J5893" s="126"/>
      <c r="K5893" s="126"/>
      <c r="L5893" s="126"/>
      <c r="M5893" s="126"/>
      <c r="N5893" s="227">
        <v>0</v>
      </c>
      <c r="O5893" s="227">
        <v>758</v>
      </c>
      <c r="P5893" s="126" t="s">
        <v>1331</v>
      </c>
    </row>
    <row r="5894" spans="1:16" ht="51">
      <c r="A5894" s="126" t="s">
        <v>620</v>
      </c>
      <c r="B5894" s="126"/>
      <c r="C5894" s="127" t="s">
        <v>714</v>
      </c>
      <c r="D5894" s="121">
        <v>43075</v>
      </c>
      <c r="E5894" s="122" t="s">
        <v>12895</v>
      </c>
      <c r="F5894" s="122" t="s">
        <v>3</v>
      </c>
      <c r="G5894" s="122">
        <v>1569244</v>
      </c>
      <c r="H5894" s="126"/>
      <c r="I5894" s="130" t="s">
        <v>15899</v>
      </c>
      <c r="J5894" s="126"/>
      <c r="K5894" s="126"/>
      <c r="L5894" s="126"/>
      <c r="M5894" s="126"/>
      <c r="N5894" s="227">
        <v>0</v>
      </c>
      <c r="O5894" s="227">
        <v>916.17</v>
      </c>
      <c r="P5894" s="126" t="s">
        <v>1331</v>
      </c>
    </row>
    <row r="5895" spans="1:16" ht="51">
      <c r="A5895" s="126" t="s">
        <v>620</v>
      </c>
      <c r="B5895" s="126"/>
      <c r="C5895" s="127" t="s">
        <v>714</v>
      </c>
      <c r="D5895" s="121">
        <v>43075</v>
      </c>
      <c r="E5895" s="122" t="s">
        <v>12896</v>
      </c>
      <c r="F5895" s="122" t="s">
        <v>3</v>
      </c>
      <c r="G5895" s="122">
        <v>1569254</v>
      </c>
      <c r="H5895" s="126"/>
      <c r="I5895" s="130" t="s">
        <v>15900</v>
      </c>
      <c r="J5895" s="126"/>
      <c r="K5895" s="126"/>
      <c r="L5895" s="126"/>
      <c r="M5895" s="126"/>
      <c r="N5895" s="227">
        <v>0</v>
      </c>
      <c r="O5895" s="227">
        <v>657.96</v>
      </c>
      <c r="P5895" s="126" t="s">
        <v>1331</v>
      </c>
    </row>
    <row r="5896" spans="1:16" ht="51">
      <c r="A5896" s="126">
        <v>16</v>
      </c>
      <c r="B5896" s="126"/>
      <c r="C5896" s="127" t="s">
        <v>693</v>
      </c>
      <c r="D5896" s="121">
        <v>43075</v>
      </c>
      <c r="E5896" s="122" t="s">
        <v>12897</v>
      </c>
      <c r="F5896" s="122" t="s">
        <v>3</v>
      </c>
      <c r="G5896" s="122">
        <v>1569267</v>
      </c>
      <c r="H5896" s="126"/>
      <c r="I5896" s="130" t="s">
        <v>15901</v>
      </c>
      <c r="J5896" s="126"/>
      <c r="K5896" s="126"/>
      <c r="L5896" s="126"/>
      <c r="M5896" s="126"/>
      <c r="N5896" s="227">
        <v>0</v>
      </c>
      <c r="O5896" s="227">
        <v>3260.14</v>
      </c>
      <c r="P5896" s="126" t="s">
        <v>1331</v>
      </c>
    </row>
    <row r="5897" spans="1:16" ht="51">
      <c r="A5897" s="126" t="s">
        <v>620</v>
      </c>
      <c r="B5897" s="126"/>
      <c r="C5897" s="127" t="s">
        <v>714</v>
      </c>
      <c r="D5897" s="121">
        <v>43075</v>
      </c>
      <c r="E5897" s="122" t="s">
        <v>12898</v>
      </c>
      <c r="F5897" s="122" t="s">
        <v>3</v>
      </c>
      <c r="G5897" s="122">
        <v>1569271</v>
      </c>
      <c r="H5897" s="126"/>
      <c r="I5897" s="130" t="s">
        <v>7384</v>
      </c>
      <c r="J5897" s="126"/>
      <c r="K5897" s="126"/>
      <c r="L5897" s="126"/>
      <c r="M5897" s="126"/>
      <c r="N5897" s="227">
        <v>0</v>
      </c>
      <c r="O5897" s="227">
        <v>1726</v>
      </c>
      <c r="P5897" s="126" t="s">
        <v>1331</v>
      </c>
    </row>
    <row r="5898" spans="1:16" ht="51">
      <c r="A5898" s="126" t="s">
        <v>620</v>
      </c>
      <c r="B5898" s="126"/>
      <c r="C5898" s="127" t="s">
        <v>714</v>
      </c>
      <c r="D5898" s="121">
        <v>43075</v>
      </c>
      <c r="E5898" s="122" t="s">
        <v>12899</v>
      </c>
      <c r="F5898" s="122" t="s">
        <v>3</v>
      </c>
      <c r="G5898" s="122">
        <v>1569342</v>
      </c>
      <c r="H5898" s="126"/>
      <c r="I5898" s="130" t="s">
        <v>15902</v>
      </c>
      <c r="J5898" s="126"/>
      <c r="K5898" s="126"/>
      <c r="L5898" s="126"/>
      <c r="M5898" s="126"/>
      <c r="N5898" s="227">
        <v>0</v>
      </c>
      <c r="O5898" s="227">
        <v>719.2</v>
      </c>
      <c r="P5898" s="126" t="s">
        <v>1331</v>
      </c>
    </row>
    <row r="5899" spans="1:16" ht="51">
      <c r="A5899" s="126" t="s">
        <v>620</v>
      </c>
      <c r="B5899" s="126"/>
      <c r="C5899" s="127" t="s">
        <v>714</v>
      </c>
      <c r="D5899" s="121">
        <v>43075</v>
      </c>
      <c r="E5899" s="122" t="s">
        <v>12900</v>
      </c>
      <c r="F5899" s="122" t="s">
        <v>3</v>
      </c>
      <c r="G5899" s="122">
        <v>1569345</v>
      </c>
      <c r="H5899" s="126"/>
      <c r="I5899" s="130" t="s">
        <v>15903</v>
      </c>
      <c r="J5899" s="126"/>
      <c r="K5899" s="126"/>
      <c r="L5899" s="126"/>
      <c r="M5899" s="126"/>
      <c r="N5899" s="227">
        <v>0</v>
      </c>
      <c r="O5899" s="227">
        <v>793.5</v>
      </c>
      <c r="P5899" s="126" t="s">
        <v>1331</v>
      </c>
    </row>
    <row r="5900" spans="1:16" ht="51">
      <c r="A5900" s="126">
        <v>46</v>
      </c>
      <c r="B5900" s="126"/>
      <c r="C5900" s="127" t="s">
        <v>699</v>
      </c>
      <c r="D5900" s="121">
        <v>43075</v>
      </c>
      <c r="E5900" s="122" t="s">
        <v>12901</v>
      </c>
      <c r="F5900" s="122" t="s">
        <v>3</v>
      </c>
      <c r="G5900" s="122">
        <v>1569353</v>
      </c>
      <c r="H5900" s="126"/>
      <c r="I5900" s="130" t="s">
        <v>15904</v>
      </c>
      <c r="J5900" s="126"/>
      <c r="K5900" s="126"/>
      <c r="L5900" s="126"/>
      <c r="M5900" s="126"/>
      <c r="N5900" s="227">
        <v>0</v>
      </c>
      <c r="O5900" s="227">
        <v>90</v>
      </c>
      <c r="P5900" s="126" t="s">
        <v>1331</v>
      </c>
    </row>
    <row r="5901" spans="1:16" ht="38.25">
      <c r="A5901" s="126">
        <v>46</v>
      </c>
      <c r="B5901" s="126"/>
      <c r="C5901" s="127" t="s">
        <v>699</v>
      </c>
      <c r="D5901" s="121">
        <v>43075</v>
      </c>
      <c r="E5901" s="122" t="s">
        <v>12902</v>
      </c>
      <c r="F5901" s="122" t="s">
        <v>3</v>
      </c>
      <c r="G5901" s="122">
        <v>1569357</v>
      </c>
      <c r="H5901" s="126"/>
      <c r="I5901" s="130" t="s">
        <v>15905</v>
      </c>
      <c r="J5901" s="126"/>
      <c r="K5901" s="126"/>
      <c r="L5901" s="126"/>
      <c r="M5901" s="126"/>
      <c r="N5901" s="227">
        <v>0</v>
      </c>
      <c r="O5901" s="227">
        <v>162</v>
      </c>
      <c r="P5901" s="126" t="s">
        <v>1331</v>
      </c>
    </row>
    <row r="5902" spans="1:16" ht="51">
      <c r="A5902" s="126" t="s">
        <v>620</v>
      </c>
      <c r="B5902" s="126"/>
      <c r="C5902" s="127" t="s">
        <v>714</v>
      </c>
      <c r="D5902" s="121">
        <v>43075</v>
      </c>
      <c r="E5902" s="122" t="s">
        <v>12903</v>
      </c>
      <c r="F5902" s="122" t="s">
        <v>3</v>
      </c>
      <c r="G5902" s="122">
        <v>1569389</v>
      </c>
      <c r="H5902" s="126"/>
      <c r="I5902" s="130" t="s">
        <v>15906</v>
      </c>
      <c r="J5902" s="126"/>
      <c r="K5902" s="126"/>
      <c r="L5902" s="126"/>
      <c r="M5902" s="126"/>
      <c r="N5902" s="227">
        <v>0</v>
      </c>
      <c r="O5902" s="227">
        <v>1856.84</v>
      </c>
      <c r="P5902" s="126" t="s">
        <v>1331</v>
      </c>
    </row>
    <row r="5903" spans="1:16" ht="51">
      <c r="A5903" s="126">
        <v>592</v>
      </c>
      <c r="B5903" s="126"/>
      <c r="C5903" s="127" t="s">
        <v>863</v>
      </c>
      <c r="D5903" s="121">
        <v>43075</v>
      </c>
      <c r="E5903" s="122" t="s">
        <v>12904</v>
      </c>
      <c r="F5903" s="122" t="s">
        <v>3</v>
      </c>
      <c r="G5903" s="122">
        <v>1569407</v>
      </c>
      <c r="H5903" s="126"/>
      <c r="I5903" s="130" t="s">
        <v>15907</v>
      </c>
      <c r="J5903" s="126"/>
      <c r="K5903" s="126"/>
      <c r="L5903" s="126"/>
      <c r="M5903" s="126"/>
      <c r="N5903" s="227">
        <v>0</v>
      </c>
      <c r="O5903" s="227">
        <v>32270.42</v>
      </c>
      <c r="P5903" s="126" t="s">
        <v>1331</v>
      </c>
    </row>
    <row r="5904" spans="1:16" ht="51">
      <c r="A5904" s="126" t="s">
        <v>620</v>
      </c>
      <c r="B5904" s="126"/>
      <c r="C5904" s="127" t="s">
        <v>714</v>
      </c>
      <c r="D5904" s="121">
        <v>43075</v>
      </c>
      <c r="E5904" s="122" t="s">
        <v>12905</v>
      </c>
      <c r="F5904" s="122" t="s">
        <v>3</v>
      </c>
      <c r="G5904" s="122">
        <v>1569418</v>
      </c>
      <c r="H5904" s="126"/>
      <c r="I5904" s="130" t="s">
        <v>15908</v>
      </c>
      <c r="J5904" s="126"/>
      <c r="K5904" s="126"/>
      <c r="L5904" s="126"/>
      <c r="M5904" s="126"/>
      <c r="N5904" s="227">
        <v>0</v>
      </c>
      <c r="O5904" s="227">
        <v>242.46</v>
      </c>
      <c r="P5904" s="126" t="s">
        <v>1331</v>
      </c>
    </row>
    <row r="5905" spans="1:16" ht="51">
      <c r="A5905" s="126" t="s">
        <v>620</v>
      </c>
      <c r="B5905" s="126"/>
      <c r="C5905" s="127" t="s">
        <v>714</v>
      </c>
      <c r="D5905" s="121">
        <v>43075</v>
      </c>
      <c r="E5905" s="122" t="s">
        <v>12906</v>
      </c>
      <c r="F5905" s="122" t="s">
        <v>3</v>
      </c>
      <c r="G5905" s="122">
        <v>1569424</v>
      </c>
      <c r="H5905" s="126"/>
      <c r="I5905" s="130" t="s">
        <v>15909</v>
      </c>
      <c r="J5905" s="126"/>
      <c r="K5905" s="126"/>
      <c r="L5905" s="126"/>
      <c r="M5905" s="126"/>
      <c r="N5905" s="227">
        <v>0</v>
      </c>
      <c r="O5905" s="227">
        <v>160</v>
      </c>
      <c r="P5905" s="126" t="s">
        <v>1331</v>
      </c>
    </row>
    <row r="5906" spans="1:16" ht="51">
      <c r="A5906" s="126" t="s">
        <v>620</v>
      </c>
      <c r="B5906" s="126"/>
      <c r="C5906" s="127" t="s">
        <v>714</v>
      </c>
      <c r="D5906" s="121">
        <v>43075</v>
      </c>
      <c r="E5906" s="122" t="s">
        <v>12907</v>
      </c>
      <c r="F5906" s="122" t="s">
        <v>3</v>
      </c>
      <c r="G5906" s="122">
        <v>1569525</v>
      </c>
      <c r="H5906" s="126"/>
      <c r="I5906" s="130" t="s">
        <v>15910</v>
      </c>
      <c r="J5906" s="126"/>
      <c r="K5906" s="126"/>
      <c r="L5906" s="126"/>
      <c r="M5906" s="126"/>
      <c r="N5906" s="227">
        <v>0</v>
      </c>
      <c r="O5906" s="227">
        <v>48.5</v>
      </c>
      <c r="P5906" s="126" t="s">
        <v>1331</v>
      </c>
    </row>
    <row r="5907" spans="1:16" ht="51">
      <c r="A5907" s="126" t="s">
        <v>620</v>
      </c>
      <c r="B5907" s="126"/>
      <c r="C5907" s="127" t="s">
        <v>714</v>
      </c>
      <c r="D5907" s="121">
        <v>43075</v>
      </c>
      <c r="E5907" s="122" t="s">
        <v>12908</v>
      </c>
      <c r="F5907" s="122" t="s">
        <v>3</v>
      </c>
      <c r="G5907" s="122">
        <v>1569527</v>
      </c>
      <c r="H5907" s="126"/>
      <c r="I5907" s="130" t="s">
        <v>15911</v>
      </c>
      <c r="J5907" s="126"/>
      <c r="K5907" s="126"/>
      <c r="L5907" s="126"/>
      <c r="M5907" s="126"/>
      <c r="N5907" s="227">
        <v>0</v>
      </c>
      <c r="O5907" s="227">
        <v>48.5</v>
      </c>
      <c r="P5907" s="126" t="s">
        <v>1331</v>
      </c>
    </row>
    <row r="5908" spans="1:16" ht="51">
      <c r="A5908" s="126" t="s">
        <v>620</v>
      </c>
      <c r="B5908" s="126"/>
      <c r="C5908" s="127" t="s">
        <v>714</v>
      </c>
      <c r="D5908" s="121">
        <v>43075</v>
      </c>
      <c r="E5908" s="122" t="s">
        <v>12909</v>
      </c>
      <c r="F5908" s="122" t="s">
        <v>3</v>
      </c>
      <c r="G5908" s="122">
        <v>1569528</v>
      </c>
      <c r="H5908" s="126"/>
      <c r="I5908" s="130" t="s">
        <v>15912</v>
      </c>
      <c r="J5908" s="126"/>
      <c r="K5908" s="126"/>
      <c r="L5908" s="126"/>
      <c r="M5908" s="126"/>
      <c r="N5908" s="227">
        <v>0</v>
      </c>
      <c r="O5908" s="227">
        <v>48.5</v>
      </c>
      <c r="P5908" s="126" t="s">
        <v>1331</v>
      </c>
    </row>
    <row r="5909" spans="1:16" ht="51">
      <c r="A5909" s="126" t="s">
        <v>620</v>
      </c>
      <c r="B5909" s="126"/>
      <c r="C5909" s="127" t="s">
        <v>714</v>
      </c>
      <c r="D5909" s="121">
        <v>43075</v>
      </c>
      <c r="E5909" s="122" t="s">
        <v>12910</v>
      </c>
      <c r="F5909" s="122" t="s">
        <v>3</v>
      </c>
      <c r="G5909" s="122">
        <v>1569530</v>
      </c>
      <c r="H5909" s="126"/>
      <c r="I5909" s="130" t="s">
        <v>15912</v>
      </c>
      <c r="J5909" s="126"/>
      <c r="K5909" s="126"/>
      <c r="L5909" s="126"/>
      <c r="M5909" s="126"/>
      <c r="N5909" s="227">
        <v>0</v>
      </c>
      <c r="O5909" s="227">
        <v>48.5</v>
      </c>
      <c r="P5909" s="126" t="s">
        <v>1331</v>
      </c>
    </row>
    <row r="5910" spans="1:16" ht="51">
      <c r="A5910" s="126" t="s">
        <v>620</v>
      </c>
      <c r="B5910" s="126"/>
      <c r="C5910" s="127" t="s">
        <v>714</v>
      </c>
      <c r="D5910" s="121">
        <v>43075</v>
      </c>
      <c r="E5910" s="122" t="s">
        <v>12911</v>
      </c>
      <c r="F5910" s="122" t="s">
        <v>3</v>
      </c>
      <c r="G5910" s="122">
        <v>1569544</v>
      </c>
      <c r="H5910" s="126"/>
      <c r="I5910" s="130" t="s">
        <v>15913</v>
      </c>
      <c r="J5910" s="126"/>
      <c r="K5910" s="126"/>
      <c r="L5910" s="126"/>
      <c r="M5910" s="126"/>
      <c r="N5910" s="227">
        <v>0</v>
      </c>
      <c r="O5910" s="227">
        <v>262.36</v>
      </c>
      <c r="P5910" s="126" t="s">
        <v>1331</v>
      </c>
    </row>
    <row r="5911" spans="1:16" ht="51">
      <c r="A5911" s="126" t="s">
        <v>620</v>
      </c>
      <c r="B5911" s="126"/>
      <c r="C5911" s="127" t="s">
        <v>714</v>
      </c>
      <c r="D5911" s="121">
        <v>43075</v>
      </c>
      <c r="E5911" s="122" t="s">
        <v>12912</v>
      </c>
      <c r="F5911" s="122" t="s">
        <v>3</v>
      </c>
      <c r="G5911" s="122">
        <v>1569586</v>
      </c>
      <c r="H5911" s="126"/>
      <c r="I5911" s="130" t="s">
        <v>15914</v>
      </c>
      <c r="J5911" s="126"/>
      <c r="K5911" s="126"/>
      <c r="L5911" s="126"/>
      <c r="M5911" s="126"/>
      <c r="N5911" s="227">
        <v>0</v>
      </c>
      <c r="O5911" s="227">
        <v>1277</v>
      </c>
      <c r="P5911" s="126" t="s">
        <v>1331</v>
      </c>
    </row>
    <row r="5912" spans="1:16" ht="51">
      <c r="A5912" s="126" t="s">
        <v>620</v>
      </c>
      <c r="B5912" s="126"/>
      <c r="C5912" s="127" t="s">
        <v>714</v>
      </c>
      <c r="D5912" s="121">
        <v>43075</v>
      </c>
      <c r="E5912" s="122" t="s">
        <v>12913</v>
      </c>
      <c r="F5912" s="122" t="s">
        <v>3</v>
      </c>
      <c r="G5912" s="122">
        <v>1569611</v>
      </c>
      <c r="H5912" s="126"/>
      <c r="I5912" s="130" t="s">
        <v>15915</v>
      </c>
      <c r="J5912" s="126"/>
      <c r="K5912" s="126"/>
      <c r="L5912" s="126"/>
      <c r="M5912" s="126"/>
      <c r="N5912" s="227">
        <v>0</v>
      </c>
      <c r="O5912" s="227">
        <v>400</v>
      </c>
      <c r="P5912" s="126" t="s">
        <v>1331</v>
      </c>
    </row>
    <row r="5913" spans="1:16" ht="51">
      <c r="A5913" s="126">
        <v>292</v>
      </c>
      <c r="B5913" s="126"/>
      <c r="C5913" s="127" t="s">
        <v>152</v>
      </c>
      <c r="D5913" s="121">
        <v>43075</v>
      </c>
      <c r="E5913" s="122" t="s">
        <v>12914</v>
      </c>
      <c r="F5913" s="122" t="s">
        <v>3</v>
      </c>
      <c r="G5913" s="122">
        <v>1569615</v>
      </c>
      <c r="H5913" s="126"/>
      <c r="I5913" s="130" t="s">
        <v>9563</v>
      </c>
      <c r="J5913" s="126"/>
      <c r="K5913" s="126"/>
      <c r="L5913" s="126"/>
      <c r="M5913" s="126"/>
      <c r="N5913" s="227">
        <v>0</v>
      </c>
      <c r="O5913" s="227">
        <v>419</v>
      </c>
      <c r="P5913" s="126" t="s">
        <v>1331</v>
      </c>
    </row>
    <row r="5914" spans="1:16" ht="51">
      <c r="A5914" s="126">
        <v>586</v>
      </c>
      <c r="B5914" s="126"/>
      <c r="C5914" s="127" t="s">
        <v>223</v>
      </c>
      <c r="D5914" s="121">
        <v>43075</v>
      </c>
      <c r="E5914" s="122" t="s">
        <v>12915</v>
      </c>
      <c r="F5914" s="122" t="s">
        <v>3</v>
      </c>
      <c r="G5914" s="122">
        <v>1569616</v>
      </c>
      <c r="H5914" s="126"/>
      <c r="I5914" s="130" t="s">
        <v>15916</v>
      </c>
      <c r="J5914" s="126"/>
      <c r="K5914" s="126"/>
      <c r="L5914" s="126"/>
      <c r="M5914" s="126"/>
      <c r="N5914" s="227">
        <v>0</v>
      </c>
      <c r="O5914" s="227">
        <v>271.64999999999998</v>
      </c>
      <c r="P5914" s="126" t="s">
        <v>1331</v>
      </c>
    </row>
    <row r="5915" spans="1:16" ht="51">
      <c r="A5915" s="126">
        <v>292</v>
      </c>
      <c r="B5915" s="126"/>
      <c r="C5915" s="127" t="s">
        <v>152</v>
      </c>
      <c r="D5915" s="121">
        <v>43075</v>
      </c>
      <c r="E5915" s="122" t="s">
        <v>12916</v>
      </c>
      <c r="F5915" s="122" t="s">
        <v>3</v>
      </c>
      <c r="G5915" s="122">
        <v>1569620</v>
      </c>
      <c r="H5915" s="126"/>
      <c r="I5915" s="130" t="s">
        <v>9563</v>
      </c>
      <c r="J5915" s="126"/>
      <c r="K5915" s="126"/>
      <c r="L5915" s="126"/>
      <c r="M5915" s="126"/>
      <c r="N5915" s="227">
        <v>0</v>
      </c>
      <c r="O5915" s="227">
        <v>401</v>
      </c>
      <c r="P5915" s="126" t="s">
        <v>1331</v>
      </c>
    </row>
    <row r="5916" spans="1:16" ht="51">
      <c r="A5916" s="126">
        <v>290</v>
      </c>
      <c r="B5916" s="126"/>
      <c r="C5916" s="127" t="s">
        <v>794</v>
      </c>
      <c r="D5916" s="121">
        <v>43075</v>
      </c>
      <c r="E5916" s="122" t="s">
        <v>12917</v>
      </c>
      <c r="F5916" s="122" t="s">
        <v>3</v>
      </c>
      <c r="G5916" s="122">
        <v>1569623</v>
      </c>
      <c r="H5916" s="126"/>
      <c r="I5916" s="130" t="s">
        <v>15917</v>
      </c>
      <c r="J5916" s="126"/>
      <c r="K5916" s="126"/>
      <c r="L5916" s="126"/>
      <c r="M5916" s="126"/>
      <c r="N5916" s="227">
        <v>0</v>
      </c>
      <c r="O5916" s="227">
        <v>2356</v>
      </c>
      <c r="P5916" s="126" t="s">
        <v>1331</v>
      </c>
    </row>
    <row r="5917" spans="1:16" ht="51">
      <c r="A5917" s="126" t="s">
        <v>620</v>
      </c>
      <c r="B5917" s="126"/>
      <c r="C5917" s="127" t="s">
        <v>714</v>
      </c>
      <c r="D5917" s="121">
        <v>43075</v>
      </c>
      <c r="E5917" s="122" t="s">
        <v>12918</v>
      </c>
      <c r="F5917" s="122" t="s">
        <v>3</v>
      </c>
      <c r="G5917" s="122">
        <v>1569644</v>
      </c>
      <c r="H5917" s="126"/>
      <c r="I5917" s="130" t="s">
        <v>15918</v>
      </c>
      <c r="J5917" s="126"/>
      <c r="K5917" s="126"/>
      <c r="L5917" s="126"/>
      <c r="M5917" s="126"/>
      <c r="N5917" s="227">
        <v>0</v>
      </c>
      <c r="O5917" s="227">
        <v>48.23</v>
      </c>
      <c r="P5917" s="126" t="s">
        <v>1331</v>
      </c>
    </row>
    <row r="5918" spans="1:16" ht="51">
      <c r="A5918" s="126">
        <v>16</v>
      </c>
      <c r="B5918" s="126"/>
      <c r="C5918" s="127" t="s">
        <v>693</v>
      </c>
      <c r="D5918" s="121">
        <v>43075</v>
      </c>
      <c r="E5918" s="122" t="s">
        <v>12919</v>
      </c>
      <c r="F5918" s="122" t="s">
        <v>3</v>
      </c>
      <c r="G5918" s="122">
        <v>1569661</v>
      </c>
      <c r="H5918" s="126"/>
      <c r="I5918" s="130" t="s">
        <v>15919</v>
      </c>
      <c r="J5918" s="126"/>
      <c r="K5918" s="126"/>
      <c r="L5918" s="126"/>
      <c r="M5918" s="126"/>
      <c r="N5918" s="227">
        <v>0</v>
      </c>
      <c r="O5918" s="223">
        <v>1086.18</v>
      </c>
      <c r="P5918" s="126" t="s">
        <v>1331</v>
      </c>
    </row>
    <row r="5919" spans="1:16" ht="51">
      <c r="A5919" s="126">
        <v>46</v>
      </c>
      <c r="B5919" s="126"/>
      <c r="C5919" s="127" t="s">
        <v>699</v>
      </c>
      <c r="D5919" s="121">
        <v>43075</v>
      </c>
      <c r="E5919" s="122" t="s">
        <v>12920</v>
      </c>
      <c r="F5919" s="122" t="s">
        <v>3</v>
      </c>
      <c r="G5919" s="122">
        <v>1569665</v>
      </c>
      <c r="H5919" s="126"/>
      <c r="I5919" s="130" t="s">
        <v>15920</v>
      </c>
      <c r="J5919" s="126"/>
      <c r="K5919" s="126"/>
      <c r="L5919" s="126"/>
      <c r="M5919" s="126"/>
      <c r="N5919" s="227">
        <v>0</v>
      </c>
      <c r="O5919" s="227">
        <v>2269</v>
      </c>
      <c r="P5919" s="126" t="s">
        <v>1331</v>
      </c>
    </row>
    <row r="5920" spans="1:16" ht="51">
      <c r="A5920" s="126" t="s">
        <v>620</v>
      </c>
      <c r="B5920" s="126"/>
      <c r="C5920" s="127" t="s">
        <v>714</v>
      </c>
      <c r="D5920" s="121">
        <v>43075</v>
      </c>
      <c r="E5920" s="122" t="s">
        <v>12921</v>
      </c>
      <c r="F5920" s="122" t="s">
        <v>3</v>
      </c>
      <c r="G5920" s="122">
        <v>1569702</v>
      </c>
      <c r="H5920" s="126"/>
      <c r="I5920" s="130" t="s">
        <v>15921</v>
      </c>
      <c r="J5920" s="126"/>
      <c r="K5920" s="126"/>
      <c r="L5920" s="126"/>
      <c r="M5920" s="126"/>
      <c r="N5920" s="227">
        <v>0</v>
      </c>
      <c r="O5920" s="227">
        <v>80</v>
      </c>
      <c r="P5920" s="126" t="s">
        <v>1331</v>
      </c>
    </row>
    <row r="5921" spans="1:16" ht="51">
      <c r="A5921" s="126">
        <v>46</v>
      </c>
      <c r="B5921" s="126"/>
      <c r="C5921" s="127" t="s">
        <v>699</v>
      </c>
      <c r="D5921" s="121">
        <v>43075</v>
      </c>
      <c r="E5921" s="122" t="s">
        <v>12922</v>
      </c>
      <c r="F5921" s="122" t="s">
        <v>3</v>
      </c>
      <c r="G5921" s="122">
        <v>1569705</v>
      </c>
      <c r="H5921" s="126"/>
      <c r="I5921" s="130" t="s">
        <v>15922</v>
      </c>
      <c r="J5921" s="126"/>
      <c r="K5921" s="126"/>
      <c r="L5921" s="126"/>
      <c r="M5921" s="126"/>
      <c r="N5921" s="227">
        <v>0</v>
      </c>
      <c r="O5921" s="223">
        <v>755</v>
      </c>
      <c r="P5921" s="126" t="s">
        <v>1331</v>
      </c>
    </row>
    <row r="5922" spans="1:16" ht="51">
      <c r="A5922" s="126">
        <v>86</v>
      </c>
      <c r="B5922" s="126"/>
      <c r="C5922" s="127" t="s">
        <v>711</v>
      </c>
      <c r="D5922" s="121">
        <v>43075</v>
      </c>
      <c r="E5922" s="122" t="s">
        <v>12923</v>
      </c>
      <c r="F5922" s="122" t="s">
        <v>3</v>
      </c>
      <c r="G5922" s="122">
        <v>1569731</v>
      </c>
      <c r="H5922" s="126"/>
      <c r="I5922" s="130" t="s">
        <v>15923</v>
      </c>
      <c r="J5922" s="126"/>
      <c r="K5922" s="126"/>
      <c r="L5922" s="126"/>
      <c r="M5922" s="126"/>
      <c r="N5922" s="227">
        <v>0</v>
      </c>
      <c r="O5922" s="227">
        <v>3087</v>
      </c>
      <c r="P5922" s="126" t="s">
        <v>1331</v>
      </c>
    </row>
    <row r="5923" spans="1:16" ht="51">
      <c r="A5923" s="126" t="s">
        <v>620</v>
      </c>
      <c r="B5923" s="126"/>
      <c r="C5923" s="127" t="s">
        <v>714</v>
      </c>
      <c r="D5923" s="121">
        <v>43075</v>
      </c>
      <c r="E5923" s="122" t="s">
        <v>12924</v>
      </c>
      <c r="F5923" s="122" t="s">
        <v>3</v>
      </c>
      <c r="G5923" s="122">
        <v>1569734</v>
      </c>
      <c r="H5923" s="126"/>
      <c r="I5923" s="130" t="s">
        <v>15924</v>
      </c>
      <c r="J5923" s="126"/>
      <c r="K5923" s="126"/>
      <c r="L5923" s="126"/>
      <c r="M5923" s="126"/>
      <c r="N5923" s="227">
        <v>0</v>
      </c>
      <c r="O5923" s="227">
        <v>1286.25</v>
      </c>
      <c r="P5923" s="126" t="s">
        <v>1331</v>
      </c>
    </row>
    <row r="5924" spans="1:16" ht="51">
      <c r="A5924" s="126" t="s">
        <v>620</v>
      </c>
      <c r="B5924" s="126"/>
      <c r="C5924" s="127" t="s">
        <v>714</v>
      </c>
      <c r="D5924" s="121">
        <v>43075</v>
      </c>
      <c r="E5924" s="122" t="s">
        <v>12925</v>
      </c>
      <c r="F5924" s="122" t="s">
        <v>3</v>
      </c>
      <c r="G5924" s="122">
        <v>1569740</v>
      </c>
      <c r="H5924" s="126"/>
      <c r="I5924" s="130" t="s">
        <v>15925</v>
      </c>
      <c r="J5924" s="126"/>
      <c r="K5924" s="126"/>
      <c r="L5924" s="126"/>
      <c r="M5924" s="126"/>
      <c r="N5924" s="227">
        <v>0</v>
      </c>
      <c r="O5924" s="227">
        <v>520</v>
      </c>
      <c r="P5924" s="126" t="s">
        <v>1331</v>
      </c>
    </row>
    <row r="5925" spans="1:16" ht="51">
      <c r="A5925" s="126">
        <v>234</v>
      </c>
      <c r="B5925" s="126"/>
      <c r="C5925" s="127" t="s">
        <v>124</v>
      </c>
      <c r="D5925" s="121">
        <v>43075</v>
      </c>
      <c r="E5925" s="122" t="s">
        <v>12926</v>
      </c>
      <c r="F5925" s="122" t="s">
        <v>3</v>
      </c>
      <c r="G5925" s="122">
        <v>1569750</v>
      </c>
      <c r="H5925" s="126"/>
      <c r="I5925" s="130" t="s">
        <v>15926</v>
      </c>
      <c r="J5925" s="126"/>
      <c r="K5925" s="126"/>
      <c r="L5925" s="126"/>
      <c r="M5925" s="126"/>
      <c r="N5925" s="227">
        <v>0</v>
      </c>
      <c r="O5925" s="227">
        <v>396</v>
      </c>
      <c r="P5925" s="126" t="s">
        <v>1331</v>
      </c>
    </row>
    <row r="5926" spans="1:16" ht="51">
      <c r="A5926" s="126" t="s">
        <v>620</v>
      </c>
      <c r="B5926" s="126"/>
      <c r="C5926" s="127" t="s">
        <v>714</v>
      </c>
      <c r="D5926" s="121">
        <v>43075</v>
      </c>
      <c r="E5926" s="122" t="s">
        <v>12927</v>
      </c>
      <c r="F5926" s="122" t="s">
        <v>3</v>
      </c>
      <c r="G5926" s="122">
        <v>1569758</v>
      </c>
      <c r="H5926" s="126"/>
      <c r="I5926" s="130" t="s">
        <v>15927</v>
      </c>
      <c r="J5926" s="126"/>
      <c r="K5926" s="126"/>
      <c r="L5926" s="126"/>
      <c r="M5926" s="126"/>
      <c r="N5926" s="227">
        <v>0</v>
      </c>
      <c r="O5926" s="227">
        <v>48.23</v>
      </c>
      <c r="P5926" s="126" t="s">
        <v>1331</v>
      </c>
    </row>
    <row r="5927" spans="1:16" ht="51">
      <c r="A5927" s="126">
        <v>119</v>
      </c>
      <c r="B5927" s="126"/>
      <c r="C5927" s="127" t="s">
        <v>724</v>
      </c>
      <c r="D5927" s="121">
        <v>43075</v>
      </c>
      <c r="E5927" s="122" t="s">
        <v>12928</v>
      </c>
      <c r="F5927" s="122" t="s">
        <v>3</v>
      </c>
      <c r="G5927" s="122">
        <v>1569760</v>
      </c>
      <c r="H5927" s="126"/>
      <c r="I5927" s="130" t="s">
        <v>15928</v>
      </c>
      <c r="J5927" s="126"/>
      <c r="K5927" s="126"/>
      <c r="L5927" s="126"/>
      <c r="M5927" s="126"/>
      <c r="N5927" s="227">
        <v>0</v>
      </c>
      <c r="O5927" s="227">
        <v>100</v>
      </c>
      <c r="P5927" s="126" t="s">
        <v>1331</v>
      </c>
    </row>
    <row r="5928" spans="1:16" ht="51">
      <c r="A5928" s="126" t="s">
        <v>620</v>
      </c>
      <c r="B5928" s="126"/>
      <c r="C5928" s="127" t="s">
        <v>714</v>
      </c>
      <c r="D5928" s="121">
        <v>43075</v>
      </c>
      <c r="E5928" s="122" t="s">
        <v>12929</v>
      </c>
      <c r="F5928" s="122" t="s">
        <v>3</v>
      </c>
      <c r="G5928" s="122">
        <v>1569763</v>
      </c>
      <c r="H5928" s="126"/>
      <c r="I5928" s="130" t="s">
        <v>15929</v>
      </c>
      <c r="J5928" s="126"/>
      <c r="K5928" s="126"/>
      <c r="L5928" s="126"/>
      <c r="M5928" s="126"/>
      <c r="N5928" s="227">
        <v>0</v>
      </c>
      <c r="O5928" s="227">
        <v>48.23</v>
      </c>
      <c r="P5928" s="126" t="s">
        <v>1331</v>
      </c>
    </row>
    <row r="5929" spans="1:16" ht="51">
      <c r="A5929" s="126" t="s">
        <v>620</v>
      </c>
      <c r="B5929" s="126"/>
      <c r="C5929" s="127" t="s">
        <v>714</v>
      </c>
      <c r="D5929" s="121">
        <v>43075</v>
      </c>
      <c r="E5929" s="122" t="s">
        <v>12930</v>
      </c>
      <c r="F5929" s="122" t="s">
        <v>3</v>
      </c>
      <c r="G5929" s="122">
        <v>1569766</v>
      </c>
      <c r="H5929" s="126"/>
      <c r="I5929" s="130" t="s">
        <v>15930</v>
      </c>
      <c r="J5929" s="126"/>
      <c r="K5929" s="126"/>
      <c r="L5929" s="126"/>
      <c r="M5929" s="126"/>
      <c r="N5929" s="227">
        <v>0</v>
      </c>
      <c r="O5929" s="227">
        <v>48.23</v>
      </c>
      <c r="P5929" s="126" t="s">
        <v>1331</v>
      </c>
    </row>
    <row r="5930" spans="1:16" ht="51">
      <c r="A5930" s="126" t="s">
        <v>620</v>
      </c>
      <c r="B5930" s="126"/>
      <c r="C5930" s="127" t="s">
        <v>714</v>
      </c>
      <c r="D5930" s="121">
        <v>43075</v>
      </c>
      <c r="E5930" s="122" t="s">
        <v>12931</v>
      </c>
      <c r="F5930" s="122" t="s">
        <v>3</v>
      </c>
      <c r="G5930" s="122">
        <v>1569769</v>
      </c>
      <c r="H5930" s="126"/>
      <c r="I5930" s="130" t="s">
        <v>15930</v>
      </c>
      <c r="J5930" s="126"/>
      <c r="K5930" s="126"/>
      <c r="L5930" s="126"/>
      <c r="M5930" s="126"/>
      <c r="N5930" s="227">
        <v>0</v>
      </c>
      <c r="O5930" s="227">
        <v>48.23</v>
      </c>
      <c r="P5930" s="126" t="s">
        <v>1331</v>
      </c>
    </row>
    <row r="5931" spans="1:16" ht="51">
      <c r="A5931" s="126" t="s">
        <v>620</v>
      </c>
      <c r="B5931" s="126"/>
      <c r="C5931" s="127" t="s">
        <v>714</v>
      </c>
      <c r="D5931" s="121">
        <v>43075</v>
      </c>
      <c r="E5931" s="122" t="s">
        <v>12932</v>
      </c>
      <c r="F5931" s="122" t="s">
        <v>3</v>
      </c>
      <c r="G5931" s="122">
        <v>1569771</v>
      </c>
      <c r="H5931" s="126"/>
      <c r="I5931" s="130" t="s">
        <v>15931</v>
      </c>
      <c r="J5931" s="126"/>
      <c r="K5931" s="126"/>
      <c r="L5931" s="126"/>
      <c r="M5931" s="126"/>
      <c r="N5931" s="227">
        <v>0</v>
      </c>
      <c r="O5931" s="227">
        <v>48.23</v>
      </c>
      <c r="P5931" s="126" t="s">
        <v>1331</v>
      </c>
    </row>
    <row r="5932" spans="1:16" ht="51">
      <c r="A5932" s="126" t="s">
        <v>620</v>
      </c>
      <c r="B5932" s="126"/>
      <c r="C5932" s="127" t="s">
        <v>714</v>
      </c>
      <c r="D5932" s="121">
        <v>43075</v>
      </c>
      <c r="E5932" s="122" t="s">
        <v>12933</v>
      </c>
      <c r="F5932" s="122" t="s">
        <v>3</v>
      </c>
      <c r="G5932" s="122">
        <v>1569772</v>
      </c>
      <c r="H5932" s="126"/>
      <c r="I5932" s="130" t="s">
        <v>15931</v>
      </c>
      <c r="J5932" s="126"/>
      <c r="K5932" s="126"/>
      <c r="L5932" s="126"/>
      <c r="M5932" s="126"/>
      <c r="N5932" s="227">
        <v>0</v>
      </c>
      <c r="O5932" s="227">
        <v>48.23</v>
      </c>
      <c r="P5932" s="126" t="s">
        <v>1331</v>
      </c>
    </row>
    <row r="5933" spans="1:16" ht="51">
      <c r="A5933" s="126" t="s">
        <v>620</v>
      </c>
      <c r="B5933" s="126"/>
      <c r="C5933" s="127" t="s">
        <v>714</v>
      </c>
      <c r="D5933" s="121">
        <v>43075</v>
      </c>
      <c r="E5933" s="122" t="s">
        <v>12934</v>
      </c>
      <c r="F5933" s="122" t="s">
        <v>3</v>
      </c>
      <c r="G5933" s="122">
        <v>1569777</v>
      </c>
      <c r="H5933" s="126"/>
      <c r="I5933" s="130" t="s">
        <v>15932</v>
      </c>
      <c r="J5933" s="126"/>
      <c r="K5933" s="126"/>
      <c r="L5933" s="126"/>
      <c r="M5933" s="126"/>
      <c r="N5933" s="227">
        <v>0</v>
      </c>
      <c r="O5933" s="227">
        <v>48.23</v>
      </c>
      <c r="P5933" s="126" t="s">
        <v>1331</v>
      </c>
    </row>
    <row r="5934" spans="1:16" ht="51">
      <c r="A5934" s="126" t="s">
        <v>620</v>
      </c>
      <c r="B5934" s="126"/>
      <c r="C5934" s="127" t="s">
        <v>714</v>
      </c>
      <c r="D5934" s="121">
        <v>43075</v>
      </c>
      <c r="E5934" s="122" t="s">
        <v>12935</v>
      </c>
      <c r="F5934" s="122" t="s">
        <v>3</v>
      </c>
      <c r="G5934" s="122">
        <v>1569779</v>
      </c>
      <c r="H5934" s="126"/>
      <c r="I5934" s="130" t="s">
        <v>15932</v>
      </c>
      <c r="J5934" s="126"/>
      <c r="K5934" s="126"/>
      <c r="L5934" s="126"/>
      <c r="M5934" s="126"/>
      <c r="N5934" s="227">
        <v>0</v>
      </c>
      <c r="O5934" s="227">
        <v>48.23</v>
      </c>
      <c r="P5934" s="126" t="s">
        <v>1331</v>
      </c>
    </row>
    <row r="5935" spans="1:16" ht="51">
      <c r="A5935" s="126" t="s">
        <v>620</v>
      </c>
      <c r="B5935" s="126"/>
      <c r="C5935" s="127" t="s">
        <v>714</v>
      </c>
      <c r="D5935" s="121">
        <v>43075</v>
      </c>
      <c r="E5935" s="122" t="s">
        <v>12936</v>
      </c>
      <c r="F5935" s="122" t="s">
        <v>3</v>
      </c>
      <c r="G5935" s="122">
        <v>1569783</v>
      </c>
      <c r="H5935" s="126"/>
      <c r="I5935" s="130" t="s">
        <v>15933</v>
      </c>
      <c r="J5935" s="126"/>
      <c r="K5935" s="126"/>
      <c r="L5935" s="126"/>
      <c r="M5935" s="126"/>
      <c r="N5935" s="227">
        <v>0</v>
      </c>
      <c r="O5935" s="227">
        <v>48.23</v>
      </c>
      <c r="P5935" s="126" t="s">
        <v>1331</v>
      </c>
    </row>
    <row r="5936" spans="1:16" ht="51">
      <c r="A5936" s="126" t="s">
        <v>620</v>
      </c>
      <c r="B5936" s="126"/>
      <c r="C5936" s="127" t="s">
        <v>714</v>
      </c>
      <c r="D5936" s="121">
        <v>43075</v>
      </c>
      <c r="E5936" s="122" t="s">
        <v>12937</v>
      </c>
      <c r="F5936" s="122" t="s">
        <v>3</v>
      </c>
      <c r="G5936" s="122">
        <v>1569785</v>
      </c>
      <c r="H5936" s="126"/>
      <c r="I5936" s="130" t="s">
        <v>15927</v>
      </c>
      <c r="J5936" s="126"/>
      <c r="K5936" s="126"/>
      <c r="L5936" s="126"/>
      <c r="M5936" s="126"/>
      <c r="N5936" s="227">
        <v>0</v>
      </c>
      <c r="O5936" s="227">
        <v>48.23</v>
      </c>
      <c r="P5936" s="126" t="s">
        <v>1331</v>
      </c>
    </row>
    <row r="5937" spans="1:16" ht="51">
      <c r="A5937" s="126" t="s">
        <v>620</v>
      </c>
      <c r="B5937" s="126"/>
      <c r="C5937" s="127" t="s">
        <v>714</v>
      </c>
      <c r="D5937" s="121">
        <v>43075</v>
      </c>
      <c r="E5937" s="122" t="s">
        <v>12938</v>
      </c>
      <c r="F5937" s="122" t="s">
        <v>3</v>
      </c>
      <c r="G5937" s="122">
        <v>1569789</v>
      </c>
      <c r="H5937" s="126"/>
      <c r="I5937" s="130" t="s">
        <v>15934</v>
      </c>
      <c r="J5937" s="126"/>
      <c r="K5937" s="126"/>
      <c r="L5937" s="126"/>
      <c r="M5937" s="126"/>
      <c r="N5937" s="227">
        <v>0</v>
      </c>
      <c r="O5937" s="227">
        <v>48.23</v>
      </c>
      <c r="P5937" s="126" t="s">
        <v>1331</v>
      </c>
    </row>
    <row r="5938" spans="1:16" ht="51">
      <c r="A5938" s="126" t="s">
        <v>620</v>
      </c>
      <c r="B5938" s="126"/>
      <c r="C5938" s="127" t="s">
        <v>714</v>
      </c>
      <c r="D5938" s="121">
        <v>43075</v>
      </c>
      <c r="E5938" s="122" t="s">
        <v>12939</v>
      </c>
      <c r="F5938" s="122" t="s">
        <v>3</v>
      </c>
      <c r="G5938" s="122">
        <v>1569792</v>
      </c>
      <c r="H5938" s="126"/>
      <c r="I5938" s="130" t="s">
        <v>15934</v>
      </c>
      <c r="J5938" s="126"/>
      <c r="K5938" s="126"/>
      <c r="L5938" s="126"/>
      <c r="M5938" s="126"/>
      <c r="N5938" s="227">
        <v>0</v>
      </c>
      <c r="O5938" s="227">
        <v>48.23</v>
      </c>
      <c r="P5938" s="126" t="s">
        <v>1331</v>
      </c>
    </row>
    <row r="5939" spans="1:16" ht="51">
      <c r="A5939" s="126" t="s">
        <v>620</v>
      </c>
      <c r="B5939" s="126"/>
      <c r="C5939" s="127" t="s">
        <v>714</v>
      </c>
      <c r="D5939" s="121">
        <v>43075</v>
      </c>
      <c r="E5939" s="122" t="s">
        <v>12940</v>
      </c>
      <c r="F5939" s="122" t="s">
        <v>3</v>
      </c>
      <c r="G5939" s="122">
        <v>1569798</v>
      </c>
      <c r="H5939" s="126"/>
      <c r="I5939" s="130" t="s">
        <v>15935</v>
      </c>
      <c r="J5939" s="126"/>
      <c r="K5939" s="126"/>
      <c r="L5939" s="126"/>
      <c r="M5939" s="126"/>
      <c r="N5939" s="227">
        <v>0</v>
      </c>
      <c r="O5939" s="227">
        <v>48.23</v>
      </c>
      <c r="P5939" s="126" t="s">
        <v>1331</v>
      </c>
    </row>
    <row r="5940" spans="1:16" ht="51">
      <c r="A5940" s="126" t="s">
        <v>620</v>
      </c>
      <c r="B5940" s="126"/>
      <c r="C5940" s="127" t="s">
        <v>714</v>
      </c>
      <c r="D5940" s="121">
        <v>43075</v>
      </c>
      <c r="E5940" s="122" t="s">
        <v>12941</v>
      </c>
      <c r="F5940" s="122" t="s">
        <v>3</v>
      </c>
      <c r="G5940" s="122">
        <v>1569801</v>
      </c>
      <c r="H5940" s="126"/>
      <c r="I5940" s="130" t="s">
        <v>15936</v>
      </c>
      <c r="J5940" s="126"/>
      <c r="K5940" s="126"/>
      <c r="L5940" s="126"/>
      <c r="M5940" s="126"/>
      <c r="N5940" s="227">
        <v>0</v>
      </c>
      <c r="O5940" s="227">
        <v>48.23</v>
      </c>
      <c r="P5940" s="126" t="s">
        <v>1331</v>
      </c>
    </row>
    <row r="5941" spans="1:16" ht="51">
      <c r="A5941" s="126" t="s">
        <v>620</v>
      </c>
      <c r="B5941" s="126"/>
      <c r="C5941" s="127" t="s">
        <v>714</v>
      </c>
      <c r="D5941" s="121">
        <v>43075</v>
      </c>
      <c r="E5941" s="122" t="s">
        <v>12942</v>
      </c>
      <c r="F5941" s="122" t="s">
        <v>3</v>
      </c>
      <c r="G5941" s="122">
        <v>1569805</v>
      </c>
      <c r="H5941" s="126"/>
      <c r="I5941" s="130" t="s">
        <v>15936</v>
      </c>
      <c r="J5941" s="126"/>
      <c r="K5941" s="126"/>
      <c r="L5941" s="126"/>
      <c r="M5941" s="126"/>
      <c r="N5941" s="227">
        <v>0</v>
      </c>
      <c r="O5941" s="227">
        <v>48.23</v>
      </c>
      <c r="P5941" s="126" t="s">
        <v>1331</v>
      </c>
    </row>
    <row r="5942" spans="1:16" ht="51">
      <c r="A5942" s="126" t="s">
        <v>620</v>
      </c>
      <c r="B5942" s="126"/>
      <c r="C5942" s="127" t="s">
        <v>714</v>
      </c>
      <c r="D5942" s="121">
        <v>43075</v>
      </c>
      <c r="E5942" s="122" t="s">
        <v>12943</v>
      </c>
      <c r="F5942" s="122" t="s">
        <v>3</v>
      </c>
      <c r="G5942" s="122">
        <v>1569811</v>
      </c>
      <c r="H5942" s="126"/>
      <c r="I5942" s="130" t="s">
        <v>15937</v>
      </c>
      <c r="J5942" s="126"/>
      <c r="K5942" s="126"/>
      <c r="L5942" s="126"/>
      <c r="M5942" s="126"/>
      <c r="N5942" s="227">
        <v>0</v>
      </c>
      <c r="O5942" s="227">
        <v>48.23</v>
      </c>
      <c r="P5942" s="126" t="s">
        <v>1331</v>
      </c>
    </row>
    <row r="5943" spans="1:16" ht="51">
      <c r="A5943" s="126" t="s">
        <v>620</v>
      </c>
      <c r="B5943" s="126"/>
      <c r="C5943" s="127" t="s">
        <v>714</v>
      </c>
      <c r="D5943" s="121">
        <v>43075</v>
      </c>
      <c r="E5943" s="122" t="s">
        <v>12944</v>
      </c>
      <c r="F5943" s="122" t="s">
        <v>3</v>
      </c>
      <c r="G5943" s="122">
        <v>1569817</v>
      </c>
      <c r="H5943" s="126"/>
      <c r="I5943" s="130" t="s">
        <v>15938</v>
      </c>
      <c r="J5943" s="126"/>
      <c r="K5943" s="126"/>
      <c r="L5943" s="126"/>
      <c r="M5943" s="126"/>
      <c r="N5943" s="227">
        <v>0</v>
      </c>
      <c r="O5943" s="227">
        <v>48.23</v>
      </c>
      <c r="P5943" s="126" t="s">
        <v>1331</v>
      </c>
    </row>
    <row r="5944" spans="1:16" ht="51">
      <c r="A5944" s="126" t="s">
        <v>620</v>
      </c>
      <c r="B5944" s="126"/>
      <c r="C5944" s="127" t="s">
        <v>714</v>
      </c>
      <c r="D5944" s="121">
        <v>43075</v>
      </c>
      <c r="E5944" s="122" t="s">
        <v>12945</v>
      </c>
      <c r="F5944" s="122" t="s">
        <v>3</v>
      </c>
      <c r="G5944" s="122">
        <v>1569822</v>
      </c>
      <c r="H5944" s="126"/>
      <c r="I5944" s="130" t="s">
        <v>15939</v>
      </c>
      <c r="J5944" s="126"/>
      <c r="K5944" s="126"/>
      <c r="L5944" s="126"/>
      <c r="M5944" s="126"/>
      <c r="N5944" s="227">
        <v>0</v>
      </c>
      <c r="O5944" s="227">
        <v>48.23</v>
      </c>
      <c r="P5944" s="126" t="s">
        <v>1331</v>
      </c>
    </row>
    <row r="5945" spans="1:16" ht="51">
      <c r="A5945" s="126" t="s">
        <v>620</v>
      </c>
      <c r="B5945" s="126"/>
      <c r="C5945" s="127" t="s">
        <v>714</v>
      </c>
      <c r="D5945" s="121">
        <v>43075</v>
      </c>
      <c r="E5945" s="122" t="s">
        <v>12946</v>
      </c>
      <c r="F5945" s="122" t="s">
        <v>3</v>
      </c>
      <c r="G5945" s="122">
        <v>1569829</v>
      </c>
      <c r="H5945" s="126"/>
      <c r="I5945" s="130" t="s">
        <v>15940</v>
      </c>
      <c r="J5945" s="126"/>
      <c r="K5945" s="126"/>
      <c r="L5945" s="126"/>
      <c r="M5945" s="126"/>
      <c r="N5945" s="227">
        <v>0</v>
      </c>
      <c r="O5945" s="227">
        <v>48.23</v>
      </c>
      <c r="P5945" s="126" t="s">
        <v>1331</v>
      </c>
    </row>
    <row r="5946" spans="1:16" ht="51">
      <c r="A5946" s="126" t="s">
        <v>620</v>
      </c>
      <c r="B5946" s="126"/>
      <c r="C5946" s="127" t="s">
        <v>714</v>
      </c>
      <c r="D5946" s="121">
        <v>43075</v>
      </c>
      <c r="E5946" s="122" t="s">
        <v>12947</v>
      </c>
      <c r="F5946" s="122" t="s">
        <v>3</v>
      </c>
      <c r="G5946" s="122">
        <v>1569852</v>
      </c>
      <c r="H5946" s="126"/>
      <c r="I5946" s="130" t="s">
        <v>15941</v>
      </c>
      <c r="J5946" s="126"/>
      <c r="K5946" s="126"/>
      <c r="L5946" s="126"/>
      <c r="M5946" s="126"/>
      <c r="N5946" s="227">
        <v>0</v>
      </c>
      <c r="O5946" s="227">
        <v>1018</v>
      </c>
      <c r="P5946" s="126" t="s">
        <v>1331</v>
      </c>
    </row>
    <row r="5947" spans="1:16" ht="51">
      <c r="A5947" s="126">
        <v>309</v>
      </c>
      <c r="B5947" s="126"/>
      <c r="C5947" s="127" t="s">
        <v>807</v>
      </c>
      <c r="D5947" s="121">
        <v>43075</v>
      </c>
      <c r="E5947" s="122" t="s">
        <v>12948</v>
      </c>
      <c r="F5947" s="122" t="s">
        <v>3</v>
      </c>
      <c r="G5947" s="122">
        <v>1569855</v>
      </c>
      <c r="H5947" s="126"/>
      <c r="I5947" s="130" t="s">
        <v>15942</v>
      </c>
      <c r="J5947" s="126"/>
      <c r="K5947" s="126"/>
      <c r="L5947" s="126"/>
      <c r="M5947" s="126"/>
      <c r="N5947" s="227">
        <v>0</v>
      </c>
      <c r="O5947" s="227">
        <v>2015.2</v>
      </c>
      <c r="P5947" s="126" t="s">
        <v>1331</v>
      </c>
    </row>
    <row r="5948" spans="1:16" ht="51">
      <c r="A5948" s="126">
        <v>309</v>
      </c>
      <c r="B5948" s="126"/>
      <c r="C5948" s="127" t="s">
        <v>807</v>
      </c>
      <c r="D5948" s="121">
        <v>43075</v>
      </c>
      <c r="E5948" s="122" t="s">
        <v>12949</v>
      </c>
      <c r="F5948" s="122" t="s">
        <v>3</v>
      </c>
      <c r="G5948" s="122">
        <v>1569857</v>
      </c>
      <c r="H5948" s="126"/>
      <c r="I5948" s="130" t="s">
        <v>15943</v>
      </c>
      <c r="J5948" s="126"/>
      <c r="K5948" s="126"/>
      <c r="L5948" s="126"/>
      <c r="M5948" s="126"/>
      <c r="N5948" s="227">
        <v>0</v>
      </c>
      <c r="O5948" s="227">
        <v>687.8</v>
      </c>
      <c r="P5948" s="126" t="s">
        <v>1331</v>
      </c>
    </row>
    <row r="5949" spans="1:16" ht="51">
      <c r="A5949" s="126">
        <v>132</v>
      </c>
      <c r="B5949" s="126"/>
      <c r="C5949" s="127" t="s">
        <v>729</v>
      </c>
      <c r="D5949" s="121">
        <v>43075</v>
      </c>
      <c r="E5949" s="122" t="s">
        <v>12950</v>
      </c>
      <c r="F5949" s="122" t="s">
        <v>3</v>
      </c>
      <c r="G5949" s="122">
        <v>1569858</v>
      </c>
      <c r="H5949" s="126"/>
      <c r="I5949" s="130" t="s">
        <v>15944</v>
      </c>
      <c r="J5949" s="126"/>
      <c r="K5949" s="126"/>
      <c r="L5949" s="126"/>
      <c r="M5949" s="126"/>
      <c r="N5949" s="227">
        <v>0</v>
      </c>
      <c r="O5949" s="227">
        <v>974.15</v>
      </c>
      <c r="P5949" s="126" t="s">
        <v>1331</v>
      </c>
    </row>
    <row r="5950" spans="1:16" ht="51">
      <c r="A5950" s="126">
        <v>47</v>
      </c>
      <c r="B5950" s="126"/>
      <c r="C5950" s="127" t="s">
        <v>700</v>
      </c>
      <c r="D5950" s="121">
        <v>43075</v>
      </c>
      <c r="E5950" s="122" t="s">
        <v>12951</v>
      </c>
      <c r="F5950" s="122" t="s">
        <v>3</v>
      </c>
      <c r="G5950" s="122">
        <v>1569912</v>
      </c>
      <c r="H5950" s="126"/>
      <c r="I5950" s="130" t="s">
        <v>15945</v>
      </c>
      <c r="J5950" s="126"/>
      <c r="K5950" s="126"/>
      <c r="L5950" s="126"/>
      <c r="M5950" s="126"/>
      <c r="N5950" s="227">
        <v>0</v>
      </c>
      <c r="O5950" s="227">
        <v>3200</v>
      </c>
      <c r="P5950" s="126" t="s">
        <v>1331</v>
      </c>
    </row>
    <row r="5951" spans="1:16" ht="63.75">
      <c r="A5951" s="126">
        <v>46</v>
      </c>
      <c r="B5951" s="126"/>
      <c r="C5951" s="127" t="s">
        <v>699</v>
      </c>
      <c r="D5951" s="121">
        <v>43076</v>
      </c>
      <c r="E5951" s="122" t="s">
        <v>12952</v>
      </c>
      <c r="F5951" s="122" t="s">
        <v>3</v>
      </c>
      <c r="G5951" s="122">
        <v>1570174</v>
      </c>
      <c r="H5951" s="126"/>
      <c r="I5951" s="130" t="s">
        <v>15946</v>
      </c>
      <c r="J5951" s="126"/>
      <c r="K5951" s="126"/>
      <c r="L5951" s="126"/>
      <c r="M5951" s="126"/>
      <c r="N5951" s="227">
        <v>0</v>
      </c>
      <c r="O5951" s="227">
        <v>581924.38</v>
      </c>
      <c r="P5951" s="126" t="s">
        <v>1331</v>
      </c>
    </row>
    <row r="5952" spans="1:16" ht="63.75">
      <c r="A5952" s="126">
        <v>46</v>
      </c>
      <c r="B5952" s="126"/>
      <c r="C5952" s="127" t="s">
        <v>699</v>
      </c>
      <c r="D5952" s="121">
        <v>43076</v>
      </c>
      <c r="E5952" s="122" t="s">
        <v>12953</v>
      </c>
      <c r="F5952" s="122" t="s">
        <v>3</v>
      </c>
      <c r="G5952" s="122">
        <v>1570176</v>
      </c>
      <c r="H5952" s="126"/>
      <c r="I5952" s="130" t="s">
        <v>15947</v>
      </c>
      <c r="J5952" s="126"/>
      <c r="K5952" s="126"/>
      <c r="L5952" s="126"/>
      <c r="M5952" s="126"/>
      <c r="N5952" s="227">
        <v>0</v>
      </c>
      <c r="O5952" s="227">
        <v>6581.25</v>
      </c>
      <c r="P5952" s="126" t="s">
        <v>1331</v>
      </c>
    </row>
    <row r="5953" spans="1:16" ht="63.75">
      <c r="A5953" s="126">
        <v>46</v>
      </c>
      <c r="B5953" s="126"/>
      <c r="C5953" s="127" t="s">
        <v>699</v>
      </c>
      <c r="D5953" s="121">
        <v>43076</v>
      </c>
      <c r="E5953" s="122" t="s">
        <v>12954</v>
      </c>
      <c r="F5953" s="122" t="s">
        <v>3</v>
      </c>
      <c r="G5953" s="122">
        <v>1570180</v>
      </c>
      <c r="H5953" s="126"/>
      <c r="I5953" s="130" t="s">
        <v>15948</v>
      </c>
      <c r="J5953" s="126"/>
      <c r="K5953" s="126"/>
      <c r="L5953" s="126"/>
      <c r="M5953" s="126"/>
      <c r="N5953" s="227">
        <v>0</v>
      </c>
      <c r="O5953" s="227">
        <v>3822</v>
      </c>
      <c r="P5953" s="126" t="s">
        <v>1331</v>
      </c>
    </row>
    <row r="5954" spans="1:16" ht="63.75">
      <c r="A5954" s="126">
        <v>580</v>
      </c>
      <c r="B5954" s="126"/>
      <c r="C5954" s="127" t="s">
        <v>218</v>
      </c>
      <c r="D5954" s="121">
        <v>43076</v>
      </c>
      <c r="E5954" s="122" t="s">
        <v>12955</v>
      </c>
      <c r="F5954" s="122" t="s">
        <v>3</v>
      </c>
      <c r="G5954" s="122">
        <v>1570214</v>
      </c>
      <c r="H5954" s="126"/>
      <c r="I5954" s="130" t="s">
        <v>15949</v>
      </c>
      <c r="J5954" s="126"/>
      <c r="K5954" s="126"/>
      <c r="L5954" s="126"/>
      <c r="M5954" s="126"/>
      <c r="N5954" s="227">
        <v>0</v>
      </c>
      <c r="O5954" s="227">
        <v>2361</v>
      </c>
      <c r="P5954" s="126" t="s">
        <v>1331</v>
      </c>
    </row>
    <row r="5955" spans="1:16" ht="63.75">
      <c r="A5955" s="126">
        <v>650</v>
      </c>
      <c r="B5955" s="126"/>
      <c r="C5955" s="127" t="s">
        <v>233</v>
      </c>
      <c r="D5955" s="121">
        <v>43076</v>
      </c>
      <c r="E5955" s="122" t="s">
        <v>12956</v>
      </c>
      <c r="F5955" s="122" t="s">
        <v>3</v>
      </c>
      <c r="G5955" s="122">
        <v>1570302</v>
      </c>
      <c r="H5955" s="126"/>
      <c r="I5955" s="130" t="s">
        <v>15950</v>
      </c>
      <c r="J5955" s="126"/>
      <c r="K5955" s="126"/>
      <c r="L5955" s="126"/>
      <c r="M5955" s="126"/>
      <c r="N5955" s="227">
        <v>0</v>
      </c>
      <c r="O5955" s="227">
        <v>83.28</v>
      </c>
      <c r="P5955" s="126" t="s">
        <v>1331</v>
      </c>
    </row>
    <row r="5956" spans="1:16" ht="51">
      <c r="A5956" s="126">
        <v>253</v>
      </c>
      <c r="B5956" s="126"/>
      <c r="C5956" s="127" t="s">
        <v>779</v>
      </c>
      <c r="D5956" s="121">
        <v>43076</v>
      </c>
      <c r="E5956" s="122" t="s">
        <v>12957</v>
      </c>
      <c r="F5956" s="122" t="s">
        <v>3</v>
      </c>
      <c r="G5956" s="122">
        <v>1570304</v>
      </c>
      <c r="H5956" s="126"/>
      <c r="I5956" s="130" t="s">
        <v>15951</v>
      </c>
      <c r="J5956" s="126"/>
      <c r="K5956" s="126"/>
      <c r="L5956" s="126"/>
      <c r="M5956" s="126"/>
      <c r="N5956" s="227">
        <v>0</v>
      </c>
      <c r="O5956" s="227">
        <v>473645.49</v>
      </c>
      <c r="P5956" s="126" t="s">
        <v>1331</v>
      </c>
    </row>
    <row r="5957" spans="1:16" ht="51">
      <c r="A5957" s="126">
        <v>253</v>
      </c>
      <c r="B5957" s="126"/>
      <c r="C5957" s="127" t="s">
        <v>779</v>
      </c>
      <c r="D5957" s="121">
        <v>43076</v>
      </c>
      <c r="E5957" s="122" t="s">
        <v>12958</v>
      </c>
      <c r="F5957" s="122" t="s">
        <v>3</v>
      </c>
      <c r="G5957" s="122">
        <v>1570306</v>
      </c>
      <c r="H5957" s="126"/>
      <c r="I5957" s="130" t="s">
        <v>15952</v>
      </c>
      <c r="J5957" s="126"/>
      <c r="K5957" s="126"/>
      <c r="L5957" s="126"/>
      <c r="M5957" s="126"/>
      <c r="N5957" s="227">
        <v>0</v>
      </c>
      <c r="O5957" s="227">
        <v>11244</v>
      </c>
      <c r="P5957" s="126" t="s">
        <v>1331</v>
      </c>
    </row>
    <row r="5958" spans="1:16" ht="51">
      <c r="A5958" s="126">
        <v>253</v>
      </c>
      <c r="B5958" s="126"/>
      <c r="C5958" s="127" t="s">
        <v>779</v>
      </c>
      <c r="D5958" s="121">
        <v>43076</v>
      </c>
      <c r="E5958" s="122" t="s">
        <v>12959</v>
      </c>
      <c r="F5958" s="122" t="s">
        <v>3</v>
      </c>
      <c r="G5958" s="122">
        <v>1570313</v>
      </c>
      <c r="H5958" s="126"/>
      <c r="I5958" s="130" t="s">
        <v>15953</v>
      </c>
      <c r="J5958" s="126"/>
      <c r="K5958" s="126"/>
      <c r="L5958" s="126"/>
      <c r="M5958" s="126"/>
      <c r="N5958" s="227">
        <v>0</v>
      </c>
      <c r="O5958" s="227">
        <v>433292.7</v>
      </c>
      <c r="P5958" s="126" t="s">
        <v>1331</v>
      </c>
    </row>
    <row r="5959" spans="1:16" ht="51">
      <c r="A5959" s="126">
        <v>253</v>
      </c>
      <c r="B5959" s="126"/>
      <c r="C5959" s="127" t="s">
        <v>779</v>
      </c>
      <c r="D5959" s="121">
        <v>43076</v>
      </c>
      <c r="E5959" s="122" t="s">
        <v>12960</v>
      </c>
      <c r="F5959" s="122" t="s">
        <v>3</v>
      </c>
      <c r="G5959" s="122">
        <v>1570316</v>
      </c>
      <c r="H5959" s="126"/>
      <c r="I5959" s="130" t="s">
        <v>15954</v>
      </c>
      <c r="J5959" s="126"/>
      <c r="K5959" s="126"/>
      <c r="L5959" s="126"/>
      <c r="M5959" s="126"/>
      <c r="N5959" s="227">
        <v>0</v>
      </c>
      <c r="O5959" s="223">
        <v>1120637.5900000001</v>
      </c>
      <c r="P5959" s="126" t="s">
        <v>1331</v>
      </c>
    </row>
    <row r="5960" spans="1:16" ht="51">
      <c r="A5960" s="126">
        <v>578</v>
      </c>
      <c r="B5960" s="126"/>
      <c r="C5960" s="127" t="s">
        <v>854</v>
      </c>
      <c r="D5960" s="121">
        <v>43076</v>
      </c>
      <c r="E5960" s="122" t="s">
        <v>12961</v>
      </c>
      <c r="F5960" s="122" t="s">
        <v>3</v>
      </c>
      <c r="G5960" s="122">
        <v>1570343</v>
      </c>
      <c r="H5960" s="126"/>
      <c r="I5960" s="130" t="s">
        <v>15955</v>
      </c>
      <c r="J5960" s="126"/>
      <c r="K5960" s="126"/>
      <c r="L5960" s="126"/>
      <c r="M5960" s="126"/>
      <c r="N5960" s="227">
        <v>0</v>
      </c>
      <c r="O5960" s="227">
        <v>3780.94</v>
      </c>
      <c r="P5960" s="126" t="s">
        <v>1331</v>
      </c>
    </row>
    <row r="5961" spans="1:16" ht="63.75">
      <c r="A5961" s="126">
        <v>234</v>
      </c>
      <c r="B5961" s="126"/>
      <c r="C5961" s="127" t="s">
        <v>124</v>
      </c>
      <c r="D5961" s="121">
        <v>43076</v>
      </c>
      <c r="E5961" s="122" t="s">
        <v>12962</v>
      </c>
      <c r="F5961" s="122" t="s">
        <v>3</v>
      </c>
      <c r="G5961" s="122">
        <v>1570345</v>
      </c>
      <c r="H5961" s="126"/>
      <c r="I5961" s="130" t="s">
        <v>15956</v>
      </c>
      <c r="J5961" s="126"/>
      <c r="K5961" s="126"/>
      <c r="L5961" s="126"/>
      <c r="M5961" s="126"/>
      <c r="N5961" s="227">
        <v>0</v>
      </c>
      <c r="O5961" s="227">
        <v>525.5</v>
      </c>
      <c r="P5961" s="126" t="s">
        <v>1331</v>
      </c>
    </row>
    <row r="5962" spans="1:16" ht="51">
      <c r="A5962" s="126">
        <v>578</v>
      </c>
      <c r="B5962" s="126"/>
      <c r="C5962" s="127" t="s">
        <v>854</v>
      </c>
      <c r="D5962" s="121">
        <v>43076</v>
      </c>
      <c r="E5962" s="122" t="s">
        <v>12963</v>
      </c>
      <c r="F5962" s="122" t="s">
        <v>3</v>
      </c>
      <c r="G5962" s="122">
        <v>1570346</v>
      </c>
      <c r="H5962" s="126"/>
      <c r="I5962" s="130" t="s">
        <v>15957</v>
      </c>
      <c r="J5962" s="126"/>
      <c r="K5962" s="126"/>
      <c r="L5962" s="126"/>
      <c r="M5962" s="126"/>
      <c r="N5962" s="227">
        <v>0</v>
      </c>
      <c r="O5962" s="227">
        <v>2104.65</v>
      </c>
      <c r="P5962" s="126" t="s">
        <v>1331</v>
      </c>
    </row>
    <row r="5963" spans="1:16" ht="51">
      <c r="A5963" s="126" t="s">
        <v>620</v>
      </c>
      <c r="B5963" s="126"/>
      <c r="C5963" s="127" t="s">
        <v>714</v>
      </c>
      <c r="D5963" s="121">
        <v>43076</v>
      </c>
      <c r="E5963" s="122" t="s">
        <v>12964</v>
      </c>
      <c r="F5963" s="122" t="s">
        <v>3</v>
      </c>
      <c r="G5963" s="122">
        <v>1570041</v>
      </c>
      <c r="H5963" s="126"/>
      <c r="I5963" s="130" t="s">
        <v>15958</v>
      </c>
      <c r="J5963" s="126"/>
      <c r="K5963" s="126"/>
      <c r="L5963" s="126"/>
      <c r="M5963" s="126"/>
      <c r="N5963" s="227">
        <v>0</v>
      </c>
      <c r="O5963" s="227">
        <v>242.73</v>
      </c>
      <c r="P5963" s="126" t="s">
        <v>1331</v>
      </c>
    </row>
    <row r="5964" spans="1:16" ht="51">
      <c r="A5964" s="126" t="s">
        <v>620</v>
      </c>
      <c r="B5964" s="126"/>
      <c r="C5964" s="127" t="s">
        <v>714</v>
      </c>
      <c r="D5964" s="121">
        <v>43076</v>
      </c>
      <c r="E5964" s="122" t="s">
        <v>12965</v>
      </c>
      <c r="F5964" s="122" t="s">
        <v>3</v>
      </c>
      <c r="G5964" s="122">
        <v>1570066</v>
      </c>
      <c r="H5964" s="126"/>
      <c r="I5964" s="130" t="s">
        <v>15959</v>
      </c>
      <c r="J5964" s="126"/>
      <c r="K5964" s="126"/>
      <c r="L5964" s="126"/>
      <c r="M5964" s="126"/>
      <c r="N5964" s="227">
        <v>0</v>
      </c>
      <c r="O5964" s="227">
        <v>485.46</v>
      </c>
      <c r="P5964" s="126" t="s">
        <v>1331</v>
      </c>
    </row>
    <row r="5965" spans="1:16" ht="51">
      <c r="A5965" s="126" t="s">
        <v>620</v>
      </c>
      <c r="B5965" s="126"/>
      <c r="C5965" s="127" t="s">
        <v>714</v>
      </c>
      <c r="D5965" s="121">
        <v>43076</v>
      </c>
      <c r="E5965" s="122" t="s">
        <v>12966</v>
      </c>
      <c r="F5965" s="122" t="s">
        <v>3</v>
      </c>
      <c r="G5965" s="122">
        <v>1570117</v>
      </c>
      <c r="H5965" s="126"/>
      <c r="I5965" s="130" t="s">
        <v>15960</v>
      </c>
      <c r="J5965" s="126"/>
      <c r="K5965" s="126"/>
      <c r="L5965" s="126"/>
      <c r="M5965" s="126"/>
      <c r="N5965" s="227">
        <v>0</v>
      </c>
      <c r="O5965" s="227">
        <v>1544.16</v>
      </c>
      <c r="P5965" s="126" t="s">
        <v>1331</v>
      </c>
    </row>
    <row r="5966" spans="1:16" ht="51">
      <c r="A5966" s="126">
        <v>70</v>
      </c>
      <c r="B5966" s="126"/>
      <c r="C5966" s="127" t="s">
        <v>706</v>
      </c>
      <c r="D5966" s="121">
        <v>43076</v>
      </c>
      <c r="E5966" s="122" t="s">
        <v>12967</v>
      </c>
      <c r="F5966" s="122" t="s">
        <v>3</v>
      </c>
      <c r="G5966" s="122">
        <v>1570119</v>
      </c>
      <c r="H5966" s="126"/>
      <c r="I5966" s="130" t="s">
        <v>15961</v>
      </c>
      <c r="J5966" s="126"/>
      <c r="K5966" s="126"/>
      <c r="L5966" s="126"/>
      <c r="M5966" s="126"/>
      <c r="N5966" s="227">
        <v>0</v>
      </c>
      <c r="O5966" s="227">
        <v>15</v>
      </c>
      <c r="P5966" s="126" t="s">
        <v>1331</v>
      </c>
    </row>
    <row r="5967" spans="1:16" ht="51">
      <c r="A5967" s="126" t="s">
        <v>620</v>
      </c>
      <c r="B5967" s="126"/>
      <c r="C5967" s="127" t="s">
        <v>714</v>
      </c>
      <c r="D5967" s="121">
        <v>43076</v>
      </c>
      <c r="E5967" s="122" t="s">
        <v>12968</v>
      </c>
      <c r="F5967" s="122" t="s">
        <v>3</v>
      </c>
      <c r="G5967" s="122">
        <v>1570143</v>
      </c>
      <c r="H5967" s="126"/>
      <c r="I5967" s="130" t="s">
        <v>11431</v>
      </c>
      <c r="J5967" s="126"/>
      <c r="K5967" s="126"/>
      <c r="L5967" s="126"/>
      <c r="M5967" s="126"/>
      <c r="N5967" s="227">
        <v>0</v>
      </c>
      <c r="O5967" s="227">
        <v>1669</v>
      </c>
      <c r="P5967" s="126" t="s">
        <v>1331</v>
      </c>
    </row>
    <row r="5968" spans="1:16" ht="51">
      <c r="A5968" s="126" t="s">
        <v>620</v>
      </c>
      <c r="B5968" s="126"/>
      <c r="C5968" s="127" t="s">
        <v>714</v>
      </c>
      <c r="D5968" s="121">
        <v>43076</v>
      </c>
      <c r="E5968" s="122" t="s">
        <v>12969</v>
      </c>
      <c r="F5968" s="122" t="s">
        <v>3</v>
      </c>
      <c r="G5968" s="122">
        <v>1570220</v>
      </c>
      <c r="H5968" s="126"/>
      <c r="I5968" s="130" t="s">
        <v>15962</v>
      </c>
      <c r="J5968" s="126"/>
      <c r="K5968" s="126"/>
      <c r="L5968" s="126"/>
      <c r="M5968" s="126"/>
      <c r="N5968" s="227">
        <v>0</v>
      </c>
      <c r="O5968" s="227">
        <v>1283.5</v>
      </c>
      <c r="P5968" s="126" t="s">
        <v>1331</v>
      </c>
    </row>
    <row r="5969" spans="1:16" ht="51">
      <c r="A5969" s="126">
        <v>35</v>
      </c>
      <c r="B5969" s="126"/>
      <c r="C5969" s="127" t="s">
        <v>697</v>
      </c>
      <c r="D5969" s="121">
        <v>43076</v>
      </c>
      <c r="E5969" s="122" t="s">
        <v>12970</v>
      </c>
      <c r="F5969" s="122" t="s">
        <v>3</v>
      </c>
      <c r="G5969" s="122">
        <v>1570225</v>
      </c>
      <c r="H5969" s="126"/>
      <c r="I5969" s="130" t="s">
        <v>15963</v>
      </c>
      <c r="J5969" s="126"/>
      <c r="K5969" s="126"/>
      <c r="L5969" s="126"/>
      <c r="M5969" s="126"/>
      <c r="N5969" s="227">
        <v>0</v>
      </c>
      <c r="O5969" s="227">
        <v>211.9</v>
      </c>
      <c r="P5969" s="126" t="s">
        <v>1331</v>
      </c>
    </row>
    <row r="5970" spans="1:16" ht="38.25">
      <c r="A5970" s="126">
        <v>35</v>
      </c>
      <c r="B5970" s="126"/>
      <c r="C5970" s="127" t="s">
        <v>697</v>
      </c>
      <c r="D5970" s="121">
        <v>43076</v>
      </c>
      <c r="E5970" s="122" t="s">
        <v>12971</v>
      </c>
      <c r="F5970" s="122" t="s">
        <v>3</v>
      </c>
      <c r="G5970" s="122">
        <v>1570249</v>
      </c>
      <c r="H5970" s="126"/>
      <c r="I5970" s="130" t="s">
        <v>11463</v>
      </c>
      <c r="J5970" s="126"/>
      <c r="K5970" s="126"/>
      <c r="L5970" s="126"/>
      <c r="M5970" s="126"/>
      <c r="N5970" s="227">
        <v>0</v>
      </c>
      <c r="O5970" s="227">
        <v>1203.3900000000001</v>
      </c>
      <c r="P5970" s="126" t="s">
        <v>1331</v>
      </c>
    </row>
    <row r="5971" spans="1:16" ht="63.75">
      <c r="A5971" s="126">
        <v>512</v>
      </c>
      <c r="B5971" s="126"/>
      <c r="C5971" s="127" t="s">
        <v>841</v>
      </c>
      <c r="D5971" s="121">
        <v>43076</v>
      </c>
      <c r="E5971" s="122" t="s">
        <v>12972</v>
      </c>
      <c r="F5971" s="122" t="s">
        <v>3</v>
      </c>
      <c r="G5971" s="122">
        <v>1570297</v>
      </c>
      <c r="H5971" s="126"/>
      <c r="I5971" s="130" t="s">
        <v>15964</v>
      </c>
      <c r="J5971" s="126"/>
      <c r="K5971" s="126"/>
      <c r="L5971" s="126"/>
      <c r="M5971" s="126"/>
      <c r="N5971" s="227">
        <v>0</v>
      </c>
      <c r="O5971" s="227">
        <v>0.26</v>
      </c>
      <c r="P5971" s="126" t="s">
        <v>1331</v>
      </c>
    </row>
    <row r="5972" spans="1:16" ht="51">
      <c r="A5972" s="126" t="s">
        <v>620</v>
      </c>
      <c r="B5972" s="126"/>
      <c r="C5972" s="127" t="s">
        <v>714</v>
      </c>
      <c r="D5972" s="121">
        <v>43076</v>
      </c>
      <c r="E5972" s="122" t="s">
        <v>12973</v>
      </c>
      <c r="F5972" s="122" t="s">
        <v>3</v>
      </c>
      <c r="G5972" s="122">
        <v>1570325</v>
      </c>
      <c r="H5972" s="126"/>
      <c r="I5972" s="130" t="s">
        <v>15965</v>
      </c>
      <c r="J5972" s="126"/>
      <c r="K5972" s="126"/>
      <c r="L5972" s="126"/>
      <c r="M5972" s="126"/>
      <c r="N5972" s="227">
        <v>0</v>
      </c>
      <c r="O5972" s="227">
        <v>2000</v>
      </c>
      <c r="P5972" s="126" t="s">
        <v>1331</v>
      </c>
    </row>
    <row r="5973" spans="1:16" ht="51">
      <c r="A5973" s="126" t="s">
        <v>620</v>
      </c>
      <c r="B5973" s="126"/>
      <c r="C5973" s="127" t="s">
        <v>714</v>
      </c>
      <c r="D5973" s="121">
        <v>43076</v>
      </c>
      <c r="E5973" s="122" t="s">
        <v>12974</v>
      </c>
      <c r="F5973" s="122" t="s">
        <v>3</v>
      </c>
      <c r="G5973" s="122">
        <v>1570350</v>
      </c>
      <c r="H5973" s="126"/>
      <c r="I5973" s="130" t="s">
        <v>15966</v>
      </c>
      <c r="J5973" s="126"/>
      <c r="K5973" s="126"/>
      <c r="L5973" s="126"/>
      <c r="M5973" s="126"/>
      <c r="N5973" s="227">
        <v>0</v>
      </c>
      <c r="O5973" s="227">
        <v>262.36</v>
      </c>
      <c r="P5973" s="126" t="s">
        <v>1331</v>
      </c>
    </row>
    <row r="5974" spans="1:16" ht="63.75">
      <c r="A5974" s="126" t="s">
        <v>620</v>
      </c>
      <c r="B5974" s="126"/>
      <c r="C5974" s="127" t="s">
        <v>714</v>
      </c>
      <c r="D5974" s="121">
        <v>43076</v>
      </c>
      <c r="E5974" s="122" t="s">
        <v>12975</v>
      </c>
      <c r="F5974" s="122" t="s">
        <v>3</v>
      </c>
      <c r="G5974" s="122">
        <v>1570410</v>
      </c>
      <c r="H5974" s="126"/>
      <c r="I5974" s="130" t="s">
        <v>15967</v>
      </c>
      <c r="J5974" s="126"/>
      <c r="K5974" s="126"/>
      <c r="L5974" s="126"/>
      <c r="M5974" s="126"/>
      <c r="N5974" s="227">
        <v>0</v>
      </c>
      <c r="O5974" s="227">
        <v>16</v>
      </c>
      <c r="P5974" s="126" t="s">
        <v>1331</v>
      </c>
    </row>
    <row r="5975" spans="1:16" ht="63.75">
      <c r="A5975" s="126">
        <v>344</v>
      </c>
      <c r="B5975" s="126"/>
      <c r="C5975" s="127" t="s">
        <v>819</v>
      </c>
      <c r="D5975" s="121">
        <v>43076</v>
      </c>
      <c r="E5975" s="122" t="s">
        <v>12976</v>
      </c>
      <c r="F5975" s="122" t="s">
        <v>3</v>
      </c>
      <c r="G5975" s="122">
        <v>1570414</v>
      </c>
      <c r="H5975" s="126"/>
      <c r="I5975" s="130" t="s">
        <v>15968</v>
      </c>
      <c r="J5975" s="126"/>
      <c r="K5975" s="126"/>
      <c r="L5975" s="126"/>
      <c r="M5975" s="126"/>
      <c r="N5975" s="227">
        <v>0</v>
      </c>
      <c r="O5975" s="227">
        <v>619.05999999999995</v>
      </c>
      <c r="P5975" s="126" t="s">
        <v>1331</v>
      </c>
    </row>
    <row r="5976" spans="1:16" ht="38.25">
      <c r="A5976" s="126">
        <v>523</v>
      </c>
      <c r="B5976" s="126"/>
      <c r="C5976" s="127" t="s">
        <v>846</v>
      </c>
      <c r="D5976" s="121">
        <v>43076</v>
      </c>
      <c r="E5976" s="122" t="s">
        <v>12977</v>
      </c>
      <c r="F5976" s="122" t="s">
        <v>3</v>
      </c>
      <c r="G5976" s="122">
        <v>1570490</v>
      </c>
      <c r="H5976" s="126"/>
      <c r="I5976" s="130" t="s">
        <v>15969</v>
      </c>
      <c r="J5976" s="126"/>
      <c r="K5976" s="126"/>
      <c r="L5976" s="126"/>
      <c r="M5976" s="126"/>
      <c r="N5976" s="227">
        <v>0</v>
      </c>
      <c r="O5976" s="227">
        <v>8</v>
      </c>
      <c r="P5976" s="126" t="s">
        <v>1331</v>
      </c>
    </row>
    <row r="5977" spans="1:16" ht="51">
      <c r="A5977" s="126">
        <v>20</v>
      </c>
      <c r="B5977" s="126"/>
      <c r="C5977" s="127" t="s">
        <v>694</v>
      </c>
      <c r="D5977" s="121">
        <v>43076</v>
      </c>
      <c r="E5977" s="122" t="s">
        <v>12978</v>
      </c>
      <c r="F5977" s="122" t="s">
        <v>3</v>
      </c>
      <c r="G5977" s="122">
        <v>1570505</v>
      </c>
      <c r="H5977" s="126"/>
      <c r="I5977" s="130" t="s">
        <v>15970</v>
      </c>
      <c r="J5977" s="126"/>
      <c r="K5977" s="126"/>
      <c r="L5977" s="126"/>
      <c r="M5977" s="126"/>
      <c r="N5977" s="227">
        <v>0</v>
      </c>
      <c r="O5977" s="227">
        <v>288</v>
      </c>
      <c r="P5977" s="126" t="s">
        <v>1331</v>
      </c>
    </row>
    <row r="5978" spans="1:16" ht="51">
      <c r="A5978" s="126">
        <v>20</v>
      </c>
      <c r="B5978" s="126"/>
      <c r="C5978" s="127" t="s">
        <v>694</v>
      </c>
      <c r="D5978" s="121">
        <v>43076</v>
      </c>
      <c r="E5978" s="122" t="s">
        <v>12979</v>
      </c>
      <c r="F5978" s="122" t="s">
        <v>3</v>
      </c>
      <c r="G5978" s="122">
        <v>1570508</v>
      </c>
      <c r="H5978" s="126"/>
      <c r="I5978" s="130" t="s">
        <v>15970</v>
      </c>
      <c r="J5978" s="126"/>
      <c r="K5978" s="126"/>
      <c r="L5978" s="126"/>
      <c r="M5978" s="126"/>
      <c r="N5978" s="227">
        <v>0</v>
      </c>
      <c r="O5978" s="227">
        <v>35</v>
      </c>
      <c r="P5978" s="126" t="s">
        <v>1331</v>
      </c>
    </row>
    <row r="5979" spans="1:16" ht="51">
      <c r="A5979" s="126" t="s">
        <v>620</v>
      </c>
      <c r="B5979" s="126"/>
      <c r="C5979" s="127" t="s">
        <v>714</v>
      </c>
      <c r="D5979" s="121">
        <v>43076</v>
      </c>
      <c r="E5979" s="122" t="s">
        <v>12980</v>
      </c>
      <c r="F5979" s="122" t="s">
        <v>3</v>
      </c>
      <c r="G5979" s="122">
        <v>1570509</v>
      </c>
      <c r="H5979" s="126"/>
      <c r="I5979" s="130" t="s">
        <v>11521</v>
      </c>
      <c r="J5979" s="126"/>
      <c r="K5979" s="126"/>
      <c r="L5979" s="126"/>
      <c r="M5979" s="126"/>
      <c r="N5979" s="227">
        <v>0</v>
      </c>
      <c r="O5979" s="227">
        <v>1000</v>
      </c>
      <c r="P5979" s="126" t="s">
        <v>1331</v>
      </c>
    </row>
    <row r="5980" spans="1:16" ht="51">
      <c r="A5980" s="126">
        <v>593</v>
      </c>
      <c r="B5980" s="126"/>
      <c r="C5980" s="127" t="s">
        <v>864</v>
      </c>
      <c r="D5980" s="121">
        <v>43076</v>
      </c>
      <c r="E5980" s="122" t="s">
        <v>12981</v>
      </c>
      <c r="F5980" s="122" t="s">
        <v>3</v>
      </c>
      <c r="G5980" s="122">
        <v>1570523</v>
      </c>
      <c r="H5980" s="126"/>
      <c r="I5980" s="130" t="s">
        <v>15971</v>
      </c>
      <c r="J5980" s="126"/>
      <c r="K5980" s="126"/>
      <c r="L5980" s="126"/>
      <c r="M5980" s="126"/>
      <c r="N5980" s="227">
        <v>0</v>
      </c>
      <c r="O5980" s="227">
        <v>25835</v>
      </c>
      <c r="P5980" s="126" t="s">
        <v>1331</v>
      </c>
    </row>
    <row r="5981" spans="1:16" ht="51">
      <c r="A5981" s="126">
        <v>15</v>
      </c>
      <c r="B5981" s="126"/>
      <c r="C5981" s="127" t="s">
        <v>692</v>
      </c>
      <c r="D5981" s="121">
        <v>43076</v>
      </c>
      <c r="E5981" s="122" t="s">
        <v>12982</v>
      </c>
      <c r="F5981" s="122" t="s">
        <v>3</v>
      </c>
      <c r="G5981" s="122">
        <v>1570536</v>
      </c>
      <c r="H5981" s="126"/>
      <c r="I5981" s="130" t="s">
        <v>15972</v>
      </c>
      <c r="J5981" s="126"/>
      <c r="K5981" s="126"/>
      <c r="L5981" s="126"/>
      <c r="M5981" s="126"/>
      <c r="N5981" s="227">
        <v>0</v>
      </c>
      <c r="O5981" s="227">
        <v>262.39999999999998</v>
      </c>
      <c r="P5981" s="126" t="s">
        <v>1331</v>
      </c>
    </row>
    <row r="5982" spans="1:16" ht="51">
      <c r="A5982" s="126" t="s">
        <v>620</v>
      </c>
      <c r="B5982" s="126"/>
      <c r="C5982" s="127" t="s">
        <v>714</v>
      </c>
      <c r="D5982" s="121">
        <v>43076</v>
      </c>
      <c r="E5982" s="122" t="s">
        <v>12983</v>
      </c>
      <c r="F5982" s="122" t="s">
        <v>3</v>
      </c>
      <c r="G5982" s="122">
        <v>1570589</v>
      </c>
      <c r="H5982" s="126"/>
      <c r="I5982" s="130" t="s">
        <v>15973</v>
      </c>
      <c r="J5982" s="126"/>
      <c r="K5982" s="126"/>
      <c r="L5982" s="126"/>
      <c r="M5982" s="126"/>
      <c r="N5982" s="227">
        <v>0</v>
      </c>
      <c r="O5982" s="227">
        <v>242.73</v>
      </c>
      <c r="P5982" s="126" t="s">
        <v>1331</v>
      </c>
    </row>
    <row r="5983" spans="1:16" ht="51">
      <c r="A5983" s="126" t="s">
        <v>620</v>
      </c>
      <c r="B5983" s="126"/>
      <c r="C5983" s="127" t="s">
        <v>714</v>
      </c>
      <c r="D5983" s="121">
        <v>43076</v>
      </c>
      <c r="E5983" s="122" t="s">
        <v>12984</v>
      </c>
      <c r="F5983" s="122" t="s">
        <v>3</v>
      </c>
      <c r="G5983" s="122">
        <v>1570621</v>
      </c>
      <c r="H5983" s="126"/>
      <c r="I5983" s="130" t="s">
        <v>15974</v>
      </c>
      <c r="J5983" s="126"/>
      <c r="K5983" s="126"/>
      <c r="L5983" s="126"/>
      <c r="M5983" s="126"/>
      <c r="N5983" s="227">
        <v>0</v>
      </c>
      <c r="O5983" s="227">
        <v>48.23</v>
      </c>
      <c r="P5983" s="126" t="s">
        <v>1331</v>
      </c>
    </row>
    <row r="5984" spans="1:16" ht="51">
      <c r="A5984" s="126" t="s">
        <v>620</v>
      </c>
      <c r="B5984" s="126"/>
      <c r="C5984" s="127" t="s">
        <v>714</v>
      </c>
      <c r="D5984" s="121">
        <v>43076</v>
      </c>
      <c r="E5984" s="122" t="s">
        <v>12985</v>
      </c>
      <c r="F5984" s="122" t="s">
        <v>3</v>
      </c>
      <c r="G5984" s="122">
        <v>1570623</v>
      </c>
      <c r="H5984" s="126"/>
      <c r="I5984" s="130" t="s">
        <v>15975</v>
      </c>
      <c r="J5984" s="126"/>
      <c r="K5984" s="126"/>
      <c r="L5984" s="126"/>
      <c r="M5984" s="126"/>
      <c r="N5984" s="227">
        <v>0</v>
      </c>
      <c r="O5984" s="227">
        <v>48.23</v>
      </c>
      <c r="P5984" s="126" t="s">
        <v>1331</v>
      </c>
    </row>
    <row r="5985" spans="1:16" ht="63.75">
      <c r="A5985" s="126">
        <v>81</v>
      </c>
      <c r="B5985" s="126"/>
      <c r="C5985" s="127" t="s">
        <v>710</v>
      </c>
      <c r="D5985" s="121">
        <v>43076</v>
      </c>
      <c r="E5985" s="122" t="s">
        <v>12986</v>
      </c>
      <c r="F5985" s="122" t="s">
        <v>3</v>
      </c>
      <c r="G5985" s="122">
        <v>1570626</v>
      </c>
      <c r="H5985" s="126"/>
      <c r="I5985" s="130" t="s">
        <v>15976</v>
      </c>
      <c r="J5985" s="126"/>
      <c r="K5985" s="126"/>
      <c r="L5985" s="126"/>
      <c r="M5985" s="126"/>
      <c r="N5985" s="227">
        <v>0</v>
      </c>
      <c r="O5985" s="227">
        <v>489.4</v>
      </c>
      <c r="P5985" s="126" t="s">
        <v>1331</v>
      </c>
    </row>
    <row r="5986" spans="1:16" ht="51">
      <c r="A5986" s="126" t="s">
        <v>620</v>
      </c>
      <c r="B5986" s="126"/>
      <c r="C5986" s="127" t="s">
        <v>714</v>
      </c>
      <c r="D5986" s="121">
        <v>43076</v>
      </c>
      <c r="E5986" s="122" t="s">
        <v>12987</v>
      </c>
      <c r="F5986" s="122" t="s">
        <v>3</v>
      </c>
      <c r="G5986" s="122">
        <v>1570627</v>
      </c>
      <c r="H5986" s="126"/>
      <c r="I5986" s="130" t="s">
        <v>15975</v>
      </c>
      <c r="J5986" s="126"/>
      <c r="K5986" s="126"/>
      <c r="L5986" s="126"/>
      <c r="M5986" s="126"/>
      <c r="N5986" s="227">
        <v>0</v>
      </c>
      <c r="O5986" s="227">
        <v>48.23</v>
      </c>
      <c r="P5986" s="126" t="s">
        <v>1331</v>
      </c>
    </row>
    <row r="5987" spans="1:16" ht="51">
      <c r="A5987" s="126" t="s">
        <v>620</v>
      </c>
      <c r="B5987" s="126"/>
      <c r="C5987" s="127" t="s">
        <v>714</v>
      </c>
      <c r="D5987" s="121">
        <v>43076</v>
      </c>
      <c r="E5987" s="122" t="s">
        <v>12988</v>
      </c>
      <c r="F5987" s="122" t="s">
        <v>3</v>
      </c>
      <c r="G5987" s="122">
        <v>1570631</v>
      </c>
      <c r="H5987" s="126"/>
      <c r="I5987" s="130" t="s">
        <v>15977</v>
      </c>
      <c r="J5987" s="126"/>
      <c r="K5987" s="126"/>
      <c r="L5987" s="126"/>
      <c r="M5987" s="126"/>
      <c r="N5987" s="227">
        <v>0</v>
      </c>
      <c r="O5987" s="227">
        <v>48.23</v>
      </c>
      <c r="P5987" s="126" t="s">
        <v>1331</v>
      </c>
    </row>
    <row r="5988" spans="1:16" ht="51">
      <c r="A5988" s="126" t="s">
        <v>620</v>
      </c>
      <c r="B5988" s="126"/>
      <c r="C5988" s="127" t="s">
        <v>714</v>
      </c>
      <c r="D5988" s="121">
        <v>43076</v>
      </c>
      <c r="E5988" s="122" t="s">
        <v>12989</v>
      </c>
      <c r="F5988" s="122" t="s">
        <v>3</v>
      </c>
      <c r="G5988" s="122">
        <v>1570632</v>
      </c>
      <c r="H5988" s="126"/>
      <c r="I5988" s="130" t="s">
        <v>15978</v>
      </c>
      <c r="J5988" s="126"/>
      <c r="K5988" s="126"/>
      <c r="L5988" s="126"/>
      <c r="M5988" s="126"/>
      <c r="N5988" s="227">
        <v>0</v>
      </c>
      <c r="O5988" s="223">
        <v>48.23</v>
      </c>
      <c r="P5988" s="126" t="s">
        <v>1331</v>
      </c>
    </row>
    <row r="5989" spans="1:16" ht="51">
      <c r="A5989" s="126" t="s">
        <v>620</v>
      </c>
      <c r="B5989" s="126"/>
      <c r="C5989" s="127" t="s">
        <v>714</v>
      </c>
      <c r="D5989" s="121">
        <v>43076</v>
      </c>
      <c r="E5989" s="122" t="s">
        <v>12990</v>
      </c>
      <c r="F5989" s="122" t="s">
        <v>3</v>
      </c>
      <c r="G5989" s="122">
        <v>1570635</v>
      </c>
      <c r="H5989" s="126"/>
      <c r="I5989" s="130" t="s">
        <v>15978</v>
      </c>
      <c r="J5989" s="126"/>
      <c r="K5989" s="126"/>
      <c r="L5989" s="126"/>
      <c r="M5989" s="126"/>
      <c r="N5989" s="227">
        <v>0</v>
      </c>
      <c r="O5989" s="227">
        <v>48.23</v>
      </c>
      <c r="P5989" s="126" t="s">
        <v>1331</v>
      </c>
    </row>
    <row r="5990" spans="1:16" ht="51">
      <c r="A5990" s="126" t="s">
        <v>620</v>
      </c>
      <c r="B5990" s="126"/>
      <c r="C5990" s="127" t="s">
        <v>714</v>
      </c>
      <c r="D5990" s="121">
        <v>43076</v>
      </c>
      <c r="E5990" s="122" t="s">
        <v>12991</v>
      </c>
      <c r="F5990" s="122" t="s">
        <v>3</v>
      </c>
      <c r="G5990" s="122">
        <v>1570637</v>
      </c>
      <c r="H5990" s="126"/>
      <c r="I5990" s="130" t="s">
        <v>15979</v>
      </c>
      <c r="J5990" s="126"/>
      <c r="K5990" s="126"/>
      <c r="L5990" s="126"/>
      <c r="M5990" s="126"/>
      <c r="N5990" s="227">
        <v>0</v>
      </c>
      <c r="O5990" s="227">
        <v>48.23</v>
      </c>
      <c r="P5990" s="126" t="s">
        <v>1331</v>
      </c>
    </row>
    <row r="5991" spans="1:16" ht="51">
      <c r="A5991" s="126" t="s">
        <v>620</v>
      </c>
      <c r="B5991" s="126"/>
      <c r="C5991" s="127" t="s">
        <v>714</v>
      </c>
      <c r="D5991" s="121">
        <v>43076</v>
      </c>
      <c r="E5991" s="122" t="s">
        <v>12992</v>
      </c>
      <c r="F5991" s="122" t="s">
        <v>3</v>
      </c>
      <c r="G5991" s="122">
        <v>1570640</v>
      </c>
      <c r="H5991" s="126"/>
      <c r="I5991" s="130" t="s">
        <v>15979</v>
      </c>
      <c r="J5991" s="126"/>
      <c r="K5991" s="126"/>
      <c r="L5991" s="126"/>
      <c r="M5991" s="126"/>
      <c r="N5991" s="227">
        <v>0</v>
      </c>
      <c r="O5991" s="227">
        <v>48.23</v>
      </c>
      <c r="P5991" s="126" t="s">
        <v>1331</v>
      </c>
    </row>
    <row r="5992" spans="1:16" ht="51">
      <c r="A5992" s="126">
        <v>290</v>
      </c>
      <c r="B5992" s="126"/>
      <c r="C5992" s="127" t="s">
        <v>794</v>
      </c>
      <c r="D5992" s="121">
        <v>43076</v>
      </c>
      <c r="E5992" s="122" t="s">
        <v>12993</v>
      </c>
      <c r="F5992" s="122" t="s">
        <v>3</v>
      </c>
      <c r="G5992" s="122">
        <v>1570661</v>
      </c>
      <c r="H5992" s="126"/>
      <c r="I5992" s="130" t="s">
        <v>15980</v>
      </c>
      <c r="J5992" s="126"/>
      <c r="K5992" s="126"/>
      <c r="L5992" s="126"/>
      <c r="M5992" s="126"/>
      <c r="N5992" s="227">
        <v>0</v>
      </c>
      <c r="O5992" s="227">
        <v>1124.9000000000001</v>
      </c>
      <c r="P5992" s="126" t="s">
        <v>1331</v>
      </c>
    </row>
    <row r="5993" spans="1:16" ht="51">
      <c r="A5993" s="126" t="s">
        <v>620</v>
      </c>
      <c r="B5993" s="126"/>
      <c r="C5993" s="127" t="s">
        <v>714</v>
      </c>
      <c r="D5993" s="121">
        <v>43076</v>
      </c>
      <c r="E5993" s="122" t="s">
        <v>12994</v>
      </c>
      <c r="F5993" s="122" t="s">
        <v>3</v>
      </c>
      <c r="G5993" s="122">
        <v>1570680</v>
      </c>
      <c r="H5993" s="126"/>
      <c r="I5993" s="130" t="s">
        <v>15981</v>
      </c>
      <c r="J5993" s="126"/>
      <c r="K5993" s="126"/>
      <c r="L5993" s="126"/>
      <c r="M5993" s="126"/>
      <c r="N5993" s="227">
        <v>0</v>
      </c>
      <c r="O5993" s="227">
        <v>300</v>
      </c>
      <c r="P5993" s="126" t="s">
        <v>1331</v>
      </c>
    </row>
    <row r="5994" spans="1:16" ht="51">
      <c r="A5994" s="126">
        <v>46</v>
      </c>
      <c r="B5994" s="126"/>
      <c r="C5994" s="127" t="s">
        <v>699</v>
      </c>
      <c r="D5994" s="121">
        <v>43076</v>
      </c>
      <c r="E5994" s="122" t="s">
        <v>12995</v>
      </c>
      <c r="F5994" s="122" t="s">
        <v>3</v>
      </c>
      <c r="G5994" s="122">
        <v>1570741</v>
      </c>
      <c r="H5994" s="126"/>
      <c r="I5994" s="130" t="s">
        <v>15982</v>
      </c>
      <c r="J5994" s="126"/>
      <c r="K5994" s="126"/>
      <c r="L5994" s="126"/>
      <c r="M5994" s="126"/>
      <c r="N5994" s="227">
        <v>0</v>
      </c>
      <c r="O5994" s="227">
        <v>0.4</v>
      </c>
      <c r="P5994" s="126" t="s">
        <v>1331</v>
      </c>
    </row>
    <row r="5995" spans="1:16" ht="63.75">
      <c r="A5995" s="126">
        <v>20</v>
      </c>
      <c r="B5995" s="126"/>
      <c r="C5995" s="127" t="s">
        <v>694</v>
      </c>
      <c r="D5995" s="121">
        <v>43076</v>
      </c>
      <c r="E5995" s="122" t="s">
        <v>12996</v>
      </c>
      <c r="F5995" s="122" t="s">
        <v>3</v>
      </c>
      <c r="G5995" s="122">
        <v>1570795</v>
      </c>
      <c r="H5995" s="126"/>
      <c r="I5995" s="130" t="s">
        <v>15983</v>
      </c>
      <c r="J5995" s="126"/>
      <c r="K5995" s="126"/>
      <c r="L5995" s="126"/>
      <c r="M5995" s="126"/>
      <c r="N5995" s="227">
        <v>0</v>
      </c>
      <c r="O5995" s="227">
        <v>7</v>
      </c>
      <c r="P5995" s="126" t="s">
        <v>1331</v>
      </c>
    </row>
    <row r="5996" spans="1:16" ht="51">
      <c r="A5996" s="126">
        <v>523</v>
      </c>
      <c r="B5996" s="126"/>
      <c r="C5996" s="127" t="s">
        <v>846</v>
      </c>
      <c r="D5996" s="121">
        <v>43077</v>
      </c>
      <c r="E5996" s="122" t="s">
        <v>12997</v>
      </c>
      <c r="F5996" s="122" t="s">
        <v>3</v>
      </c>
      <c r="G5996" s="122">
        <v>1571124</v>
      </c>
      <c r="H5996" s="126"/>
      <c r="I5996" s="130" t="s">
        <v>15984</v>
      </c>
      <c r="J5996" s="126"/>
      <c r="K5996" s="126"/>
      <c r="L5996" s="126"/>
      <c r="M5996" s="126"/>
      <c r="N5996" s="227">
        <v>0</v>
      </c>
      <c r="O5996" s="227">
        <v>4354.5</v>
      </c>
      <c r="P5996" s="126" t="s">
        <v>1331</v>
      </c>
    </row>
    <row r="5997" spans="1:16" ht="51">
      <c r="A5997" s="126">
        <v>523</v>
      </c>
      <c r="B5997" s="126"/>
      <c r="C5997" s="127" t="s">
        <v>846</v>
      </c>
      <c r="D5997" s="121">
        <v>43077</v>
      </c>
      <c r="E5997" s="122" t="s">
        <v>12998</v>
      </c>
      <c r="F5997" s="122" t="s">
        <v>3</v>
      </c>
      <c r="G5997" s="122">
        <v>1571127</v>
      </c>
      <c r="H5997" s="126"/>
      <c r="I5997" s="130" t="s">
        <v>15985</v>
      </c>
      <c r="J5997" s="126"/>
      <c r="K5997" s="126"/>
      <c r="L5997" s="126"/>
      <c r="M5997" s="126"/>
      <c r="N5997" s="227">
        <v>0</v>
      </c>
      <c r="O5997" s="227">
        <v>521</v>
      </c>
      <c r="P5997" s="126" t="s">
        <v>1331</v>
      </c>
    </row>
    <row r="5998" spans="1:16" ht="51">
      <c r="A5998" s="126">
        <v>523</v>
      </c>
      <c r="B5998" s="126"/>
      <c r="C5998" s="127" t="s">
        <v>846</v>
      </c>
      <c r="D5998" s="121">
        <v>43077</v>
      </c>
      <c r="E5998" s="122" t="s">
        <v>12999</v>
      </c>
      <c r="F5998" s="122" t="s">
        <v>3</v>
      </c>
      <c r="G5998" s="122">
        <v>1571130</v>
      </c>
      <c r="H5998" s="126"/>
      <c r="I5998" s="130" t="s">
        <v>15986</v>
      </c>
      <c r="J5998" s="126"/>
      <c r="K5998" s="126"/>
      <c r="L5998" s="126"/>
      <c r="M5998" s="126"/>
      <c r="N5998" s="227">
        <v>0</v>
      </c>
      <c r="O5998" s="227">
        <v>137.22999999999999</v>
      </c>
      <c r="P5998" s="126" t="s">
        <v>1331</v>
      </c>
    </row>
    <row r="5999" spans="1:16" ht="51">
      <c r="A5999" s="126">
        <v>523</v>
      </c>
      <c r="B5999" s="126"/>
      <c r="C5999" s="127" t="s">
        <v>846</v>
      </c>
      <c r="D5999" s="121">
        <v>43077</v>
      </c>
      <c r="E5999" s="122" t="s">
        <v>13000</v>
      </c>
      <c r="F5999" s="122" t="s">
        <v>3</v>
      </c>
      <c r="G5999" s="122">
        <v>1571136</v>
      </c>
      <c r="H5999" s="126"/>
      <c r="I5999" s="130" t="s">
        <v>15987</v>
      </c>
      <c r="J5999" s="126"/>
      <c r="K5999" s="126"/>
      <c r="L5999" s="126"/>
      <c r="M5999" s="126"/>
      <c r="N5999" s="227">
        <v>0</v>
      </c>
      <c r="O5999" s="227">
        <v>144.63999999999999</v>
      </c>
      <c r="P5999" s="126" t="s">
        <v>1331</v>
      </c>
    </row>
    <row r="6000" spans="1:16" ht="63.75">
      <c r="A6000" s="126">
        <v>290</v>
      </c>
      <c r="B6000" s="126"/>
      <c r="C6000" s="127" t="s">
        <v>794</v>
      </c>
      <c r="D6000" s="121">
        <v>43077</v>
      </c>
      <c r="E6000" s="122" t="s">
        <v>13001</v>
      </c>
      <c r="F6000" s="122" t="s">
        <v>3</v>
      </c>
      <c r="G6000" s="122">
        <v>1571369</v>
      </c>
      <c r="H6000" s="126"/>
      <c r="I6000" s="130" t="s">
        <v>15988</v>
      </c>
      <c r="J6000" s="126"/>
      <c r="K6000" s="126"/>
      <c r="L6000" s="126"/>
      <c r="M6000" s="126"/>
      <c r="N6000" s="227">
        <v>0</v>
      </c>
      <c r="O6000" s="227">
        <v>292</v>
      </c>
      <c r="P6000" s="126" t="s">
        <v>12606</v>
      </c>
    </row>
    <row r="6001" spans="1:16" ht="63.75">
      <c r="A6001" s="126">
        <v>290</v>
      </c>
      <c r="B6001" s="126"/>
      <c r="C6001" s="127" t="s">
        <v>794</v>
      </c>
      <c r="D6001" s="121">
        <v>43077</v>
      </c>
      <c r="E6001" s="122" t="s">
        <v>13002</v>
      </c>
      <c r="F6001" s="122" t="s">
        <v>3</v>
      </c>
      <c r="G6001" s="122">
        <v>1571374</v>
      </c>
      <c r="H6001" s="126"/>
      <c r="I6001" s="130" t="s">
        <v>15989</v>
      </c>
      <c r="J6001" s="126"/>
      <c r="K6001" s="126"/>
      <c r="L6001" s="126"/>
      <c r="M6001" s="126"/>
      <c r="N6001" s="227">
        <v>0</v>
      </c>
      <c r="O6001" s="227">
        <v>9588.75</v>
      </c>
      <c r="P6001" s="126" t="s">
        <v>1331</v>
      </c>
    </row>
    <row r="6002" spans="1:16" ht="51">
      <c r="A6002" s="126" t="s">
        <v>620</v>
      </c>
      <c r="B6002" s="126"/>
      <c r="C6002" s="127" t="s">
        <v>714</v>
      </c>
      <c r="D6002" s="121">
        <v>43077</v>
      </c>
      <c r="E6002" s="122" t="s">
        <v>13003</v>
      </c>
      <c r="F6002" s="122" t="s">
        <v>3</v>
      </c>
      <c r="G6002" s="122">
        <v>1570937</v>
      </c>
      <c r="H6002" s="126"/>
      <c r="I6002" s="130" t="s">
        <v>15990</v>
      </c>
      <c r="J6002" s="126"/>
      <c r="K6002" s="126"/>
      <c r="L6002" s="126"/>
      <c r="M6002" s="126"/>
      <c r="N6002" s="227">
        <v>0</v>
      </c>
      <c r="O6002" s="227">
        <v>200</v>
      </c>
      <c r="P6002" s="126" t="s">
        <v>1331</v>
      </c>
    </row>
    <row r="6003" spans="1:16" ht="51">
      <c r="A6003" s="126" t="s">
        <v>620</v>
      </c>
      <c r="B6003" s="126"/>
      <c r="C6003" s="127" t="s">
        <v>714</v>
      </c>
      <c r="D6003" s="121">
        <v>43077</v>
      </c>
      <c r="E6003" s="122" t="s">
        <v>13004</v>
      </c>
      <c r="F6003" s="122" t="s">
        <v>3</v>
      </c>
      <c r="G6003" s="122">
        <v>1571031</v>
      </c>
      <c r="H6003" s="126"/>
      <c r="I6003" s="130" t="s">
        <v>15991</v>
      </c>
      <c r="J6003" s="126"/>
      <c r="K6003" s="126"/>
      <c r="L6003" s="126"/>
      <c r="M6003" s="126"/>
      <c r="N6003" s="227">
        <v>0</v>
      </c>
      <c r="O6003" s="227">
        <v>40</v>
      </c>
      <c r="P6003" s="126" t="s">
        <v>1331</v>
      </c>
    </row>
    <row r="6004" spans="1:16" ht="51">
      <c r="A6004" s="126">
        <v>35</v>
      </c>
      <c r="B6004" s="126"/>
      <c r="C6004" s="127" t="s">
        <v>697</v>
      </c>
      <c r="D6004" s="121">
        <v>43077</v>
      </c>
      <c r="E6004" s="122" t="s">
        <v>13005</v>
      </c>
      <c r="F6004" s="122" t="s">
        <v>3</v>
      </c>
      <c r="G6004" s="122">
        <v>1571048</v>
      </c>
      <c r="H6004" s="126"/>
      <c r="I6004" s="130" t="s">
        <v>6484</v>
      </c>
      <c r="J6004" s="126"/>
      <c r="K6004" s="126"/>
      <c r="L6004" s="126"/>
      <c r="M6004" s="126"/>
      <c r="N6004" s="227">
        <v>0</v>
      </c>
      <c r="O6004" s="227">
        <v>1500</v>
      </c>
      <c r="P6004" s="126" t="s">
        <v>1331</v>
      </c>
    </row>
    <row r="6005" spans="1:16" ht="51">
      <c r="A6005" s="126" t="s">
        <v>620</v>
      </c>
      <c r="B6005" s="126"/>
      <c r="C6005" s="127" t="s">
        <v>714</v>
      </c>
      <c r="D6005" s="121">
        <v>43077</v>
      </c>
      <c r="E6005" s="122" t="s">
        <v>13006</v>
      </c>
      <c r="F6005" s="122" t="s">
        <v>3</v>
      </c>
      <c r="G6005" s="122">
        <v>1571116</v>
      </c>
      <c r="H6005" s="126"/>
      <c r="I6005" s="130" t="s">
        <v>15992</v>
      </c>
      <c r="J6005" s="126"/>
      <c r="K6005" s="126"/>
      <c r="L6005" s="126"/>
      <c r="M6005" s="126"/>
      <c r="N6005" s="227">
        <v>0</v>
      </c>
      <c r="O6005" s="227">
        <v>265.33999999999997</v>
      </c>
      <c r="P6005" s="126" t="s">
        <v>1331</v>
      </c>
    </row>
    <row r="6006" spans="1:16" ht="51">
      <c r="A6006" s="126" t="s">
        <v>620</v>
      </c>
      <c r="B6006" s="126"/>
      <c r="C6006" s="127" t="s">
        <v>714</v>
      </c>
      <c r="D6006" s="121">
        <v>43077</v>
      </c>
      <c r="E6006" s="122" t="s">
        <v>13007</v>
      </c>
      <c r="F6006" s="122" t="s">
        <v>3</v>
      </c>
      <c r="G6006" s="122">
        <v>1571186</v>
      </c>
      <c r="H6006" s="126"/>
      <c r="I6006" s="130" t="s">
        <v>15993</v>
      </c>
      <c r="J6006" s="126"/>
      <c r="K6006" s="126"/>
      <c r="L6006" s="126"/>
      <c r="M6006" s="126"/>
      <c r="N6006" s="227">
        <v>0</v>
      </c>
      <c r="O6006" s="227">
        <v>593.6</v>
      </c>
      <c r="P6006" s="126" t="s">
        <v>1331</v>
      </c>
    </row>
    <row r="6007" spans="1:16" ht="51">
      <c r="A6007" s="126" t="s">
        <v>620</v>
      </c>
      <c r="B6007" s="126"/>
      <c r="C6007" s="127" t="s">
        <v>714</v>
      </c>
      <c r="D6007" s="121">
        <v>43077</v>
      </c>
      <c r="E6007" s="122" t="s">
        <v>13008</v>
      </c>
      <c r="F6007" s="122" t="s">
        <v>3</v>
      </c>
      <c r="G6007" s="122">
        <v>1571188</v>
      </c>
      <c r="H6007" s="126"/>
      <c r="I6007" s="130" t="s">
        <v>15994</v>
      </c>
      <c r="J6007" s="126"/>
      <c r="K6007" s="126"/>
      <c r="L6007" s="126"/>
      <c r="M6007" s="126"/>
      <c r="N6007" s="227">
        <v>0</v>
      </c>
      <c r="O6007" s="227">
        <v>868.2</v>
      </c>
      <c r="P6007" s="126" t="s">
        <v>1331</v>
      </c>
    </row>
    <row r="6008" spans="1:16" ht="51">
      <c r="A6008" s="126" t="s">
        <v>620</v>
      </c>
      <c r="B6008" s="126"/>
      <c r="C6008" s="127" t="s">
        <v>714</v>
      </c>
      <c r="D6008" s="121">
        <v>43077</v>
      </c>
      <c r="E6008" s="122" t="s">
        <v>13009</v>
      </c>
      <c r="F6008" s="122" t="s">
        <v>3</v>
      </c>
      <c r="G6008" s="122">
        <v>1571227</v>
      </c>
      <c r="H6008" s="126"/>
      <c r="I6008" s="130" t="s">
        <v>15995</v>
      </c>
      <c r="J6008" s="126"/>
      <c r="K6008" s="126"/>
      <c r="L6008" s="126"/>
      <c r="M6008" s="126"/>
      <c r="N6008" s="226">
        <v>0</v>
      </c>
      <c r="O6008" s="226">
        <v>262.36</v>
      </c>
      <c r="P6008" s="126" t="s">
        <v>1331</v>
      </c>
    </row>
    <row r="6009" spans="1:16" ht="38.25">
      <c r="A6009" s="126">
        <v>592</v>
      </c>
      <c r="B6009" s="126"/>
      <c r="C6009" s="127" t="s">
        <v>863</v>
      </c>
      <c r="D6009" s="121">
        <v>43077</v>
      </c>
      <c r="E6009" s="122" t="s">
        <v>13010</v>
      </c>
      <c r="F6009" s="122" t="s">
        <v>3</v>
      </c>
      <c r="G6009" s="122">
        <v>1571271</v>
      </c>
      <c r="H6009" s="126"/>
      <c r="I6009" s="130" t="s">
        <v>15996</v>
      </c>
      <c r="J6009" s="126"/>
      <c r="K6009" s="126"/>
      <c r="L6009" s="126"/>
      <c r="M6009" s="126"/>
      <c r="N6009" s="226">
        <v>0</v>
      </c>
      <c r="O6009" s="226">
        <v>111.9</v>
      </c>
      <c r="P6009" s="126" t="s">
        <v>1331</v>
      </c>
    </row>
    <row r="6010" spans="1:16" ht="51">
      <c r="A6010" s="126">
        <v>46</v>
      </c>
      <c r="B6010" s="126"/>
      <c r="C6010" s="127" t="s">
        <v>699</v>
      </c>
      <c r="D6010" s="121">
        <v>43077</v>
      </c>
      <c r="E6010" s="122" t="s">
        <v>13011</v>
      </c>
      <c r="F6010" s="122" t="s">
        <v>3</v>
      </c>
      <c r="G6010" s="122">
        <v>1571302</v>
      </c>
      <c r="H6010" s="126"/>
      <c r="I6010" s="130" t="s">
        <v>15997</v>
      </c>
      <c r="J6010" s="126"/>
      <c r="K6010" s="126"/>
      <c r="L6010" s="126"/>
      <c r="M6010" s="126"/>
      <c r="N6010" s="226">
        <v>0</v>
      </c>
      <c r="O6010" s="226">
        <v>1350</v>
      </c>
      <c r="P6010" s="126" t="s">
        <v>1331</v>
      </c>
    </row>
    <row r="6011" spans="1:16" ht="38.25">
      <c r="A6011" s="126">
        <v>30</v>
      </c>
      <c r="B6011" s="126"/>
      <c r="C6011" s="127" t="s">
        <v>696</v>
      </c>
      <c r="D6011" s="121">
        <v>43077</v>
      </c>
      <c r="E6011" s="122" t="s">
        <v>13012</v>
      </c>
      <c r="F6011" s="122" t="s">
        <v>3</v>
      </c>
      <c r="G6011" s="122">
        <v>1571362</v>
      </c>
      <c r="H6011" s="126"/>
      <c r="I6011" s="130" t="s">
        <v>15998</v>
      </c>
      <c r="J6011" s="126"/>
      <c r="K6011" s="126"/>
      <c r="L6011" s="126"/>
      <c r="M6011" s="126"/>
      <c r="N6011" s="226">
        <v>0</v>
      </c>
      <c r="O6011" s="226">
        <v>40</v>
      </c>
      <c r="P6011" s="126" t="s">
        <v>1331</v>
      </c>
    </row>
    <row r="6012" spans="1:16" ht="51">
      <c r="A6012" s="126">
        <v>292</v>
      </c>
      <c r="B6012" s="126"/>
      <c r="C6012" s="127" t="s">
        <v>152</v>
      </c>
      <c r="D6012" s="121">
        <v>43077</v>
      </c>
      <c r="E6012" s="122" t="s">
        <v>13013</v>
      </c>
      <c r="F6012" s="122" t="s">
        <v>3</v>
      </c>
      <c r="G6012" s="122">
        <v>1571386</v>
      </c>
      <c r="H6012" s="126"/>
      <c r="I6012" s="130" t="s">
        <v>15999</v>
      </c>
      <c r="J6012" s="126"/>
      <c r="K6012" s="126"/>
      <c r="L6012" s="126"/>
      <c r="M6012" s="126"/>
      <c r="N6012" s="226">
        <v>0</v>
      </c>
      <c r="O6012" s="226">
        <v>4.5</v>
      </c>
      <c r="P6012" s="126" t="s">
        <v>1331</v>
      </c>
    </row>
    <row r="6013" spans="1:16" ht="51">
      <c r="A6013" s="126" t="s">
        <v>620</v>
      </c>
      <c r="B6013" s="126"/>
      <c r="C6013" s="127" t="s">
        <v>714</v>
      </c>
      <c r="D6013" s="121">
        <v>43077</v>
      </c>
      <c r="E6013" s="122" t="s">
        <v>13014</v>
      </c>
      <c r="F6013" s="122" t="s">
        <v>3</v>
      </c>
      <c r="G6013" s="122">
        <v>1571393</v>
      </c>
      <c r="H6013" s="126"/>
      <c r="I6013" s="130" t="s">
        <v>16000</v>
      </c>
      <c r="J6013" s="126"/>
      <c r="K6013" s="126"/>
      <c r="L6013" s="126"/>
      <c r="M6013" s="126"/>
      <c r="N6013" s="226">
        <v>0</v>
      </c>
      <c r="O6013" s="226">
        <v>348.87</v>
      </c>
      <c r="P6013" s="126" t="s">
        <v>1331</v>
      </c>
    </row>
    <row r="6014" spans="1:16" ht="51">
      <c r="A6014" s="126" t="s">
        <v>620</v>
      </c>
      <c r="B6014" s="126"/>
      <c r="C6014" s="127" t="s">
        <v>714</v>
      </c>
      <c r="D6014" s="121">
        <v>43077</v>
      </c>
      <c r="E6014" s="122" t="s">
        <v>13015</v>
      </c>
      <c r="F6014" s="122" t="s">
        <v>3</v>
      </c>
      <c r="G6014" s="122">
        <v>1571395</v>
      </c>
      <c r="H6014" s="126"/>
      <c r="I6014" s="130" t="s">
        <v>16001</v>
      </c>
      <c r="J6014" s="126"/>
      <c r="K6014" s="126"/>
      <c r="L6014" s="126"/>
      <c r="M6014" s="126"/>
      <c r="N6014" s="226">
        <v>0</v>
      </c>
      <c r="O6014" s="226">
        <v>490.55</v>
      </c>
      <c r="P6014" s="126" t="s">
        <v>1331</v>
      </c>
    </row>
    <row r="6015" spans="1:16" ht="51">
      <c r="A6015" s="126" t="s">
        <v>620</v>
      </c>
      <c r="B6015" s="126"/>
      <c r="C6015" s="127" t="s">
        <v>714</v>
      </c>
      <c r="D6015" s="121">
        <v>43077</v>
      </c>
      <c r="E6015" s="122" t="s">
        <v>13016</v>
      </c>
      <c r="F6015" s="122" t="s">
        <v>3</v>
      </c>
      <c r="G6015" s="122">
        <v>1571473</v>
      </c>
      <c r="H6015" s="126"/>
      <c r="I6015" s="130" t="s">
        <v>16002</v>
      </c>
      <c r="J6015" s="126"/>
      <c r="K6015" s="126"/>
      <c r="L6015" s="126"/>
      <c r="M6015" s="126"/>
      <c r="N6015" s="226">
        <v>0</v>
      </c>
      <c r="O6015" s="226">
        <v>360</v>
      </c>
      <c r="P6015" s="126" t="s">
        <v>1331</v>
      </c>
    </row>
    <row r="6016" spans="1:16" ht="51">
      <c r="A6016" s="126">
        <v>16</v>
      </c>
      <c r="B6016" s="126"/>
      <c r="C6016" s="127" t="s">
        <v>693</v>
      </c>
      <c r="D6016" s="121">
        <v>43077</v>
      </c>
      <c r="E6016" s="122" t="s">
        <v>13017</v>
      </c>
      <c r="F6016" s="122" t="s">
        <v>3</v>
      </c>
      <c r="G6016" s="122">
        <v>1571498</v>
      </c>
      <c r="H6016" s="126"/>
      <c r="I6016" s="130" t="s">
        <v>16003</v>
      </c>
      <c r="J6016" s="126"/>
      <c r="K6016" s="126"/>
      <c r="L6016" s="126"/>
      <c r="M6016" s="126"/>
      <c r="N6016" s="226">
        <v>0</v>
      </c>
      <c r="O6016" s="226">
        <v>1020</v>
      </c>
      <c r="P6016" s="126" t="s">
        <v>1331</v>
      </c>
    </row>
    <row r="6017" spans="1:16" ht="38.25">
      <c r="A6017" s="126">
        <v>46</v>
      </c>
      <c r="B6017" s="126"/>
      <c r="C6017" s="127" t="s">
        <v>699</v>
      </c>
      <c r="D6017" s="121">
        <v>43077</v>
      </c>
      <c r="E6017" s="122" t="s">
        <v>13018</v>
      </c>
      <c r="F6017" s="122" t="s">
        <v>3</v>
      </c>
      <c r="G6017" s="122">
        <v>1571503</v>
      </c>
      <c r="H6017" s="126"/>
      <c r="I6017" s="130" t="s">
        <v>16004</v>
      </c>
      <c r="J6017" s="126"/>
      <c r="K6017" s="126"/>
      <c r="L6017" s="126"/>
      <c r="M6017" s="126"/>
      <c r="N6017" s="226">
        <v>0</v>
      </c>
      <c r="O6017" s="226">
        <v>2221</v>
      </c>
      <c r="P6017" s="126" t="s">
        <v>1331</v>
      </c>
    </row>
    <row r="6018" spans="1:16" ht="51">
      <c r="A6018" s="126" t="s">
        <v>620</v>
      </c>
      <c r="B6018" s="126"/>
      <c r="C6018" s="127" t="s">
        <v>714</v>
      </c>
      <c r="D6018" s="121">
        <v>43077</v>
      </c>
      <c r="E6018" s="122" t="s">
        <v>13019</v>
      </c>
      <c r="F6018" s="122" t="s">
        <v>3</v>
      </c>
      <c r="G6018" s="122">
        <v>1571616</v>
      </c>
      <c r="H6018" s="126"/>
      <c r="I6018" s="130" t="s">
        <v>16005</v>
      </c>
      <c r="J6018" s="126"/>
      <c r="K6018" s="126"/>
      <c r="L6018" s="126"/>
      <c r="M6018" s="126"/>
      <c r="N6018" s="226">
        <v>0</v>
      </c>
      <c r="O6018" s="226">
        <v>800.99</v>
      </c>
      <c r="P6018" s="126" t="s">
        <v>1331</v>
      </c>
    </row>
    <row r="6019" spans="1:16" ht="51">
      <c r="A6019" s="126" t="s">
        <v>620</v>
      </c>
      <c r="B6019" s="126"/>
      <c r="C6019" s="127" t="s">
        <v>714</v>
      </c>
      <c r="D6019" s="121">
        <v>43077</v>
      </c>
      <c r="E6019" s="122" t="s">
        <v>13020</v>
      </c>
      <c r="F6019" s="122" t="s">
        <v>3</v>
      </c>
      <c r="G6019" s="122">
        <v>1571643</v>
      </c>
      <c r="H6019" s="126"/>
      <c r="I6019" s="130" t="s">
        <v>16006</v>
      </c>
      <c r="J6019" s="126"/>
      <c r="K6019" s="126"/>
      <c r="L6019" s="126"/>
      <c r="M6019" s="126"/>
      <c r="N6019" s="226">
        <v>0</v>
      </c>
      <c r="O6019" s="226">
        <v>280</v>
      </c>
      <c r="P6019" s="126" t="s">
        <v>1331</v>
      </c>
    </row>
    <row r="6020" spans="1:16" ht="51">
      <c r="A6020" s="126">
        <v>20</v>
      </c>
      <c r="B6020" s="126"/>
      <c r="C6020" s="127" t="s">
        <v>694</v>
      </c>
      <c r="D6020" s="121">
        <v>43077</v>
      </c>
      <c r="E6020" s="122" t="s">
        <v>13021</v>
      </c>
      <c r="F6020" s="122" t="s">
        <v>3</v>
      </c>
      <c r="G6020" s="122">
        <v>1571656</v>
      </c>
      <c r="H6020" s="126"/>
      <c r="I6020" s="130" t="s">
        <v>16007</v>
      </c>
      <c r="J6020" s="126"/>
      <c r="K6020" s="126"/>
      <c r="L6020" s="126"/>
      <c r="M6020" s="126"/>
      <c r="N6020" s="226">
        <v>0</v>
      </c>
      <c r="O6020" s="226">
        <v>684.03</v>
      </c>
      <c r="P6020" s="126" t="s">
        <v>1331</v>
      </c>
    </row>
    <row r="6021" spans="1:16" ht="51">
      <c r="A6021" s="126">
        <v>292</v>
      </c>
      <c r="B6021" s="126"/>
      <c r="C6021" s="127" t="s">
        <v>152</v>
      </c>
      <c r="D6021" s="121">
        <v>43077</v>
      </c>
      <c r="E6021" s="122" t="s">
        <v>13022</v>
      </c>
      <c r="F6021" s="122" t="s">
        <v>3</v>
      </c>
      <c r="G6021" s="122">
        <v>1571665</v>
      </c>
      <c r="H6021" s="126"/>
      <c r="I6021" s="130" t="s">
        <v>9672</v>
      </c>
      <c r="J6021" s="126"/>
      <c r="K6021" s="126"/>
      <c r="L6021" s="126"/>
      <c r="M6021" s="126"/>
      <c r="N6021" s="226">
        <v>0</v>
      </c>
      <c r="O6021" s="226">
        <v>411</v>
      </c>
      <c r="P6021" s="126" t="s">
        <v>1331</v>
      </c>
    </row>
    <row r="6022" spans="1:16" ht="51">
      <c r="A6022" s="126">
        <v>292</v>
      </c>
      <c r="B6022" s="126"/>
      <c r="C6022" s="127" t="s">
        <v>152</v>
      </c>
      <c r="D6022" s="121">
        <v>43077</v>
      </c>
      <c r="E6022" s="122" t="s">
        <v>13023</v>
      </c>
      <c r="F6022" s="122" t="s">
        <v>3</v>
      </c>
      <c r="G6022" s="122">
        <v>1571666</v>
      </c>
      <c r="H6022" s="126"/>
      <c r="I6022" s="130" t="s">
        <v>16008</v>
      </c>
      <c r="J6022" s="126"/>
      <c r="K6022" s="126"/>
      <c r="L6022" s="126"/>
      <c r="M6022" s="126"/>
      <c r="N6022" s="226">
        <v>0</v>
      </c>
      <c r="O6022" s="226">
        <v>401</v>
      </c>
      <c r="P6022" s="126" t="s">
        <v>1331</v>
      </c>
    </row>
    <row r="6023" spans="1:16" ht="38.25">
      <c r="A6023" s="126">
        <v>46</v>
      </c>
      <c r="B6023" s="126"/>
      <c r="C6023" s="127" t="s">
        <v>699</v>
      </c>
      <c r="D6023" s="121">
        <v>43077</v>
      </c>
      <c r="E6023" s="122" t="s">
        <v>13024</v>
      </c>
      <c r="F6023" s="122" t="s">
        <v>3</v>
      </c>
      <c r="G6023" s="122">
        <v>1571671</v>
      </c>
      <c r="H6023" s="126"/>
      <c r="I6023" s="130" t="s">
        <v>16009</v>
      </c>
      <c r="J6023" s="126"/>
      <c r="K6023" s="126"/>
      <c r="L6023" s="126"/>
      <c r="M6023" s="126"/>
      <c r="N6023" s="226">
        <v>0</v>
      </c>
      <c r="O6023" s="226">
        <v>270</v>
      </c>
      <c r="P6023" s="126" t="s">
        <v>1331</v>
      </c>
    </row>
    <row r="6024" spans="1:16" ht="51">
      <c r="A6024" s="126" t="s">
        <v>620</v>
      </c>
      <c r="B6024" s="126"/>
      <c r="C6024" s="127" t="s">
        <v>714</v>
      </c>
      <c r="D6024" s="121">
        <v>43077</v>
      </c>
      <c r="E6024" s="122" t="s">
        <v>13025</v>
      </c>
      <c r="F6024" s="122" t="s">
        <v>3</v>
      </c>
      <c r="G6024" s="122">
        <v>1571686</v>
      </c>
      <c r="H6024" s="126"/>
      <c r="I6024" s="130" t="s">
        <v>16010</v>
      </c>
      <c r="J6024" s="126"/>
      <c r="K6024" s="126"/>
      <c r="L6024" s="126"/>
      <c r="M6024" s="126"/>
      <c r="N6024" s="226">
        <v>0</v>
      </c>
      <c r="O6024" s="226">
        <v>264.43</v>
      </c>
      <c r="P6024" s="126" t="s">
        <v>1331</v>
      </c>
    </row>
    <row r="6025" spans="1:16" ht="51">
      <c r="A6025" s="126" t="s">
        <v>620</v>
      </c>
      <c r="B6025" s="126"/>
      <c r="C6025" s="127" t="s">
        <v>714</v>
      </c>
      <c r="D6025" s="121">
        <v>43077</v>
      </c>
      <c r="E6025" s="122" t="s">
        <v>13026</v>
      </c>
      <c r="F6025" s="122" t="s">
        <v>3</v>
      </c>
      <c r="G6025" s="122">
        <v>1571691</v>
      </c>
      <c r="H6025" s="126"/>
      <c r="I6025" s="130" t="s">
        <v>16011</v>
      </c>
      <c r="J6025" s="126"/>
      <c r="K6025" s="126"/>
      <c r="L6025" s="126"/>
      <c r="M6025" s="126"/>
      <c r="N6025" s="226">
        <v>0</v>
      </c>
      <c r="O6025" s="226">
        <v>242.73</v>
      </c>
      <c r="P6025" s="126" t="s">
        <v>1331</v>
      </c>
    </row>
    <row r="6026" spans="1:16" ht="51">
      <c r="A6026" s="126" t="s">
        <v>620</v>
      </c>
      <c r="B6026" s="126"/>
      <c r="C6026" s="127" t="s">
        <v>714</v>
      </c>
      <c r="D6026" s="121">
        <v>43077</v>
      </c>
      <c r="E6026" s="122" t="s">
        <v>13027</v>
      </c>
      <c r="F6026" s="122" t="s">
        <v>3</v>
      </c>
      <c r="G6026" s="122">
        <v>1571733</v>
      </c>
      <c r="H6026" s="126"/>
      <c r="I6026" s="130" t="s">
        <v>16012</v>
      </c>
      <c r="J6026" s="126"/>
      <c r="K6026" s="126"/>
      <c r="L6026" s="126"/>
      <c r="M6026" s="126"/>
      <c r="N6026" s="226">
        <v>0</v>
      </c>
      <c r="O6026" s="226">
        <v>500</v>
      </c>
      <c r="P6026" s="126" t="s">
        <v>1331</v>
      </c>
    </row>
    <row r="6027" spans="1:16" ht="63.75">
      <c r="A6027" s="126">
        <v>46</v>
      </c>
      <c r="B6027" s="126"/>
      <c r="C6027" s="127" t="s">
        <v>699</v>
      </c>
      <c r="D6027" s="121">
        <v>43077</v>
      </c>
      <c r="E6027" s="122" t="s">
        <v>13028</v>
      </c>
      <c r="F6027" s="122" t="s">
        <v>3</v>
      </c>
      <c r="G6027" s="122">
        <v>1571739</v>
      </c>
      <c r="H6027" s="126"/>
      <c r="I6027" s="130" t="s">
        <v>16013</v>
      </c>
      <c r="J6027" s="126"/>
      <c r="K6027" s="126"/>
      <c r="L6027" s="126"/>
      <c r="M6027" s="126"/>
      <c r="N6027" s="226">
        <v>0</v>
      </c>
      <c r="O6027" s="226">
        <v>78700</v>
      </c>
      <c r="P6027" s="126" t="s">
        <v>1331</v>
      </c>
    </row>
    <row r="6028" spans="1:16" ht="38.25">
      <c r="A6028" s="126">
        <v>254</v>
      </c>
      <c r="B6028" s="126"/>
      <c r="C6028" s="127" t="s">
        <v>780</v>
      </c>
      <c r="D6028" s="121">
        <v>43077</v>
      </c>
      <c r="E6028" s="122" t="s">
        <v>13029</v>
      </c>
      <c r="F6028" s="122" t="s">
        <v>3</v>
      </c>
      <c r="G6028" s="122">
        <v>1571745</v>
      </c>
      <c r="H6028" s="126"/>
      <c r="I6028" s="130" t="s">
        <v>16014</v>
      </c>
      <c r="J6028" s="126"/>
      <c r="K6028" s="126"/>
      <c r="L6028" s="126"/>
      <c r="M6028" s="126"/>
      <c r="N6028" s="226">
        <v>0</v>
      </c>
      <c r="O6028" s="226">
        <v>110</v>
      </c>
      <c r="P6028" s="126" t="s">
        <v>1331</v>
      </c>
    </row>
    <row r="6029" spans="1:16" ht="38.25">
      <c r="A6029" s="126">
        <v>254</v>
      </c>
      <c r="B6029" s="126"/>
      <c r="C6029" s="127" t="s">
        <v>780</v>
      </c>
      <c r="D6029" s="121">
        <v>43077</v>
      </c>
      <c r="E6029" s="122" t="s">
        <v>13030</v>
      </c>
      <c r="F6029" s="122" t="s">
        <v>3</v>
      </c>
      <c r="G6029" s="122">
        <v>1571747</v>
      </c>
      <c r="H6029" s="126"/>
      <c r="I6029" s="130" t="s">
        <v>16014</v>
      </c>
      <c r="J6029" s="126"/>
      <c r="K6029" s="126"/>
      <c r="L6029" s="126"/>
      <c r="M6029" s="126"/>
      <c r="N6029" s="226">
        <v>0</v>
      </c>
      <c r="O6029" s="226">
        <v>500</v>
      </c>
      <c r="P6029" s="126" t="s">
        <v>1331</v>
      </c>
    </row>
    <row r="6030" spans="1:16" ht="38.25">
      <c r="A6030" s="126">
        <v>592</v>
      </c>
      <c r="B6030" s="126"/>
      <c r="C6030" s="127" t="s">
        <v>863</v>
      </c>
      <c r="D6030" s="121">
        <v>43077</v>
      </c>
      <c r="E6030" s="122" t="s">
        <v>13031</v>
      </c>
      <c r="F6030" s="122" t="s">
        <v>3</v>
      </c>
      <c r="G6030" s="122">
        <v>1571756</v>
      </c>
      <c r="H6030" s="126"/>
      <c r="I6030" s="130" t="s">
        <v>16015</v>
      </c>
      <c r="J6030" s="126"/>
      <c r="K6030" s="126"/>
      <c r="L6030" s="126"/>
      <c r="M6030" s="126"/>
      <c r="N6030" s="226">
        <v>0</v>
      </c>
      <c r="O6030" s="226">
        <v>387</v>
      </c>
      <c r="P6030" s="126" t="s">
        <v>1331</v>
      </c>
    </row>
    <row r="6031" spans="1:16" ht="51">
      <c r="A6031" s="126" t="s">
        <v>620</v>
      </c>
      <c r="B6031" s="126"/>
      <c r="C6031" s="127" t="s">
        <v>714</v>
      </c>
      <c r="D6031" s="121">
        <v>43077</v>
      </c>
      <c r="E6031" s="122" t="s">
        <v>13032</v>
      </c>
      <c r="F6031" s="122" t="s">
        <v>3</v>
      </c>
      <c r="G6031" s="122">
        <v>1571767</v>
      </c>
      <c r="H6031" s="126"/>
      <c r="I6031" s="130" t="s">
        <v>16016</v>
      </c>
      <c r="J6031" s="126"/>
      <c r="K6031" s="126"/>
      <c r="L6031" s="126"/>
      <c r="M6031" s="126"/>
      <c r="N6031" s="226">
        <v>0</v>
      </c>
      <c r="O6031" s="226">
        <v>1571.87</v>
      </c>
      <c r="P6031" s="126" t="s">
        <v>1331</v>
      </c>
    </row>
    <row r="6032" spans="1:16" ht="63.75">
      <c r="A6032" s="126" t="s">
        <v>620</v>
      </c>
      <c r="B6032" s="126"/>
      <c r="C6032" s="127" t="s">
        <v>714</v>
      </c>
      <c r="D6032" s="121">
        <v>43077</v>
      </c>
      <c r="E6032" s="122" t="s">
        <v>13033</v>
      </c>
      <c r="F6032" s="122" t="s">
        <v>3</v>
      </c>
      <c r="G6032" s="122">
        <v>1571790</v>
      </c>
      <c r="H6032" s="126"/>
      <c r="I6032" s="130" t="s">
        <v>16017</v>
      </c>
      <c r="J6032" s="126"/>
      <c r="K6032" s="126"/>
      <c r="L6032" s="126"/>
      <c r="M6032" s="126"/>
      <c r="N6032" s="226">
        <v>0</v>
      </c>
      <c r="O6032" s="226">
        <v>524.73</v>
      </c>
      <c r="P6032" s="126" t="s">
        <v>1331</v>
      </c>
    </row>
    <row r="6033" spans="1:16" ht="51">
      <c r="A6033" s="126" t="s">
        <v>620</v>
      </c>
      <c r="B6033" s="126"/>
      <c r="C6033" s="127" t="s">
        <v>714</v>
      </c>
      <c r="D6033" s="121">
        <v>43077</v>
      </c>
      <c r="E6033" s="122" t="s">
        <v>13034</v>
      </c>
      <c r="F6033" s="122" t="s">
        <v>3</v>
      </c>
      <c r="G6033" s="122">
        <v>1571831</v>
      </c>
      <c r="H6033" s="126"/>
      <c r="I6033" s="130" t="s">
        <v>16018</v>
      </c>
      <c r="J6033" s="126"/>
      <c r="K6033" s="126"/>
      <c r="L6033" s="126"/>
      <c r="M6033" s="126"/>
      <c r="N6033" s="226">
        <v>0</v>
      </c>
      <c r="O6033" s="226">
        <v>713.99</v>
      </c>
      <c r="P6033" s="126" t="s">
        <v>1331</v>
      </c>
    </row>
    <row r="6034" spans="1:16" ht="51">
      <c r="A6034" s="126" t="s">
        <v>620</v>
      </c>
      <c r="B6034" s="126"/>
      <c r="C6034" s="127" t="s">
        <v>714</v>
      </c>
      <c r="D6034" s="121">
        <v>43077</v>
      </c>
      <c r="E6034" s="122" t="s">
        <v>13035</v>
      </c>
      <c r="F6034" s="122" t="s">
        <v>3</v>
      </c>
      <c r="G6034" s="122">
        <v>1571843</v>
      </c>
      <c r="H6034" s="126"/>
      <c r="I6034" s="130" t="s">
        <v>16019</v>
      </c>
      <c r="J6034" s="126"/>
      <c r="K6034" s="126"/>
      <c r="L6034" s="126"/>
      <c r="M6034" s="126"/>
      <c r="N6034" s="226">
        <v>0</v>
      </c>
      <c r="O6034" s="226">
        <v>628.21</v>
      </c>
      <c r="P6034" s="126" t="s">
        <v>1331</v>
      </c>
    </row>
    <row r="6035" spans="1:16" ht="51">
      <c r="A6035" s="126" t="s">
        <v>620</v>
      </c>
      <c r="B6035" s="126"/>
      <c r="C6035" s="127" t="s">
        <v>714</v>
      </c>
      <c r="D6035" s="121">
        <v>43077</v>
      </c>
      <c r="E6035" s="122" t="s">
        <v>13036</v>
      </c>
      <c r="F6035" s="122" t="s">
        <v>3</v>
      </c>
      <c r="G6035" s="122">
        <v>1571856</v>
      </c>
      <c r="H6035" s="126"/>
      <c r="I6035" s="130" t="s">
        <v>16020</v>
      </c>
      <c r="J6035" s="126"/>
      <c r="K6035" s="126"/>
      <c r="L6035" s="126"/>
      <c r="M6035" s="126"/>
      <c r="N6035" s="226">
        <v>0</v>
      </c>
      <c r="O6035" s="226">
        <v>666.8</v>
      </c>
      <c r="P6035" s="126" t="s">
        <v>1331</v>
      </c>
    </row>
    <row r="6036" spans="1:16" ht="51">
      <c r="A6036" s="126">
        <v>46</v>
      </c>
      <c r="B6036" s="126"/>
      <c r="C6036" s="127" t="s">
        <v>699</v>
      </c>
      <c r="D6036" s="121">
        <v>43077</v>
      </c>
      <c r="E6036" s="122" t="s">
        <v>13037</v>
      </c>
      <c r="F6036" s="122" t="s">
        <v>3</v>
      </c>
      <c r="G6036" s="122">
        <v>1571907</v>
      </c>
      <c r="H6036" s="126"/>
      <c r="I6036" s="130" t="s">
        <v>16021</v>
      </c>
      <c r="J6036" s="126"/>
      <c r="K6036" s="126"/>
      <c r="L6036" s="126"/>
      <c r="M6036" s="126"/>
      <c r="N6036" s="226">
        <v>0</v>
      </c>
      <c r="O6036" s="226">
        <v>18</v>
      </c>
      <c r="P6036" s="126" t="s">
        <v>1331</v>
      </c>
    </row>
    <row r="6037" spans="1:16" ht="51">
      <c r="A6037" s="126">
        <v>290</v>
      </c>
      <c r="B6037" s="126"/>
      <c r="C6037" s="127" t="s">
        <v>794</v>
      </c>
      <c r="D6037" s="121">
        <v>43077</v>
      </c>
      <c r="E6037" s="122" t="s">
        <v>13038</v>
      </c>
      <c r="F6037" s="122" t="s">
        <v>3</v>
      </c>
      <c r="G6037" s="122">
        <v>1571933</v>
      </c>
      <c r="H6037" s="126"/>
      <c r="I6037" s="130" t="s">
        <v>16022</v>
      </c>
      <c r="J6037" s="126"/>
      <c r="K6037" s="126"/>
      <c r="L6037" s="126"/>
      <c r="M6037" s="126"/>
      <c r="N6037" s="226">
        <v>0</v>
      </c>
      <c r="O6037" s="226">
        <v>55</v>
      </c>
      <c r="P6037" s="126" t="s">
        <v>12606</v>
      </c>
    </row>
    <row r="6038" spans="1:16" ht="51">
      <c r="A6038" s="126">
        <v>254</v>
      </c>
      <c r="B6038" s="126"/>
      <c r="C6038" s="127" t="s">
        <v>780</v>
      </c>
      <c r="D6038" s="121">
        <v>43080</v>
      </c>
      <c r="E6038" s="122" t="s">
        <v>13039</v>
      </c>
      <c r="F6038" s="122" t="s">
        <v>3</v>
      </c>
      <c r="G6038" s="122">
        <v>1572051</v>
      </c>
      <c r="H6038" s="126"/>
      <c r="I6038" s="130" t="s">
        <v>16023</v>
      </c>
      <c r="J6038" s="126"/>
      <c r="K6038" s="126"/>
      <c r="L6038" s="126"/>
      <c r="M6038" s="126"/>
      <c r="N6038" s="226">
        <v>0</v>
      </c>
      <c r="O6038" s="226">
        <v>50.28</v>
      </c>
      <c r="P6038" s="126" t="s">
        <v>1331</v>
      </c>
    </row>
    <row r="6039" spans="1:16" ht="63.75">
      <c r="A6039" s="126">
        <v>660</v>
      </c>
      <c r="B6039" s="126"/>
      <c r="C6039" s="127" t="s">
        <v>234</v>
      </c>
      <c r="D6039" s="121">
        <v>43080</v>
      </c>
      <c r="E6039" s="122" t="s">
        <v>13040</v>
      </c>
      <c r="F6039" s="122" t="s">
        <v>3</v>
      </c>
      <c r="G6039" s="122">
        <v>1572122</v>
      </c>
      <c r="H6039" s="126"/>
      <c r="I6039" s="130" t="s">
        <v>16024</v>
      </c>
      <c r="J6039" s="126"/>
      <c r="K6039" s="126"/>
      <c r="L6039" s="126"/>
      <c r="M6039" s="126"/>
      <c r="N6039" s="226">
        <v>0</v>
      </c>
      <c r="O6039" s="226">
        <v>584.61</v>
      </c>
      <c r="P6039" s="126" t="s">
        <v>1331</v>
      </c>
    </row>
    <row r="6040" spans="1:16" ht="63.75">
      <c r="A6040" s="126" t="s">
        <v>620</v>
      </c>
      <c r="B6040" s="126"/>
      <c r="C6040" s="127" t="s">
        <v>714</v>
      </c>
      <c r="D6040" s="121">
        <v>43080</v>
      </c>
      <c r="E6040" s="122" t="s">
        <v>13041</v>
      </c>
      <c r="F6040" s="122" t="s">
        <v>3</v>
      </c>
      <c r="G6040" s="122">
        <v>1572137</v>
      </c>
      <c r="H6040" s="126"/>
      <c r="I6040" s="130" t="s">
        <v>16025</v>
      </c>
      <c r="J6040" s="126"/>
      <c r="K6040" s="126"/>
      <c r="L6040" s="126"/>
      <c r="M6040" s="126"/>
      <c r="N6040" s="226">
        <v>0</v>
      </c>
      <c r="O6040" s="226">
        <v>5478.5</v>
      </c>
      <c r="P6040" s="126" t="s">
        <v>1331</v>
      </c>
    </row>
    <row r="6041" spans="1:16" ht="51">
      <c r="A6041" s="126">
        <v>271</v>
      </c>
      <c r="B6041" s="126"/>
      <c r="C6041" s="127" t="s">
        <v>787</v>
      </c>
      <c r="D6041" s="121">
        <v>43080</v>
      </c>
      <c r="E6041" s="122" t="s">
        <v>13042</v>
      </c>
      <c r="F6041" s="122" t="s">
        <v>3</v>
      </c>
      <c r="G6041" s="122">
        <v>1572198</v>
      </c>
      <c r="H6041" s="126"/>
      <c r="I6041" s="130" t="s">
        <v>16026</v>
      </c>
      <c r="J6041" s="126"/>
      <c r="K6041" s="126"/>
      <c r="L6041" s="126"/>
      <c r="M6041" s="126"/>
      <c r="N6041" s="226">
        <v>0</v>
      </c>
      <c r="O6041" s="226">
        <v>35</v>
      </c>
      <c r="P6041" s="126" t="s">
        <v>1331</v>
      </c>
    </row>
    <row r="6042" spans="1:16" ht="51">
      <c r="A6042" s="126">
        <v>523</v>
      </c>
      <c r="B6042" s="126"/>
      <c r="C6042" s="127" t="s">
        <v>846</v>
      </c>
      <c r="D6042" s="121">
        <v>43080</v>
      </c>
      <c r="E6042" s="122" t="s">
        <v>13043</v>
      </c>
      <c r="F6042" s="122" t="s">
        <v>3</v>
      </c>
      <c r="G6042" s="122">
        <v>1572206</v>
      </c>
      <c r="H6042" s="126"/>
      <c r="I6042" s="130" t="s">
        <v>16027</v>
      </c>
      <c r="J6042" s="126"/>
      <c r="K6042" s="126"/>
      <c r="L6042" s="126"/>
      <c r="M6042" s="126"/>
      <c r="N6042" s="226">
        <v>0</v>
      </c>
      <c r="O6042" s="226">
        <v>2244</v>
      </c>
      <c r="P6042" s="126" t="s">
        <v>1331</v>
      </c>
    </row>
    <row r="6043" spans="1:16" ht="63.75">
      <c r="A6043" s="126">
        <v>6</v>
      </c>
      <c r="B6043" s="126"/>
      <c r="C6043" s="127" t="s">
        <v>690</v>
      </c>
      <c r="D6043" s="121">
        <v>43080</v>
      </c>
      <c r="E6043" s="122" t="s">
        <v>13044</v>
      </c>
      <c r="F6043" s="122" t="s">
        <v>3</v>
      </c>
      <c r="G6043" s="122">
        <v>1572296</v>
      </c>
      <c r="H6043" s="126"/>
      <c r="I6043" s="130" t="s">
        <v>16028</v>
      </c>
      <c r="J6043" s="126"/>
      <c r="K6043" s="126"/>
      <c r="L6043" s="126"/>
      <c r="M6043" s="126"/>
      <c r="N6043" s="226">
        <v>0</v>
      </c>
      <c r="O6043" s="226">
        <v>1500</v>
      </c>
      <c r="P6043" s="126" t="s">
        <v>1331</v>
      </c>
    </row>
    <row r="6044" spans="1:16" ht="63.75">
      <c r="A6044" s="126">
        <v>6</v>
      </c>
      <c r="B6044" s="126"/>
      <c r="C6044" s="127" t="s">
        <v>690</v>
      </c>
      <c r="D6044" s="121">
        <v>43080</v>
      </c>
      <c r="E6044" s="122" t="s">
        <v>13045</v>
      </c>
      <c r="F6044" s="122" t="s">
        <v>3</v>
      </c>
      <c r="G6044" s="122">
        <v>1572299</v>
      </c>
      <c r="H6044" s="126"/>
      <c r="I6044" s="130" t="s">
        <v>16029</v>
      </c>
      <c r="J6044" s="126"/>
      <c r="K6044" s="126"/>
      <c r="L6044" s="126"/>
      <c r="M6044" s="126"/>
      <c r="N6044" s="226">
        <v>0</v>
      </c>
      <c r="O6044" s="226">
        <v>1500</v>
      </c>
      <c r="P6044" s="126" t="s">
        <v>1331</v>
      </c>
    </row>
    <row r="6045" spans="1:16" ht="63.75">
      <c r="A6045" s="126">
        <v>6</v>
      </c>
      <c r="B6045" s="126"/>
      <c r="C6045" s="127" t="s">
        <v>690</v>
      </c>
      <c r="D6045" s="121">
        <v>43080</v>
      </c>
      <c r="E6045" s="122" t="s">
        <v>13046</v>
      </c>
      <c r="F6045" s="122" t="s">
        <v>3</v>
      </c>
      <c r="G6045" s="122">
        <v>1572303</v>
      </c>
      <c r="H6045" s="126"/>
      <c r="I6045" s="130" t="s">
        <v>16030</v>
      </c>
      <c r="J6045" s="126"/>
      <c r="K6045" s="126"/>
      <c r="L6045" s="126"/>
      <c r="M6045" s="126"/>
      <c r="N6045" s="226">
        <v>0</v>
      </c>
      <c r="O6045" s="226">
        <v>377.26</v>
      </c>
      <c r="P6045" s="126" t="s">
        <v>12606</v>
      </c>
    </row>
    <row r="6046" spans="1:16" ht="63.75">
      <c r="A6046" s="126" t="s">
        <v>620</v>
      </c>
      <c r="B6046" s="126"/>
      <c r="C6046" s="127" t="s">
        <v>714</v>
      </c>
      <c r="D6046" s="121">
        <v>43080</v>
      </c>
      <c r="E6046" s="122" t="s">
        <v>13047</v>
      </c>
      <c r="F6046" s="122" t="s">
        <v>3</v>
      </c>
      <c r="G6046" s="122">
        <v>1572323</v>
      </c>
      <c r="H6046" s="126"/>
      <c r="I6046" s="130" t="s">
        <v>16031</v>
      </c>
      <c r="J6046" s="126"/>
      <c r="K6046" s="126"/>
      <c r="L6046" s="126"/>
      <c r="M6046" s="126"/>
      <c r="N6046" s="226">
        <v>0</v>
      </c>
      <c r="O6046" s="226">
        <v>36632</v>
      </c>
      <c r="P6046" s="126" t="s">
        <v>1331</v>
      </c>
    </row>
    <row r="6047" spans="1:16" ht="63.75">
      <c r="A6047" s="126">
        <v>290</v>
      </c>
      <c r="B6047" s="126"/>
      <c r="C6047" s="127" t="s">
        <v>794</v>
      </c>
      <c r="D6047" s="121">
        <v>43080</v>
      </c>
      <c r="E6047" s="122" t="s">
        <v>13048</v>
      </c>
      <c r="F6047" s="122" t="s">
        <v>3</v>
      </c>
      <c r="G6047" s="122">
        <v>1572364</v>
      </c>
      <c r="H6047" s="126"/>
      <c r="I6047" s="130" t="s">
        <v>16032</v>
      </c>
      <c r="J6047" s="126"/>
      <c r="K6047" s="126"/>
      <c r="L6047" s="126"/>
      <c r="M6047" s="126"/>
      <c r="N6047" s="226">
        <v>0</v>
      </c>
      <c r="O6047" s="226">
        <v>32850.550000000003</v>
      </c>
      <c r="P6047" s="126" t="s">
        <v>1331</v>
      </c>
    </row>
    <row r="6048" spans="1:16" ht="63.75">
      <c r="A6048" s="126">
        <v>290</v>
      </c>
      <c r="B6048" s="126"/>
      <c r="C6048" s="127" t="s">
        <v>794</v>
      </c>
      <c r="D6048" s="121">
        <v>43080</v>
      </c>
      <c r="E6048" s="122" t="s">
        <v>13049</v>
      </c>
      <c r="F6048" s="122" t="s">
        <v>3</v>
      </c>
      <c r="G6048" s="122">
        <v>1572370</v>
      </c>
      <c r="H6048" s="126"/>
      <c r="I6048" s="130" t="s">
        <v>16033</v>
      </c>
      <c r="J6048" s="126"/>
      <c r="K6048" s="126"/>
      <c r="L6048" s="126"/>
      <c r="M6048" s="126"/>
      <c r="N6048" s="226">
        <v>0</v>
      </c>
      <c r="O6048" s="226">
        <v>2385.5300000000002</v>
      </c>
      <c r="P6048" s="126" t="s">
        <v>1331</v>
      </c>
    </row>
    <row r="6049" spans="1:16" ht="63.75">
      <c r="A6049" s="126">
        <v>15</v>
      </c>
      <c r="B6049" s="126"/>
      <c r="C6049" s="127" t="s">
        <v>692</v>
      </c>
      <c r="D6049" s="121">
        <v>43080</v>
      </c>
      <c r="E6049" s="122" t="s">
        <v>13050</v>
      </c>
      <c r="F6049" s="122" t="s">
        <v>3</v>
      </c>
      <c r="G6049" s="122">
        <v>1572393</v>
      </c>
      <c r="H6049" s="126"/>
      <c r="I6049" s="130" t="s">
        <v>16034</v>
      </c>
      <c r="J6049" s="126"/>
      <c r="K6049" s="126"/>
      <c r="L6049" s="126"/>
      <c r="M6049" s="126"/>
      <c r="N6049" s="226">
        <v>0</v>
      </c>
      <c r="O6049" s="226">
        <v>3506.9</v>
      </c>
      <c r="P6049" s="126" t="s">
        <v>1331</v>
      </c>
    </row>
    <row r="6050" spans="1:16" ht="51">
      <c r="A6050" s="126" t="s">
        <v>620</v>
      </c>
      <c r="B6050" s="126"/>
      <c r="C6050" s="127" t="s">
        <v>714</v>
      </c>
      <c r="D6050" s="121">
        <v>43080</v>
      </c>
      <c r="E6050" s="122" t="s">
        <v>13051</v>
      </c>
      <c r="F6050" s="122" t="s">
        <v>3</v>
      </c>
      <c r="G6050" s="122">
        <v>1572049</v>
      </c>
      <c r="H6050" s="126"/>
      <c r="I6050" s="130" t="s">
        <v>2364</v>
      </c>
      <c r="J6050" s="126"/>
      <c r="K6050" s="126"/>
      <c r="L6050" s="126"/>
      <c r="M6050" s="126"/>
      <c r="N6050" s="226">
        <v>0</v>
      </c>
      <c r="O6050" s="226">
        <v>1016</v>
      </c>
      <c r="P6050" s="126" t="s">
        <v>1331</v>
      </c>
    </row>
    <row r="6051" spans="1:16" ht="51">
      <c r="A6051" s="126" t="s">
        <v>620</v>
      </c>
      <c r="B6051" s="126"/>
      <c r="C6051" s="127" t="s">
        <v>714</v>
      </c>
      <c r="D6051" s="121">
        <v>43080</v>
      </c>
      <c r="E6051" s="122" t="s">
        <v>13052</v>
      </c>
      <c r="F6051" s="122" t="s">
        <v>3</v>
      </c>
      <c r="G6051" s="122">
        <v>1572053</v>
      </c>
      <c r="H6051" s="126"/>
      <c r="I6051" s="130" t="s">
        <v>16035</v>
      </c>
      <c r="J6051" s="126"/>
      <c r="K6051" s="126"/>
      <c r="L6051" s="126"/>
      <c r="M6051" s="126"/>
      <c r="N6051" s="226">
        <v>0</v>
      </c>
      <c r="O6051" s="226">
        <v>40</v>
      </c>
      <c r="P6051" s="126" t="s">
        <v>1331</v>
      </c>
    </row>
    <row r="6052" spans="1:16" ht="51">
      <c r="A6052" s="126">
        <v>20</v>
      </c>
      <c r="B6052" s="126"/>
      <c r="C6052" s="127" t="s">
        <v>694</v>
      </c>
      <c r="D6052" s="121">
        <v>43080</v>
      </c>
      <c r="E6052" s="122" t="s">
        <v>13053</v>
      </c>
      <c r="F6052" s="122" t="s">
        <v>3</v>
      </c>
      <c r="G6052" s="122">
        <v>1572097</v>
      </c>
      <c r="H6052" s="126"/>
      <c r="I6052" s="130" t="s">
        <v>16036</v>
      </c>
      <c r="J6052" s="126"/>
      <c r="K6052" s="126"/>
      <c r="L6052" s="126"/>
      <c r="M6052" s="126"/>
      <c r="N6052" s="226">
        <v>0</v>
      </c>
      <c r="O6052" s="226">
        <v>3</v>
      </c>
      <c r="P6052" s="126" t="s">
        <v>1331</v>
      </c>
    </row>
    <row r="6053" spans="1:16" ht="51">
      <c r="A6053" s="126">
        <v>47</v>
      </c>
      <c r="B6053" s="126"/>
      <c r="C6053" s="127" t="s">
        <v>700</v>
      </c>
      <c r="D6053" s="121">
        <v>43080</v>
      </c>
      <c r="E6053" s="122" t="s">
        <v>13054</v>
      </c>
      <c r="F6053" s="122" t="s">
        <v>3</v>
      </c>
      <c r="G6053" s="122">
        <v>1572116</v>
      </c>
      <c r="H6053" s="126"/>
      <c r="I6053" s="130" t="s">
        <v>16037</v>
      </c>
      <c r="J6053" s="126"/>
      <c r="K6053" s="126"/>
      <c r="L6053" s="126"/>
      <c r="M6053" s="126"/>
      <c r="N6053" s="226">
        <v>0</v>
      </c>
      <c r="O6053" s="226">
        <v>204</v>
      </c>
      <c r="P6053" s="126" t="s">
        <v>1331</v>
      </c>
    </row>
    <row r="6054" spans="1:16" ht="51">
      <c r="A6054" s="126">
        <v>47</v>
      </c>
      <c r="B6054" s="126"/>
      <c r="C6054" s="127" t="s">
        <v>700</v>
      </c>
      <c r="D6054" s="121">
        <v>43080</v>
      </c>
      <c r="E6054" s="122" t="s">
        <v>13055</v>
      </c>
      <c r="F6054" s="122" t="s">
        <v>3</v>
      </c>
      <c r="G6054" s="122">
        <v>1572118</v>
      </c>
      <c r="H6054" s="126"/>
      <c r="I6054" s="130" t="s">
        <v>16038</v>
      </c>
      <c r="J6054" s="126"/>
      <c r="K6054" s="126"/>
      <c r="L6054" s="126"/>
      <c r="M6054" s="126"/>
      <c r="N6054" s="226">
        <v>0</v>
      </c>
      <c r="O6054" s="226">
        <v>251</v>
      </c>
      <c r="P6054" s="126" t="s">
        <v>1331</v>
      </c>
    </row>
    <row r="6055" spans="1:16" ht="51">
      <c r="A6055" s="126" t="s">
        <v>620</v>
      </c>
      <c r="B6055" s="126"/>
      <c r="C6055" s="127" t="s">
        <v>714</v>
      </c>
      <c r="D6055" s="121">
        <v>43080</v>
      </c>
      <c r="E6055" s="122" t="s">
        <v>13056</v>
      </c>
      <c r="F6055" s="122" t="s">
        <v>3</v>
      </c>
      <c r="G6055" s="122">
        <v>1572120</v>
      </c>
      <c r="H6055" s="126"/>
      <c r="I6055" s="130" t="s">
        <v>16039</v>
      </c>
      <c r="J6055" s="126"/>
      <c r="K6055" s="126"/>
      <c r="L6055" s="126"/>
      <c r="M6055" s="126"/>
      <c r="N6055" s="226">
        <v>0</v>
      </c>
      <c r="O6055" s="226">
        <v>242.9</v>
      </c>
      <c r="P6055" s="126" t="s">
        <v>1331</v>
      </c>
    </row>
    <row r="6056" spans="1:16" ht="51">
      <c r="A6056" s="126" t="s">
        <v>620</v>
      </c>
      <c r="B6056" s="126"/>
      <c r="C6056" s="127" t="s">
        <v>714</v>
      </c>
      <c r="D6056" s="121">
        <v>43080</v>
      </c>
      <c r="E6056" s="122" t="s">
        <v>13057</v>
      </c>
      <c r="F6056" s="122" t="s">
        <v>3</v>
      </c>
      <c r="G6056" s="122">
        <v>1572129</v>
      </c>
      <c r="H6056" s="126"/>
      <c r="I6056" s="130" t="s">
        <v>16040</v>
      </c>
      <c r="J6056" s="126"/>
      <c r="K6056" s="126"/>
      <c r="L6056" s="126"/>
      <c r="M6056" s="126"/>
      <c r="N6056" s="226">
        <v>0</v>
      </c>
      <c r="O6056" s="226">
        <v>220</v>
      </c>
      <c r="P6056" s="126" t="s">
        <v>1331</v>
      </c>
    </row>
    <row r="6057" spans="1:16" ht="38.25">
      <c r="A6057" s="126">
        <v>20</v>
      </c>
      <c r="B6057" s="126"/>
      <c r="C6057" s="127" t="s">
        <v>694</v>
      </c>
      <c r="D6057" s="121">
        <v>43080</v>
      </c>
      <c r="E6057" s="122" t="s">
        <v>13058</v>
      </c>
      <c r="F6057" s="122" t="s">
        <v>3</v>
      </c>
      <c r="G6057" s="122">
        <v>1572131</v>
      </c>
      <c r="H6057" s="126"/>
      <c r="I6057" s="130" t="s">
        <v>16041</v>
      </c>
      <c r="J6057" s="126"/>
      <c r="K6057" s="126"/>
      <c r="L6057" s="126"/>
      <c r="M6057" s="126"/>
      <c r="N6057" s="226">
        <v>0</v>
      </c>
      <c r="O6057" s="226">
        <v>220</v>
      </c>
      <c r="P6057" s="126" t="s">
        <v>1331</v>
      </c>
    </row>
    <row r="6058" spans="1:16" ht="51">
      <c r="A6058" s="126">
        <v>15</v>
      </c>
      <c r="B6058" s="126"/>
      <c r="C6058" s="127" t="s">
        <v>692</v>
      </c>
      <c r="D6058" s="121">
        <v>43080</v>
      </c>
      <c r="E6058" s="122" t="s">
        <v>13059</v>
      </c>
      <c r="F6058" s="122" t="s">
        <v>3</v>
      </c>
      <c r="G6058" s="122">
        <v>1572134</v>
      </c>
      <c r="H6058" s="126"/>
      <c r="I6058" s="130" t="s">
        <v>16042</v>
      </c>
      <c r="J6058" s="126"/>
      <c r="K6058" s="126"/>
      <c r="L6058" s="126"/>
      <c r="M6058" s="126"/>
      <c r="N6058" s="226">
        <v>0</v>
      </c>
      <c r="O6058" s="226">
        <v>2</v>
      </c>
      <c r="P6058" s="126" t="s">
        <v>1331</v>
      </c>
    </row>
    <row r="6059" spans="1:16" ht="51">
      <c r="A6059" s="126" t="s">
        <v>620</v>
      </c>
      <c r="B6059" s="126"/>
      <c r="C6059" s="127" t="s">
        <v>714</v>
      </c>
      <c r="D6059" s="121">
        <v>43080</v>
      </c>
      <c r="E6059" s="122" t="s">
        <v>13060</v>
      </c>
      <c r="F6059" s="122" t="s">
        <v>3</v>
      </c>
      <c r="G6059" s="122">
        <v>1572147</v>
      </c>
      <c r="H6059" s="126"/>
      <c r="I6059" s="130" t="s">
        <v>16043</v>
      </c>
      <c r="J6059" s="126"/>
      <c r="K6059" s="126"/>
      <c r="L6059" s="126"/>
      <c r="M6059" s="126"/>
      <c r="N6059" s="226">
        <v>0</v>
      </c>
      <c r="O6059" s="226">
        <v>220</v>
      </c>
      <c r="P6059" s="126" t="s">
        <v>1331</v>
      </c>
    </row>
    <row r="6060" spans="1:16" ht="51">
      <c r="A6060" s="126">
        <v>16</v>
      </c>
      <c r="B6060" s="126"/>
      <c r="C6060" s="127" t="s">
        <v>693</v>
      </c>
      <c r="D6060" s="121">
        <v>43080</v>
      </c>
      <c r="E6060" s="122" t="s">
        <v>13061</v>
      </c>
      <c r="F6060" s="122" t="s">
        <v>3</v>
      </c>
      <c r="G6060" s="122">
        <v>1572148</v>
      </c>
      <c r="H6060" s="126"/>
      <c r="I6060" s="130" t="s">
        <v>16044</v>
      </c>
      <c r="J6060" s="126"/>
      <c r="K6060" s="126"/>
      <c r="L6060" s="126"/>
      <c r="M6060" s="126"/>
      <c r="N6060" s="226">
        <v>0</v>
      </c>
      <c r="O6060" s="226">
        <v>1</v>
      </c>
      <c r="P6060" s="126" t="s">
        <v>1331</v>
      </c>
    </row>
    <row r="6061" spans="1:16" ht="51">
      <c r="A6061" s="126">
        <v>16</v>
      </c>
      <c r="B6061" s="126"/>
      <c r="C6061" s="127" t="s">
        <v>693</v>
      </c>
      <c r="D6061" s="121">
        <v>43080</v>
      </c>
      <c r="E6061" s="122" t="s">
        <v>13062</v>
      </c>
      <c r="F6061" s="122" t="s">
        <v>3</v>
      </c>
      <c r="G6061" s="122">
        <v>1572149</v>
      </c>
      <c r="H6061" s="126"/>
      <c r="I6061" s="130" t="s">
        <v>16045</v>
      </c>
      <c r="J6061" s="126"/>
      <c r="K6061" s="126"/>
      <c r="L6061" s="126"/>
      <c r="M6061" s="126"/>
      <c r="N6061" s="226">
        <v>0</v>
      </c>
      <c r="O6061" s="226">
        <v>31.24</v>
      </c>
      <c r="P6061" s="126" t="s">
        <v>1331</v>
      </c>
    </row>
    <row r="6062" spans="1:16" ht="51">
      <c r="A6062" s="126">
        <v>16</v>
      </c>
      <c r="B6062" s="126"/>
      <c r="C6062" s="127" t="s">
        <v>693</v>
      </c>
      <c r="D6062" s="121">
        <v>43080</v>
      </c>
      <c r="E6062" s="122" t="s">
        <v>13063</v>
      </c>
      <c r="F6062" s="122" t="s">
        <v>3</v>
      </c>
      <c r="G6062" s="122">
        <v>1572151</v>
      </c>
      <c r="H6062" s="126"/>
      <c r="I6062" s="130" t="s">
        <v>16046</v>
      </c>
      <c r="J6062" s="126"/>
      <c r="K6062" s="126"/>
      <c r="L6062" s="126"/>
      <c r="M6062" s="126"/>
      <c r="N6062" s="226">
        <v>0</v>
      </c>
      <c r="O6062" s="226">
        <v>61.24</v>
      </c>
      <c r="P6062" s="126" t="s">
        <v>1331</v>
      </c>
    </row>
    <row r="6063" spans="1:16" ht="51">
      <c r="A6063" s="126">
        <v>117</v>
      </c>
      <c r="B6063" s="126"/>
      <c r="C6063" s="127" t="s">
        <v>723</v>
      </c>
      <c r="D6063" s="121">
        <v>43080</v>
      </c>
      <c r="E6063" s="122" t="s">
        <v>13064</v>
      </c>
      <c r="F6063" s="122" t="s">
        <v>3</v>
      </c>
      <c r="G6063" s="122">
        <v>1572158</v>
      </c>
      <c r="H6063" s="126"/>
      <c r="I6063" s="130" t="s">
        <v>16047</v>
      </c>
      <c r="J6063" s="126"/>
      <c r="K6063" s="126"/>
      <c r="L6063" s="126"/>
      <c r="M6063" s="126"/>
      <c r="N6063" s="226">
        <v>0</v>
      </c>
      <c r="O6063" s="226">
        <v>524</v>
      </c>
      <c r="P6063" s="126" t="s">
        <v>1331</v>
      </c>
    </row>
    <row r="6064" spans="1:16" ht="51">
      <c r="A6064" s="126">
        <v>513</v>
      </c>
      <c r="B6064" s="126"/>
      <c r="C6064" s="127" t="s">
        <v>201</v>
      </c>
      <c r="D6064" s="121">
        <v>43080</v>
      </c>
      <c r="E6064" s="122" t="s">
        <v>13065</v>
      </c>
      <c r="F6064" s="122" t="s">
        <v>3</v>
      </c>
      <c r="G6064" s="122">
        <v>1572160</v>
      </c>
      <c r="H6064" s="126"/>
      <c r="I6064" s="130" t="s">
        <v>16048</v>
      </c>
      <c r="J6064" s="126"/>
      <c r="K6064" s="126"/>
      <c r="L6064" s="126"/>
      <c r="M6064" s="126"/>
      <c r="N6064" s="226">
        <v>0</v>
      </c>
      <c r="O6064" s="226">
        <v>9589.68</v>
      </c>
      <c r="P6064" s="126" t="s">
        <v>1331</v>
      </c>
    </row>
    <row r="6065" spans="1:16" ht="51">
      <c r="A6065" s="126">
        <v>222</v>
      </c>
      <c r="B6065" s="126"/>
      <c r="C6065" s="127" t="s">
        <v>765</v>
      </c>
      <c r="D6065" s="121">
        <v>43080</v>
      </c>
      <c r="E6065" s="122" t="s">
        <v>13066</v>
      </c>
      <c r="F6065" s="122" t="s">
        <v>3</v>
      </c>
      <c r="G6065" s="122">
        <v>1572216</v>
      </c>
      <c r="H6065" s="126"/>
      <c r="I6065" s="130" t="s">
        <v>16049</v>
      </c>
      <c r="J6065" s="126"/>
      <c r="K6065" s="126"/>
      <c r="L6065" s="126"/>
      <c r="M6065" s="126"/>
      <c r="N6065" s="226">
        <v>0</v>
      </c>
      <c r="O6065" s="226">
        <v>500</v>
      </c>
      <c r="P6065" s="126" t="s">
        <v>1331</v>
      </c>
    </row>
    <row r="6066" spans="1:16" ht="38.25">
      <c r="A6066" s="126">
        <v>20</v>
      </c>
      <c r="B6066" s="126"/>
      <c r="C6066" s="127" t="s">
        <v>694</v>
      </c>
      <c r="D6066" s="121">
        <v>43080</v>
      </c>
      <c r="E6066" s="122" t="s">
        <v>13067</v>
      </c>
      <c r="F6066" s="122" t="s">
        <v>3</v>
      </c>
      <c r="G6066" s="122">
        <v>1572277</v>
      </c>
      <c r="H6066" s="126"/>
      <c r="I6066" s="130" t="s">
        <v>16050</v>
      </c>
      <c r="J6066" s="126"/>
      <c r="K6066" s="126"/>
      <c r="L6066" s="126"/>
      <c r="M6066" s="126"/>
      <c r="N6066" s="226">
        <v>0</v>
      </c>
      <c r="O6066" s="226">
        <v>140</v>
      </c>
      <c r="P6066" s="126" t="s">
        <v>1331</v>
      </c>
    </row>
    <row r="6067" spans="1:16" ht="38.25">
      <c r="A6067" s="126">
        <v>20</v>
      </c>
      <c r="B6067" s="126"/>
      <c r="C6067" s="127" t="s">
        <v>694</v>
      </c>
      <c r="D6067" s="121">
        <v>43080</v>
      </c>
      <c r="E6067" s="122" t="s">
        <v>13068</v>
      </c>
      <c r="F6067" s="122" t="s">
        <v>3</v>
      </c>
      <c r="G6067" s="122">
        <v>1572279</v>
      </c>
      <c r="H6067" s="126"/>
      <c r="I6067" s="130" t="s">
        <v>16051</v>
      </c>
      <c r="J6067" s="126"/>
      <c r="K6067" s="126"/>
      <c r="L6067" s="126"/>
      <c r="M6067" s="126"/>
      <c r="N6067" s="226">
        <v>0</v>
      </c>
      <c r="O6067" s="226">
        <v>140</v>
      </c>
      <c r="P6067" s="126" t="s">
        <v>1331</v>
      </c>
    </row>
    <row r="6068" spans="1:16" ht="51">
      <c r="A6068" s="126">
        <v>16</v>
      </c>
      <c r="B6068" s="126"/>
      <c r="C6068" s="127" t="s">
        <v>693</v>
      </c>
      <c r="D6068" s="121">
        <v>43080</v>
      </c>
      <c r="E6068" s="122" t="s">
        <v>13069</v>
      </c>
      <c r="F6068" s="122" t="s">
        <v>3</v>
      </c>
      <c r="G6068" s="122">
        <v>1572289</v>
      </c>
      <c r="H6068" s="126"/>
      <c r="I6068" s="130" t="s">
        <v>16052</v>
      </c>
      <c r="J6068" s="126"/>
      <c r="K6068" s="126"/>
      <c r="L6068" s="126"/>
      <c r="M6068" s="126"/>
      <c r="N6068" s="226">
        <v>0</v>
      </c>
      <c r="O6068" s="226">
        <v>1</v>
      </c>
      <c r="P6068" s="126" t="s">
        <v>12606</v>
      </c>
    </row>
    <row r="6069" spans="1:16" ht="51">
      <c r="A6069" s="126" t="s">
        <v>620</v>
      </c>
      <c r="B6069" s="126"/>
      <c r="C6069" s="127" t="s">
        <v>714</v>
      </c>
      <c r="D6069" s="121">
        <v>43080</v>
      </c>
      <c r="E6069" s="122" t="s">
        <v>13070</v>
      </c>
      <c r="F6069" s="122" t="s">
        <v>3</v>
      </c>
      <c r="G6069" s="122">
        <v>1572318</v>
      </c>
      <c r="H6069" s="126"/>
      <c r="I6069" s="130" t="s">
        <v>16053</v>
      </c>
      <c r="J6069" s="126"/>
      <c r="K6069" s="126"/>
      <c r="L6069" s="126"/>
      <c r="M6069" s="126"/>
      <c r="N6069" s="226">
        <v>0</v>
      </c>
      <c r="O6069" s="226">
        <v>269.32</v>
      </c>
      <c r="P6069" s="126" t="s">
        <v>1331</v>
      </c>
    </row>
    <row r="6070" spans="1:16" ht="51">
      <c r="A6070" s="126">
        <v>46</v>
      </c>
      <c r="B6070" s="126"/>
      <c r="C6070" s="127" t="s">
        <v>699</v>
      </c>
      <c r="D6070" s="121">
        <v>43080</v>
      </c>
      <c r="E6070" s="122" t="s">
        <v>13071</v>
      </c>
      <c r="F6070" s="122" t="s">
        <v>3</v>
      </c>
      <c r="G6070" s="122">
        <v>1572322</v>
      </c>
      <c r="H6070" s="126"/>
      <c r="I6070" s="130" t="s">
        <v>16054</v>
      </c>
      <c r="J6070" s="126"/>
      <c r="K6070" s="126"/>
      <c r="L6070" s="126"/>
      <c r="M6070" s="126"/>
      <c r="N6070" s="226">
        <v>0</v>
      </c>
      <c r="O6070" s="226">
        <v>2500</v>
      </c>
      <c r="P6070" s="126" t="s">
        <v>1331</v>
      </c>
    </row>
    <row r="6071" spans="1:16" ht="51">
      <c r="A6071" s="126">
        <v>46</v>
      </c>
      <c r="B6071" s="126"/>
      <c r="C6071" s="127" t="s">
        <v>699</v>
      </c>
      <c r="D6071" s="121">
        <v>43080</v>
      </c>
      <c r="E6071" s="122" t="s">
        <v>13072</v>
      </c>
      <c r="F6071" s="122" t="s">
        <v>3</v>
      </c>
      <c r="G6071" s="122">
        <v>1572327</v>
      </c>
      <c r="H6071" s="126"/>
      <c r="I6071" s="130" t="s">
        <v>16055</v>
      </c>
      <c r="J6071" s="126"/>
      <c r="K6071" s="126"/>
      <c r="L6071" s="126"/>
      <c r="M6071" s="126"/>
      <c r="N6071" s="226">
        <v>0</v>
      </c>
      <c r="O6071" s="226">
        <v>160</v>
      </c>
      <c r="P6071" s="126" t="s">
        <v>1331</v>
      </c>
    </row>
    <row r="6072" spans="1:16" ht="51">
      <c r="A6072" s="126" t="s">
        <v>620</v>
      </c>
      <c r="B6072" s="126"/>
      <c r="C6072" s="127" t="s">
        <v>714</v>
      </c>
      <c r="D6072" s="121">
        <v>43080</v>
      </c>
      <c r="E6072" s="122" t="s">
        <v>13073</v>
      </c>
      <c r="F6072" s="122" t="s">
        <v>3</v>
      </c>
      <c r="G6072" s="122">
        <v>1572331</v>
      </c>
      <c r="H6072" s="126"/>
      <c r="I6072" s="130" t="s">
        <v>16056</v>
      </c>
      <c r="J6072" s="126"/>
      <c r="K6072" s="126"/>
      <c r="L6072" s="126"/>
      <c r="M6072" s="126"/>
      <c r="N6072" s="226">
        <v>0</v>
      </c>
      <c r="O6072" s="226">
        <v>75.900000000000006</v>
      </c>
      <c r="P6072" s="126" t="s">
        <v>1331</v>
      </c>
    </row>
    <row r="6073" spans="1:16" ht="51">
      <c r="A6073" s="126" t="s">
        <v>620</v>
      </c>
      <c r="B6073" s="126"/>
      <c r="C6073" s="127" t="s">
        <v>714</v>
      </c>
      <c r="D6073" s="121">
        <v>43080</v>
      </c>
      <c r="E6073" s="122" t="s">
        <v>13074</v>
      </c>
      <c r="F6073" s="122" t="s">
        <v>3</v>
      </c>
      <c r="G6073" s="122">
        <v>1572333</v>
      </c>
      <c r="H6073" s="126"/>
      <c r="I6073" s="130" t="s">
        <v>16057</v>
      </c>
      <c r="J6073" s="126"/>
      <c r="K6073" s="126"/>
      <c r="L6073" s="126"/>
      <c r="M6073" s="126"/>
      <c r="N6073" s="226">
        <v>0</v>
      </c>
      <c r="O6073" s="226">
        <v>46</v>
      </c>
      <c r="P6073" s="126" t="s">
        <v>1331</v>
      </c>
    </row>
    <row r="6074" spans="1:16" ht="51">
      <c r="A6074" s="126" t="s">
        <v>620</v>
      </c>
      <c r="B6074" s="126"/>
      <c r="C6074" s="127" t="s">
        <v>714</v>
      </c>
      <c r="D6074" s="121">
        <v>43080</v>
      </c>
      <c r="E6074" s="122" t="s">
        <v>13075</v>
      </c>
      <c r="F6074" s="122" t="s">
        <v>3</v>
      </c>
      <c r="G6074" s="122">
        <v>1572352</v>
      </c>
      <c r="H6074" s="126"/>
      <c r="I6074" s="130" t="s">
        <v>16058</v>
      </c>
      <c r="J6074" s="126"/>
      <c r="K6074" s="126"/>
      <c r="L6074" s="126"/>
      <c r="M6074" s="126"/>
      <c r="N6074" s="226">
        <v>0</v>
      </c>
      <c r="O6074" s="226">
        <v>276.11</v>
      </c>
      <c r="P6074" s="126" t="s">
        <v>1331</v>
      </c>
    </row>
    <row r="6075" spans="1:16" ht="51">
      <c r="A6075" s="126" t="s">
        <v>620</v>
      </c>
      <c r="B6075" s="126"/>
      <c r="C6075" s="127" t="s">
        <v>714</v>
      </c>
      <c r="D6075" s="121">
        <v>43080</v>
      </c>
      <c r="E6075" s="122" t="s">
        <v>13076</v>
      </c>
      <c r="F6075" s="122" t="s">
        <v>3</v>
      </c>
      <c r="G6075" s="122">
        <v>1572383</v>
      </c>
      <c r="H6075" s="126"/>
      <c r="I6075" s="130" t="s">
        <v>16059</v>
      </c>
      <c r="J6075" s="126"/>
      <c r="K6075" s="126"/>
      <c r="L6075" s="126"/>
      <c r="M6075" s="126"/>
      <c r="N6075" s="226">
        <v>0</v>
      </c>
      <c r="O6075" s="226">
        <v>200</v>
      </c>
      <c r="P6075" s="126" t="s">
        <v>1331</v>
      </c>
    </row>
    <row r="6076" spans="1:16" ht="51">
      <c r="A6076" s="126" t="s">
        <v>620</v>
      </c>
      <c r="B6076" s="126"/>
      <c r="C6076" s="127" t="s">
        <v>714</v>
      </c>
      <c r="D6076" s="121">
        <v>43080</v>
      </c>
      <c r="E6076" s="122" t="s">
        <v>13077</v>
      </c>
      <c r="F6076" s="122" t="s">
        <v>3</v>
      </c>
      <c r="G6076" s="122">
        <v>1572421</v>
      </c>
      <c r="H6076" s="126"/>
      <c r="I6076" s="130" t="s">
        <v>16060</v>
      </c>
      <c r="J6076" s="126"/>
      <c r="K6076" s="126"/>
      <c r="L6076" s="126"/>
      <c r="M6076" s="126"/>
      <c r="N6076" s="226">
        <v>0</v>
      </c>
      <c r="O6076" s="226">
        <v>1856.98</v>
      </c>
      <c r="P6076" s="126" t="s">
        <v>1331</v>
      </c>
    </row>
    <row r="6077" spans="1:16" ht="51">
      <c r="A6077" s="126" t="s">
        <v>620</v>
      </c>
      <c r="B6077" s="126"/>
      <c r="C6077" s="127" t="s">
        <v>714</v>
      </c>
      <c r="D6077" s="121">
        <v>43080</v>
      </c>
      <c r="E6077" s="122" t="s">
        <v>13078</v>
      </c>
      <c r="F6077" s="122" t="s">
        <v>3</v>
      </c>
      <c r="G6077" s="122">
        <v>1572423</v>
      </c>
      <c r="H6077" s="126"/>
      <c r="I6077" s="130" t="s">
        <v>16061</v>
      </c>
      <c r="J6077" s="126"/>
      <c r="K6077" s="126"/>
      <c r="L6077" s="126"/>
      <c r="M6077" s="126"/>
      <c r="N6077" s="226">
        <v>0</v>
      </c>
      <c r="O6077" s="226">
        <v>3611.89</v>
      </c>
      <c r="P6077" s="126" t="s">
        <v>1331</v>
      </c>
    </row>
    <row r="6078" spans="1:16" ht="51">
      <c r="A6078" s="126" t="s">
        <v>620</v>
      </c>
      <c r="B6078" s="126"/>
      <c r="C6078" s="127" t="s">
        <v>714</v>
      </c>
      <c r="D6078" s="121">
        <v>43080</v>
      </c>
      <c r="E6078" s="122" t="s">
        <v>13079</v>
      </c>
      <c r="F6078" s="122" t="s">
        <v>3</v>
      </c>
      <c r="G6078" s="122">
        <v>1572425</v>
      </c>
      <c r="H6078" s="126"/>
      <c r="I6078" s="130" t="s">
        <v>16062</v>
      </c>
      <c r="J6078" s="126"/>
      <c r="K6078" s="126"/>
      <c r="L6078" s="126"/>
      <c r="M6078" s="126"/>
      <c r="N6078" s="226">
        <v>0</v>
      </c>
      <c r="O6078" s="226">
        <v>242.8</v>
      </c>
      <c r="P6078" s="126" t="s">
        <v>1331</v>
      </c>
    </row>
    <row r="6079" spans="1:16" ht="51">
      <c r="A6079" s="126">
        <v>292</v>
      </c>
      <c r="B6079" s="126"/>
      <c r="C6079" s="127" t="s">
        <v>152</v>
      </c>
      <c r="D6079" s="121">
        <v>43080</v>
      </c>
      <c r="E6079" s="122" t="s">
        <v>13080</v>
      </c>
      <c r="F6079" s="122" t="s">
        <v>3</v>
      </c>
      <c r="G6079" s="122">
        <v>1572426</v>
      </c>
      <c r="H6079" s="126"/>
      <c r="I6079" s="130" t="s">
        <v>9563</v>
      </c>
      <c r="J6079" s="126"/>
      <c r="K6079" s="126"/>
      <c r="L6079" s="126"/>
      <c r="M6079" s="126"/>
      <c r="N6079" s="226">
        <v>0</v>
      </c>
      <c r="O6079" s="226">
        <v>395</v>
      </c>
      <c r="P6079" s="126" t="s">
        <v>1331</v>
      </c>
    </row>
    <row r="6080" spans="1:16" ht="51">
      <c r="A6080" s="126">
        <v>292</v>
      </c>
      <c r="B6080" s="126"/>
      <c r="C6080" s="127" t="s">
        <v>152</v>
      </c>
      <c r="D6080" s="121">
        <v>43080</v>
      </c>
      <c r="E6080" s="122" t="s">
        <v>13081</v>
      </c>
      <c r="F6080" s="122" t="s">
        <v>3</v>
      </c>
      <c r="G6080" s="122">
        <v>1572427</v>
      </c>
      <c r="H6080" s="126"/>
      <c r="I6080" s="130" t="s">
        <v>16063</v>
      </c>
      <c r="J6080" s="126"/>
      <c r="K6080" s="126"/>
      <c r="L6080" s="126"/>
      <c r="M6080" s="126"/>
      <c r="N6080" s="226">
        <v>0</v>
      </c>
      <c r="O6080" s="226">
        <v>310</v>
      </c>
      <c r="P6080" s="126" t="s">
        <v>1331</v>
      </c>
    </row>
    <row r="6081" spans="1:16" ht="51">
      <c r="A6081" s="126">
        <v>292</v>
      </c>
      <c r="B6081" s="126"/>
      <c r="C6081" s="127" t="s">
        <v>152</v>
      </c>
      <c r="D6081" s="121">
        <v>43080</v>
      </c>
      <c r="E6081" s="122" t="s">
        <v>13082</v>
      </c>
      <c r="F6081" s="122" t="s">
        <v>3</v>
      </c>
      <c r="G6081" s="122">
        <v>1572428</v>
      </c>
      <c r="H6081" s="126"/>
      <c r="I6081" s="130" t="s">
        <v>9563</v>
      </c>
      <c r="J6081" s="126"/>
      <c r="K6081" s="126"/>
      <c r="L6081" s="126"/>
      <c r="M6081" s="126"/>
      <c r="N6081" s="226">
        <v>0</v>
      </c>
      <c r="O6081" s="226">
        <v>315</v>
      </c>
      <c r="P6081" s="126" t="s">
        <v>1331</v>
      </c>
    </row>
    <row r="6082" spans="1:16" ht="38.25">
      <c r="A6082" s="126">
        <v>70</v>
      </c>
      <c r="B6082" s="126"/>
      <c r="C6082" s="127" t="s">
        <v>706</v>
      </c>
      <c r="D6082" s="121">
        <v>43080</v>
      </c>
      <c r="E6082" s="122" t="s">
        <v>13083</v>
      </c>
      <c r="F6082" s="122" t="s">
        <v>3</v>
      </c>
      <c r="G6082" s="122">
        <v>1572441</v>
      </c>
      <c r="H6082" s="126"/>
      <c r="I6082" s="130" t="s">
        <v>16064</v>
      </c>
      <c r="J6082" s="126"/>
      <c r="K6082" s="126"/>
      <c r="L6082" s="126"/>
      <c r="M6082" s="126"/>
      <c r="N6082" s="226">
        <v>0</v>
      </c>
      <c r="O6082" s="226">
        <v>0.25</v>
      </c>
      <c r="P6082" s="126" t="s">
        <v>12606</v>
      </c>
    </row>
    <row r="6083" spans="1:16" ht="51">
      <c r="A6083" s="126">
        <v>86</v>
      </c>
      <c r="B6083" s="126"/>
      <c r="C6083" s="127" t="s">
        <v>711</v>
      </c>
      <c r="D6083" s="121">
        <v>43080</v>
      </c>
      <c r="E6083" s="122" t="s">
        <v>13084</v>
      </c>
      <c r="F6083" s="122" t="s">
        <v>3</v>
      </c>
      <c r="G6083" s="122">
        <v>1572445</v>
      </c>
      <c r="H6083" s="126"/>
      <c r="I6083" s="130" t="s">
        <v>16065</v>
      </c>
      <c r="J6083" s="126"/>
      <c r="K6083" s="126"/>
      <c r="L6083" s="126"/>
      <c r="M6083" s="126"/>
      <c r="N6083" s="226">
        <v>0</v>
      </c>
      <c r="O6083" s="226">
        <v>2000</v>
      </c>
      <c r="P6083" s="126" t="s">
        <v>1331</v>
      </c>
    </row>
    <row r="6084" spans="1:16" ht="63.75">
      <c r="A6084" s="126">
        <v>340</v>
      </c>
      <c r="B6084" s="126"/>
      <c r="C6084" s="127" t="s">
        <v>815</v>
      </c>
      <c r="D6084" s="121">
        <v>43080</v>
      </c>
      <c r="E6084" s="122" t="s">
        <v>13085</v>
      </c>
      <c r="F6084" s="122" t="s">
        <v>3</v>
      </c>
      <c r="G6084" s="122">
        <v>1572525</v>
      </c>
      <c r="H6084" s="126"/>
      <c r="I6084" s="130" t="s">
        <v>16066</v>
      </c>
      <c r="J6084" s="126"/>
      <c r="K6084" s="126"/>
      <c r="L6084" s="126"/>
      <c r="M6084" s="126"/>
      <c r="N6084" s="226">
        <v>0</v>
      </c>
      <c r="O6084" s="226">
        <v>4689.7700000000004</v>
      </c>
      <c r="P6084" s="126" t="s">
        <v>1331</v>
      </c>
    </row>
    <row r="6085" spans="1:16" ht="63.75">
      <c r="A6085" s="126">
        <v>340</v>
      </c>
      <c r="B6085" s="126"/>
      <c r="C6085" s="127" t="s">
        <v>815</v>
      </c>
      <c r="D6085" s="121">
        <v>43080</v>
      </c>
      <c r="E6085" s="122" t="s">
        <v>13086</v>
      </c>
      <c r="F6085" s="122" t="s">
        <v>3</v>
      </c>
      <c r="G6085" s="122">
        <v>1572528</v>
      </c>
      <c r="H6085" s="126"/>
      <c r="I6085" s="130" t="s">
        <v>16067</v>
      </c>
      <c r="J6085" s="126"/>
      <c r="K6085" s="126"/>
      <c r="L6085" s="126"/>
      <c r="M6085" s="126"/>
      <c r="N6085" s="226">
        <v>0</v>
      </c>
      <c r="O6085" s="226">
        <v>846.82</v>
      </c>
      <c r="P6085" s="126" t="s">
        <v>1331</v>
      </c>
    </row>
    <row r="6086" spans="1:16" ht="63.75">
      <c r="A6086" s="126">
        <v>340</v>
      </c>
      <c r="B6086" s="126"/>
      <c r="C6086" s="127" t="s">
        <v>815</v>
      </c>
      <c r="D6086" s="121">
        <v>43080</v>
      </c>
      <c r="E6086" s="122" t="s">
        <v>13087</v>
      </c>
      <c r="F6086" s="122" t="s">
        <v>3</v>
      </c>
      <c r="G6086" s="122">
        <v>1572531</v>
      </c>
      <c r="H6086" s="126"/>
      <c r="I6086" s="130" t="s">
        <v>16068</v>
      </c>
      <c r="J6086" s="126"/>
      <c r="K6086" s="126"/>
      <c r="L6086" s="126"/>
      <c r="M6086" s="126"/>
      <c r="N6086" s="226">
        <v>0</v>
      </c>
      <c r="O6086" s="226">
        <v>599.08000000000004</v>
      </c>
      <c r="P6086" s="126" t="s">
        <v>1331</v>
      </c>
    </row>
    <row r="6087" spans="1:16" ht="63.75">
      <c r="A6087" s="126">
        <v>340</v>
      </c>
      <c r="B6087" s="126"/>
      <c r="C6087" s="127" t="s">
        <v>815</v>
      </c>
      <c r="D6087" s="121">
        <v>43080</v>
      </c>
      <c r="E6087" s="122" t="s">
        <v>13088</v>
      </c>
      <c r="F6087" s="122" t="s">
        <v>3</v>
      </c>
      <c r="G6087" s="122">
        <v>1572536</v>
      </c>
      <c r="H6087" s="126"/>
      <c r="I6087" s="130" t="s">
        <v>16069</v>
      </c>
      <c r="J6087" s="126"/>
      <c r="K6087" s="126"/>
      <c r="L6087" s="126"/>
      <c r="M6087" s="126"/>
      <c r="N6087" s="226">
        <v>0</v>
      </c>
      <c r="O6087" s="226">
        <v>887.43</v>
      </c>
      <c r="P6087" s="126" t="s">
        <v>1331</v>
      </c>
    </row>
    <row r="6088" spans="1:16" ht="63.75">
      <c r="A6088" s="126">
        <v>340</v>
      </c>
      <c r="B6088" s="126"/>
      <c r="C6088" s="127" t="s">
        <v>815</v>
      </c>
      <c r="D6088" s="121">
        <v>43080</v>
      </c>
      <c r="E6088" s="122" t="s">
        <v>13089</v>
      </c>
      <c r="F6088" s="122" t="s">
        <v>3</v>
      </c>
      <c r="G6088" s="122">
        <v>1572539</v>
      </c>
      <c r="H6088" s="126"/>
      <c r="I6088" s="130" t="s">
        <v>16070</v>
      </c>
      <c r="J6088" s="126"/>
      <c r="K6088" s="126"/>
      <c r="L6088" s="126"/>
      <c r="M6088" s="126"/>
      <c r="N6088" s="226">
        <v>0</v>
      </c>
      <c r="O6088" s="226">
        <v>484.76</v>
      </c>
      <c r="P6088" s="126" t="s">
        <v>1331</v>
      </c>
    </row>
    <row r="6089" spans="1:16" ht="63.75">
      <c r="A6089" s="126">
        <v>340</v>
      </c>
      <c r="B6089" s="126"/>
      <c r="C6089" s="127" t="s">
        <v>815</v>
      </c>
      <c r="D6089" s="121">
        <v>43080</v>
      </c>
      <c r="E6089" s="122" t="s">
        <v>13090</v>
      </c>
      <c r="F6089" s="122" t="s">
        <v>3</v>
      </c>
      <c r="G6089" s="122">
        <v>1572542</v>
      </c>
      <c r="H6089" s="126"/>
      <c r="I6089" s="130" t="s">
        <v>16071</v>
      </c>
      <c r="J6089" s="126"/>
      <c r="K6089" s="126"/>
      <c r="L6089" s="126"/>
      <c r="M6089" s="126"/>
      <c r="N6089" s="226">
        <v>0</v>
      </c>
      <c r="O6089" s="226">
        <v>1573.71</v>
      </c>
      <c r="P6089" s="126" t="s">
        <v>1331</v>
      </c>
    </row>
    <row r="6090" spans="1:16" ht="63.75">
      <c r="A6090" s="126">
        <v>340</v>
      </c>
      <c r="B6090" s="126"/>
      <c r="C6090" s="127" t="s">
        <v>815</v>
      </c>
      <c r="D6090" s="121">
        <v>43080</v>
      </c>
      <c r="E6090" s="122" t="s">
        <v>13091</v>
      </c>
      <c r="F6090" s="122" t="s">
        <v>3</v>
      </c>
      <c r="G6090" s="122">
        <v>1572546</v>
      </c>
      <c r="H6090" s="126"/>
      <c r="I6090" s="130" t="s">
        <v>16072</v>
      </c>
      <c r="J6090" s="126"/>
      <c r="K6090" s="126"/>
      <c r="L6090" s="126"/>
      <c r="M6090" s="126"/>
      <c r="N6090" s="226">
        <v>0</v>
      </c>
      <c r="O6090" s="226">
        <v>29.83</v>
      </c>
      <c r="P6090" s="126" t="s">
        <v>1331</v>
      </c>
    </row>
    <row r="6091" spans="1:16" ht="63.75">
      <c r="A6091" s="126">
        <v>340</v>
      </c>
      <c r="B6091" s="126"/>
      <c r="C6091" s="127" t="s">
        <v>815</v>
      </c>
      <c r="D6091" s="121">
        <v>43080</v>
      </c>
      <c r="E6091" s="122" t="s">
        <v>13092</v>
      </c>
      <c r="F6091" s="122" t="s">
        <v>3</v>
      </c>
      <c r="G6091" s="122">
        <v>1572552</v>
      </c>
      <c r="H6091" s="126"/>
      <c r="I6091" s="130" t="s">
        <v>16073</v>
      </c>
      <c r="J6091" s="126"/>
      <c r="K6091" s="126"/>
      <c r="L6091" s="126"/>
      <c r="M6091" s="126"/>
      <c r="N6091" s="226">
        <v>0</v>
      </c>
      <c r="O6091" s="226">
        <v>1404.89</v>
      </c>
      <c r="P6091" s="126" t="s">
        <v>1331</v>
      </c>
    </row>
    <row r="6092" spans="1:16" ht="63.75">
      <c r="A6092" s="126">
        <v>340</v>
      </c>
      <c r="B6092" s="126"/>
      <c r="C6092" s="127" t="s">
        <v>815</v>
      </c>
      <c r="D6092" s="121">
        <v>43080</v>
      </c>
      <c r="E6092" s="122" t="s">
        <v>13093</v>
      </c>
      <c r="F6092" s="122" t="s">
        <v>3</v>
      </c>
      <c r="G6092" s="122">
        <v>1572555</v>
      </c>
      <c r="H6092" s="126"/>
      <c r="I6092" s="130" t="s">
        <v>16074</v>
      </c>
      <c r="J6092" s="126"/>
      <c r="K6092" s="126"/>
      <c r="L6092" s="126"/>
      <c r="M6092" s="126"/>
      <c r="N6092" s="226">
        <v>0</v>
      </c>
      <c r="O6092" s="226">
        <v>9</v>
      </c>
      <c r="P6092" s="126" t="s">
        <v>1331</v>
      </c>
    </row>
    <row r="6093" spans="1:16" ht="63.75">
      <c r="A6093" s="126">
        <v>340</v>
      </c>
      <c r="B6093" s="126"/>
      <c r="C6093" s="127" t="s">
        <v>815</v>
      </c>
      <c r="D6093" s="204">
        <v>43080</v>
      </c>
      <c r="E6093" s="126" t="s">
        <v>13094</v>
      </c>
      <c r="F6093" s="126" t="s">
        <v>3</v>
      </c>
      <c r="G6093" s="126">
        <v>1572559</v>
      </c>
      <c r="H6093" s="126"/>
      <c r="I6093" s="130" t="s">
        <v>16075</v>
      </c>
      <c r="J6093" s="126"/>
      <c r="K6093" s="126"/>
      <c r="L6093" s="126"/>
      <c r="M6093" s="126"/>
      <c r="N6093" s="226">
        <v>0</v>
      </c>
      <c r="O6093" s="226">
        <v>953.38</v>
      </c>
      <c r="P6093" s="126" t="s">
        <v>1331</v>
      </c>
    </row>
    <row r="6094" spans="1:16" ht="63.75">
      <c r="A6094" s="126">
        <v>340</v>
      </c>
      <c r="B6094" s="126"/>
      <c r="C6094" s="127" t="s">
        <v>815</v>
      </c>
      <c r="D6094" s="204">
        <v>43080</v>
      </c>
      <c r="E6094" s="126" t="s">
        <v>13095</v>
      </c>
      <c r="F6094" s="126" t="s">
        <v>3</v>
      </c>
      <c r="G6094" s="126">
        <v>1572562</v>
      </c>
      <c r="H6094" s="126"/>
      <c r="I6094" s="130" t="s">
        <v>16076</v>
      </c>
      <c r="J6094" s="126"/>
      <c r="K6094" s="126"/>
      <c r="L6094" s="126"/>
      <c r="M6094" s="126"/>
      <c r="N6094" s="226">
        <v>0</v>
      </c>
      <c r="O6094" s="226">
        <v>34.590000000000003</v>
      </c>
      <c r="P6094" s="126" t="s">
        <v>1331</v>
      </c>
    </row>
    <row r="6095" spans="1:16" ht="63.75">
      <c r="A6095" s="126">
        <v>340</v>
      </c>
      <c r="B6095" s="126"/>
      <c r="C6095" s="127" t="s">
        <v>815</v>
      </c>
      <c r="D6095" s="204">
        <v>43080</v>
      </c>
      <c r="E6095" s="126" t="s">
        <v>13096</v>
      </c>
      <c r="F6095" s="126" t="s">
        <v>3</v>
      </c>
      <c r="G6095" s="126">
        <v>1572568</v>
      </c>
      <c r="H6095" s="126"/>
      <c r="I6095" s="130" t="s">
        <v>16077</v>
      </c>
      <c r="J6095" s="126"/>
      <c r="K6095" s="126"/>
      <c r="L6095" s="126"/>
      <c r="M6095" s="126"/>
      <c r="N6095" s="226">
        <v>0</v>
      </c>
      <c r="O6095" s="226">
        <v>96.15</v>
      </c>
      <c r="P6095" s="126" t="s">
        <v>1331</v>
      </c>
    </row>
    <row r="6096" spans="1:16" ht="63.75">
      <c r="A6096" s="126">
        <v>340</v>
      </c>
      <c r="B6096" s="126"/>
      <c r="C6096" s="127" t="s">
        <v>815</v>
      </c>
      <c r="D6096" s="204">
        <v>43080</v>
      </c>
      <c r="E6096" s="126" t="s">
        <v>13097</v>
      </c>
      <c r="F6096" s="126" t="s">
        <v>3</v>
      </c>
      <c r="G6096" s="126">
        <v>1572572</v>
      </c>
      <c r="H6096" s="126"/>
      <c r="I6096" s="130" t="s">
        <v>16078</v>
      </c>
      <c r="J6096" s="126"/>
      <c r="K6096" s="126"/>
      <c r="L6096" s="126"/>
      <c r="M6096" s="126"/>
      <c r="N6096" s="226">
        <v>0</v>
      </c>
      <c r="O6096" s="226">
        <v>77.98</v>
      </c>
      <c r="P6096" s="126" t="s">
        <v>1331</v>
      </c>
    </row>
    <row r="6097" spans="1:16" ht="51">
      <c r="A6097" s="126">
        <v>340</v>
      </c>
      <c r="B6097" s="126"/>
      <c r="C6097" s="127" t="s">
        <v>815</v>
      </c>
      <c r="D6097" s="204">
        <v>43080</v>
      </c>
      <c r="E6097" s="126" t="s">
        <v>13098</v>
      </c>
      <c r="F6097" s="126" t="s">
        <v>3</v>
      </c>
      <c r="G6097" s="126">
        <v>1572575</v>
      </c>
      <c r="H6097" s="126"/>
      <c r="I6097" s="130" t="s">
        <v>16079</v>
      </c>
      <c r="J6097" s="126"/>
      <c r="K6097" s="126"/>
      <c r="L6097" s="126"/>
      <c r="M6097" s="126"/>
      <c r="N6097" s="226">
        <v>0</v>
      </c>
      <c r="O6097" s="226">
        <v>54.66</v>
      </c>
      <c r="P6097" s="126" t="s">
        <v>1331</v>
      </c>
    </row>
    <row r="6098" spans="1:16" ht="51">
      <c r="A6098" s="126">
        <v>340</v>
      </c>
      <c r="B6098" s="126"/>
      <c r="C6098" s="127" t="s">
        <v>815</v>
      </c>
      <c r="D6098" s="204">
        <v>43080</v>
      </c>
      <c r="E6098" s="126" t="s">
        <v>13099</v>
      </c>
      <c r="F6098" s="126" t="s">
        <v>3</v>
      </c>
      <c r="G6098" s="126">
        <v>1572578</v>
      </c>
      <c r="H6098" s="126"/>
      <c r="I6098" s="130" t="s">
        <v>16080</v>
      </c>
      <c r="J6098" s="126"/>
      <c r="K6098" s="126"/>
      <c r="L6098" s="126"/>
      <c r="M6098" s="126"/>
      <c r="N6098" s="226">
        <v>0</v>
      </c>
      <c r="O6098" s="226">
        <v>395.73</v>
      </c>
      <c r="P6098" s="126" t="s">
        <v>1331</v>
      </c>
    </row>
    <row r="6099" spans="1:16" ht="63.75">
      <c r="A6099" s="126">
        <v>340</v>
      </c>
      <c r="B6099" s="126"/>
      <c r="C6099" s="127" t="s">
        <v>815</v>
      </c>
      <c r="D6099" s="204">
        <v>43080</v>
      </c>
      <c r="E6099" s="126" t="s">
        <v>13100</v>
      </c>
      <c r="F6099" s="126" t="s">
        <v>3</v>
      </c>
      <c r="G6099" s="126">
        <v>1572580</v>
      </c>
      <c r="H6099" s="126"/>
      <c r="I6099" s="130" t="s">
        <v>16081</v>
      </c>
      <c r="J6099" s="126"/>
      <c r="K6099" s="126"/>
      <c r="L6099" s="126"/>
      <c r="M6099" s="126"/>
      <c r="N6099" s="226">
        <v>0</v>
      </c>
      <c r="O6099" s="226">
        <v>2.84</v>
      </c>
      <c r="P6099" s="126" t="s">
        <v>1331</v>
      </c>
    </row>
    <row r="6100" spans="1:16" ht="51">
      <c r="A6100" s="126" t="s">
        <v>620</v>
      </c>
      <c r="B6100" s="126"/>
      <c r="C6100" s="127" t="s">
        <v>714</v>
      </c>
      <c r="D6100" s="204">
        <v>43080</v>
      </c>
      <c r="E6100" s="126" t="s">
        <v>13101</v>
      </c>
      <c r="F6100" s="126" t="s">
        <v>3</v>
      </c>
      <c r="G6100" s="126">
        <v>1572593</v>
      </c>
      <c r="H6100" s="126"/>
      <c r="I6100" s="130" t="s">
        <v>16082</v>
      </c>
      <c r="J6100" s="126"/>
      <c r="K6100" s="126"/>
      <c r="L6100" s="126"/>
      <c r="M6100" s="126"/>
      <c r="N6100" s="226">
        <v>0</v>
      </c>
      <c r="O6100" s="226">
        <v>723.55</v>
      </c>
      <c r="P6100" s="126" t="s">
        <v>1331</v>
      </c>
    </row>
    <row r="6101" spans="1:16" ht="38.25">
      <c r="A6101" s="126">
        <v>46</v>
      </c>
      <c r="B6101" s="126"/>
      <c r="C6101" s="127" t="s">
        <v>699</v>
      </c>
      <c r="D6101" s="204">
        <v>43080</v>
      </c>
      <c r="E6101" s="126" t="s">
        <v>13102</v>
      </c>
      <c r="F6101" s="126" t="s">
        <v>3</v>
      </c>
      <c r="G6101" s="126">
        <v>1572598</v>
      </c>
      <c r="H6101" s="126"/>
      <c r="I6101" s="130" t="s">
        <v>16083</v>
      </c>
      <c r="J6101" s="126"/>
      <c r="K6101" s="126"/>
      <c r="L6101" s="126"/>
      <c r="M6101" s="126"/>
      <c r="N6101" s="226">
        <v>0</v>
      </c>
      <c r="O6101" s="226">
        <v>10</v>
      </c>
      <c r="P6101" s="126" t="s">
        <v>1331</v>
      </c>
    </row>
    <row r="6102" spans="1:16" ht="63.75">
      <c r="A6102" s="126" t="s">
        <v>620</v>
      </c>
      <c r="B6102" s="126"/>
      <c r="C6102" s="127" t="s">
        <v>714</v>
      </c>
      <c r="D6102" s="204">
        <v>43080</v>
      </c>
      <c r="E6102" s="126" t="s">
        <v>13103</v>
      </c>
      <c r="F6102" s="126" t="s">
        <v>3</v>
      </c>
      <c r="G6102" s="126">
        <v>1572634</v>
      </c>
      <c r="H6102" s="126"/>
      <c r="I6102" s="130" t="s">
        <v>16084</v>
      </c>
      <c r="J6102" s="126"/>
      <c r="K6102" s="126"/>
      <c r="L6102" s="126"/>
      <c r="M6102" s="126"/>
      <c r="N6102" s="226">
        <v>0</v>
      </c>
      <c r="O6102" s="226">
        <v>2058</v>
      </c>
      <c r="P6102" s="126" t="s">
        <v>1331</v>
      </c>
    </row>
    <row r="6103" spans="1:16" ht="51">
      <c r="A6103" s="126" t="s">
        <v>620</v>
      </c>
      <c r="B6103" s="126"/>
      <c r="C6103" s="127" t="s">
        <v>714</v>
      </c>
      <c r="D6103" s="204">
        <v>43080</v>
      </c>
      <c r="E6103" s="126" t="s">
        <v>13104</v>
      </c>
      <c r="F6103" s="126" t="s">
        <v>3</v>
      </c>
      <c r="G6103" s="126">
        <v>1572636</v>
      </c>
      <c r="H6103" s="126"/>
      <c r="I6103" s="130" t="s">
        <v>16085</v>
      </c>
      <c r="J6103" s="126"/>
      <c r="K6103" s="126"/>
      <c r="L6103" s="126"/>
      <c r="M6103" s="126"/>
      <c r="N6103" s="226">
        <v>0</v>
      </c>
      <c r="O6103" s="226">
        <v>524.6</v>
      </c>
      <c r="P6103" s="126" t="s">
        <v>1331</v>
      </c>
    </row>
    <row r="6104" spans="1:16" ht="51">
      <c r="A6104" s="126" t="s">
        <v>620</v>
      </c>
      <c r="B6104" s="126"/>
      <c r="C6104" s="127" t="s">
        <v>714</v>
      </c>
      <c r="D6104" s="204">
        <v>43080</v>
      </c>
      <c r="E6104" s="126" t="s">
        <v>13105</v>
      </c>
      <c r="F6104" s="126" t="s">
        <v>3</v>
      </c>
      <c r="G6104" s="126">
        <v>1572699</v>
      </c>
      <c r="H6104" s="126"/>
      <c r="I6104" s="130" t="s">
        <v>16086</v>
      </c>
      <c r="J6104" s="126"/>
      <c r="K6104" s="126"/>
      <c r="L6104" s="126"/>
      <c r="M6104" s="126"/>
      <c r="N6104" s="226">
        <v>0</v>
      </c>
      <c r="O6104" s="226">
        <v>533.85</v>
      </c>
      <c r="P6104" s="126" t="s">
        <v>1331</v>
      </c>
    </row>
    <row r="6105" spans="1:16" ht="51">
      <c r="A6105" s="126">
        <v>66</v>
      </c>
      <c r="B6105" s="126"/>
      <c r="C6105" s="127" t="s">
        <v>705</v>
      </c>
      <c r="D6105" s="204">
        <v>43080</v>
      </c>
      <c r="E6105" s="126" t="s">
        <v>13106</v>
      </c>
      <c r="F6105" s="126" t="s">
        <v>3</v>
      </c>
      <c r="G6105" s="126">
        <v>1572721</v>
      </c>
      <c r="H6105" s="126"/>
      <c r="I6105" s="130" t="s">
        <v>16087</v>
      </c>
      <c r="J6105" s="126"/>
      <c r="K6105" s="126"/>
      <c r="L6105" s="126"/>
      <c r="M6105" s="126"/>
      <c r="N6105" s="226">
        <v>0</v>
      </c>
      <c r="O6105" s="226">
        <v>15387</v>
      </c>
      <c r="P6105" s="126" t="s">
        <v>1331</v>
      </c>
    </row>
    <row r="6106" spans="1:16" ht="51">
      <c r="A6106" s="126" t="s">
        <v>620</v>
      </c>
      <c r="B6106" s="126"/>
      <c r="C6106" s="127" t="s">
        <v>714</v>
      </c>
      <c r="D6106" s="204">
        <v>43080</v>
      </c>
      <c r="E6106" s="126" t="s">
        <v>13107</v>
      </c>
      <c r="F6106" s="126" t="s">
        <v>3</v>
      </c>
      <c r="G6106" s="126">
        <v>1572753</v>
      </c>
      <c r="H6106" s="126"/>
      <c r="I6106" s="130" t="s">
        <v>16088</v>
      </c>
      <c r="J6106" s="126"/>
      <c r="K6106" s="126"/>
      <c r="L6106" s="126"/>
      <c r="M6106" s="126"/>
      <c r="N6106" s="226">
        <v>0</v>
      </c>
      <c r="O6106" s="226">
        <v>212.69</v>
      </c>
      <c r="P6106" s="126" t="s">
        <v>1331</v>
      </c>
    </row>
    <row r="6107" spans="1:16" ht="51">
      <c r="A6107" s="126">
        <v>46</v>
      </c>
      <c r="B6107" s="126"/>
      <c r="C6107" s="127" t="s">
        <v>699</v>
      </c>
      <c r="D6107" s="204">
        <v>43080</v>
      </c>
      <c r="E6107" s="126" t="s">
        <v>13108</v>
      </c>
      <c r="F6107" s="126" t="s">
        <v>3</v>
      </c>
      <c r="G6107" s="126">
        <v>1572816</v>
      </c>
      <c r="H6107" s="126"/>
      <c r="I6107" s="130" t="s">
        <v>16089</v>
      </c>
      <c r="J6107" s="126"/>
      <c r="K6107" s="126"/>
      <c r="L6107" s="126"/>
      <c r="M6107" s="126"/>
      <c r="N6107" s="226">
        <v>0</v>
      </c>
      <c r="O6107" s="226">
        <v>371</v>
      </c>
      <c r="P6107" s="126" t="s">
        <v>1331</v>
      </c>
    </row>
    <row r="6108" spans="1:16" ht="51">
      <c r="A6108" s="126">
        <v>523</v>
      </c>
      <c r="B6108" s="126"/>
      <c r="C6108" s="127" t="s">
        <v>846</v>
      </c>
      <c r="D6108" s="204">
        <v>43081</v>
      </c>
      <c r="E6108" s="126" t="s">
        <v>13109</v>
      </c>
      <c r="F6108" s="126" t="s">
        <v>3</v>
      </c>
      <c r="G6108" s="126">
        <v>1572933</v>
      </c>
      <c r="H6108" s="126"/>
      <c r="I6108" s="130" t="s">
        <v>16090</v>
      </c>
      <c r="J6108" s="126"/>
      <c r="K6108" s="126"/>
      <c r="L6108" s="126"/>
      <c r="M6108" s="126"/>
      <c r="N6108" s="226">
        <v>0</v>
      </c>
      <c r="O6108" s="226">
        <v>1947.9</v>
      </c>
      <c r="P6108" s="126" t="s">
        <v>1331</v>
      </c>
    </row>
    <row r="6109" spans="1:16" ht="51">
      <c r="A6109" s="126">
        <v>523</v>
      </c>
      <c r="B6109" s="126"/>
      <c r="C6109" s="127" t="s">
        <v>846</v>
      </c>
      <c r="D6109" s="204">
        <v>43081</v>
      </c>
      <c r="E6109" s="126" t="s">
        <v>13110</v>
      </c>
      <c r="F6109" s="126" t="s">
        <v>3</v>
      </c>
      <c r="G6109" s="126">
        <v>1572937</v>
      </c>
      <c r="H6109" s="126"/>
      <c r="I6109" s="130" t="s">
        <v>16091</v>
      </c>
      <c r="J6109" s="126"/>
      <c r="K6109" s="126"/>
      <c r="L6109" s="126"/>
      <c r="M6109" s="126"/>
      <c r="N6109" s="226">
        <v>0</v>
      </c>
      <c r="O6109" s="226">
        <v>942.99</v>
      </c>
      <c r="P6109" s="126" t="s">
        <v>1331</v>
      </c>
    </row>
    <row r="6110" spans="1:16" ht="51">
      <c r="A6110" s="126">
        <v>523</v>
      </c>
      <c r="B6110" s="126"/>
      <c r="C6110" s="127" t="s">
        <v>846</v>
      </c>
      <c r="D6110" s="204">
        <v>43081</v>
      </c>
      <c r="E6110" s="126" t="s">
        <v>13111</v>
      </c>
      <c r="F6110" s="126" t="s">
        <v>3</v>
      </c>
      <c r="G6110" s="126">
        <v>1572939</v>
      </c>
      <c r="H6110" s="126"/>
      <c r="I6110" s="130" t="s">
        <v>16092</v>
      </c>
      <c r="J6110" s="126"/>
      <c r="K6110" s="126"/>
      <c r="L6110" s="126"/>
      <c r="M6110" s="126"/>
      <c r="N6110" s="226">
        <v>0</v>
      </c>
      <c r="O6110" s="226">
        <v>1453.5</v>
      </c>
      <c r="P6110" s="126" t="s">
        <v>1331</v>
      </c>
    </row>
    <row r="6111" spans="1:16" ht="51">
      <c r="A6111" s="126">
        <v>523</v>
      </c>
      <c r="B6111" s="126"/>
      <c r="C6111" s="127" t="s">
        <v>846</v>
      </c>
      <c r="D6111" s="204">
        <v>43081</v>
      </c>
      <c r="E6111" s="126" t="s">
        <v>13112</v>
      </c>
      <c r="F6111" s="126" t="s">
        <v>3</v>
      </c>
      <c r="G6111" s="126">
        <v>1572941</v>
      </c>
      <c r="H6111" s="126"/>
      <c r="I6111" s="130" t="s">
        <v>16093</v>
      </c>
      <c r="J6111" s="126"/>
      <c r="K6111" s="126"/>
      <c r="L6111" s="126"/>
      <c r="M6111" s="126"/>
      <c r="N6111" s="226">
        <v>0</v>
      </c>
      <c r="O6111" s="226">
        <v>147.33000000000001</v>
      </c>
      <c r="P6111" s="126" t="s">
        <v>1331</v>
      </c>
    </row>
    <row r="6112" spans="1:16" ht="51">
      <c r="A6112" s="126">
        <v>523</v>
      </c>
      <c r="B6112" s="126"/>
      <c r="C6112" s="127" t="s">
        <v>846</v>
      </c>
      <c r="D6112" s="204">
        <v>43081</v>
      </c>
      <c r="E6112" s="126" t="s">
        <v>13113</v>
      </c>
      <c r="F6112" s="126" t="s">
        <v>3</v>
      </c>
      <c r="G6112" s="126">
        <v>1572942</v>
      </c>
      <c r="H6112" s="126"/>
      <c r="I6112" s="130" t="s">
        <v>16094</v>
      </c>
      <c r="J6112" s="126"/>
      <c r="K6112" s="126"/>
      <c r="L6112" s="126"/>
      <c r="M6112" s="126"/>
      <c r="N6112" s="226">
        <v>0</v>
      </c>
      <c r="O6112" s="226">
        <v>567.29999999999995</v>
      </c>
      <c r="P6112" s="126" t="s">
        <v>1331</v>
      </c>
    </row>
    <row r="6113" spans="1:16" ht="51">
      <c r="A6113" s="126">
        <v>523</v>
      </c>
      <c r="B6113" s="126"/>
      <c r="C6113" s="127" t="s">
        <v>846</v>
      </c>
      <c r="D6113" s="204">
        <v>43081</v>
      </c>
      <c r="E6113" s="126" t="s">
        <v>13114</v>
      </c>
      <c r="F6113" s="126" t="s">
        <v>3</v>
      </c>
      <c r="G6113" s="126">
        <v>1572945</v>
      </c>
      <c r="H6113" s="126"/>
      <c r="I6113" s="130" t="s">
        <v>16095</v>
      </c>
      <c r="J6113" s="126"/>
      <c r="K6113" s="126"/>
      <c r="L6113" s="126"/>
      <c r="M6113" s="126"/>
      <c r="N6113" s="226">
        <v>0</v>
      </c>
      <c r="O6113" s="226">
        <v>985.32</v>
      </c>
      <c r="P6113" s="126" t="s">
        <v>1331</v>
      </c>
    </row>
    <row r="6114" spans="1:16" ht="51">
      <c r="A6114" s="126">
        <v>523</v>
      </c>
      <c r="B6114" s="126"/>
      <c r="C6114" s="127" t="s">
        <v>846</v>
      </c>
      <c r="D6114" s="204">
        <v>43081</v>
      </c>
      <c r="E6114" s="126" t="s">
        <v>13115</v>
      </c>
      <c r="F6114" s="126" t="s">
        <v>3</v>
      </c>
      <c r="G6114" s="126">
        <v>1572947</v>
      </c>
      <c r="H6114" s="126"/>
      <c r="I6114" s="130" t="s">
        <v>16096</v>
      </c>
      <c r="J6114" s="126"/>
      <c r="K6114" s="126"/>
      <c r="L6114" s="126"/>
      <c r="M6114" s="126"/>
      <c r="N6114" s="226">
        <v>0</v>
      </c>
      <c r="O6114" s="223">
        <v>294.86</v>
      </c>
      <c r="P6114" s="126" t="s">
        <v>1331</v>
      </c>
    </row>
    <row r="6115" spans="1:16" ht="51">
      <c r="A6115" s="126">
        <v>523</v>
      </c>
      <c r="B6115" s="126"/>
      <c r="C6115" s="127" t="s">
        <v>846</v>
      </c>
      <c r="D6115" s="204">
        <v>43081</v>
      </c>
      <c r="E6115" s="126" t="s">
        <v>13116</v>
      </c>
      <c r="F6115" s="126" t="s">
        <v>3</v>
      </c>
      <c r="G6115" s="126">
        <v>1572948</v>
      </c>
      <c r="H6115" s="126"/>
      <c r="I6115" s="130" t="s">
        <v>16097</v>
      </c>
      <c r="J6115" s="126"/>
      <c r="K6115" s="126"/>
      <c r="L6115" s="126"/>
      <c r="M6115" s="126"/>
      <c r="N6115" s="226">
        <v>0</v>
      </c>
      <c r="O6115" s="223">
        <v>22.24</v>
      </c>
      <c r="P6115" s="126" t="s">
        <v>1331</v>
      </c>
    </row>
    <row r="6116" spans="1:16" ht="51">
      <c r="A6116" s="126">
        <v>523</v>
      </c>
      <c r="B6116" s="126"/>
      <c r="C6116" s="127" t="s">
        <v>846</v>
      </c>
      <c r="D6116" s="204">
        <v>43081</v>
      </c>
      <c r="E6116" s="126" t="s">
        <v>13117</v>
      </c>
      <c r="F6116" s="126" t="s">
        <v>3</v>
      </c>
      <c r="G6116" s="126">
        <v>1572950</v>
      </c>
      <c r="H6116" s="126"/>
      <c r="I6116" s="130" t="s">
        <v>16098</v>
      </c>
      <c r="J6116" s="126"/>
      <c r="K6116" s="126"/>
      <c r="L6116" s="126"/>
      <c r="M6116" s="126"/>
      <c r="N6116" s="226">
        <v>0</v>
      </c>
      <c r="O6116" s="226">
        <v>568.91999999999996</v>
      </c>
      <c r="P6116" s="126" t="s">
        <v>1331</v>
      </c>
    </row>
    <row r="6117" spans="1:16" ht="51">
      <c r="A6117" s="126">
        <v>523</v>
      </c>
      <c r="B6117" s="126"/>
      <c r="C6117" s="127" t="s">
        <v>846</v>
      </c>
      <c r="D6117" s="204">
        <v>43081</v>
      </c>
      <c r="E6117" s="126" t="s">
        <v>13118</v>
      </c>
      <c r="F6117" s="126" t="s">
        <v>3</v>
      </c>
      <c r="G6117" s="126">
        <v>1572953</v>
      </c>
      <c r="H6117" s="126"/>
      <c r="I6117" s="130" t="s">
        <v>16099</v>
      </c>
      <c r="J6117" s="126"/>
      <c r="K6117" s="126"/>
      <c r="L6117" s="126"/>
      <c r="M6117" s="126"/>
      <c r="N6117" s="226">
        <v>0</v>
      </c>
      <c r="O6117" s="226">
        <v>77.099999999999994</v>
      </c>
      <c r="P6117" s="126" t="s">
        <v>1331</v>
      </c>
    </row>
    <row r="6118" spans="1:16" ht="63.75">
      <c r="A6118" s="126">
        <v>203</v>
      </c>
      <c r="B6118" s="126"/>
      <c r="C6118" s="127" t="s">
        <v>758</v>
      </c>
      <c r="D6118" s="204">
        <v>43081</v>
      </c>
      <c r="E6118" s="126" t="s">
        <v>13119</v>
      </c>
      <c r="F6118" s="126" t="s">
        <v>3</v>
      </c>
      <c r="G6118" s="126">
        <v>1572954</v>
      </c>
      <c r="H6118" s="126"/>
      <c r="I6118" s="130" t="s">
        <v>16100</v>
      </c>
      <c r="J6118" s="126"/>
      <c r="K6118" s="126"/>
      <c r="L6118" s="126"/>
      <c r="M6118" s="126"/>
      <c r="N6118" s="226">
        <v>0</v>
      </c>
      <c r="O6118" s="226">
        <v>400</v>
      </c>
      <c r="P6118" s="126" t="s">
        <v>1331</v>
      </c>
    </row>
    <row r="6119" spans="1:16" ht="63.75">
      <c r="A6119" s="126">
        <v>578</v>
      </c>
      <c r="B6119" s="126"/>
      <c r="C6119" s="127" t="s">
        <v>854</v>
      </c>
      <c r="D6119" s="204">
        <v>43081</v>
      </c>
      <c r="E6119" s="126" t="s">
        <v>13120</v>
      </c>
      <c r="F6119" s="126" t="s">
        <v>3</v>
      </c>
      <c r="G6119" s="126">
        <v>1572964</v>
      </c>
      <c r="H6119" s="126"/>
      <c r="I6119" s="130" t="s">
        <v>16101</v>
      </c>
      <c r="J6119" s="126"/>
      <c r="K6119" s="126"/>
      <c r="L6119" s="126"/>
      <c r="M6119" s="126"/>
      <c r="N6119" s="226">
        <v>0</v>
      </c>
      <c r="O6119" s="226">
        <v>2061.6999999999998</v>
      </c>
      <c r="P6119" s="126" t="s">
        <v>1331</v>
      </c>
    </row>
    <row r="6120" spans="1:16" ht="51">
      <c r="A6120" s="126">
        <v>201</v>
      </c>
      <c r="B6120" s="126"/>
      <c r="C6120" s="127" t="s">
        <v>757</v>
      </c>
      <c r="D6120" s="204">
        <v>43081</v>
      </c>
      <c r="E6120" s="126" t="s">
        <v>13121</v>
      </c>
      <c r="F6120" s="126" t="s">
        <v>3</v>
      </c>
      <c r="G6120" s="126">
        <v>1572978</v>
      </c>
      <c r="H6120" s="126"/>
      <c r="I6120" s="130" t="s">
        <v>16102</v>
      </c>
      <c r="J6120" s="126"/>
      <c r="K6120" s="126"/>
      <c r="L6120" s="126"/>
      <c r="M6120" s="126"/>
      <c r="N6120" s="226">
        <v>0</v>
      </c>
      <c r="O6120" s="226">
        <v>34002.26</v>
      </c>
      <c r="P6120" s="126" t="s">
        <v>1331</v>
      </c>
    </row>
    <row r="6121" spans="1:16" ht="63.75">
      <c r="A6121" s="126">
        <v>201</v>
      </c>
      <c r="B6121" s="126"/>
      <c r="C6121" s="127" t="s">
        <v>757</v>
      </c>
      <c r="D6121" s="204">
        <v>43081</v>
      </c>
      <c r="E6121" s="126" t="s">
        <v>13122</v>
      </c>
      <c r="F6121" s="126" t="s">
        <v>3</v>
      </c>
      <c r="G6121" s="126">
        <v>1572982</v>
      </c>
      <c r="H6121" s="126"/>
      <c r="I6121" s="130" t="s">
        <v>16103</v>
      </c>
      <c r="J6121" s="126"/>
      <c r="K6121" s="126"/>
      <c r="L6121" s="126"/>
      <c r="M6121" s="126"/>
      <c r="N6121" s="226">
        <v>0</v>
      </c>
      <c r="O6121" s="226">
        <v>385.77</v>
      </c>
      <c r="P6121" s="126" t="s">
        <v>1331</v>
      </c>
    </row>
    <row r="6122" spans="1:16" ht="63.75">
      <c r="A6122" s="126">
        <v>201</v>
      </c>
      <c r="B6122" s="126"/>
      <c r="C6122" s="127" t="s">
        <v>757</v>
      </c>
      <c r="D6122" s="204">
        <v>43081</v>
      </c>
      <c r="E6122" s="126" t="s">
        <v>13123</v>
      </c>
      <c r="F6122" s="126" t="s">
        <v>3</v>
      </c>
      <c r="G6122" s="126">
        <v>1572990</v>
      </c>
      <c r="H6122" s="126"/>
      <c r="I6122" s="130" t="s">
        <v>16104</v>
      </c>
      <c r="J6122" s="126"/>
      <c r="K6122" s="126"/>
      <c r="L6122" s="126"/>
      <c r="M6122" s="126"/>
      <c r="N6122" s="226">
        <v>0</v>
      </c>
      <c r="O6122" s="226">
        <v>7083.31</v>
      </c>
      <c r="P6122" s="126" t="s">
        <v>1331</v>
      </c>
    </row>
    <row r="6123" spans="1:16" ht="63.75">
      <c r="A6123" s="126">
        <v>526</v>
      </c>
      <c r="B6123" s="126"/>
      <c r="C6123" s="127" t="s">
        <v>847</v>
      </c>
      <c r="D6123" s="204">
        <v>43081</v>
      </c>
      <c r="E6123" s="126" t="s">
        <v>13124</v>
      </c>
      <c r="F6123" s="126" t="s">
        <v>3</v>
      </c>
      <c r="G6123" s="126">
        <v>1573058</v>
      </c>
      <c r="H6123" s="126"/>
      <c r="I6123" s="130" t="s">
        <v>16105</v>
      </c>
      <c r="J6123" s="126"/>
      <c r="K6123" s="126"/>
      <c r="L6123" s="126"/>
      <c r="M6123" s="126"/>
      <c r="N6123" s="226">
        <v>0</v>
      </c>
      <c r="O6123" s="226">
        <v>615</v>
      </c>
      <c r="P6123" s="126" t="s">
        <v>1331</v>
      </c>
    </row>
    <row r="6124" spans="1:16" ht="63.75">
      <c r="A6124" s="126">
        <v>35</v>
      </c>
      <c r="B6124" s="126"/>
      <c r="C6124" s="127" t="s">
        <v>697</v>
      </c>
      <c r="D6124" s="204">
        <v>43081</v>
      </c>
      <c r="E6124" s="126" t="s">
        <v>13125</v>
      </c>
      <c r="F6124" s="126" t="s">
        <v>3</v>
      </c>
      <c r="G6124" s="126">
        <v>1573062</v>
      </c>
      <c r="H6124" s="126"/>
      <c r="I6124" s="130" t="s">
        <v>16106</v>
      </c>
      <c r="J6124" s="126"/>
      <c r="K6124" s="126"/>
      <c r="L6124" s="126"/>
      <c r="M6124" s="126"/>
      <c r="N6124" s="226">
        <v>0</v>
      </c>
      <c r="O6124" s="226">
        <v>946189.44</v>
      </c>
      <c r="P6124" s="126" t="s">
        <v>1331</v>
      </c>
    </row>
    <row r="6125" spans="1:16" ht="63.75">
      <c r="A6125" s="126">
        <v>526</v>
      </c>
      <c r="B6125" s="126"/>
      <c r="C6125" s="127" t="s">
        <v>847</v>
      </c>
      <c r="D6125" s="204">
        <v>43081</v>
      </c>
      <c r="E6125" s="126" t="s">
        <v>13126</v>
      </c>
      <c r="F6125" s="126" t="s">
        <v>3</v>
      </c>
      <c r="G6125" s="126">
        <v>1573063</v>
      </c>
      <c r="H6125" s="126"/>
      <c r="I6125" s="130" t="s">
        <v>16107</v>
      </c>
      <c r="J6125" s="126"/>
      <c r="K6125" s="126"/>
      <c r="L6125" s="126"/>
      <c r="M6125" s="126"/>
      <c r="N6125" s="226">
        <v>0</v>
      </c>
      <c r="O6125" s="226">
        <v>85.91</v>
      </c>
      <c r="P6125" s="126" t="s">
        <v>1331</v>
      </c>
    </row>
    <row r="6126" spans="1:16" ht="63.75">
      <c r="A6126" s="126">
        <v>526</v>
      </c>
      <c r="B6126" s="126"/>
      <c r="C6126" s="127" t="s">
        <v>847</v>
      </c>
      <c r="D6126" s="204">
        <v>43081</v>
      </c>
      <c r="E6126" s="126" t="s">
        <v>13127</v>
      </c>
      <c r="F6126" s="126" t="s">
        <v>3</v>
      </c>
      <c r="G6126" s="126">
        <v>1573068</v>
      </c>
      <c r="H6126" s="126"/>
      <c r="I6126" s="130" t="s">
        <v>16108</v>
      </c>
      <c r="J6126" s="126"/>
      <c r="K6126" s="126"/>
      <c r="L6126" s="126"/>
      <c r="M6126" s="126"/>
      <c r="N6126" s="226">
        <v>0</v>
      </c>
      <c r="O6126" s="226">
        <v>7976</v>
      </c>
      <c r="P6126" s="126" t="s">
        <v>1331</v>
      </c>
    </row>
    <row r="6127" spans="1:16" ht="63.75">
      <c r="A6127" s="126">
        <v>526</v>
      </c>
      <c r="B6127" s="126"/>
      <c r="C6127" s="127" t="s">
        <v>847</v>
      </c>
      <c r="D6127" s="204">
        <v>43081</v>
      </c>
      <c r="E6127" s="126" t="s">
        <v>13128</v>
      </c>
      <c r="F6127" s="126" t="s">
        <v>3</v>
      </c>
      <c r="G6127" s="126">
        <v>1573082</v>
      </c>
      <c r="H6127" s="126"/>
      <c r="I6127" s="130" t="s">
        <v>16109</v>
      </c>
      <c r="J6127" s="126"/>
      <c r="K6127" s="126"/>
      <c r="L6127" s="126"/>
      <c r="M6127" s="126"/>
      <c r="N6127" s="226">
        <v>0</v>
      </c>
      <c r="O6127" s="226">
        <v>2238</v>
      </c>
      <c r="P6127" s="126" t="s">
        <v>1331</v>
      </c>
    </row>
    <row r="6128" spans="1:16" ht="63.75">
      <c r="A6128" s="126">
        <v>660</v>
      </c>
      <c r="B6128" s="126"/>
      <c r="C6128" s="127" t="s">
        <v>234</v>
      </c>
      <c r="D6128" s="204">
        <v>43081</v>
      </c>
      <c r="E6128" s="126" t="s">
        <v>13129</v>
      </c>
      <c r="F6128" s="126" t="s">
        <v>3</v>
      </c>
      <c r="G6128" s="126">
        <v>1573120</v>
      </c>
      <c r="H6128" s="126"/>
      <c r="I6128" s="130" t="s">
        <v>16110</v>
      </c>
      <c r="J6128" s="126"/>
      <c r="K6128" s="126"/>
      <c r="L6128" s="126"/>
      <c r="M6128" s="126"/>
      <c r="N6128" s="226">
        <v>0</v>
      </c>
      <c r="O6128" s="226">
        <v>550</v>
      </c>
      <c r="P6128" s="126" t="s">
        <v>1331</v>
      </c>
    </row>
    <row r="6129" spans="1:16" ht="51">
      <c r="A6129" s="126">
        <v>35</v>
      </c>
      <c r="B6129" s="126"/>
      <c r="C6129" s="127" t="s">
        <v>697</v>
      </c>
      <c r="D6129" s="204">
        <v>43081</v>
      </c>
      <c r="E6129" s="126" t="s">
        <v>13130</v>
      </c>
      <c r="F6129" s="126" t="s">
        <v>3</v>
      </c>
      <c r="G6129" s="126">
        <v>1573139</v>
      </c>
      <c r="H6129" s="126"/>
      <c r="I6129" s="130" t="s">
        <v>16111</v>
      </c>
      <c r="J6129" s="126"/>
      <c r="K6129" s="126"/>
      <c r="L6129" s="126"/>
      <c r="M6129" s="126"/>
      <c r="N6129" s="226">
        <v>0</v>
      </c>
      <c r="O6129" s="226">
        <v>38430</v>
      </c>
      <c r="P6129" s="126" t="s">
        <v>1331</v>
      </c>
    </row>
    <row r="6130" spans="1:16" ht="51">
      <c r="A6130" s="126">
        <v>35</v>
      </c>
      <c r="B6130" s="126"/>
      <c r="C6130" s="127" t="s">
        <v>697</v>
      </c>
      <c r="D6130" s="204">
        <v>43081</v>
      </c>
      <c r="E6130" s="126" t="s">
        <v>13131</v>
      </c>
      <c r="F6130" s="126" t="s">
        <v>3</v>
      </c>
      <c r="G6130" s="126">
        <v>1573144</v>
      </c>
      <c r="H6130" s="126"/>
      <c r="I6130" s="130" t="s">
        <v>16112</v>
      </c>
      <c r="J6130" s="126"/>
      <c r="K6130" s="126"/>
      <c r="L6130" s="126"/>
      <c r="M6130" s="126"/>
      <c r="N6130" s="226">
        <v>0</v>
      </c>
      <c r="O6130" s="226">
        <v>7000</v>
      </c>
      <c r="P6130" s="126" t="s">
        <v>1331</v>
      </c>
    </row>
    <row r="6131" spans="1:16" ht="51">
      <c r="A6131" s="126" t="s">
        <v>627</v>
      </c>
      <c r="B6131" s="126"/>
      <c r="C6131" s="127" t="s">
        <v>1235</v>
      </c>
      <c r="D6131" s="204">
        <v>43081</v>
      </c>
      <c r="E6131" s="126" t="s">
        <v>13132</v>
      </c>
      <c r="F6131" s="126" t="s">
        <v>3</v>
      </c>
      <c r="G6131" s="126">
        <v>1573226</v>
      </c>
      <c r="H6131" s="126"/>
      <c r="I6131" s="130" t="s">
        <v>16113</v>
      </c>
      <c r="J6131" s="126"/>
      <c r="K6131" s="126"/>
      <c r="L6131" s="126"/>
      <c r="M6131" s="126"/>
      <c r="N6131" s="226">
        <v>0</v>
      </c>
      <c r="O6131" s="226">
        <v>6848.92</v>
      </c>
      <c r="P6131" s="126" t="s">
        <v>1331</v>
      </c>
    </row>
    <row r="6132" spans="1:16" ht="51">
      <c r="A6132" s="126" t="s">
        <v>627</v>
      </c>
      <c r="B6132" s="126"/>
      <c r="C6132" s="127" t="s">
        <v>1235</v>
      </c>
      <c r="D6132" s="204">
        <v>43081</v>
      </c>
      <c r="E6132" s="126" t="s">
        <v>13133</v>
      </c>
      <c r="F6132" s="126" t="s">
        <v>3</v>
      </c>
      <c r="G6132" s="126">
        <v>1573232</v>
      </c>
      <c r="H6132" s="126"/>
      <c r="I6132" s="130" t="s">
        <v>16114</v>
      </c>
      <c r="J6132" s="126"/>
      <c r="K6132" s="126"/>
      <c r="L6132" s="126"/>
      <c r="M6132" s="126"/>
      <c r="N6132" s="226">
        <v>0</v>
      </c>
      <c r="O6132" s="226">
        <v>212097.04</v>
      </c>
      <c r="P6132" s="126" t="s">
        <v>1331</v>
      </c>
    </row>
    <row r="6133" spans="1:16" ht="63.75">
      <c r="A6133" s="126" t="s">
        <v>620</v>
      </c>
      <c r="B6133" s="126"/>
      <c r="C6133" s="127" t="s">
        <v>714</v>
      </c>
      <c r="D6133" s="204">
        <v>43081</v>
      </c>
      <c r="E6133" s="126" t="s">
        <v>13134</v>
      </c>
      <c r="F6133" s="126" t="s">
        <v>3</v>
      </c>
      <c r="G6133" s="126">
        <v>1573277</v>
      </c>
      <c r="H6133" s="126"/>
      <c r="I6133" s="130" t="s">
        <v>16115</v>
      </c>
      <c r="J6133" s="126"/>
      <c r="K6133" s="126"/>
      <c r="L6133" s="126"/>
      <c r="M6133" s="126"/>
      <c r="N6133" s="226">
        <v>0</v>
      </c>
      <c r="O6133" s="226">
        <v>936.58</v>
      </c>
      <c r="P6133" s="126" t="s">
        <v>1331</v>
      </c>
    </row>
    <row r="6134" spans="1:16" ht="63.75">
      <c r="A6134" s="126">
        <v>670</v>
      </c>
      <c r="B6134" s="126"/>
      <c r="C6134" s="127" t="s">
        <v>236</v>
      </c>
      <c r="D6134" s="204">
        <v>43081</v>
      </c>
      <c r="E6134" s="126" t="s">
        <v>13135</v>
      </c>
      <c r="F6134" s="126" t="s">
        <v>3</v>
      </c>
      <c r="G6134" s="126">
        <v>1573301</v>
      </c>
      <c r="H6134" s="126"/>
      <c r="I6134" s="130" t="s">
        <v>16116</v>
      </c>
      <c r="J6134" s="126"/>
      <c r="K6134" s="126"/>
      <c r="L6134" s="126"/>
      <c r="M6134" s="126"/>
      <c r="N6134" s="226">
        <v>0</v>
      </c>
      <c r="O6134" s="226">
        <v>1039</v>
      </c>
      <c r="P6134" s="126" t="s">
        <v>1331</v>
      </c>
    </row>
    <row r="6135" spans="1:16" ht="63.75">
      <c r="A6135" s="126">
        <v>290</v>
      </c>
      <c r="B6135" s="126"/>
      <c r="C6135" s="127" t="s">
        <v>794</v>
      </c>
      <c r="D6135" s="204">
        <v>43081</v>
      </c>
      <c r="E6135" s="126" t="s">
        <v>13136</v>
      </c>
      <c r="F6135" s="126" t="s">
        <v>3</v>
      </c>
      <c r="G6135" s="126">
        <v>1573302</v>
      </c>
      <c r="H6135" s="126"/>
      <c r="I6135" s="130" t="s">
        <v>16117</v>
      </c>
      <c r="J6135" s="126"/>
      <c r="K6135" s="126"/>
      <c r="L6135" s="126"/>
      <c r="M6135" s="126"/>
      <c r="N6135" s="226">
        <v>0</v>
      </c>
      <c r="O6135" s="226">
        <v>284</v>
      </c>
      <c r="P6135" s="126" t="s">
        <v>1331</v>
      </c>
    </row>
    <row r="6136" spans="1:16" ht="51">
      <c r="A6136" s="126">
        <v>670</v>
      </c>
      <c r="B6136" s="126"/>
      <c r="C6136" s="127" t="s">
        <v>236</v>
      </c>
      <c r="D6136" s="204">
        <v>43081</v>
      </c>
      <c r="E6136" s="126" t="s">
        <v>13137</v>
      </c>
      <c r="F6136" s="126" t="s">
        <v>3</v>
      </c>
      <c r="G6136" s="126">
        <v>1573313</v>
      </c>
      <c r="H6136" s="126"/>
      <c r="I6136" s="130" t="s">
        <v>16118</v>
      </c>
      <c r="J6136" s="126"/>
      <c r="K6136" s="126"/>
      <c r="L6136" s="126"/>
      <c r="M6136" s="126"/>
      <c r="N6136" s="226">
        <v>0</v>
      </c>
      <c r="O6136" s="226">
        <v>2032.9</v>
      </c>
      <c r="P6136" s="126" t="s">
        <v>12606</v>
      </c>
    </row>
    <row r="6137" spans="1:16" ht="51">
      <c r="A6137" s="126">
        <v>10</v>
      </c>
      <c r="B6137" s="126"/>
      <c r="C6137" s="127" t="s">
        <v>691</v>
      </c>
      <c r="D6137" s="204">
        <v>43081</v>
      </c>
      <c r="E6137" s="126" t="s">
        <v>13138</v>
      </c>
      <c r="F6137" s="126" t="s">
        <v>3</v>
      </c>
      <c r="G6137" s="126">
        <v>1572989</v>
      </c>
      <c r="H6137" s="126"/>
      <c r="I6137" s="130" t="s">
        <v>16119</v>
      </c>
      <c r="J6137" s="126"/>
      <c r="K6137" s="126"/>
      <c r="L6137" s="126"/>
      <c r="M6137" s="126"/>
      <c r="N6137" s="226">
        <v>0</v>
      </c>
      <c r="O6137" s="226">
        <v>549.91</v>
      </c>
      <c r="P6137" s="126" t="s">
        <v>1331</v>
      </c>
    </row>
    <row r="6138" spans="1:16" ht="51">
      <c r="A6138" s="126" t="s">
        <v>620</v>
      </c>
      <c r="B6138" s="126"/>
      <c r="C6138" s="127" t="s">
        <v>714</v>
      </c>
      <c r="D6138" s="204">
        <v>43081</v>
      </c>
      <c r="E6138" s="126" t="s">
        <v>13139</v>
      </c>
      <c r="F6138" s="126" t="s">
        <v>3</v>
      </c>
      <c r="G6138" s="126">
        <v>1573002</v>
      </c>
      <c r="H6138" s="126"/>
      <c r="I6138" s="130" t="s">
        <v>16120</v>
      </c>
      <c r="J6138" s="126"/>
      <c r="K6138" s="126"/>
      <c r="L6138" s="126"/>
      <c r="M6138" s="126"/>
      <c r="N6138" s="226">
        <v>0</v>
      </c>
      <c r="O6138" s="226">
        <v>709.84</v>
      </c>
      <c r="P6138" s="126" t="s">
        <v>1331</v>
      </c>
    </row>
    <row r="6139" spans="1:16" ht="51">
      <c r="A6139" s="126" t="s">
        <v>620</v>
      </c>
      <c r="B6139" s="126"/>
      <c r="C6139" s="127" t="s">
        <v>714</v>
      </c>
      <c r="D6139" s="204">
        <v>43081</v>
      </c>
      <c r="E6139" s="126" t="s">
        <v>13140</v>
      </c>
      <c r="F6139" s="126" t="s">
        <v>3</v>
      </c>
      <c r="G6139" s="126">
        <v>1573006</v>
      </c>
      <c r="H6139" s="126"/>
      <c r="I6139" s="130" t="s">
        <v>16121</v>
      </c>
      <c r="J6139" s="126"/>
      <c r="K6139" s="126"/>
      <c r="L6139" s="126"/>
      <c r="M6139" s="126"/>
      <c r="N6139" s="226">
        <v>0</v>
      </c>
      <c r="O6139" s="226">
        <v>1978.76</v>
      </c>
      <c r="P6139" s="126" t="s">
        <v>1331</v>
      </c>
    </row>
    <row r="6140" spans="1:16" ht="63.75">
      <c r="A6140" s="126">
        <v>20</v>
      </c>
      <c r="B6140" s="126"/>
      <c r="C6140" s="127" t="s">
        <v>694</v>
      </c>
      <c r="D6140" s="204">
        <v>43081</v>
      </c>
      <c r="E6140" s="126" t="s">
        <v>13141</v>
      </c>
      <c r="F6140" s="126" t="s">
        <v>3</v>
      </c>
      <c r="G6140" s="126">
        <v>1573044</v>
      </c>
      <c r="H6140" s="126"/>
      <c r="I6140" s="130" t="s">
        <v>16122</v>
      </c>
      <c r="J6140" s="126"/>
      <c r="K6140" s="126"/>
      <c r="L6140" s="126"/>
      <c r="M6140" s="126"/>
      <c r="N6140" s="226">
        <v>0</v>
      </c>
      <c r="O6140" s="226">
        <v>523.55999999999995</v>
      </c>
      <c r="P6140" s="126" t="s">
        <v>1331</v>
      </c>
    </row>
    <row r="6141" spans="1:16" ht="51">
      <c r="A6141" s="126" t="s">
        <v>620</v>
      </c>
      <c r="B6141" s="126"/>
      <c r="C6141" s="127" t="s">
        <v>714</v>
      </c>
      <c r="D6141" s="204">
        <v>43081</v>
      </c>
      <c r="E6141" s="126" t="s">
        <v>13142</v>
      </c>
      <c r="F6141" s="126" t="s">
        <v>3</v>
      </c>
      <c r="G6141" s="126">
        <v>1573119</v>
      </c>
      <c r="H6141" s="126"/>
      <c r="I6141" s="130" t="s">
        <v>16123</v>
      </c>
      <c r="J6141" s="126"/>
      <c r="K6141" s="126"/>
      <c r="L6141" s="126"/>
      <c r="M6141" s="126"/>
      <c r="N6141" s="226">
        <v>0</v>
      </c>
      <c r="O6141" s="226">
        <v>246</v>
      </c>
      <c r="P6141" s="126" t="s">
        <v>1331</v>
      </c>
    </row>
    <row r="6142" spans="1:16" ht="51">
      <c r="A6142" s="126" t="s">
        <v>620</v>
      </c>
      <c r="B6142" s="126"/>
      <c r="C6142" s="127" t="s">
        <v>714</v>
      </c>
      <c r="D6142" s="204">
        <v>43081</v>
      </c>
      <c r="E6142" s="126" t="s">
        <v>13143</v>
      </c>
      <c r="F6142" s="126" t="s">
        <v>3</v>
      </c>
      <c r="G6142" s="126">
        <v>1573136</v>
      </c>
      <c r="H6142" s="126"/>
      <c r="I6142" s="130" t="s">
        <v>16124</v>
      </c>
      <c r="J6142" s="126"/>
      <c r="K6142" s="126"/>
      <c r="L6142" s="126"/>
      <c r="M6142" s="126"/>
      <c r="N6142" s="226">
        <v>0</v>
      </c>
      <c r="O6142" s="226">
        <v>3683.53</v>
      </c>
      <c r="P6142" s="126" t="s">
        <v>1331</v>
      </c>
    </row>
    <row r="6143" spans="1:16" ht="51">
      <c r="A6143" s="126">
        <v>86</v>
      </c>
      <c r="B6143" s="126"/>
      <c r="C6143" s="127" t="s">
        <v>711</v>
      </c>
      <c r="D6143" s="204">
        <v>43081</v>
      </c>
      <c r="E6143" s="126" t="s">
        <v>13144</v>
      </c>
      <c r="F6143" s="126" t="s">
        <v>3</v>
      </c>
      <c r="G6143" s="126">
        <v>1573156</v>
      </c>
      <c r="H6143" s="126"/>
      <c r="I6143" s="130" t="s">
        <v>16125</v>
      </c>
      <c r="J6143" s="126"/>
      <c r="K6143" s="126"/>
      <c r="L6143" s="126"/>
      <c r="M6143" s="126"/>
      <c r="N6143" s="226">
        <v>0</v>
      </c>
      <c r="O6143" s="226">
        <v>100</v>
      </c>
      <c r="P6143" s="126" t="s">
        <v>1331</v>
      </c>
    </row>
    <row r="6144" spans="1:16" ht="51">
      <c r="A6144" s="126">
        <v>86</v>
      </c>
      <c r="B6144" s="126"/>
      <c r="C6144" s="127" t="s">
        <v>711</v>
      </c>
      <c r="D6144" s="204">
        <v>43081</v>
      </c>
      <c r="E6144" s="126" t="s">
        <v>13145</v>
      </c>
      <c r="F6144" s="126" t="s">
        <v>3</v>
      </c>
      <c r="G6144" s="126">
        <v>1573158</v>
      </c>
      <c r="H6144" s="126"/>
      <c r="I6144" s="130" t="s">
        <v>16126</v>
      </c>
      <c r="J6144" s="126"/>
      <c r="K6144" s="126"/>
      <c r="L6144" s="126"/>
      <c r="M6144" s="126"/>
      <c r="N6144" s="226">
        <v>0</v>
      </c>
      <c r="O6144" s="226">
        <v>371</v>
      </c>
      <c r="P6144" s="126" t="s">
        <v>1331</v>
      </c>
    </row>
    <row r="6145" spans="1:16" ht="51">
      <c r="A6145" s="126" t="s">
        <v>620</v>
      </c>
      <c r="B6145" s="126"/>
      <c r="C6145" s="127" t="s">
        <v>714</v>
      </c>
      <c r="D6145" s="204">
        <v>43081</v>
      </c>
      <c r="E6145" s="126" t="s">
        <v>13146</v>
      </c>
      <c r="F6145" s="126" t="s">
        <v>3</v>
      </c>
      <c r="G6145" s="126">
        <v>1573164</v>
      </c>
      <c r="H6145" s="126"/>
      <c r="I6145" s="130" t="s">
        <v>16127</v>
      </c>
      <c r="J6145" s="126"/>
      <c r="K6145" s="126"/>
      <c r="L6145" s="126"/>
      <c r="M6145" s="126"/>
      <c r="N6145" s="226">
        <v>0</v>
      </c>
      <c r="O6145" s="226">
        <v>281</v>
      </c>
      <c r="P6145" s="126" t="s">
        <v>1331</v>
      </c>
    </row>
    <row r="6146" spans="1:16" ht="38.25">
      <c r="A6146" s="126">
        <v>86</v>
      </c>
      <c r="B6146" s="126"/>
      <c r="C6146" s="127" t="s">
        <v>711</v>
      </c>
      <c r="D6146" s="204">
        <v>43081</v>
      </c>
      <c r="E6146" s="126" t="s">
        <v>13147</v>
      </c>
      <c r="F6146" s="126" t="s">
        <v>3</v>
      </c>
      <c r="G6146" s="126">
        <v>1573169</v>
      </c>
      <c r="H6146" s="126"/>
      <c r="I6146" s="130" t="s">
        <v>16128</v>
      </c>
      <c r="J6146" s="126"/>
      <c r="K6146" s="126"/>
      <c r="L6146" s="126"/>
      <c r="M6146" s="126"/>
      <c r="N6146" s="226">
        <v>0</v>
      </c>
      <c r="O6146" s="226">
        <v>1930</v>
      </c>
      <c r="P6146" s="126" t="s">
        <v>1331</v>
      </c>
    </row>
    <row r="6147" spans="1:16" ht="51">
      <c r="A6147" s="126" t="s">
        <v>620</v>
      </c>
      <c r="B6147" s="126"/>
      <c r="C6147" s="127" t="s">
        <v>714</v>
      </c>
      <c r="D6147" s="204">
        <v>43081</v>
      </c>
      <c r="E6147" s="126" t="s">
        <v>13148</v>
      </c>
      <c r="F6147" s="126" t="s">
        <v>3</v>
      </c>
      <c r="G6147" s="126">
        <v>1573174</v>
      </c>
      <c r="H6147" s="126"/>
      <c r="I6147" s="130" t="s">
        <v>16129</v>
      </c>
      <c r="J6147" s="126"/>
      <c r="K6147" s="126"/>
      <c r="L6147" s="126"/>
      <c r="M6147" s="126"/>
      <c r="N6147" s="226">
        <v>0</v>
      </c>
      <c r="O6147" s="226">
        <v>693.5</v>
      </c>
      <c r="P6147" s="126" t="s">
        <v>1331</v>
      </c>
    </row>
    <row r="6148" spans="1:16" ht="51">
      <c r="A6148" s="126">
        <v>513</v>
      </c>
      <c r="B6148" s="126"/>
      <c r="C6148" s="127" t="s">
        <v>201</v>
      </c>
      <c r="D6148" s="204">
        <v>43081</v>
      </c>
      <c r="E6148" s="126" t="s">
        <v>13149</v>
      </c>
      <c r="F6148" s="126" t="s">
        <v>3</v>
      </c>
      <c r="G6148" s="126">
        <v>1573207</v>
      </c>
      <c r="H6148" s="126"/>
      <c r="I6148" s="130" t="s">
        <v>16130</v>
      </c>
      <c r="J6148" s="126"/>
      <c r="K6148" s="126"/>
      <c r="L6148" s="126"/>
      <c r="M6148" s="126"/>
      <c r="N6148" s="226">
        <v>0</v>
      </c>
      <c r="O6148" s="226">
        <v>5812.51</v>
      </c>
      <c r="P6148" s="126" t="s">
        <v>1331</v>
      </c>
    </row>
    <row r="6149" spans="1:16" ht="51">
      <c r="A6149" s="126" t="s">
        <v>620</v>
      </c>
      <c r="B6149" s="126"/>
      <c r="C6149" s="127" t="s">
        <v>714</v>
      </c>
      <c r="D6149" s="204">
        <v>43081</v>
      </c>
      <c r="E6149" s="126" t="s">
        <v>13150</v>
      </c>
      <c r="F6149" s="126" t="s">
        <v>3</v>
      </c>
      <c r="G6149" s="126">
        <v>1573213</v>
      </c>
      <c r="H6149" s="126"/>
      <c r="I6149" s="130" t="s">
        <v>16131</v>
      </c>
      <c r="J6149" s="126"/>
      <c r="K6149" s="126"/>
      <c r="L6149" s="126"/>
      <c r="M6149" s="126"/>
      <c r="N6149" s="226">
        <v>0</v>
      </c>
      <c r="O6149" s="226">
        <v>500</v>
      </c>
      <c r="P6149" s="126" t="s">
        <v>1331</v>
      </c>
    </row>
    <row r="6150" spans="1:16" ht="51">
      <c r="A6150" s="126" t="s">
        <v>620</v>
      </c>
      <c r="B6150" s="126"/>
      <c r="C6150" s="127" t="s">
        <v>714</v>
      </c>
      <c r="D6150" s="204">
        <v>43081</v>
      </c>
      <c r="E6150" s="126" t="s">
        <v>13151</v>
      </c>
      <c r="F6150" s="126" t="s">
        <v>3</v>
      </c>
      <c r="G6150" s="126">
        <v>1573237</v>
      </c>
      <c r="H6150" s="126"/>
      <c r="I6150" s="130" t="s">
        <v>16132</v>
      </c>
      <c r="J6150" s="126"/>
      <c r="K6150" s="126"/>
      <c r="L6150" s="126"/>
      <c r="M6150" s="126"/>
      <c r="N6150" s="226">
        <v>0</v>
      </c>
      <c r="O6150" s="226">
        <v>228.55</v>
      </c>
      <c r="P6150" s="126" t="s">
        <v>1331</v>
      </c>
    </row>
    <row r="6151" spans="1:16" ht="51">
      <c r="A6151" s="126" t="s">
        <v>620</v>
      </c>
      <c r="B6151" s="126"/>
      <c r="C6151" s="127" t="s">
        <v>714</v>
      </c>
      <c r="D6151" s="204">
        <v>43081</v>
      </c>
      <c r="E6151" s="126" t="s">
        <v>13152</v>
      </c>
      <c r="F6151" s="126" t="s">
        <v>3</v>
      </c>
      <c r="G6151" s="126">
        <v>1573267</v>
      </c>
      <c r="H6151" s="126"/>
      <c r="I6151" s="130" t="s">
        <v>16133</v>
      </c>
      <c r="J6151" s="126"/>
      <c r="K6151" s="126"/>
      <c r="L6151" s="126"/>
      <c r="M6151" s="126"/>
      <c r="N6151" s="226">
        <v>0</v>
      </c>
      <c r="O6151" s="226">
        <v>1000</v>
      </c>
      <c r="P6151" s="126" t="s">
        <v>1331</v>
      </c>
    </row>
    <row r="6152" spans="1:16" ht="38.25">
      <c r="A6152" s="126">
        <v>20</v>
      </c>
      <c r="B6152" s="126"/>
      <c r="C6152" s="127" t="s">
        <v>694</v>
      </c>
      <c r="D6152" s="204">
        <v>43081</v>
      </c>
      <c r="E6152" s="126" t="s">
        <v>13153</v>
      </c>
      <c r="F6152" s="126" t="s">
        <v>3</v>
      </c>
      <c r="G6152" s="126">
        <v>1573410</v>
      </c>
      <c r="H6152" s="126"/>
      <c r="I6152" s="130" t="s">
        <v>16134</v>
      </c>
      <c r="J6152" s="126"/>
      <c r="K6152" s="126"/>
      <c r="L6152" s="126"/>
      <c r="M6152" s="126"/>
      <c r="N6152" s="226">
        <v>0</v>
      </c>
      <c r="O6152" s="226">
        <v>450</v>
      </c>
      <c r="P6152" s="126" t="s">
        <v>1331</v>
      </c>
    </row>
    <row r="6153" spans="1:16" ht="51">
      <c r="A6153" s="126" t="s">
        <v>620</v>
      </c>
      <c r="B6153" s="126"/>
      <c r="C6153" s="127" t="s">
        <v>714</v>
      </c>
      <c r="D6153" s="204">
        <v>43081</v>
      </c>
      <c r="E6153" s="126" t="s">
        <v>13154</v>
      </c>
      <c r="F6153" s="126" t="s">
        <v>3</v>
      </c>
      <c r="G6153" s="126">
        <v>1573425</v>
      </c>
      <c r="H6153" s="126"/>
      <c r="I6153" s="130" t="s">
        <v>16135</v>
      </c>
      <c r="J6153" s="126"/>
      <c r="K6153" s="126"/>
      <c r="L6153" s="126"/>
      <c r="M6153" s="126"/>
      <c r="N6153" s="226">
        <v>0</v>
      </c>
      <c r="O6153" s="226">
        <v>1694.34</v>
      </c>
      <c r="P6153" s="126" t="s">
        <v>1331</v>
      </c>
    </row>
    <row r="6154" spans="1:16" ht="51">
      <c r="A6154" s="126">
        <v>234</v>
      </c>
      <c r="B6154" s="126"/>
      <c r="C6154" s="127" t="s">
        <v>124</v>
      </c>
      <c r="D6154" s="204">
        <v>43081</v>
      </c>
      <c r="E6154" s="126" t="s">
        <v>13155</v>
      </c>
      <c r="F6154" s="126" t="s">
        <v>3</v>
      </c>
      <c r="G6154" s="126">
        <v>1573436</v>
      </c>
      <c r="H6154" s="126"/>
      <c r="I6154" s="130" t="s">
        <v>11496</v>
      </c>
      <c r="J6154" s="126"/>
      <c r="K6154" s="126"/>
      <c r="L6154" s="126"/>
      <c r="M6154" s="126"/>
      <c r="N6154" s="226">
        <v>0</v>
      </c>
      <c r="O6154" s="226">
        <v>956.3</v>
      </c>
      <c r="P6154" s="126" t="s">
        <v>1331</v>
      </c>
    </row>
    <row r="6155" spans="1:16" ht="51">
      <c r="A6155" s="126" t="s">
        <v>620</v>
      </c>
      <c r="B6155" s="126"/>
      <c r="C6155" s="127" t="s">
        <v>714</v>
      </c>
      <c r="D6155" s="204">
        <v>43081</v>
      </c>
      <c r="E6155" s="126" t="s">
        <v>13156</v>
      </c>
      <c r="F6155" s="126" t="s">
        <v>3</v>
      </c>
      <c r="G6155" s="126">
        <v>1573472</v>
      </c>
      <c r="H6155" s="126"/>
      <c r="I6155" s="130" t="s">
        <v>16136</v>
      </c>
      <c r="J6155" s="126"/>
      <c r="K6155" s="126"/>
      <c r="L6155" s="126"/>
      <c r="M6155" s="126"/>
      <c r="N6155" s="226">
        <v>0</v>
      </c>
      <c r="O6155" s="226">
        <v>1913.92</v>
      </c>
      <c r="P6155" s="126" t="s">
        <v>1331</v>
      </c>
    </row>
    <row r="6156" spans="1:16" ht="51">
      <c r="A6156" s="126" t="s">
        <v>620</v>
      </c>
      <c r="B6156" s="126"/>
      <c r="C6156" s="127" t="s">
        <v>714</v>
      </c>
      <c r="D6156" s="204">
        <v>43081</v>
      </c>
      <c r="E6156" s="126" t="s">
        <v>13157</v>
      </c>
      <c r="F6156" s="126" t="s">
        <v>3</v>
      </c>
      <c r="G6156" s="126">
        <v>1573481</v>
      </c>
      <c r="H6156" s="126"/>
      <c r="I6156" s="130" t="s">
        <v>16137</v>
      </c>
      <c r="J6156" s="126"/>
      <c r="K6156" s="126"/>
      <c r="L6156" s="126"/>
      <c r="M6156" s="126"/>
      <c r="N6156" s="226">
        <v>0</v>
      </c>
      <c r="O6156" s="226">
        <v>19.5</v>
      </c>
      <c r="P6156" s="126" t="s">
        <v>1331</v>
      </c>
    </row>
    <row r="6157" spans="1:16" ht="51">
      <c r="A6157" s="126">
        <v>46</v>
      </c>
      <c r="B6157" s="126"/>
      <c r="C6157" s="127" t="s">
        <v>699</v>
      </c>
      <c r="D6157" s="204">
        <v>43081</v>
      </c>
      <c r="E6157" s="126" t="s">
        <v>13158</v>
      </c>
      <c r="F6157" s="126" t="s">
        <v>3</v>
      </c>
      <c r="G6157" s="126">
        <v>1573496</v>
      </c>
      <c r="H6157" s="126"/>
      <c r="I6157" s="130" t="s">
        <v>16138</v>
      </c>
      <c r="J6157" s="126"/>
      <c r="K6157" s="126"/>
      <c r="L6157" s="126"/>
      <c r="M6157" s="126"/>
      <c r="N6157" s="226">
        <v>0</v>
      </c>
      <c r="O6157" s="226">
        <v>1278</v>
      </c>
      <c r="P6157" s="126" t="s">
        <v>1331</v>
      </c>
    </row>
    <row r="6158" spans="1:16" ht="51">
      <c r="A6158" s="126">
        <v>20</v>
      </c>
      <c r="B6158" s="126"/>
      <c r="C6158" s="127" t="s">
        <v>694</v>
      </c>
      <c r="D6158" s="204">
        <v>43081</v>
      </c>
      <c r="E6158" s="126" t="s">
        <v>13159</v>
      </c>
      <c r="F6158" s="126" t="s">
        <v>3</v>
      </c>
      <c r="G6158" s="126">
        <v>1573499</v>
      </c>
      <c r="H6158" s="126"/>
      <c r="I6158" s="130" t="s">
        <v>16139</v>
      </c>
      <c r="J6158" s="126"/>
      <c r="K6158" s="126"/>
      <c r="L6158" s="126"/>
      <c r="M6158" s="126"/>
      <c r="N6158" s="226">
        <v>0</v>
      </c>
      <c r="O6158" s="226">
        <v>60</v>
      </c>
      <c r="P6158" s="126" t="s">
        <v>1331</v>
      </c>
    </row>
    <row r="6159" spans="1:16" ht="51">
      <c r="A6159" s="126">
        <v>20</v>
      </c>
      <c r="B6159" s="126"/>
      <c r="C6159" s="127" t="s">
        <v>694</v>
      </c>
      <c r="D6159" s="204">
        <v>43081</v>
      </c>
      <c r="E6159" s="126" t="s">
        <v>13160</v>
      </c>
      <c r="F6159" s="126" t="s">
        <v>3</v>
      </c>
      <c r="G6159" s="126">
        <v>1573518</v>
      </c>
      <c r="H6159" s="126"/>
      <c r="I6159" s="130" t="s">
        <v>16140</v>
      </c>
      <c r="J6159" s="126"/>
      <c r="K6159" s="126"/>
      <c r="L6159" s="126"/>
      <c r="M6159" s="126"/>
      <c r="N6159" s="226">
        <v>0</v>
      </c>
      <c r="O6159" s="226">
        <v>241</v>
      </c>
      <c r="P6159" s="126" t="s">
        <v>1331</v>
      </c>
    </row>
    <row r="6160" spans="1:16" ht="38.25">
      <c r="A6160" s="126">
        <v>20</v>
      </c>
      <c r="B6160" s="126"/>
      <c r="C6160" s="127" t="s">
        <v>694</v>
      </c>
      <c r="D6160" s="204">
        <v>43081</v>
      </c>
      <c r="E6160" s="126" t="s">
        <v>13161</v>
      </c>
      <c r="F6160" s="126" t="s">
        <v>3</v>
      </c>
      <c r="G6160" s="126">
        <v>1573525</v>
      </c>
      <c r="H6160" s="126"/>
      <c r="I6160" s="130" t="s">
        <v>16141</v>
      </c>
      <c r="J6160" s="126"/>
      <c r="K6160" s="126"/>
      <c r="L6160" s="126"/>
      <c r="M6160" s="126"/>
      <c r="N6160" s="226">
        <v>0</v>
      </c>
      <c r="O6160" s="226">
        <v>480</v>
      </c>
      <c r="P6160" s="126" t="s">
        <v>1331</v>
      </c>
    </row>
    <row r="6161" spans="1:16" ht="51">
      <c r="A6161" s="126">
        <v>41</v>
      </c>
      <c r="B6161" s="126"/>
      <c r="C6161" s="127" t="s">
        <v>698</v>
      </c>
      <c r="D6161" s="204">
        <v>43081</v>
      </c>
      <c r="E6161" s="126" t="s">
        <v>13162</v>
      </c>
      <c r="F6161" s="126" t="s">
        <v>3</v>
      </c>
      <c r="G6161" s="126">
        <v>1573530</v>
      </c>
      <c r="H6161" s="126"/>
      <c r="I6161" s="130" t="s">
        <v>16142</v>
      </c>
      <c r="J6161" s="126"/>
      <c r="K6161" s="126"/>
      <c r="L6161" s="126"/>
      <c r="M6161" s="126"/>
      <c r="N6161" s="226">
        <v>0</v>
      </c>
      <c r="O6161" s="226">
        <v>7232</v>
      </c>
      <c r="P6161" s="126" t="s">
        <v>1331</v>
      </c>
    </row>
    <row r="6162" spans="1:16" ht="38.25">
      <c r="A6162" s="126">
        <v>523</v>
      </c>
      <c r="B6162" s="126"/>
      <c r="C6162" s="127" t="s">
        <v>846</v>
      </c>
      <c r="D6162" s="204">
        <v>43081</v>
      </c>
      <c r="E6162" s="126" t="s">
        <v>13163</v>
      </c>
      <c r="F6162" s="126" t="s">
        <v>3</v>
      </c>
      <c r="G6162" s="126">
        <v>1573531</v>
      </c>
      <c r="H6162" s="126"/>
      <c r="I6162" s="130" t="s">
        <v>16143</v>
      </c>
      <c r="J6162" s="126"/>
      <c r="K6162" s="126"/>
      <c r="L6162" s="126"/>
      <c r="M6162" s="126"/>
      <c r="N6162" s="226">
        <v>0</v>
      </c>
      <c r="O6162" s="226">
        <v>41.6</v>
      </c>
      <c r="P6162" s="126" t="s">
        <v>1331</v>
      </c>
    </row>
    <row r="6163" spans="1:16" ht="51">
      <c r="A6163" s="126" t="s">
        <v>620</v>
      </c>
      <c r="B6163" s="126"/>
      <c r="C6163" s="127" t="s">
        <v>714</v>
      </c>
      <c r="D6163" s="204">
        <v>43081</v>
      </c>
      <c r="E6163" s="126" t="s">
        <v>13164</v>
      </c>
      <c r="F6163" s="126" t="s">
        <v>3</v>
      </c>
      <c r="G6163" s="126">
        <v>1573541</v>
      </c>
      <c r="H6163" s="126"/>
      <c r="I6163" s="130" t="s">
        <v>16144</v>
      </c>
      <c r="J6163" s="126"/>
      <c r="K6163" s="126"/>
      <c r="L6163" s="126"/>
      <c r="M6163" s="126"/>
      <c r="N6163" s="226">
        <v>0</v>
      </c>
      <c r="O6163" s="226">
        <v>500</v>
      </c>
      <c r="P6163" s="126" t="s">
        <v>1331</v>
      </c>
    </row>
    <row r="6164" spans="1:16" ht="51">
      <c r="A6164" s="126" t="s">
        <v>620</v>
      </c>
      <c r="B6164" s="126"/>
      <c r="C6164" s="127" t="s">
        <v>714</v>
      </c>
      <c r="D6164" s="204">
        <v>43081</v>
      </c>
      <c r="E6164" s="126" t="s">
        <v>13165</v>
      </c>
      <c r="F6164" s="126" t="s">
        <v>3</v>
      </c>
      <c r="G6164" s="126">
        <v>1573577</v>
      </c>
      <c r="H6164" s="126"/>
      <c r="I6164" s="130" t="s">
        <v>16145</v>
      </c>
      <c r="J6164" s="126"/>
      <c r="K6164" s="126"/>
      <c r="L6164" s="126"/>
      <c r="M6164" s="126"/>
      <c r="N6164" s="226">
        <v>0</v>
      </c>
      <c r="O6164" s="226">
        <v>566.79999999999995</v>
      </c>
      <c r="P6164" s="126" t="s">
        <v>1331</v>
      </c>
    </row>
    <row r="6165" spans="1:16" ht="51">
      <c r="A6165" s="126" t="s">
        <v>620</v>
      </c>
      <c r="B6165" s="126"/>
      <c r="C6165" s="127" t="s">
        <v>714</v>
      </c>
      <c r="D6165" s="204">
        <v>43081</v>
      </c>
      <c r="E6165" s="126" t="s">
        <v>13166</v>
      </c>
      <c r="F6165" s="126" t="s">
        <v>3</v>
      </c>
      <c r="G6165" s="126">
        <v>1573584</v>
      </c>
      <c r="H6165" s="126"/>
      <c r="I6165" s="130" t="s">
        <v>16146</v>
      </c>
      <c r="J6165" s="126"/>
      <c r="K6165" s="126"/>
      <c r="L6165" s="126"/>
      <c r="M6165" s="126"/>
      <c r="N6165" s="226">
        <v>0</v>
      </c>
      <c r="O6165" s="226">
        <v>224</v>
      </c>
      <c r="P6165" s="126" t="s">
        <v>1331</v>
      </c>
    </row>
    <row r="6166" spans="1:16" ht="38.25">
      <c r="A6166" s="126">
        <v>592</v>
      </c>
      <c r="B6166" s="126"/>
      <c r="C6166" s="127" t="s">
        <v>863</v>
      </c>
      <c r="D6166" s="204">
        <v>43081</v>
      </c>
      <c r="E6166" s="126" t="s">
        <v>13167</v>
      </c>
      <c r="F6166" s="126" t="s">
        <v>3</v>
      </c>
      <c r="G6166" s="126">
        <v>1573590</v>
      </c>
      <c r="H6166" s="126"/>
      <c r="I6166" s="130" t="s">
        <v>16147</v>
      </c>
      <c r="J6166" s="126"/>
      <c r="K6166" s="126"/>
      <c r="L6166" s="126"/>
      <c r="M6166" s="126"/>
      <c r="N6166" s="226">
        <v>0</v>
      </c>
      <c r="O6166" s="226">
        <v>159</v>
      </c>
      <c r="P6166" s="126" t="s">
        <v>1331</v>
      </c>
    </row>
    <row r="6167" spans="1:16" ht="38.25">
      <c r="A6167" s="126">
        <v>592</v>
      </c>
      <c r="B6167" s="126"/>
      <c r="C6167" s="127" t="s">
        <v>863</v>
      </c>
      <c r="D6167" s="204">
        <v>43081</v>
      </c>
      <c r="E6167" s="126" t="s">
        <v>13168</v>
      </c>
      <c r="F6167" s="126" t="s">
        <v>3</v>
      </c>
      <c r="G6167" s="126">
        <v>1573595</v>
      </c>
      <c r="H6167" s="126"/>
      <c r="I6167" s="130" t="s">
        <v>16148</v>
      </c>
      <c r="J6167" s="126"/>
      <c r="K6167" s="126"/>
      <c r="L6167" s="126"/>
      <c r="M6167" s="126"/>
      <c r="N6167" s="226">
        <v>0</v>
      </c>
      <c r="O6167" s="223">
        <v>353.4</v>
      </c>
      <c r="P6167" s="126" t="s">
        <v>1331</v>
      </c>
    </row>
    <row r="6168" spans="1:16" ht="51">
      <c r="A6168" s="126">
        <v>592</v>
      </c>
      <c r="B6168" s="126"/>
      <c r="C6168" s="127" t="s">
        <v>863</v>
      </c>
      <c r="D6168" s="204">
        <v>43081</v>
      </c>
      <c r="E6168" s="126" t="s">
        <v>13169</v>
      </c>
      <c r="F6168" s="126" t="s">
        <v>3</v>
      </c>
      <c r="G6168" s="126">
        <v>1573598</v>
      </c>
      <c r="H6168" s="126"/>
      <c r="I6168" s="130" t="s">
        <v>16149</v>
      </c>
      <c r="J6168" s="126"/>
      <c r="K6168" s="126"/>
      <c r="L6168" s="126"/>
      <c r="M6168" s="126"/>
      <c r="N6168" s="226">
        <v>0</v>
      </c>
      <c r="O6168" s="226">
        <v>771.5</v>
      </c>
      <c r="P6168" s="126" t="s">
        <v>1331</v>
      </c>
    </row>
    <row r="6169" spans="1:16" ht="38.25">
      <c r="A6169" s="126">
        <v>592</v>
      </c>
      <c r="B6169" s="126"/>
      <c r="C6169" s="127" t="s">
        <v>863</v>
      </c>
      <c r="D6169" s="204">
        <v>43081</v>
      </c>
      <c r="E6169" s="126" t="s">
        <v>13170</v>
      </c>
      <c r="F6169" s="126" t="s">
        <v>3</v>
      </c>
      <c r="G6169" s="126">
        <v>1573602</v>
      </c>
      <c r="H6169" s="126"/>
      <c r="I6169" s="130" t="s">
        <v>16150</v>
      </c>
      <c r="J6169" s="126"/>
      <c r="K6169" s="126"/>
      <c r="L6169" s="126"/>
      <c r="M6169" s="126"/>
      <c r="N6169" s="226">
        <v>0</v>
      </c>
      <c r="O6169" s="226">
        <v>5</v>
      </c>
      <c r="P6169" s="126" t="s">
        <v>1331</v>
      </c>
    </row>
    <row r="6170" spans="1:16" ht="38.25">
      <c r="A6170" s="126">
        <v>592</v>
      </c>
      <c r="B6170" s="126"/>
      <c r="C6170" s="127" t="s">
        <v>863</v>
      </c>
      <c r="D6170" s="204">
        <v>43081</v>
      </c>
      <c r="E6170" s="126" t="s">
        <v>13171</v>
      </c>
      <c r="F6170" s="126" t="s">
        <v>3</v>
      </c>
      <c r="G6170" s="126">
        <v>1573604</v>
      </c>
      <c r="H6170" s="126"/>
      <c r="I6170" s="130" t="s">
        <v>16151</v>
      </c>
      <c r="J6170" s="126"/>
      <c r="K6170" s="126"/>
      <c r="L6170" s="126"/>
      <c r="M6170" s="126"/>
      <c r="N6170" s="226">
        <v>0</v>
      </c>
      <c r="O6170" s="226">
        <v>60</v>
      </c>
      <c r="P6170" s="126" t="s">
        <v>1331</v>
      </c>
    </row>
    <row r="6171" spans="1:16" ht="51">
      <c r="A6171" s="126" t="s">
        <v>620</v>
      </c>
      <c r="B6171" s="126"/>
      <c r="C6171" s="127" t="s">
        <v>714</v>
      </c>
      <c r="D6171" s="204">
        <v>43081</v>
      </c>
      <c r="E6171" s="126" t="s">
        <v>13172</v>
      </c>
      <c r="F6171" s="126" t="s">
        <v>3</v>
      </c>
      <c r="G6171" s="126">
        <v>1573611</v>
      </c>
      <c r="H6171" s="126"/>
      <c r="I6171" s="130" t="s">
        <v>16152</v>
      </c>
      <c r="J6171" s="126"/>
      <c r="K6171" s="126"/>
      <c r="L6171" s="126"/>
      <c r="M6171" s="126"/>
      <c r="N6171" s="226">
        <v>0</v>
      </c>
      <c r="O6171" s="226">
        <v>242.73</v>
      </c>
      <c r="P6171" s="126" t="s">
        <v>1331</v>
      </c>
    </row>
    <row r="6172" spans="1:16" ht="51">
      <c r="A6172" s="126" t="s">
        <v>620</v>
      </c>
      <c r="B6172" s="126"/>
      <c r="C6172" s="127" t="s">
        <v>714</v>
      </c>
      <c r="D6172" s="204">
        <v>43081</v>
      </c>
      <c r="E6172" s="126" t="s">
        <v>13173</v>
      </c>
      <c r="F6172" s="126" t="s">
        <v>3</v>
      </c>
      <c r="G6172" s="126">
        <v>1573617</v>
      </c>
      <c r="H6172" s="126"/>
      <c r="I6172" s="130" t="s">
        <v>16153</v>
      </c>
      <c r="J6172" s="126"/>
      <c r="K6172" s="126"/>
      <c r="L6172" s="126"/>
      <c r="M6172" s="126"/>
      <c r="N6172" s="226">
        <v>0</v>
      </c>
      <c r="O6172" s="226">
        <v>1097.4000000000001</v>
      </c>
      <c r="P6172" s="126" t="s">
        <v>1331</v>
      </c>
    </row>
    <row r="6173" spans="1:16" ht="51">
      <c r="A6173" s="126">
        <v>20</v>
      </c>
      <c r="B6173" s="126"/>
      <c r="C6173" s="127" t="s">
        <v>694</v>
      </c>
      <c r="D6173" s="204">
        <v>43081</v>
      </c>
      <c r="E6173" s="126" t="s">
        <v>13174</v>
      </c>
      <c r="F6173" s="126" t="s">
        <v>3</v>
      </c>
      <c r="G6173" s="126">
        <v>1573626</v>
      </c>
      <c r="H6173" s="126"/>
      <c r="I6173" s="130" t="s">
        <v>16154</v>
      </c>
      <c r="J6173" s="126"/>
      <c r="K6173" s="126"/>
      <c r="L6173" s="126"/>
      <c r="M6173" s="126"/>
      <c r="N6173" s="226">
        <v>0</v>
      </c>
      <c r="O6173" s="226">
        <v>1</v>
      </c>
      <c r="P6173" s="126" t="s">
        <v>1331</v>
      </c>
    </row>
    <row r="6174" spans="1:16" ht="51">
      <c r="A6174" s="126" t="s">
        <v>620</v>
      </c>
      <c r="B6174" s="126"/>
      <c r="C6174" s="127" t="s">
        <v>714</v>
      </c>
      <c r="D6174" s="204">
        <v>43081</v>
      </c>
      <c r="E6174" s="126" t="s">
        <v>13175</v>
      </c>
      <c r="F6174" s="126" t="s">
        <v>3</v>
      </c>
      <c r="G6174" s="126">
        <v>1573686</v>
      </c>
      <c r="H6174" s="126"/>
      <c r="I6174" s="130" t="s">
        <v>16155</v>
      </c>
      <c r="J6174" s="126"/>
      <c r="K6174" s="126"/>
      <c r="L6174" s="126"/>
      <c r="M6174" s="126"/>
      <c r="N6174" s="226">
        <v>0</v>
      </c>
      <c r="O6174" s="226">
        <v>2019.46</v>
      </c>
      <c r="P6174" s="126" t="s">
        <v>1331</v>
      </c>
    </row>
    <row r="6175" spans="1:16" ht="51">
      <c r="A6175" s="126">
        <v>86</v>
      </c>
      <c r="B6175" s="126"/>
      <c r="C6175" s="127" t="s">
        <v>711</v>
      </c>
      <c r="D6175" s="204">
        <v>43081</v>
      </c>
      <c r="E6175" s="126" t="s">
        <v>13176</v>
      </c>
      <c r="F6175" s="126" t="s">
        <v>3</v>
      </c>
      <c r="G6175" s="126">
        <v>1573703</v>
      </c>
      <c r="H6175" s="126"/>
      <c r="I6175" s="130" t="s">
        <v>16156</v>
      </c>
      <c r="J6175" s="126"/>
      <c r="K6175" s="126"/>
      <c r="L6175" s="126"/>
      <c r="M6175" s="126"/>
      <c r="N6175" s="226">
        <v>0</v>
      </c>
      <c r="O6175" s="226">
        <v>30</v>
      </c>
      <c r="P6175" s="126" t="s">
        <v>1331</v>
      </c>
    </row>
    <row r="6176" spans="1:16" ht="63.75">
      <c r="A6176" s="126">
        <v>35</v>
      </c>
      <c r="B6176" s="126"/>
      <c r="C6176" s="127" t="s">
        <v>697</v>
      </c>
      <c r="D6176" s="204">
        <v>43082</v>
      </c>
      <c r="E6176" s="126" t="s">
        <v>13177</v>
      </c>
      <c r="F6176" s="126" t="s">
        <v>3</v>
      </c>
      <c r="G6176" s="126">
        <v>1573895</v>
      </c>
      <c r="H6176" s="126"/>
      <c r="I6176" s="130" t="s">
        <v>16157</v>
      </c>
      <c r="J6176" s="126"/>
      <c r="K6176" s="126"/>
      <c r="L6176" s="126"/>
      <c r="M6176" s="126"/>
      <c r="N6176" s="226">
        <v>0</v>
      </c>
      <c r="O6176" s="226">
        <v>10038</v>
      </c>
      <c r="P6176" s="126" t="s">
        <v>1331</v>
      </c>
    </row>
    <row r="6177" spans="1:16" ht="51">
      <c r="A6177" s="126">
        <v>212</v>
      </c>
      <c r="B6177" s="126"/>
      <c r="C6177" s="127" t="s">
        <v>762</v>
      </c>
      <c r="D6177" s="204">
        <v>43082</v>
      </c>
      <c r="E6177" s="126" t="s">
        <v>13178</v>
      </c>
      <c r="F6177" s="126" t="s">
        <v>3</v>
      </c>
      <c r="G6177" s="126">
        <v>1573960</v>
      </c>
      <c r="H6177" s="126"/>
      <c r="I6177" s="130" t="s">
        <v>16158</v>
      </c>
      <c r="J6177" s="126"/>
      <c r="K6177" s="126"/>
      <c r="L6177" s="126"/>
      <c r="M6177" s="126"/>
      <c r="N6177" s="226">
        <v>0</v>
      </c>
      <c r="O6177" s="226">
        <v>250</v>
      </c>
      <c r="P6177" s="126" t="s">
        <v>1331</v>
      </c>
    </row>
    <row r="6178" spans="1:16" ht="63.75">
      <c r="A6178" s="126">
        <v>380</v>
      </c>
      <c r="B6178" s="126"/>
      <c r="C6178" s="127" t="s">
        <v>1512</v>
      </c>
      <c r="D6178" s="204">
        <v>43082</v>
      </c>
      <c r="E6178" s="126" t="s">
        <v>13179</v>
      </c>
      <c r="F6178" s="126" t="s">
        <v>3</v>
      </c>
      <c r="G6178" s="126">
        <v>1573961</v>
      </c>
      <c r="H6178" s="126"/>
      <c r="I6178" s="130" t="s">
        <v>16159</v>
      </c>
      <c r="J6178" s="126"/>
      <c r="K6178" s="126"/>
      <c r="L6178" s="126"/>
      <c r="M6178" s="126"/>
      <c r="N6178" s="226">
        <v>0</v>
      </c>
      <c r="O6178" s="226">
        <v>150</v>
      </c>
      <c r="P6178" s="126" t="s">
        <v>1331</v>
      </c>
    </row>
    <row r="6179" spans="1:16" ht="63.75">
      <c r="A6179" s="126">
        <v>380</v>
      </c>
      <c r="B6179" s="126"/>
      <c r="C6179" s="127" t="s">
        <v>1512</v>
      </c>
      <c r="D6179" s="204">
        <v>43082</v>
      </c>
      <c r="E6179" s="126" t="s">
        <v>13180</v>
      </c>
      <c r="F6179" s="126" t="s">
        <v>3</v>
      </c>
      <c r="G6179" s="126">
        <v>1573968</v>
      </c>
      <c r="H6179" s="126"/>
      <c r="I6179" s="130" t="s">
        <v>16160</v>
      </c>
      <c r="J6179" s="126"/>
      <c r="K6179" s="126"/>
      <c r="L6179" s="126"/>
      <c r="M6179" s="126"/>
      <c r="N6179" s="226">
        <v>0</v>
      </c>
      <c r="O6179" s="226">
        <v>18.399999999999999</v>
      </c>
      <c r="P6179" s="126" t="s">
        <v>1331</v>
      </c>
    </row>
    <row r="6180" spans="1:16" ht="63.75">
      <c r="A6180" s="126">
        <v>380</v>
      </c>
      <c r="B6180" s="126"/>
      <c r="C6180" s="127" t="s">
        <v>1512</v>
      </c>
      <c r="D6180" s="204">
        <v>43082</v>
      </c>
      <c r="E6180" s="126" t="s">
        <v>13181</v>
      </c>
      <c r="F6180" s="126" t="s">
        <v>3</v>
      </c>
      <c r="G6180" s="126">
        <v>1573972</v>
      </c>
      <c r="H6180" s="126"/>
      <c r="I6180" s="130" t="s">
        <v>16161</v>
      </c>
      <c r="J6180" s="126"/>
      <c r="K6180" s="126"/>
      <c r="L6180" s="126"/>
      <c r="M6180" s="126"/>
      <c r="N6180" s="226">
        <v>0</v>
      </c>
      <c r="O6180" s="226">
        <v>607</v>
      </c>
      <c r="P6180" s="126" t="s">
        <v>1331</v>
      </c>
    </row>
    <row r="6181" spans="1:16" ht="51">
      <c r="A6181" s="126">
        <v>660</v>
      </c>
      <c r="B6181" s="126"/>
      <c r="C6181" s="127" t="s">
        <v>234</v>
      </c>
      <c r="D6181" s="204">
        <v>43082</v>
      </c>
      <c r="E6181" s="126" t="s">
        <v>13182</v>
      </c>
      <c r="F6181" s="126" t="s">
        <v>3</v>
      </c>
      <c r="G6181" s="126">
        <v>1573980</v>
      </c>
      <c r="H6181" s="126"/>
      <c r="I6181" s="130" t="s">
        <v>16162</v>
      </c>
      <c r="J6181" s="126"/>
      <c r="K6181" s="126"/>
      <c r="L6181" s="126"/>
      <c r="M6181" s="126"/>
      <c r="N6181" s="226">
        <v>0</v>
      </c>
      <c r="O6181" s="226">
        <v>378.5</v>
      </c>
      <c r="P6181" s="126" t="s">
        <v>1331</v>
      </c>
    </row>
    <row r="6182" spans="1:16" ht="51">
      <c r="A6182" s="126">
        <v>660</v>
      </c>
      <c r="B6182" s="126"/>
      <c r="C6182" s="127" t="s">
        <v>234</v>
      </c>
      <c r="D6182" s="204">
        <v>43082</v>
      </c>
      <c r="E6182" s="126" t="s">
        <v>13183</v>
      </c>
      <c r="F6182" s="126" t="s">
        <v>3</v>
      </c>
      <c r="G6182" s="126">
        <v>1573982</v>
      </c>
      <c r="H6182" s="126"/>
      <c r="I6182" s="130" t="s">
        <v>16163</v>
      </c>
      <c r="J6182" s="126"/>
      <c r="K6182" s="126"/>
      <c r="L6182" s="126"/>
      <c r="M6182" s="126"/>
      <c r="N6182" s="226">
        <v>0</v>
      </c>
      <c r="O6182" s="226">
        <v>700</v>
      </c>
      <c r="P6182" s="126" t="s">
        <v>1331</v>
      </c>
    </row>
    <row r="6183" spans="1:16" ht="51">
      <c r="A6183" s="126">
        <v>16</v>
      </c>
      <c r="B6183" s="126"/>
      <c r="C6183" s="127" t="s">
        <v>693</v>
      </c>
      <c r="D6183" s="204">
        <v>43082</v>
      </c>
      <c r="E6183" s="126" t="s">
        <v>13184</v>
      </c>
      <c r="F6183" s="126" t="s">
        <v>3</v>
      </c>
      <c r="G6183" s="126">
        <v>1573997</v>
      </c>
      <c r="H6183" s="126"/>
      <c r="I6183" s="130" t="s">
        <v>16164</v>
      </c>
      <c r="J6183" s="126"/>
      <c r="K6183" s="126"/>
      <c r="L6183" s="126"/>
      <c r="M6183" s="126"/>
      <c r="N6183" s="226">
        <v>0</v>
      </c>
      <c r="O6183" s="226">
        <v>1850</v>
      </c>
      <c r="P6183" s="126" t="s">
        <v>1331</v>
      </c>
    </row>
    <row r="6184" spans="1:16" ht="51">
      <c r="A6184" s="126">
        <v>16</v>
      </c>
      <c r="B6184" s="126"/>
      <c r="C6184" s="127" t="s">
        <v>693</v>
      </c>
      <c r="D6184" s="204">
        <v>43082</v>
      </c>
      <c r="E6184" s="126" t="s">
        <v>13185</v>
      </c>
      <c r="F6184" s="126" t="s">
        <v>3</v>
      </c>
      <c r="G6184" s="126">
        <v>1574004</v>
      </c>
      <c r="H6184" s="126"/>
      <c r="I6184" s="130" t="s">
        <v>16165</v>
      </c>
      <c r="J6184" s="126"/>
      <c r="K6184" s="126"/>
      <c r="L6184" s="126"/>
      <c r="M6184" s="126"/>
      <c r="N6184" s="226">
        <v>0</v>
      </c>
      <c r="O6184" s="226">
        <v>469.2</v>
      </c>
      <c r="P6184" s="126" t="s">
        <v>1331</v>
      </c>
    </row>
    <row r="6185" spans="1:16" ht="51">
      <c r="A6185" s="126">
        <v>16</v>
      </c>
      <c r="B6185" s="126"/>
      <c r="C6185" s="127" t="s">
        <v>693</v>
      </c>
      <c r="D6185" s="204">
        <v>43082</v>
      </c>
      <c r="E6185" s="126" t="s">
        <v>13186</v>
      </c>
      <c r="F6185" s="126" t="s">
        <v>3</v>
      </c>
      <c r="G6185" s="126">
        <v>1574008</v>
      </c>
      <c r="H6185" s="126"/>
      <c r="I6185" s="130" t="s">
        <v>16166</v>
      </c>
      <c r="J6185" s="126"/>
      <c r="K6185" s="126"/>
      <c r="L6185" s="126"/>
      <c r="M6185" s="126"/>
      <c r="N6185" s="226">
        <v>0</v>
      </c>
      <c r="O6185" s="226">
        <v>131.97999999999999</v>
      </c>
      <c r="P6185" s="126" t="s">
        <v>1331</v>
      </c>
    </row>
    <row r="6186" spans="1:16" ht="51">
      <c r="A6186" s="126">
        <v>16</v>
      </c>
      <c r="B6186" s="126"/>
      <c r="C6186" s="127" t="s">
        <v>693</v>
      </c>
      <c r="D6186" s="204">
        <v>43082</v>
      </c>
      <c r="E6186" s="126" t="s">
        <v>13187</v>
      </c>
      <c r="F6186" s="126" t="s">
        <v>3</v>
      </c>
      <c r="G6186" s="126">
        <v>1574011</v>
      </c>
      <c r="H6186" s="126"/>
      <c r="I6186" s="130" t="s">
        <v>16167</v>
      </c>
      <c r="J6186" s="126"/>
      <c r="K6186" s="126"/>
      <c r="L6186" s="126"/>
      <c r="M6186" s="126"/>
      <c r="N6186" s="226">
        <v>0</v>
      </c>
      <c r="O6186" s="226">
        <v>791.9</v>
      </c>
      <c r="P6186" s="126" t="s">
        <v>1331</v>
      </c>
    </row>
    <row r="6187" spans="1:16" ht="51">
      <c r="A6187" s="126">
        <v>283</v>
      </c>
      <c r="B6187" s="126"/>
      <c r="C6187" s="127" t="s">
        <v>146</v>
      </c>
      <c r="D6187" s="204">
        <v>43082</v>
      </c>
      <c r="E6187" s="126" t="s">
        <v>13188</v>
      </c>
      <c r="F6187" s="126" t="s">
        <v>3</v>
      </c>
      <c r="G6187" s="126">
        <v>1574012</v>
      </c>
      <c r="H6187" s="126"/>
      <c r="I6187" s="130" t="s">
        <v>16168</v>
      </c>
      <c r="J6187" s="126"/>
      <c r="K6187" s="126"/>
      <c r="L6187" s="126"/>
      <c r="M6187" s="126"/>
      <c r="N6187" s="226">
        <v>0</v>
      </c>
      <c r="O6187" s="226">
        <v>170</v>
      </c>
      <c r="P6187" s="126" t="s">
        <v>1331</v>
      </c>
    </row>
    <row r="6188" spans="1:16" ht="51">
      <c r="A6188" s="126">
        <v>16</v>
      </c>
      <c r="B6188" s="126"/>
      <c r="C6188" s="127" t="s">
        <v>693</v>
      </c>
      <c r="D6188" s="204">
        <v>43082</v>
      </c>
      <c r="E6188" s="126" t="s">
        <v>13189</v>
      </c>
      <c r="F6188" s="126" t="s">
        <v>3</v>
      </c>
      <c r="G6188" s="126">
        <v>1574013</v>
      </c>
      <c r="H6188" s="126"/>
      <c r="I6188" s="130" t="s">
        <v>16169</v>
      </c>
      <c r="J6188" s="126"/>
      <c r="K6188" s="126"/>
      <c r="L6188" s="126"/>
      <c r="M6188" s="126"/>
      <c r="N6188" s="226">
        <v>0</v>
      </c>
      <c r="O6188" s="226">
        <v>64.3</v>
      </c>
      <c r="P6188" s="126" t="s">
        <v>1331</v>
      </c>
    </row>
    <row r="6189" spans="1:16" ht="51">
      <c r="A6189" s="126">
        <v>283</v>
      </c>
      <c r="B6189" s="126"/>
      <c r="C6189" s="127" t="s">
        <v>146</v>
      </c>
      <c r="D6189" s="204">
        <v>43082</v>
      </c>
      <c r="E6189" s="126" t="s">
        <v>13190</v>
      </c>
      <c r="F6189" s="126" t="s">
        <v>3</v>
      </c>
      <c r="G6189" s="126">
        <v>1574015</v>
      </c>
      <c r="H6189" s="126"/>
      <c r="I6189" s="130" t="s">
        <v>16170</v>
      </c>
      <c r="J6189" s="126"/>
      <c r="K6189" s="126"/>
      <c r="L6189" s="126"/>
      <c r="M6189" s="126"/>
      <c r="N6189" s="226">
        <v>0</v>
      </c>
      <c r="O6189" s="226">
        <v>1926.66</v>
      </c>
      <c r="P6189" s="126" t="s">
        <v>1331</v>
      </c>
    </row>
    <row r="6190" spans="1:16" ht="51">
      <c r="A6190" s="126">
        <v>16</v>
      </c>
      <c r="B6190" s="126"/>
      <c r="C6190" s="127" t="s">
        <v>693</v>
      </c>
      <c r="D6190" s="204">
        <v>43082</v>
      </c>
      <c r="E6190" s="126" t="s">
        <v>13191</v>
      </c>
      <c r="F6190" s="126" t="s">
        <v>3</v>
      </c>
      <c r="G6190" s="126">
        <v>1574016</v>
      </c>
      <c r="H6190" s="126"/>
      <c r="I6190" s="130" t="s">
        <v>16171</v>
      </c>
      <c r="J6190" s="126"/>
      <c r="K6190" s="126"/>
      <c r="L6190" s="126"/>
      <c r="M6190" s="126"/>
      <c r="N6190" s="226">
        <v>0</v>
      </c>
      <c r="O6190" s="226">
        <v>294.14999999999998</v>
      </c>
      <c r="P6190" s="126" t="s">
        <v>1331</v>
      </c>
    </row>
    <row r="6191" spans="1:16" ht="51">
      <c r="A6191" s="126">
        <v>16</v>
      </c>
      <c r="B6191" s="126"/>
      <c r="C6191" s="127" t="s">
        <v>693</v>
      </c>
      <c r="D6191" s="204">
        <v>43082</v>
      </c>
      <c r="E6191" s="126" t="s">
        <v>13192</v>
      </c>
      <c r="F6191" s="126" t="s">
        <v>3</v>
      </c>
      <c r="G6191" s="126">
        <v>1574018</v>
      </c>
      <c r="H6191" s="126"/>
      <c r="I6191" s="130" t="s">
        <v>16172</v>
      </c>
      <c r="J6191" s="126"/>
      <c r="K6191" s="126"/>
      <c r="L6191" s="126"/>
      <c r="M6191" s="126"/>
      <c r="N6191" s="226">
        <v>0</v>
      </c>
      <c r="O6191" s="226">
        <v>629.4</v>
      </c>
      <c r="P6191" s="126" t="s">
        <v>1331</v>
      </c>
    </row>
    <row r="6192" spans="1:16" ht="51">
      <c r="A6192" s="126">
        <v>283</v>
      </c>
      <c r="B6192" s="126"/>
      <c r="C6192" s="127" t="s">
        <v>146</v>
      </c>
      <c r="D6192" s="204">
        <v>43082</v>
      </c>
      <c r="E6192" s="126" t="s">
        <v>13193</v>
      </c>
      <c r="F6192" s="126" t="s">
        <v>3</v>
      </c>
      <c r="G6192" s="126">
        <v>1574019</v>
      </c>
      <c r="H6192" s="126"/>
      <c r="I6192" s="130" t="s">
        <v>16173</v>
      </c>
      <c r="J6192" s="126"/>
      <c r="K6192" s="126"/>
      <c r="L6192" s="126"/>
      <c r="M6192" s="126"/>
      <c r="N6192" s="226">
        <v>0</v>
      </c>
      <c r="O6192" s="226">
        <v>1294.9000000000001</v>
      </c>
      <c r="P6192" s="126" t="s">
        <v>1331</v>
      </c>
    </row>
    <row r="6193" spans="1:16" ht="51">
      <c r="A6193" s="126">
        <v>16</v>
      </c>
      <c r="B6193" s="126"/>
      <c r="C6193" s="127" t="s">
        <v>693</v>
      </c>
      <c r="D6193" s="204">
        <v>43082</v>
      </c>
      <c r="E6193" s="126" t="s">
        <v>13194</v>
      </c>
      <c r="F6193" s="126" t="s">
        <v>3</v>
      </c>
      <c r="G6193" s="126">
        <v>1574022</v>
      </c>
      <c r="H6193" s="126"/>
      <c r="I6193" s="130" t="s">
        <v>16174</v>
      </c>
      <c r="J6193" s="126"/>
      <c r="K6193" s="126"/>
      <c r="L6193" s="126"/>
      <c r="M6193" s="126"/>
      <c r="N6193" s="226">
        <v>0</v>
      </c>
      <c r="O6193" s="226">
        <v>588.29999999999995</v>
      </c>
      <c r="P6193" s="126" t="s">
        <v>1331</v>
      </c>
    </row>
    <row r="6194" spans="1:16" ht="51">
      <c r="A6194" s="126">
        <v>16</v>
      </c>
      <c r="B6194" s="126"/>
      <c r="C6194" s="127" t="s">
        <v>693</v>
      </c>
      <c r="D6194" s="204">
        <v>43082</v>
      </c>
      <c r="E6194" s="126" t="s">
        <v>13195</v>
      </c>
      <c r="F6194" s="126" t="s">
        <v>3</v>
      </c>
      <c r="G6194" s="126">
        <v>1574024</v>
      </c>
      <c r="H6194" s="126"/>
      <c r="I6194" s="130" t="s">
        <v>16175</v>
      </c>
      <c r="J6194" s="126"/>
      <c r="K6194" s="126"/>
      <c r="L6194" s="126"/>
      <c r="M6194" s="126"/>
      <c r="N6194" s="226">
        <v>0</v>
      </c>
      <c r="O6194" s="226">
        <v>128.6</v>
      </c>
      <c r="P6194" s="126" t="s">
        <v>1331</v>
      </c>
    </row>
    <row r="6195" spans="1:16" ht="51">
      <c r="A6195" s="126">
        <v>16</v>
      </c>
      <c r="B6195" s="126"/>
      <c r="C6195" s="127" t="s">
        <v>693</v>
      </c>
      <c r="D6195" s="204">
        <v>43082</v>
      </c>
      <c r="E6195" s="126" t="s">
        <v>13196</v>
      </c>
      <c r="F6195" s="126" t="s">
        <v>3</v>
      </c>
      <c r="G6195" s="126">
        <v>1574028</v>
      </c>
      <c r="H6195" s="126"/>
      <c r="I6195" s="130" t="s">
        <v>16176</v>
      </c>
      <c r="J6195" s="126"/>
      <c r="K6195" s="126"/>
      <c r="L6195" s="126"/>
      <c r="M6195" s="126"/>
      <c r="N6195" s="226">
        <v>0</v>
      </c>
      <c r="O6195" s="226">
        <v>645.20000000000005</v>
      </c>
      <c r="P6195" s="126" t="s">
        <v>1331</v>
      </c>
    </row>
    <row r="6196" spans="1:16" ht="51">
      <c r="A6196" s="126">
        <v>660</v>
      </c>
      <c r="B6196" s="126"/>
      <c r="C6196" s="127" t="s">
        <v>234</v>
      </c>
      <c r="D6196" s="204">
        <v>43082</v>
      </c>
      <c r="E6196" s="126" t="s">
        <v>13197</v>
      </c>
      <c r="F6196" s="126" t="s">
        <v>3</v>
      </c>
      <c r="G6196" s="126">
        <v>1574060</v>
      </c>
      <c r="H6196" s="126"/>
      <c r="I6196" s="130" t="s">
        <v>16177</v>
      </c>
      <c r="J6196" s="126"/>
      <c r="K6196" s="126"/>
      <c r="L6196" s="126"/>
      <c r="M6196" s="126"/>
      <c r="N6196" s="226">
        <v>0</v>
      </c>
      <c r="O6196" s="226">
        <v>468.8</v>
      </c>
      <c r="P6196" s="126" t="s">
        <v>1331</v>
      </c>
    </row>
    <row r="6197" spans="1:16" ht="51">
      <c r="A6197" s="126">
        <v>283</v>
      </c>
      <c r="B6197" s="126"/>
      <c r="C6197" s="127" t="s">
        <v>146</v>
      </c>
      <c r="D6197" s="204">
        <v>43082</v>
      </c>
      <c r="E6197" s="126" t="s">
        <v>13198</v>
      </c>
      <c r="F6197" s="126" t="s">
        <v>3</v>
      </c>
      <c r="G6197" s="126">
        <v>1574080</v>
      </c>
      <c r="H6197" s="126"/>
      <c r="I6197" s="130" t="s">
        <v>16178</v>
      </c>
      <c r="J6197" s="126"/>
      <c r="K6197" s="126"/>
      <c r="L6197" s="126"/>
      <c r="M6197" s="126"/>
      <c r="N6197" s="226">
        <v>0</v>
      </c>
      <c r="O6197" s="226">
        <v>25881.46</v>
      </c>
      <c r="P6197" s="126" t="s">
        <v>1331</v>
      </c>
    </row>
    <row r="6198" spans="1:16" ht="38.25">
      <c r="A6198" s="126">
        <v>592</v>
      </c>
      <c r="B6198" s="126"/>
      <c r="C6198" s="127" t="s">
        <v>863</v>
      </c>
      <c r="D6198" s="204">
        <v>43082</v>
      </c>
      <c r="E6198" s="126" t="s">
        <v>13199</v>
      </c>
      <c r="F6198" s="126" t="s">
        <v>3</v>
      </c>
      <c r="G6198" s="126">
        <v>1574112</v>
      </c>
      <c r="H6198" s="126"/>
      <c r="I6198" s="130" t="s">
        <v>16179</v>
      </c>
      <c r="J6198" s="126"/>
      <c r="K6198" s="126"/>
      <c r="L6198" s="126"/>
      <c r="M6198" s="126"/>
      <c r="N6198" s="226">
        <v>0</v>
      </c>
      <c r="O6198" s="226">
        <v>10163.85</v>
      </c>
      <c r="P6198" s="126" t="s">
        <v>1331</v>
      </c>
    </row>
    <row r="6199" spans="1:16" ht="51">
      <c r="A6199" s="126">
        <v>290</v>
      </c>
      <c r="B6199" s="126"/>
      <c r="C6199" s="127" t="s">
        <v>794</v>
      </c>
      <c r="D6199" s="204">
        <v>43082</v>
      </c>
      <c r="E6199" s="126" t="s">
        <v>13200</v>
      </c>
      <c r="F6199" s="126" t="s">
        <v>3</v>
      </c>
      <c r="G6199" s="126">
        <v>1574181</v>
      </c>
      <c r="H6199" s="126"/>
      <c r="I6199" s="130" t="s">
        <v>16180</v>
      </c>
      <c r="J6199" s="126"/>
      <c r="K6199" s="126"/>
      <c r="L6199" s="126"/>
      <c r="M6199" s="126"/>
      <c r="N6199" s="226">
        <v>0</v>
      </c>
      <c r="O6199" s="226">
        <v>1821.05</v>
      </c>
      <c r="P6199" s="126" t="s">
        <v>1331</v>
      </c>
    </row>
    <row r="6200" spans="1:16" ht="63.75">
      <c r="A6200" s="126">
        <v>680</v>
      </c>
      <c r="B6200" s="126"/>
      <c r="C6200" s="127" t="s">
        <v>867</v>
      </c>
      <c r="D6200" s="204">
        <v>43082</v>
      </c>
      <c r="E6200" s="126" t="s">
        <v>13201</v>
      </c>
      <c r="F6200" s="126" t="s">
        <v>3</v>
      </c>
      <c r="G6200" s="126">
        <v>1574183</v>
      </c>
      <c r="H6200" s="126"/>
      <c r="I6200" s="130" t="s">
        <v>16181</v>
      </c>
      <c r="J6200" s="126"/>
      <c r="K6200" s="126"/>
      <c r="L6200" s="126"/>
      <c r="M6200" s="126"/>
      <c r="N6200" s="226">
        <v>0</v>
      </c>
      <c r="O6200" s="226">
        <v>5167.75</v>
      </c>
      <c r="P6200" s="126" t="s">
        <v>1331</v>
      </c>
    </row>
    <row r="6201" spans="1:16" ht="51">
      <c r="A6201" s="126">
        <v>680</v>
      </c>
      <c r="B6201" s="126"/>
      <c r="C6201" s="127" t="s">
        <v>867</v>
      </c>
      <c r="D6201" s="204">
        <v>43082</v>
      </c>
      <c r="E6201" s="126" t="s">
        <v>13202</v>
      </c>
      <c r="F6201" s="126" t="s">
        <v>3</v>
      </c>
      <c r="G6201" s="126">
        <v>1574216</v>
      </c>
      <c r="H6201" s="126"/>
      <c r="I6201" s="130" t="s">
        <v>16182</v>
      </c>
      <c r="J6201" s="126"/>
      <c r="K6201" s="126"/>
      <c r="L6201" s="126"/>
      <c r="M6201" s="126"/>
      <c r="N6201" s="226">
        <v>0</v>
      </c>
      <c r="O6201" s="226">
        <v>13413.43</v>
      </c>
      <c r="P6201" s="126" t="s">
        <v>1331</v>
      </c>
    </row>
    <row r="6202" spans="1:16" ht="51">
      <c r="A6202" s="126">
        <v>680</v>
      </c>
      <c r="B6202" s="126"/>
      <c r="C6202" s="127" t="s">
        <v>867</v>
      </c>
      <c r="D6202" s="204">
        <v>43082</v>
      </c>
      <c r="E6202" s="126" t="s">
        <v>13203</v>
      </c>
      <c r="F6202" s="126" t="s">
        <v>3</v>
      </c>
      <c r="G6202" s="126">
        <v>1574217</v>
      </c>
      <c r="H6202" s="126"/>
      <c r="I6202" s="130" t="s">
        <v>16183</v>
      </c>
      <c r="J6202" s="126"/>
      <c r="K6202" s="126"/>
      <c r="L6202" s="126"/>
      <c r="M6202" s="126"/>
      <c r="N6202" s="226">
        <v>0</v>
      </c>
      <c r="O6202" s="226">
        <v>4774.66</v>
      </c>
      <c r="P6202" s="126" t="s">
        <v>1331</v>
      </c>
    </row>
    <row r="6203" spans="1:16" ht="51">
      <c r="A6203" s="126">
        <v>87</v>
      </c>
      <c r="B6203" s="126"/>
      <c r="C6203" s="127" t="s">
        <v>712</v>
      </c>
      <c r="D6203" s="204">
        <v>43082</v>
      </c>
      <c r="E6203" s="126" t="s">
        <v>13204</v>
      </c>
      <c r="F6203" s="126" t="s">
        <v>3</v>
      </c>
      <c r="G6203" s="126">
        <v>1574230</v>
      </c>
      <c r="H6203" s="126"/>
      <c r="I6203" s="130" t="s">
        <v>16184</v>
      </c>
      <c r="J6203" s="126"/>
      <c r="K6203" s="126"/>
      <c r="L6203" s="126"/>
      <c r="M6203" s="126"/>
      <c r="N6203" s="226">
        <v>0</v>
      </c>
      <c r="O6203" s="226">
        <v>6197.86</v>
      </c>
      <c r="P6203" s="126" t="s">
        <v>1331</v>
      </c>
    </row>
    <row r="6204" spans="1:16" ht="51">
      <c r="A6204" s="126" t="s">
        <v>620</v>
      </c>
      <c r="B6204" s="126"/>
      <c r="C6204" s="127" t="s">
        <v>714</v>
      </c>
      <c r="D6204" s="204">
        <v>43082</v>
      </c>
      <c r="E6204" s="126" t="s">
        <v>13205</v>
      </c>
      <c r="F6204" s="126" t="s">
        <v>3</v>
      </c>
      <c r="G6204" s="126">
        <v>1573880</v>
      </c>
      <c r="H6204" s="126"/>
      <c r="I6204" s="130" t="s">
        <v>16185</v>
      </c>
      <c r="J6204" s="126"/>
      <c r="K6204" s="126"/>
      <c r="L6204" s="126"/>
      <c r="M6204" s="126"/>
      <c r="N6204" s="226">
        <v>0</v>
      </c>
      <c r="O6204" s="226">
        <v>139.38999999999999</v>
      </c>
      <c r="P6204" s="126" t="s">
        <v>1331</v>
      </c>
    </row>
    <row r="6205" spans="1:16" ht="51">
      <c r="A6205" s="126">
        <v>47</v>
      </c>
      <c r="B6205" s="126"/>
      <c r="C6205" s="127" t="s">
        <v>700</v>
      </c>
      <c r="D6205" s="204">
        <v>43082</v>
      </c>
      <c r="E6205" s="126" t="s">
        <v>13206</v>
      </c>
      <c r="F6205" s="126" t="s">
        <v>3</v>
      </c>
      <c r="G6205" s="126">
        <v>1573908</v>
      </c>
      <c r="H6205" s="126"/>
      <c r="I6205" s="130" t="s">
        <v>16186</v>
      </c>
      <c r="J6205" s="126"/>
      <c r="K6205" s="126"/>
      <c r="L6205" s="126"/>
      <c r="M6205" s="126"/>
      <c r="N6205" s="226">
        <v>0</v>
      </c>
      <c r="O6205" s="226">
        <v>1096</v>
      </c>
      <c r="P6205" s="126" t="s">
        <v>1331</v>
      </c>
    </row>
    <row r="6206" spans="1:16" ht="51">
      <c r="A6206" s="126" t="s">
        <v>620</v>
      </c>
      <c r="B6206" s="126"/>
      <c r="C6206" s="127" t="s">
        <v>714</v>
      </c>
      <c r="D6206" s="204">
        <v>43082</v>
      </c>
      <c r="E6206" s="126" t="s">
        <v>13207</v>
      </c>
      <c r="F6206" s="126" t="s">
        <v>3</v>
      </c>
      <c r="G6206" s="126">
        <v>1573916</v>
      </c>
      <c r="H6206" s="126"/>
      <c r="I6206" s="130" t="s">
        <v>16187</v>
      </c>
      <c r="J6206" s="126"/>
      <c r="K6206" s="126"/>
      <c r="L6206" s="126"/>
      <c r="M6206" s="126"/>
      <c r="N6206" s="226">
        <v>0</v>
      </c>
      <c r="O6206" s="226">
        <v>500</v>
      </c>
      <c r="P6206" s="126" t="s">
        <v>1331</v>
      </c>
    </row>
    <row r="6207" spans="1:16" ht="51">
      <c r="A6207" s="126" t="s">
        <v>620</v>
      </c>
      <c r="B6207" s="126"/>
      <c r="C6207" s="127" t="s">
        <v>714</v>
      </c>
      <c r="D6207" s="204">
        <v>43082</v>
      </c>
      <c r="E6207" s="126" t="s">
        <v>13208</v>
      </c>
      <c r="F6207" s="126" t="s">
        <v>3</v>
      </c>
      <c r="G6207" s="126">
        <v>1573926</v>
      </c>
      <c r="H6207" s="126"/>
      <c r="I6207" s="130" t="s">
        <v>16188</v>
      </c>
      <c r="J6207" s="126"/>
      <c r="K6207" s="126"/>
      <c r="L6207" s="126"/>
      <c r="M6207" s="126"/>
      <c r="N6207" s="226">
        <v>0</v>
      </c>
      <c r="O6207" s="226">
        <v>1259.2</v>
      </c>
      <c r="P6207" s="126" t="s">
        <v>1331</v>
      </c>
    </row>
    <row r="6208" spans="1:16" ht="51">
      <c r="A6208" s="126">
        <v>20</v>
      </c>
      <c r="B6208" s="126"/>
      <c r="C6208" s="127" t="s">
        <v>694</v>
      </c>
      <c r="D6208" s="204">
        <v>43082</v>
      </c>
      <c r="E6208" s="126" t="s">
        <v>13209</v>
      </c>
      <c r="F6208" s="126" t="s">
        <v>3</v>
      </c>
      <c r="G6208" s="126">
        <v>1573927</v>
      </c>
      <c r="H6208" s="126"/>
      <c r="I6208" s="130" t="s">
        <v>16189</v>
      </c>
      <c r="J6208" s="126"/>
      <c r="K6208" s="126"/>
      <c r="L6208" s="126"/>
      <c r="M6208" s="126"/>
      <c r="N6208" s="226">
        <v>0</v>
      </c>
      <c r="O6208" s="226">
        <v>120.96</v>
      </c>
      <c r="P6208" s="126" t="s">
        <v>1331</v>
      </c>
    </row>
    <row r="6209" spans="1:16" ht="38.25">
      <c r="A6209" s="126">
        <v>20</v>
      </c>
      <c r="B6209" s="126"/>
      <c r="C6209" s="127" t="s">
        <v>694</v>
      </c>
      <c r="D6209" s="204">
        <v>43082</v>
      </c>
      <c r="E6209" s="126" t="s">
        <v>13210</v>
      </c>
      <c r="F6209" s="126" t="s">
        <v>3</v>
      </c>
      <c r="G6209" s="126">
        <v>1573945</v>
      </c>
      <c r="H6209" s="126"/>
      <c r="I6209" s="130" t="s">
        <v>16190</v>
      </c>
      <c r="J6209" s="126"/>
      <c r="K6209" s="126"/>
      <c r="L6209" s="126"/>
      <c r="M6209" s="126"/>
      <c r="N6209" s="226">
        <v>0</v>
      </c>
      <c r="O6209" s="226">
        <v>1638</v>
      </c>
      <c r="P6209" s="126" t="s">
        <v>1331</v>
      </c>
    </row>
    <row r="6210" spans="1:16" ht="51">
      <c r="A6210" s="126" t="s">
        <v>620</v>
      </c>
      <c r="B6210" s="126"/>
      <c r="C6210" s="127" t="s">
        <v>714</v>
      </c>
      <c r="D6210" s="204">
        <v>43082</v>
      </c>
      <c r="E6210" s="126" t="s">
        <v>13211</v>
      </c>
      <c r="F6210" s="126" t="s">
        <v>3</v>
      </c>
      <c r="G6210" s="126">
        <v>1573954</v>
      </c>
      <c r="H6210" s="126"/>
      <c r="I6210" s="130" t="s">
        <v>16191</v>
      </c>
      <c r="J6210" s="126"/>
      <c r="K6210" s="126"/>
      <c r="L6210" s="126"/>
      <c r="M6210" s="126"/>
      <c r="N6210" s="226">
        <v>0</v>
      </c>
      <c r="O6210" s="226">
        <v>242.73</v>
      </c>
      <c r="P6210" s="126" t="s">
        <v>1331</v>
      </c>
    </row>
    <row r="6211" spans="1:16" ht="51">
      <c r="A6211" s="126">
        <v>119</v>
      </c>
      <c r="B6211" s="126"/>
      <c r="C6211" s="127" t="s">
        <v>724</v>
      </c>
      <c r="D6211" s="204">
        <v>43082</v>
      </c>
      <c r="E6211" s="126" t="s">
        <v>13212</v>
      </c>
      <c r="F6211" s="126" t="s">
        <v>3</v>
      </c>
      <c r="G6211" s="126">
        <v>1573955</v>
      </c>
      <c r="H6211" s="126"/>
      <c r="I6211" s="130" t="s">
        <v>16192</v>
      </c>
      <c r="J6211" s="126"/>
      <c r="K6211" s="126"/>
      <c r="L6211" s="126"/>
      <c r="M6211" s="126"/>
      <c r="N6211" s="226">
        <v>0</v>
      </c>
      <c r="O6211" s="226">
        <v>100</v>
      </c>
      <c r="P6211" s="126" t="s">
        <v>1331</v>
      </c>
    </row>
    <row r="6212" spans="1:16" ht="38.25">
      <c r="A6212" s="126">
        <v>378</v>
      </c>
      <c r="B6212" s="126"/>
      <c r="C6212" s="127" t="s">
        <v>1278</v>
      </c>
      <c r="D6212" s="204">
        <v>43082</v>
      </c>
      <c r="E6212" s="126" t="s">
        <v>13213</v>
      </c>
      <c r="F6212" s="126" t="s">
        <v>3</v>
      </c>
      <c r="G6212" s="126">
        <v>1574108</v>
      </c>
      <c r="H6212" s="126"/>
      <c r="I6212" s="130" t="s">
        <v>16193</v>
      </c>
      <c r="J6212" s="126"/>
      <c r="K6212" s="126"/>
      <c r="L6212" s="126"/>
      <c r="M6212" s="126"/>
      <c r="N6212" s="226">
        <v>0</v>
      </c>
      <c r="O6212" s="226">
        <v>5</v>
      </c>
      <c r="P6212" s="126" t="s">
        <v>1331</v>
      </c>
    </row>
    <row r="6213" spans="1:16" ht="51">
      <c r="A6213" s="126">
        <v>119</v>
      </c>
      <c r="B6213" s="126"/>
      <c r="C6213" s="127" t="s">
        <v>724</v>
      </c>
      <c r="D6213" s="204">
        <v>43082</v>
      </c>
      <c r="E6213" s="126" t="s">
        <v>13214</v>
      </c>
      <c r="F6213" s="126" t="s">
        <v>3</v>
      </c>
      <c r="G6213" s="126">
        <v>1574205</v>
      </c>
      <c r="H6213" s="126"/>
      <c r="I6213" s="130" t="s">
        <v>16194</v>
      </c>
      <c r="J6213" s="126"/>
      <c r="K6213" s="126"/>
      <c r="L6213" s="126"/>
      <c r="M6213" s="126"/>
      <c r="N6213" s="226">
        <v>0</v>
      </c>
      <c r="O6213" s="226">
        <v>100</v>
      </c>
      <c r="P6213" s="126" t="s">
        <v>1331</v>
      </c>
    </row>
    <row r="6214" spans="1:16" ht="51">
      <c r="A6214" s="126">
        <v>46</v>
      </c>
      <c r="B6214" s="126"/>
      <c r="C6214" s="127" t="s">
        <v>699</v>
      </c>
      <c r="D6214" s="204">
        <v>43082</v>
      </c>
      <c r="E6214" s="126" t="s">
        <v>13215</v>
      </c>
      <c r="F6214" s="126" t="s">
        <v>3</v>
      </c>
      <c r="G6214" s="126">
        <v>1574211</v>
      </c>
      <c r="H6214" s="126"/>
      <c r="I6214" s="130" t="s">
        <v>16195</v>
      </c>
      <c r="J6214" s="126"/>
      <c r="K6214" s="126"/>
      <c r="L6214" s="126"/>
      <c r="M6214" s="126"/>
      <c r="N6214" s="226">
        <v>0</v>
      </c>
      <c r="O6214" s="226">
        <v>50</v>
      </c>
      <c r="P6214" s="126" t="s">
        <v>1331</v>
      </c>
    </row>
    <row r="6215" spans="1:16" ht="51">
      <c r="A6215" s="126" t="s">
        <v>620</v>
      </c>
      <c r="B6215" s="126"/>
      <c r="C6215" s="127" t="s">
        <v>714</v>
      </c>
      <c r="D6215" s="204">
        <v>43082</v>
      </c>
      <c r="E6215" s="126" t="s">
        <v>13216</v>
      </c>
      <c r="F6215" s="126" t="s">
        <v>3</v>
      </c>
      <c r="G6215" s="126">
        <v>1574240</v>
      </c>
      <c r="H6215" s="126"/>
      <c r="I6215" s="130" t="s">
        <v>16196</v>
      </c>
      <c r="J6215" s="126"/>
      <c r="K6215" s="126"/>
      <c r="L6215" s="126"/>
      <c r="M6215" s="126"/>
      <c r="N6215" s="226">
        <v>0</v>
      </c>
      <c r="O6215" s="226">
        <v>308.39</v>
      </c>
      <c r="P6215" s="126" t="s">
        <v>1331</v>
      </c>
    </row>
    <row r="6216" spans="1:16" ht="51">
      <c r="A6216" s="126" t="s">
        <v>620</v>
      </c>
      <c r="B6216" s="126"/>
      <c r="C6216" s="127" t="s">
        <v>714</v>
      </c>
      <c r="D6216" s="204">
        <v>43082</v>
      </c>
      <c r="E6216" s="126" t="s">
        <v>13217</v>
      </c>
      <c r="F6216" s="126" t="s">
        <v>3</v>
      </c>
      <c r="G6216" s="126">
        <v>1574248</v>
      </c>
      <c r="H6216" s="126"/>
      <c r="I6216" s="130" t="s">
        <v>16197</v>
      </c>
      <c r="J6216" s="126"/>
      <c r="K6216" s="126"/>
      <c r="L6216" s="126"/>
      <c r="M6216" s="126"/>
      <c r="N6216" s="226">
        <v>0</v>
      </c>
      <c r="O6216" s="226">
        <v>242.73</v>
      </c>
      <c r="P6216" s="126" t="s">
        <v>1331</v>
      </c>
    </row>
    <row r="6217" spans="1:16" ht="51">
      <c r="A6217" s="126" t="s">
        <v>620</v>
      </c>
      <c r="B6217" s="126"/>
      <c r="C6217" s="127" t="s">
        <v>714</v>
      </c>
      <c r="D6217" s="204">
        <v>43082</v>
      </c>
      <c r="E6217" s="126" t="s">
        <v>13218</v>
      </c>
      <c r="F6217" s="126" t="s">
        <v>3</v>
      </c>
      <c r="G6217" s="126">
        <v>1574350</v>
      </c>
      <c r="H6217" s="126"/>
      <c r="I6217" s="130" t="s">
        <v>16198</v>
      </c>
      <c r="J6217" s="126"/>
      <c r="K6217" s="126"/>
      <c r="L6217" s="126"/>
      <c r="M6217" s="126"/>
      <c r="N6217" s="226">
        <v>0</v>
      </c>
      <c r="O6217" s="226">
        <v>805.19</v>
      </c>
      <c r="P6217" s="126" t="s">
        <v>1331</v>
      </c>
    </row>
    <row r="6218" spans="1:16" ht="38.25">
      <c r="A6218" s="126">
        <v>526</v>
      </c>
      <c r="B6218" s="126"/>
      <c r="C6218" s="127" t="s">
        <v>847</v>
      </c>
      <c r="D6218" s="204">
        <v>43082</v>
      </c>
      <c r="E6218" s="126" t="s">
        <v>13219</v>
      </c>
      <c r="F6218" s="126" t="s">
        <v>3</v>
      </c>
      <c r="G6218" s="126">
        <v>1574363</v>
      </c>
      <c r="H6218" s="126"/>
      <c r="I6218" s="130" t="s">
        <v>16199</v>
      </c>
      <c r="J6218" s="126"/>
      <c r="K6218" s="126"/>
      <c r="L6218" s="126"/>
      <c r="M6218" s="126"/>
      <c r="N6218" s="226">
        <v>0</v>
      </c>
      <c r="O6218" s="226">
        <v>4</v>
      </c>
      <c r="P6218" s="126" t="s">
        <v>1331</v>
      </c>
    </row>
    <row r="6219" spans="1:16" ht="51">
      <c r="A6219" s="126" t="s">
        <v>620</v>
      </c>
      <c r="B6219" s="126"/>
      <c r="C6219" s="127" t="s">
        <v>714</v>
      </c>
      <c r="D6219" s="204">
        <v>43082</v>
      </c>
      <c r="E6219" s="126" t="s">
        <v>13220</v>
      </c>
      <c r="F6219" s="126" t="s">
        <v>3</v>
      </c>
      <c r="G6219" s="126">
        <v>1574366</v>
      </c>
      <c r="H6219" s="126"/>
      <c r="I6219" s="130" t="s">
        <v>16200</v>
      </c>
      <c r="J6219" s="126"/>
      <c r="K6219" s="126"/>
      <c r="L6219" s="126"/>
      <c r="M6219" s="126"/>
      <c r="N6219" s="226">
        <v>0</v>
      </c>
      <c r="O6219" s="226">
        <v>284.41000000000003</v>
      </c>
      <c r="P6219" s="126" t="s">
        <v>1331</v>
      </c>
    </row>
    <row r="6220" spans="1:16" ht="51">
      <c r="A6220" s="126" t="s">
        <v>620</v>
      </c>
      <c r="B6220" s="126"/>
      <c r="C6220" s="127" t="s">
        <v>714</v>
      </c>
      <c r="D6220" s="204">
        <v>43082</v>
      </c>
      <c r="E6220" s="126" t="s">
        <v>13221</v>
      </c>
      <c r="F6220" s="126" t="s">
        <v>3</v>
      </c>
      <c r="G6220" s="126">
        <v>1574367</v>
      </c>
      <c r="H6220" s="126"/>
      <c r="I6220" s="130" t="s">
        <v>16201</v>
      </c>
      <c r="J6220" s="126"/>
      <c r="K6220" s="126"/>
      <c r="L6220" s="126"/>
      <c r="M6220" s="126"/>
      <c r="N6220" s="226">
        <v>0</v>
      </c>
      <c r="O6220" s="226">
        <v>226</v>
      </c>
      <c r="P6220" s="126" t="s">
        <v>1331</v>
      </c>
    </row>
    <row r="6221" spans="1:16" ht="51">
      <c r="A6221" s="126">
        <v>574</v>
      </c>
      <c r="B6221" s="126"/>
      <c r="C6221" s="127" t="s">
        <v>851</v>
      </c>
      <c r="D6221" s="204">
        <v>43082</v>
      </c>
      <c r="E6221" s="126" t="s">
        <v>13222</v>
      </c>
      <c r="F6221" s="126" t="s">
        <v>3</v>
      </c>
      <c r="G6221" s="126">
        <v>1574369</v>
      </c>
      <c r="H6221" s="126"/>
      <c r="I6221" s="130" t="s">
        <v>16202</v>
      </c>
      <c r="J6221" s="126"/>
      <c r="K6221" s="126"/>
      <c r="L6221" s="126"/>
      <c r="M6221" s="126"/>
      <c r="N6221" s="226">
        <v>0</v>
      </c>
      <c r="O6221" s="226">
        <v>3546.58</v>
      </c>
      <c r="P6221" s="126" t="s">
        <v>1331</v>
      </c>
    </row>
    <row r="6222" spans="1:16" ht="38.25">
      <c r="A6222" s="126">
        <v>586</v>
      </c>
      <c r="B6222" s="126"/>
      <c r="C6222" s="127" t="s">
        <v>223</v>
      </c>
      <c r="D6222" s="204">
        <v>43082</v>
      </c>
      <c r="E6222" s="126" t="s">
        <v>13223</v>
      </c>
      <c r="F6222" s="126" t="s">
        <v>3</v>
      </c>
      <c r="G6222" s="126">
        <v>1574380</v>
      </c>
      <c r="H6222" s="126"/>
      <c r="I6222" s="130" t="s">
        <v>16203</v>
      </c>
      <c r="J6222" s="126"/>
      <c r="K6222" s="126"/>
      <c r="L6222" s="126"/>
      <c r="M6222" s="126"/>
      <c r="N6222" s="226">
        <v>0</v>
      </c>
      <c r="O6222" s="226">
        <v>4463</v>
      </c>
      <c r="P6222" s="126" t="s">
        <v>1331</v>
      </c>
    </row>
    <row r="6223" spans="1:16" ht="51">
      <c r="A6223" s="126">
        <v>47</v>
      </c>
      <c r="B6223" s="126"/>
      <c r="C6223" s="127" t="s">
        <v>700</v>
      </c>
      <c r="D6223" s="204">
        <v>43082</v>
      </c>
      <c r="E6223" s="126" t="s">
        <v>13224</v>
      </c>
      <c r="F6223" s="126" t="s">
        <v>3</v>
      </c>
      <c r="G6223" s="126">
        <v>1574385</v>
      </c>
      <c r="H6223" s="126"/>
      <c r="I6223" s="130" t="s">
        <v>16204</v>
      </c>
      <c r="J6223" s="126"/>
      <c r="K6223" s="126"/>
      <c r="L6223" s="126"/>
      <c r="M6223" s="126"/>
      <c r="N6223" s="226">
        <v>0</v>
      </c>
      <c r="O6223" s="226">
        <v>30</v>
      </c>
      <c r="P6223" s="126" t="s">
        <v>1331</v>
      </c>
    </row>
    <row r="6224" spans="1:16" ht="51">
      <c r="A6224" s="126" t="s">
        <v>620</v>
      </c>
      <c r="B6224" s="126"/>
      <c r="C6224" s="127" t="s">
        <v>714</v>
      </c>
      <c r="D6224" s="204">
        <v>43082</v>
      </c>
      <c r="E6224" s="126" t="s">
        <v>13225</v>
      </c>
      <c r="F6224" s="126" t="s">
        <v>3</v>
      </c>
      <c r="G6224" s="126">
        <v>1574396</v>
      </c>
      <c r="H6224" s="126"/>
      <c r="I6224" s="130" t="s">
        <v>16205</v>
      </c>
      <c r="J6224" s="126"/>
      <c r="K6224" s="126"/>
      <c r="L6224" s="126"/>
      <c r="M6224" s="126"/>
      <c r="N6224" s="226">
        <v>0</v>
      </c>
      <c r="O6224" s="226">
        <v>45</v>
      </c>
      <c r="P6224" s="126" t="s">
        <v>1331</v>
      </c>
    </row>
    <row r="6225" spans="1:16" ht="51">
      <c r="A6225" s="126">
        <v>41</v>
      </c>
      <c r="B6225" s="126"/>
      <c r="C6225" s="127" t="s">
        <v>698</v>
      </c>
      <c r="D6225" s="204">
        <v>43082</v>
      </c>
      <c r="E6225" s="126" t="s">
        <v>13226</v>
      </c>
      <c r="F6225" s="126" t="s">
        <v>3</v>
      </c>
      <c r="G6225" s="126">
        <v>1574404</v>
      </c>
      <c r="H6225" s="126"/>
      <c r="I6225" s="130" t="s">
        <v>16206</v>
      </c>
      <c r="J6225" s="126"/>
      <c r="K6225" s="126"/>
      <c r="L6225" s="126"/>
      <c r="M6225" s="126"/>
      <c r="N6225" s="226">
        <v>0</v>
      </c>
      <c r="O6225" s="226">
        <v>59.17</v>
      </c>
      <c r="P6225" s="126" t="s">
        <v>1331</v>
      </c>
    </row>
    <row r="6226" spans="1:16" ht="51">
      <c r="A6226" s="126">
        <v>291</v>
      </c>
      <c r="B6226" s="126"/>
      <c r="C6226" s="127" t="s">
        <v>795</v>
      </c>
      <c r="D6226" s="204">
        <v>43082</v>
      </c>
      <c r="E6226" s="126" t="s">
        <v>13227</v>
      </c>
      <c r="F6226" s="126" t="s">
        <v>3</v>
      </c>
      <c r="G6226" s="126">
        <v>1574405</v>
      </c>
      <c r="H6226" s="126"/>
      <c r="I6226" s="130" t="s">
        <v>16207</v>
      </c>
      <c r="J6226" s="126"/>
      <c r="K6226" s="126"/>
      <c r="L6226" s="126"/>
      <c r="M6226" s="126"/>
      <c r="N6226" s="226">
        <v>0</v>
      </c>
      <c r="O6226" s="226">
        <v>35</v>
      </c>
      <c r="P6226" s="126" t="s">
        <v>1331</v>
      </c>
    </row>
    <row r="6227" spans="1:16" ht="51">
      <c r="A6227" s="126">
        <v>16</v>
      </c>
      <c r="B6227" s="126"/>
      <c r="C6227" s="127" t="s">
        <v>693</v>
      </c>
      <c r="D6227" s="204">
        <v>43082</v>
      </c>
      <c r="E6227" s="126" t="s">
        <v>13228</v>
      </c>
      <c r="F6227" s="126" t="s">
        <v>3</v>
      </c>
      <c r="G6227" s="126">
        <v>1574433</v>
      </c>
      <c r="H6227" s="126"/>
      <c r="I6227" s="130" t="s">
        <v>16208</v>
      </c>
      <c r="J6227" s="126"/>
      <c r="K6227" s="126"/>
      <c r="L6227" s="126"/>
      <c r="M6227" s="126"/>
      <c r="N6227" s="226">
        <v>0</v>
      </c>
      <c r="O6227" s="226">
        <v>73</v>
      </c>
      <c r="P6227" s="126" t="s">
        <v>1331</v>
      </c>
    </row>
    <row r="6228" spans="1:16" ht="51">
      <c r="A6228" s="126">
        <v>526</v>
      </c>
      <c r="B6228" s="126"/>
      <c r="C6228" s="127" t="s">
        <v>847</v>
      </c>
      <c r="D6228" s="204">
        <v>43082</v>
      </c>
      <c r="E6228" s="126" t="s">
        <v>13229</v>
      </c>
      <c r="F6228" s="126" t="s">
        <v>3</v>
      </c>
      <c r="G6228" s="126">
        <v>1574437</v>
      </c>
      <c r="H6228" s="126"/>
      <c r="I6228" s="130" t="s">
        <v>16209</v>
      </c>
      <c r="J6228" s="126"/>
      <c r="K6228" s="126"/>
      <c r="L6228" s="126"/>
      <c r="M6228" s="126"/>
      <c r="N6228" s="226">
        <v>0</v>
      </c>
      <c r="O6228" s="226">
        <v>80</v>
      </c>
      <c r="P6228" s="126" t="s">
        <v>1331</v>
      </c>
    </row>
    <row r="6229" spans="1:16" ht="51">
      <c r="A6229" s="126" t="s">
        <v>620</v>
      </c>
      <c r="B6229" s="126"/>
      <c r="C6229" s="127" t="s">
        <v>714</v>
      </c>
      <c r="D6229" s="204">
        <v>43082</v>
      </c>
      <c r="E6229" s="126" t="s">
        <v>13230</v>
      </c>
      <c r="F6229" s="126" t="s">
        <v>3</v>
      </c>
      <c r="G6229" s="126">
        <v>1574442</v>
      </c>
      <c r="H6229" s="126"/>
      <c r="I6229" s="130" t="s">
        <v>16210</v>
      </c>
      <c r="J6229" s="126"/>
      <c r="K6229" s="126"/>
      <c r="L6229" s="126"/>
      <c r="M6229" s="126"/>
      <c r="N6229" s="226">
        <v>0</v>
      </c>
      <c r="O6229" s="226">
        <v>1455.47</v>
      </c>
      <c r="P6229" s="126" t="s">
        <v>1331</v>
      </c>
    </row>
    <row r="6230" spans="1:16" ht="38.25">
      <c r="A6230" s="126">
        <v>20</v>
      </c>
      <c r="B6230" s="126"/>
      <c r="C6230" s="127" t="s">
        <v>694</v>
      </c>
      <c r="D6230" s="204">
        <v>43082</v>
      </c>
      <c r="E6230" s="126" t="s">
        <v>13231</v>
      </c>
      <c r="F6230" s="126" t="s">
        <v>3</v>
      </c>
      <c r="G6230" s="126">
        <v>1574486</v>
      </c>
      <c r="H6230" s="126"/>
      <c r="I6230" s="130" t="s">
        <v>16211</v>
      </c>
      <c r="J6230" s="126"/>
      <c r="K6230" s="126"/>
      <c r="L6230" s="126"/>
      <c r="M6230" s="126"/>
      <c r="N6230" s="226">
        <v>0</v>
      </c>
      <c r="O6230" s="226">
        <v>220</v>
      </c>
      <c r="P6230" s="126" t="s">
        <v>1331</v>
      </c>
    </row>
    <row r="6231" spans="1:16" ht="63.75">
      <c r="A6231" s="126">
        <v>41</v>
      </c>
      <c r="B6231" s="126"/>
      <c r="C6231" s="127" t="s">
        <v>698</v>
      </c>
      <c r="D6231" s="204">
        <v>43082</v>
      </c>
      <c r="E6231" s="126" t="s">
        <v>13232</v>
      </c>
      <c r="F6231" s="126" t="s">
        <v>3</v>
      </c>
      <c r="G6231" s="126">
        <v>1574487</v>
      </c>
      <c r="H6231" s="126"/>
      <c r="I6231" s="130" t="s">
        <v>16212</v>
      </c>
      <c r="J6231" s="126"/>
      <c r="K6231" s="126"/>
      <c r="L6231" s="126"/>
      <c r="M6231" s="126"/>
      <c r="N6231" s="226">
        <v>0</v>
      </c>
      <c r="O6231" s="226">
        <v>1000</v>
      </c>
      <c r="P6231" s="126" t="s">
        <v>1331</v>
      </c>
    </row>
    <row r="6232" spans="1:16" ht="51">
      <c r="A6232" s="126">
        <v>586</v>
      </c>
      <c r="B6232" s="126"/>
      <c r="C6232" s="127" t="s">
        <v>223</v>
      </c>
      <c r="D6232" s="204">
        <v>43082</v>
      </c>
      <c r="E6232" s="126" t="s">
        <v>13233</v>
      </c>
      <c r="F6232" s="126" t="s">
        <v>3</v>
      </c>
      <c r="G6232" s="126">
        <v>1574488</v>
      </c>
      <c r="H6232" s="126"/>
      <c r="I6232" s="130" t="s">
        <v>16213</v>
      </c>
      <c r="J6232" s="126"/>
      <c r="K6232" s="126"/>
      <c r="L6232" s="126"/>
      <c r="M6232" s="126"/>
      <c r="N6232" s="226">
        <v>0</v>
      </c>
      <c r="O6232" s="226">
        <v>34674.1</v>
      </c>
      <c r="P6232" s="126" t="s">
        <v>1331</v>
      </c>
    </row>
    <row r="6233" spans="1:16" ht="38.25">
      <c r="A6233" s="126">
        <v>20</v>
      </c>
      <c r="B6233" s="126"/>
      <c r="C6233" s="127" t="s">
        <v>694</v>
      </c>
      <c r="D6233" s="204">
        <v>43082</v>
      </c>
      <c r="E6233" s="126" t="s">
        <v>13234</v>
      </c>
      <c r="F6233" s="126" t="s">
        <v>3</v>
      </c>
      <c r="G6233" s="126">
        <v>1574512</v>
      </c>
      <c r="H6233" s="126"/>
      <c r="I6233" s="130" t="s">
        <v>16214</v>
      </c>
      <c r="J6233" s="126"/>
      <c r="K6233" s="126"/>
      <c r="L6233" s="126"/>
      <c r="M6233" s="126"/>
      <c r="N6233" s="226">
        <v>0</v>
      </c>
      <c r="O6233" s="226">
        <v>140</v>
      </c>
      <c r="P6233" s="126" t="s">
        <v>1331</v>
      </c>
    </row>
    <row r="6234" spans="1:16" ht="51">
      <c r="A6234" s="126">
        <v>20</v>
      </c>
      <c r="B6234" s="126"/>
      <c r="C6234" s="127" t="s">
        <v>694</v>
      </c>
      <c r="D6234" s="204">
        <v>43082</v>
      </c>
      <c r="E6234" s="126" t="s">
        <v>13235</v>
      </c>
      <c r="F6234" s="126" t="s">
        <v>3</v>
      </c>
      <c r="G6234" s="126">
        <v>1574518</v>
      </c>
      <c r="H6234" s="126"/>
      <c r="I6234" s="130" t="s">
        <v>16215</v>
      </c>
      <c r="J6234" s="126"/>
      <c r="K6234" s="126"/>
      <c r="L6234" s="126"/>
      <c r="M6234" s="126"/>
      <c r="N6234" s="226">
        <v>0</v>
      </c>
      <c r="O6234" s="226">
        <v>140</v>
      </c>
      <c r="P6234" s="126" t="s">
        <v>1331</v>
      </c>
    </row>
    <row r="6235" spans="1:16" ht="51">
      <c r="A6235" s="126">
        <v>20</v>
      </c>
      <c r="B6235" s="126"/>
      <c r="C6235" s="127" t="s">
        <v>694</v>
      </c>
      <c r="D6235" s="204">
        <v>43082</v>
      </c>
      <c r="E6235" s="126" t="s">
        <v>13236</v>
      </c>
      <c r="F6235" s="126" t="s">
        <v>3</v>
      </c>
      <c r="G6235" s="126">
        <v>1574524</v>
      </c>
      <c r="H6235" s="126"/>
      <c r="I6235" s="130" t="s">
        <v>16216</v>
      </c>
      <c r="J6235" s="126"/>
      <c r="K6235" s="126"/>
      <c r="L6235" s="126"/>
      <c r="M6235" s="126"/>
      <c r="N6235" s="226">
        <v>0</v>
      </c>
      <c r="O6235" s="226">
        <v>140</v>
      </c>
      <c r="P6235" s="126" t="s">
        <v>1331</v>
      </c>
    </row>
    <row r="6236" spans="1:16" ht="38.25">
      <c r="A6236" s="126">
        <v>30</v>
      </c>
      <c r="B6236" s="126"/>
      <c r="C6236" s="127" t="s">
        <v>696</v>
      </c>
      <c r="D6236" s="204">
        <v>43082</v>
      </c>
      <c r="E6236" s="126" t="s">
        <v>13237</v>
      </c>
      <c r="F6236" s="126" t="s">
        <v>3</v>
      </c>
      <c r="G6236" s="126">
        <v>1574525</v>
      </c>
      <c r="H6236" s="126"/>
      <c r="I6236" s="130" t="s">
        <v>16217</v>
      </c>
      <c r="J6236" s="126"/>
      <c r="K6236" s="126"/>
      <c r="L6236" s="126"/>
      <c r="M6236" s="126"/>
      <c r="N6236" s="226">
        <v>0</v>
      </c>
      <c r="O6236" s="226">
        <v>34.5</v>
      </c>
      <c r="P6236" s="126" t="s">
        <v>1331</v>
      </c>
    </row>
    <row r="6237" spans="1:16" ht="51">
      <c r="A6237" s="126">
        <v>20</v>
      </c>
      <c r="B6237" s="126"/>
      <c r="C6237" s="127" t="s">
        <v>694</v>
      </c>
      <c r="D6237" s="204">
        <v>43082</v>
      </c>
      <c r="E6237" s="126" t="s">
        <v>13238</v>
      </c>
      <c r="F6237" s="126" t="s">
        <v>3</v>
      </c>
      <c r="G6237" s="126">
        <v>1574528</v>
      </c>
      <c r="H6237" s="126"/>
      <c r="I6237" s="130" t="s">
        <v>16218</v>
      </c>
      <c r="J6237" s="126"/>
      <c r="K6237" s="126"/>
      <c r="L6237" s="126"/>
      <c r="M6237" s="126"/>
      <c r="N6237" s="226">
        <v>0</v>
      </c>
      <c r="O6237" s="226">
        <v>140</v>
      </c>
      <c r="P6237" s="126" t="s">
        <v>1331</v>
      </c>
    </row>
    <row r="6238" spans="1:16" ht="51">
      <c r="A6238" s="126">
        <v>30</v>
      </c>
      <c r="B6238" s="126"/>
      <c r="C6238" s="127" t="s">
        <v>696</v>
      </c>
      <c r="D6238" s="204">
        <v>43082</v>
      </c>
      <c r="E6238" s="126" t="s">
        <v>13239</v>
      </c>
      <c r="F6238" s="126" t="s">
        <v>3</v>
      </c>
      <c r="G6238" s="126">
        <v>1574534</v>
      </c>
      <c r="H6238" s="126"/>
      <c r="I6238" s="130" t="s">
        <v>16219</v>
      </c>
      <c r="J6238" s="126"/>
      <c r="K6238" s="126"/>
      <c r="L6238" s="126"/>
      <c r="M6238" s="126"/>
      <c r="N6238" s="226">
        <v>0</v>
      </c>
      <c r="O6238" s="226">
        <v>1599</v>
      </c>
      <c r="P6238" s="126" t="s">
        <v>1331</v>
      </c>
    </row>
    <row r="6239" spans="1:16" ht="51">
      <c r="A6239" s="126">
        <v>681</v>
      </c>
      <c r="B6239" s="126"/>
      <c r="C6239" s="127" t="s">
        <v>238</v>
      </c>
      <c r="D6239" s="204">
        <v>43082</v>
      </c>
      <c r="E6239" s="126" t="s">
        <v>13240</v>
      </c>
      <c r="F6239" s="126" t="s">
        <v>3</v>
      </c>
      <c r="G6239" s="126">
        <v>1574564</v>
      </c>
      <c r="H6239" s="126"/>
      <c r="I6239" s="130" t="s">
        <v>16220</v>
      </c>
      <c r="J6239" s="126"/>
      <c r="K6239" s="126"/>
      <c r="L6239" s="126"/>
      <c r="M6239" s="126"/>
      <c r="N6239" s="226">
        <v>0</v>
      </c>
      <c r="O6239" s="226">
        <v>46</v>
      </c>
      <c r="P6239" s="126" t="s">
        <v>12606</v>
      </c>
    </row>
    <row r="6240" spans="1:16" ht="51">
      <c r="A6240" s="126">
        <v>681</v>
      </c>
      <c r="B6240" s="126"/>
      <c r="C6240" s="127" t="s">
        <v>238</v>
      </c>
      <c r="D6240" s="204">
        <v>43082</v>
      </c>
      <c r="E6240" s="126" t="s">
        <v>13241</v>
      </c>
      <c r="F6240" s="126" t="s">
        <v>3</v>
      </c>
      <c r="G6240" s="126">
        <v>1574567</v>
      </c>
      <c r="H6240" s="126"/>
      <c r="I6240" s="130" t="s">
        <v>16221</v>
      </c>
      <c r="J6240" s="126"/>
      <c r="K6240" s="126"/>
      <c r="L6240" s="126"/>
      <c r="M6240" s="126"/>
      <c r="N6240" s="226">
        <v>0</v>
      </c>
      <c r="O6240" s="226">
        <v>273</v>
      </c>
      <c r="P6240" s="126" t="s">
        <v>1331</v>
      </c>
    </row>
    <row r="6241" spans="1:16" ht="51">
      <c r="A6241" s="126">
        <v>681</v>
      </c>
      <c r="B6241" s="126"/>
      <c r="C6241" s="127" t="s">
        <v>238</v>
      </c>
      <c r="D6241" s="204">
        <v>43082</v>
      </c>
      <c r="E6241" s="126" t="s">
        <v>13242</v>
      </c>
      <c r="F6241" s="126" t="s">
        <v>3</v>
      </c>
      <c r="G6241" s="126">
        <v>1574606</v>
      </c>
      <c r="H6241" s="126"/>
      <c r="I6241" s="130" t="s">
        <v>16222</v>
      </c>
      <c r="J6241" s="126"/>
      <c r="K6241" s="126"/>
      <c r="L6241" s="126"/>
      <c r="M6241" s="126"/>
      <c r="N6241" s="226">
        <v>0</v>
      </c>
      <c r="O6241" s="226">
        <v>700</v>
      </c>
      <c r="P6241" s="126" t="s">
        <v>1331</v>
      </c>
    </row>
    <row r="6242" spans="1:16" ht="51">
      <c r="A6242" s="126" t="s">
        <v>620</v>
      </c>
      <c r="B6242" s="126"/>
      <c r="C6242" s="127" t="s">
        <v>714</v>
      </c>
      <c r="D6242" s="204">
        <v>43082</v>
      </c>
      <c r="E6242" s="126" t="s">
        <v>13243</v>
      </c>
      <c r="F6242" s="126" t="s">
        <v>3</v>
      </c>
      <c r="G6242" s="126">
        <v>1574609</v>
      </c>
      <c r="H6242" s="126"/>
      <c r="I6242" s="130" t="s">
        <v>16223</v>
      </c>
      <c r="J6242" s="126"/>
      <c r="K6242" s="126"/>
      <c r="L6242" s="126"/>
      <c r="M6242" s="126"/>
      <c r="N6242" s="226">
        <v>0</v>
      </c>
      <c r="O6242" s="226">
        <v>408.6</v>
      </c>
      <c r="P6242" s="126" t="s">
        <v>1331</v>
      </c>
    </row>
    <row r="6243" spans="1:16" ht="51">
      <c r="A6243" s="126">
        <v>48</v>
      </c>
      <c r="B6243" s="126"/>
      <c r="C6243" s="127" t="s">
        <v>701</v>
      </c>
      <c r="D6243" s="204">
        <v>43082</v>
      </c>
      <c r="E6243" s="126" t="s">
        <v>13244</v>
      </c>
      <c r="F6243" s="126" t="s">
        <v>3</v>
      </c>
      <c r="G6243" s="126">
        <v>1574617</v>
      </c>
      <c r="H6243" s="126"/>
      <c r="I6243" s="130" t="s">
        <v>16224</v>
      </c>
      <c r="J6243" s="126"/>
      <c r="K6243" s="126"/>
      <c r="L6243" s="126"/>
      <c r="M6243" s="126"/>
      <c r="N6243" s="226">
        <v>0</v>
      </c>
      <c r="O6243" s="226">
        <v>257</v>
      </c>
      <c r="P6243" s="126" t="s">
        <v>1331</v>
      </c>
    </row>
    <row r="6244" spans="1:16" ht="51">
      <c r="A6244" s="126">
        <v>523</v>
      </c>
      <c r="B6244" s="126"/>
      <c r="C6244" s="127" t="s">
        <v>846</v>
      </c>
      <c r="D6244" s="204">
        <v>43083</v>
      </c>
      <c r="E6244" s="126" t="s">
        <v>13245</v>
      </c>
      <c r="F6244" s="126" t="s">
        <v>3</v>
      </c>
      <c r="G6244" s="126">
        <v>1574763</v>
      </c>
      <c r="H6244" s="126"/>
      <c r="I6244" s="130" t="s">
        <v>16225</v>
      </c>
      <c r="J6244" s="126"/>
      <c r="K6244" s="126"/>
      <c r="L6244" s="126"/>
      <c r="M6244" s="126"/>
      <c r="N6244" s="226">
        <v>0</v>
      </c>
      <c r="O6244" s="226">
        <v>242.5</v>
      </c>
      <c r="P6244" s="126" t="s">
        <v>1331</v>
      </c>
    </row>
    <row r="6245" spans="1:16" ht="51">
      <c r="A6245" s="126">
        <v>523</v>
      </c>
      <c r="B6245" s="126"/>
      <c r="C6245" s="127" t="s">
        <v>846</v>
      </c>
      <c r="D6245" s="204">
        <v>43083</v>
      </c>
      <c r="E6245" s="126" t="s">
        <v>13246</v>
      </c>
      <c r="F6245" s="126" t="s">
        <v>3</v>
      </c>
      <c r="G6245" s="126">
        <v>1574765</v>
      </c>
      <c r="H6245" s="126"/>
      <c r="I6245" s="130" t="s">
        <v>16226</v>
      </c>
      <c r="J6245" s="126"/>
      <c r="K6245" s="126"/>
      <c r="L6245" s="126"/>
      <c r="M6245" s="126"/>
      <c r="N6245" s="226">
        <v>0</v>
      </c>
      <c r="O6245" s="226">
        <v>1322</v>
      </c>
      <c r="P6245" s="126" t="s">
        <v>1331</v>
      </c>
    </row>
    <row r="6246" spans="1:16" ht="51">
      <c r="A6246" s="126">
        <v>523</v>
      </c>
      <c r="B6246" s="126"/>
      <c r="C6246" s="127" t="s">
        <v>846</v>
      </c>
      <c r="D6246" s="204">
        <v>43083</v>
      </c>
      <c r="E6246" s="126" t="s">
        <v>13247</v>
      </c>
      <c r="F6246" s="126" t="s">
        <v>3</v>
      </c>
      <c r="G6246" s="126">
        <v>1574768</v>
      </c>
      <c r="H6246" s="126"/>
      <c r="I6246" s="130" t="s">
        <v>16227</v>
      </c>
      <c r="J6246" s="126"/>
      <c r="K6246" s="126"/>
      <c r="L6246" s="126"/>
      <c r="M6246" s="126"/>
      <c r="N6246" s="226">
        <v>0</v>
      </c>
      <c r="O6246" s="226">
        <v>36828.22</v>
      </c>
      <c r="P6246" s="126" t="s">
        <v>1331</v>
      </c>
    </row>
    <row r="6247" spans="1:16" ht="51">
      <c r="A6247" s="126">
        <v>523</v>
      </c>
      <c r="B6247" s="126"/>
      <c r="C6247" s="127" t="s">
        <v>846</v>
      </c>
      <c r="D6247" s="204">
        <v>43083</v>
      </c>
      <c r="E6247" s="126" t="s">
        <v>13248</v>
      </c>
      <c r="F6247" s="126" t="s">
        <v>3</v>
      </c>
      <c r="G6247" s="126">
        <v>1574772</v>
      </c>
      <c r="H6247" s="126"/>
      <c r="I6247" s="130" t="s">
        <v>16228</v>
      </c>
      <c r="J6247" s="126"/>
      <c r="K6247" s="126"/>
      <c r="L6247" s="126"/>
      <c r="M6247" s="126"/>
      <c r="N6247" s="226">
        <v>0</v>
      </c>
      <c r="O6247" s="226">
        <v>1348.66</v>
      </c>
      <c r="P6247" s="126" t="s">
        <v>1331</v>
      </c>
    </row>
    <row r="6248" spans="1:16" ht="51">
      <c r="A6248" s="126">
        <v>523</v>
      </c>
      <c r="B6248" s="126"/>
      <c r="C6248" s="127" t="s">
        <v>846</v>
      </c>
      <c r="D6248" s="204">
        <v>43083</v>
      </c>
      <c r="E6248" s="126" t="s">
        <v>13249</v>
      </c>
      <c r="F6248" s="126" t="s">
        <v>3</v>
      </c>
      <c r="G6248" s="126">
        <v>1574776</v>
      </c>
      <c r="H6248" s="126"/>
      <c r="I6248" s="130" t="s">
        <v>16229</v>
      </c>
      <c r="J6248" s="126"/>
      <c r="K6248" s="126"/>
      <c r="L6248" s="126"/>
      <c r="M6248" s="126"/>
      <c r="N6248" s="226">
        <v>0</v>
      </c>
      <c r="O6248" s="226">
        <v>277</v>
      </c>
      <c r="P6248" s="126" t="s">
        <v>1331</v>
      </c>
    </row>
    <row r="6249" spans="1:16" ht="63.75">
      <c r="A6249" s="126">
        <v>287</v>
      </c>
      <c r="B6249" s="126"/>
      <c r="C6249" s="127" t="s">
        <v>791</v>
      </c>
      <c r="D6249" s="204">
        <v>43083</v>
      </c>
      <c r="E6249" s="126" t="s">
        <v>13250</v>
      </c>
      <c r="F6249" s="126" t="s">
        <v>3</v>
      </c>
      <c r="G6249" s="126">
        <v>1574819</v>
      </c>
      <c r="H6249" s="126"/>
      <c r="I6249" s="130" t="s">
        <v>16230</v>
      </c>
      <c r="J6249" s="126"/>
      <c r="K6249" s="126"/>
      <c r="L6249" s="126"/>
      <c r="M6249" s="126"/>
      <c r="N6249" s="226">
        <v>0</v>
      </c>
      <c r="O6249" s="226">
        <v>15505.4</v>
      </c>
      <c r="P6249" s="126" t="s">
        <v>1331</v>
      </c>
    </row>
    <row r="6250" spans="1:16" ht="38.25">
      <c r="A6250" s="126">
        <v>46</v>
      </c>
      <c r="B6250" s="126"/>
      <c r="C6250" s="127" t="s">
        <v>699</v>
      </c>
      <c r="D6250" s="204">
        <v>43083</v>
      </c>
      <c r="E6250" s="126" t="s">
        <v>13251</v>
      </c>
      <c r="F6250" s="126" t="s">
        <v>3</v>
      </c>
      <c r="G6250" s="126">
        <v>1574828</v>
      </c>
      <c r="H6250" s="126"/>
      <c r="I6250" s="130" t="s">
        <v>16231</v>
      </c>
      <c r="J6250" s="126"/>
      <c r="K6250" s="126"/>
      <c r="L6250" s="126"/>
      <c r="M6250" s="126"/>
      <c r="N6250" s="226">
        <v>0</v>
      </c>
      <c r="O6250" s="226">
        <v>250</v>
      </c>
      <c r="P6250" s="126" t="s">
        <v>1331</v>
      </c>
    </row>
    <row r="6251" spans="1:16" ht="51">
      <c r="A6251" s="126">
        <v>523</v>
      </c>
      <c r="B6251" s="126"/>
      <c r="C6251" s="127" t="s">
        <v>846</v>
      </c>
      <c r="D6251" s="204">
        <v>43083</v>
      </c>
      <c r="E6251" s="126" t="s">
        <v>13252</v>
      </c>
      <c r="F6251" s="126" t="s">
        <v>3</v>
      </c>
      <c r="G6251" s="126">
        <v>1574883</v>
      </c>
      <c r="H6251" s="126"/>
      <c r="I6251" s="130" t="s">
        <v>16232</v>
      </c>
      <c r="J6251" s="126"/>
      <c r="K6251" s="126"/>
      <c r="L6251" s="126"/>
      <c r="M6251" s="126"/>
      <c r="N6251" s="226">
        <v>0</v>
      </c>
      <c r="O6251" s="223">
        <v>139</v>
      </c>
      <c r="P6251" s="126" t="s">
        <v>1331</v>
      </c>
    </row>
    <row r="6252" spans="1:16" ht="51">
      <c r="A6252" s="126">
        <v>523</v>
      </c>
      <c r="B6252" s="126"/>
      <c r="C6252" s="127" t="s">
        <v>846</v>
      </c>
      <c r="D6252" s="204">
        <v>43083</v>
      </c>
      <c r="E6252" s="126" t="s">
        <v>13253</v>
      </c>
      <c r="F6252" s="126" t="s">
        <v>3</v>
      </c>
      <c r="G6252" s="126">
        <v>1574886</v>
      </c>
      <c r="H6252" s="126"/>
      <c r="I6252" s="130" t="s">
        <v>16233</v>
      </c>
      <c r="J6252" s="126"/>
      <c r="K6252" s="126"/>
      <c r="L6252" s="126"/>
      <c r="M6252" s="126"/>
      <c r="N6252" s="226">
        <v>0</v>
      </c>
      <c r="O6252" s="226">
        <v>391</v>
      </c>
      <c r="P6252" s="126" t="s">
        <v>1331</v>
      </c>
    </row>
    <row r="6253" spans="1:16" ht="51">
      <c r="A6253" s="126">
        <v>41</v>
      </c>
      <c r="B6253" s="126"/>
      <c r="C6253" s="127" t="s">
        <v>698</v>
      </c>
      <c r="D6253" s="204">
        <v>43083</v>
      </c>
      <c r="E6253" s="126" t="s">
        <v>13254</v>
      </c>
      <c r="F6253" s="126" t="s">
        <v>3</v>
      </c>
      <c r="G6253" s="126">
        <v>1574889</v>
      </c>
      <c r="H6253" s="126"/>
      <c r="I6253" s="130" t="s">
        <v>16234</v>
      </c>
      <c r="J6253" s="126"/>
      <c r="K6253" s="126"/>
      <c r="L6253" s="126"/>
      <c r="M6253" s="126"/>
      <c r="N6253" s="226">
        <v>0</v>
      </c>
      <c r="O6253" s="226">
        <v>1359018.08</v>
      </c>
      <c r="P6253" s="126" t="s">
        <v>1331</v>
      </c>
    </row>
    <row r="6254" spans="1:16" ht="51">
      <c r="A6254" s="126">
        <v>41</v>
      </c>
      <c r="B6254" s="126"/>
      <c r="C6254" s="127" t="s">
        <v>698</v>
      </c>
      <c r="D6254" s="204">
        <v>43083</v>
      </c>
      <c r="E6254" s="126" t="s">
        <v>13255</v>
      </c>
      <c r="F6254" s="126" t="s">
        <v>3</v>
      </c>
      <c r="G6254" s="126">
        <v>1574895</v>
      </c>
      <c r="H6254" s="126"/>
      <c r="I6254" s="130" t="s">
        <v>16235</v>
      </c>
      <c r="J6254" s="126"/>
      <c r="K6254" s="126"/>
      <c r="L6254" s="126"/>
      <c r="M6254" s="126"/>
      <c r="N6254" s="226">
        <v>0</v>
      </c>
      <c r="O6254" s="226">
        <v>146409.18</v>
      </c>
      <c r="P6254" s="126" t="s">
        <v>1331</v>
      </c>
    </row>
    <row r="6255" spans="1:16" ht="63.75">
      <c r="A6255" s="126" t="s">
        <v>620</v>
      </c>
      <c r="B6255" s="126"/>
      <c r="C6255" s="127" t="s">
        <v>714</v>
      </c>
      <c r="D6255" s="204">
        <v>43083</v>
      </c>
      <c r="E6255" s="126" t="s">
        <v>13256</v>
      </c>
      <c r="F6255" s="126" t="s">
        <v>3</v>
      </c>
      <c r="G6255" s="126">
        <v>1574945</v>
      </c>
      <c r="H6255" s="126"/>
      <c r="I6255" s="130" t="s">
        <v>16236</v>
      </c>
      <c r="J6255" s="126"/>
      <c r="K6255" s="126"/>
      <c r="L6255" s="126"/>
      <c r="M6255" s="126"/>
      <c r="N6255" s="226">
        <v>0</v>
      </c>
      <c r="O6255" s="226">
        <v>2122.12</v>
      </c>
      <c r="P6255" s="126" t="s">
        <v>1331</v>
      </c>
    </row>
    <row r="6256" spans="1:16" ht="63.75">
      <c r="A6256" s="126" t="s">
        <v>620</v>
      </c>
      <c r="B6256" s="126"/>
      <c r="C6256" s="127" t="s">
        <v>714</v>
      </c>
      <c r="D6256" s="204">
        <v>43083</v>
      </c>
      <c r="E6256" s="126" t="s">
        <v>13257</v>
      </c>
      <c r="F6256" s="126" t="s">
        <v>3</v>
      </c>
      <c r="G6256" s="126">
        <v>1574947</v>
      </c>
      <c r="H6256" s="126"/>
      <c r="I6256" s="130" t="s">
        <v>16237</v>
      </c>
      <c r="J6256" s="126"/>
      <c r="K6256" s="126"/>
      <c r="L6256" s="126"/>
      <c r="M6256" s="126"/>
      <c r="N6256" s="226">
        <v>0</v>
      </c>
      <c r="O6256" s="226">
        <v>2269.14</v>
      </c>
      <c r="P6256" s="126" t="s">
        <v>1331</v>
      </c>
    </row>
    <row r="6257" spans="1:16" ht="51">
      <c r="A6257" s="126" t="s">
        <v>620</v>
      </c>
      <c r="B6257" s="126"/>
      <c r="C6257" s="127" t="s">
        <v>714</v>
      </c>
      <c r="D6257" s="204">
        <v>43083</v>
      </c>
      <c r="E6257" s="126" t="s">
        <v>13258</v>
      </c>
      <c r="F6257" s="126" t="s">
        <v>3</v>
      </c>
      <c r="G6257" s="126">
        <v>1574950</v>
      </c>
      <c r="H6257" s="126"/>
      <c r="I6257" s="130" t="s">
        <v>16238</v>
      </c>
      <c r="J6257" s="126"/>
      <c r="K6257" s="126"/>
      <c r="L6257" s="126"/>
      <c r="M6257" s="126"/>
      <c r="N6257" s="226">
        <v>0</v>
      </c>
      <c r="O6257" s="226">
        <v>2031.58</v>
      </c>
      <c r="P6257" s="126" t="s">
        <v>1331</v>
      </c>
    </row>
    <row r="6258" spans="1:16" ht="51">
      <c r="A6258" s="126">
        <v>224</v>
      </c>
      <c r="B6258" s="126"/>
      <c r="C6258" s="127" t="s">
        <v>120</v>
      </c>
      <c r="D6258" s="204">
        <v>43083</v>
      </c>
      <c r="E6258" s="126" t="s">
        <v>13259</v>
      </c>
      <c r="F6258" s="126" t="s">
        <v>3</v>
      </c>
      <c r="G6258" s="126">
        <v>1574952</v>
      </c>
      <c r="H6258" s="126"/>
      <c r="I6258" s="130" t="s">
        <v>16239</v>
      </c>
      <c r="J6258" s="126"/>
      <c r="K6258" s="126"/>
      <c r="L6258" s="126"/>
      <c r="M6258" s="126"/>
      <c r="N6258" s="226">
        <v>0</v>
      </c>
      <c r="O6258" s="226">
        <v>407056.31</v>
      </c>
      <c r="P6258" s="126" t="s">
        <v>1331</v>
      </c>
    </row>
    <row r="6259" spans="1:16" ht="63.75">
      <c r="A6259" s="126">
        <v>660</v>
      </c>
      <c r="B6259" s="126"/>
      <c r="C6259" s="127" t="s">
        <v>234</v>
      </c>
      <c r="D6259" s="204">
        <v>43083</v>
      </c>
      <c r="E6259" s="126" t="s">
        <v>13260</v>
      </c>
      <c r="F6259" s="126" t="s">
        <v>3</v>
      </c>
      <c r="G6259" s="126">
        <v>1574982</v>
      </c>
      <c r="H6259" s="126"/>
      <c r="I6259" s="130" t="s">
        <v>16240</v>
      </c>
      <c r="J6259" s="126"/>
      <c r="K6259" s="126"/>
      <c r="L6259" s="126"/>
      <c r="M6259" s="126"/>
      <c r="N6259" s="226">
        <v>0</v>
      </c>
      <c r="O6259" s="226">
        <v>14.37</v>
      </c>
      <c r="P6259" s="126" t="s">
        <v>1331</v>
      </c>
    </row>
    <row r="6260" spans="1:16" ht="51">
      <c r="A6260" s="126">
        <v>41</v>
      </c>
      <c r="B6260" s="126"/>
      <c r="C6260" s="127" t="s">
        <v>698</v>
      </c>
      <c r="D6260" s="204">
        <v>43083</v>
      </c>
      <c r="E6260" s="126" t="s">
        <v>13261</v>
      </c>
      <c r="F6260" s="126" t="s">
        <v>3</v>
      </c>
      <c r="G6260" s="126">
        <v>1575019</v>
      </c>
      <c r="H6260" s="126"/>
      <c r="I6260" s="130" t="s">
        <v>16241</v>
      </c>
      <c r="J6260" s="126"/>
      <c r="K6260" s="126"/>
      <c r="L6260" s="126"/>
      <c r="M6260" s="126"/>
      <c r="N6260" s="226">
        <v>0</v>
      </c>
      <c r="O6260" s="226">
        <v>228.3</v>
      </c>
      <c r="P6260" s="126" t="s">
        <v>1331</v>
      </c>
    </row>
    <row r="6261" spans="1:16" ht="51">
      <c r="A6261" s="126">
        <v>253</v>
      </c>
      <c r="B6261" s="126"/>
      <c r="C6261" s="127" t="s">
        <v>779</v>
      </c>
      <c r="D6261" s="204">
        <v>43083</v>
      </c>
      <c r="E6261" s="126" t="s">
        <v>13262</v>
      </c>
      <c r="F6261" s="126" t="s">
        <v>3</v>
      </c>
      <c r="G6261" s="126">
        <v>1575040</v>
      </c>
      <c r="H6261" s="126"/>
      <c r="I6261" s="130" t="s">
        <v>16242</v>
      </c>
      <c r="J6261" s="126"/>
      <c r="K6261" s="126"/>
      <c r="L6261" s="126"/>
      <c r="M6261" s="126"/>
      <c r="N6261" s="226">
        <v>0</v>
      </c>
      <c r="O6261" s="226">
        <v>181218</v>
      </c>
      <c r="P6261" s="126" t="s">
        <v>1331</v>
      </c>
    </row>
    <row r="6262" spans="1:16" ht="63.75">
      <c r="A6262" s="126" t="s">
        <v>620</v>
      </c>
      <c r="B6262" s="126"/>
      <c r="C6262" s="127" t="s">
        <v>714</v>
      </c>
      <c r="D6262" s="204">
        <v>43083</v>
      </c>
      <c r="E6262" s="126" t="s">
        <v>13263</v>
      </c>
      <c r="F6262" s="126" t="s">
        <v>3</v>
      </c>
      <c r="G6262" s="126">
        <v>1575041</v>
      </c>
      <c r="H6262" s="126"/>
      <c r="I6262" s="130" t="s">
        <v>16243</v>
      </c>
      <c r="J6262" s="126"/>
      <c r="K6262" s="126"/>
      <c r="L6262" s="126"/>
      <c r="M6262" s="126"/>
      <c r="N6262" s="226">
        <v>0</v>
      </c>
      <c r="O6262" s="226">
        <v>18113.34</v>
      </c>
      <c r="P6262" s="126" t="s">
        <v>1331</v>
      </c>
    </row>
    <row r="6263" spans="1:16" ht="51">
      <c r="A6263" s="126">
        <v>46</v>
      </c>
      <c r="B6263" s="126"/>
      <c r="C6263" s="127" t="s">
        <v>699</v>
      </c>
      <c r="D6263" s="204">
        <v>43083</v>
      </c>
      <c r="E6263" s="126" t="s">
        <v>13264</v>
      </c>
      <c r="F6263" s="126" t="s">
        <v>3</v>
      </c>
      <c r="G6263" s="126">
        <v>1575047</v>
      </c>
      <c r="H6263" s="126"/>
      <c r="I6263" s="130" t="s">
        <v>16244</v>
      </c>
      <c r="J6263" s="126"/>
      <c r="K6263" s="126"/>
      <c r="L6263" s="126"/>
      <c r="M6263" s="126"/>
      <c r="N6263" s="226">
        <v>0</v>
      </c>
      <c r="O6263" s="226">
        <v>2399</v>
      </c>
      <c r="P6263" s="126" t="s">
        <v>1331</v>
      </c>
    </row>
    <row r="6264" spans="1:16" ht="51">
      <c r="A6264" s="126">
        <v>283</v>
      </c>
      <c r="B6264" s="126"/>
      <c r="C6264" s="127" t="s">
        <v>146</v>
      </c>
      <c r="D6264" s="204">
        <v>43083</v>
      </c>
      <c r="E6264" s="126" t="s">
        <v>13265</v>
      </c>
      <c r="F6264" s="126" t="s">
        <v>3</v>
      </c>
      <c r="G6264" s="126">
        <v>1575052</v>
      </c>
      <c r="H6264" s="126"/>
      <c r="I6264" s="130" t="s">
        <v>16245</v>
      </c>
      <c r="J6264" s="126"/>
      <c r="K6264" s="126"/>
      <c r="L6264" s="126"/>
      <c r="M6264" s="126"/>
      <c r="N6264" s="226">
        <v>0</v>
      </c>
      <c r="O6264" s="226">
        <v>25421.31</v>
      </c>
      <c r="P6264" s="126" t="s">
        <v>1331</v>
      </c>
    </row>
    <row r="6265" spans="1:16" ht="51">
      <c r="A6265" s="126">
        <v>283</v>
      </c>
      <c r="B6265" s="126"/>
      <c r="C6265" s="127" t="s">
        <v>146</v>
      </c>
      <c r="D6265" s="204">
        <v>43083</v>
      </c>
      <c r="E6265" s="126" t="s">
        <v>13266</v>
      </c>
      <c r="F6265" s="126" t="s">
        <v>3</v>
      </c>
      <c r="G6265" s="126">
        <v>1575053</v>
      </c>
      <c r="H6265" s="126"/>
      <c r="I6265" s="130" t="s">
        <v>16246</v>
      </c>
      <c r="J6265" s="126"/>
      <c r="K6265" s="126"/>
      <c r="L6265" s="126"/>
      <c r="M6265" s="126"/>
      <c r="N6265" s="226">
        <v>0</v>
      </c>
      <c r="O6265" s="226">
        <v>279.60000000000002</v>
      </c>
      <c r="P6265" s="126" t="s">
        <v>1331</v>
      </c>
    </row>
    <row r="6266" spans="1:16" ht="51">
      <c r="A6266" s="126">
        <v>283</v>
      </c>
      <c r="B6266" s="126"/>
      <c r="C6266" s="127" t="s">
        <v>146</v>
      </c>
      <c r="D6266" s="204">
        <v>43083</v>
      </c>
      <c r="E6266" s="126" t="s">
        <v>13267</v>
      </c>
      <c r="F6266" s="126" t="s">
        <v>3</v>
      </c>
      <c r="G6266" s="126">
        <v>1575059</v>
      </c>
      <c r="H6266" s="126"/>
      <c r="I6266" s="130" t="s">
        <v>16247</v>
      </c>
      <c r="J6266" s="126"/>
      <c r="K6266" s="126"/>
      <c r="L6266" s="126"/>
      <c r="M6266" s="126"/>
      <c r="N6266" s="226">
        <v>0</v>
      </c>
      <c r="O6266" s="226">
        <v>1315.8</v>
      </c>
      <c r="P6266" s="126" t="s">
        <v>1331</v>
      </c>
    </row>
    <row r="6267" spans="1:16" ht="63.75">
      <c r="A6267" s="126">
        <v>683</v>
      </c>
      <c r="B6267" s="126"/>
      <c r="C6267" s="127" t="s">
        <v>869</v>
      </c>
      <c r="D6267" s="204">
        <v>43083</v>
      </c>
      <c r="E6267" s="126" t="s">
        <v>13268</v>
      </c>
      <c r="F6267" s="126" t="s">
        <v>3</v>
      </c>
      <c r="G6267" s="126">
        <v>1575089</v>
      </c>
      <c r="H6267" s="126"/>
      <c r="I6267" s="130" t="s">
        <v>16248</v>
      </c>
      <c r="J6267" s="126"/>
      <c r="K6267" s="126"/>
      <c r="L6267" s="126"/>
      <c r="M6267" s="126"/>
      <c r="N6267" s="226">
        <v>0</v>
      </c>
      <c r="O6267" s="226">
        <v>1546</v>
      </c>
      <c r="P6267" s="126" t="s">
        <v>1331</v>
      </c>
    </row>
    <row r="6268" spans="1:16" ht="51">
      <c r="A6268" s="126">
        <v>283</v>
      </c>
      <c r="B6268" s="126"/>
      <c r="C6268" s="127" t="s">
        <v>146</v>
      </c>
      <c r="D6268" s="204">
        <v>43083</v>
      </c>
      <c r="E6268" s="126" t="s">
        <v>13269</v>
      </c>
      <c r="F6268" s="126" t="s">
        <v>3</v>
      </c>
      <c r="G6268" s="126">
        <v>1575109</v>
      </c>
      <c r="H6268" s="126"/>
      <c r="I6268" s="130" t="s">
        <v>16249</v>
      </c>
      <c r="J6268" s="126"/>
      <c r="K6268" s="126"/>
      <c r="L6268" s="126"/>
      <c r="M6268" s="126"/>
      <c r="N6268" s="226">
        <v>0</v>
      </c>
      <c r="O6268" s="226">
        <v>4667.1099999999997</v>
      </c>
      <c r="P6268" s="126" t="s">
        <v>1331</v>
      </c>
    </row>
    <row r="6269" spans="1:16" ht="51">
      <c r="A6269" s="126">
        <v>283</v>
      </c>
      <c r="B6269" s="126"/>
      <c r="C6269" s="127" t="s">
        <v>146</v>
      </c>
      <c r="D6269" s="204">
        <v>43083</v>
      </c>
      <c r="E6269" s="126" t="s">
        <v>13270</v>
      </c>
      <c r="F6269" s="126" t="s">
        <v>3</v>
      </c>
      <c r="G6269" s="126">
        <v>1574771</v>
      </c>
      <c r="H6269" s="126"/>
      <c r="I6269" s="130" t="s">
        <v>16250</v>
      </c>
      <c r="J6269" s="126"/>
      <c r="K6269" s="126"/>
      <c r="L6269" s="126"/>
      <c r="M6269" s="126"/>
      <c r="N6269" s="226">
        <v>0</v>
      </c>
      <c r="O6269" s="226">
        <v>246</v>
      </c>
      <c r="P6269" s="126" t="s">
        <v>1331</v>
      </c>
    </row>
    <row r="6270" spans="1:16" ht="51">
      <c r="A6270" s="126" t="s">
        <v>620</v>
      </c>
      <c r="B6270" s="126"/>
      <c r="C6270" s="127" t="s">
        <v>714</v>
      </c>
      <c r="D6270" s="204">
        <v>43083</v>
      </c>
      <c r="E6270" s="126" t="s">
        <v>13271</v>
      </c>
      <c r="F6270" s="126" t="s">
        <v>3</v>
      </c>
      <c r="G6270" s="126">
        <v>1574795</v>
      </c>
      <c r="H6270" s="126"/>
      <c r="I6270" s="130" t="s">
        <v>16251</v>
      </c>
      <c r="J6270" s="126"/>
      <c r="K6270" s="126"/>
      <c r="L6270" s="126"/>
      <c r="M6270" s="126"/>
      <c r="N6270" s="226">
        <v>0</v>
      </c>
      <c r="O6270" s="226">
        <v>3148.35</v>
      </c>
      <c r="P6270" s="126" t="s">
        <v>1331</v>
      </c>
    </row>
    <row r="6271" spans="1:16" ht="63.75">
      <c r="A6271" s="126" t="s">
        <v>620</v>
      </c>
      <c r="B6271" s="126"/>
      <c r="C6271" s="127" t="s">
        <v>714</v>
      </c>
      <c r="D6271" s="204">
        <v>43083</v>
      </c>
      <c r="E6271" s="126" t="s">
        <v>13272</v>
      </c>
      <c r="F6271" s="126" t="s">
        <v>3</v>
      </c>
      <c r="G6271" s="126">
        <v>1574805</v>
      </c>
      <c r="H6271" s="126"/>
      <c r="I6271" s="130" t="s">
        <v>16252</v>
      </c>
      <c r="J6271" s="126"/>
      <c r="K6271" s="126"/>
      <c r="L6271" s="126"/>
      <c r="M6271" s="126"/>
      <c r="N6271" s="226">
        <v>0</v>
      </c>
      <c r="O6271" s="226">
        <v>242.73</v>
      </c>
      <c r="P6271" s="126" t="s">
        <v>1331</v>
      </c>
    </row>
    <row r="6272" spans="1:16" ht="38.25">
      <c r="A6272" s="126">
        <v>283</v>
      </c>
      <c r="B6272" s="126"/>
      <c r="C6272" s="127" t="s">
        <v>146</v>
      </c>
      <c r="D6272" s="204">
        <v>43083</v>
      </c>
      <c r="E6272" s="126" t="s">
        <v>13273</v>
      </c>
      <c r="F6272" s="126" t="s">
        <v>3</v>
      </c>
      <c r="G6272" s="126">
        <v>1574812</v>
      </c>
      <c r="H6272" s="126"/>
      <c r="I6272" s="130" t="s">
        <v>16253</v>
      </c>
      <c r="J6272" s="126"/>
      <c r="K6272" s="126"/>
      <c r="L6272" s="126"/>
      <c r="M6272" s="126"/>
      <c r="N6272" s="226">
        <v>0</v>
      </c>
      <c r="O6272" s="226">
        <v>927.5</v>
      </c>
      <c r="P6272" s="126" t="s">
        <v>1331</v>
      </c>
    </row>
    <row r="6273" spans="1:16" ht="51">
      <c r="A6273" s="126" t="s">
        <v>620</v>
      </c>
      <c r="B6273" s="126"/>
      <c r="C6273" s="127" t="s">
        <v>714</v>
      </c>
      <c r="D6273" s="204">
        <v>43083</v>
      </c>
      <c r="E6273" s="126" t="s">
        <v>13274</v>
      </c>
      <c r="F6273" s="126" t="s">
        <v>3</v>
      </c>
      <c r="G6273" s="126">
        <v>1574821</v>
      </c>
      <c r="H6273" s="126"/>
      <c r="I6273" s="130" t="s">
        <v>16254</v>
      </c>
      <c r="J6273" s="126"/>
      <c r="K6273" s="126"/>
      <c r="L6273" s="126"/>
      <c r="M6273" s="126"/>
      <c r="N6273" s="226">
        <v>0</v>
      </c>
      <c r="O6273" s="226">
        <v>35</v>
      </c>
      <c r="P6273" s="126" t="s">
        <v>1331</v>
      </c>
    </row>
    <row r="6274" spans="1:16" ht="51">
      <c r="A6274" s="126">
        <v>48</v>
      </c>
      <c r="B6274" s="126"/>
      <c r="C6274" s="127" t="s">
        <v>701</v>
      </c>
      <c r="D6274" s="204">
        <v>43083</v>
      </c>
      <c r="E6274" s="126" t="s">
        <v>13275</v>
      </c>
      <c r="F6274" s="126" t="s">
        <v>3</v>
      </c>
      <c r="G6274" s="126">
        <v>1574825</v>
      </c>
      <c r="H6274" s="126"/>
      <c r="I6274" s="130" t="s">
        <v>16255</v>
      </c>
      <c r="J6274" s="126"/>
      <c r="K6274" s="126"/>
      <c r="L6274" s="126"/>
      <c r="M6274" s="126"/>
      <c r="N6274" s="226">
        <v>0</v>
      </c>
      <c r="O6274" s="226">
        <v>24</v>
      </c>
      <c r="P6274" s="126" t="s">
        <v>1331</v>
      </c>
    </row>
    <row r="6275" spans="1:16" ht="38.25">
      <c r="A6275" s="126">
        <v>46</v>
      </c>
      <c r="B6275" s="126"/>
      <c r="C6275" s="127" t="s">
        <v>699</v>
      </c>
      <c r="D6275" s="204">
        <v>43083</v>
      </c>
      <c r="E6275" s="126" t="s">
        <v>13276</v>
      </c>
      <c r="F6275" s="126" t="s">
        <v>3</v>
      </c>
      <c r="G6275" s="126">
        <v>1574829</v>
      </c>
      <c r="H6275" s="126"/>
      <c r="I6275" s="130" t="s">
        <v>16256</v>
      </c>
      <c r="J6275" s="126"/>
      <c r="K6275" s="126"/>
      <c r="L6275" s="126"/>
      <c r="M6275" s="126"/>
      <c r="N6275" s="226">
        <v>0</v>
      </c>
      <c r="O6275" s="226">
        <v>296</v>
      </c>
      <c r="P6275" s="126" t="s">
        <v>1331</v>
      </c>
    </row>
    <row r="6276" spans="1:16" ht="51">
      <c r="A6276" s="126">
        <v>586</v>
      </c>
      <c r="B6276" s="126"/>
      <c r="C6276" s="127" t="s">
        <v>223</v>
      </c>
      <c r="D6276" s="204">
        <v>43083</v>
      </c>
      <c r="E6276" s="126" t="s">
        <v>13277</v>
      </c>
      <c r="F6276" s="126" t="s">
        <v>3</v>
      </c>
      <c r="G6276" s="126">
        <v>1574918</v>
      </c>
      <c r="H6276" s="126"/>
      <c r="I6276" s="130" t="s">
        <v>16257</v>
      </c>
      <c r="J6276" s="126"/>
      <c r="K6276" s="126"/>
      <c r="L6276" s="126"/>
      <c r="M6276" s="126"/>
      <c r="N6276" s="226">
        <v>0</v>
      </c>
      <c r="O6276" s="226">
        <v>25049</v>
      </c>
      <c r="P6276" s="126" t="s">
        <v>1331</v>
      </c>
    </row>
    <row r="6277" spans="1:16" ht="51">
      <c r="A6277" s="126" t="s">
        <v>620</v>
      </c>
      <c r="B6277" s="126"/>
      <c r="C6277" s="127" t="s">
        <v>714</v>
      </c>
      <c r="D6277" s="204">
        <v>43083</v>
      </c>
      <c r="E6277" s="126" t="s">
        <v>13278</v>
      </c>
      <c r="F6277" s="126" t="s">
        <v>3</v>
      </c>
      <c r="G6277" s="126">
        <v>1574935</v>
      </c>
      <c r="H6277" s="126"/>
      <c r="I6277" s="130" t="s">
        <v>16258</v>
      </c>
      <c r="J6277" s="126"/>
      <c r="K6277" s="126"/>
      <c r="L6277" s="126"/>
      <c r="M6277" s="126"/>
      <c r="N6277" s="226">
        <v>0</v>
      </c>
      <c r="O6277" s="226">
        <v>260.8</v>
      </c>
      <c r="P6277" s="126" t="s">
        <v>1331</v>
      </c>
    </row>
    <row r="6278" spans="1:16" ht="51">
      <c r="A6278" s="126" t="s">
        <v>620</v>
      </c>
      <c r="B6278" s="126"/>
      <c r="C6278" s="127" t="s">
        <v>714</v>
      </c>
      <c r="D6278" s="204">
        <v>43083</v>
      </c>
      <c r="E6278" s="126" t="s">
        <v>13279</v>
      </c>
      <c r="F6278" s="126" t="s">
        <v>3</v>
      </c>
      <c r="G6278" s="126">
        <v>1574939</v>
      </c>
      <c r="H6278" s="126"/>
      <c r="I6278" s="130" t="s">
        <v>16259</v>
      </c>
      <c r="J6278" s="126"/>
      <c r="K6278" s="126"/>
      <c r="L6278" s="126"/>
      <c r="M6278" s="126"/>
      <c r="N6278" s="226">
        <v>0</v>
      </c>
      <c r="O6278" s="226">
        <v>267.89999999999998</v>
      </c>
      <c r="P6278" s="126" t="s">
        <v>1331</v>
      </c>
    </row>
    <row r="6279" spans="1:16" ht="63.75">
      <c r="A6279" s="126" t="s">
        <v>620</v>
      </c>
      <c r="B6279" s="126"/>
      <c r="C6279" s="127" t="s">
        <v>714</v>
      </c>
      <c r="D6279" s="204">
        <v>43083</v>
      </c>
      <c r="E6279" s="126" t="s">
        <v>13280</v>
      </c>
      <c r="F6279" s="126" t="s">
        <v>3</v>
      </c>
      <c r="G6279" s="126">
        <v>1574957</v>
      </c>
      <c r="H6279" s="126"/>
      <c r="I6279" s="130" t="s">
        <v>16260</v>
      </c>
      <c r="J6279" s="126"/>
      <c r="K6279" s="126"/>
      <c r="L6279" s="126"/>
      <c r="M6279" s="126"/>
      <c r="N6279" s="226">
        <v>0</v>
      </c>
      <c r="O6279" s="226">
        <v>1467.3</v>
      </c>
      <c r="P6279" s="126" t="s">
        <v>1331</v>
      </c>
    </row>
    <row r="6280" spans="1:16" ht="51">
      <c r="A6280" s="126" t="s">
        <v>620</v>
      </c>
      <c r="B6280" s="126"/>
      <c r="C6280" s="127" t="s">
        <v>714</v>
      </c>
      <c r="D6280" s="204">
        <v>43083</v>
      </c>
      <c r="E6280" s="126" t="s">
        <v>13281</v>
      </c>
      <c r="F6280" s="126" t="s">
        <v>3</v>
      </c>
      <c r="G6280" s="126">
        <v>1574989</v>
      </c>
      <c r="H6280" s="126"/>
      <c r="I6280" s="130" t="s">
        <v>16261</v>
      </c>
      <c r="J6280" s="126"/>
      <c r="K6280" s="126"/>
      <c r="L6280" s="126"/>
      <c r="M6280" s="126"/>
      <c r="N6280" s="226">
        <v>0</v>
      </c>
      <c r="O6280" s="226">
        <v>296.89999999999998</v>
      </c>
      <c r="P6280" s="126" t="s">
        <v>1331</v>
      </c>
    </row>
    <row r="6281" spans="1:16" ht="63.75">
      <c r="A6281" s="126">
        <v>46</v>
      </c>
      <c r="B6281" s="126"/>
      <c r="C6281" s="127" t="s">
        <v>699</v>
      </c>
      <c r="D6281" s="204">
        <v>43083</v>
      </c>
      <c r="E6281" s="126" t="s">
        <v>13282</v>
      </c>
      <c r="F6281" s="126" t="s">
        <v>3</v>
      </c>
      <c r="G6281" s="126">
        <v>1574998</v>
      </c>
      <c r="H6281" s="126"/>
      <c r="I6281" s="130" t="s">
        <v>16262</v>
      </c>
      <c r="J6281" s="126"/>
      <c r="K6281" s="126"/>
      <c r="L6281" s="126"/>
      <c r="M6281" s="126"/>
      <c r="N6281" s="226">
        <v>0</v>
      </c>
      <c r="O6281" s="226">
        <v>10</v>
      </c>
      <c r="P6281" s="126" t="s">
        <v>1331</v>
      </c>
    </row>
    <row r="6282" spans="1:16" ht="38.25">
      <c r="A6282" s="126">
        <v>283</v>
      </c>
      <c r="B6282" s="126"/>
      <c r="C6282" s="127" t="s">
        <v>146</v>
      </c>
      <c r="D6282" s="204">
        <v>43083</v>
      </c>
      <c r="E6282" s="126" t="s">
        <v>13283</v>
      </c>
      <c r="F6282" s="126" t="s">
        <v>3</v>
      </c>
      <c r="G6282" s="126">
        <v>1575015</v>
      </c>
      <c r="H6282" s="126"/>
      <c r="I6282" s="130" t="s">
        <v>16263</v>
      </c>
      <c r="J6282" s="126"/>
      <c r="K6282" s="126"/>
      <c r="L6282" s="126"/>
      <c r="M6282" s="126"/>
      <c r="N6282" s="226">
        <v>0</v>
      </c>
      <c r="O6282" s="226">
        <v>1399</v>
      </c>
      <c r="P6282" s="126" t="s">
        <v>1331</v>
      </c>
    </row>
    <row r="6283" spans="1:16" ht="51">
      <c r="A6283" s="126" t="s">
        <v>620</v>
      </c>
      <c r="B6283" s="126"/>
      <c r="C6283" s="127" t="s">
        <v>714</v>
      </c>
      <c r="D6283" s="204">
        <v>43083</v>
      </c>
      <c r="E6283" s="126" t="s">
        <v>13284</v>
      </c>
      <c r="F6283" s="126" t="s">
        <v>3</v>
      </c>
      <c r="G6283" s="126">
        <v>1575033</v>
      </c>
      <c r="H6283" s="126"/>
      <c r="I6283" s="130" t="s">
        <v>16264</v>
      </c>
      <c r="J6283" s="126"/>
      <c r="K6283" s="126"/>
      <c r="L6283" s="126"/>
      <c r="M6283" s="126"/>
      <c r="N6283" s="226">
        <v>0</v>
      </c>
      <c r="O6283" s="226">
        <v>140</v>
      </c>
      <c r="P6283" s="126" t="s">
        <v>1331</v>
      </c>
    </row>
    <row r="6284" spans="1:16" ht="38.25">
      <c r="A6284" s="126">
        <v>20</v>
      </c>
      <c r="B6284" s="126"/>
      <c r="C6284" s="127" t="s">
        <v>694</v>
      </c>
      <c r="D6284" s="204">
        <v>43083</v>
      </c>
      <c r="E6284" s="126" t="s">
        <v>13285</v>
      </c>
      <c r="F6284" s="126" t="s">
        <v>3</v>
      </c>
      <c r="G6284" s="126">
        <v>1575048</v>
      </c>
      <c r="H6284" s="126"/>
      <c r="I6284" s="130" t="s">
        <v>16265</v>
      </c>
      <c r="J6284" s="126"/>
      <c r="K6284" s="126"/>
      <c r="L6284" s="126"/>
      <c r="M6284" s="126"/>
      <c r="N6284" s="226">
        <v>0</v>
      </c>
      <c r="O6284" s="226">
        <v>513.14</v>
      </c>
      <c r="P6284" s="126" t="s">
        <v>1331</v>
      </c>
    </row>
    <row r="6285" spans="1:16" ht="51">
      <c r="A6285" s="126" t="s">
        <v>620</v>
      </c>
      <c r="B6285" s="126"/>
      <c r="C6285" s="127" t="s">
        <v>714</v>
      </c>
      <c r="D6285" s="204">
        <v>43083</v>
      </c>
      <c r="E6285" s="126" t="s">
        <v>13286</v>
      </c>
      <c r="F6285" s="126" t="s">
        <v>3</v>
      </c>
      <c r="G6285" s="126">
        <v>1575066</v>
      </c>
      <c r="H6285" s="126"/>
      <c r="I6285" s="130" t="s">
        <v>16266</v>
      </c>
      <c r="J6285" s="126"/>
      <c r="K6285" s="126"/>
      <c r="L6285" s="126"/>
      <c r="M6285" s="126"/>
      <c r="N6285" s="226">
        <v>0</v>
      </c>
      <c r="O6285" s="226">
        <v>218.2</v>
      </c>
      <c r="P6285" s="126" t="s">
        <v>1331</v>
      </c>
    </row>
    <row r="6286" spans="1:16" ht="51">
      <c r="A6286" s="126">
        <v>16</v>
      </c>
      <c r="B6286" s="126"/>
      <c r="C6286" s="127" t="s">
        <v>693</v>
      </c>
      <c r="D6286" s="204">
        <v>43083</v>
      </c>
      <c r="E6286" s="126" t="s">
        <v>13287</v>
      </c>
      <c r="F6286" s="126" t="s">
        <v>3</v>
      </c>
      <c r="G6286" s="126">
        <v>1575090</v>
      </c>
      <c r="H6286" s="126"/>
      <c r="I6286" s="130" t="s">
        <v>16267</v>
      </c>
      <c r="J6286" s="126"/>
      <c r="K6286" s="126"/>
      <c r="L6286" s="126"/>
      <c r="M6286" s="126"/>
      <c r="N6286" s="226">
        <v>0</v>
      </c>
      <c r="O6286" s="226">
        <v>150</v>
      </c>
      <c r="P6286" s="126" t="s">
        <v>1331</v>
      </c>
    </row>
    <row r="6287" spans="1:16" ht="51">
      <c r="A6287" s="126" t="s">
        <v>620</v>
      </c>
      <c r="B6287" s="126"/>
      <c r="C6287" s="127" t="s">
        <v>714</v>
      </c>
      <c r="D6287" s="204">
        <v>43083</v>
      </c>
      <c r="E6287" s="126" t="s">
        <v>13288</v>
      </c>
      <c r="F6287" s="126" t="s">
        <v>3</v>
      </c>
      <c r="G6287" s="126">
        <v>1575100</v>
      </c>
      <c r="H6287" s="126"/>
      <c r="I6287" s="130" t="s">
        <v>16268</v>
      </c>
      <c r="J6287" s="126"/>
      <c r="K6287" s="126"/>
      <c r="L6287" s="126"/>
      <c r="M6287" s="126"/>
      <c r="N6287" s="226">
        <v>0</v>
      </c>
      <c r="O6287" s="226">
        <v>223.1</v>
      </c>
      <c r="P6287" s="126" t="s">
        <v>1331</v>
      </c>
    </row>
    <row r="6288" spans="1:16" ht="63.75">
      <c r="A6288" s="126">
        <v>46</v>
      </c>
      <c r="B6288" s="126"/>
      <c r="C6288" s="127" t="s">
        <v>699</v>
      </c>
      <c r="D6288" s="204">
        <v>43083</v>
      </c>
      <c r="E6288" s="126" t="s">
        <v>13289</v>
      </c>
      <c r="F6288" s="126" t="s">
        <v>3</v>
      </c>
      <c r="G6288" s="126">
        <v>1575110</v>
      </c>
      <c r="H6288" s="126"/>
      <c r="I6288" s="130" t="s">
        <v>16269</v>
      </c>
      <c r="J6288" s="126"/>
      <c r="K6288" s="126"/>
      <c r="L6288" s="126"/>
      <c r="M6288" s="126"/>
      <c r="N6288" s="226">
        <v>0</v>
      </c>
      <c r="O6288" s="226">
        <v>1200.2</v>
      </c>
      <c r="P6288" s="126" t="s">
        <v>1331</v>
      </c>
    </row>
    <row r="6289" spans="1:16" ht="51">
      <c r="A6289" s="126" t="s">
        <v>620</v>
      </c>
      <c r="B6289" s="126"/>
      <c r="C6289" s="127" t="s">
        <v>714</v>
      </c>
      <c r="D6289" s="204">
        <v>43083</v>
      </c>
      <c r="E6289" s="126" t="s">
        <v>13290</v>
      </c>
      <c r="F6289" s="126" t="s">
        <v>3</v>
      </c>
      <c r="G6289" s="126">
        <v>1575133</v>
      </c>
      <c r="H6289" s="126"/>
      <c r="I6289" s="130" t="s">
        <v>16270</v>
      </c>
      <c r="J6289" s="126"/>
      <c r="K6289" s="126"/>
      <c r="L6289" s="126"/>
      <c r="M6289" s="126"/>
      <c r="N6289" s="226">
        <v>0</v>
      </c>
      <c r="O6289" s="226">
        <v>242.73</v>
      </c>
      <c r="P6289" s="126" t="s">
        <v>1331</v>
      </c>
    </row>
    <row r="6290" spans="1:16" ht="51">
      <c r="A6290" s="126" t="s">
        <v>620</v>
      </c>
      <c r="B6290" s="126"/>
      <c r="C6290" s="127" t="s">
        <v>714</v>
      </c>
      <c r="D6290" s="204">
        <v>43083</v>
      </c>
      <c r="E6290" s="126" t="s">
        <v>13291</v>
      </c>
      <c r="F6290" s="126" t="s">
        <v>3</v>
      </c>
      <c r="G6290" s="126">
        <v>1575136</v>
      </c>
      <c r="H6290" s="126"/>
      <c r="I6290" s="130" t="s">
        <v>16271</v>
      </c>
      <c r="J6290" s="126"/>
      <c r="K6290" s="126"/>
      <c r="L6290" s="126"/>
      <c r="M6290" s="126"/>
      <c r="N6290" s="226">
        <v>0</v>
      </c>
      <c r="O6290" s="226">
        <v>131.30000000000001</v>
      </c>
      <c r="P6290" s="126" t="s">
        <v>1331</v>
      </c>
    </row>
    <row r="6291" spans="1:16" ht="51">
      <c r="A6291" s="126" t="s">
        <v>620</v>
      </c>
      <c r="B6291" s="126"/>
      <c r="C6291" s="127" t="s">
        <v>714</v>
      </c>
      <c r="D6291" s="204">
        <v>43083</v>
      </c>
      <c r="E6291" s="126" t="s">
        <v>13292</v>
      </c>
      <c r="F6291" s="126" t="s">
        <v>3</v>
      </c>
      <c r="G6291" s="126">
        <v>1575138</v>
      </c>
      <c r="H6291" s="126"/>
      <c r="I6291" s="130" t="s">
        <v>16271</v>
      </c>
      <c r="J6291" s="126"/>
      <c r="K6291" s="126"/>
      <c r="L6291" s="126"/>
      <c r="M6291" s="126"/>
      <c r="N6291" s="226">
        <v>0</v>
      </c>
      <c r="O6291" s="226">
        <v>281</v>
      </c>
      <c r="P6291" s="126" t="s">
        <v>1331</v>
      </c>
    </row>
    <row r="6292" spans="1:16" ht="51">
      <c r="A6292" s="126" t="s">
        <v>620</v>
      </c>
      <c r="B6292" s="126"/>
      <c r="C6292" s="127" t="s">
        <v>714</v>
      </c>
      <c r="D6292" s="204">
        <v>43083</v>
      </c>
      <c r="E6292" s="126" t="s">
        <v>13293</v>
      </c>
      <c r="F6292" s="126" t="s">
        <v>3</v>
      </c>
      <c r="G6292" s="126">
        <v>1575146</v>
      </c>
      <c r="H6292" s="126"/>
      <c r="I6292" s="130" t="s">
        <v>16272</v>
      </c>
      <c r="J6292" s="126"/>
      <c r="K6292" s="126"/>
      <c r="L6292" s="126"/>
      <c r="M6292" s="126"/>
      <c r="N6292" s="226">
        <v>0</v>
      </c>
      <c r="O6292" s="226">
        <v>167.3</v>
      </c>
      <c r="P6292" s="126" t="s">
        <v>1331</v>
      </c>
    </row>
    <row r="6293" spans="1:16" ht="51">
      <c r="A6293" s="126" t="s">
        <v>620</v>
      </c>
      <c r="B6293" s="126"/>
      <c r="C6293" s="127" t="s">
        <v>714</v>
      </c>
      <c r="D6293" s="204">
        <v>43083</v>
      </c>
      <c r="E6293" s="126" t="s">
        <v>13294</v>
      </c>
      <c r="F6293" s="126" t="s">
        <v>3</v>
      </c>
      <c r="G6293" s="126">
        <v>1575167</v>
      </c>
      <c r="H6293" s="126"/>
      <c r="I6293" s="130" t="s">
        <v>16273</v>
      </c>
      <c r="J6293" s="126"/>
      <c r="K6293" s="126"/>
      <c r="L6293" s="126"/>
      <c r="M6293" s="126"/>
      <c r="N6293" s="226">
        <v>0</v>
      </c>
      <c r="O6293" s="226">
        <v>1468</v>
      </c>
      <c r="P6293" s="126" t="s">
        <v>1331</v>
      </c>
    </row>
    <row r="6294" spans="1:16" ht="51">
      <c r="A6294" s="126" t="s">
        <v>620</v>
      </c>
      <c r="B6294" s="126"/>
      <c r="C6294" s="127" t="s">
        <v>714</v>
      </c>
      <c r="D6294" s="204">
        <v>43083</v>
      </c>
      <c r="E6294" s="126" t="s">
        <v>13295</v>
      </c>
      <c r="F6294" s="126" t="s">
        <v>3</v>
      </c>
      <c r="G6294" s="126">
        <v>1575170</v>
      </c>
      <c r="H6294" s="126"/>
      <c r="I6294" s="130" t="s">
        <v>16274</v>
      </c>
      <c r="J6294" s="126"/>
      <c r="K6294" s="126"/>
      <c r="L6294" s="126"/>
      <c r="M6294" s="126"/>
      <c r="N6294" s="226">
        <v>0</v>
      </c>
      <c r="O6294" s="226">
        <v>140</v>
      </c>
      <c r="P6294" s="126" t="s">
        <v>1331</v>
      </c>
    </row>
    <row r="6295" spans="1:16" ht="51">
      <c r="A6295" s="126" t="s">
        <v>620</v>
      </c>
      <c r="B6295" s="126"/>
      <c r="C6295" s="127" t="s">
        <v>714</v>
      </c>
      <c r="D6295" s="204">
        <v>43083</v>
      </c>
      <c r="E6295" s="126" t="s">
        <v>13296</v>
      </c>
      <c r="F6295" s="126" t="s">
        <v>3</v>
      </c>
      <c r="G6295" s="126">
        <v>1575172</v>
      </c>
      <c r="H6295" s="126"/>
      <c r="I6295" s="130" t="s">
        <v>16275</v>
      </c>
      <c r="J6295" s="126"/>
      <c r="K6295" s="126"/>
      <c r="L6295" s="126"/>
      <c r="M6295" s="126"/>
      <c r="N6295" s="226">
        <v>0</v>
      </c>
      <c r="O6295" s="226">
        <v>140</v>
      </c>
      <c r="P6295" s="126" t="s">
        <v>1331</v>
      </c>
    </row>
    <row r="6296" spans="1:16" ht="51">
      <c r="A6296" s="126" t="s">
        <v>620</v>
      </c>
      <c r="B6296" s="126"/>
      <c r="C6296" s="127" t="s">
        <v>714</v>
      </c>
      <c r="D6296" s="204">
        <v>43083</v>
      </c>
      <c r="E6296" s="126" t="s">
        <v>13297</v>
      </c>
      <c r="F6296" s="126" t="s">
        <v>3</v>
      </c>
      <c r="G6296" s="126">
        <v>1575173</v>
      </c>
      <c r="H6296" s="126"/>
      <c r="I6296" s="130" t="s">
        <v>16276</v>
      </c>
      <c r="J6296" s="126"/>
      <c r="K6296" s="126"/>
      <c r="L6296" s="126"/>
      <c r="M6296" s="126"/>
      <c r="N6296" s="226">
        <v>0</v>
      </c>
      <c r="O6296" s="226">
        <v>140</v>
      </c>
      <c r="P6296" s="126" t="s">
        <v>1331</v>
      </c>
    </row>
    <row r="6297" spans="1:16" ht="51">
      <c r="A6297" s="126" t="s">
        <v>620</v>
      </c>
      <c r="B6297" s="126"/>
      <c r="C6297" s="127" t="s">
        <v>714</v>
      </c>
      <c r="D6297" s="204">
        <v>43083</v>
      </c>
      <c r="E6297" s="126" t="s">
        <v>13298</v>
      </c>
      <c r="F6297" s="126" t="s">
        <v>3</v>
      </c>
      <c r="G6297" s="126">
        <v>1575181</v>
      </c>
      <c r="H6297" s="126"/>
      <c r="I6297" s="130" t="s">
        <v>16277</v>
      </c>
      <c r="J6297" s="126"/>
      <c r="K6297" s="126"/>
      <c r="L6297" s="126"/>
      <c r="M6297" s="126"/>
      <c r="N6297" s="226">
        <v>0</v>
      </c>
      <c r="O6297" s="226">
        <v>140</v>
      </c>
      <c r="P6297" s="126" t="s">
        <v>1331</v>
      </c>
    </row>
    <row r="6298" spans="1:16" ht="51">
      <c r="A6298" s="126" t="s">
        <v>620</v>
      </c>
      <c r="B6298" s="126"/>
      <c r="C6298" s="127" t="s">
        <v>714</v>
      </c>
      <c r="D6298" s="204">
        <v>43083</v>
      </c>
      <c r="E6298" s="126" t="s">
        <v>13299</v>
      </c>
      <c r="F6298" s="126" t="s">
        <v>3</v>
      </c>
      <c r="G6298" s="126">
        <v>1575195</v>
      </c>
      <c r="H6298" s="126"/>
      <c r="I6298" s="130" t="s">
        <v>16278</v>
      </c>
      <c r="J6298" s="126"/>
      <c r="K6298" s="126"/>
      <c r="L6298" s="126"/>
      <c r="M6298" s="126"/>
      <c r="N6298" s="226">
        <v>0</v>
      </c>
      <c r="O6298" s="226">
        <v>140</v>
      </c>
      <c r="P6298" s="126" t="s">
        <v>1331</v>
      </c>
    </row>
    <row r="6299" spans="1:16" ht="51">
      <c r="A6299" s="126" t="s">
        <v>620</v>
      </c>
      <c r="B6299" s="126"/>
      <c r="C6299" s="127" t="s">
        <v>714</v>
      </c>
      <c r="D6299" s="204">
        <v>43083</v>
      </c>
      <c r="E6299" s="126" t="s">
        <v>13300</v>
      </c>
      <c r="F6299" s="126" t="s">
        <v>3</v>
      </c>
      <c r="G6299" s="126">
        <v>1575203</v>
      </c>
      <c r="H6299" s="126"/>
      <c r="I6299" s="130" t="s">
        <v>16279</v>
      </c>
      <c r="J6299" s="126"/>
      <c r="K6299" s="126"/>
      <c r="L6299" s="126"/>
      <c r="M6299" s="126"/>
      <c r="N6299" s="226">
        <v>0</v>
      </c>
      <c r="O6299" s="226">
        <v>105.43</v>
      </c>
      <c r="P6299" s="126" t="s">
        <v>1331</v>
      </c>
    </row>
    <row r="6300" spans="1:16" ht="51">
      <c r="A6300" s="126" t="s">
        <v>620</v>
      </c>
      <c r="B6300" s="126"/>
      <c r="C6300" s="127" t="s">
        <v>714</v>
      </c>
      <c r="D6300" s="204">
        <v>43083</v>
      </c>
      <c r="E6300" s="126" t="s">
        <v>13301</v>
      </c>
      <c r="F6300" s="126" t="s">
        <v>3</v>
      </c>
      <c r="G6300" s="126">
        <v>1575205</v>
      </c>
      <c r="H6300" s="126"/>
      <c r="I6300" s="130" t="s">
        <v>16280</v>
      </c>
      <c r="J6300" s="126"/>
      <c r="K6300" s="126"/>
      <c r="L6300" s="126"/>
      <c r="M6300" s="126"/>
      <c r="N6300" s="226">
        <v>0</v>
      </c>
      <c r="O6300" s="226">
        <v>1724.56</v>
      </c>
      <c r="P6300" s="126" t="s">
        <v>1331</v>
      </c>
    </row>
    <row r="6301" spans="1:16" ht="63.75">
      <c r="A6301" s="126">
        <v>283</v>
      </c>
      <c r="B6301" s="126"/>
      <c r="C6301" s="127" t="s">
        <v>146</v>
      </c>
      <c r="D6301" s="204">
        <v>43083</v>
      </c>
      <c r="E6301" s="126" t="s">
        <v>13302</v>
      </c>
      <c r="F6301" s="126" t="s">
        <v>3</v>
      </c>
      <c r="G6301" s="126">
        <v>1575216</v>
      </c>
      <c r="H6301" s="126"/>
      <c r="I6301" s="130" t="s">
        <v>16281</v>
      </c>
      <c r="J6301" s="126"/>
      <c r="K6301" s="126"/>
      <c r="L6301" s="126"/>
      <c r="M6301" s="126"/>
      <c r="N6301" s="226">
        <v>0</v>
      </c>
      <c r="O6301" s="226">
        <v>1247.8499999999999</v>
      </c>
      <c r="P6301" s="126" t="s">
        <v>1331</v>
      </c>
    </row>
    <row r="6302" spans="1:16" ht="51">
      <c r="A6302" s="126" t="s">
        <v>620</v>
      </c>
      <c r="B6302" s="126"/>
      <c r="C6302" s="127" t="s">
        <v>714</v>
      </c>
      <c r="D6302" s="204">
        <v>43083</v>
      </c>
      <c r="E6302" s="126" t="s">
        <v>13303</v>
      </c>
      <c r="F6302" s="126" t="s">
        <v>3</v>
      </c>
      <c r="G6302" s="126">
        <v>1575221</v>
      </c>
      <c r="H6302" s="126"/>
      <c r="I6302" s="130" t="s">
        <v>16282</v>
      </c>
      <c r="J6302" s="126"/>
      <c r="K6302" s="126"/>
      <c r="L6302" s="126"/>
      <c r="M6302" s="126"/>
      <c r="N6302" s="226">
        <v>0</v>
      </c>
      <c r="O6302" s="226">
        <v>262.3</v>
      </c>
      <c r="P6302" s="126" t="s">
        <v>1331</v>
      </c>
    </row>
    <row r="6303" spans="1:16" ht="51">
      <c r="A6303" s="126" t="s">
        <v>620</v>
      </c>
      <c r="B6303" s="126"/>
      <c r="C6303" s="127" t="s">
        <v>714</v>
      </c>
      <c r="D6303" s="204">
        <v>43083</v>
      </c>
      <c r="E6303" s="126" t="s">
        <v>13304</v>
      </c>
      <c r="F6303" s="126" t="s">
        <v>3</v>
      </c>
      <c r="G6303" s="126">
        <v>1575227</v>
      </c>
      <c r="H6303" s="126"/>
      <c r="I6303" s="130" t="s">
        <v>9276</v>
      </c>
      <c r="J6303" s="126"/>
      <c r="K6303" s="126"/>
      <c r="L6303" s="126"/>
      <c r="M6303" s="126"/>
      <c r="N6303" s="226">
        <v>0</v>
      </c>
      <c r="O6303" s="226">
        <v>8836.2900000000009</v>
      </c>
      <c r="P6303" s="126" t="s">
        <v>1331</v>
      </c>
    </row>
    <row r="6304" spans="1:16" ht="51">
      <c r="A6304" s="126" t="s">
        <v>620</v>
      </c>
      <c r="B6304" s="126"/>
      <c r="C6304" s="127" t="s">
        <v>714</v>
      </c>
      <c r="D6304" s="204">
        <v>43083</v>
      </c>
      <c r="E6304" s="126" t="s">
        <v>13305</v>
      </c>
      <c r="F6304" s="126" t="s">
        <v>3</v>
      </c>
      <c r="G6304" s="126">
        <v>1575230</v>
      </c>
      <c r="H6304" s="126"/>
      <c r="I6304" s="130" t="s">
        <v>16283</v>
      </c>
      <c r="J6304" s="126"/>
      <c r="K6304" s="126"/>
      <c r="L6304" s="126"/>
      <c r="M6304" s="126"/>
      <c r="N6304" s="226">
        <v>0</v>
      </c>
      <c r="O6304" s="226">
        <v>1125</v>
      </c>
      <c r="P6304" s="126" t="s">
        <v>1331</v>
      </c>
    </row>
    <row r="6305" spans="1:16" ht="51">
      <c r="A6305" s="126">
        <v>20</v>
      </c>
      <c r="B6305" s="126"/>
      <c r="C6305" s="127" t="s">
        <v>694</v>
      </c>
      <c r="D6305" s="204">
        <v>43083</v>
      </c>
      <c r="E6305" s="126" t="s">
        <v>13306</v>
      </c>
      <c r="F6305" s="126" t="s">
        <v>3</v>
      </c>
      <c r="G6305" s="126">
        <v>1575243</v>
      </c>
      <c r="H6305" s="126"/>
      <c r="I6305" s="130" t="s">
        <v>16284</v>
      </c>
      <c r="J6305" s="126"/>
      <c r="K6305" s="126"/>
      <c r="L6305" s="126"/>
      <c r="M6305" s="126"/>
      <c r="N6305" s="226">
        <v>0</v>
      </c>
      <c r="O6305" s="226">
        <v>5046</v>
      </c>
      <c r="P6305" s="126" t="s">
        <v>1331</v>
      </c>
    </row>
    <row r="6306" spans="1:16" ht="51">
      <c r="A6306" s="126" t="s">
        <v>620</v>
      </c>
      <c r="B6306" s="126"/>
      <c r="C6306" s="127" t="s">
        <v>714</v>
      </c>
      <c r="D6306" s="204">
        <v>43083</v>
      </c>
      <c r="E6306" s="126" t="s">
        <v>13307</v>
      </c>
      <c r="F6306" s="126" t="s">
        <v>3</v>
      </c>
      <c r="G6306" s="126">
        <v>1575244</v>
      </c>
      <c r="H6306" s="126"/>
      <c r="I6306" s="130" t="s">
        <v>16285</v>
      </c>
      <c r="J6306" s="126"/>
      <c r="K6306" s="126"/>
      <c r="L6306" s="126"/>
      <c r="M6306" s="126"/>
      <c r="N6306" s="226">
        <v>0</v>
      </c>
      <c r="O6306" s="226">
        <v>1251.99</v>
      </c>
      <c r="P6306" s="126" t="s">
        <v>1331</v>
      </c>
    </row>
    <row r="6307" spans="1:16" ht="38.25">
      <c r="A6307" s="126">
        <v>20</v>
      </c>
      <c r="B6307" s="126"/>
      <c r="C6307" s="127" t="s">
        <v>694</v>
      </c>
      <c r="D6307" s="204">
        <v>43083</v>
      </c>
      <c r="E6307" s="126" t="s">
        <v>13308</v>
      </c>
      <c r="F6307" s="126" t="s">
        <v>3</v>
      </c>
      <c r="G6307" s="126">
        <v>1575245</v>
      </c>
      <c r="H6307" s="126"/>
      <c r="I6307" s="130" t="s">
        <v>16286</v>
      </c>
      <c r="J6307" s="126"/>
      <c r="K6307" s="126"/>
      <c r="L6307" s="126"/>
      <c r="M6307" s="126"/>
      <c r="N6307" s="226">
        <v>0</v>
      </c>
      <c r="O6307" s="226">
        <v>300</v>
      </c>
      <c r="P6307" s="126" t="s">
        <v>1331</v>
      </c>
    </row>
    <row r="6308" spans="1:16" ht="63.75">
      <c r="A6308" s="126">
        <v>344</v>
      </c>
      <c r="B6308" s="126"/>
      <c r="C6308" s="127" t="s">
        <v>819</v>
      </c>
      <c r="D6308" s="204">
        <v>43083</v>
      </c>
      <c r="E6308" s="126" t="s">
        <v>13309</v>
      </c>
      <c r="F6308" s="126" t="s">
        <v>3</v>
      </c>
      <c r="G6308" s="126">
        <v>1575252</v>
      </c>
      <c r="H6308" s="126"/>
      <c r="I6308" s="130" t="s">
        <v>16287</v>
      </c>
      <c r="J6308" s="126"/>
      <c r="K6308" s="126"/>
      <c r="L6308" s="126"/>
      <c r="M6308" s="126"/>
      <c r="N6308" s="226">
        <v>0</v>
      </c>
      <c r="O6308" s="226">
        <v>100</v>
      </c>
      <c r="P6308" s="126" t="s">
        <v>12606</v>
      </c>
    </row>
    <row r="6309" spans="1:16" ht="51">
      <c r="A6309" s="126">
        <v>20</v>
      </c>
      <c r="B6309" s="126"/>
      <c r="C6309" s="127" t="s">
        <v>694</v>
      </c>
      <c r="D6309" s="204">
        <v>43083</v>
      </c>
      <c r="E6309" s="126" t="s">
        <v>13310</v>
      </c>
      <c r="F6309" s="126" t="s">
        <v>3</v>
      </c>
      <c r="G6309" s="126">
        <v>1575256</v>
      </c>
      <c r="H6309" s="126"/>
      <c r="I6309" s="130" t="s">
        <v>16288</v>
      </c>
      <c r="J6309" s="126"/>
      <c r="K6309" s="126"/>
      <c r="L6309" s="126"/>
      <c r="M6309" s="126"/>
      <c r="N6309" s="226">
        <v>0</v>
      </c>
      <c r="O6309" s="226">
        <v>7494</v>
      </c>
      <c r="P6309" s="126" t="s">
        <v>1331</v>
      </c>
    </row>
    <row r="6310" spans="1:16" ht="63.75">
      <c r="A6310" s="126" t="s">
        <v>620</v>
      </c>
      <c r="B6310" s="126"/>
      <c r="C6310" s="127" t="s">
        <v>714</v>
      </c>
      <c r="D6310" s="204">
        <v>43083</v>
      </c>
      <c r="E6310" s="126" t="s">
        <v>13311</v>
      </c>
      <c r="F6310" s="126" t="s">
        <v>3</v>
      </c>
      <c r="G6310" s="126">
        <v>1575261</v>
      </c>
      <c r="H6310" s="126"/>
      <c r="I6310" s="130" t="s">
        <v>16289</v>
      </c>
      <c r="J6310" s="126"/>
      <c r="K6310" s="126"/>
      <c r="L6310" s="126"/>
      <c r="M6310" s="126"/>
      <c r="N6310" s="226">
        <v>0</v>
      </c>
      <c r="O6310" s="226">
        <v>100</v>
      </c>
      <c r="P6310" s="126" t="s">
        <v>1331</v>
      </c>
    </row>
    <row r="6311" spans="1:16" ht="38.25">
      <c r="A6311" s="126">
        <v>592</v>
      </c>
      <c r="B6311" s="126"/>
      <c r="C6311" s="127" t="s">
        <v>863</v>
      </c>
      <c r="D6311" s="204">
        <v>43083</v>
      </c>
      <c r="E6311" s="126" t="s">
        <v>13312</v>
      </c>
      <c r="F6311" s="126" t="s">
        <v>3</v>
      </c>
      <c r="G6311" s="126">
        <v>1575300</v>
      </c>
      <c r="H6311" s="126"/>
      <c r="I6311" s="130" t="s">
        <v>16290</v>
      </c>
      <c r="J6311" s="126"/>
      <c r="K6311" s="126"/>
      <c r="L6311" s="126"/>
      <c r="M6311" s="126"/>
      <c r="N6311" s="226">
        <v>0</v>
      </c>
      <c r="O6311" s="226">
        <v>22604</v>
      </c>
      <c r="P6311" s="126" t="s">
        <v>1331</v>
      </c>
    </row>
    <row r="6312" spans="1:16" ht="51">
      <c r="A6312" s="126">
        <v>41</v>
      </c>
      <c r="B6312" s="126"/>
      <c r="C6312" s="127" t="s">
        <v>698</v>
      </c>
      <c r="D6312" s="204">
        <v>43083</v>
      </c>
      <c r="E6312" s="126" t="s">
        <v>13313</v>
      </c>
      <c r="F6312" s="126" t="s">
        <v>3</v>
      </c>
      <c r="G6312" s="126">
        <v>1575301</v>
      </c>
      <c r="H6312" s="126"/>
      <c r="I6312" s="130" t="s">
        <v>16291</v>
      </c>
      <c r="J6312" s="126"/>
      <c r="K6312" s="126"/>
      <c r="L6312" s="126"/>
      <c r="M6312" s="126"/>
      <c r="N6312" s="226">
        <v>0</v>
      </c>
      <c r="O6312" s="226">
        <v>5502.85</v>
      </c>
      <c r="P6312" s="126" t="s">
        <v>1331</v>
      </c>
    </row>
    <row r="6313" spans="1:16" ht="38.25">
      <c r="A6313" s="126">
        <v>46</v>
      </c>
      <c r="B6313" s="126"/>
      <c r="C6313" s="127" t="s">
        <v>699</v>
      </c>
      <c r="D6313" s="204">
        <v>43083</v>
      </c>
      <c r="E6313" s="126" t="s">
        <v>13314</v>
      </c>
      <c r="F6313" s="126" t="s">
        <v>3</v>
      </c>
      <c r="G6313" s="126">
        <v>1575310</v>
      </c>
      <c r="H6313" s="126"/>
      <c r="I6313" s="130" t="s">
        <v>16292</v>
      </c>
      <c r="J6313" s="126"/>
      <c r="K6313" s="126"/>
      <c r="L6313" s="126"/>
      <c r="M6313" s="126"/>
      <c r="N6313" s="226">
        <v>0</v>
      </c>
      <c r="O6313" s="226">
        <v>270</v>
      </c>
      <c r="P6313" s="126" t="s">
        <v>1331</v>
      </c>
    </row>
    <row r="6314" spans="1:16" ht="51">
      <c r="A6314" s="126">
        <v>46</v>
      </c>
      <c r="B6314" s="126"/>
      <c r="C6314" s="127" t="s">
        <v>699</v>
      </c>
      <c r="D6314" s="204">
        <v>43083</v>
      </c>
      <c r="E6314" s="126" t="s">
        <v>13315</v>
      </c>
      <c r="F6314" s="126" t="s">
        <v>3</v>
      </c>
      <c r="G6314" s="126">
        <v>1575316</v>
      </c>
      <c r="H6314" s="126"/>
      <c r="I6314" s="130" t="s">
        <v>16293</v>
      </c>
      <c r="J6314" s="126"/>
      <c r="K6314" s="126"/>
      <c r="L6314" s="126"/>
      <c r="M6314" s="126"/>
      <c r="N6314" s="226">
        <v>0</v>
      </c>
      <c r="O6314" s="226">
        <v>18</v>
      </c>
      <c r="P6314" s="126" t="s">
        <v>1331</v>
      </c>
    </row>
    <row r="6315" spans="1:16" ht="38.25">
      <c r="A6315" s="126">
        <v>283</v>
      </c>
      <c r="B6315" s="126"/>
      <c r="C6315" s="127" t="s">
        <v>146</v>
      </c>
      <c r="D6315" s="204">
        <v>43083</v>
      </c>
      <c r="E6315" s="126" t="s">
        <v>13316</v>
      </c>
      <c r="F6315" s="126" t="s">
        <v>3</v>
      </c>
      <c r="G6315" s="126">
        <v>1575323</v>
      </c>
      <c r="H6315" s="126"/>
      <c r="I6315" s="130" t="s">
        <v>16294</v>
      </c>
      <c r="J6315" s="126"/>
      <c r="K6315" s="126"/>
      <c r="L6315" s="126"/>
      <c r="M6315" s="126"/>
      <c r="N6315" s="226">
        <v>0</v>
      </c>
      <c r="O6315" s="226">
        <v>133</v>
      </c>
      <c r="P6315" s="126" t="s">
        <v>1331</v>
      </c>
    </row>
    <row r="6316" spans="1:16" ht="38.25">
      <c r="A6316" s="126">
        <v>283</v>
      </c>
      <c r="B6316" s="126"/>
      <c r="C6316" s="127" t="s">
        <v>146</v>
      </c>
      <c r="D6316" s="204">
        <v>43083</v>
      </c>
      <c r="E6316" s="126" t="s">
        <v>13317</v>
      </c>
      <c r="F6316" s="126" t="s">
        <v>3</v>
      </c>
      <c r="G6316" s="126">
        <v>1575324</v>
      </c>
      <c r="H6316" s="126"/>
      <c r="I6316" s="130" t="s">
        <v>16295</v>
      </c>
      <c r="J6316" s="126"/>
      <c r="K6316" s="126"/>
      <c r="L6316" s="126"/>
      <c r="M6316" s="126"/>
      <c r="N6316" s="226">
        <v>0</v>
      </c>
      <c r="O6316" s="226">
        <v>666</v>
      </c>
      <c r="P6316" s="126" t="s">
        <v>1331</v>
      </c>
    </row>
    <row r="6317" spans="1:16" ht="63.75">
      <c r="A6317" s="126" t="s">
        <v>620</v>
      </c>
      <c r="B6317" s="126"/>
      <c r="C6317" s="127" t="s">
        <v>714</v>
      </c>
      <c r="D6317" s="204">
        <v>43083</v>
      </c>
      <c r="E6317" s="126" t="s">
        <v>13318</v>
      </c>
      <c r="F6317" s="126" t="s">
        <v>3</v>
      </c>
      <c r="G6317" s="126">
        <v>1575341</v>
      </c>
      <c r="H6317" s="126"/>
      <c r="I6317" s="130" t="s">
        <v>16296</v>
      </c>
      <c r="J6317" s="126"/>
      <c r="K6317" s="126"/>
      <c r="L6317" s="126"/>
      <c r="M6317" s="126"/>
      <c r="N6317" s="226">
        <v>0</v>
      </c>
      <c r="O6317" s="226">
        <v>1000</v>
      </c>
      <c r="P6317" s="126" t="s">
        <v>1331</v>
      </c>
    </row>
    <row r="6318" spans="1:16" ht="51">
      <c r="A6318" s="126">
        <v>46</v>
      </c>
      <c r="B6318" s="126"/>
      <c r="C6318" s="127" t="s">
        <v>699</v>
      </c>
      <c r="D6318" s="204">
        <v>43083</v>
      </c>
      <c r="E6318" s="126" t="s">
        <v>13319</v>
      </c>
      <c r="F6318" s="126" t="s">
        <v>3</v>
      </c>
      <c r="G6318" s="126">
        <v>1575368</v>
      </c>
      <c r="H6318" s="126"/>
      <c r="I6318" s="130" t="s">
        <v>16297</v>
      </c>
      <c r="J6318" s="126"/>
      <c r="K6318" s="126"/>
      <c r="L6318" s="126"/>
      <c r="M6318" s="126"/>
      <c r="N6318" s="226">
        <v>0</v>
      </c>
      <c r="O6318" s="226">
        <v>198</v>
      </c>
      <c r="P6318" s="126" t="s">
        <v>1331</v>
      </c>
    </row>
    <row r="6319" spans="1:16" ht="51">
      <c r="A6319" s="126">
        <v>292</v>
      </c>
      <c r="B6319" s="126"/>
      <c r="C6319" s="127" t="s">
        <v>152</v>
      </c>
      <c r="D6319" s="204">
        <v>43083</v>
      </c>
      <c r="E6319" s="126" t="s">
        <v>13320</v>
      </c>
      <c r="F6319" s="126" t="s">
        <v>3</v>
      </c>
      <c r="G6319" s="126">
        <v>1575387</v>
      </c>
      <c r="H6319" s="126"/>
      <c r="I6319" s="130" t="s">
        <v>16298</v>
      </c>
      <c r="J6319" s="126"/>
      <c r="K6319" s="126"/>
      <c r="L6319" s="126"/>
      <c r="M6319" s="126"/>
      <c r="N6319" s="226">
        <v>0</v>
      </c>
      <c r="O6319" s="226">
        <v>71</v>
      </c>
      <c r="P6319" s="126" t="s">
        <v>1331</v>
      </c>
    </row>
    <row r="6320" spans="1:16" ht="51">
      <c r="A6320" s="126">
        <v>20</v>
      </c>
      <c r="B6320" s="126"/>
      <c r="C6320" s="127" t="s">
        <v>694</v>
      </c>
      <c r="D6320" s="204">
        <v>43083</v>
      </c>
      <c r="E6320" s="126" t="s">
        <v>13321</v>
      </c>
      <c r="F6320" s="126" t="s">
        <v>3</v>
      </c>
      <c r="G6320" s="126">
        <v>1575417</v>
      </c>
      <c r="H6320" s="126"/>
      <c r="I6320" s="130" t="s">
        <v>16299</v>
      </c>
      <c r="J6320" s="126"/>
      <c r="K6320" s="126"/>
      <c r="L6320" s="126"/>
      <c r="M6320" s="126"/>
      <c r="N6320" s="226">
        <v>0</v>
      </c>
      <c r="O6320" s="226">
        <v>2</v>
      </c>
      <c r="P6320" s="126" t="s">
        <v>1331</v>
      </c>
    </row>
    <row r="6321" spans="1:16" ht="51">
      <c r="A6321" s="126">
        <v>580</v>
      </c>
      <c r="B6321" s="126"/>
      <c r="C6321" s="127" t="s">
        <v>218</v>
      </c>
      <c r="D6321" s="204">
        <v>43083</v>
      </c>
      <c r="E6321" s="126" t="s">
        <v>13322</v>
      </c>
      <c r="F6321" s="126" t="s">
        <v>3</v>
      </c>
      <c r="G6321" s="126">
        <v>1575432</v>
      </c>
      <c r="H6321" s="126"/>
      <c r="I6321" s="130" t="s">
        <v>16300</v>
      </c>
      <c r="J6321" s="126"/>
      <c r="K6321" s="126"/>
      <c r="L6321" s="126"/>
      <c r="M6321" s="126"/>
      <c r="N6321" s="226">
        <v>0</v>
      </c>
      <c r="O6321" s="226">
        <v>60</v>
      </c>
      <c r="P6321" s="126" t="s">
        <v>1331</v>
      </c>
    </row>
    <row r="6322" spans="1:16" ht="51">
      <c r="A6322" s="126">
        <v>580</v>
      </c>
      <c r="B6322" s="126"/>
      <c r="C6322" s="127" t="s">
        <v>218</v>
      </c>
      <c r="D6322" s="204">
        <v>43083</v>
      </c>
      <c r="E6322" s="126" t="s">
        <v>13323</v>
      </c>
      <c r="F6322" s="126" t="s">
        <v>3</v>
      </c>
      <c r="G6322" s="126">
        <v>1575444</v>
      </c>
      <c r="H6322" s="126"/>
      <c r="I6322" s="130" t="s">
        <v>16300</v>
      </c>
      <c r="J6322" s="126"/>
      <c r="K6322" s="126"/>
      <c r="L6322" s="126"/>
      <c r="M6322" s="126"/>
      <c r="N6322" s="226">
        <v>0</v>
      </c>
      <c r="O6322" s="226">
        <v>10</v>
      </c>
      <c r="P6322" s="126" t="s">
        <v>1331</v>
      </c>
    </row>
    <row r="6323" spans="1:16" ht="51">
      <c r="A6323" s="126">
        <v>20</v>
      </c>
      <c r="B6323" s="126"/>
      <c r="C6323" s="127" t="s">
        <v>694</v>
      </c>
      <c r="D6323" s="204">
        <v>43084</v>
      </c>
      <c r="E6323" s="126" t="s">
        <v>13324</v>
      </c>
      <c r="F6323" s="126" t="s">
        <v>3</v>
      </c>
      <c r="G6323" s="126">
        <v>1575563</v>
      </c>
      <c r="H6323" s="126"/>
      <c r="I6323" s="130" t="s">
        <v>16301</v>
      </c>
      <c r="J6323" s="126"/>
      <c r="K6323" s="126"/>
      <c r="L6323" s="126"/>
      <c r="M6323" s="126"/>
      <c r="N6323" s="226">
        <v>0</v>
      </c>
      <c r="O6323" s="226">
        <v>46870.559999999998</v>
      </c>
      <c r="P6323" s="126" t="s">
        <v>1331</v>
      </c>
    </row>
    <row r="6324" spans="1:16" ht="51">
      <c r="A6324" s="126">
        <v>20</v>
      </c>
      <c r="B6324" s="126"/>
      <c r="C6324" s="127" t="s">
        <v>694</v>
      </c>
      <c r="D6324" s="204">
        <v>43084</v>
      </c>
      <c r="E6324" s="126" t="s">
        <v>13325</v>
      </c>
      <c r="F6324" s="126" t="s">
        <v>3</v>
      </c>
      <c r="G6324" s="126">
        <v>1575565</v>
      </c>
      <c r="H6324" s="126"/>
      <c r="I6324" s="130" t="s">
        <v>16302</v>
      </c>
      <c r="J6324" s="126"/>
      <c r="K6324" s="126"/>
      <c r="L6324" s="126"/>
      <c r="M6324" s="126"/>
      <c r="N6324" s="226">
        <v>0</v>
      </c>
      <c r="O6324" s="226">
        <v>4367.42</v>
      </c>
      <c r="P6324" s="126" t="s">
        <v>1331</v>
      </c>
    </row>
    <row r="6325" spans="1:16" ht="51">
      <c r="A6325" s="126">
        <v>523</v>
      </c>
      <c r="B6325" s="126"/>
      <c r="C6325" s="127" t="s">
        <v>846</v>
      </c>
      <c r="D6325" s="204">
        <v>43084</v>
      </c>
      <c r="E6325" s="126" t="s">
        <v>13326</v>
      </c>
      <c r="F6325" s="126" t="s">
        <v>3</v>
      </c>
      <c r="G6325" s="126">
        <v>1575593</v>
      </c>
      <c r="H6325" s="126"/>
      <c r="I6325" s="130" t="s">
        <v>16303</v>
      </c>
      <c r="J6325" s="126"/>
      <c r="K6325" s="126"/>
      <c r="L6325" s="126"/>
      <c r="M6325" s="126"/>
      <c r="N6325" s="226">
        <v>0</v>
      </c>
      <c r="O6325" s="226">
        <v>43535.8</v>
      </c>
      <c r="P6325" s="126" t="s">
        <v>1331</v>
      </c>
    </row>
    <row r="6326" spans="1:16" ht="51">
      <c r="A6326" s="126">
        <v>523</v>
      </c>
      <c r="B6326" s="126"/>
      <c r="C6326" s="127" t="s">
        <v>846</v>
      </c>
      <c r="D6326" s="204">
        <v>43084</v>
      </c>
      <c r="E6326" s="126" t="s">
        <v>13327</v>
      </c>
      <c r="F6326" s="126" t="s">
        <v>3</v>
      </c>
      <c r="G6326" s="126">
        <v>1575608</v>
      </c>
      <c r="H6326" s="126"/>
      <c r="I6326" s="130" t="s">
        <v>16304</v>
      </c>
      <c r="J6326" s="126"/>
      <c r="K6326" s="126"/>
      <c r="L6326" s="126"/>
      <c r="M6326" s="126"/>
      <c r="N6326" s="226">
        <v>0</v>
      </c>
      <c r="O6326" s="226">
        <v>1388</v>
      </c>
      <c r="P6326" s="126" t="s">
        <v>1331</v>
      </c>
    </row>
    <row r="6327" spans="1:16" ht="63.75">
      <c r="A6327" s="126" t="s">
        <v>620</v>
      </c>
      <c r="B6327" s="126"/>
      <c r="C6327" s="127" t="s">
        <v>714</v>
      </c>
      <c r="D6327" s="204">
        <v>43084</v>
      </c>
      <c r="E6327" s="126" t="s">
        <v>13328</v>
      </c>
      <c r="F6327" s="126" t="s">
        <v>3</v>
      </c>
      <c r="G6327" s="126">
        <v>1575634</v>
      </c>
      <c r="H6327" s="126"/>
      <c r="I6327" s="130" t="s">
        <v>16305</v>
      </c>
      <c r="J6327" s="126"/>
      <c r="K6327" s="126"/>
      <c r="L6327" s="126"/>
      <c r="M6327" s="126"/>
      <c r="N6327" s="226">
        <v>0</v>
      </c>
      <c r="O6327" s="226">
        <v>12457.45</v>
      </c>
      <c r="P6327" s="126" t="s">
        <v>1331</v>
      </c>
    </row>
    <row r="6328" spans="1:16" ht="63.75">
      <c r="A6328" s="126">
        <v>680</v>
      </c>
      <c r="B6328" s="126"/>
      <c r="C6328" s="127" t="s">
        <v>867</v>
      </c>
      <c r="D6328" s="204">
        <v>43084</v>
      </c>
      <c r="E6328" s="126" t="s">
        <v>13329</v>
      </c>
      <c r="F6328" s="126" t="s">
        <v>3</v>
      </c>
      <c r="G6328" s="126">
        <v>1575707</v>
      </c>
      <c r="H6328" s="126"/>
      <c r="I6328" s="130" t="s">
        <v>16306</v>
      </c>
      <c r="J6328" s="126"/>
      <c r="K6328" s="126"/>
      <c r="L6328" s="126"/>
      <c r="M6328" s="126"/>
      <c r="N6328" s="226">
        <v>0</v>
      </c>
      <c r="O6328" s="226">
        <v>12996.9</v>
      </c>
      <c r="P6328" s="126" t="s">
        <v>1331</v>
      </c>
    </row>
    <row r="6329" spans="1:16" ht="63.75">
      <c r="A6329" s="126">
        <v>680</v>
      </c>
      <c r="B6329" s="126"/>
      <c r="C6329" s="127" t="s">
        <v>867</v>
      </c>
      <c r="D6329" s="204">
        <v>43084</v>
      </c>
      <c r="E6329" s="126" t="s">
        <v>13330</v>
      </c>
      <c r="F6329" s="126" t="s">
        <v>3</v>
      </c>
      <c r="G6329" s="126">
        <v>1575708</v>
      </c>
      <c r="H6329" s="126"/>
      <c r="I6329" s="130" t="s">
        <v>16307</v>
      </c>
      <c r="J6329" s="126"/>
      <c r="K6329" s="126"/>
      <c r="L6329" s="126"/>
      <c r="M6329" s="126"/>
      <c r="N6329" s="226">
        <v>0</v>
      </c>
      <c r="O6329" s="226">
        <v>5295.74</v>
      </c>
      <c r="P6329" s="126" t="s">
        <v>1331</v>
      </c>
    </row>
    <row r="6330" spans="1:16" ht="51">
      <c r="A6330" s="126">
        <v>283</v>
      </c>
      <c r="B6330" s="126"/>
      <c r="C6330" s="127" t="s">
        <v>146</v>
      </c>
      <c r="D6330" s="204">
        <v>43084</v>
      </c>
      <c r="E6330" s="126" t="s">
        <v>13331</v>
      </c>
      <c r="F6330" s="126" t="s">
        <v>3</v>
      </c>
      <c r="G6330" s="126">
        <v>1575719</v>
      </c>
      <c r="H6330" s="126"/>
      <c r="I6330" s="130" t="s">
        <v>16308</v>
      </c>
      <c r="J6330" s="126"/>
      <c r="K6330" s="126"/>
      <c r="L6330" s="126"/>
      <c r="M6330" s="126"/>
      <c r="N6330" s="226">
        <v>0</v>
      </c>
      <c r="O6330" s="226">
        <v>1014.25</v>
      </c>
      <c r="P6330" s="126" t="s">
        <v>1331</v>
      </c>
    </row>
    <row r="6331" spans="1:16" ht="63.75">
      <c r="A6331" s="126">
        <v>526</v>
      </c>
      <c r="B6331" s="126"/>
      <c r="C6331" s="127" t="s">
        <v>847</v>
      </c>
      <c r="D6331" s="204">
        <v>43084</v>
      </c>
      <c r="E6331" s="126" t="s">
        <v>13332</v>
      </c>
      <c r="F6331" s="126" t="s">
        <v>3</v>
      </c>
      <c r="G6331" s="126">
        <v>1575755</v>
      </c>
      <c r="H6331" s="126"/>
      <c r="I6331" s="130" t="s">
        <v>16309</v>
      </c>
      <c r="J6331" s="126"/>
      <c r="K6331" s="126"/>
      <c r="L6331" s="126"/>
      <c r="M6331" s="126"/>
      <c r="N6331" s="226">
        <v>0</v>
      </c>
      <c r="O6331" s="226">
        <v>18</v>
      </c>
      <c r="P6331" s="126" t="s">
        <v>1331</v>
      </c>
    </row>
    <row r="6332" spans="1:16" ht="63.75">
      <c r="A6332" s="126">
        <v>526</v>
      </c>
      <c r="B6332" s="126"/>
      <c r="C6332" s="127" t="s">
        <v>847</v>
      </c>
      <c r="D6332" s="204">
        <v>43084</v>
      </c>
      <c r="E6332" s="126" t="s">
        <v>13333</v>
      </c>
      <c r="F6332" s="126" t="s">
        <v>3</v>
      </c>
      <c r="G6332" s="126">
        <v>1575769</v>
      </c>
      <c r="H6332" s="126"/>
      <c r="I6332" s="130" t="s">
        <v>16310</v>
      </c>
      <c r="J6332" s="126"/>
      <c r="K6332" s="126"/>
      <c r="L6332" s="126"/>
      <c r="M6332" s="126"/>
      <c r="N6332" s="226">
        <v>0</v>
      </c>
      <c r="O6332" s="226">
        <v>18</v>
      </c>
      <c r="P6332" s="126" t="s">
        <v>1331</v>
      </c>
    </row>
    <row r="6333" spans="1:16" ht="51">
      <c r="A6333" s="126">
        <v>523</v>
      </c>
      <c r="B6333" s="126"/>
      <c r="C6333" s="127" t="s">
        <v>846</v>
      </c>
      <c r="D6333" s="204">
        <v>43084</v>
      </c>
      <c r="E6333" s="126" t="s">
        <v>13334</v>
      </c>
      <c r="F6333" s="126" t="s">
        <v>3</v>
      </c>
      <c r="G6333" s="126">
        <v>1575787</v>
      </c>
      <c r="H6333" s="126"/>
      <c r="I6333" s="130" t="s">
        <v>16311</v>
      </c>
      <c r="J6333" s="126"/>
      <c r="K6333" s="126"/>
      <c r="L6333" s="126"/>
      <c r="M6333" s="126"/>
      <c r="N6333" s="226">
        <v>0</v>
      </c>
      <c r="O6333" s="226">
        <v>1828</v>
      </c>
      <c r="P6333" s="126" t="s">
        <v>1331</v>
      </c>
    </row>
    <row r="6334" spans="1:16" ht="51">
      <c r="A6334" s="126" t="s">
        <v>620</v>
      </c>
      <c r="B6334" s="126"/>
      <c r="C6334" s="127" t="s">
        <v>714</v>
      </c>
      <c r="D6334" s="204">
        <v>43084</v>
      </c>
      <c r="E6334" s="126" t="s">
        <v>13335</v>
      </c>
      <c r="F6334" s="126" t="s">
        <v>3</v>
      </c>
      <c r="G6334" s="126">
        <v>1575814</v>
      </c>
      <c r="H6334" s="126"/>
      <c r="I6334" s="130" t="s">
        <v>16312</v>
      </c>
      <c r="J6334" s="126"/>
      <c r="K6334" s="126"/>
      <c r="L6334" s="126"/>
      <c r="M6334" s="126"/>
      <c r="N6334" s="226">
        <v>0</v>
      </c>
      <c r="O6334" s="226">
        <v>1894.27</v>
      </c>
      <c r="P6334" s="126" t="s">
        <v>1331</v>
      </c>
    </row>
    <row r="6335" spans="1:16" ht="51">
      <c r="A6335" s="126" t="s">
        <v>620</v>
      </c>
      <c r="B6335" s="126"/>
      <c r="C6335" s="127" t="s">
        <v>714</v>
      </c>
      <c r="D6335" s="204">
        <v>43084</v>
      </c>
      <c r="E6335" s="126" t="s">
        <v>13336</v>
      </c>
      <c r="F6335" s="126" t="s">
        <v>3</v>
      </c>
      <c r="G6335" s="126">
        <v>1575828</v>
      </c>
      <c r="H6335" s="126"/>
      <c r="I6335" s="130" t="s">
        <v>16313</v>
      </c>
      <c r="J6335" s="126"/>
      <c r="K6335" s="126"/>
      <c r="L6335" s="126"/>
      <c r="M6335" s="126"/>
      <c r="N6335" s="226">
        <v>0</v>
      </c>
      <c r="O6335" s="226">
        <v>11083.22</v>
      </c>
      <c r="P6335" s="126" t="s">
        <v>1331</v>
      </c>
    </row>
    <row r="6336" spans="1:16" ht="51">
      <c r="A6336" s="126" t="s">
        <v>620</v>
      </c>
      <c r="B6336" s="126"/>
      <c r="C6336" s="127" t="s">
        <v>714</v>
      </c>
      <c r="D6336" s="204">
        <v>43084</v>
      </c>
      <c r="E6336" s="126" t="s">
        <v>13337</v>
      </c>
      <c r="F6336" s="126" t="s">
        <v>3</v>
      </c>
      <c r="G6336" s="126">
        <v>1575834</v>
      </c>
      <c r="H6336" s="126"/>
      <c r="I6336" s="130" t="s">
        <v>16314</v>
      </c>
      <c r="J6336" s="126"/>
      <c r="K6336" s="126"/>
      <c r="L6336" s="126"/>
      <c r="M6336" s="126"/>
      <c r="N6336" s="226">
        <v>0</v>
      </c>
      <c r="O6336" s="226">
        <v>2928.25</v>
      </c>
      <c r="P6336" s="126" t="s">
        <v>1331</v>
      </c>
    </row>
    <row r="6337" spans="1:16" ht="51">
      <c r="A6337" s="126" t="s">
        <v>620</v>
      </c>
      <c r="B6337" s="126"/>
      <c r="C6337" s="127" t="s">
        <v>714</v>
      </c>
      <c r="D6337" s="204">
        <v>43084</v>
      </c>
      <c r="E6337" s="126" t="s">
        <v>13338</v>
      </c>
      <c r="F6337" s="126" t="s">
        <v>3</v>
      </c>
      <c r="G6337" s="126">
        <v>1575837</v>
      </c>
      <c r="H6337" s="126"/>
      <c r="I6337" s="130" t="s">
        <v>16315</v>
      </c>
      <c r="J6337" s="126"/>
      <c r="K6337" s="126"/>
      <c r="L6337" s="126"/>
      <c r="M6337" s="126"/>
      <c r="N6337" s="226">
        <v>0</v>
      </c>
      <c r="O6337" s="226">
        <v>3782</v>
      </c>
      <c r="P6337" s="126" t="s">
        <v>1331</v>
      </c>
    </row>
    <row r="6338" spans="1:16" ht="51">
      <c r="A6338" s="126">
        <v>85</v>
      </c>
      <c r="B6338" s="126"/>
      <c r="C6338" s="127" t="s">
        <v>12607</v>
      </c>
      <c r="D6338" s="204">
        <v>43084</v>
      </c>
      <c r="E6338" s="126" t="s">
        <v>13339</v>
      </c>
      <c r="F6338" s="126" t="s">
        <v>3</v>
      </c>
      <c r="G6338" s="126">
        <v>1575838</v>
      </c>
      <c r="H6338" s="126"/>
      <c r="I6338" s="130" t="s">
        <v>16316</v>
      </c>
      <c r="J6338" s="126"/>
      <c r="K6338" s="126"/>
      <c r="L6338" s="126"/>
      <c r="M6338" s="126"/>
      <c r="N6338" s="226">
        <v>0</v>
      </c>
      <c r="O6338" s="226">
        <v>10712255.07</v>
      </c>
      <c r="P6338" s="126" t="s">
        <v>1331</v>
      </c>
    </row>
    <row r="6339" spans="1:16" ht="51">
      <c r="A6339" s="126">
        <v>41</v>
      </c>
      <c r="B6339" s="126"/>
      <c r="C6339" s="127" t="s">
        <v>698</v>
      </c>
      <c r="D6339" s="204">
        <v>43084</v>
      </c>
      <c r="E6339" s="126" t="s">
        <v>13340</v>
      </c>
      <c r="F6339" s="126" t="s">
        <v>3</v>
      </c>
      <c r="G6339" s="126">
        <v>1575839</v>
      </c>
      <c r="H6339" s="126"/>
      <c r="I6339" s="130" t="s">
        <v>16317</v>
      </c>
      <c r="J6339" s="126"/>
      <c r="K6339" s="126"/>
      <c r="L6339" s="126"/>
      <c r="M6339" s="126"/>
      <c r="N6339" s="226">
        <v>0</v>
      </c>
      <c r="O6339" s="226">
        <v>1641.34</v>
      </c>
      <c r="P6339" s="126" t="s">
        <v>1331</v>
      </c>
    </row>
    <row r="6340" spans="1:16" ht="51">
      <c r="A6340" s="126" t="s">
        <v>620</v>
      </c>
      <c r="B6340" s="126"/>
      <c r="C6340" s="127" t="s">
        <v>714</v>
      </c>
      <c r="D6340" s="204">
        <v>43084</v>
      </c>
      <c r="E6340" s="126" t="s">
        <v>13341</v>
      </c>
      <c r="F6340" s="126" t="s">
        <v>3</v>
      </c>
      <c r="G6340" s="126">
        <v>1575843</v>
      </c>
      <c r="H6340" s="126"/>
      <c r="I6340" s="130" t="s">
        <v>16318</v>
      </c>
      <c r="J6340" s="126"/>
      <c r="K6340" s="126"/>
      <c r="L6340" s="126"/>
      <c r="M6340" s="126"/>
      <c r="N6340" s="226">
        <v>0</v>
      </c>
      <c r="O6340" s="226">
        <v>4999.8500000000004</v>
      </c>
      <c r="P6340" s="126" t="s">
        <v>1331</v>
      </c>
    </row>
    <row r="6341" spans="1:16" ht="51">
      <c r="A6341" s="126">
        <v>283</v>
      </c>
      <c r="B6341" s="126"/>
      <c r="C6341" s="127" t="s">
        <v>146</v>
      </c>
      <c r="D6341" s="204">
        <v>43084</v>
      </c>
      <c r="E6341" s="126" t="s">
        <v>13342</v>
      </c>
      <c r="F6341" s="126" t="s">
        <v>3</v>
      </c>
      <c r="G6341" s="126">
        <v>1575846</v>
      </c>
      <c r="H6341" s="126"/>
      <c r="I6341" s="130" t="s">
        <v>16319</v>
      </c>
      <c r="J6341" s="126"/>
      <c r="K6341" s="126"/>
      <c r="L6341" s="126"/>
      <c r="M6341" s="126"/>
      <c r="N6341" s="226">
        <v>0</v>
      </c>
      <c r="O6341" s="223">
        <v>148.22999999999999</v>
      </c>
      <c r="P6341" s="126" t="s">
        <v>1331</v>
      </c>
    </row>
    <row r="6342" spans="1:16" ht="51">
      <c r="A6342" s="126">
        <v>20</v>
      </c>
      <c r="B6342" s="126"/>
      <c r="C6342" s="127" t="s">
        <v>694</v>
      </c>
      <c r="D6342" s="204">
        <v>43084</v>
      </c>
      <c r="E6342" s="126" t="s">
        <v>13343</v>
      </c>
      <c r="F6342" s="126" t="s">
        <v>3</v>
      </c>
      <c r="G6342" s="126">
        <v>1575884</v>
      </c>
      <c r="H6342" s="126"/>
      <c r="I6342" s="130" t="s">
        <v>16320</v>
      </c>
      <c r="J6342" s="126"/>
      <c r="K6342" s="126"/>
      <c r="L6342" s="126"/>
      <c r="M6342" s="126"/>
      <c r="N6342" s="226">
        <v>0</v>
      </c>
      <c r="O6342" s="226">
        <v>95195.14</v>
      </c>
      <c r="P6342" s="126" t="s">
        <v>1331</v>
      </c>
    </row>
    <row r="6343" spans="1:16" ht="63.75">
      <c r="A6343" s="126">
        <v>20</v>
      </c>
      <c r="B6343" s="126"/>
      <c r="C6343" s="127" t="s">
        <v>694</v>
      </c>
      <c r="D6343" s="204">
        <v>43084</v>
      </c>
      <c r="E6343" s="126" t="s">
        <v>13344</v>
      </c>
      <c r="F6343" s="126" t="s">
        <v>3</v>
      </c>
      <c r="G6343" s="126">
        <v>1575912</v>
      </c>
      <c r="H6343" s="126"/>
      <c r="I6343" s="130" t="s">
        <v>16321</v>
      </c>
      <c r="J6343" s="126"/>
      <c r="K6343" s="126"/>
      <c r="L6343" s="126"/>
      <c r="M6343" s="126"/>
      <c r="N6343" s="226">
        <v>0</v>
      </c>
      <c r="O6343" s="226">
        <v>19888.2</v>
      </c>
      <c r="P6343" s="126" t="s">
        <v>12606</v>
      </c>
    </row>
    <row r="6344" spans="1:16" ht="63.75">
      <c r="A6344" s="126">
        <v>20</v>
      </c>
      <c r="B6344" s="126"/>
      <c r="C6344" s="127" t="s">
        <v>694</v>
      </c>
      <c r="D6344" s="204">
        <v>43084</v>
      </c>
      <c r="E6344" s="126" t="s">
        <v>13345</v>
      </c>
      <c r="F6344" s="126" t="s">
        <v>3</v>
      </c>
      <c r="G6344" s="126">
        <v>1575915</v>
      </c>
      <c r="H6344" s="126"/>
      <c r="I6344" s="130" t="s">
        <v>16322</v>
      </c>
      <c r="J6344" s="126"/>
      <c r="K6344" s="126"/>
      <c r="L6344" s="126"/>
      <c r="M6344" s="126"/>
      <c r="N6344" s="226">
        <v>0</v>
      </c>
      <c r="O6344" s="226">
        <v>34443.9</v>
      </c>
      <c r="P6344" s="126" t="s">
        <v>12606</v>
      </c>
    </row>
    <row r="6345" spans="1:16" ht="63.75">
      <c r="A6345" s="126">
        <v>20</v>
      </c>
      <c r="B6345" s="126"/>
      <c r="C6345" s="127" t="s">
        <v>694</v>
      </c>
      <c r="D6345" s="204">
        <v>43084</v>
      </c>
      <c r="E6345" s="126" t="s">
        <v>13346</v>
      </c>
      <c r="F6345" s="126" t="s">
        <v>3</v>
      </c>
      <c r="G6345" s="126">
        <v>1575918</v>
      </c>
      <c r="H6345" s="126"/>
      <c r="I6345" s="130" t="s">
        <v>16323</v>
      </c>
      <c r="J6345" s="126"/>
      <c r="K6345" s="126"/>
      <c r="L6345" s="126"/>
      <c r="M6345" s="126"/>
      <c r="N6345" s="226">
        <v>0</v>
      </c>
      <c r="O6345" s="226">
        <v>3178.96</v>
      </c>
      <c r="P6345" s="126" t="s">
        <v>1331</v>
      </c>
    </row>
    <row r="6346" spans="1:16" ht="63.75">
      <c r="A6346" s="126">
        <v>20</v>
      </c>
      <c r="B6346" s="126"/>
      <c r="C6346" s="127" t="s">
        <v>694</v>
      </c>
      <c r="D6346" s="204">
        <v>43084</v>
      </c>
      <c r="E6346" s="126" t="s">
        <v>13347</v>
      </c>
      <c r="F6346" s="126" t="s">
        <v>3</v>
      </c>
      <c r="G6346" s="126">
        <v>1575925</v>
      </c>
      <c r="H6346" s="126"/>
      <c r="I6346" s="130" t="s">
        <v>16324</v>
      </c>
      <c r="J6346" s="126"/>
      <c r="K6346" s="126"/>
      <c r="L6346" s="126"/>
      <c r="M6346" s="126"/>
      <c r="N6346" s="226">
        <v>0</v>
      </c>
      <c r="O6346" s="226">
        <v>429.06</v>
      </c>
      <c r="P6346" s="126" t="s">
        <v>1331</v>
      </c>
    </row>
    <row r="6347" spans="1:16" ht="63.75">
      <c r="A6347" s="126">
        <v>20</v>
      </c>
      <c r="B6347" s="126"/>
      <c r="C6347" s="127" t="s">
        <v>694</v>
      </c>
      <c r="D6347" s="204">
        <v>43084</v>
      </c>
      <c r="E6347" s="126" t="s">
        <v>13348</v>
      </c>
      <c r="F6347" s="126" t="s">
        <v>3</v>
      </c>
      <c r="G6347" s="126">
        <v>1575926</v>
      </c>
      <c r="H6347" s="126"/>
      <c r="I6347" s="130" t="s">
        <v>16325</v>
      </c>
      <c r="J6347" s="126"/>
      <c r="K6347" s="126"/>
      <c r="L6347" s="126"/>
      <c r="M6347" s="126"/>
      <c r="N6347" s="226">
        <v>0</v>
      </c>
      <c r="O6347" s="226">
        <v>2225.5</v>
      </c>
      <c r="P6347" s="126" t="s">
        <v>1331</v>
      </c>
    </row>
    <row r="6348" spans="1:16" ht="63.75">
      <c r="A6348" s="126">
        <v>20</v>
      </c>
      <c r="B6348" s="126"/>
      <c r="C6348" s="127" t="s">
        <v>694</v>
      </c>
      <c r="D6348" s="204">
        <v>43084</v>
      </c>
      <c r="E6348" s="126" t="s">
        <v>13349</v>
      </c>
      <c r="F6348" s="126" t="s">
        <v>3</v>
      </c>
      <c r="G6348" s="126">
        <v>1575932</v>
      </c>
      <c r="H6348" s="126"/>
      <c r="I6348" s="130" t="s">
        <v>16326</v>
      </c>
      <c r="J6348" s="126"/>
      <c r="K6348" s="126"/>
      <c r="L6348" s="126"/>
      <c r="M6348" s="126"/>
      <c r="N6348" s="226">
        <v>0</v>
      </c>
      <c r="O6348" s="226">
        <v>3067.32</v>
      </c>
      <c r="P6348" s="126" t="s">
        <v>1331</v>
      </c>
    </row>
    <row r="6349" spans="1:16" ht="51">
      <c r="A6349" s="126">
        <v>20</v>
      </c>
      <c r="B6349" s="126"/>
      <c r="C6349" s="127" t="s">
        <v>694</v>
      </c>
      <c r="D6349" s="204">
        <v>43084</v>
      </c>
      <c r="E6349" s="126" t="s">
        <v>13350</v>
      </c>
      <c r="F6349" s="126" t="s">
        <v>3</v>
      </c>
      <c r="G6349" s="126">
        <v>1575934</v>
      </c>
      <c r="H6349" s="126"/>
      <c r="I6349" s="130" t="s">
        <v>16327</v>
      </c>
      <c r="J6349" s="126"/>
      <c r="K6349" s="126"/>
      <c r="L6349" s="126"/>
      <c r="M6349" s="126"/>
      <c r="N6349" s="226">
        <v>0</v>
      </c>
      <c r="O6349" s="226">
        <v>300</v>
      </c>
      <c r="P6349" s="126" t="s">
        <v>1331</v>
      </c>
    </row>
    <row r="6350" spans="1:16" ht="38.25">
      <c r="A6350" s="126">
        <v>46</v>
      </c>
      <c r="B6350" s="126"/>
      <c r="C6350" s="127" t="s">
        <v>699</v>
      </c>
      <c r="D6350" s="204">
        <v>43084</v>
      </c>
      <c r="E6350" s="126" t="s">
        <v>13351</v>
      </c>
      <c r="F6350" s="126" t="s">
        <v>3</v>
      </c>
      <c r="G6350" s="126">
        <v>1575937</v>
      </c>
      <c r="H6350" s="126"/>
      <c r="I6350" s="130" t="s">
        <v>16328</v>
      </c>
      <c r="J6350" s="126"/>
      <c r="K6350" s="126"/>
      <c r="L6350" s="126"/>
      <c r="M6350" s="126"/>
      <c r="N6350" s="226">
        <v>0</v>
      </c>
      <c r="O6350" s="226">
        <v>29333.8</v>
      </c>
      <c r="P6350" s="126" t="s">
        <v>1331</v>
      </c>
    </row>
    <row r="6351" spans="1:16" ht="51">
      <c r="A6351" s="126">
        <v>20</v>
      </c>
      <c r="B6351" s="126"/>
      <c r="C6351" s="127" t="s">
        <v>694</v>
      </c>
      <c r="D6351" s="204">
        <v>43084</v>
      </c>
      <c r="E6351" s="126" t="s">
        <v>13352</v>
      </c>
      <c r="F6351" s="126" t="s">
        <v>3</v>
      </c>
      <c r="G6351" s="126">
        <v>1575940</v>
      </c>
      <c r="H6351" s="126"/>
      <c r="I6351" s="130" t="s">
        <v>16329</v>
      </c>
      <c r="J6351" s="126"/>
      <c r="K6351" s="126"/>
      <c r="L6351" s="126"/>
      <c r="M6351" s="126"/>
      <c r="N6351" s="226">
        <v>0</v>
      </c>
      <c r="O6351" s="226">
        <v>218.56</v>
      </c>
      <c r="P6351" s="126" t="s">
        <v>1331</v>
      </c>
    </row>
    <row r="6352" spans="1:16" ht="63.75">
      <c r="A6352" s="126">
        <v>574</v>
      </c>
      <c r="B6352" s="126"/>
      <c r="C6352" s="127" t="s">
        <v>851</v>
      </c>
      <c r="D6352" s="204">
        <v>43084</v>
      </c>
      <c r="E6352" s="126" t="s">
        <v>13353</v>
      </c>
      <c r="F6352" s="126" t="s">
        <v>3</v>
      </c>
      <c r="G6352" s="126">
        <v>1575953</v>
      </c>
      <c r="H6352" s="126"/>
      <c r="I6352" s="130" t="s">
        <v>16330</v>
      </c>
      <c r="J6352" s="126"/>
      <c r="K6352" s="126"/>
      <c r="L6352" s="126"/>
      <c r="M6352" s="126"/>
      <c r="N6352" s="226">
        <v>0</v>
      </c>
      <c r="O6352" s="226">
        <v>3291.12</v>
      </c>
      <c r="P6352" s="126" t="s">
        <v>1331</v>
      </c>
    </row>
    <row r="6353" spans="1:16" ht="63.75">
      <c r="A6353" s="126">
        <v>292</v>
      </c>
      <c r="B6353" s="126"/>
      <c r="C6353" s="127" t="s">
        <v>152</v>
      </c>
      <c r="D6353" s="204">
        <v>43084</v>
      </c>
      <c r="E6353" s="126" t="s">
        <v>13354</v>
      </c>
      <c r="F6353" s="126" t="s">
        <v>3</v>
      </c>
      <c r="G6353" s="126">
        <v>1575957</v>
      </c>
      <c r="H6353" s="126"/>
      <c r="I6353" s="130" t="s">
        <v>16331</v>
      </c>
      <c r="J6353" s="126"/>
      <c r="K6353" s="126"/>
      <c r="L6353" s="126"/>
      <c r="M6353" s="126"/>
      <c r="N6353" s="226">
        <v>0</v>
      </c>
      <c r="O6353" s="226">
        <v>16200.95</v>
      </c>
      <c r="P6353" s="126" t="s">
        <v>1331</v>
      </c>
    </row>
    <row r="6354" spans="1:16" ht="63.75">
      <c r="A6354" s="126">
        <v>291</v>
      </c>
      <c r="B6354" s="126"/>
      <c r="C6354" s="127" t="s">
        <v>795</v>
      </c>
      <c r="D6354" s="204">
        <v>43084</v>
      </c>
      <c r="E6354" s="126" t="s">
        <v>13355</v>
      </c>
      <c r="F6354" s="126" t="s">
        <v>3</v>
      </c>
      <c r="G6354" s="126">
        <v>1575964</v>
      </c>
      <c r="H6354" s="126"/>
      <c r="I6354" s="130" t="s">
        <v>16332</v>
      </c>
      <c r="J6354" s="126"/>
      <c r="K6354" s="126"/>
      <c r="L6354" s="126"/>
      <c r="M6354" s="126"/>
      <c r="N6354" s="226">
        <v>0</v>
      </c>
      <c r="O6354" s="226">
        <v>3608.25</v>
      </c>
      <c r="P6354" s="126" t="s">
        <v>1331</v>
      </c>
    </row>
    <row r="6355" spans="1:16" ht="63.75">
      <c r="A6355" s="126">
        <v>574</v>
      </c>
      <c r="B6355" s="126"/>
      <c r="C6355" s="127" t="s">
        <v>851</v>
      </c>
      <c r="D6355" s="204">
        <v>43084</v>
      </c>
      <c r="E6355" s="126" t="s">
        <v>13356</v>
      </c>
      <c r="F6355" s="126" t="s">
        <v>3</v>
      </c>
      <c r="G6355" s="126">
        <v>1575966</v>
      </c>
      <c r="H6355" s="126"/>
      <c r="I6355" s="130" t="s">
        <v>16333</v>
      </c>
      <c r="J6355" s="126"/>
      <c r="K6355" s="126"/>
      <c r="L6355" s="126"/>
      <c r="M6355" s="126"/>
      <c r="N6355" s="226">
        <v>0</v>
      </c>
      <c r="O6355" s="226">
        <v>3941.83</v>
      </c>
      <c r="P6355" s="126" t="s">
        <v>1331</v>
      </c>
    </row>
    <row r="6356" spans="1:16" ht="51">
      <c r="A6356" s="126" t="s">
        <v>620</v>
      </c>
      <c r="B6356" s="126"/>
      <c r="C6356" s="127" t="s">
        <v>714</v>
      </c>
      <c r="D6356" s="204">
        <v>43084</v>
      </c>
      <c r="E6356" s="126" t="s">
        <v>13357</v>
      </c>
      <c r="F6356" s="126" t="s">
        <v>3</v>
      </c>
      <c r="G6356" s="126">
        <v>1575967</v>
      </c>
      <c r="H6356" s="126"/>
      <c r="I6356" s="130" t="s">
        <v>16334</v>
      </c>
      <c r="J6356" s="126"/>
      <c r="K6356" s="126"/>
      <c r="L6356" s="126"/>
      <c r="M6356" s="126"/>
      <c r="N6356" s="226">
        <v>0</v>
      </c>
      <c r="O6356" s="226">
        <v>589.1</v>
      </c>
      <c r="P6356" s="126" t="s">
        <v>1331</v>
      </c>
    </row>
    <row r="6357" spans="1:16" ht="63.75">
      <c r="A6357" s="126">
        <v>292</v>
      </c>
      <c r="B6357" s="126"/>
      <c r="C6357" s="127" t="s">
        <v>152</v>
      </c>
      <c r="D6357" s="204">
        <v>43084</v>
      </c>
      <c r="E6357" s="126" t="s">
        <v>13358</v>
      </c>
      <c r="F6357" s="126" t="s">
        <v>3</v>
      </c>
      <c r="G6357" s="126">
        <v>1575985</v>
      </c>
      <c r="H6357" s="126"/>
      <c r="I6357" s="130" t="s">
        <v>16335</v>
      </c>
      <c r="J6357" s="126"/>
      <c r="K6357" s="126"/>
      <c r="L6357" s="126"/>
      <c r="M6357" s="126"/>
      <c r="N6357" s="226">
        <v>0</v>
      </c>
      <c r="O6357" s="226">
        <v>354</v>
      </c>
      <c r="P6357" s="126" t="s">
        <v>1331</v>
      </c>
    </row>
    <row r="6358" spans="1:16" ht="51">
      <c r="A6358" s="126">
        <v>650</v>
      </c>
      <c r="B6358" s="126"/>
      <c r="C6358" s="127" t="s">
        <v>233</v>
      </c>
      <c r="D6358" s="204">
        <v>43084</v>
      </c>
      <c r="E6358" s="126" t="s">
        <v>13359</v>
      </c>
      <c r="F6358" s="126" t="s">
        <v>3</v>
      </c>
      <c r="G6358" s="126">
        <v>1575991</v>
      </c>
      <c r="H6358" s="126"/>
      <c r="I6358" s="130" t="s">
        <v>16336</v>
      </c>
      <c r="J6358" s="126"/>
      <c r="K6358" s="126"/>
      <c r="L6358" s="126"/>
      <c r="M6358" s="126"/>
      <c r="N6358" s="226">
        <v>0</v>
      </c>
      <c r="O6358" s="226">
        <v>27</v>
      </c>
      <c r="P6358" s="126" t="s">
        <v>1331</v>
      </c>
    </row>
    <row r="6359" spans="1:16" ht="51">
      <c r="A6359" s="126" t="s">
        <v>620</v>
      </c>
      <c r="B6359" s="126"/>
      <c r="C6359" s="127" t="s">
        <v>714</v>
      </c>
      <c r="D6359" s="204">
        <v>43084</v>
      </c>
      <c r="E6359" s="126" t="s">
        <v>13360</v>
      </c>
      <c r="F6359" s="126" t="s">
        <v>3</v>
      </c>
      <c r="G6359" s="126">
        <v>1575588</v>
      </c>
      <c r="H6359" s="126"/>
      <c r="I6359" s="130" t="s">
        <v>16337</v>
      </c>
      <c r="J6359" s="126"/>
      <c r="K6359" s="126"/>
      <c r="L6359" s="126"/>
      <c r="M6359" s="126"/>
      <c r="N6359" s="226">
        <v>0</v>
      </c>
      <c r="O6359" s="226">
        <v>315</v>
      </c>
      <c r="P6359" s="126" t="s">
        <v>1331</v>
      </c>
    </row>
    <row r="6360" spans="1:16" ht="51">
      <c r="A6360" s="126">
        <v>312</v>
      </c>
      <c r="B6360" s="126"/>
      <c r="C6360" s="127" t="s">
        <v>810</v>
      </c>
      <c r="D6360" s="204">
        <v>43084</v>
      </c>
      <c r="E6360" s="126" t="s">
        <v>13361</v>
      </c>
      <c r="F6360" s="126" t="s">
        <v>3</v>
      </c>
      <c r="G6360" s="126">
        <v>1575647</v>
      </c>
      <c r="H6360" s="126"/>
      <c r="I6360" s="130" t="s">
        <v>16338</v>
      </c>
      <c r="J6360" s="126"/>
      <c r="K6360" s="126"/>
      <c r="L6360" s="126"/>
      <c r="M6360" s="126"/>
      <c r="N6360" s="226">
        <v>0</v>
      </c>
      <c r="O6360" s="226">
        <v>61</v>
      </c>
      <c r="P6360" s="126" t="s">
        <v>1331</v>
      </c>
    </row>
    <row r="6361" spans="1:16" ht="63.75">
      <c r="A6361" s="126">
        <v>47</v>
      </c>
      <c r="B6361" s="126"/>
      <c r="C6361" s="127" t="s">
        <v>700</v>
      </c>
      <c r="D6361" s="204">
        <v>43084</v>
      </c>
      <c r="E6361" s="126" t="s">
        <v>13362</v>
      </c>
      <c r="F6361" s="126" t="s">
        <v>3</v>
      </c>
      <c r="G6361" s="126">
        <v>1575668</v>
      </c>
      <c r="H6361" s="126"/>
      <c r="I6361" s="130" t="s">
        <v>16339</v>
      </c>
      <c r="J6361" s="126"/>
      <c r="K6361" s="126"/>
      <c r="L6361" s="126"/>
      <c r="M6361" s="126"/>
      <c r="N6361" s="226">
        <v>0</v>
      </c>
      <c r="O6361" s="226">
        <v>150</v>
      </c>
      <c r="P6361" s="126" t="s">
        <v>1331</v>
      </c>
    </row>
    <row r="6362" spans="1:16" ht="51">
      <c r="A6362" s="126">
        <v>47</v>
      </c>
      <c r="B6362" s="126"/>
      <c r="C6362" s="127" t="s">
        <v>700</v>
      </c>
      <c r="D6362" s="204">
        <v>43084</v>
      </c>
      <c r="E6362" s="126" t="s">
        <v>13363</v>
      </c>
      <c r="F6362" s="126" t="s">
        <v>3</v>
      </c>
      <c r="G6362" s="126">
        <v>1575679</v>
      </c>
      <c r="H6362" s="126"/>
      <c r="I6362" s="130" t="s">
        <v>16340</v>
      </c>
      <c r="J6362" s="126"/>
      <c r="K6362" s="126"/>
      <c r="L6362" s="126"/>
      <c r="M6362" s="126"/>
      <c r="N6362" s="226">
        <v>0</v>
      </c>
      <c r="O6362" s="226">
        <v>35</v>
      </c>
      <c r="P6362" s="126" t="s">
        <v>1331</v>
      </c>
    </row>
    <row r="6363" spans="1:16" ht="51">
      <c r="A6363" s="126" t="s">
        <v>620</v>
      </c>
      <c r="B6363" s="126"/>
      <c r="C6363" s="127" t="s">
        <v>714</v>
      </c>
      <c r="D6363" s="204">
        <v>43084</v>
      </c>
      <c r="E6363" s="126" t="s">
        <v>13364</v>
      </c>
      <c r="F6363" s="126" t="s">
        <v>3</v>
      </c>
      <c r="G6363" s="126">
        <v>1575731</v>
      </c>
      <c r="H6363" s="126"/>
      <c r="I6363" s="130" t="s">
        <v>16341</v>
      </c>
      <c r="J6363" s="126"/>
      <c r="K6363" s="126"/>
      <c r="L6363" s="126"/>
      <c r="M6363" s="126"/>
      <c r="N6363" s="226">
        <v>0</v>
      </c>
      <c r="O6363" s="226">
        <v>242.7</v>
      </c>
      <c r="P6363" s="126" t="s">
        <v>1331</v>
      </c>
    </row>
    <row r="6364" spans="1:16" ht="51">
      <c r="A6364" s="126" t="s">
        <v>620</v>
      </c>
      <c r="B6364" s="126"/>
      <c r="C6364" s="127" t="s">
        <v>714</v>
      </c>
      <c r="D6364" s="204">
        <v>43084</v>
      </c>
      <c r="E6364" s="126" t="s">
        <v>13365</v>
      </c>
      <c r="F6364" s="126" t="s">
        <v>3</v>
      </c>
      <c r="G6364" s="126">
        <v>1575737</v>
      </c>
      <c r="H6364" s="126"/>
      <c r="I6364" s="130" t="s">
        <v>16342</v>
      </c>
      <c r="J6364" s="126"/>
      <c r="K6364" s="126"/>
      <c r="L6364" s="126"/>
      <c r="M6364" s="126"/>
      <c r="N6364" s="226">
        <v>0</v>
      </c>
      <c r="O6364" s="226">
        <v>26757.200000000001</v>
      </c>
      <c r="P6364" s="126" t="s">
        <v>1331</v>
      </c>
    </row>
    <row r="6365" spans="1:16" ht="51">
      <c r="A6365" s="126" t="s">
        <v>620</v>
      </c>
      <c r="B6365" s="126"/>
      <c r="C6365" s="127" t="s">
        <v>714</v>
      </c>
      <c r="D6365" s="204">
        <v>43084</v>
      </c>
      <c r="E6365" s="126" t="s">
        <v>13366</v>
      </c>
      <c r="F6365" s="126" t="s">
        <v>3</v>
      </c>
      <c r="G6365" s="126">
        <v>1575788</v>
      </c>
      <c r="H6365" s="126"/>
      <c r="I6365" s="130" t="s">
        <v>16343</v>
      </c>
      <c r="J6365" s="126"/>
      <c r="K6365" s="126"/>
      <c r="L6365" s="126"/>
      <c r="M6365" s="126"/>
      <c r="N6365" s="226">
        <v>0</v>
      </c>
      <c r="O6365" s="226">
        <v>140</v>
      </c>
      <c r="P6365" s="126" t="s">
        <v>1331</v>
      </c>
    </row>
    <row r="6366" spans="1:16" ht="63.75">
      <c r="A6366" s="126">
        <v>159</v>
      </c>
      <c r="B6366" s="126"/>
      <c r="C6366" s="127" t="s">
        <v>748</v>
      </c>
      <c r="D6366" s="204">
        <v>43084</v>
      </c>
      <c r="E6366" s="126" t="s">
        <v>13367</v>
      </c>
      <c r="F6366" s="126" t="s">
        <v>3</v>
      </c>
      <c r="G6366" s="126">
        <v>1575793</v>
      </c>
      <c r="H6366" s="126"/>
      <c r="I6366" s="130" t="s">
        <v>16344</v>
      </c>
      <c r="J6366" s="126"/>
      <c r="K6366" s="126"/>
      <c r="L6366" s="126"/>
      <c r="M6366" s="126"/>
      <c r="N6366" s="226">
        <v>0</v>
      </c>
      <c r="O6366" s="226">
        <v>769.85</v>
      </c>
      <c r="P6366" s="126" t="s">
        <v>1331</v>
      </c>
    </row>
    <row r="6367" spans="1:16" ht="51">
      <c r="A6367" s="126">
        <v>20</v>
      </c>
      <c r="B6367" s="126"/>
      <c r="C6367" s="127" t="s">
        <v>694</v>
      </c>
      <c r="D6367" s="204">
        <v>43084</v>
      </c>
      <c r="E6367" s="126" t="s">
        <v>13368</v>
      </c>
      <c r="F6367" s="126" t="s">
        <v>3</v>
      </c>
      <c r="G6367" s="126">
        <v>1575847</v>
      </c>
      <c r="H6367" s="126"/>
      <c r="I6367" s="130" t="s">
        <v>16345</v>
      </c>
      <c r="J6367" s="126"/>
      <c r="K6367" s="126"/>
      <c r="L6367" s="126"/>
      <c r="M6367" s="126"/>
      <c r="N6367" s="226">
        <v>0</v>
      </c>
      <c r="O6367" s="226">
        <v>961.5</v>
      </c>
      <c r="P6367" s="126" t="s">
        <v>1331</v>
      </c>
    </row>
    <row r="6368" spans="1:16" ht="51">
      <c r="A6368" s="126" t="s">
        <v>620</v>
      </c>
      <c r="B6368" s="126"/>
      <c r="C6368" s="127" t="s">
        <v>714</v>
      </c>
      <c r="D6368" s="204">
        <v>43084</v>
      </c>
      <c r="E6368" s="126" t="s">
        <v>13369</v>
      </c>
      <c r="F6368" s="126" t="s">
        <v>3</v>
      </c>
      <c r="G6368" s="126">
        <v>1575850</v>
      </c>
      <c r="H6368" s="126"/>
      <c r="I6368" s="130" t="s">
        <v>16346</v>
      </c>
      <c r="J6368" s="126"/>
      <c r="K6368" s="126"/>
      <c r="L6368" s="126"/>
      <c r="M6368" s="126"/>
      <c r="N6368" s="226">
        <v>0</v>
      </c>
      <c r="O6368" s="226">
        <v>242.7</v>
      </c>
      <c r="P6368" s="126" t="s">
        <v>1331</v>
      </c>
    </row>
    <row r="6369" spans="1:16" ht="51">
      <c r="A6369" s="126" t="s">
        <v>620</v>
      </c>
      <c r="B6369" s="126"/>
      <c r="C6369" s="127" t="s">
        <v>714</v>
      </c>
      <c r="D6369" s="204">
        <v>43084</v>
      </c>
      <c r="E6369" s="126" t="s">
        <v>13370</v>
      </c>
      <c r="F6369" s="126" t="s">
        <v>3</v>
      </c>
      <c r="G6369" s="126">
        <v>1575862</v>
      </c>
      <c r="H6369" s="126"/>
      <c r="I6369" s="130" t="s">
        <v>16347</v>
      </c>
      <c r="J6369" s="126"/>
      <c r="K6369" s="126"/>
      <c r="L6369" s="126"/>
      <c r="M6369" s="126"/>
      <c r="N6369" s="226">
        <v>0</v>
      </c>
      <c r="O6369" s="226">
        <v>485.5</v>
      </c>
      <c r="P6369" s="126" t="s">
        <v>1331</v>
      </c>
    </row>
    <row r="6370" spans="1:16" ht="51">
      <c r="A6370" s="126" t="s">
        <v>620</v>
      </c>
      <c r="B6370" s="126"/>
      <c r="C6370" s="127" t="s">
        <v>714</v>
      </c>
      <c r="D6370" s="204">
        <v>43084</v>
      </c>
      <c r="E6370" s="126" t="s">
        <v>13371</v>
      </c>
      <c r="F6370" s="126" t="s">
        <v>3</v>
      </c>
      <c r="G6370" s="126">
        <v>1575866</v>
      </c>
      <c r="H6370" s="126"/>
      <c r="I6370" s="130" t="s">
        <v>16348</v>
      </c>
      <c r="J6370" s="126"/>
      <c r="K6370" s="126"/>
      <c r="L6370" s="126"/>
      <c r="M6370" s="126"/>
      <c r="N6370" s="226">
        <v>0</v>
      </c>
      <c r="O6370" s="226">
        <v>74527.5</v>
      </c>
      <c r="P6370" s="126" t="s">
        <v>1331</v>
      </c>
    </row>
    <row r="6371" spans="1:16" ht="38.25">
      <c r="A6371" s="126">
        <v>592</v>
      </c>
      <c r="B6371" s="126"/>
      <c r="C6371" s="127" t="s">
        <v>863</v>
      </c>
      <c r="D6371" s="204">
        <v>43084</v>
      </c>
      <c r="E6371" s="126" t="s">
        <v>13372</v>
      </c>
      <c r="F6371" s="126" t="s">
        <v>3</v>
      </c>
      <c r="G6371" s="126">
        <v>1575880</v>
      </c>
      <c r="H6371" s="126"/>
      <c r="I6371" s="130" t="s">
        <v>16349</v>
      </c>
      <c r="J6371" s="126"/>
      <c r="K6371" s="126"/>
      <c r="L6371" s="126"/>
      <c r="M6371" s="126"/>
      <c r="N6371" s="226">
        <v>0</v>
      </c>
      <c r="O6371" s="226">
        <v>105</v>
      </c>
      <c r="P6371" s="126" t="s">
        <v>1331</v>
      </c>
    </row>
    <row r="6372" spans="1:16" ht="51">
      <c r="A6372" s="126">
        <v>46</v>
      </c>
      <c r="B6372" s="126"/>
      <c r="C6372" s="127" t="s">
        <v>699</v>
      </c>
      <c r="D6372" s="204">
        <v>43084</v>
      </c>
      <c r="E6372" s="126" t="s">
        <v>13373</v>
      </c>
      <c r="F6372" s="126" t="s">
        <v>3</v>
      </c>
      <c r="G6372" s="126">
        <v>1575890</v>
      </c>
      <c r="H6372" s="126"/>
      <c r="I6372" s="130" t="s">
        <v>16350</v>
      </c>
      <c r="J6372" s="126"/>
      <c r="K6372" s="126"/>
      <c r="L6372" s="126"/>
      <c r="M6372" s="126"/>
      <c r="N6372" s="226">
        <v>0</v>
      </c>
      <c r="O6372" s="226">
        <v>99.35</v>
      </c>
      <c r="P6372" s="126" t="s">
        <v>1331</v>
      </c>
    </row>
    <row r="6373" spans="1:16" ht="51">
      <c r="A6373" s="126">
        <v>47</v>
      </c>
      <c r="B6373" s="126"/>
      <c r="C6373" s="127" t="s">
        <v>700</v>
      </c>
      <c r="D6373" s="204">
        <v>43084</v>
      </c>
      <c r="E6373" s="126" t="s">
        <v>13374</v>
      </c>
      <c r="F6373" s="126" t="s">
        <v>3</v>
      </c>
      <c r="G6373" s="126">
        <v>1575910</v>
      </c>
      <c r="H6373" s="126"/>
      <c r="I6373" s="130" t="s">
        <v>16351</v>
      </c>
      <c r="J6373" s="126"/>
      <c r="K6373" s="126"/>
      <c r="L6373" s="126"/>
      <c r="M6373" s="126"/>
      <c r="N6373" s="226">
        <v>0</v>
      </c>
      <c r="O6373" s="226">
        <v>324</v>
      </c>
      <c r="P6373" s="126" t="s">
        <v>1331</v>
      </c>
    </row>
    <row r="6374" spans="1:16" ht="63.75">
      <c r="A6374" s="126">
        <v>25</v>
      </c>
      <c r="B6374" s="126"/>
      <c r="C6374" s="127" t="s">
        <v>695</v>
      </c>
      <c r="D6374" s="204">
        <v>43084</v>
      </c>
      <c r="E6374" s="126" t="s">
        <v>13375</v>
      </c>
      <c r="F6374" s="126" t="s">
        <v>3</v>
      </c>
      <c r="G6374" s="126">
        <v>1575963</v>
      </c>
      <c r="H6374" s="126"/>
      <c r="I6374" s="130" t="s">
        <v>16352</v>
      </c>
      <c r="J6374" s="126"/>
      <c r="K6374" s="126"/>
      <c r="L6374" s="126"/>
      <c r="M6374" s="126"/>
      <c r="N6374" s="226">
        <v>0</v>
      </c>
      <c r="O6374" s="226">
        <v>0.02</v>
      </c>
      <c r="P6374" s="126" t="s">
        <v>12606</v>
      </c>
    </row>
    <row r="6375" spans="1:16" ht="38.25">
      <c r="A6375" s="126">
        <v>292</v>
      </c>
      <c r="B6375" s="126"/>
      <c r="C6375" s="127" t="s">
        <v>152</v>
      </c>
      <c r="D6375" s="204">
        <v>43084</v>
      </c>
      <c r="E6375" s="126" t="s">
        <v>13376</v>
      </c>
      <c r="F6375" s="126" t="s">
        <v>3</v>
      </c>
      <c r="G6375" s="126">
        <v>1575970</v>
      </c>
      <c r="H6375" s="126"/>
      <c r="I6375" s="130" t="s">
        <v>16353</v>
      </c>
      <c r="J6375" s="126"/>
      <c r="K6375" s="126"/>
      <c r="L6375" s="126"/>
      <c r="M6375" s="126"/>
      <c r="N6375" s="226">
        <v>0</v>
      </c>
      <c r="O6375" s="226">
        <v>0.09</v>
      </c>
      <c r="P6375" s="126" t="s">
        <v>1331</v>
      </c>
    </row>
    <row r="6376" spans="1:16" ht="38.25">
      <c r="A6376" s="126">
        <v>292</v>
      </c>
      <c r="B6376" s="126"/>
      <c r="C6376" s="127" t="s">
        <v>152</v>
      </c>
      <c r="D6376" s="204">
        <v>43084</v>
      </c>
      <c r="E6376" s="126" t="s">
        <v>13377</v>
      </c>
      <c r="F6376" s="126" t="s">
        <v>3</v>
      </c>
      <c r="G6376" s="126">
        <v>1575972</v>
      </c>
      <c r="H6376" s="126"/>
      <c r="I6376" s="130" t="s">
        <v>16354</v>
      </c>
      <c r="J6376" s="126"/>
      <c r="K6376" s="126"/>
      <c r="L6376" s="126"/>
      <c r="M6376" s="126"/>
      <c r="N6376" s="226">
        <v>0</v>
      </c>
      <c r="O6376" s="226">
        <v>0.09</v>
      </c>
      <c r="P6376" s="126" t="s">
        <v>1331</v>
      </c>
    </row>
    <row r="6377" spans="1:16" ht="38.25">
      <c r="A6377" s="126">
        <v>292</v>
      </c>
      <c r="B6377" s="126"/>
      <c r="C6377" s="127" t="s">
        <v>152</v>
      </c>
      <c r="D6377" s="204">
        <v>43084</v>
      </c>
      <c r="E6377" s="126" t="s">
        <v>13378</v>
      </c>
      <c r="F6377" s="126" t="s">
        <v>3</v>
      </c>
      <c r="G6377" s="126">
        <v>1575973</v>
      </c>
      <c r="H6377" s="126"/>
      <c r="I6377" s="130" t="s">
        <v>16354</v>
      </c>
      <c r="J6377" s="126"/>
      <c r="K6377" s="126"/>
      <c r="L6377" s="126"/>
      <c r="M6377" s="126"/>
      <c r="N6377" s="226">
        <v>0</v>
      </c>
      <c r="O6377" s="226">
        <v>0.06</v>
      </c>
      <c r="P6377" s="126" t="s">
        <v>1331</v>
      </c>
    </row>
    <row r="6378" spans="1:16" ht="51">
      <c r="A6378" s="126" t="s">
        <v>620</v>
      </c>
      <c r="B6378" s="126"/>
      <c r="C6378" s="127" t="s">
        <v>714</v>
      </c>
      <c r="D6378" s="204">
        <v>43084</v>
      </c>
      <c r="E6378" s="126" t="s">
        <v>13379</v>
      </c>
      <c r="F6378" s="126" t="s">
        <v>3</v>
      </c>
      <c r="G6378" s="126">
        <v>1575988</v>
      </c>
      <c r="H6378" s="126"/>
      <c r="I6378" s="130" t="s">
        <v>16355</v>
      </c>
      <c r="J6378" s="126"/>
      <c r="K6378" s="126"/>
      <c r="L6378" s="126"/>
      <c r="M6378" s="126"/>
      <c r="N6378" s="226">
        <v>0</v>
      </c>
      <c r="O6378" s="226">
        <v>5026.37</v>
      </c>
      <c r="P6378" s="126" t="s">
        <v>1331</v>
      </c>
    </row>
    <row r="6379" spans="1:16" ht="51">
      <c r="A6379" s="126" t="s">
        <v>620</v>
      </c>
      <c r="B6379" s="126"/>
      <c r="C6379" s="127" t="s">
        <v>714</v>
      </c>
      <c r="D6379" s="204">
        <v>43084</v>
      </c>
      <c r="E6379" s="126" t="s">
        <v>13380</v>
      </c>
      <c r="F6379" s="126" t="s">
        <v>3</v>
      </c>
      <c r="G6379" s="126">
        <v>1576010</v>
      </c>
      <c r="H6379" s="126"/>
      <c r="I6379" s="130" t="s">
        <v>16356</v>
      </c>
      <c r="J6379" s="126"/>
      <c r="K6379" s="126"/>
      <c r="L6379" s="126"/>
      <c r="M6379" s="126"/>
      <c r="N6379" s="226">
        <v>0</v>
      </c>
      <c r="O6379" s="226">
        <v>214.83</v>
      </c>
      <c r="P6379" s="126" t="s">
        <v>1331</v>
      </c>
    </row>
    <row r="6380" spans="1:16" ht="51">
      <c r="A6380" s="126">
        <v>20</v>
      </c>
      <c r="B6380" s="126"/>
      <c r="C6380" s="127" t="s">
        <v>694</v>
      </c>
      <c r="D6380" s="204">
        <v>43084</v>
      </c>
      <c r="E6380" s="126" t="s">
        <v>13381</v>
      </c>
      <c r="F6380" s="126" t="s">
        <v>3</v>
      </c>
      <c r="G6380" s="126">
        <v>1576015</v>
      </c>
      <c r="H6380" s="126"/>
      <c r="I6380" s="130" t="s">
        <v>16357</v>
      </c>
      <c r="J6380" s="126"/>
      <c r="K6380" s="126"/>
      <c r="L6380" s="126"/>
      <c r="M6380" s="126"/>
      <c r="N6380" s="226">
        <v>0</v>
      </c>
      <c r="O6380" s="226">
        <v>684120.48</v>
      </c>
      <c r="P6380" s="126" t="s">
        <v>1331</v>
      </c>
    </row>
    <row r="6381" spans="1:16" ht="51">
      <c r="A6381" s="126">
        <v>20</v>
      </c>
      <c r="B6381" s="126"/>
      <c r="C6381" s="127" t="s">
        <v>694</v>
      </c>
      <c r="D6381" s="204">
        <v>43084</v>
      </c>
      <c r="E6381" s="126" t="s">
        <v>13382</v>
      </c>
      <c r="F6381" s="126" t="s">
        <v>3</v>
      </c>
      <c r="G6381" s="126">
        <v>1576021</v>
      </c>
      <c r="H6381" s="126"/>
      <c r="I6381" s="130" t="s">
        <v>16358</v>
      </c>
      <c r="J6381" s="126"/>
      <c r="K6381" s="126"/>
      <c r="L6381" s="126"/>
      <c r="M6381" s="126"/>
      <c r="N6381" s="226">
        <v>0</v>
      </c>
      <c r="O6381" s="226">
        <v>147597.13</v>
      </c>
      <c r="P6381" s="126" t="s">
        <v>1331</v>
      </c>
    </row>
    <row r="6382" spans="1:16" ht="51">
      <c r="A6382" s="126" t="s">
        <v>620</v>
      </c>
      <c r="B6382" s="126"/>
      <c r="C6382" s="127" t="s">
        <v>714</v>
      </c>
      <c r="D6382" s="204">
        <v>43084</v>
      </c>
      <c r="E6382" s="126" t="s">
        <v>13383</v>
      </c>
      <c r="F6382" s="126" t="s">
        <v>3</v>
      </c>
      <c r="G6382" s="126">
        <v>1576027</v>
      </c>
      <c r="H6382" s="126"/>
      <c r="I6382" s="130" t="s">
        <v>16359</v>
      </c>
      <c r="J6382" s="126"/>
      <c r="K6382" s="126"/>
      <c r="L6382" s="126"/>
      <c r="M6382" s="126"/>
      <c r="N6382" s="226">
        <v>0</v>
      </c>
      <c r="O6382" s="226">
        <v>140</v>
      </c>
      <c r="P6382" s="126" t="s">
        <v>1331</v>
      </c>
    </row>
    <row r="6383" spans="1:16" ht="51">
      <c r="A6383" s="126">
        <v>292</v>
      </c>
      <c r="B6383" s="126"/>
      <c r="C6383" s="127" t="s">
        <v>152</v>
      </c>
      <c r="D6383" s="204">
        <v>43084</v>
      </c>
      <c r="E6383" s="126" t="s">
        <v>13384</v>
      </c>
      <c r="F6383" s="126" t="s">
        <v>3</v>
      </c>
      <c r="G6383" s="126">
        <v>1576039</v>
      </c>
      <c r="H6383" s="126"/>
      <c r="I6383" s="130" t="s">
        <v>7518</v>
      </c>
      <c r="J6383" s="126"/>
      <c r="K6383" s="126"/>
      <c r="L6383" s="126"/>
      <c r="M6383" s="126"/>
      <c r="N6383" s="226">
        <v>0</v>
      </c>
      <c r="O6383" s="226">
        <v>368</v>
      </c>
      <c r="P6383" s="126" t="s">
        <v>1331</v>
      </c>
    </row>
    <row r="6384" spans="1:16" ht="51">
      <c r="A6384" s="126">
        <v>292</v>
      </c>
      <c r="B6384" s="126"/>
      <c r="C6384" s="127" t="s">
        <v>152</v>
      </c>
      <c r="D6384" s="204">
        <v>43084</v>
      </c>
      <c r="E6384" s="126" t="s">
        <v>13385</v>
      </c>
      <c r="F6384" s="126" t="s">
        <v>3</v>
      </c>
      <c r="G6384" s="126">
        <v>1576041</v>
      </c>
      <c r="H6384" s="126"/>
      <c r="I6384" s="130" t="s">
        <v>7518</v>
      </c>
      <c r="J6384" s="126"/>
      <c r="K6384" s="126"/>
      <c r="L6384" s="126"/>
      <c r="M6384" s="126"/>
      <c r="N6384" s="226">
        <v>0</v>
      </c>
      <c r="O6384" s="226">
        <v>381</v>
      </c>
      <c r="P6384" s="126" t="s">
        <v>1331</v>
      </c>
    </row>
    <row r="6385" spans="1:16" ht="51">
      <c r="A6385" s="126">
        <v>292</v>
      </c>
      <c r="B6385" s="126"/>
      <c r="C6385" s="127" t="s">
        <v>152</v>
      </c>
      <c r="D6385" s="204">
        <v>43084</v>
      </c>
      <c r="E6385" s="126" t="s">
        <v>13386</v>
      </c>
      <c r="F6385" s="126" t="s">
        <v>3</v>
      </c>
      <c r="G6385" s="126">
        <v>1576042</v>
      </c>
      <c r="H6385" s="126"/>
      <c r="I6385" s="130" t="s">
        <v>7518</v>
      </c>
      <c r="J6385" s="126"/>
      <c r="K6385" s="126"/>
      <c r="L6385" s="126"/>
      <c r="M6385" s="126"/>
      <c r="N6385" s="226">
        <v>0</v>
      </c>
      <c r="O6385" s="226">
        <v>365</v>
      </c>
      <c r="P6385" s="126" t="s">
        <v>1331</v>
      </c>
    </row>
    <row r="6386" spans="1:16" ht="51">
      <c r="A6386" s="126">
        <v>292</v>
      </c>
      <c r="B6386" s="126"/>
      <c r="C6386" s="127" t="s">
        <v>152</v>
      </c>
      <c r="D6386" s="204">
        <v>43084</v>
      </c>
      <c r="E6386" s="126" t="s">
        <v>13387</v>
      </c>
      <c r="F6386" s="126" t="s">
        <v>3</v>
      </c>
      <c r="G6386" s="126">
        <v>1576043</v>
      </c>
      <c r="H6386" s="126"/>
      <c r="I6386" s="130" t="s">
        <v>7518</v>
      </c>
      <c r="J6386" s="126"/>
      <c r="K6386" s="126"/>
      <c r="L6386" s="126"/>
      <c r="M6386" s="126"/>
      <c r="N6386" s="226">
        <v>0</v>
      </c>
      <c r="O6386" s="226">
        <v>365</v>
      </c>
      <c r="P6386" s="126" t="s">
        <v>1331</v>
      </c>
    </row>
    <row r="6387" spans="1:16" ht="51">
      <c r="A6387" s="126" t="s">
        <v>620</v>
      </c>
      <c r="B6387" s="126"/>
      <c r="C6387" s="127" t="s">
        <v>714</v>
      </c>
      <c r="D6387" s="204">
        <v>43084</v>
      </c>
      <c r="E6387" s="126" t="s">
        <v>13388</v>
      </c>
      <c r="F6387" s="126" t="s">
        <v>3</v>
      </c>
      <c r="G6387" s="126">
        <v>1576052</v>
      </c>
      <c r="H6387" s="126"/>
      <c r="I6387" s="130" t="s">
        <v>16360</v>
      </c>
      <c r="J6387" s="126"/>
      <c r="K6387" s="126"/>
      <c r="L6387" s="126"/>
      <c r="M6387" s="126"/>
      <c r="N6387" s="226">
        <v>0</v>
      </c>
      <c r="O6387" s="226">
        <v>146</v>
      </c>
      <c r="P6387" s="126" t="s">
        <v>1331</v>
      </c>
    </row>
    <row r="6388" spans="1:16" ht="51">
      <c r="A6388" s="126">
        <v>586</v>
      </c>
      <c r="B6388" s="126"/>
      <c r="C6388" s="127" t="s">
        <v>223</v>
      </c>
      <c r="D6388" s="204">
        <v>43084</v>
      </c>
      <c r="E6388" s="126" t="s">
        <v>13389</v>
      </c>
      <c r="F6388" s="126" t="s">
        <v>3</v>
      </c>
      <c r="G6388" s="126">
        <v>1576109</v>
      </c>
      <c r="H6388" s="126"/>
      <c r="I6388" s="130" t="s">
        <v>16361</v>
      </c>
      <c r="J6388" s="126"/>
      <c r="K6388" s="126"/>
      <c r="L6388" s="126"/>
      <c r="M6388" s="126"/>
      <c r="N6388" s="226">
        <v>0</v>
      </c>
      <c r="O6388" s="226">
        <v>17945</v>
      </c>
      <c r="P6388" s="126" t="s">
        <v>1331</v>
      </c>
    </row>
    <row r="6389" spans="1:16" ht="51">
      <c r="A6389" s="126">
        <v>86</v>
      </c>
      <c r="B6389" s="126"/>
      <c r="C6389" s="127" t="s">
        <v>711</v>
      </c>
      <c r="D6389" s="204">
        <v>43084</v>
      </c>
      <c r="E6389" s="126" t="s">
        <v>13390</v>
      </c>
      <c r="F6389" s="126" t="s">
        <v>3</v>
      </c>
      <c r="G6389" s="126">
        <v>1576111</v>
      </c>
      <c r="H6389" s="126"/>
      <c r="I6389" s="130" t="s">
        <v>16362</v>
      </c>
      <c r="J6389" s="126"/>
      <c r="K6389" s="126"/>
      <c r="L6389" s="126"/>
      <c r="M6389" s="126"/>
      <c r="N6389" s="226">
        <v>0</v>
      </c>
      <c r="O6389" s="226">
        <v>1747</v>
      </c>
      <c r="P6389" s="126" t="s">
        <v>1331</v>
      </c>
    </row>
    <row r="6390" spans="1:16" ht="38.25">
      <c r="A6390" s="126">
        <v>47</v>
      </c>
      <c r="B6390" s="126"/>
      <c r="C6390" s="127" t="s">
        <v>700</v>
      </c>
      <c r="D6390" s="204">
        <v>43084</v>
      </c>
      <c r="E6390" s="126" t="s">
        <v>13391</v>
      </c>
      <c r="F6390" s="126" t="s">
        <v>3</v>
      </c>
      <c r="G6390" s="126">
        <v>1576112</v>
      </c>
      <c r="H6390" s="126"/>
      <c r="I6390" s="130" t="s">
        <v>16363</v>
      </c>
      <c r="J6390" s="126"/>
      <c r="K6390" s="126"/>
      <c r="L6390" s="126"/>
      <c r="M6390" s="126"/>
      <c r="N6390" s="226">
        <v>0</v>
      </c>
      <c r="O6390" s="226">
        <v>11224.99</v>
      </c>
      <c r="P6390" s="126" t="s">
        <v>1331</v>
      </c>
    </row>
    <row r="6391" spans="1:16" ht="51">
      <c r="A6391" s="126" t="s">
        <v>620</v>
      </c>
      <c r="B6391" s="126"/>
      <c r="C6391" s="127" t="s">
        <v>714</v>
      </c>
      <c r="D6391" s="204">
        <v>43084</v>
      </c>
      <c r="E6391" s="126" t="s">
        <v>13392</v>
      </c>
      <c r="F6391" s="126" t="s">
        <v>3</v>
      </c>
      <c r="G6391" s="126">
        <v>1576149</v>
      </c>
      <c r="H6391" s="126"/>
      <c r="I6391" s="130" t="s">
        <v>16364</v>
      </c>
      <c r="J6391" s="126"/>
      <c r="K6391" s="126"/>
      <c r="L6391" s="126"/>
      <c r="M6391" s="126"/>
      <c r="N6391" s="226">
        <v>0</v>
      </c>
      <c r="O6391" s="226">
        <v>494</v>
      </c>
      <c r="P6391" s="126" t="s">
        <v>1331</v>
      </c>
    </row>
    <row r="6392" spans="1:16" ht="51">
      <c r="A6392" s="126" t="s">
        <v>620</v>
      </c>
      <c r="B6392" s="126"/>
      <c r="C6392" s="127" t="s">
        <v>714</v>
      </c>
      <c r="D6392" s="204">
        <v>43084</v>
      </c>
      <c r="E6392" s="126" t="s">
        <v>13393</v>
      </c>
      <c r="F6392" s="126" t="s">
        <v>3</v>
      </c>
      <c r="G6392" s="126">
        <v>1576160</v>
      </c>
      <c r="H6392" s="126"/>
      <c r="I6392" s="130" t="s">
        <v>16365</v>
      </c>
      <c r="J6392" s="126"/>
      <c r="K6392" s="126"/>
      <c r="L6392" s="126"/>
      <c r="M6392" s="126"/>
      <c r="N6392" s="226">
        <v>0</v>
      </c>
      <c r="O6392" s="226">
        <v>1748.93</v>
      </c>
      <c r="P6392" s="126" t="s">
        <v>1331</v>
      </c>
    </row>
    <row r="6393" spans="1:16" ht="51">
      <c r="A6393" s="126" t="s">
        <v>620</v>
      </c>
      <c r="B6393" s="126"/>
      <c r="C6393" s="127" t="s">
        <v>714</v>
      </c>
      <c r="D6393" s="204">
        <v>43084</v>
      </c>
      <c r="E6393" s="126" t="s">
        <v>13394</v>
      </c>
      <c r="F6393" s="126" t="s">
        <v>3</v>
      </c>
      <c r="G6393" s="126">
        <v>1576178</v>
      </c>
      <c r="H6393" s="126"/>
      <c r="I6393" s="130" t="s">
        <v>16366</v>
      </c>
      <c r="J6393" s="126"/>
      <c r="K6393" s="126"/>
      <c r="L6393" s="126"/>
      <c r="M6393" s="126"/>
      <c r="N6393" s="226">
        <v>0</v>
      </c>
      <c r="O6393" s="226">
        <v>272.10000000000002</v>
      </c>
      <c r="P6393" s="126" t="s">
        <v>1331</v>
      </c>
    </row>
    <row r="6394" spans="1:16" ht="51">
      <c r="A6394" s="126">
        <v>292</v>
      </c>
      <c r="B6394" s="126"/>
      <c r="C6394" s="127" t="s">
        <v>152</v>
      </c>
      <c r="D6394" s="204">
        <v>43084</v>
      </c>
      <c r="E6394" s="126" t="s">
        <v>13395</v>
      </c>
      <c r="F6394" s="126" t="s">
        <v>3</v>
      </c>
      <c r="G6394" s="126">
        <v>1576189</v>
      </c>
      <c r="H6394" s="126"/>
      <c r="I6394" s="130" t="s">
        <v>16367</v>
      </c>
      <c r="J6394" s="126"/>
      <c r="K6394" s="126"/>
      <c r="L6394" s="126"/>
      <c r="M6394" s="126"/>
      <c r="N6394" s="226">
        <v>0</v>
      </c>
      <c r="O6394" s="226">
        <v>65.08</v>
      </c>
      <c r="P6394" s="126" t="s">
        <v>12606</v>
      </c>
    </row>
    <row r="6395" spans="1:16" ht="51">
      <c r="A6395" s="126" t="s">
        <v>620</v>
      </c>
      <c r="B6395" s="126"/>
      <c r="C6395" s="127" t="s">
        <v>714</v>
      </c>
      <c r="D6395" s="204">
        <v>43084</v>
      </c>
      <c r="E6395" s="126" t="s">
        <v>13396</v>
      </c>
      <c r="F6395" s="126" t="s">
        <v>3</v>
      </c>
      <c r="G6395" s="126">
        <v>1576213</v>
      </c>
      <c r="H6395" s="126"/>
      <c r="I6395" s="130" t="s">
        <v>16368</v>
      </c>
      <c r="J6395" s="126"/>
      <c r="K6395" s="126"/>
      <c r="L6395" s="126"/>
      <c r="M6395" s="126"/>
      <c r="N6395" s="226">
        <v>0</v>
      </c>
      <c r="O6395" s="226">
        <v>193</v>
      </c>
      <c r="P6395" s="126" t="s">
        <v>12606</v>
      </c>
    </row>
    <row r="6396" spans="1:16" ht="51">
      <c r="A6396" s="126" t="s">
        <v>620</v>
      </c>
      <c r="B6396" s="126"/>
      <c r="C6396" s="127" t="s">
        <v>714</v>
      </c>
      <c r="D6396" s="204">
        <v>43084</v>
      </c>
      <c r="E6396" s="126" t="s">
        <v>13397</v>
      </c>
      <c r="F6396" s="126" t="s">
        <v>3</v>
      </c>
      <c r="G6396" s="126">
        <v>1576215</v>
      </c>
      <c r="H6396" s="126"/>
      <c r="I6396" s="130" t="s">
        <v>16369</v>
      </c>
      <c r="J6396" s="126"/>
      <c r="K6396" s="126"/>
      <c r="L6396" s="126"/>
      <c r="M6396" s="126"/>
      <c r="N6396" s="226">
        <v>0</v>
      </c>
      <c r="O6396" s="226">
        <v>193</v>
      </c>
      <c r="P6396" s="126" t="s">
        <v>12606</v>
      </c>
    </row>
    <row r="6397" spans="1:16" ht="51">
      <c r="A6397" s="126" t="s">
        <v>620</v>
      </c>
      <c r="B6397" s="126"/>
      <c r="C6397" s="127" t="s">
        <v>714</v>
      </c>
      <c r="D6397" s="204">
        <v>43084</v>
      </c>
      <c r="E6397" s="126" t="s">
        <v>13398</v>
      </c>
      <c r="F6397" s="126" t="s">
        <v>3</v>
      </c>
      <c r="G6397" s="126">
        <v>1576231</v>
      </c>
      <c r="H6397" s="126"/>
      <c r="I6397" s="130" t="s">
        <v>11471</v>
      </c>
      <c r="J6397" s="126"/>
      <c r="K6397" s="126"/>
      <c r="L6397" s="126"/>
      <c r="M6397" s="126"/>
      <c r="N6397" s="226">
        <v>0</v>
      </c>
      <c r="O6397" s="226">
        <v>101</v>
      </c>
      <c r="P6397" s="126" t="s">
        <v>1331</v>
      </c>
    </row>
    <row r="6398" spans="1:16" ht="51">
      <c r="A6398" s="126">
        <v>513</v>
      </c>
      <c r="B6398" s="126"/>
      <c r="C6398" s="127" t="s">
        <v>201</v>
      </c>
      <c r="D6398" s="204">
        <v>43084</v>
      </c>
      <c r="E6398" s="126" t="s">
        <v>13399</v>
      </c>
      <c r="F6398" s="126" t="s">
        <v>3</v>
      </c>
      <c r="G6398" s="126">
        <v>1576267</v>
      </c>
      <c r="H6398" s="126"/>
      <c r="I6398" s="130" t="s">
        <v>16370</v>
      </c>
      <c r="J6398" s="126"/>
      <c r="K6398" s="126"/>
      <c r="L6398" s="126"/>
      <c r="M6398" s="126"/>
      <c r="N6398" s="226">
        <v>0</v>
      </c>
      <c r="O6398" s="226">
        <v>8230.6</v>
      </c>
      <c r="P6398" s="126" t="s">
        <v>1331</v>
      </c>
    </row>
    <row r="6399" spans="1:16" ht="51">
      <c r="A6399" s="126">
        <v>590</v>
      </c>
      <c r="B6399" s="126"/>
      <c r="C6399" s="127" t="s">
        <v>861</v>
      </c>
      <c r="D6399" s="204">
        <v>43084</v>
      </c>
      <c r="E6399" s="126" t="s">
        <v>13400</v>
      </c>
      <c r="F6399" s="126" t="s">
        <v>3</v>
      </c>
      <c r="G6399" s="126">
        <v>1576290</v>
      </c>
      <c r="H6399" s="126"/>
      <c r="I6399" s="130" t="s">
        <v>16371</v>
      </c>
      <c r="J6399" s="126"/>
      <c r="K6399" s="126"/>
      <c r="L6399" s="126"/>
      <c r="M6399" s="126"/>
      <c r="N6399" s="226">
        <v>0</v>
      </c>
      <c r="O6399" s="226">
        <v>30</v>
      </c>
      <c r="P6399" s="126" t="s">
        <v>1331</v>
      </c>
    </row>
    <row r="6400" spans="1:16" ht="51">
      <c r="A6400" s="126" t="s">
        <v>620</v>
      </c>
      <c r="B6400" s="126"/>
      <c r="C6400" s="127" t="s">
        <v>714</v>
      </c>
      <c r="D6400" s="204">
        <v>43084</v>
      </c>
      <c r="E6400" s="126" t="s">
        <v>13401</v>
      </c>
      <c r="F6400" s="126" t="s">
        <v>3</v>
      </c>
      <c r="G6400" s="126">
        <v>1576307</v>
      </c>
      <c r="H6400" s="126"/>
      <c r="I6400" s="130" t="s">
        <v>16372</v>
      </c>
      <c r="J6400" s="126"/>
      <c r="K6400" s="126"/>
      <c r="L6400" s="126"/>
      <c r="M6400" s="126"/>
      <c r="N6400" s="226">
        <v>0</v>
      </c>
      <c r="O6400" s="226">
        <v>12054</v>
      </c>
      <c r="P6400" s="126" t="s">
        <v>1331</v>
      </c>
    </row>
    <row r="6401" spans="1:16" ht="51">
      <c r="A6401" s="126" t="s">
        <v>620</v>
      </c>
      <c r="B6401" s="126"/>
      <c r="C6401" s="127" t="s">
        <v>714</v>
      </c>
      <c r="D6401" s="204">
        <v>43084</v>
      </c>
      <c r="E6401" s="126" t="s">
        <v>13402</v>
      </c>
      <c r="F6401" s="126" t="s">
        <v>3</v>
      </c>
      <c r="G6401" s="126">
        <v>1576321</v>
      </c>
      <c r="H6401" s="126"/>
      <c r="I6401" s="130" t="s">
        <v>16373</v>
      </c>
      <c r="J6401" s="126"/>
      <c r="K6401" s="126"/>
      <c r="L6401" s="126"/>
      <c r="M6401" s="126"/>
      <c r="N6401" s="226">
        <v>0</v>
      </c>
      <c r="O6401" s="226">
        <v>95014.82</v>
      </c>
      <c r="P6401" s="126" t="s">
        <v>1331</v>
      </c>
    </row>
    <row r="6402" spans="1:16" ht="51">
      <c r="A6402" s="126">
        <v>16</v>
      </c>
      <c r="B6402" s="126"/>
      <c r="C6402" s="127" t="s">
        <v>693</v>
      </c>
      <c r="D6402" s="204">
        <v>43084</v>
      </c>
      <c r="E6402" s="126" t="s">
        <v>13403</v>
      </c>
      <c r="F6402" s="126" t="s">
        <v>3</v>
      </c>
      <c r="G6402" s="126">
        <v>1576333</v>
      </c>
      <c r="H6402" s="126"/>
      <c r="I6402" s="130" t="s">
        <v>16374</v>
      </c>
      <c r="J6402" s="126"/>
      <c r="K6402" s="126"/>
      <c r="L6402" s="126"/>
      <c r="M6402" s="126"/>
      <c r="N6402" s="226">
        <v>0</v>
      </c>
      <c r="O6402" s="226">
        <v>10</v>
      </c>
      <c r="P6402" s="126" t="s">
        <v>1331</v>
      </c>
    </row>
    <row r="6403" spans="1:16" ht="51">
      <c r="A6403" s="126">
        <v>523</v>
      </c>
      <c r="B6403" s="126"/>
      <c r="C6403" s="127" t="s">
        <v>846</v>
      </c>
      <c r="D6403" s="204">
        <v>43087</v>
      </c>
      <c r="E6403" s="126" t="s">
        <v>13404</v>
      </c>
      <c r="F6403" s="126" t="s">
        <v>3</v>
      </c>
      <c r="G6403" s="126">
        <v>1576477</v>
      </c>
      <c r="H6403" s="126"/>
      <c r="I6403" s="130" t="s">
        <v>16375</v>
      </c>
      <c r="J6403" s="126"/>
      <c r="K6403" s="126"/>
      <c r="L6403" s="126"/>
      <c r="M6403" s="126"/>
      <c r="N6403" s="226">
        <v>0</v>
      </c>
      <c r="O6403" s="226">
        <v>152</v>
      </c>
      <c r="P6403" s="126" t="s">
        <v>1331</v>
      </c>
    </row>
    <row r="6404" spans="1:16" ht="51">
      <c r="A6404" s="126">
        <v>254</v>
      </c>
      <c r="B6404" s="126"/>
      <c r="C6404" s="127" t="s">
        <v>780</v>
      </c>
      <c r="D6404" s="204">
        <v>43087</v>
      </c>
      <c r="E6404" s="126" t="s">
        <v>13405</v>
      </c>
      <c r="F6404" s="126" t="s">
        <v>3</v>
      </c>
      <c r="G6404" s="126">
        <v>1576505</v>
      </c>
      <c r="H6404" s="126"/>
      <c r="I6404" s="130" t="s">
        <v>16376</v>
      </c>
      <c r="J6404" s="126"/>
      <c r="K6404" s="126"/>
      <c r="L6404" s="126"/>
      <c r="M6404" s="126"/>
      <c r="N6404" s="226">
        <v>0</v>
      </c>
      <c r="O6404" s="226">
        <v>228</v>
      </c>
      <c r="P6404" s="126" t="s">
        <v>1331</v>
      </c>
    </row>
    <row r="6405" spans="1:16" ht="51">
      <c r="A6405" s="126">
        <v>254</v>
      </c>
      <c r="B6405" s="126"/>
      <c r="C6405" s="127" t="s">
        <v>780</v>
      </c>
      <c r="D6405" s="204">
        <v>43087</v>
      </c>
      <c r="E6405" s="126" t="s">
        <v>13406</v>
      </c>
      <c r="F6405" s="126" t="s">
        <v>3</v>
      </c>
      <c r="G6405" s="126">
        <v>1576509</v>
      </c>
      <c r="H6405" s="126"/>
      <c r="I6405" s="130" t="s">
        <v>16377</v>
      </c>
      <c r="J6405" s="126"/>
      <c r="K6405" s="126"/>
      <c r="L6405" s="126"/>
      <c r="M6405" s="126"/>
      <c r="N6405" s="226">
        <v>0</v>
      </c>
      <c r="O6405" s="226">
        <v>35</v>
      </c>
      <c r="P6405" s="126" t="s">
        <v>1331</v>
      </c>
    </row>
    <row r="6406" spans="1:16" ht="51">
      <c r="A6406" s="126">
        <v>254</v>
      </c>
      <c r="B6406" s="126"/>
      <c r="C6406" s="127" t="s">
        <v>780</v>
      </c>
      <c r="D6406" s="204">
        <v>43087</v>
      </c>
      <c r="E6406" s="126" t="s">
        <v>13407</v>
      </c>
      <c r="F6406" s="126" t="s">
        <v>3</v>
      </c>
      <c r="G6406" s="126">
        <v>1576513</v>
      </c>
      <c r="H6406" s="126"/>
      <c r="I6406" s="130" t="s">
        <v>16378</v>
      </c>
      <c r="J6406" s="126"/>
      <c r="K6406" s="126"/>
      <c r="L6406" s="126"/>
      <c r="M6406" s="126"/>
      <c r="N6406" s="226">
        <v>0</v>
      </c>
      <c r="O6406" s="226">
        <v>100</v>
      </c>
      <c r="P6406" s="126" t="s">
        <v>1331</v>
      </c>
    </row>
    <row r="6407" spans="1:16" ht="51">
      <c r="A6407" s="126">
        <v>254</v>
      </c>
      <c r="B6407" s="126"/>
      <c r="C6407" s="127" t="s">
        <v>780</v>
      </c>
      <c r="D6407" s="204">
        <v>43087</v>
      </c>
      <c r="E6407" s="126" t="s">
        <v>13408</v>
      </c>
      <c r="F6407" s="126" t="s">
        <v>3</v>
      </c>
      <c r="G6407" s="126">
        <v>1576515</v>
      </c>
      <c r="H6407" s="126"/>
      <c r="I6407" s="130" t="s">
        <v>16379</v>
      </c>
      <c r="J6407" s="126"/>
      <c r="K6407" s="126"/>
      <c r="L6407" s="126"/>
      <c r="M6407" s="126"/>
      <c r="N6407" s="226">
        <v>0</v>
      </c>
      <c r="O6407" s="226">
        <v>374</v>
      </c>
      <c r="P6407" s="126" t="s">
        <v>1331</v>
      </c>
    </row>
    <row r="6408" spans="1:16" ht="51">
      <c r="A6408" s="126">
        <v>254</v>
      </c>
      <c r="B6408" s="126"/>
      <c r="C6408" s="127" t="s">
        <v>780</v>
      </c>
      <c r="D6408" s="204">
        <v>43087</v>
      </c>
      <c r="E6408" s="126" t="s">
        <v>13409</v>
      </c>
      <c r="F6408" s="126" t="s">
        <v>3</v>
      </c>
      <c r="G6408" s="126">
        <v>1576520</v>
      </c>
      <c r="H6408" s="126"/>
      <c r="I6408" s="130" t="s">
        <v>16380</v>
      </c>
      <c r="J6408" s="126"/>
      <c r="K6408" s="126"/>
      <c r="L6408" s="126"/>
      <c r="M6408" s="126"/>
      <c r="N6408" s="226">
        <v>0</v>
      </c>
      <c r="O6408" s="226">
        <v>560</v>
      </c>
      <c r="P6408" s="126" t="s">
        <v>1331</v>
      </c>
    </row>
    <row r="6409" spans="1:16" ht="63.75">
      <c r="A6409" s="126">
        <v>25</v>
      </c>
      <c r="B6409" s="126"/>
      <c r="C6409" s="127" t="s">
        <v>695</v>
      </c>
      <c r="D6409" s="204">
        <v>43087</v>
      </c>
      <c r="E6409" s="126" t="s">
        <v>13410</v>
      </c>
      <c r="F6409" s="126" t="s">
        <v>3</v>
      </c>
      <c r="G6409" s="126">
        <v>1576523</v>
      </c>
      <c r="H6409" s="126"/>
      <c r="I6409" s="130" t="s">
        <v>16381</v>
      </c>
      <c r="J6409" s="126"/>
      <c r="K6409" s="126"/>
      <c r="L6409" s="126"/>
      <c r="M6409" s="126"/>
      <c r="N6409" s="226">
        <v>0</v>
      </c>
      <c r="O6409" s="226">
        <v>2063687.81</v>
      </c>
      <c r="P6409" s="126" t="s">
        <v>1331</v>
      </c>
    </row>
    <row r="6410" spans="1:16" ht="51">
      <c r="A6410" s="126">
        <v>254</v>
      </c>
      <c r="B6410" s="126"/>
      <c r="C6410" s="127" t="s">
        <v>780</v>
      </c>
      <c r="D6410" s="204">
        <v>43087</v>
      </c>
      <c r="E6410" s="126" t="s">
        <v>13411</v>
      </c>
      <c r="F6410" s="126" t="s">
        <v>3</v>
      </c>
      <c r="G6410" s="126">
        <v>1576527</v>
      </c>
      <c r="H6410" s="126"/>
      <c r="I6410" s="130" t="s">
        <v>16382</v>
      </c>
      <c r="J6410" s="126"/>
      <c r="K6410" s="126"/>
      <c r="L6410" s="126"/>
      <c r="M6410" s="126"/>
      <c r="N6410" s="226">
        <v>0</v>
      </c>
      <c r="O6410" s="226">
        <v>598.12</v>
      </c>
      <c r="P6410" s="126" t="s">
        <v>1331</v>
      </c>
    </row>
    <row r="6411" spans="1:16" ht="51">
      <c r="A6411" s="126">
        <v>254</v>
      </c>
      <c r="B6411" s="126"/>
      <c r="C6411" s="127" t="s">
        <v>780</v>
      </c>
      <c r="D6411" s="204">
        <v>43087</v>
      </c>
      <c r="E6411" s="126" t="s">
        <v>13412</v>
      </c>
      <c r="F6411" s="126" t="s">
        <v>3</v>
      </c>
      <c r="G6411" s="126">
        <v>1576529</v>
      </c>
      <c r="H6411" s="126"/>
      <c r="I6411" s="130" t="s">
        <v>16383</v>
      </c>
      <c r="J6411" s="126"/>
      <c r="K6411" s="126"/>
      <c r="L6411" s="126"/>
      <c r="M6411" s="126"/>
      <c r="N6411" s="226">
        <v>0</v>
      </c>
      <c r="O6411" s="226">
        <v>285</v>
      </c>
      <c r="P6411" s="126" t="s">
        <v>1331</v>
      </c>
    </row>
    <row r="6412" spans="1:16" ht="51">
      <c r="A6412" s="126">
        <v>254</v>
      </c>
      <c r="B6412" s="126"/>
      <c r="C6412" s="127" t="s">
        <v>780</v>
      </c>
      <c r="D6412" s="204">
        <v>43087</v>
      </c>
      <c r="E6412" s="126" t="s">
        <v>13413</v>
      </c>
      <c r="F6412" s="126" t="s">
        <v>3</v>
      </c>
      <c r="G6412" s="126">
        <v>1576533</v>
      </c>
      <c r="H6412" s="126"/>
      <c r="I6412" s="130" t="s">
        <v>16384</v>
      </c>
      <c r="J6412" s="126"/>
      <c r="K6412" s="126"/>
      <c r="L6412" s="126"/>
      <c r="M6412" s="126"/>
      <c r="N6412" s="226">
        <v>0</v>
      </c>
      <c r="O6412" s="226">
        <v>200</v>
      </c>
      <c r="P6412" s="126" t="s">
        <v>1331</v>
      </c>
    </row>
    <row r="6413" spans="1:16" ht="51">
      <c r="A6413" s="126">
        <v>254</v>
      </c>
      <c r="B6413" s="126"/>
      <c r="C6413" s="127" t="s">
        <v>780</v>
      </c>
      <c r="D6413" s="204">
        <v>43087</v>
      </c>
      <c r="E6413" s="126" t="s">
        <v>13414</v>
      </c>
      <c r="F6413" s="126" t="s">
        <v>3</v>
      </c>
      <c r="G6413" s="126">
        <v>1576536</v>
      </c>
      <c r="H6413" s="126"/>
      <c r="I6413" s="130" t="s">
        <v>16385</v>
      </c>
      <c r="J6413" s="126"/>
      <c r="K6413" s="126"/>
      <c r="L6413" s="126"/>
      <c r="M6413" s="126"/>
      <c r="N6413" s="226">
        <v>0</v>
      </c>
      <c r="O6413" s="226">
        <v>65</v>
      </c>
      <c r="P6413" s="126" t="s">
        <v>1331</v>
      </c>
    </row>
    <row r="6414" spans="1:16" ht="51">
      <c r="A6414" s="126" t="s">
        <v>620</v>
      </c>
      <c r="B6414" s="126"/>
      <c r="C6414" s="127" t="s">
        <v>714</v>
      </c>
      <c r="D6414" s="204">
        <v>43087</v>
      </c>
      <c r="E6414" s="126" t="s">
        <v>13415</v>
      </c>
      <c r="F6414" s="126" t="s">
        <v>3</v>
      </c>
      <c r="G6414" s="126">
        <v>1576591</v>
      </c>
      <c r="H6414" s="126"/>
      <c r="I6414" s="130" t="s">
        <v>16386</v>
      </c>
      <c r="J6414" s="126"/>
      <c r="K6414" s="126"/>
      <c r="L6414" s="126"/>
      <c r="M6414" s="126"/>
      <c r="N6414" s="226">
        <v>0</v>
      </c>
      <c r="O6414" s="226">
        <v>5099.8500000000004</v>
      </c>
      <c r="P6414" s="126" t="s">
        <v>1331</v>
      </c>
    </row>
    <row r="6415" spans="1:16" ht="51">
      <c r="A6415" s="126" t="s">
        <v>620</v>
      </c>
      <c r="B6415" s="126"/>
      <c r="C6415" s="127" t="s">
        <v>714</v>
      </c>
      <c r="D6415" s="204">
        <v>43087</v>
      </c>
      <c r="E6415" s="126" t="s">
        <v>13416</v>
      </c>
      <c r="F6415" s="126" t="s">
        <v>3</v>
      </c>
      <c r="G6415" s="126">
        <v>1576595</v>
      </c>
      <c r="H6415" s="126"/>
      <c r="I6415" s="130" t="s">
        <v>16387</v>
      </c>
      <c r="J6415" s="126"/>
      <c r="K6415" s="126"/>
      <c r="L6415" s="126"/>
      <c r="M6415" s="126"/>
      <c r="N6415" s="226">
        <v>0</v>
      </c>
      <c r="O6415" s="226">
        <v>714</v>
      </c>
      <c r="P6415" s="126" t="s">
        <v>1331</v>
      </c>
    </row>
    <row r="6416" spans="1:16" ht="51">
      <c r="A6416" s="126">
        <v>523</v>
      </c>
      <c r="B6416" s="126"/>
      <c r="C6416" s="127" t="s">
        <v>846</v>
      </c>
      <c r="D6416" s="204">
        <v>43087</v>
      </c>
      <c r="E6416" s="126" t="s">
        <v>13417</v>
      </c>
      <c r="F6416" s="126" t="s">
        <v>3</v>
      </c>
      <c r="G6416" s="126">
        <v>1576641</v>
      </c>
      <c r="H6416" s="126"/>
      <c r="I6416" s="130" t="s">
        <v>16388</v>
      </c>
      <c r="J6416" s="126"/>
      <c r="K6416" s="126"/>
      <c r="L6416" s="126"/>
      <c r="M6416" s="126"/>
      <c r="N6416" s="226">
        <v>0</v>
      </c>
      <c r="O6416" s="226">
        <v>3932.1</v>
      </c>
      <c r="P6416" s="126" t="s">
        <v>1331</v>
      </c>
    </row>
    <row r="6417" spans="1:16" ht="38.25">
      <c r="A6417" s="126">
        <v>572</v>
      </c>
      <c r="B6417" s="126"/>
      <c r="C6417" s="127" t="s">
        <v>849</v>
      </c>
      <c r="D6417" s="204">
        <v>43087</v>
      </c>
      <c r="E6417" s="126" t="s">
        <v>13418</v>
      </c>
      <c r="F6417" s="126" t="s">
        <v>3</v>
      </c>
      <c r="G6417" s="126">
        <v>1576658</v>
      </c>
      <c r="H6417" s="126"/>
      <c r="I6417" s="130" t="s">
        <v>16389</v>
      </c>
      <c r="J6417" s="126"/>
      <c r="K6417" s="126"/>
      <c r="L6417" s="126"/>
      <c r="M6417" s="126"/>
      <c r="N6417" s="226">
        <v>0</v>
      </c>
      <c r="O6417" s="226">
        <v>426300</v>
      </c>
      <c r="P6417" s="126" t="s">
        <v>1331</v>
      </c>
    </row>
    <row r="6418" spans="1:16" ht="51">
      <c r="A6418" s="126">
        <v>291</v>
      </c>
      <c r="B6418" s="126"/>
      <c r="C6418" s="127" t="s">
        <v>795</v>
      </c>
      <c r="D6418" s="204">
        <v>43087</v>
      </c>
      <c r="E6418" s="126" t="s">
        <v>13419</v>
      </c>
      <c r="F6418" s="126" t="s">
        <v>3</v>
      </c>
      <c r="G6418" s="126">
        <v>1576689</v>
      </c>
      <c r="H6418" s="126"/>
      <c r="I6418" s="130" t="s">
        <v>16390</v>
      </c>
      <c r="J6418" s="126"/>
      <c r="K6418" s="126"/>
      <c r="L6418" s="126"/>
      <c r="M6418" s="126"/>
      <c r="N6418" s="226">
        <v>0</v>
      </c>
      <c r="O6418" s="226">
        <v>8630.4</v>
      </c>
      <c r="P6418" s="126" t="s">
        <v>1331</v>
      </c>
    </row>
    <row r="6419" spans="1:16" ht="63.75">
      <c r="A6419" s="126">
        <v>20</v>
      </c>
      <c r="B6419" s="126"/>
      <c r="C6419" s="127" t="s">
        <v>694</v>
      </c>
      <c r="D6419" s="204">
        <v>43087</v>
      </c>
      <c r="E6419" s="126" t="s">
        <v>13420</v>
      </c>
      <c r="F6419" s="126" t="s">
        <v>3</v>
      </c>
      <c r="G6419" s="126">
        <v>1576696</v>
      </c>
      <c r="H6419" s="126"/>
      <c r="I6419" s="130" t="s">
        <v>16391</v>
      </c>
      <c r="J6419" s="126"/>
      <c r="K6419" s="126"/>
      <c r="L6419" s="126"/>
      <c r="M6419" s="126"/>
      <c r="N6419" s="226">
        <v>0</v>
      </c>
      <c r="O6419" s="226">
        <v>1122922.43</v>
      </c>
      <c r="P6419" s="126" t="s">
        <v>1331</v>
      </c>
    </row>
    <row r="6420" spans="1:16" ht="63.75">
      <c r="A6420" s="126">
        <v>682</v>
      </c>
      <c r="B6420" s="126"/>
      <c r="C6420" s="127" t="s">
        <v>868</v>
      </c>
      <c r="D6420" s="204">
        <v>43087</v>
      </c>
      <c r="E6420" s="126" t="s">
        <v>13421</v>
      </c>
      <c r="F6420" s="126" t="s">
        <v>3</v>
      </c>
      <c r="G6420" s="126">
        <v>1576724</v>
      </c>
      <c r="H6420" s="126"/>
      <c r="I6420" s="130" t="s">
        <v>16392</v>
      </c>
      <c r="J6420" s="126"/>
      <c r="K6420" s="126"/>
      <c r="L6420" s="126"/>
      <c r="M6420" s="126"/>
      <c r="N6420" s="226">
        <v>0</v>
      </c>
      <c r="O6420" s="226">
        <v>100</v>
      </c>
      <c r="P6420" s="126" t="s">
        <v>1331</v>
      </c>
    </row>
    <row r="6421" spans="1:16" ht="63.75">
      <c r="A6421" s="126">
        <v>290</v>
      </c>
      <c r="B6421" s="126"/>
      <c r="C6421" s="127" t="s">
        <v>794</v>
      </c>
      <c r="D6421" s="204">
        <v>43087</v>
      </c>
      <c r="E6421" s="126" t="s">
        <v>13422</v>
      </c>
      <c r="F6421" s="126" t="s">
        <v>3</v>
      </c>
      <c r="G6421" s="126">
        <v>1576728</v>
      </c>
      <c r="H6421" s="126"/>
      <c r="I6421" s="130" t="s">
        <v>16393</v>
      </c>
      <c r="J6421" s="126"/>
      <c r="K6421" s="126"/>
      <c r="L6421" s="126"/>
      <c r="M6421" s="126"/>
      <c r="N6421" s="226">
        <v>0</v>
      </c>
      <c r="O6421" s="226">
        <v>4868.3100000000004</v>
      </c>
      <c r="P6421" s="126" t="s">
        <v>1331</v>
      </c>
    </row>
    <row r="6422" spans="1:16" ht="51">
      <c r="A6422" s="126">
        <v>290</v>
      </c>
      <c r="B6422" s="126"/>
      <c r="C6422" s="127" t="s">
        <v>794</v>
      </c>
      <c r="D6422" s="204">
        <v>43087</v>
      </c>
      <c r="E6422" s="126" t="s">
        <v>13423</v>
      </c>
      <c r="F6422" s="126" t="s">
        <v>3</v>
      </c>
      <c r="G6422" s="126">
        <v>1576731</v>
      </c>
      <c r="H6422" s="126"/>
      <c r="I6422" s="130" t="s">
        <v>16394</v>
      </c>
      <c r="J6422" s="126"/>
      <c r="K6422" s="126"/>
      <c r="L6422" s="126"/>
      <c r="M6422" s="126"/>
      <c r="N6422" s="226">
        <v>0</v>
      </c>
      <c r="O6422" s="226">
        <v>12376.79</v>
      </c>
      <c r="P6422" s="126" t="s">
        <v>1331</v>
      </c>
    </row>
    <row r="6423" spans="1:16" ht="63.75">
      <c r="A6423" s="126">
        <v>290</v>
      </c>
      <c r="B6423" s="126"/>
      <c r="C6423" s="127" t="s">
        <v>794</v>
      </c>
      <c r="D6423" s="204">
        <v>43087</v>
      </c>
      <c r="E6423" s="126" t="s">
        <v>13424</v>
      </c>
      <c r="F6423" s="126" t="s">
        <v>3</v>
      </c>
      <c r="G6423" s="126">
        <v>1576737</v>
      </c>
      <c r="H6423" s="126"/>
      <c r="I6423" s="130" t="s">
        <v>16395</v>
      </c>
      <c r="J6423" s="126"/>
      <c r="K6423" s="126"/>
      <c r="L6423" s="126"/>
      <c r="M6423" s="126"/>
      <c r="N6423" s="226">
        <v>0</v>
      </c>
      <c r="O6423" s="226">
        <v>1123.18</v>
      </c>
      <c r="P6423" s="126" t="s">
        <v>1331</v>
      </c>
    </row>
    <row r="6424" spans="1:16" ht="63.75">
      <c r="A6424" s="126">
        <v>290</v>
      </c>
      <c r="B6424" s="126"/>
      <c r="C6424" s="127" t="s">
        <v>794</v>
      </c>
      <c r="D6424" s="204">
        <v>43087</v>
      </c>
      <c r="E6424" s="126" t="s">
        <v>13425</v>
      </c>
      <c r="F6424" s="126" t="s">
        <v>3</v>
      </c>
      <c r="G6424" s="126">
        <v>1576740</v>
      </c>
      <c r="H6424" s="126"/>
      <c r="I6424" s="130" t="s">
        <v>16396</v>
      </c>
      <c r="J6424" s="126"/>
      <c r="K6424" s="126"/>
      <c r="L6424" s="126"/>
      <c r="M6424" s="126"/>
      <c r="N6424" s="226">
        <v>0</v>
      </c>
      <c r="O6424" s="226">
        <v>66</v>
      </c>
      <c r="P6424" s="126" t="s">
        <v>1331</v>
      </c>
    </row>
    <row r="6425" spans="1:16" ht="63.75">
      <c r="A6425" s="126">
        <v>290</v>
      </c>
      <c r="B6425" s="126"/>
      <c r="C6425" s="127" t="s">
        <v>794</v>
      </c>
      <c r="D6425" s="204">
        <v>43087</v>
      </c>
      <c r="E6425" s="126" t="s">
        <v>13426</v>
      </c>
      <c r="F6425" s="126" t="s">
        <v>3</v>
      </c>
      <c r="G6425" s="126">
        <v>1576744</v>
      </c>
      <c r="H6425" s="126"/>
      <c r="I6425" s="130" t="s">
        <v>16397</v>
      </c>
      <c r="J6425" s="126"/>
      <c r="K6425" s="126"/>
      <c r="L6425" s="126"/>
      <c r="M6425" s="126"/>
      <c r="N6425" s="226">
        <v>0</v>
      </c>
      <c r="O6425" s="226">
        <v>5180.04</v>
      </c>
      <c r="P6425" s="126" t="s">
        <v>1331</v>
      </c>
    </row>
    <row r="6426" spans="1:16" ht="51">
      <c r="A6426" s="126">
        <v>253</v>
      </c>
      <c r="B6426" s="126"/>
      <c r="C6426" s="127" t="s">
        <v>779</v>
      </c>
      <c r="D6426" s="204">
        <v>43087</v>
      </c>
      <c r="E6426" s="126" t="s">
        <v>13427</v>
      </c>
      <c r="F6426" s="126" t="s">
        <v>3</v>
      </c>
      <c r="G6426" s="126">
        <v>1576752</v>
      </c>
      <c r="H6426" s="126"/>
      <c r="I6426" s="130" t="s">
        <v>16398</v>
      </c>
      <c r="J6426" s="126"/>
      <c r="K6426" s="126"/>
      <c r="L6426" s="126"/>
      <c r="M6426" s="126"/>
      <c r="N6426" s="226">
        <v>0</v>
      </c>
      <c r="O6426" s="226">
        <v>682878.5</v>
      </c>
      <c r="P6426" s="126" t="s">
        <v>1331</v>
      </c>
    </row>
    <row r="6427" spans="1:16" ht="51">
      <c r="A6427" s="126">
        <v>253</v>
      </c>
      <c r="B6427" s="126"/>
      <c r="C6427" s="127" t="s">
        <v>779</v>
      </c>
      <c r="D6427" s="204">
        <v>43087</v>
      </c>
      <c r="E6427" s="126" t="s">
        <v>13428</v>
      </c>
      <c r="F6427" s="126" t="s">
        <v>3</v>
      </c>
      <c r="G6427" s="126">
        <v>1576755</v>
      </c>
      <c r="H6427" s="126"/>
      <c r="I6427" s="130" t="s">
        <v>16399</v>
      </c>
      <c r="J6427" s="126"/>
      <c r="K6427" s="126"/>
      <c r="L6427" s="126"/>
      <c r="M6427" s="126"/>
      <c r="N6427" s="226">
        <v>0</v>
      </c>
      <c r="O6427" s="226">
        <v>854166.44</v>
      </c>
      <c r="P6427" s="126" t="s">
        <v>1331</v>
      </c>
    </row>
    <row r="6428" spans="1:16" ht="63.75">
      <c r="A6428" s="126" t="s">
        <v>620</v>
      </c>
      <c r="B6428" s="126"/>
      <c r="C6428" s="127" t="s">
        <v>714</v>
      </c>
      <c r="D6428" s="204">
        <v>43087</v>
      </c>
      <c r="E6428" s="126" t="s">
        <v>13429</v>
      </c>
      <c r="F6428" s="126" t="s">
        <v>3</v>
      </c>
      <c r="G6428" s="126">
        <v>1576467</v>
      </c>
      <c r="H6428" s="126"/>
      <c r="I6428" s="130" t="s">
        <v>16400</v>
      </c>
      <c r="J6428" s="126"/>
      <c r="K6428" s="126"/>
      <c r="L6428" s="126"/>
      <c r="M6428" s="126"/>
      <c r="N6428" s="226">
        <v>0</v>
      </c>
      <c r="O6428" s="226">
        <v>0.5</v>
      </c>
      <c r="P6428" s="126" t="s">
        <v>1331</v>
      </c>
    </row>
    <row r="6429" spans="1:16" ht="51">
      <c r="A6429" s="126" t="s">
        <v>620</v>
      </c>
      <c r="B6429" s="126"/>
      <c r="C6429" s="127" t="s">
        <v>714</v>
      </c>
      <c r="D6429" s="204">
        <v>43087</v>
      </c>
      <c r="E6429" s="126" t="s">
        <v>13430</v>
      </c>
      <c r="F6429" s="126" t="s">
        <v>3</v>
      </c>
      <c r="G6429" s="126">
        <v>1576474</v>
      </c>
      <c r="H6429" s="126"/>
      <c r="I6429" s="130" t="s">
        <v>16401</v>
      </c>
      <c r="J6429" s="126"/>
      <c r="K6429" s="126"/>
      <c r="L6429" s="126"/>
      <c r="M6429" s="126"/>
      <c r="N6429" s="226">
        <v>0</v>
      </c>
      <c r="O6429" s="226">
        <v>20</v>
      </c>
      <c r="P6429" s="126" t="s">
        <v>1331</v>
      </c>
    </row>
    <row r="6430" spans="1:16" ht="38.25">
      <c r="A6430" s="126">
        <v>117</v>
      </c>
      <c r="B6430" s="126"/>
      <c r="C6430" s="127" t="s">
        <v>723</v>
      </c>
      <c r="D6430" s="204">
        <v>43087</v>
      </c>
      <c r="E6430" s="126" t="s">
        <v>13431</v>
      </c>
      <c r="F6430" s="126" t="s">
        <v>3</v>
      </c>
      <c r="G6430" s="126">
        <v>1576578</v>
      </c>
      <c r="H6430" s="126"/>
      <c r="I6430" s="130" t="s">
        <v>16402</v>
      </c>
      <c r="J6430" s="126"/>
      <c r="K6430" s="126"/>
      <c r="L6430" s="126"/>
      <c r="M6430" s="126"/>
      <c r="N6430" s="226">
        <v>0</v>
      </c>
      <c r="O6430" s="226">
        <v>20</v>
      </c>
      <c r="P6430" s="126" t="s">
        <v>1331</v>
      </c>
    </row>
    <row r="6431" spans="1:16" ht="63.75">
      <c r="A6431" s="126" t="s">
        <v>620</v>
      </c>
      <c r="B6431" s="126"/>
      <c r="C6431" s="127" t="s">
        <v>714</v>
      </c>
      <c r="D6431" s="204">
        <v>43087</v>
      </c>
      <c r="E6431" s="126" t="s">
        <v>13432</v>
      </c>
      <c r="F6431" s="126" t="s">
        <v>3</v>
      </c>
      <c r="G6431" s="126">
        <v>1576647</v>
      </c>
      <c r="H6431" s="126"/>
      <c r="I6431" s="130" t="s">
        <v>16403</v>
      </c>
      <c r="J6431" s="126"/>
      <c r="K6431" s="126"/>
      <c r="L6431" s="126"/>
      <c r="M6431" s="126"/>
      <c r="N6431" s="226">
        <v>0</v>
      </c>
      <c r="O6431" s="226">
        <v>7800.74</v>
      </c>
      <c r="P6431" s="126" t="s">
        <v>1331</v>
      </c>
    </row>
    <row r="6432" spans="1:16" ht="51">
      <c r="A6432" s="126">
        <v>20</v>
      </c>
      <c r="B6432" s="126"/>
      <c r="C6432" s="127" t="s">
        <v>694</v>
      </c>
      <c r="D6432" s="204">
        <v>43087</v>
      </c>
      <c r="E6432" s="126" t="s">
        <v>13433</v>
      </c>
      <c r="F6432" s="126" t="s">
        <v>3</v>
      </c>
      <c r="G6432" s="126">
        <v>1576690</v>
      </c>
      <c r="H6432" s="126"/>
      <c r="I6432" s="130" t="s">
        <v>16404</v>
      </c>
      <c r="J6432" s="126"/>
      <c r="K6432" s="126"/>
      <c r="L6432" s="126"/>
      <c r="M6432" s="126"/>
      <c r="N6432" s="226">
        <v>0</v>
      </c>
      <c r="O6432" s="226">
        <v>100</v>
      </c>
      <c r="P6432" s="126" t="s">
        <v>1331</v>
      </c>
    </row>
    <row r="6433" spans="1:16" ht="51">
      <c r="A6433" s="126" t="s">
        <v>620</v>
      </c>
      <c r="B6433" s="126"/>
      <c r="C6433" s="127" t="s">
        <v>714</v>
      </c>
      <c r="D6433" s="204">
        <v>43087</v>
      </c>
      <c r="E6433" s="126" t="s">
        <v>13434</v>
      </c>
      <c r="F6433" s="126" t="s">
        <v>3</v>
      </c>
      <c r="G6433" s="126">
        <v>1576748</v>
      </c>
      <c r="H6433" s="126"/>
      <c r="I6433" s="130" t="s">
        <v>16405</v>
      </c>
      <c r="J6433" s="126"/>
      <c r="K6433" s="126"/>
      <c r="L6433" s="126"/>
      <c r="M6433" s="126"/>
      <c r="N6433" s="226">
        <v>0</v>
      </c>
      <c r="O6433" s="226">
        <v>1484.54</v>
      </c>
      <c r="P6433" s="126" t="s">
        <v>1331</v>
      </c>
    </row>
    <row r="6434" spans="1:16" ht="51">
      <c r="A6434" s="126" t="s">
        <v>620</v>
      </c>
      <c r="B6434" s="126"/>
      <c r="C6434" s="127" t="s">
        <v>714</v>
      </c>
      <c r="D6434" s="204">
        <v>43087</v>
      </c>
      <c r="E6434" s="126" t="s">
        <v>13435</v>
      </c>
      <c r="F6434" s="126" t="s">
        <v>3</v>
      </c>
      <c r="G6434" s="126">
        <v>1576757</v>
      </c>
      <c r="H6434" s="126"/>
      <c r="I6434" s="130" t="s">
        <v>16406</v>
      </c>
      <c r="J6434" s="126"/>
      <c r="K6434" s="126"/>
      <c r="L6434" s="126"/>
      <c r="M6434" s="126"/>
      <c r="N6434" s="226">
        <v>0</v>
      </c>
      <c r="O6434" s="226">
        <v>5728</v>
      </c>
      <c r="P6434" s="126" t="s">
        <v>1331</v>
      </c>
    </row>
    <row r="6435" spans="1:16" ht="63.75">
      <c r="A6435" s="126" t="s">
        <v>620</v>
      </c>
      <c r="B6435" s="126"/>
      <c r="C6435" s="127" t="s">
        <v>714</v>
      </c>
      <c r="D6435" s="204">
        <v>43087</v>
      </c>
      <c r="E6435" s="126" t="s">
        <v>13436</v>
      </c>
      <c r="F6435" s="126" t="s">
        <v>3</v>
      </c>
      <c r="G6435" s="126">
        <v>1576759</v>
      </c>
      <c r="H6435" s="126"/>
      <c r="I6435" s="130" t="s">
        <v>16407</v>
      </c>
      <c r="J6435" s="126"/>
      <c r="K6435" s="126"/>
      <c r="L6435" s="126"/>
      <c r="M6435" s="126"/>
      <c r="N6435" s="226">
        <v>0</v>
      </c>
      <c r="O6435" s="226">
        <v>194.4</v>
      </c>
      <c r="P6435" s="126" t="s">
        <v>1331</v>
      </c>
    </row>
    <row r="6436" spans="1:16" ht="51">
      <c r="A6436" s="126">
        <v>16</v>
      </c>
      <c r="B6436" s="126"/>
      <c r="C6436" s="127" t="s">
        <v>693</v>
      </c>
      <c r="D6436" s="204">
        <v>43087</v>
      </c>
      <c r="E6436" s="126" t="s">
        <v>13437</v>
      </c>
      <c r="F6436" s="126" t="s">
        <v>3</v>
      </c>
      <c r="G6436" s="126">
        <v>1576763</v>
      </c>
      <c r="H6436" s="126"/>
      <c r="I6436" s="130" t="s">
        <v>16408</v>
      </c>
      <c r="J6436" s="126"/>
      <c r="K6436" s="126"/>
      <c r="L6436" s="126"/>
      <c r="M6436" s="126"/>
      <c r="N6436" s="226">
        <v>0</v>
      </c>
      <c r="O6436" s="226">
        <v>29997</v>
      </c>
      <c r="P6436" s="126" t="s">
        <v>1331</v>
      </c>
    </row>
    <row r="6437" spans="1:16" ht="63.75">
      <c r="A6437" s="126">
        <v>86</v>
      </c>
      <c r="B6437" s="126"/>
      <c r="C6437" s="127" t="s">
        <v>711</v>
      </c>
      <c r="D6437" s="204">
        <v>43087</v>
      </c>
      <c r="E6437" s="126" t="s">
        <v>13438</v>
      </c>
      <c r="F6437" s="126" t="s">
        <v>3</v>
      </c>
      <c r="G6437" s="126">
        <v>1576774</v>
      </c>
      <c r="H6437" s="126"/>
      <c r="I6437" s="130" t="s">
        <v>16409</v>
      </c>
      <c r="J6437" s="126"/>
      <c r="K6437" s="126"/>
      <c r="L6437" s="126"/>
      <c r="M6437" s="126"/>
      <c r="N6437" s="226">
        <v>0</v>
      </c>
      <c r="O6437" s="226">
        <v>15.09</v>
      </c>
      <c r="P6437" s="126" t="s">
        <v>1331</v>
      </c>
    </row>
    <row r="6438" spans="1:16" ht="38.25">
      <c r="A6438" s="126">
        <v>20</v>
      </c>
      <c r="B6438" s="126"/>
      <c r="C6438" s="127" t="s">
        <v>694</v>
      </c>
      <c r="D6438" s="204">
        <v>43087</v>
      </c>
      <c r="E6438" s="126" t="s">
        <v>13439</v>
      </c>
      <c r="F6438" s="126" t="s">
        <v>3</v>
      </c>
      <c r="G6438" s="126">
        <v>1576781</v>
      </c>
      <c r="H6438" s="126"/>
      <c r="I6438" s="130" t="s">
        <v>16410</v>
      </c>
      <c r="J6438" s="126"/>
      <c r="K6438" s="126"/>
      <c r="L6438" s="126"/>
      <c r="M6438" s="126"/>
      <c r="N6438" s="226">
        <v>0</v>
      </c>
      <c r="O6438" s="226">
        <v>6010</v>
      </c>
      <c r="P6438" s="126" t="s">
        <v>1331</v>
      </c>
    </row>
    <row r="6439" spans="1:16" ht="38.25">
      <c r="A6439" s="126">
        <v>46</v>
      </c>
      <c r="B6439" s="126"/>
      <c r="C6439" s="127" t="s">
        <v>699</v>
      </c>
      <c r="D6439" s="204">
        <v>43087</v>
      </c>
      <c r="E6439" s="126" t="s">
        <v>13440</v>
      </c>
      <c r="F6439" s="126" t="s">
        <v>3</v>
      </c>
      <c r="G6439" s="126">
        <v>1576835</v>
      </c>
      <c r="H6439" s="126"/>
      <c r="I6439" s="130" t="s">
        <v>16411</v>
      </c>
      <c r="J6439" s="126"/>
      <c r="K6439" s="126"/>
      <c r="L6439" s="126"/>
      <c r="M6439" s="126"/>
      <c r="N6439" s="226">
        <v>0</v>
      </c>
      <c r="O6439" s="226">
        <v>371</v>
      </c>
      <c r="P6439" s="126" t="s">
        <v>1331</v>
      </c>
    </row>
    <row r="6440" spans="1:16" ht="51">
      <c r="A6440" s="126" t="s">
        <v>620</v>
      </c>
      <c r="B6440" s="126"/>
      <c r="C6440" s="127" t="s">
        <v>714</v>
      </c>
      <c r="D6440" s="204">
        <v>43087</v>
      </c>
      <c r="E6440" s="126" t="s">
        <v>13441</v>
      </c>
      <c r="F6440" s="126" t="s">
        <v>3</v>
      </c>
      <c r="G6440" s="126">
        <v>1576854</v>
      </c>
      <c r="H6440" s="126"/>
      <c r="I6440" s="130" t="s">
        <v>16412</v>
      </c>
      <c r="J6440" s="126"/>
      <c r="K6440" s="126"/>
      <c r="L6440" s="126"/>
      <c r="M6440" s="126"/>
      <c r="N6440" s="226">
        <v>0</v>
      </c>
      <c r="O6440" s="226">
        <v>262.3</v>
      </c>
      <c r="P6440" s="126" t="s">
        <v>1331</v>
      </c>
    </row>
    <row r="6441" spans="1:16" ht="51">
      <c r="A6441" s="126" t="s">
        <v>620</v>
      </c>
      <c r="B6441" s="126"/>
      <c r="C6441" s="127" t="s">
        <v>714</v>
      </c>
      <c r="D6441" s="204">
        <v>43087</v>
      </c>
      <c r="E6441" s="126" t="s">
        <v>13442</v>
      </c>
      <c r="F6441" s="126" t="s">
        <v>3</v>
      </c>
      <c r="G6441" s="126">
        <v>1576857</v>
      </c>
      <c r="H6441" s="126"/>
      <c r="I6441" s="130" t="s">
        <v>16413</v>
      </c>
      <c r="J6441" s="126"/>
      <c r="K6441" s="126"/>
      <c r="L6441" s="126"/>
      <c r="M6441" s="126"/>
      <c r="N6441" s="226">
        <v>0</v>
      </c>
      <c r="O6441" s="226">
        <v>233.2</v>
      </c>
      <c r="P6441" s="126" t="s">
        <v>1331</v>
      </c>
    </row>
    <row r="6442" spans="1:16" ht="51">
      <c r="A6442" s="126" t="s">
        <v>620</v>
      </c>
      <c r="B6442" s="126"/>
      <c r="C6442" s="127" t="s">
        <v>714</v>
      </c>
      <c r="D6442" s="204">
        <v>43087</v>
      </c>
      <c r="E6442" s="126" t="s">
        <v>13443</v>
      </c>
      <c r="F6442" s="126" t="s">
        <v>3</v>
      </c>
      <c r="G6442" s="126">
        <v>1576861</v>
      </c>
      <c r="H6442" s="126"/>
      <c r="I6442" s="130" t="s">
        <v>16414</v>
      </c>
      <c r="J6442" s="126"/>
      <c r="K6442" s="126"/>
      <c r="L6442" s="126"/>
      <c r="M6442" s="126"/>
      <c r="N6442" s="226">
        <v>0</v>
      </c>
      <c r="O6442" s="226">
        <v>1070.58</v>
      </c>
      <c r="P6442" s="126" t="s">
        <v>1331</v>
      </c>
    </row>
    <row r="6443" spans="1:16" ht="51">
      <c r="A6443" s="126">
        <v>25</v>
      </c>
      <c r="B6443" s="126"/>
      <c r="C6443" s="127" t="s">
        <v>695</v>
      </c>
      <c r="D6443" s="204">
        <v>43087</v>
      </c>
      <c r="E6443" s="126" t="s">
        <v>13444</v>
      </c>
      <c r="F6443" s="126" t="s">
        <v>3</v>
      </c>
      <c r="G6443" s="126">
        <v>1576887</v>
      </c>
      <c r="H6443" s="126"/>
      <c r="I6443" s="130" t="s">
        <v>16415</v>
      </c>
      <c r="J6443" s="126"/>
      <c r="K6443" s="126"/>
      <c r="L6443" s="126"/>
      <c r="M6443" s="126"/>
      <c r="N6443" s="226">
        <v>0</v>
      </c>
      <c r="O6443" s="226">
        <v>535</v>
      </c>
      <c r="P6443" s="126" t="s">
        <v>1331</v>
      </c>
    </row>
    <row r="6444" spans="1:16" ht="51">
      <c r="A6444" s="126" t="s">
        <v>620</v>
      </c>
      <c r="B6444" s="126"/>
      <c r="C6444" s="127" t="s">
        <v>714</v>
      </c>
      <c r="D6444" s="204">
        <v>43087</v>
      </c>
      <c r="E6444" s="126" t="s">
        <v>13445</v>
      </c>
      <c r="F6444" s="126" t="s">
        <v>3</v>
      </c>
      <c r="G6444" s="126">
        <v>1576889</v>
      </c>
      <c r="H6444" s="126"/>
      <c r="I6444" s="130" t="s">
        <v>16416</v>
      </c>
      <c r="J6444" s="126"/>
      <c r="K6444" s="126"/>
      <c r="L6444" s="126"/>
      <c r="M6444" s="126"/>
      <c r="N6444" s="226">
        <v>0</v>
      </c>
      <c r="O6444" s="226">
        <v>9260</v>
      </c>
      <c r="P6444" s="126" t="s">
        <v>1331</v>
      </c>
    </row>
    <row r="6445" spans="1:16" ht="51">
      <c r="A6445" s="126">
        <v>593</v>
      </c>
      <c r="B6445" s="126"/>
      <c r="C6445" s="127" t="s">
        <v>864</v>
      </c>
      <c r="D6445" s="204">
        <v>43087</v>
      </c>
      <c r="E6445" s="126" t="s">
        <v>13446</v>
      </c>
      <c r="F6445" s="126" t="s">
        <v>3</v>
      </c>
      <c r="G6445" s="126">
        <v>1576901</v>
      </c>
      <c r="H6445" s="126"/>
      <c r="I6445" s="130" t="s">
        <v>16417</v>
      </c>
      <c r="J6445" s="126"/>
      <c r="K6445" s="126"/>
      <c r="L6445" s="126"/>
      <c r="M6445" s="126"/>
      <c r="N6445" s="226">
        <v>0</v>
      </c>
      <c r="O6445" s="226">
        <v>116.37</v>
      </c>
      <c r="P6445" s="126" t="s">
        <v>1331</v>
      </c>
    </row>
    <row r="6446" spans="1:16" ht="63.75">
      <c r="A6446" s="126">
        <v>46</v>
      </c>
      <c r="B6446" s="126"/>
      <c r="C6446" s="127" t="s">
        <v>699</v>
      </c>
      <c r="D6446" s="204">
        <v>43087</v>
      </c>
      <c r="E6446" s="126" t="s">
        <v>13447</v>
      </c>
      <c r="F6446" s="126" t="s">
        <v>3</v>
      </c>
      <c r="G6446" s="126">
        <v>1576904</v>
      </c>
      <c r="H6446" s="126"/>
      <c r="I6446" s="130" t="s">
        <v>16418</v>
      </c>
      <c r="J6446" s="126"/>
      <c r="K6446" s="126"/>
      <c r="L6446" s="126"/>
      <c r="M6446" s="126"/>
      <c r="N6446" s="226">
        <v>0</v>
      </c>
      <c r="O6446" s="226">
        <v>1554</v>
      </c>
      <c r="P6446" s="126" t="s">
        <v>1331</v>
      </c>
    </row>
    <row r="6447" spans="1:16" ht="51">
      <c r="A6447" s="126">
        <v>47</v>
      </c>
      <c r="B6447" s="126"/>
      <c r="C6447" s="127" t="s">
        <v>700</v>
      </c>
      <c r="D6447" s="204">
        <v>43087</v>
      </c>
      <c r="E6447" s="126" t="s">
        <v>13448</v>
      </c>
      <c r="F6447" s="126" t="s">
        <v>3</v>
      </c>
      <c r="G6447" s="126">
        <v>1576954</v>
      </c>
      <c r="H6447" s="126"/>
      <c r="I6447" s="130" t="s">
        <v>16419</v>
      </c>
      <c r="J6447" s="126"/>
      <c r="K6447" s="126"/>
      <c r="L6447" s="126"/>
      <c r="M6447" s="126"/>
      <c r="N6447" s="226">
        <v>0</v>
      </c>
      <c r="O6447" s="226">
        <v>22950</v>
      </c>
      <c r="P6447" s="126" t="s">
        <v>1331</v>
      </c>
    </row>
    <row r="6448" spans="1:16" ht="51">
      <c r="A6448" s="126">
        <v>513</v>
      </c>
      <c r="B6448" s="126"/>
      <c r="C6448" s="127" t="s">
        <v>201</v>
      </c>
      <c r="D6448" s="204">
        <v>43087</v>
      </c>
      <c r="E6448" s="126" t="s">
        <v>13449</v>
      </c>
      <c r="F6448" s="126" t="s">
        <v>3</v>
      </c>
      <c r="G6448" s="126">
        <v>1576960</v>
      </c>
      <c r="H6448" s="126"/>
      <c r="I6448" s="130" t="s">
        <v>16420</v>
      </c>
      <c r="J6448" s="126"/>
      <c r="K6448" s="126"/>
      <c r="L6448" s="126"/>
      <c r="M6448" s="126"/>
      <c r="N6448" s="226">
        <v>0</v>
      </c>
      <c r="O6448" s="226">
        <v>295</v>
      </c>
      <c r="P6448" s="126" t="s">
        <v>1331</v>
      </c>
    </row>
    <row r="6449" spans="1:16" ht="51">
      <c r="A6449" s="126" t="s">
        <v>620</v>
      </c>
      <c r="B6449" s="126"/>
      <c r="C6449" s="127" t="s">
        <v>714</v>
      </c>
      <c r="D6449" s="204">
        <v>43087</v>
      </c>
      <c r="E6449" s="126" t="s">
        <v>13450</v>
      </c>
      <c r="F6449" s="126" t="s">
        <v>3</v>
      </c>
      <c r="G6449" s="126">
        <v>1576996</v>
      </c>
      <c r="H6449" s="126"/>
      <c r="I6449" s="130" t="s">
        <v>16421</v>
      </c>
      <c r="J6449" s="126"/>
      <c r="K6449" s="126"/>
      <c r="L6449" s="126"/>
      <c r="M6449" s="126"/>
      <c r="N6449" s="226">
        <v>0</v>
      </c>
      <c r="O6449" s="226">
        <v>300</v>
      </c>
      <c r="P6449" s="126" t="s">
        <v>1331</v>
      </c>
    </row>
    <row r="6450" spans="1:16" ht="51">
      <c r="A6450" s="126" t="s">
        <v>620</v>
      </c>
      <c r="B6450" s="126"/>
      <c r="C6450" s="127" t="s">
        <v>714</v>
      </c>
      <c r="D6450" s="204">
        <v>43087</v>
      </c>
      <c r="E6450" s="126" t="s">
        <v>13451</v>
      </c>
      <c r="F6450" s="126" t="s">
        <v>3</v>
      </c>
      <c r="G6450" s="126">
        <v>1577005</v>
      </c>
      <c r="H6450" s="126"/>
      <c r="I6450" s="130" t="s">
        <v>16422</v>
      </c>
      <c r="J6450" s="126"/>
      <c r="K6450" s="126"/>
      <c r="L6450" s="126"/>
      <c r="M6450" s="126"/>
      <c r="N6450" s="226">
        <v>0</v>
      </c>
      <c r="O6450" s="226">
        <v>109.8</v>
      </c>
      <c r="P6450" s="126" t="s">
        <v>1331</v>
      </c>
    </row>
    <row r="6451" spans="1:16" ht="51">
      <c r="A6451" s="126">
        <v>20</v>
      </c>
      <c r="B6451" s="126"/>
      <c r="C6451" s="127" t="s">
        <v>694</v>
      </c>
      <c r="D6451" s="204">
        <v>43087</v>
      </c>
      <c r="E6451" s="126" t="s">
        <v>13452</v>
      </c>
      <c r="F6451" s="126" t="s">
        <v>3</v>
      </c>
      <c r="G6451" s="126">
        <v>1577009</v>
      </c>
      <c r="H6451" s="126"/>
      <c r="I6451" s="130" t="s">
        <v>16423</v>
      </c>
      <c r="J6451" s="126"/>
      <c r="K6451" s="126"/>
      <c r="L6451" s="126"/>
      <c r="M6451" s="126"/>
      <c r="N6451" s="226">
        <v>0</v>
      </c>
      <c r="O6451" s="226">
        <v>2025.3</v>
      </c>
      <c r="P6451" s="126" t="s">
        <v>1331</v>
      </c>
    </row>
    <row r="6452" spans="1:16" ht="51">
      <c r="A6452" s="126">
        <v>201</v>
      </c>
      <c r="B6452" s="126"/>
      <c r="C6452" s="127" t="s">
        <v>757</v>
      </c>
      <c r="D6452" s="204">
        <v>43088</v>
      </c>
      <c r="E6452" s="126" t="s">
        <v>13453</v>
      </c>
      <c r="F6452" s="126" t="s">
        <v>3</v>
      </c>
      <c r="G6452" s="126">
        <v>1577209</v>
      </c>
      <c r="H6452" s="126"/>
      <c r="I6452" s="130" t="s">
        <v>16424</v>
      </c>
      <c r="J6452" s="126"/>
      <c r="K6452" s="126"/>
      <c r="L6452" s="126"/>
      <c r="M6452" s="126"/>
      <c r="N6452" s="226">
        <v>0</v>
      </c>
      <c r="O6452" s="226">
        <v>1485</v>
      </c>
      <c r="P6452" s="126" t="s">
        <v>1331</v>
      </c>
    </row>
    <row r="6453" spans="1:16" ht="51">
      <c r="A6453" s="126">
        <v>201</v>
      </c>
      <c r="B6453" s="126"/>
      <c r="C6453" s="127" t="s">
        <v>757</v>
      </c>
      <c r="D6453" s="204">
        <v>43088</v>
      </c>
      <c r="E6453" s="126" t="s">
        <v>13454</v>
      </c>
      <c r="F6453" s="126" t="s">
        <v>3</v>
      </c>
      <c r="G6453" s="126">
        <v>1577210</v>
      </c>
      <c r="H6453" s="126"/>
      <c r="I6453" s="130" t="s">
        <v>16425</v>
      </c>
      <c r="J6453" s="126"/>
      <c r="K6453" s="126"/>
      <c r="L6453" s="126"/>
      <c r="M6453" s="126"/>
      <c r="N6453" s="226">
        <v>0</v>
      </c>
      <c r="O6453" s="226">
        <v>6564.59</v>
      </c>
      <c r="P6453" s="126" t="s">
        <v>1331</v>
      </c>
    </row>
    <row r="6454" spans="1:16" ht="51">
      <c r="A6454" s="126">
        <v>201</v>
      </c>
      <c r="B6454" s="126"/>
      <c r="C6454" s="127" t="s">
        <v>757</v>
      </c>
      <c r="D6454" s="204">
        <v>43088</v>
      </c>
      <c r="E6454" s="126" t="s">
        <v>13455</v>
      </c>
      <c r="F6454" s="126" t="s">
        <v>3</v>
      </c>
      <c r="G6454" s="126">
        <v>1577212</v>
      </c>
      <c r="H6454" s="126"/>
      <c r="I6454" s="130" t="s">
        <v>16426</v>
      </c>
      <c r="J6454" s="126"/>
      <c r="K6454" s="126"/>
      <c r="L6454" s="126"/>
      <c r="M6454" s="126"/>
      <c r="N6454" s="226">
        <v>0</v>
      </c>
      <c r="O6454" s="226">
        <v>294</v>
      </c>
      <c r="P6454" s="126" t="s">
        <v>1331</v>
      </c>
    </row>
    <row r="6455" spans="1:16" ht="51">
      <c r="A6455" s="126">
        <v>523</v>
      </c>
      <c r="B6455" s="126"/>
      <c r="C6455" s="127" t="s">
        <v>846</v>
      </c>
      <c r="D6455" s="204">
        <v>43088</v>
      </c>
      <c r="E6455" s="126" t="s">
        <v>13456</v>
      </c>
      <c r="F6455" s="126" t="s">
        <v>3</v>
      </c>
      <c r="G6455" s="126">
        <v>1577216</v>
      </c>
      <c r="H6455" s="126"/>
      <c r="I6455" s="130" t="s">
        <v>16427</v>
      </c>
      <c r="J6455" s="126"/>
      <c r="K6455" s="126"/>
      <c r="L6455" s="126"/>
      <c r="M6455" s="126"/>
      <c r="N6455" s="226">
        <v>0</v>
      </c>
      <c r="O6455" s="226">
        <v>328.42</v>
      </c>
      <c r="P6455" s="126" t="s">
        <v>1331</v>
      </c>
    </row>
    <row r="6456" spans="1:16" ht="51">
      <c r="A6456" s="126">
        <v>523</v>
      </c>
      <c r="B6456" s="126"/>
      <c r="C6456" s="127" t="s">
        <v>846</v>
      </c>
      <c r="D6456" s="204">
        <v>43088</v>
      </c>
      <c r="E6456" s="126" t="s">
        <v>13457</v>
      </c>
      <c r="F6456" s="126" t="s">
        <v>3</v>
      </c>
      <c r="G6456" s="126">
        <v>1577220</v>
      </c>
      <c r="H6456" s="126"/>
      <c r="I6456" s="130" t="s">
        <v>16428</v>
      </c>
      <c r="J6456" s="126"/>
      <c r="K6456" s="126"/>
      <c r="L6456" s="126"/>
      <c r="M6456" s="126"/>
      <c r="N6456" s="226">
        <v>0</v>
      </c>
      <c r="O6456" s="226">
        <v>3811.95</v>
      </c>
      <c r="P6456" s="126" t="s">
        <v>1331</v>
      </c>
    </row>
    <row r="6457" spans="1:16" ht="51">
      <c r="A6457" s="126">
        <v>25</v>
      </c>
      <c r="B6457" s="126"/>
      <c r="C6457" s="127" t="s">
        <v>695</v>
      </c>
      <c r="D6457" s="204">
        <v>43088</v>
      </c>
      <c r="E6457" s="126" t="s">
        <v>13458</v>
      </c>
      <c r="F6457" s="126" t="s">
        <v>3</v>
      </c>
      <c r="G6457" s="126">
        <v>1577250</v>
      </c>
      <c r="H6457" s="126"/>
      <c r="I6457" s="130" t="s">
        <v>16429</v>
      </c>
      <c r="J6457" s="126"/>
      <c r="K6457" s="126"/>
      <c r="L6457" s="126"/>
      <c r="M6457" s="126"/>
      <c r="N6457" s="226">
        <v>0</v>
      </c>
      <c r="O6457" s="226">
        <v>430627.4</v>
      </c>
      <c r="P6457" s="126" t="s">
        <v>1331</v>
      </c>
    </row>
    <row r="6458" spans="1:16" ht="63.75">
      <c r="A6458" s="126">
        <v>660</v>
      </c>
      <c r="B6458" s="126"/>
      <c r="C6458" s="127" t="s">
        <v>234</v>
      </c>
      <c r="D6458" s="204">
        <v>43088</v>
      </c>
      <c r="E6458" s="126" t="s">
        <v>13459</v>
      </c>
      <c r="F6458" s="126" t="s">
        <v>3</v>
      </c>
      <c r="G6458" s="126">
        <v>1577271</v>
      </c>
      <c r="H6458" s="126"/>
      <c r="I6458" s="130" t="s">
        <v>16430</v>
      </c>
      <c r="J6458" s="126"/>
      <c r="K6458" s="126"/>
      <c r="L6458" s="126"/>
      <c r="M6458" s="126"/>
      <c r="N6458" s="226">
        <v>0</v>
      </c>
      <c r="O6458" s="226">
        <v>357.5</v>
      </c>
      <c r="P6458" s="126" t="s">
        <v>1331</v>
      </c>
    </row>
    <row r="6459" spans="1:16" ht="51">
      <c r="A6459" s="126">
        <v>283</v>
      </c>
      <c r="B6459" s="126"/>
      <c r="C6459" s="127" t="s">
        <v>146</v>
      </c>
      <c r="D6459" s="204">
        <v>43088</v>
      </c>
      <c r="E6459" s="126" t="s">
        <v>13460</v>
      </c>
      <c r="F6459" s="126" t="s">
        <v>3</v>
      </c>
      <c r="G6459" s="126">
        <v>1577297</v>
      </c>
      <c r="H6459" s="126"/>
      <c r="I6459" s="130" t="s">
        <v>16431</v>
      </c>
      <c r="J6459" s="126"/>
      <c r="K6459" s="126"/>
      <c r="L6459" s="126"/>
      <c r="M6459" s="126"/>
      <c r="N6459" s="226">
        <v>0</v>
      </c>
      <c r="O6459" s="226">
        <v>1799</v>
      </c>
      <c r="P6459" s="126" t="s">
        <v>1331</v>
      </c>
    </row>
    <row r="6460" spans="1:16" ht="51">
      <c r="A6460" s="126">
        <v>283</v>
      </c>
      <c r="B6460" s="126"/>
      <c r="C6460" s="127" t="s">
        <v>146</v>
      </c>
      <c r="D6460" s="204">
        <v>43088</v>
      </c>
      <c r="E6460" s="126" t="s">
        <v>13461</v>
      </c>
      <c r="F6460" s="126" t="s">
        <v>3</v>
      </c>
      <c r="G6460" s="126">
        <v>1577300</v>
      </c>
      <c r="H6460" s="126"/>
      <c r="I6460" s="130" t="s">
        <v>16432</v>
      </c>
      <c r="J6460" s="126"/>
      <c r="K6460" s="126"/>
      <c r="L6460" s="126"/>
      <c r="M6460" s="126"/>
      <c r="N6460" s="226">
        <v>0</v>
      </c>
      <c r="O6460" s="226">
        <v>1163.05</v>
      </c>
      <c r="P6460" s="126" t="s">
        <v>1331</v>
      </c>
    </row>
    <row r="6461" spans="1:16" ht="51">
      <c r="A6461" s="126">
        <v>283</v>
      </c>
      <c r="B6461" s="126"/>
      <c r="C6461" s="127" t="s">
        <v>146</v>
      </c>
      <c r="D6461" s="204">
        <v>43088</v>
      </c>
      <c r="E6461" s="126" t="s">
        <v>13462</v>
      </c>
      <c r="F6461" s="126" t="s">
        <v>3</v>
      </c>
      <c r="G6461" s="126">
        <v>1577304</v>
      </c>
      <c r="H6461" s="126"/>
      <c r="I6461" s="130" t="s">
        <v>16433</v>
      </c>
      <c r="J6461" s="126"/>
      <c r="K6461" s="126"/>
      <c r="L6461" s="126"/>
      <c r="M6461" s="126"/>
      <c r="N6461" s="226">
        <v>0</v>
      </c>
      <c r="O6461" s="226">
        <v>1745</v>
      </c>
      <c r="P6461" s="126" t="s">
        <v>1331</v>
      </c>
    </row>
    <row r="6462" spans="1:16" ht="63.75">
      <c r="A6462" s="126">
        <v>340</v>
      </c>
      <c r="B6462" s="126"/>
      <c r="C6462" s="127" t="s">
        <v>815</v>
      </c>
      <c r="D6462" s="204">
        <v>43088</v>
      </c>
      <c r="E6462" s="126" t="s">
        <v>13463</v>
      </c>
      <c r="F6462" s="126" t="s">
        <v>3</v>
      </c>
      <c r="G6462" s="126">
        <v>1577319</v>
      </c>
      <c r="H6462" s="126"/>
      <c r="I6462" s="130" t="s">
        <v>16434</v>
      </c>
      <c r="J6462" s="126"/>
      <c r="K6462" s="126"/>
      <c r="L6462" s="126"/>
      <c r="M6462" s="126"/>
      <c r="N6462" s="226">
        <v>0</v>
      </c>
      <c r="O6462" s="226">
        <v>120</v>
      </c>
      <c r="P6462" s="126" t="s">
        <v>1331</v>
      </c>
    </row>
    <row r="6463" spans="1:16" ht="51">
      <c r="A6463" s="126">
        <v>523</v>
      </c>
      <c r="B6463" s="126"/>
      <c r="C6463" s="127" t="s">
        <v>846</v>
      </c>
      <c r="D6463" s="204">
        <v>43088</v>
      </c>
      <c r="E6463" s="126" t="s">
        <v>13464</v>
      </c>
      <c r="F6463" s="126" t="s">
        <v>3</v>
      </c>
      <c r="G6463" s="126">
        <v>1577331</v>
      </c>
      <c r="H6463" s="126"/>
      <c r="I6463" s="130" t="s">
        <v>16435</v>
      </c>
      <c r="J6463" s="126"/>
      <c r="K6463" s="126"/>
      <c r="L6463" s="126"/>
      <c r="M6463" s="126"/>
      <c r="N6463" s="226">
        <v>0</v>
      </c>
      <c r="O6463" s="226">
        <v>220.02</v>
      </c>
      <c r="P6463" s="126" t="s">
        <v>1331</v>
      </c>
    </row>
    <row r="6464" spans="1:16" ht="51">
      <c r="A6464" s="126">
        <v>523</v>
      </c>
      <c r="B6464" s="126"/>
      <c r="C6464" s="127" t="s">
        <v>846</v>
      </c>
      <c r="D6464" s="204">
        <v>43088</v>
      </c>
      <c r="E6464" s="126" t="s">
        <v>13465</v>
      </c>
      <c r="F6464" s="126" t="s">
        <v>3</v>
      </c>
      <c r="G6464" s="126">
        <v>1577334</v>
      </c>
      <c r="H6464" s="126"/>
      <c r="I6464" s="130" t="s">
        <v>16436</v>
      </c>
      <c r="J6464" s="126"/>
      <c r="K6464" s="126"/>
      <c r="L6464" s="126"/>
      <c r="M6464" s="126"/>
      <c r="N6464" s="226">
        <v>0</v>
      </c>
      <c r="O6464" s="226">
        <v>83.66</v>
      </c>
      <c r="P6464" s="126" t="s">
        <v>1331</v>
      </c>
    </row>
    <row r="6465" spans="1:16" ht="51">
      <c r="A6465" s="126">
        <v>523</v>
      </c>
      <c r="B6465" s="126"/>
      <c r="C6465" s="127" t="s">
        <v>846</v>
      </c>
      <c r="D6465" s="204">
        <v>43088</v>
      </c>
      <c r="E6465" s="126" t="s">
        <v>13466</v>
      </c>
      <c r="F6465" s="126" t="s">
        <v>3</v>
      </c>
      <c r="G6465" s="126">
        <v>1577336</v>
      </c>
      <c r="H6465" s="126"/>
      <c r="I6465" s="130" t="s">
        <v>16437</v>
      </c>
      <c r="J6465" s="126"/>
      <c r="K6465" s="126"/>
      <c r="L6465" s="126"/>
      <c r="M6465" s="126"/>
      <c r="N6465" s="226">
        <v>0</v>
      </c>
      <c r="O6465" s="226">
        <v>443.76</v>
      </c>
      <c r="P6465" s="126" t="s">
        <v>1331</v>
      </c>
    </row>
    <row r="6466" spans="1:16" ht="51">
      <c r="A6466" s="126">
        <v>523</v>
      </c>
      <c r="B6466" s="126"/>
      <c r="C6466" s="127" t="s">
        <v>846</v>
      </c>
      <c r="D6466" s="204">
        <v>43088</v>
      </c>
      <c r="E6466" s="126" t="s">
        <v>13467</v>
      </c>
      <c r="F6466" s="126" t="s">
        <v>3</v>
      </c>
      <c r="G6466" s="126">
        <v>1577340</v>
      </c>
      <c r="H6466" s="126"/>
      <c r="I6466" s="130" t="s">
        <v>16438</v>
      </c>
      <c r="J6466" s="126"/>
      <c r="K6466" s="126"/>
      <c r="L6466" s="126"/>
      <c r="M6466" s="126"/>
      <c r="N6466" s="226">
        <v>0</v>
      </c>
      <c r="O6466" s="226">
        <v>95.68</v>
      </c>
      <c r="P6466" s="126" t="s">
        <v>1331</v>
      </c>
    </row>
    <row r="6467" spans="1:16" ht="51">
      <c r="A6467" s="126">
        <v>523</v>
      </c>
      <c r="B6467" s="126"/>
      <c r="C6467" s="127" t="s">
        <v>846</v>
      </c>
      <c r="D6467" s="204">
        <v>43088</v>
      </c>
      <c r="E6467" s="126" t="s">
        <v>13468</v>
      </c>
      <c r="F6467" s="126" t="s">
        <v>3</v>
      </c>
      <c r="G6467" s="126">
        <v>1577342</v>
      </c>
      <c r="H6467" s="126"/>
      <c r="I6467" s="130" t="s">
        <v>16439</v>
      </c>
      <c r="J6467" s="126"/>
      <c r="K6467" s="126"/>
      <c r="L6467" s="126"/>
      <c r="M6467" s="126"/>
      <c r="N6467" s="226">
        <v>0</v>
      </c>
      <c r="O6467" s="226">
        <v>161.13999999999999</v>
      </c>
      <c r="P6467" s="126" t="s">
        <v>1331</v>
      </c>
    </row>
    <row r="6468" spans="1:16" ht="51">
      <c r="A6468" s="126">
        <v>523</v>
      </c>
      <c r="B6468" s="126"/>
      <c r="C6468" s="127" t="s">
        <v>846</v>
      </c>
      <c r="D6468" s="204">
        <v>43088</v>
      </c>
      <c r="E6468" s="126" t="s">
        <v>13469</v>
      </c>
      <c r="F6468" s="126" t="s">
        <v>3</v>
      </c>
      <c r="G6468" s="126">
        <v>1577345</v>
      </c>
      <c r="H6468" s="126"/>
      <c r="I6468" s="130" t="s">
        <v>16440</v>
      </c>
      <c r="J6468" s="126"/>
      <c r="K6468" s="126"/>
      <c r="L6468" s="126"/>
      <c r="M6468" s="126"/>
      <c r="N6468" s="226">
        <v>0</v>
      </c>
      <c r="O6468" s="226">
        <v>54.87</v>
      </c>
      <c r="P6468" s="126" t="s">
        <v>1331</v>
      </c>
    </row>
    <row r="6469" spans="1:16" ht="51">
      <c r="A6469" s="126">
        <v>523</v>
      </c>
      <c r="B6469" s="126"/>
      <c r="C6469" s="127" t="s">
        <v>846</v>
      </c>
      <c r="D6469" s="204">
        <v>43088</v>
      </c>
      <c r="E6469" s="126" t="s">
        <v>13470</v>
      </c>
      <c r="F6469" s="126" t="s">
        <v>3</v>
      </c>
      <c r="G6469" s="126">
        <v>1577350</v>
      </c>
      <c r="H6469" s="126"/>
      <c r="I6469" s="130" t="s">
        <v>16441</v>
      </c>
      <c r="J6469" s="126"/>
      <c r="K6469" s="126"/>
      <c r="L6469" s="126"/>
      <c r="M6469" s="126"/>
      <c r="N6469" s="226">
        <v>0</v>
      </c>
      <c r="O6469" s="226">
        <v>659.17</v>
      </c>
      <c r="P6469" s="126" t="s">
        <v>1331</v>
      </c>
    </row>
    <row r="6470" spans="1:16" ht="51">
      <c r="A6470" s="126">
        <v>523</v>
      </c>
      <c r="B6470" s="126"/>
      <c r="C6470" s="127" t="s">
        <v>846</v>
      </c>
      <c r="D6470" s="204">
        <v>43088</v>
      </c>
      <c r="E6470" s="126" t="s">
        <v>13471</v>
      </c>
      <c r="F6470" s="126" t="s">
        <v>3</v>
      </c>
      <c r="G6470" s="126">
        <v>1577354</v>
      </c>
      <c r="H6470" s="126"/>
      <c r="I6470" s="130" t="s">
        <v>16442</v>
      </c>
      <c r="J6470" s="126"/>
      <c r="K6470" s="126"/>
      <c r="L6470" s="126"/>
      <c r="M6470" s="126"/>
      <c r="N6470" s="226">
        <v>0</v>
      </c>
      <c r="O6470" s="226">
        <v>19532.5</v>
      </c>
      <c r="P6470" s="126" t="s">
        <v>1331</v>
      </c>
    </row>
    <row r="6471" spans="1:16" ht="51">
      <c r="A6471" s="126">
        <v>523</v>
      </c>
      <c r="B6471" s="126"/>
      <c r="C6471" s="127" t="s">
        <v>846</v>
      </c>
      <c r="D6471" s="204">
        <v>43088</v>
      </c>
      <c r="E6471" s="126" t="s">
        <v>13472</v>
      </c>
      <c r="F6471" s="126" t="s">
        <v>3</v>
      </c>
      <c r="G6471" s="126">
        <v>1577360</v>
      </c>
      <c r="H6471" s="126"/>
      <c r="I6471" s="130" t="s">
        <v>16443</v>
      </c>
      <c r="J6471" s="126"/>
      <c r="K6471" s="126"/>
      <c r="L6471" s="126"/>
      <c r="M6471" s="126"/>
      <c r="N6471" s="226">
        <v>0</v>
      </c>
      <c r="O6471" s="226">
        <v>193.58</v>
      </c>
      <c r="P6471" s="126" t="s">
        <v>1331</v>
      </c>
    </row>
    <row r="6472" spans="1:16" ht="63.75">
      <c r="A6472" s="126">
        <v>130</v>
      </c>
      <c r="B6472" s="126"/>
      <c r="C6472" s="127" t="s">
        <v>728</v>
      </c>
      <c r="D6472" s="204">
        <v>43088</v>
      </c>
      <c r="E6472" s="126" t="s">
        <v>13473</v>
      </c>
      <c r="F6472" s="126" t="s">
        <v>3</v>
      </c>
      <c r="G6472" s="126">
        <v>1577386</v>
      </c>
      <c r="H6472" s="126"/>
      <c r="I6472" s="130" t="s">
        <v>16444</v>
      </c>
      <c r="J6472" s="126"/>
      <c r="K6472" s="126"/>
      <c r="L6472" s="126"/>
      <c r="M6472" s="126"/>
      <c r="N6472" s="226">
        <v>0</v>
      </c>
      <c r="O6472" s="226">
        <v>1440</v>
      </c>
      <c r="P6472" s="126" t="s">
        <v>1331</v>
      </c>
    </row>
    <row r="6473" spans="1:16" ht="63.75">
      <c r="A6473" s="126">
        <v>292</v>
      </c>
      <c r="B6473" s="126"/>
      <c r="C6473" s="127" t="s">
        <v>152</v>
      </c>
      <c r="D6473" s="204">
        <v>43088</v>
      </c>
      <c r="E6473" s="126" t="s">
        <v>13474</v>
      </c>
      <c r="F6473" s="126" t="s">
        <v>3</v>
      </c>
      <c r="G6473" s="126">
        <v>1577395</v>
      </c>
      <c r="H6473" s="126"/>
      <c r="I6473" s="130" t="s">
        <v>16445</v>
      </c>
      <c r="J6473" s="126"/>
      <c r="K6473" s="126"/>
      <c r="L6473" s="126"/>
      <c r="M6473" s="126"/>
      <c r="N6473" s="226">
        <v>0</v>
      </c>
      <c r="O6473" s="226">
        <v>20452.8</v>
      </c>
      <c r="P6473" s="126" t="s">
        <v>1331</v>
      </c>
    </row>
    <row r="6474" spans="1:16" ht="63.75">
      <c r="A6474" s="126">
        <v>20</v>
      </c>
      <c r="B6474" s="126"/>
      <c r="C6474" s="127" t="s">
        <v>694</v>
      </c>
      <c r="D6474" s="204">
        <v>43088</v>
      </c>
      <c r="E6474" s="126" t="s">
        <v>13475</v>
      </c>
      <c r="F6474" s="126" t="s">
        <v>3</v>
      </c>
      <c r="G6474" s="126">
        <v>1577427</v>
      </c>
      <c r="H6474" s="126"/>
      <c r="I6474" s="130" t="s">
        <v>16446</v>
      </c>
      <c r="J6474" s="126"/>
      <c r="K6474" s="126"/>
      <c r="L6474" s="126"/>
      <c r="M6474" s="126"/>
      <c r="N6474" s="226">
        <v>0</v>
      </c>
      <c r="O6474" s="226">
        <v>550994.18999999994</v>
      </c>
      <c r="P6474" s="126" t="s">
        <v>1331</v>
      </c>
    </row>
    <row r="6475" spans="1:16" ht="51">
      <c r="A6475" s="126">
        <v>15</v>
      </c>
      <c r="B6475" s="126"/>
      <c r="C6475" s="127" t="s">
        <v>692</v>
      </c>
      <c r="D6475" s="204">
        <v>43088</v>
      </c>
      <c r="E6475" s="126" t="s">
        <v>13476</v>
      </c>
      <c r="F6475" s="126" t="s">
        <v>3</v>
      </c>
      <c r="G6475" s="126">
        <v>1577431</v>
      </c>
      <c r="H6475" s="126"/>
      <c r="I6475" s="130" t="s">
        <v>16447</v>
      </c>
      <c r="J6475" s="126"/>
      <c r="K6475" s="126"/>
      <c r="L6475" s="126"/>
      <c r="M6475" s="126"/>
      <c r="N6475" s="226">
        <v>0</v>
      </c>
      <c r="O6475" s="226">
        <v>10000</v>
      </c>
      <c r="P6475" s="126" t="s">
        <v>1331</v>
      </c>
    </row>
    <row r="6476" spans="1:16" ht="51">
      <c r="A6476" s="126">
        <v>15</v>
      </c>
      <c r="B6476" s="126"/>
      <c r="C6476" s="127" t="s">
        <v>692</v>
      </c>
      <c r="D6476" s="204">
        <v>43088</v>
      </c>
      <c r="E6476" s="126" t="s">
        <v>13477</v>
      </c>
      <c r="F6476" s="126" t="s">
        <v>3</v>
      </c>
      <c r="G6476" s="126">
        <v>1577433</v>
      </c>
      <c r="H6476" s="126"/>
      <c r="I6476" s="130" t="s">
        <v>16448</v>
      </c>
      <c r="J6476" s="126"/>
      <c r="K6476" s="126"/>
      <c r="L6476" s="126"/>
      <c r="M6476" s="126"/>
      <c r="N6476" s="226">
        <v>0</v>
      </c>
      <c r="O6476" s="226">
        <v>153006.81</v>
      </c>
      <c r="P6476" s="126" t="s">
        <v>1331</v>
      </c>
    </row>
    <row r="6477" spans="1:16" ht="38.25">
      <c r="A6477" s="126">
        <v>254</v>
      </c>
      <c r="B6477" s="126"/>
      <c r="C6477" s="127" t="s">
        <v>780</v>
      </c>
      <c r="D6477" s="204">
        <v>43088</v>
      </c>
      <c r="E6477" s="126" t="s">
        <v>13478</v>
      </c>
      <c r="F6477" s="126" t="s">
        <v>3</v>
      </c>
      <c r="G6477" s="126">
        <v>1577232</v>
      </c>
      <c r="H6477" s="126"/>
      <c r="I6477" s="130" t="s">
        <v>16449</v>
      </c>
      <c r="J6477" s="126"/>
      <c r="K6477" s="126"/>
      <c r="L6477" s="126"/>
      <c r="M6477" s="126"/>
      <c r="N6477" s="226">
        <v>0</v>
      </c>
      <c r="O6477" s="226">
        <v>12</v>
      </c>
      <c r="P6477" s="126" t="s">
        <v>1331</v>
      </c>
    </row>
    <row r="6478" spans="1:16" ht="38.25">
      <c r="A6478" s="126">
        <v>254</v>
      </c>
      <c r="B6478" s="126"/>
      <c r="C6478" s="127" t="s">
        <v>780</v>
      </c>
      <c r="D6478" s="204">
        <v>43088</v>
      </c>
      <c r="E6478" s="126" t="s">
        <v>13479</v>
      </c>
      <c r="F6478" s="126" t="s">
        <v>3</v>
      </c>
      <c r="G6478" s="126">
        <v>1577234</v>
      </c>
      <c r="H6478" s="126"/>
      <c r="I6478" s="130" t="s">
        <v>16450</v>
      </c>
      <c r="J6478" s="126"/>
      <c r="K6478" s="126"/>
      <c r="L6478" s="126"/>
      <c r="M6478" s="126"/>
      <c r="N6478" s="226">
        <v>0</v>
      </c>
      <c r="O6478" s="226">
        <v>12</v>
      </c>
      <c r="P6478" s="126" t="s">
        <v>1331</v>
      </c>
    </row>
    <row r="6479" spans="1:16" ht="38.25">
      <c r="A6479" s="126">
        <v>254</v>
      </c>
      <c r="B6479" s="126"/>
      <c r="C6479" s="127" t="s">
        <v>780</v>
      </c>
      <c r="D6479" s="204">
        <v>43088</v>
      </c>
      <c r="E6479" s="126" t="s">
        <v>13480</v>
      </c>
      <c r="F6479" s="126" t="s">
        <v>3</v>
      </c>
      <c r="G6479" s="126">
        <v>1577235</v>
      </c>
      <c r="H6479" s="126"/>
      <c r="I6479" s="130" t="s">
        <v>16451</v>
      </c>
      <c r="J6479" s="126"/>
      <c r="K6479" s="126"/>
      <c r="L6479" s="126"/>
      <c r="M6479" s="126"/>
      <c r="N6479" s="226">
        <v>0</v>
      </c>
      <c r="O6479" s="226">
        <v>12</v>
      </c>
      <c r="P6479" s="126" t="s">
        <v>1331</v>
      </c>
    </row>
    <row r="6480" spans="1:16" ht="38.25">
      <c r="A6480" s="126">
        <v>254</v>
      </c>
      <c r="B6480" s="126"/>
      <c r="C6480" s="127" t="s">
        <v>780</v>
      </c>
      <c r="D6480" s="204">
        <v>43088</v>
      </c>
      <c r="E6480" s="126" t="s">
        <v>13481</v>
      </c>
      <c r="F6480" s="126" t="s">
        <v>3</v>
      </c>
      <c r="G6480" s="126">
        <v>1577237</v>
      </c>
      <c r="H6480" s="126"/>
      <c r="I6480" s="130" t="s">
        <v>16452</v>
      </c>
      <c r="J6480" s="126"/>
      <c r="K6480" s="126"/>
      <c r="L6480" s="126"/>
      <c r="M6480" s="126"/>
      <c r="N6480" s="226">
        <v>0</v>
      </c>
      <c r="O6480" s="226">
        <v>12</v>
      </c>
      <c r="P6480" s="126" t="s">
        <v>1331</v>
      </c>
    </row>
    <row r="6481" spans="1:16" ht="38.25">
      <c r="A6481" s="126">
        <v>254</v>
      </c>
      <c r="B6481" s="126"/>
      <c r="C6481" s="127" t="s">
        <v>780</v>
      </c>
      <c r="D6481" s="204">
        <v>43088</v>
      </c>
      <c r="E6481" s="126" t="s">
        <v>13482</v>
      </c>
      <c r="F6481" s="126" t="s">
        <v>3</v>
      </c>
      <c r="G6481" s="126">
        <v>1577239</v>
      </c>
      <c r="H6481" s="126"/>
      <c r="I6481" s="130" t="s">
        <v>16453</v>
      </c>
      <c r="J6481" s="126"/>
      <c r="K6481" s="126"/>
      <c r="L6481" s="126"/>
      <c r="M6481" s="126"/>
      <c r="N6481" s="226">
        <v>0</v>
      </c>
      <c r="O6481" s="226">
        <v>15</v>
      </c>
      <c r="P6481" s="126" t="s">
        <v>1331</v>
      </c>
    </row>
    <row r="6482" spans="1:16" ht="38.25">
      <c r="A6482" s="126">
        <v>254</v>
      </c>
      <c r="B6482" s="126"/>
      <c r="C6482" s="127" t="s">
        <v>780</v>
      </c>
      <c r="D6482" s="204">
        <v>43088</v>
      </c>
      <c r="E6482" s="126" t="s">
        <v>13483</v>
      </c>
      <c r="F6482" s="126" t="s">
        <v>3</v>
      </c>
      <c r="G6482" s="126">
        <v>1577240</v>
      </c>
      <c r="H6482" s="126"/>
      <c r="I6482" s="130" t="s">
        <v>16454</v>
      </c>
      <c r="J6482" s="126"/>
      <c r="K6482" s="126"/>
      <c r="L6482" s="126"/>
      <c r="M6482" s="126"/>
      <c r="N6482" s="226">
        <v>0</v>
      </c>
      <c r="O6482" s="226">
        <v>12</v>
      </c>
      <c r="P6482" s="126" t="s">
        <v>1331</v>
      </c>
    </row>
    <row r="6483" spans="1:16" ht="38.25">
      <c r="A6483" s="126">
        <v>254</v>
      </c>
      <c r="B6483" s="126"/>
      <c r="C6483" s="127" t="s">
        <v>780</v>
      </c>
      <c r="D6483" s="204">
        <v>43088</v>
      </c>
      <c r="E6483" s="126" t="s">
        <v>13484</v>
      </c>
      <c r="F6483" s="126" t="s">
        <v>3</v>
      </c>
      <c r="G6483" s="126">
        <v>1577241</v>
      </c>
      <c r="H6483" s="126"/>
      <c r="I6483" s="130" t="s">
        <v>16455</v>
      </c>
      <c r="J6483" s="126"/>
      <c r="K6483" s="126"/>
      <c r="L6483" s="126"/>
      <c r="M6483" s="126"/>
      <c r="N6483" s="226">
        <v>0</v>
      </c>
      <c r="O6483" s="226">
        <v>12</v>
      </c>
      <c r="P6483" s="126" t="s">
        <v>1331</v>
      </c>
    </row>
    <row r="6484" spans="1:16" ht="38.25">
      <c r="A6484" s="126">
        <v>254</v>
      </c>
      <c r="B6484" s="126"/>
      <c r="C6484" s="127" t="s">
        <v>780</v>
      </c>
      <c r="D6484" s="204">
        <v>43088</v>
      </c>
      <c r="E6484" s="126" t="s">
        <v>13485</v>
      </c>
      <c r="F6484" s="126" t="s">
        <v>3</v>
      </c>
      <c r="G6484" s="126">
        <v>1577242</v>
      </c>
      <c r="H6484" s="126"/>
      <c r="I6484" s="130" t="s">
        <v>16456</v>
      </c>
      <c r="J6484" s="126"/>
      <c r="K6484" s="126"/>
      <c r="L6484" s="126"/>
      <c r="M6484" s="126"/>
      <c r="N6484" s="226">
        <v>0</v>
      </c>
      <c r="O6484" s="226">
        <v>12</v>
      </c>
      <c r="P6484" s="126" t="s">
        <v>1331</v>
      </c>
    </row>
    <row r="6485" spans="1:16" ht="51">
      <c r="A6485" s="126" t="s">
        <v>620</v>
      </c>
      <c r="B6485" s="126"/>
      <c r="C6485" s="127" t="s">
        <v>714</v>
      </c>
      <c r="D6485" s="204">
        <v>43088</v>
      </c>
      <c r="E6485" s="126" t="s">
        <v>13486</v>
      </c>
      <c r="F6485" s="126" t="s">
        <v>3</v>
      </c>
      <c r="G6485" s="126">
        <v>1577245</v>
      </c>
      <c r="H6485" s="126"/>
      <c r="I6485" s="130" t="s">
        <v>16457</v>
      </c>
      <c r="J6485" s="126"/>
      <c r="K6485" s="126"/>
      <c r="L6485" s="126"/>
      <c r="M6485" s="126"/>
      <c r="N6485" s="226">
        <v>0</v>
      </c>
      <c r="O6485" s="226">
        <v>25</v>
      </c>
      <c r="P6485" s="126" t="s">
        <v>1331</v>
      </c>
    </row>
    <row r="6486" spans="1:16" ht="51">
      <c r="A6486" s="126" t="s">
        <v>620</v>
      </c>
      <c r="B6486" s="126"/>
      <c r="C6486" s="127" t="s">
        <v>714</v>
      </c>
      <c r="D6486" s="204">
        <v>43088</v>
      </c>
      <c r="E6486" s="126" t="s">
        <v>13487</v>
      </c>
      <c r="F6486" s="126" t="s">
        <v>3</v>
      </c>
      <c r="G6486" s="126">
        <v>1577247</v>
      </c>
      <c r="H6486" s="126"/>
      <c r="I6486" s="130" t="s">
        <v>16458</v>
      </c>
      <c r="J6486" s="126"/>
      <c r="K6486" s="126"/>
      <c r="L6486" s="126"/>
      <c r="M6486" s="126"/>
      <c r="N6486" s="226">
        <v>0</v>
      </c>
      <c r="O6486" s="226">
        <v>25</v>
      </c>
      <c r="P6486" s="126" t="s">
        <v>1331</v>
      </c>
    </row>
    <row r="6487" spans="1:16" ht="51">
      <c r="A6487" s="126" t="s">
        <v>620</v>
      </c>
      <c r="B6487" s="126"/>
      <c r="C6487" s="127" t="s">
        <v>714</v>
      </c>
      <c r="D6487" s="204">
        <v>43088</v>
      </c>
      <c r="E6487" s="126" t="s">
        <v>13488</v>
      </c>
      <c r="F6487" s="126" t="s">
        <v>3</v>
      </c>
      <c r="G6487" s="126">
        <v>1577249</v>
      </c>
      <c r="H6487" s="126"/>
      <c r="I6487" s="130" t="s">
        <v>16459</v>
      </c>
      <c r="J6487" s="126"/>
      <c r="K6487" s="126"/>
      <c r="L6487" s="126"/>
      <c r="M6487" s="126"/>
      <c r="N6487" s="226">
        <v>0</v>
      </c>
      <c r="O6487" s="226">
        <v>25</v>
      </c>
      <c r="P6487" s="126" t="s">
        <v>1331</v>
      </c>
    </row>
    <row r="6488" spans="1:16" ht="38.25">
      <c r="A6488" s="126">
        <v>373</v>
      </c>
      <c r="B6488" s="126"/>
      <c r="C6488" s="127" t="s">
        <v>1273</v>
      </c>
      <c r="D6488" s="204">
        <v>43088</v>
      </c>
      <c r="E6488" s="126" t="s">
        <v>13489</v>
      </c>
      <c r="F6488" s="126" t="s">
        <v>3</v>
      </c>
      <c r="G6488" s="126">
        <v>1577268</v>
      </c>
      <c r="H6488" s="126"/>
      <c r="I6488" s="130" t="s">
        <v>16460</v>
      </c>
      <c r="J6488" s="126"/>
      <c r="K6488" s="126"/>
      <c r="L6488" s="126"/>
      <c r="M6488" s="126"/>
      <c r="N6488" s="226">
        <v>0</v>
      </c>
      <c r="O6488" s="226">
        <v>0.93</v>
      </c>
      <c r="P6488" s="126" t="s">
        <v>1331</v>
      </c>
    </row>
    <row r="6489" spans="1:16" ht="38.25">
      <c r="A6489" s="126">
        <v>46</v>
      </c>
      <c r="B6489" s="126"/>
      <c r="C6489" s="127" t="s">
        <v>699</v>
      </c>
      <c r="D6489" s="204">
        <v>43088</v>
      </c>
      <c r="E6489" s="126" t="s">
        <v>13490</v>
      </c>
      <c r="F6489" s="126" t="s">
        <v>3</v>
      </c>
      <c r="G6489" s="126">
        <v>1577278</v>
      </c>
      <c r="H6489" s="126"/>
      <c r="I6489" s="130" t="s">
        <v>16461</v>
      </c>
      <c r="J6489" s="126"/>
      <c r="K6489" s="126"/>
      <c r="L6489" s="126"/>
      <c r="M6489" s="126"/>
      <c r="N6489" s="226">
        <v>0</v>
      </c>
      <c r="O6489" s="226">
        <v>0.8</v>
      </c>
      <c r="P6489" s="126" t="s">
        <v>1331</v>
      </c>
    </row>
    <row r="6490" spans="1:16" ht="51">
      <c r="A6490" s="126" t="s">
        <v>620</v>
      </c>
      <c r="B6490" s="126"/>
      <c r="C6490" s="127" t="s">
        <v>714</v>
      </c>
      <c r="D6490" s="204">
        <v>43088</v>
      </c>
      <c r="E6490" s="126" t="s">
        <v>13491</v>
      </c>
      <c r="F6490" s="126" t="s">
        <v>3</v>
      </c>
      <c r="G6490" s="126">
        <v>1577292</v>
      </c>
      <c r="H6490" s="126"/>
      <c r="I6490" s="130" t="s">
        <v>16462</v>
      </c>
      <c r="J6490" s="126"/>
      <c r="K6490" s="126"/>
      <c r="L6490" s="126"/>
      <c r="M6490" s="126"/>
      <c r="N6490" s="226">
        <v>0</v>
      </c>
      <c r="O6490" s="226">
        <v>15</v>
      </c>
      <c r="P6490" s="126" t="s">
        <v>1331</v>
      </c>
    </row>
    <row r="6491" spans="1:16" ht="51">
      <c r="A6491" s="126" t="s">
        <v>620</v>
      </c>
      <c r="B6491" s="126"/>
      <c r="C6491" s="127" t="s">
        <v>714</v>
      </c>
      <c r="D6491" s="204">
        <v>43088</v>
      </c>
      <c r="E6491" s="126" t="s">
        <v>13492</v>
      </c>
      <c r="F6491" s="126" t="s">
        <v>3</v>
      </c>
      <c r="G6491" s="126">
        <v>1577324</v>
      </c>
      <c r="H6491" s="126"/>
      <c r="I6491" s="130" t="s">
        <v>16463</v>
      </c>
      <c r="J6491" s="126"/>
      <c r="K6491" s="126"/>
      <c r="L6491" s="126"/>
      <c r="M6491" s="126"/>
      <c r="N6491" s="226">
        <v>0</v>
      </c>
      <c r="O6491" s="226">
        <v>1080.8699999999999</v>
      </c>
      <c r="P6491" s="126" t="s">
        <v>1331</v>
      </c>
    </row>
    <row r="6492" spans="1:16" ht="51">
      <c r="A6492" s="126">
        <v>16</v>
      </c>
      <c r="B6492" s="126"/>
      <c r="C6492" s="127" t="s">
        <v>693</v>
      </c>
      <c r="D6492" s="204">
        <v>43088</v>
      </c>
      <c r="E6492" s="126" t="s">
        <v>13493</v>
      </c>
      <c r="F6492" s="126" t="s">
        <v>3</v>
      </c>
      <c r="G6492" s="126">
        <v>1577337</v>
      </c>
      <c r="H6492" s="126"/>
      <c r="I6492" s="130" t="s">
        <v>16464</v>
      </c>
      <c r="J6492" s="126"/>
      <c r="K6492" s="126"/>
      <c r="L6492" s="126"/>
      <c r="M6492" s="126"/>
      <c r="N6492" s="226">
        <v>0</v>
      </c>
      <c r="O6492" s="226">
        <v>350</v>
      </c>
      <c r="P6492" s="126" t="s">
        <v>1331</v>
      </c>
    </row>
    <row r="6493" spans="1:16" ht="38.25">
      <c r="A6493" s="126">
        <v>20</v>
      </c>
      <c r="B6493" s="126"/>
      <c r="C6493" s="127" t="s">
        <v>694</v>
      </c>
      <c r="D6493" s="204">
        <v>43088</v>
      </c>
      <c r="E6493" s="126" t="s">
        <v>13494</v>
      </c>
      <c r="F6493" s="126" t="s">
        <v>3</v>
      </c>
      <c r="G6493" s="126">
        <v>1577376</v>
      </c>
      <c r="H6493" s="126"/>
      <c r="I6493" s="130" t="s">
        <v>16465</v>
      </c>
      <c r="J6493" s="126"/>
      <c r="K6493" s="126"/>
      <c r="L6493" s="126"/>
      <c r="M6493" s="126"/>
      <c r="N6493" s="226">
        <v>0</v>
      </c>
      <c r="O6493" s="226">
        <v>422.6</v>
      </c>
      <c r="P6493" s="126" t="s">
        <v>1331</v>
      </c>
    </row>
    <row r="6494" spans="1:16" ht="51">
      <c r="A6494" s="126" t="s">
        <v>620</v>
      </c>
      <c r="B6494" s="126"/>
      <c r="C6494" s="127" t="s">
        <v>714</v>
      </c>
      <c r="D6494" s="204">
        <v>43088</v>
      </c>
      <c r="E6494" s="126" t="s">
        <v>13495</v>
      </c>
      <c r="F6494" s="126" t="s">
        <v>3</v>
      </c>
      <c r="G6494" s="126">
        <v>1577413</v>
      </c>
      <c r="H6494" s="126"/>
      <c r="I6494" s="130" t="s">
        <v>16466</v>
      </c>
      <c r="J6494" s="126"/>
      <c r="K6494" s="126"/>
      <c r="L6494" s="126"/>
      <c r="M6494" s="126"/>
      <c r="N6494" s="226">
        <v>0</v>
      </c>
      <c r="O6494" s="226">
        <v>3</v>
      </c>
      <c r="P6494" s="126" t="s">
        <v>1331</v>
      </c>
    </row>
    <row r="6495" spans="1:16" ht="51">
      <c r="A6495" s="126" t="s">
        <v>620</v>
      </c>
      <c r="B6495" s="126"/>
      <c r="C6495" s="127" t="s">
        <v>714</v>
      </c>
      <c r="D6495" s="204">
        <v>43088</v>
      </c>
      <c r="E6495" s="126" t="s">
        <v>13496</v>
      </c>
      <c r="F6495" s="126" t="s">
        <v>3</v>
      </c>
      <c r="G6495" s="126">
        <v>1577416</v>
      </c>
      <c r="H6495" s="126"/>
      <c r="I6495" s="130" t="s">
        <v>16467</v>
      </c>
      <c r="J6495" s="126"/>
      <c r="K6495" s="126"/>
      <c r="L6495" s="126"/>
      <c r="M6495" s="126"/>
      <c r="N6495" s="226">
        <v>0</v>
      </c>
      <c r="O6495" s="226">
        <v>193</v>
      </c>
      <c r="P6495" s="126" t="s">
        <v>1331</v>
      </c>
    </row>
    <row r="6496" spans="1:16" ht="51">
      <c r="A6496" s="126" t="s">
        <v>620</v>
      </c>
      <c r="B6496" s="126"/>
      <c r="C6496" s="127" t="s">
        <v>714</v>
      </c>
      <c r="D6496" s="204">
        <v>43088</v>
      </c>
      <c r="E6496" s="126" t="s">
        <v>13497</v>
      </c>
      <c r="F6496" s="126" t="s">
        <v>3</v>
      </c>
      <c r="G6496" s="126">
        <v>1577432</v>
      </c>
      <c r="H6496" s="126"/>
      <c r="I6496" s="130" t="s">
        <v>16468</v>
      </c>
      <c r="J6496" s="126"/>
      <c r="K6496" s="126"/>
      <c r="L6496" s="126"/>
      <c r="M6496" s="126"/>
      <c r="N6496" s="226">
        <v>0</v>
      </c>
      <c r="O6496" s="226">
        <v>1476.96</v>
      </c>
      <c r="P6496" s="126" t="s">
        <v>1331</v>
      </c>
    </row>
    <row r="6497" spans="1:16" ht="51">
      <c r="A6497" s="126" t="s">
        <v>620</v>
      </c>
      <c r="B6497" s="126"/>
      <c r="C6497" s="127" t="s">
        <v>714</v>
      </c>
      <c r="D6497" s="204">
        <v>43088</v>
      </c>
      <c r="E6497" s="126" t="s">
        <v>13498</v>
      </c>
      <c r="F6497" s="126" t="s">
        <v>3</v>
      </c>
      <c r="G6497" s="126">
        <v>1577441</v>
      </c>
      <c r="H6497" s="126"/>
      <c r="I6497" s="130" t="s">
        <v>16469</v>
      </c>
      <c r="J6497" s="126"/>
      <c r="K6497" s="126"/>
      <c r="L6497" s="126"/>
      <c r="M6497" s="126"/>
      <c r="N6497" s="226">
        <v>0</v>
      </c>
      <c r="O6497" s="226">
        <v>215.3</v>
      </c>
      <c r="P6497" s="126" t="s">
        <v>1331</v>
      </c>
    </row>
    <row r="6498" spans="1:16" ht="51">
      <c r="A6498" s="126" t="s">
        <v>620</v>
      </c>
      <c r="B6498" s="126"/>
      <c r="C6498" s="127" t="s">
        <v>714</v>
      </c>
      <c r="D6498" s="204">
        <v>43088</v>
      </c>
      <c r="E6498" s="126" t="s">
        <v>13499</v>
      </c>
      <c r="F6498" s="126" t="s">
        <v>3</v>
      </c>
      <c r="G6498" s="126">
        <v>1577455</v>
      </c>
      <c r="H6498" s="126"/>
      <c r="I6498" s="130" t="s">
        <v>16470</v>
      </c>
      <c r="J6498" s="126"/>
      <c r="K6498" s="126"/>
      <c r="L6498" s="126"/>
      <c r="M6498" s="126"/>
      <c r="N6498" s="226">
        <v>0</v>
      </c>
      <c r="O6498" s="226">
        <v>193</v>
      </c>
      <c r="P6498" s="126" t="s">
        <v>1331</v>
      </c>
    </row>
    <row r="6499" spans="1:16" ht="51">
      <c r="A6499" s="126" t="s">
        <v>620</v>
      </c>
      <c r="B6499" s="126"/>
      <c r="C6499" s="127" t="s">
        <v>714</v>
      </c>
      <c r="D6499" s="204">
        <v>43088</v>
      </c>
      <c r="E6499" s="126" t="s">
        <v>13500</v>
      </c>
      <c r="F6499" s="126" t="s">
        <v>3</v>
      </c>
      <c r="G6499" s="126">
        <v>1577456</v>
      </c>
      <c r="H6499" s="126"/>
      <c r="I6499" s="130" t="s">
        <v>16471</v>
      </c>
      <c r="J6499" s="126"/>
      <c r="K6499" s="126"/>
      <c r="L6499" s="126"/>
      <c r="M6499" s="126"/>
      <c r="N6499" s="226">
        <v>0</v>
      </c>
      <c r="O6499" s="226">
        <v>1065.94</v>
      </c>
      <c r="P6499" s="126" t="s">
        <v>1331</v>
      </c>
    </row>
    <row r="6500" spans="1:16" ht="38.25">
      <c r="A6500" s="126">
        <v>291</v>
      </c>
      <c r="B6500" s="126"/>
      <c r="C6500" s="127" t="s">
        <v>795</v>
      </c>
      <c r="D6500" s="204">
        <v>43088</v>
      </c>
      <c r="E6500" s="126" t="s">
        <v>13501</v>
      </c>
      <c r="F6500" s="126" t="s">
        <v>3</v>
      </c>
      <c r="G6500" s="126">
        <v>1577459</v>
      </c>
      <c r="H6500" s="126"/>
      <c r="I6500" s="130" t="s">
        <v>16472</v>
      </c>
      <c r="J6500" s="126"/>
      <c r="K6500" s="126"/>
      <c r="L6500" s="126"/>
      <c r="M6500" s="126"/>
      <c r="N6500" s="226">
        <v>0</v>
      </c>
      <c r="O6500" s="226">
        <v>55.5</v>
      </c>
      <c r="P6500" s="126" t="s">
        <v>1331</v>
      </c>
    </row>
    <row r="6501" spans="1:16" ht="51">
      <c r="A6501" s="126" t="s">
        <v>620</v>
      </c>
      <c r="B6501" s="126"/>
      <c r="C6501" s="127" t="s">
        <v>714</v>
      </c>
      <c r="D6501" s="204">
        <v>43088</v>
      </c>
      <c r="E6501" s="126" t="s">
        <v>13502</v>
      </c>
      <c r="F6501" s="126" t="s">
        <v>3</v>
      </c>
      <c r="G6501" s="126">
        <v>1577485</v>
      </c>
      <c r="H6501" s="126"/>
      <c r="I6501" s="130" t="s">
        <v>16473</v>
      </c>
      <c r="J6501" s="126"/>
      <c r="K6501" s="126"/>
      <c r="L6501" s="126"/>
      <c r="M6501" s="126"/>
      <c r="N6501" s="226">
        <v>0</v>
      </c>
      <c r="O6501" s="226">
        <v>50</v>
      </c>
      <c r="P6501" s="126" t="s">
        <v>1331</v>
      </c>
    </row>
    <row r="6502" spans="1:16" ht="51">
      <c r="A6502" s="126" t="s">
        <v>620</v>
      </c>
      <c r="B6502" s="126"/>
      <c r="C6502" s="127" t="s">
        <v>714</v>
      </c>
      <c r="D6502" s="204">
        <v>43088</v>
      </c>
      <c r="E6502" s="126" t="s">
        <v>13503</v>
      </c>
      <c r="F6502" s="126" t="s">
        <v>3</v>
      </c>
      <c r="G6502" s="126">
        <v>1577488</v>
      </c>
      <c r="H6502" s="126"/>
      <c r="I6502" s="130" t="s">
        <v>16473</v>
      </c>
      <c r="J6502" s="126"/>
      <c r="K6502" s="126"/>
      <c r="L6502" s="126"/>
      <c r="M6502" s="126"/>
      <c r="N6502" s="226">
        <v>0</v>
      </c>
      <c r="O6502" s="226">
        <v>300</v>
      </c>
      <c r="P6502" s="126" t="s">
        <v>1331</v>
      </c>
    </row>
    <row r="6503" spans="1:16" ht="51">
      <c r="A6503" s="126" t="s">
        <v>620</v>
      </c>
      <c r="B6503" s="126"/>
      <c r="C6503" s="127" t="s">
        <v>714</v>
      </c>
      <c r="D6503" s="204">
        <v>43088</v>
      </c>
      <c r="E6503" s="126" t="s">
        <v>13504</v>
      </c>
      <c r="F6503" s="126" t="s">
        <v>3</v>
      </c>
      <c r="G6503" s="126">
        <v>1577491</v>
      </c>
      <c r="H6503" s="126"/>
      <c r="I6503" s="130" t="s">
        <v>16473</v>
      </c>
      <c r="J6503" s="126"/>
      <c r="K6503" s="126"/>
      <c r="L6503" s="126"/>
      <c r="M6503" s="126"/>
      <c r="N6503" s="226">
        <v>0</v>
      </c>
      <c r="O6503" s="226">
        <v>50</v>
      </c>
      <c r="P6503" s="126" t="s">
        <v>1331</v>
      </c>
    </row>
    <row r="6504" spans="1:16" ht="51">
      <c r="A6504" s="126" t="s">
        <v>620</v>
      </c>
      <c r="B6504" s="126"/>
      <c r="C6504" s="127" t="s">
        <v>714</v>
      </c>
      <c r="D6504" s="204">
        <v>43088</v>
      </c>
      <c r="E6504" s="126" t="s">
        <v>13505</v>
      </c>
      <c r="F6504" s="126" t="s">
        <v>3</v>
      </c>
      <c r="G6504" s="126">
        <v>1577492</v>
      </c>
      <c r="H6504" s="126"/>
      <c r="I6504" s="130" t="s">
        <v>16473</v>
      </c>
      <c r="J6504" s="126"/>
      <c r="K6504" s="126"/>
      <c r="L6504" s="126"/>
      <c r="M6504" s="126"/>
      <c r="N6504" s="226">
        <v>0</v>
      </c>
      <c r="O6504" s="226">
        <v>50</v>
      </c>
      <c r="P6504" s="126" t="s">
        <v>1331</v>
      </c>
    </row>
    <row r="6505" spans="1:16" ht="51">
      <c r="A6505" s="126" t="s">
        <v>620</v>
      </c>
      <c r="B6505" s="126"/>
      <c r="C6505" s="127" t="s">
        <v>714</v>
      </c>
      <c r="D6505" s="204">
        <v>43088</v>
      </c>
      <c r="E6505" s="126" t="s">
        <v>13506</v>
      </c>
      <c r="F6505" s="126" t="s">
        <v>3</v>
      </c>
      <c r="G6505" s="126">
        <v>1577496</v>
      </c>
      <c r="H6505" s="126"/>
      <c r="I6505" s="130" t="s">
        <v>16474</v>
      </c>
      <c r="J6505" s="126"/>
      <c r="K6505" s="126"/>
      <c r="L6505" s="126"/>
      <c r="M6505" s="126"/>
      <c r="N6505" s="226">
        <v>0</v>
      </c>
      <c r="O6505" s="226">
        <v>140</v>
      </c>
      <c r="P6505" s="126" t="s">
        <v>1331</v>
      </c>
    </row>
    <row r="6506" spans="1:16" ht="51">
      <c r="A6506" s="126">
        <v>35</v>
      </c>
      <c r="B6506" s="126"/>
      <c r="C6506" s="127" t="s">
        <v>697</v>
      </c>
      <c r="D6506" s="204">
        <v>43088</v>
      </c>
      <c r="E6506" s="126" t="s">
        <v>13507</v>
      </c>
      <c r="F6506" s="126" t="s">
        <v>3</v>
      </c>
      <c r="G6506" s="126">
        <v>1577497</v>
      </c>
      <c r="H6506" s="126"/>
      <c r="I6506" s="130" t="s">
        <v>16475</v>
      </c>
      <c r="J6506" s="126"/>
      <c r="K6506" s="126"/>
      <c r="L6506" s="126"/>
      <c r="M6506" s="126"/>
      <c r="N6506" s="226">
        <v>0</v>
      </c>
      <c r="O6506" s="226">
        <v>242.7</v>
      </c>
      <c r="P6506" s="126" t="s">
        <v>1331</v>
      </c>
    </row>
    <row r="6507" spans="1:16" ht="51">
      <c r="A6507" s="126">
        <v>513</v>
      </c>
      <c r="B6507" s="126"/>
      <c r="C6507" s="127" t="s">
        <v>201</v>
      </c>
      <c r="D6507" s="204">
        <v>43088</v>
      </c>
      <c r="E6507" s="126" t="s">
        <v>13508</v>
      </c>
      <c r="F6507" s="126" t="s">
        <v>3</v>
      </c>
      <c r="G6507" s="126">
        <v>1577509</v>
      </c>
      <c r="H6507" s="126"/>
      <c r="I6507" s="130" t="s">
        <v>16476</v>
      </c>
      <c r="J6507" s="126"/>
      <c r="K6507" s="126"/>
      <c r="L6507" s="126"/>
      <c r="M6507" s="126"/>
      <c r="N6507" s="226">
        <v>0</v>
      </c>
      <c r="O6507" s="226">
        <v>6077.56</v>
      </c>
      <c r="P6507" s="126" t="s">
        <v>1331</v>
      </c>
    </row>
    <row r="6508" spans="1:16" ht="51">
      <c r="A6508" s="126" t="s">
        <v>620</v>
      </c>
      <c r="B6508" s="126"/>
      <c r="C6508" s="127" t="s">
        <v>714</v>
      </c>
      <c r="D6508" s="204">
        <v>43088</v>
      </c>
      <c r="E6508" s="126" t="s">
        <v>13509</v>
      </c>
      <c r="F6508" s="126" t="s">
        <v>3</v>
      </c>
      <c r="G6508" s="126">
        <v>1577517</v>
      </c>
      <c r="H6508" s="126"/>
      <c r="I6508" s="130" t="s">
        <v>16477</v>
      </c>
      <c r="J6508" s="126"/>
      <c r="K6508" s="126"/>
      <c r="L6508" s="126"/>
      <c r="M6508" s="126"/>
      <c r="N6508" s="226">
        <v>0</v>
      </c>
      <c r="O6508" s="226">
        <v>140</v>
      </c>
      <c r="P6508" s="126" t="s">
        <v>1331</v>
      </c>
    </row>
    <row r="6509" spans="1:16" ht="51">
      <c r="A6509" s="126" t="s">
        <v>620</v>
      </c>
      <c r="B6509" s="126"/>
      <c r="C6509" s="127" t="s">
        <v>714</v>
      </c>
      <c r="D6509" s="204">
        <v>43088</v>
      </c>
      <c r="E6509" s="126" t="s">
        <v>13510</v>
      </c>
      <c r="F6509" s="126" t="s">
        <v>3</v>
      </c>
      <c r="G6509" s="126">
        <v>1577519</v>
      </c>
      <c r="H6509" s="126"/>
      <c r="I6509" s="130" t="s">
        <v>16478</v>
      </c>
      <c r="J6509" s="126"/>
      <c r="K6509" s="126"/>
      <c r="L6509" s="126"/>
      <c r="M6509" s="126"/>
      <c r="N6509" s="226">
        <v>0</v>
      </c>
      <c r="O6509" s="226">
        <v>140</v>
      </c>
      <c r="P6509" s="126" t="s">
        <v>1331</v>
      </c>
    </row>
    <row r="6510" spans="1:16" ht="51">
      <c r="A6510" s="126">
        <v>376</v>
      </c>
      <c r="B6510" s="126"/>
      <c r="C6510" s="127" t="s">
        <v>1276</v>
      </c>
      <c r="D6510" s="204">
        <v>43088</v>
      </c>
      <c r="E6510" s="126" t="s">
        <v>13511</v>
      </c>
      <c r="F6510" s="126" t="s">
        <v>3</v>
      </c>
      <c r="G6510" s="126">
        <v>1577520</v>
      </c>
      <c r="H6510" s="126"/>
      <c r="I6510" s="130" t="s">
        <v>16479</v>
      </c>
      <c r="J6510" s="126"/>
      <c r="K6510" s="126"/>
      <c r="L6510" s="126"/>
      <c r="M6510" s="126"/>
      <c r="N6510" s="226">
        <v>0</v>
      </c>
      <c r="O6510" s="226">
        <v>18647.79</v>
      </c>
      <c r="P6510" s="126" t="s">
        <v>1331</v>
      </c>
    </row>
    <row r="6511" spans="1:16" ht="51">
      <c r="A6511" s="126">
        <v>586</v>
      </c>
      <c r="B6511" s="126"/>
      <c r="C6511" s="127" t="s">
        <v>223</v>
      </c>
      <c r="D6511" s="204">
        <v>43088</v>
      </c>
      <c r="E6511" s="126" t="s">
        <v>13512</v>
      </c>
      <c r="F6511" s="126" t="s">
        <v>3</v>
      </c>
      <c r="G6511" s="126">
        <v>1577548</v>
      </c>
      <c r="H6511" s="126"/>
      <c r="I6511" s="130" t="s">
        <v>16480</v>
      </c>
      <c r="J6511" s="126"/>
      <c r="K6511" s="126"/>
      <c r="L6511" s="126"/>
      <c r="M6511" s="126"/>
      <c r="N6511" s="226">
        <v>0</v>
      </c>
      <c r="O6511" s="226">
        <v>10</v>
      </c>
      <c r="P6511" s="126" t="s">
        <v>1331</v>
      </c>
    </row>
    <row r="6512" spans="1:16" ht="51">
      <c r="A6512" s="126">
        <v>292</v>
      </c>
      <c r="B6512" s="126"/>
      <c r="C6512" s="127" t="s">
        <v>152</v>
      </c>
      <c r="D6512" s="204">
        <v>43088</v>
      </c>
      <c r="E6512" s="126" t="s">
        <v>13513</v>
      </c>
      <c r="F6512" s="126" t="s">
        <v>3</v>
      </c>
      <c r="G6512" s="126">
        <v>1577570</v>
      </c>
      <c r="H6512" s="126"/>
      <c r="I6512" s="130" t="s">
        <v>9563</v>
      </c>
      <c r="J6512" s="126"/>
      <c r="K6512" s="126"/>
      <c r="L6512" s="126"/>
      <c r="M6512" s="126"/>
      <c r="N6512" s="226">
        <v>0</v>
      </c>
      <c r="O6512" s="226">
        <v>362</v>
      </c>
      <c r="P6512" s="126" t="s">
        <v>1331</v>
      </c>
    </row>
    <row r="6513" spans="1:16" ht="51">
      <c r="A6513" s="126">
        <v>292</v>
      </c>
      <c r="B6513" s="126"/>
      <c r="C6513" s="127" t="s">
        <v>152</v>
      </c>
      <c r="D6513" s="204">
        <v>43088</v>
      </c>
      <c r="E6513" s="126" t="s">
        <v>13514</v>
      </c>
      <c r="F6513" s="126" t="s">
        <v>3</v>
      </c>
      <c r="G6513" s="126">
        <v>1577573</v>
      </c>
      <c r="H6513" s="126"/>
      <c r="I6513" s="130" t="s">
        <v>9563</v>
      </c>
      <c r="J6513" s="126"/>
      <c r="K6513" s="126"/>
      <c r="L6513" s="126"/>
      <c r="M6513" s="126"/>
      <c r="N6513" s="226">
        <v>0</v>
      </c>
      <c r="O6513" s="226">
        <v>309</v>
      </c>
      <c r="P6513" s="126" t="s">
        <v>1331</v>
      </c>
    </row>
    <row r="6514" spans="1:16" ht="51">
      <c r="A6514" s="126">
        <v>292</v>
      </c>
      <c r="B6514" s="126"/>
      <c r="C6514" s="127" t="s">
        <v>152</v>
      </c>
      <c r="D6514" s="204">
        <v>43088</v>
      </c>
      <c r="E6514" s="126" t="s">
        <v>13515</v>
      </c>
      <c r="F6514" s="126" t="s">
        <v>3</v>
      </c>
      <c r="G6514" s="126">
        <v>1577576</v>
      </c>
      <c r="H6514" s="126"/>
      <c r="I6514" s="130" t="s">
        <v>9563</v>
      </c>
      <c r="J6514" s="126"/>
      <c r="K6514" s="126"/>
      <c r="L6514" s="126"/>
      <c r="M6514" s="126"/>
      <c r="N6514" s="226">
        <v>0</v>
      </c>
      <c r="O6514" s="226">
        <v>300</v>
      </c>
      <c r="P6514" s="126" t="s">
        <v>1331</v>
      </c>
    </row>
    <row r="6515" spans="1:16" ht="51">
      <c r="A6515" s="126">
        <v>292</v>
      </c>
      <c r="B6515" s="126"/>
      <c r="C6515" s="127" t="s">
        <v>152</v>
      </c>
      <c r="D6515" s="204">
        <v>43088</v>
      </c>
      <c r="E6515" s="126" t="s">
        <v>13516</v>
      </c>
      <c r="F6515" s="126" t="s">
        <v>3</v>
      </c>
      <c r="G6515" s="126">
        <v>1577578</v>
      </c>
      <c r="H6515" s="126"/>
      <c r="I6515" s="130" t="s">
        <v>9563</v>
      </c>
      <c r="J6515" s="126"/>
      <c r="K6515" s="126"/>
      <c r="L6515" s="126"/>
      <c r="M6515" s="126"/>
      <c r="N6515" s="226">
        <v>0</v>
      </c>
      <c r="O6515" s="226">
        <v>380</v>
      </c>
      <c r="P6515" s="126" t="s">
        <v>1331</v>
      </c>
    </row>
    <row r="6516" spans="1:16" ht="51">
      <c r="A6516" s="126">
        <v>20</v>
      </c>
      <c r="B6516" s="126"/>
      <c r="C6516" s="127" t="s">
        <v>694</v>
      </c>
      <c r="D6516" s="204">
        <v>43088</v>
      </c>
      <c r="E6516" s="126" t="s">
        <v>13517</v>
      </c>
      <c r="F6516" s="126" t="s">
        <v>3</v>
      </c>
      <c r="G6516" s="126">
        <v>1577593</v>
      </c>
      <c r="H6516" s="126"/>
      <c r="I6516" s="130" t="s">
        <v>16481</v>
      </c>
      <c r="J6516" s="126"/>
      <c r="K6516" s="126"/>
      <c r="L6516" s="126"/>
      <c r="M6516" s="126"/>
      <c r="N6516" s="226">
        <v>0</v>
      </c>
      <c r="O6516" s="226">
        <v>70</v>
      </c>
      <c r="P6516" s="126" t="s">
        <v>1331</v>
      </c>
    </row>
    <row r="6517" spans="1:16" ht="51">
      <c r="A6517" s="126" t="s">
        <v>620</v>
      </c>
      <c r="B6517" s="126"/>
      <c r="C6517" s="127" t="s">
        <v>714</v>
      </c>
      <c r="D6517" s="204">
        <v>43088</v>
      </c>
      <c r="E6517" s="126" t="s">
        <v>13518</v>
      </c>
      <c r="F6517" s="126" t="s">
        <v>3</v>
      </c>
      <c r="G6517" s="126">
        <v>1577612</v>
      </c>
      <c r="H6517" s="126"/>
      <c r="I6517" s="130" t="s">
        <v>16482</v>
      </c>
      <c r="J6517" s="126"/>
      <c r="K6517" s="126"/>
      <c r="L6517" s="126"/>
      <c r="M6517" s="126"/>
      <c r="N6517" s="226">
        <v>0</v>
      </c>
      <c r="O6517" s="226">
        <v>1500</v>
      </c>
      <c r="P6517" s="126" t="s">
        <v>1331</v>
      </c>
    </row>
    <row r="6518" spans="1:16" ht="63.75">
      <c r="A6518" s="126" t="s">
        <v>620</v>
      </c>
      <c r="B6518" s="126"/>
      <c r="C6518" s="127" t="s">
        <v>714</v>
      </c>
      <c r="D6518" s="204">
        <v>43088</v>
      </c>
      <c r="E6518" s="126" t="s">
        <v>13519</v>
      </c>
      <c r="F6518" s="126" t="s">
        <v>3</v>
      </c>
      <c r="G6518" s="126">
        <v>1577615</v>
      </c>
      <c r="H6518" s="126"/>
      <c r="I6518" s="130" t="s">
        <v>16483</v>
      </c>
      <c r="J6518" s="126"/>
      <c r="K6518" s="126"/>
      <c r="L6518" s="126"/>
      <c r="M6518" s="126"/>
      <c r="N6518" s="226">
        <v>0</v>
      </c>
      <c r="O6518" s="223">
        <v>684</v>
      </c>
      <c r="P6518" s="126" t="s">
        <v>1331</v>
      </c>
    </row>
    <row r="6519" spans="1:16" ht="63.75">
      <c r="A6519" s="126" t="s">
        <v>620</v>
      </c>
      <c r="B6519" s="126"/>
      <c r="C6519" s="127" t="s">
        <v>714</v>
      </c>
      <c r="D6519" s="204">
        <v>43088</v>
      </c>
      <c r="E6519" s="126" t="s">
        <v>13520</v>
      </c>
      <c r="F6519" s="126" t="s">
        <v>3</v>
      </c>
      <c r="G6519" s="126">
        <v>1577617</v>
      </c>
      <c r="H6519" s="126"/>
      <c r="I6519" s="130" t="s">
        <v>16484</v>
      </c>
      <c r="J6519" s="126"/>
      <c r="K6519" s="126"/>
      <c r="L6519" s="126"/>
      <c r="M6519" s="126"/>
      <c r="N6519" s="226">
        <v>0</v>
      </c>
      <c r="O6519" s="226">
        <v>760</v>
      </c>
      <c r="P6519" s="126" t="s">
        <v>1331</v>
      </c>
    </row>
    <row r="6520" spans="1:16" ht="38.25">
      <c r="A6520" s="126">
        <v>254</v>
      </c>
      <c r="B6520" s="126"/>
      <c r="C6520" s="127" t="s">
        <v>780</v>
      </c>
      <c r="D6520" s="204">
        <v>43088</v>
      </c>
      <c r="E6520" s="126" t="s">
        <v>13521</v>
      </c>
      <c r="F6520" s="126" t="s">
        <v>3</v>
      </c>
      <c r="G6520" s="126">
        <v>1577638</v>
      </c>
      <c r="H6520" s="126"/>
      <c r="I6520" s="130" t="s">
        <v>16485</v>
      </c>
      <c r="J6520" s="126"/>
      <c r="K6520" s="126"/>
      <c r="L6520" s="126"/>
      <c r="M6520" s="126"/>
      <c r="N6520" s="226">
        <v>0</v>
      </c>
      <c r="O6520" s="226">
        <v>140</v>
      </c>
      <c r="P6520" s="126" t="s">
        <v>1331</v>
      </c>
    </row>
    <row r="6521" spans="1:16" ht="38.25">
      <c r="A6521" s="126">
        <v>254</v>
      </c>
      <c r="B6521" s="126"/>
      <c r="C6521" s="127" t="s">
        <v>780</v>
      </c>
      <c r="D6521" s="204">
        <v>43088</v>
      </c>
      <c r="E6521" s="126" t="s">
        <v>13522</v>
      </c>
      <c r="F6521" s="126" t="s">
        <v>3</v>
      </c>
      <c r="G6521" s="126">
        <v>1577639</v>
      </c>
      <c r="H6521" s="126"/>
      <c r="I6521" s="130" t="s">
        <v>16486</v>
      </c>
      <c r="J6521" s="126"/>
      <c r="K6521" s="126"/>
      <c r="L6521" s="126"/>
      <c r="M6521" s="126"/>
      <c r="N6521" s="226">
        <v>0</v>
      </c>
      <c r="O6521" s="226">
        <v>140</v>
      </c>
      <c r="P6521" s="126" t="s">
        <v>1331</v>
      </c>
    </row>
    <row r="6522" spans="1:16" ht="38.25">
      <c r="A6522" s="126">
        <v>254</v>
      </c>
      <c r="B6522" s="126"/>
      <c r="C6522" s="127" t="s">
        <v>780</v>
      </c>
      <c r="D6522" s="204">
        <v>43088</v>
      </c>
      <c r="E6522" s="126" t="s">
        <v>13523</v>
      </c>
      <c r="F6522" s="126" t="s">
        <v>3</v>
      </c>
      <c r="G6522" s="126">
        <v>1577640</v>
      </c>
      <c r="H6522" s="126"/>
      <c r="I6522" s="130" t="s">
        <v>16487</v>
      </c>
      <c r="J6522" s="126"/>
      <c r="K6522" s="126"/>
      <c r="L6522" s="126"/>
      <c r="M6522" s="126"/>
      <c r="N6522" s="226">
        <v>0</v>
      </c>
      <c r="O6522" s="226">
        <v>140</v>
      </c>
      <c r="P6522" s="126" t="s">
        <v>1331</v>
      </c>
    </row>
    <row r="6523" spans="1:16" ht="38.25">
      <c r="A6523" s="126">
        <v>254</v>
      </c>
      <c r="B6523" s="126"/>
      <c r="C6523" s="127" t="s">
        <v>780</v>
      </c>
      <c r="D6523" s="204">
        <v>43088</v>
      </c>
      <c r="E6523" s="126" t="s">
        <v>13524</v>
      </c>
      <c r="F6523" s="126" t="s">
        <v>3</v>
      </c>
      <c r="G6523" s="126">
        <v>1577642</v>
      </c>
      <c r="H6523" s="126"/>
      <c r="I6523" s="130" t="s">
        <v>16488</v>
      </c>
      <c r="J6523" s="126"/>
      <c r="K6523" s="126"/>
      <c r="L6523" s="126"/>
      <c r="M6523" s="126"/>
      <c r="N6523" s="226">
        <v>0</v>
      </c>
      <c r="O6523" s="226">
        <v>60</v>
      </c>
      <c r="P6523" s="126" t="s">
        <v>1331</v>
      </c>
    </row>
    <row r="6524" spans="1:16" ht="38.25">
      <c r="A6524" s="126">
        <v>254</v>
      </c>
      <c r="B6524" s="126"/>
      <c r="C6524" s="127" t="s">
        <v>780</v>
      </c>
      <c r="D6524" s="204">
        <v>43088</v>
      </c>
      <c r="E6524" s="126" t="s">
        <v>13525</v>
      </c>
      <c r="F6524" s="126" t="s">
        <v>3</v>
      </c>
      <c r="G6524" s="126">
        <v>1577644</v>
      </c>
      <c r="H6524" s="126"/>
      <c r="I6524" s="130" t="s">
        <v>16489</v>
      </c>
      <c r="J6524" s="126"/>
      <c r="K6524" s="126"/>
      <c r="L6524" s="126"/>
      <c r="M6524" s="126"/>
      <c r="N6524" s="226">
        <v>0</v>
      </c>
      <c r="O6524" s="226">
        <v>20</v>
      </c>
      <c r="P6524" s="126" t="s">
        <v>1331</v>
      </c>
    </row>
    <row r="6525" spans="1:16" ht="38.25">
      <c r="A6525" s="126">
        <v>254</v>
      </c>
      <c r="B6525" s="126"/>
      <c r="C6525" s="127" t="s">
        <v>780</v>
      </c>
      <c r="D6525" s="204">
        <v>43088</v>
      </c>
      <c r="E6525" s="126" t="s">
        <v>13526</v>
      </c>
      <c r="F6525" s="126" t="s">
        <v>3</v>
      </c>
      <c r="G6525" s="126">
        <v>1577646</v>
      </c>
      <c r="H6525" s="126"/>
      <c r="I6525" s="130" t="s">
        <v>16490</v>
      </c>
      <c r="J6525" s="126"/>
      <c r="K6525" s="126"/>
      <c r="L6525" s="126"/>
      <c r="M6525" s="126"/>
      <c r="N6525" s="226">
        <v>0</v>
      </c>
      <c r="O6525" s="226">
        <v>20</v>
      </c>
      <c r="P6525" s="126" t="s">
        <v>1331</v>
      </c>
    </row>
    <row r="6526" spans="1:16" ht="38.25">
      <c r="A6526" s="126">
        <v>592</v>
      </c>
      <c r="B6526" s="126"/>
      <c r="C6526" s="127" t="s">
        <v>863</v>
      </c>
      <c r="D6526" s="204">
        <v>43088</v>
      </c>
      <c r="E6526" s="126" t="s">
        <v>13527</v>
      </c>
      <c r="F6526" s="126" t="s">
        <v>3</v>
      </c>
      <c r="G6526" s="126">
        <v>1577666</v>
      </c>
      <c r="H6526" s="126"/>
      <c r="I6526" s="130" t="s">
        <v>16491</v>
      </c>
      <c r="J6526" s="126"/>
      <c r="K6526" s="126"/>
      <c r="L6526" s="126"/>
      <c r="M6526" s="126"/>
      <c r="N6526" s="226">
        <v>0</v>
      </c>
      <c r="O6526" s="226">
        <v>843</v>
      </c>
      <c r="P6526" s="126" t="s">
        <v>1331</v>
      </c>
    </row>
    <row r="6527" spans="1:16" ht="38.25">
      <c r="A6527" s="126">
        <v>592</v>
      </c>
      <c r="B6527" s="126"/>
      <c r="C6527" s="127" t="s">
        <v>863</v>
      </c>
      <c r="D6527" s="204">
        <v>43088</v>
      </c>
      <c r="E6527" s="126" t="s">
        <v>13528</v>
      </c>
      <c r="F6527" s="126" t="s">
        <v>3</v>
      </c>
      <c r="G6527" s="126">
        <v>1577668</v>
      </c>
      <c r="H6527" s="126"/>
      <c r="I6527" s="130" t="s">
        <v>16492</v>
      </c>
      <c r="J6527" s="126"/>
      <c r="K6527" s="126"/>
      <c r="L6527" s="126"/>
      <c r="M6527" s="126"/>
      <c r="N6527" s="226">
        <v>0</v>
      </c>
      <c r="O6527" s="226">
        <v>330</v>
      </c>
      <c r="P6527" s="126" t="s">
        <v>1331</v>
      </c>
    </row>
    <row r="6528" spans="1:16" ht="38.25">
      <c r="A6528" s="126">
        <v>592</v>
      </c>
      <c r="B6528" s="126"/>
      <c r="C6528" s="127" t="s">
        <v>863</v>
      </c>
      <c r="D6528" s="204">
        <v>43088</v>
      </c>
      <c r="E6528" s="126" t="s">
        <v>13529</v>
      </c>
      <c r="F6528" s="126" t="s">
        <v>3</v>
      </c>
      <c r="G6528" s="126">
        <v>1577670</v>
      </c>
      <c r="H6528" s="126"/>
      <c r="I6528" s="130" t="s">
        <v>16493</v>
      </c>
      <c r="J6528" s="126"/>
      <c r="K6528" s="126"/>
      <c r="L6528" s="126"/>
      <c r="M6528" s="126"/>
      <c r="N6528" s="226">
        <v>0</v>
      </c>
      <c r="O6528" s="226">
        <v>541.94000000000005</v>
      </c>
      <c r="P6528" s="126" t="s">
        <v>1331</v>
      </c>
    </row>
    <row r="6529" spans="1:16" ht="63.75">
      <c r="A6529" s="126">
        <v>20</v>
      </c>
      <c r="B6529" s="126"/>
      <c r="C6529" s="127" t="s">
        <v>694</v>
      </c>
      <c r="D6529" s="204">
        <v>43088</v>
      </c>
      <c r="E6529" s="126" t="s">
        <v>13530</v>
      </c>
      <c r="F6529" s="126" t="s">
        <v>3</v>
      </c>
      <c r="G6529" s="126">
        <v>1577672</v>
      </c>
      <c r="H6529" s="126"/>
      <c r="I6529" s="130" t="s">
        <v>16494</v>
      </c>
      <c r="J6529" s="126"/>
      <c r="K6529" s="126"/>
      <c r="L6529" s="126"/>
      <c r="M6529" s="126"/>
      <c r="N6529" s="226">
        <v>0</v>
      </c>
      <c r="O6529" s="226">
        <v>334.4</v>
      </c>
      <c r="P6529" s="126" t="s">
        <v>1331</v>
      </c>
    </row>
    <row r="6530" spans="1:16" ht="51">
      <c r="A6530" s="126">
        <v>20</v>
      </c>
      <c r="B6530" s="126"/>
      <c r="C6530" s="127" t="s">
        <v>694</v>
      </c>
      <c r="D6530" s="204">
        <v>43088</v>
      </c>
      <c r="E6530" s="126" t="s">
        <v>13531</v>
      </c>
      <c r="F6530" s="126" t="s">
        <v>3</v>
      </c>
      <c r="G6530" s="126">
        <v>1577677</v>
      </c>
      <c r="H6530" s="126"/>
      <c r="I6530" s="130" t="s">
        <v>16495</v>
      </c>
      <c r="J6530" s="126"/>
      <c r="K6530" s="126"/>
      <c r="L6530" s="126"/>
      <c r="M6530" s="126"/>
      <c r="N6530" s="226">
        <v>0</v>
      </c>
      <c r="O6530" s="226">
        <v>6</v>
      </c>
      <c r="P6530" s="126" t="s">
        <v>1331</v>
      </c>
    </row>
    <row r="6531" spans="1:16" ht="38.25">
      <c r="A6531" s="126">
        <v>52</v>
      </c>
      <c r="B6531" s="126"/>
      <c r="C6531" s="127" t="s">
        <v>704</v>
      </c>
      <c r="D6531" s="204">
        <v>43088</v>
      </c>
      <c r="E6531" s="126" t="s">
        <v>13532</v>
      </c>
      <c r="F6531" s="126" t="s">
        <v>3</v>
      </c>
      <c r="G6531" s="126">
        <v>1577694</v>
      </c>
      <c r="H6531" s="126"/>
      <c r="I6531" s="130" t="s">
        <v>16496</v>
      </c>
      <c r="J6531" s="126"/>
      <c r="K6531" s="126"/>
      <c r="L6531" s="126"/>
      <c r="M6531" s="126"/>
      <c r="N6531" s="226">
        <v>0</v>
      </c>
      <c r="O6531" s="226">
        <v>846</v>
      </c>
      <c r="P6531" s="126" t="s">
        <v>1331</v>
      </c>
    </row>
    <row r="6532" spans="1:16" ht="38.25">
      <c r="A6532" s="126">
        <v>254</v>
      </c>
      <c r="B6532" s="126"/>
      <c r="C6532" s="127" t="s">
        <v>780</v>
      </c>
      <c r="D6532" s="204">
        <v>43088</v>
      </c>
      <c r="E6532" s="126" t="s">
        <v>13533</v>
      </c>
      <c r="F6532" s="126" t="s">
        <v>3</v>
      </c>
      <c r="G6532" s="126">
        <v>1577696</v>
      </c>
      <c r="H6532" s="126"/>
      <c r="I6532" s="130" t="s">
        <v>16497</v>
      </c>
      <c r="J6532" s="126"/>
      <c r="K6532" s="126"/>
      <c r="L6532" s="126"/>
      <c r="M6532" s="126"/>
      <c r="N6532" s="226">
        <v>0</v>
      </c>
      <c r="O6532" s="226">
        <v>5</v>
      </c>
      <c r="P6532" s="126" t="s">
        <v>1331</v>
      </c>
    </row>
    <row r="6533" spans="1:16" ht="51">
      <c r="A6533" s="126" t="s">
        <v>620</v>
      </c>
      <c r="B6533" s="126"/>
      <c r="C6533" s="127" t="s">
        <v>714</v>
      </c>
      <c r="D6533" s="204">
        <v>43088</v>
      </c>
      <c r="E6533" s="126" t="s">
        <v>13534</v>
      </c>
      <c r="F6533" s="126" t="s">
        <v>3</v>
      </c>
      <c r="G6533" s="126">
        <v>1577707</v>
      </c>
      <c r="H6533" s="126"/>
      <c r="I6533" s="130" t="s">
        <v>16498</v>
      </c>
      <c r="J6533" s="126"/>
      <c r="K6533" s="126"/>
      <c r="L6533" s="126"/>
      <c r="M6533" s="126"/>
      <c r="N6533" s="226">
        <v>0</v>
      </c>
      <c r="O6533" s="226">
        <v>245.4</v>
      </c>
      <c r="P6533" s="126" t="s">
        <v>1331</v>
      </c>
    </row>
    <row r="6534" spans="1:16" ht="51">
      <c r="A6534" s="126">
        <v>681</v>
      </c>
      <c r="B6534" s="126"/>
      <c r="C6534" s="127" t="s">
        <v>238</v>
      </c>
      <c r="D6534" s="204">
        <v>43088</v>
      </c>
      <c r="E6534" s="126" t="s">
        <v>13535</v>
      </c>
      <c r="F6534" s="126" t="s">
        <v>3</v>
      </c>
      <c r="G6534" s="126">
        <v>1577731</v>
      </c>
      <c r="H6534" s="126"/>
      <c r="I6534" s="130" t="s">
        <v>16499</v>
      </c>
      <c r="J6534" s="126"/>
      <c r="K6534" s="126"/>
      <c r="L6534" s="126"/>
      <c r="M6534" s="126"/>
      <c r="N6534" s="226">
        <v>0</v>
      </c>
      <c r="O6534" s="226">
        <v>27</v>
      </c>
      <c r="P6534" s="126" t="s">
        <v>1331</v>
      </c>
    </row>
    <row r="6535" spans="1:16" ht="51">
      <c r="A6535" s="126">
        <v>681</v>
      </c>
      <c r="B6535" s="126"/>
      <c r="C6535" s="127" t="s">
        <v>238</v>
      </c>
      <c r="D6535" s="204">
        <v>43088</v>
      </c>
      <c r="E6535" s="126" t="s">
        <v>13536</v>
      </c>
      <c r="F6535" s="126" t="s">
        <v>3</v>
      </c>
      <c r="G6535" s="126">
        <v>1577740</v>
      </c>
      <c r="H6535" s="126"/>
      <c r="I6535" s="130" t="s">
        <v>16500</v>
      </c>
      <c r="J6535" s="126"/>
      <c r="K6535" s="126"/>
      <c r="L6535" s="126"/>
      <c r="M6535" s="126"/>
      <c r="N6535" s="226">
        <v>0</v>
      </c>
      <c r="O6535" s="226">
        <v>350</v>
      </c>
      <c r="P6535" s="126" t="s">
        <v>1331</v>
      </c>
    </row>
    <row r="6536" spans="1:16" ht="51">
      <c r="A6536" s="126">
        <v>132</v>
      </c>
      <c r="B6536" s="126"/>
      <c r="C6536" s="127" t="s">
        <v>729</v>
      </c>
      <c r="D6536" s="204">
        <v>43088</v>
      </c>
      <c r="E6536" s="126" t="s">
        <v>13537</v>
      </c>
      <c r="F6536" s="126" t="s">
        <v>3</v>
      </c>
      <c r="G6536" s="126">
        <v>1577750</v>
      </c>
      <c r="H6536" s="126"/>
      <c r="I6536" s="130" t="s">
        <v>16501</v>
      </c>
      <c r="J6536" s="126"/>
      <c r="K6536" s="126"/>
      <c r="L6536" s="126"/>
      <c r="M6536" s="126"/>
      <c r="N6536" s="226">
        <v>0</v>
      </c>
      <c r="O6536" s="226">
        <v>1625</v>
      </c>
      <c r="P6536" s="126" t="s">
        <v>1331</v>
      </c>
    </row>
    <row r="6537" spans="1:16" ht="51">
      <c r="A6537" s="126" t="s">
        <v>620</v>
      </c>
      <c r="B6537" s="126"/>
      <c r="C6537" s="127" t="s">
        <v>714</v>
      </c>
      <c r="D6537" s="204">
        <v>43088</v>
      </c>
      <c r="E6537" s="126" t="s">
        <v>13538</v>
      </c>
      <c r="F6537" s="126" t="s">
        <v>3</v>
      </c>
      <c r="G6537" s="126">
        <v>1577754</v>
      </c>
      <c r="H6537" s="126"/>
      <c r="I6537" s="130" t="s">
        <v>15852</v>
      </c>
      <c r="J6537" s="126"/>
      <c r="K6537" s="126"/>
      <c r="L6537" s="126"/>
      <c r="M6537" s="126"/>
      <c r="N6537" s="226">
        <v>0</v>
      </c>
      <c r="O6537" s="226">
        <v>486</v>
      </c>
      <c r="P6537" s="126" t="s">
        <v>1331</v>
      </c>
    </row>
    <row r="6538" spans="1:16" ht="51">
      <c r="A6538" s="126">
        <v>523</v>
      </c>
      <c r="B6538" s="126"/>
      <c r="C6538" s="127" t="s">
        <v>846</v>
      </c>
      <c r="D6538" s="204">
        <v>43089</v>
      </c>
      <c r="E6538" s="126" t="s">
        <v>13539</v>
      </c>
      <c r="F6538" s="126" t="s">
        <v>3</v>
      </c>
      <c r="G6538" s="126">
        <v>1577940</v>
      </c>
      <c r="H6538" s="126"/>
      <c r="I6538" s="130" t="s">
        <v>16502</v>
      </c>
      <c r="J6538" s="126"/>
      <c r="K6538" s="126"/>
      <c r="L6538" s="126"/>
      <c r="M6538" s="126"/>
      <c r="N6538" s="226">
        <v>0</v>
      </c>
      <c r="O6538" s="226">
        <v>17452.400000000001</v>
      </c>
      <c r="P6538" s="126" t="s">
        <v>1331</v>
      </c>
    </row>
    <row r="6539" spans="1:16" ht="51">
      <c r="A6539" s="126">
        <v>523</v>
      </c>
      <c r="B6539" s="126"/>
      <c r="C6539" s="127" t="s">
        <v>846</v>
      </c>
      <c r="D6539" s="204">
        <v>43089</v>
      </c>
      <c r="E6539" s="126" t="s">
        <v>13540</v>
      </c>
      <c r="F6539" s="126" t="s">
        <v>3</v>
      </c>
      <c r="G6539" s="126">
        <v>1577943</v>
      </c>
      <c r="H6539" s="126"/>
      <c r="I6539" s="130" t="s">
        <v>16503</v>
      </c>
      <c r="J6539" s="126"/>
      <c r="K6539" s="126"/>
      <c r="L6539" s="126"/>
      <c r="M6539" s="126"/>
      <c r="N6539" s="226">
        <v>0</v>
      </c>
      <c r="O6539" s="226">
        <v>1517.53</v>
      </c>
      <c r="P6539" s="126" t="s">
        <v>1331</v>
      </c>
    </row>
    <row r="6540" spans="1:16" ht="51">
      <c r="A6540" s="126">
        <v>523</v>
      </c>
      <c r="B6540" s="126"/>
      <c r="C6540" s="127" t="s">
        <v>846</v>
      </c>
      <c r="D6540" s="204">
        <v>43089</v>
      </c>
      <c r="E6540" s="126" t="s">
        <v>13541</v>
      </c>
      <c r="F6540" s="126" t="s">
        <v>3</v>
      </c>
      <c r="G6540" s="126">
        <v>1577945</v>
      </c>
      <c r="H6540" s="126"/>
      <c r="I6540" s="130" t="s">
        <v>16504</v>
      </c>
      <c r="J6540" s="126"/>
      <c r="K6540" s="126"/>
      <c r="L6540" s="126"/>
      <c r="M6540" s="126"/>
      <c r="N6540" s="226">
        <v>0</v>
      </c>
      <c r="O6540" s="226">
        <v>30173.4</v>
      </c>
      <c r="P6540" s="126" t="s">
        <v>1331</v>
      </c>
    </row>
    <row r="6541" spans="1:16" ht="51">
      <c r="A6541" s="126">
        <v>35</v>
      </c>
      <c r="B6541" s="126"/>
      <c r="C6541" s="127" t="s">
        <v>697</v>
      </c>
      <c r="D6541" s="204">
        <v>43089</v>
      </c>
      <c r="E6541" s="126" t="s">
        <v>13542</v>
      </c>
      <c r="F6541" s="126" t="s">
        <v>3</v>
      </c>
      <c r="G6541" s="126">
        <v>1577948</v>
      </c>
      <c r="H6541" s="126"/>
      <c r="I6541" s="130" t="s">
        <v>16505</v>
      </c>
      <c r="J6541" s="126"/>
      <c r="K6541" s="126"/>
      <c r="L6541" s="126"/>
      <c r="M6541" s="126"/>
      <c r="N6541" s="226">
        <v>0</v>
      </c>
      <c r="O6541" s="226">
        <v>27038.15</v>
      </c>
      <c r="P6541" s="126" t="s">
        <v>1331</v>
      </c>
    </row>
    <row r="6542" spans="1:16" ht="63.75">
      <c r="A6542" s="126">
        <v>35</v>
      </c>
      <c r="B6542" s="126"/>
      <c r="C6542" s="127" t="s">
        <v>697</v>
      </c>
      <c r="D6542" s="204">
        <v>43089</v>
      </c>
      <c r="E6542" s="126" t="s">
        <v>13543</v>
      </c>
      <c r="F6542" s="126" t="s">
        <v>3</v>
      </c>
      <c r="G6542" s="126">
        <v>1577951</v>
      </c>
      <c r="H6542" s="126"/>
      <c r="I6542" s="130" t="s">
        <v>16506</v>
      </c>
      <c r="J6542" s="126"/>
      <c r="K6542" s="126"/>
      <c r="L6542" s="126"/>
      <c r="M6542" s="126"/>
      <c r="N6542" s="226">
        <v>0</v>
      </c>
      <c r="O6542" s="226">
        <v>845.6</v>
      </c>
      <c r="P6542" s="126" t="s">
        <v>1331</v>
      </c>
    </row>
    <row r="6543" spans="1:16" ht="38.25">
      <c r="A6543" s="126">
        <v>46</v>
      </c>
      <c r="B6543" s="126"/>
      <c r="C6543" s="127" t="s">
        <v>699</v>
      </c>
      <c r="D6543" s="204">
        <v>43089</v>
      </c>
      <c r="E6543" s="126" t="s">
        <v>13544</v>
      </c>
      <c r="F6543" s="126" t="s">
        <v>3</v>
      </c>
      <c r="G6543" s="126">
        <v>1577979</v>
      </c>
      <c r="H6543" s="126"/>
      <c r="I6543" s="130" t="s">
        <v>16507</v>
      </c>
      <c r="J6543" s="126"/>
      <c r="K6543" s="126"/>
      <c r="L6543" s="126"/>
      <c r="M6543" s="126"/>
      <c r="N6543" s="226">
        <v>0</v>
      </c>
      <c r="O6543" s="226">
        <v>27999.93</v>
      </c>
      <c r="P6543" s="126" t="s">
        <v>1331</v>
      </c>
    </row>
    <row r="6544" spans="1:16" ht="38.25">
      <c r="A6544" s="126">
        <v>46</v>
      </c>
      <c r="B6544" s="126"/>
      <c r="C6544" s="127" t="s">
        <v>699</v>
      </c>
      <c r="D6544" s="204">
        <v>43089</v>
      </c>
      <c r="E6544" s="126" t="s">
        <v>13545</v>
      </c>
      <c r="F6544" s="126" t="s">
        <v>3</v>
      </c>
      <c r="G6544" s="126">
        <v>1577980</v>
      </c>
      <c r="H6544" s="126"/>
      <c r="I6544" s="130" t="s">
        <v>16508</v>
      </c>
      <c r="J6544" s="126"/>
      <c r="K6544" s="126"/>
      <c r="L6544" s="126"/>
      <c r="M6544" s="126"/>
      <c r="N6544" s="226">
        <v>0</v>
      </c>
      <c r="O6544" s="226">
        <v>439.27</v>
      </c>
      <c r="P6544" s="126" t="s">
        <v>1331</v>
      </c>
    </row>
    <row r="6545" spans="1:16" ht="51">
      <c r="A6545" s="126">
        <v>254</v>
      </c>
      <c r="B6545" s="126"/>
      <c r="C6545" s="127" t="s">
        <v>780</v>
      </c>
      <c r="D6545" s="204">
        <v>43089</v>
      </c>
      <c r="E6545" s="126" t="s">
        <v>13546</v>
      </c>
      <c r="F6545" s="126" t="s">
        <v>3</v>
      </c>
      <c r="G6545" s="126">
        <v>1577990</v>
      </c>
      <c r="H6545" s="126"/>
      <c r="I6545" s="130" t="s">
        <v>16509</v>
      </c>
      <c r="J6545" s="126"/>
      <c r="K6545" s="126"/>
      <c r="L6545" s="126"/>
      <c r="M6545" s="126"/>
      <c r="N6545" s="226">
        <v>0</v>
      </c>
      <c r="O6545" s="226">
        <v>860</v>
      </c>
      <c r="P6545" s="126" t="s">
        <v>1331</v>
      </c>
    </row>
    <row r="6546" spans="1:16" ht="51">
      <c r="A6546" s="126">
        <v>254</v>
      </c>
      <c r="B6546" s="126"/>
      <c r="C6546" s="127" t="s">
        <v>780</v>
      </c>
      <c r="D6546" s="204">
        <v>43089</v>
      </c>
      <c r="E6546" s="126" t="s">
        <v>13547</v>
      </c>
      <c r="F6546" s="126" t="s">
        <v>3</v>
      </c>
      <c r="G6546" s="126">
        <v>1577991</v>
      </c>
      <c r="H6546" s="126"/>
      <c r="I6546" s="130" t="s">
        <v>16510</v>
      </c>
      <c r="J6546" s="126"/>
      <c r="K6546" s="126"/>
      <c r="L6546" s="126"/>
      <c r="M6546" s="126"/>
      <c r="N6546" s="226">
        <v>0</v>
      </c>
      <c r="O6546" s="226">
        <v>748</v>
      </c>
      <c r="P6546" s="126" t="s">
        <v>1331</v>
      </c>
    </row>
    <row r="6547" spans="1:16" ht="51">
      <c r="A6547" s="126">
        <v>254</v>
      </c>
      <c r="B6547" s="126"/>
      <c r="C6547" s="127" t="s">
        <v>780</v>
      </c>
      <c r="D6547" s="204">
        <v>43089</v>
      </c>
      <c r="E6547" s="126" t="s">
        <v>13548</v>
      </c>
      <c r="F6547" s="126" t="s">
        <v>3</v>
      </c>
      <c r="G6547" s="126">
        <v>1577993</v>
      </c>
      <c r="H6547" s="126"/>
      <c r="I6547" s="130" t="s">
        <v>16511</v>
      </c>
      <c r="J6547" s="126"/>
      <c r="K6547" s="126"/>
      <c r="L6547" s="126"/>
      <c r="M6547" s="126"/>
      <c r="N6547" s="226">
        <v>0</v>
      </c>
      <c r="O6547" s="226">
        <v>50</v>
      </c>
      <c r="P6547" s="126" t="s">
        <v>1331</v>
      </c>
    </row>
    <row r="6548" spans="1:16" ht="51">
      <c r="A6548" s="126">
        <v>254</v>
      </c>
      <c r="B6548" s="126"/>
      <c r="C6548" s="127" t="s">
        <v>780</v>
      </c>
      <c r="D6548" s="204">
        <v>43089</v>
      </c>
      <c r="E6548" s="126" t="s">
        <v>13549</v>
      </c>
      <c r="F6548" s="126" t="s">
        <v>3</v>
      </c>
      <c r="G6548" s="126">
        <v>1577995</v>
      </c>
      <c r="H6548" s="126"/>
      <c r="I6548" s="130" t="s">
        <v>16512</v>
      </c>
      <c r="J6548" s="126"/>
      <c r="K6548" s="126"/>
      <c r="L6548" s="126"/>
      <c r="M6548" s="126"/>
      <c r="N6548" s="226">
        <v>0</v>
      </c>
      <c r="O6548" s="226">
        <v>150</v>
      </c>
      <c r="P6548" s="126" t="s">
        <v>1331</v>
      </c>
    </row>
    <row r="6549" spans="1:16" ht="51">
      <c r="A6549" s="126">
        <v>254</v>
      </c>
      <c r="B6549" s="126"/>
      <c r="C6549" s="127" t="s">
        <v>780</v>
      </c>
      <c r="D6549" s="204">
        <v>43089</v>
      </c>
      <c r="E6549" s="126" t="s">
        <v>13550</v>
      </c>
      <c r="F6549" s="126" t="s">
        <v>3</v>
      </c>
      <c r="G6549" s="126">
        <v>1577996</v>
      </c>
      <c r="H6549" s="126"/>
      <c r="I6549" s="130" t="s">
        <v>16513</v>
      </c>
      <c r="J6549" s="126"/>
      <c r="K6549" s="126"/>
      <c r="L6549" s="126"/>
      <c r="M6549" s="126"/>
      <c r="N6549" s="226">
        <v>0</v>
      </c>
      <c r="O6549" s="226">
        <v>4050</v>
      </c>
      <c r="P6549" s="126" t="s">
        <v>1331</v>
      </c>
    </row>
    <row r="6550" spans="1:16" ht="51">
      <c r="A6550" s="126">
        <v>254</v>
      </c>
      <c r="B6550" s="126"/>
      <c r="C6550" s="127" t="s">
        <v>780</v>
      </c>
      <c r="D6550" s="204">
        <v>43089</v>
      </c>
      <c r="E6550" s="126" t="s">
        <v>13551</v>
      </c>
      <c r="F6550" s="126" t="s">
        <v>3</v>
      </c>
      <c r="G6550" s="126">
        <v>1577998</v>
      </c>
      <c r="H6550" s="126"/>
      <c r="I6550" s="130" t="s">
        <v>16514</v>
      </c>
      <c r="J6550" s="126"/>
      <c r="K6550" s="126"/>
      <c r="L6550" s="126"/>
      <c r="M6550" s="126"/>
      <c r="N6550" s="226">
        <v>0</v>
      </c>
      <c r="O6550" s="226">
        <v>2950</v>
      </c>
      <c r="P6550" s="126" t="s">
        <v>1331</v>
      </c>
    </row>
    <row r="6551" spans="1:16" ht="51">
      <c r="A6551" s="126">
        <v>254</v>
      </c>
      <c r="B6551" s="126"/>
      <c r="C6551" s="127" t="s">
        <v>780</v>
      </c>
      <c r="D6551" s="204">
        <v>43089</v>
      </c>
      <c r="E6551" s="126" t="s">
        <v>13552</v>
      </c>
      <c r="F6551" s="126" t="s">
        <v>3</v>
      </c>
      <c r="G6551" s="126">
        <v>1577999</v>
      </c>
      <c r="H6551" s="126"/>
      <c r="I6551" s="130" t="s">
        <v>16515</v>
      </c>
      <c r="J6551" s="126"/>
      <c r="K6551" s="126"/>
      <c r="L6551" s="126"/>
      <c r="M6551" s="126"/>
      <c r="N6551" s="226">
        <v>0</v>
      </c>
      <c r="O6551" s="226">
        <v>90</v>
      </c>
      <c r="P6551" s="126" t="s">
        <v>1331</v>
      </c>
    </row>
    <row r="6552" spans="1:16" ht="51">
      <c r="A6552" s="126">
        <v>254</v>
      </c>
      <c r="B6552" s="126"/>
      <c r="C6552" s="127" t="s">
        <v>780</v>
      </c>
      <c r="D6552" s="204">
        <v>43089</v>
      </c>
      <c r="E6552" s="126" t="s">
        <v>13553</v>
      </c>
      <c r="F6552" s="126" t="s">
        <v>3</v>
      </c>
      <c r="G6552" s="126">
        <v>1578000</v>
      </c>
      <c r="H6552" s="126"/>
      <c r="I6552" s="130" t="s">
        <v>16516</v>
      </c>
      <c r="J6552" s="126"/>
      <c r="K6552" s="126"/>
      <c r="L6552" s="126"/>
      <c r="M6552" s="126"/>
      <c r="N6552" s="226">
        <v>0</v>
      </c>
      <c r="O6552" s="226">
        <v>1094.01</v>
      </c>
      <c r="P6552" s="126" t="s">
        <v>1331</v>
      </c>
    </row>
    <row r="6553" spans="1:16" ht="51">
      <c r="A6553" s="126">
        <v>254</v>
      </c>
      <c r="B6553" s="126"/>
      <c r="C6553" s="127" t="s">
        <v>780</v>
      </c>
      <c r="D6553" s="204">
        <v>43089</v>
      </c>
      <c r="E6553" s="126" t="s">
        <v>13554</v>
      </c>
      <c r="F6553" s="126" t="s">
        <v>3</v>
      </c>
      <c r="G6553" s="126">
        <v>1578002</v>
      </c>
      <c r="H6553" s="126"/>
      <c r="I6553" s="130" t="s">
        <v>16517</v>
      </c>
      <c r="J6553" s="126"/>
      <c r="K6553" s="126"/>
      <c r="L6553" s="126"/>
      <c r="M6553" s="126"/>
      <c r="N6553" s="226">
        <v>0</v>
      </c>
      <c r="O6553" s="226">
        <v>80.92</v>
      </c>
      <c r="P6553" s="126" t="s">
        <v>1331</v>
      </c>
    </row>
    <row r="6554" spans="1:16" ht="51">
      <c r="A6554" s="126">
        <v>254</v>
      </c>
      <c r="B6554" s="126"/>
      <c r="C6554" s="127" t="s">
        <v>780</v>
      </c>
      <c r="D6554" s="204">
        <v>43089</v>
      </c>
      <c r="E6554" s="126" t="s">
        <v>13555</v>
      </c>
      <c r="F6554" s="126" t="s">
        <v>3</v>
      </c>
      <c r="G6554" s="126">
        <v>1578004</v>
      </c>
      <c r="H6554" s="126"/>
      <c r="I6554" s="130" t="s">
        <v>16518</v>
      </c>
      <c r="J6554" s="126"/>
      <c r="K6554" s="126"/>
      <c r="L6554" s="126"/>
      <c r="M6554" s="126"/>
      <c r="N6554" s="226">
        <v>0</v>
      </c>
      <c r="O6554" s="226">
        <v>905</v>
      </c>
      <c r="P6554" s="126" t="s">
        <v>1331</v>
      </c>
    </row>
    <row r="6555" spans="1:16" ht="51">
      <c r="A6555" s="126">
        <v>254</v>
      </c>
      <c r="B6555" s="126"/>
      <c r="C6555" s="127" t="s">
        <v>780</v>
      </c>
      <c r="D6555" s="204">
        <v>43089</v>
      </c>
      <c r="E6555" s="126" t="s">
        <v>13556</v>
      </c>
      <c r="F6555" s="126" t="s">
        <v>3</v>
      </c>
      <c r="G6555" s="126">
        <v>1578009</v>
      </c>
      <c r="H6555" s="126"/>
      <c r="I6555" s="130" t="s">
        <v>16519</v>
      </c>
      <c r="J6555" s="126"/>
      <c r="K6555" s="126"/>
      <c r="L6555" s="126"/>
      <c r="M6555" s="126"/>
      <c r="N6555" s="226">
        <v>0</v>
      </c>
      <c r="O6555" s="226">
        <v>330</v>
      </c>
      <c r="P6555" s="126" t="s">
        <v>1331</v>
      </c>
    </row>
    <row r="6556" spans="1:16" ht="51">
      <c r="A6556" s="126">
        <v>523</v>
      </c>
      <c r="B6556" s="126"/>
      <c r="C6556" s="127" t="s">
        <v>846</v>
      </c>
      <c r="D6556" s="204">
        <v>43089</v>
      </c>
      <c r="E6556" s="126" t="s">
        <v>13557</v>
      </c>
      <c r="F6556" s="126" t="s">
        <v>3</v>
      </c>
      <c r="G6556" s="126">
        <v>1578038</v>
      </c>
      <c r="H6556" s="126"/>
      <c r="I6556" s="130" t="s">
        <v>16520</v>
      </c>
      <c r="J6556" s="126"/>
      <c r="K6556" s="126"/>
      <c r="L6556" s="126"/>
      <c r="M6556" s="126"/>
      <c r="N6556" s="226">
        <v>0</v>
      </c>
      <c r="O6556" s="226">
        <v>281.5</v>
      </c>
      <c r="P6556" s="126" t="s">
        <v>1331</v>
      </c>
    </row>
    <row r="6557" spans="1:16" ht="51">
      <c r="A6557" s="126">
        <v>373</v>
      </c>
      <c r="B6557" s="126"/>
      <c r="C6557" s="127" t="s">
        <v>1273</v>
      </c>
      <c r="D6557" s="204">
        <v>43089</v>
      </c>
      <c r="E6557" s="126" t="s">
        <v>13558</v>
      </c>
      <c r="F6557" s="126" t="s">
        <v>3</v>
      </c>
      <c r="G6557" s="126">
        <v>1578040</v>
      </c>
      <c r="H6557" s="126"/>
      <c r="I6557" s="130" t="s">
        <v>16521</v>
      </c>
      <c r="J6557" s="126"/>
      <c r="K6557" s="126"/>
      <c r="L6557" s="126"/>
      <c r="M6557" s="126"/>
      <c r="N6557" s="226">
        <v>0</v>
      </c>
      <c r="O6557" s="226">
        <v>706.8</v>
      </c>
      <c r="P6557" s="126" t="s">
        <v>1331</v>
      </c>
    </row>
    <row r="6558" spans="1:16" ht="51">
      <c r="A6558" s="126">
        <v>523</v>
      </c>
      <c r="B6558" s="126"/>
      <c r="C6558" s="127" t="s">
        <v>846</v>
      </c>
      <c r="D6558" s="204">
        <v>43089</v>
      </c>
      <c r="E6558" s="126" t="s">
        <v>13559</v>
      </c>
      <c r="F6558" s="126" t="s">
        <v>3</v>
      </c>
      <c r="G6558" s="126">
        <v>1578043</v>
      </c>
      <c r="H6558" s="126"/>
      <c r="I6558" s="130" t="s">
        <v>16522</v>
      </c>
      <c r="J6558" s="126"/>
      <c r="K6558" s="126"/>
      <c r="L6558" s="126"/>
      <c r="M6558" s="126"/>
      <c r="N6558" s="226">
        <v>0</v>
      </c>
      <c r="O6558" s="226">
        <v>582</v>
      </c>
      <c r="P6558" s="126" t="s">
        <v>1331</v>
      </c>
    </row>
    <row r="6559" spans="1:16" ht="51">
      <c r="A6559" s="126">
        <v>523</v>
      </c>
      <c r="B6559" s="126"/>
      <c r="C6559" s="127" t="s">
        <v>846</v>
      </c>
      <c r="D6559" s="204">
        <v>43089</v>
      </c>
      <c r="E6559" s="126" t="s">
        <v>13560</v>
      </c>
      <c r="F6559" s="126" t="s">
        <v>3</v>
      </c>
      <c r="G6559" s="126">
        <v>1578048</v>
      </c>
      <c r="H6559" s="126"/>
      <c r="I6559" s="130" t="s">
        <v>16523</v>
      </c>
      <c r="J6559" s="126"/>
      <c r="K6559" s="126"/>
      <c r="L6559" s="126"/>
      <c r="M6559" s="126"/>
      <c r="N6559" s="226">
        <v>0</v>
      </c>
      <c r="O6559" s="226">
        <v>5420.5</v>
      </c>
      <c r="P6559" s="126" t="s">
        <v>1331</v>
      </c>
    </row>
    <row r="6560" spans="1:16" ht="63.75">
      <c r="A6560" s="126">
        <v>580</v>
      </c>
      <c r="B6560" s="126"/>
      <c r="C6560" s="127" t="s">
        <v>218</v>
      </c>
      <c r="D6560" s="204">
        <v>43089</v>
      </c>
      <c r="E6560" s="126" t="s">
        <v>13561</v>
      </c>
      <c r="F6560" s="126" t="s">
        <v>3</v>
      </c>
      <c r="G6560" s="126">
        <v>1578076</v>
      </c>
      <c r="H6560" s="126"/>
      <c r="I6560" s="130" t="s">
        <v>16524</v>
      </c>
      <c r="J6560" s="126"/>
      <c r="K6560" s="126"/>
      <c r="L6560" s="126"/>
      <c r="M6560" s="126"/>
      <c r="N6560" s="226">
        <v>0</v>
      </c>
      <c r="O6560" s="226">
        <v>650</v>
      </c>
      <c r="P6560" s="126" t="s">
        <v>1331</v>
      </c>
    </row>
    <row r="6561" spans="1:16" ht="63.75">
      <c r="A6561" s="126">
        <v>290</v>
      </c>
      <c r="B6561" s="126"/>
      <c r="C6561" s="127" t="s">
        <v>794</v>
      </c>
      <c r="D6561" s="204">
        <v>43089</v>
      </c>
      <c r="E6561" s="126" t="s">
        <v>13562</v>
      </c>
      <c r="F6561" s="126" t="s">
        <v>3</v>
      </c>
      <c r="G6561" s="126">
        <v>1578103</v>
      </c>
      <c r="H6561" s="126"/>
      <c r="I6561" s="130" t="s">
        <v>16525</v>
      </c>
      <c r="J6561" s="126"/>
      <c r="K6561" s="126"/>
      <c r="L6561" s="126"/>
      <c r="M6561" s="126"/>
      <c r="N6561" s="226">
        <v>0</v>
      </c>
      <c r="O6561" s="226">
        <v>940</v>
      </c>
      <c r="P6561" s="126" t="s">
        <v>1331</v>
      </c>
    </row>
    <row r="6562" spans="1:16" ht="63.75">
      <c r="A6562" s="126">
        <v>86</v>
      </c>
      <c r="B6562" s="126"/>
      <c r="C6562" s="127" t="s">
        <v>711</v>
      </c>
      <c r="D6562" s="204">
        <v>43089</v>
      </c>
      <c r="E6562" s="126" t="s">
        <v>13563</v>
      </c>
      <c r="F6562" s="126" t="s">
        <v>3</v>
      </c>
      <c r="G6562" s="126">
        <v>1578108</v>
      </c>
      <c r="H6562" s="126"/>
      <c r="I6562" s="130" t="s">
        <v>16526</v>
      </c>
      <c r="J6562" s="126"/>
      <c r="K6562" s="126"/>
      <c r="L6562" s="126"/>
      <c r="M6562" s="126"/>
      <c r="N6562" s="226">
        <v>0</v>
      </c>
      <c r="O6562" s="226">
        <v>400000</v>
      </c>
      <c r="P6562" s="126" t="s">
        <v>1331</v>
      </c>
    </row>
    <row r="6563" spans="1:16" ht="63.75">
      <c r="A6563" s="126">
        <v>290</v>
      </c>
      <c r="B6563" s="126"/>
      <c r="C6563" s="127" t="s">
        <v>794</v>
      </c>
      <c r="D6563" s="204">
        <v>43089</v>
      </c>
      <c r="E6563" s="126" t="s">
        <v>13564</v>
      </c>
      <c r="F6563" s="126" t="s">
        <v>3</v>
      </c>
      <c r="G6563" s="126">
        <v>1578109</v>
      </c>
      <c r="H6563" s="126"/>
      <c r="I6563" s="130" t="s">
        <v>16527</v>
      </c>
      <c r="J6563" s="126"/>
      <c r="K6563" s="126"/>
      <c r="L6563" s="126"/>
      <c r="M6563" s="126"/>
      <c r="N6563" s="226">
        <v>0</v>
      </c>
      <c r="O6563" s="226">
        <v>144</v>
      </c>
      <c r="P6563" s="126" t="s">
        <v>1331</v>
      </c>
    </row>
    <row r="6564" spans="1:16" ht="51">
      <c r="A6564" s="126">
        <v>291</v>
      </c>
      <c r="B6564" s="126"/>
      <c r="C6564" s="127" t="s">
        <v>795</v>
      </c>
      <c r="D6564" s="204">
        <v>43089</v>
      </c>
      <c r="E6564" s="126" t="s">
        <v>13565</v>
      </c>
      <c r="F6564" s="126" t="s">
        <v>3</v>
      </c>
      <c r="G6564" s="126">
        <v>1578114</v>
      </c>
      <c r="H6564" s="126"/>
      <c r="I6564" s="130" t="s">
        <v>16528</v>
      </c>
      <c r="J6564" s="126"/>
      <c r="K6564" s="126"/>
      <c r="L6564" s="126"/>
      <c r="M6564" s="126"/>
      <c r="N6564" s="226">
        <v>0</v>
      </c>
      <c r="O6564" s="226">
        <v>7094.2</v>
      </c>
      <c r="P6564" s="126" t="s">
        <v>1331</v>
      </c>
    </row>
    <row r="6565" spans="1:16" ht="63.75">
      <c r="A6565" s="126">
        <v>290</v>
      </c>
      <c r="B6565" s="126"/>
      <c r="C6565" s="127" t="s">
        <v>794</v>
      </c>
      <c r="D6565" s="204">
        <v>43089</v>
      </c>
      <c r="E6565" s="126" t="s">
        <v>13566</v>
      </c>
      <c r="F6565" s="126" t="s">
        <v>3</v>
      </c>
      <c r="G6565" s="126">
        <v>1578123</v>
      </c>
      <c r="H6565" s="126"/>
      <c r="I6565" s="130" t="s">
        <v>16529</v>
      </c>
      <c r="J6565" s="126"/>
      <c r="K6565" s="126"/>
      <c r="L6565" s="126"/>
      <c r="M6565" s="126"/>
      <c r="N6565" s="226">
        <v>0</v>
      </c>
      <c r="O6565" s="223">
        <v>252</v>
      </c>
      <c r="P6565" s="126" t="s">
        <v>1331</v>
      </c>
    </row>
    <row r="6566" spans="1:16" ht="63.75">
      <c r="A6566" s="126">
        <v>290</v>
      </c>
      <c r="B6566" s="126"/>
      <c r="C6566" s="127" t="s">
        <v>794</v>
      </c>
      <c r="D6566" s="204">
        <v>43089</v>
      </c>
      <c r="E6566" s="126" t="s">
        <v>13567</v>
      </c>
      <c r="F6566" s="126" t="s">
        <v>3</v>
      </c>
      <c r="G6566" s="126">
        <v>1578128</v>
      </c>
      <c r="H6566" s="126"/>
      <c r="I6566" s="130" t="s">
        <v>16530</v>
      </c>
      <c r="J6566" s="126"/>
      <c r="K6566" s="126"/>
      <c r="L6566" s="126"/>
      <c r="M6566" s="126"/>
      <c r="N6566" s="226">
        <v>0</v>
      </c>
      <c r="O6566" s="226">
        <v>54</v>
      </c>
      <c r="P6566" s="126" t="s">
        <v>1331</v>
      </c>
    </row>
    <row r="6567" spans="1:16" ht="63.75">
      <c r="A6567" s="126">
        <v>20</v>
      </c>
      <c r="B6567" s="126"/>
      <c r="C6567" s="127" t="s">
        <v>694</v>
      </c>
      <c r="D6567" s="204">
        <v>43089</v>
      </c>
      <c r="E6567" s="126" t="s">
        <v>13568</v>
      </c>
      <c r="F6567" s="126" t="s">
        <v>3</v>
      </c>
      <c r="G6567" s="126">
        <v>1578162</v>
      </c>
      <c r="H6567" s="126"/>
      <c r="I6567" s="130" t="s">
        <v>16531</v>
      </c>
      <c r="J6567" s="126"/>
      <c r="K6567" s="126"/>
      <c r="L6567" s="126"/>
      <c r="M6567" s="126"/>
      <c r="N6567" s="226">
        <v>0</v>
      </c>
      <c r="O6567" s="226">
        <v>118320</v>
      </c>
      <c r="P6567" s="126" t="s">
        <v>1331</v>
      </c>
    </row>
    <row r="6568" spans="1:16" ht="63.75">
      <c r="A6568" s="126">
        <v>20</v>
      </c>
      <c r="B6568" s="126"/>
      <c r="C6568" s="127" t="s">
        <v>694</v>
      </c>
      <c r="D6568" s="204">
        <v>43089</v>
      </c>
      <c r="E6568" s="126" t="s">
        <v>13569</v>
      </c>
      <c r="F6568" s="126" t="s">
        <v>3</v>
      </c>
      <c r="G6568" s="126">
        <v>1578164</v>
      </c>
      <c r="H6568" s="126"/>
      <c r="I6568" s="130" t="s">
        <v>16532</v>
      </c>
      <c r="J6568" s="126"/>
      <c r="K6568" s="126"/>
      <c r="L6568" s="126"/>
      <c r="M6568" s="126"/>
      <c r="N6568" s="226">
        <v>0</v>
      </c>
      <c r="O6568" s="226">
        <v>139200</v>
      </c>
      <c r="P6568" s="126" t="s">
        <v>1331</v>
      </c>
    </row>
    <row r="6569" spans="1:16" ht="63.75">
      <c r="A6569" s="126">
        <v>20</v>
      </c>
      <c r="B6569" s="126"/>
      <c r="C6569" s="127" t="s">
        <v>694</v>
      </c>
      <c r="D6569" s="204">
        <v>43089</v>
      </c>
      <c r="E6569" s="126" t="s">
        <v>13570</v>
      </c>
      <c r="F6569" s="126" t="s">
        <v>3</v>
      </c>
      <c r="G6569" s="126">
        <v>1578171</v>
      </c>
      <c r="H6569" s="126"/>
      <c r="I6569" s="130" t="s">
        <v>16533</v>
      </c>
      <c r="J6569" s="126"/>
      <c r="K6569" s="126"/>
      <c r="L6569" s="126"/>
      <c r="M6569" s="126"/>
      <c r="N6569" s="226">
        <v>0</v>
      </c>
      <c r="O6569" s="226">
        <v>139200</v>
      </c>
      <c r="P6569" s="126" t="s">
        <v>1331</v>
      </c>
    </row>
    <row r="6570" spans="1:16" ht="63.75">
      <c r="A6570" s="126">
        <v>20</v>
      </c>
      <c r="B6570" s="126"/>
      <c r="C6570" s="127" t="s">
        <v>694</v>
      </c>
      <c r="D6570" s="204">
        <v>43089</v>
      </c>
      <c r="E6570" s="126" t="s">
        <v>13571</v>
      </c>
      <c r="F6570" s="126" t="s">
        <v>3</v>
      </c>
      <c r="G6570" s="126">
        <v>1578175</v>
      </c>
      <c r="H6570" s="126"/>
      <c r="I6570" s="130" t="s">
        <v>16534</v>
      </c>
      <c r="J6570" s="126"/>
      <c r="K6570" s="126"/>
      <c r="L6570" s="126"/>
      <c r="M6570" s="126"/>
      <c r="N6570" s="226">
        <v>0</v>
      </c>
      <c r="O6570" s="226">
        <v>964</v>
      </c>
      <c r="P6570" s="126" t="s">
        <v>1331</v>
      </c>
    </row>
    <row r="6571" spans="1:16" ht="63.75">
      <c r="A6571" s="126">
        <v>20</v>
      </c>
      <c r="B6571" s="126"/>
      <c r="C6571" s="127" t="s">
        <v>694</v>
      </c>
      <c r="D6571" s="204">
        <v>43089</v>
      </c>
      <c r="E6571" s="126" t="s">
        <v>13572</v>
      </c>
      <c r="F6571" s="126" t="s">
        <v>3</v>
      </c>
      <c r="G6571" s="126">
        <v>1578179</v>
      </c>
      <c r="H6571" s="126"/>
      <c r="I6571" s="130" t="s">
        <v>16535</v>
      </c>
      <c r="J6571" s="126"/>
      <c r="K6571" s="126"/>
      <c r="L6571" s="126"/>
      <c r="M6571" s="126"/>
      <c r="N6571" s="226">
        <v>0</v>
      </c>
      <c r="O6571" s="226">
        <v>116092.8</v>
      </c>
      <c r="P6571" s="126" t="s">
        <v>1331</v>
      </c>
    </row>
    <row r="6572" spans="1:16" ht="63.75">
      <c r="A6572" s="126">
        <v>20</v>
      </c>
      <c r="B6572" s="126"/>
      <c r="C6572" s="127" t="s">
        <v>694</v>
      </c>
      <c r="D6572" s="204">
        <v>43089</v>
      </c>
      <c r="E6572" s="126" t="s">
        <v>13573</v>
      </c>
      <c r="F6572" s="126" t="s">
        <v>3</v>
      </c>
      <c r="G6572" s="126">
        <v>1578183</v>
      </c>
      <c r="H6572" s="126"/>
      <c r="I6572" s="130" t="s">
        <v>16536</v>
      </c>
      <c r="J6572" s="126"/>
      <c r="K6572" s="126"/>
      <c r="L6572" s="126"/>
      <c r="M6572" s="126"/>
      <c r="N6572" s="226">
        <v>0</v>
      </c>
      <c r="O6572" s="226">
        <v>118563.6</v>
      </c>
      <c r="P6572" s="126" t="s">
        <v>1331</v>
      </c>
    </row>
    <row r="6573" spans="1:16" ht="63.75">
      <c r="A6573" s="126">
        <v>20</v>
      </c>
      <c r="B6573" s="126"/>
      <c r="C6573" s="127" t="s">
        <v>694</v>
      </c>
      <c r="D6573" s="204">
        <v>43089</v>
      </c>
      <c r="E6573" s="126" t="s">
        <v>13574</v>
      </c>
      <c r="F6573" s="126" t="s">
        <v>3</v>
      </c>
      <c r="G6573" s="126">
        <v>1578190</v>
      </c>
      <c r="H6573" s="126"/>
      <c r="I6573" s="130" t="s">
        <v>16537</v>
      </c>
      <c r="J6573" s="126"/>
      <c r="K6573" s="126"/>
      <c r="L6573" s="126"/>
      <c r="M6573" s="126"/>
      <c r="N6573" s="226">
        <v>0</v>
      </c>
      <c r="O6573" s="226">
        <v>38280</v>
      </c>
      <c r="P6573" s="126" t="s">
        <v>1331</v>
      </c>
    </row>
    <row r="6574" spans="1:16" ht="51">
      <c r="A6574" s="126">
        <v>16</v>
      </c>
      <c r="B6574" s="126"/>
      <c r="C6574" s="127" t="s">
        <v>693</v>
      </c>
      <c r="D6574" s="204">
        <v>43089</v>
      </c>
      <c r="E6574" s="126" t="s">
        <v>13575</v>
      </c>
      <c r="F6574" s="126" t="s">
        <v>3</v>
      </c>
      <c r="G6574" s="126">
        <v>1578191</v>
      </c>
      <c r="H6574" s="126"/>
      <c r="I6574" s="130" t="s">
        <v>16538</v>
      </c>
      <c r="J6574" s="126"/>
      <c r="K6574" s="126"/>
      <c r="L6574" s="126"/>
      <c r="M6574" s="126"/>
      <c r="N6574" s="226">
        <v>0</v>
      </c>
      <c r="O6574" s="223">
        <v>0.2</v>
      </c>
      <c r="P6574" s="126" t="s">
        <v>12606</v>
      </c>
    </row>
    <row r="6575" spans="1:16" ht="63.75">
      <c r="A6575" s="126">
        <v>20</v>
      </c>
      <c r="B6575" s="126"/>
      <c r="C6575" s="127" t="s">
        <v>694</v>
      </c>
      <c r="D6575" s="204">
        <v>43089</v>
      </c>
      <c r="E6575" s="126" t="s">
        <v>13576</v>
      </c>
      <c r="F6575" s="126" t="s">
        <v>3</v>
      </c>
      <c r="G6575" s="126">
        <v>1578194</v>
      </c>
      <c r="H6575" s="126"/>
      <c r="I6575" s="130" t="s">
        <v>16539</v>
      </c>
      <c r="J6575" s="126"/>
      <c r="K6575" s="126"/>
      <c r="L6575" s="126"/>
      <c r="M6575" s="126"/>
      <c r="N6575" s="226">
        <v>0</v>
      </c>
      <c r="O6575" s="226">
        <v>139200</v>
      </c>
      <c r="P6575" s="126" t="s">
        <v>1331</v>
      </c>
    </row>
    <row r="6576" spans="1:16" ht="63.75">
      <c r="A6576" s="126">
        <v>47</v>
      </c>
      <c r="B6576" s="126"/>
      <c r="C6576" s="127" t="s">
        <v>700</v>
      </c>
      <c r="D6576" s="204">
        <v>43089</v>
      </c>
      <c r="E6576" s="126" t="s">
        <v>13577</v>
      </c>
      <c r="F6576" s="126" t="s">
        <v>3</v>
      </c>
      <c r="G6576" s="126">
        <v>1578195</v>
      </c>
      <c r="H6576" s="126"/>
      <c r="I6576" s="130" t="s">
        <v>16540</v>
      </c>
      <c r="J6576" s="126"/>
      <c r="K6576" s="126"/>
      <c r="L6576" s="126"/>
      <c r="M6576" s="126"/>
      <c r="N6576" s="226">
        <v>0</v>
      </c>
      <c r="O6576" s="226">
        <v>142000</v>
      </c>
      <c r="P6576" s="126" t="s">
        <v>1331</v>
      </c>
    </row>
    <row r="6577" spans="1:16" ht="63.75">
      <c r="A6577" s="126">
        <v>20</v>
      </c>
      <c r="B6577" s="126"/>
      <c r="C6577" s="127" t="s">
        <v>694</v>
      </c>
      <c r="D6577" s="204">
        <v>43089</v>
      </c>
      <c r="E6577" s="126" t="s">
        <v>13578</v>
      </c>
      <c r="F6577" s="126" t="s">
        <v>3</v>
      </c>
      <c r="G6577" s="126">
        <v>1578203</v>
      </c>
      <c r="H6577" s="126"/>
      <c r="I6577" s="130" t="s">
        <v>16541</v>
      </c>
      <c r="J6577" s="126"/>
      <c r="K6577" s="126"/>
      <c r="L6577" s="126"/>
      <c r="M6577" s="126"/>
      <c r="N6577" s="226">
        <v>0</v>
      </c>
      <c r="O6577" s="223">
        <v>139200</v>
      </c>
      <c r="P6577" s="126" t="s">
        <v>1331</v>
      </c>
    </row>
    <row r="6578" spans="1:16" ht="51">
      <c r="A6578" s="126">
        <v>47</v>
      </c>
      <c r="B6578" s="126"/>
      <c r="C6578" s="127" t="s">
        <v>700</v>
      </c>
      <c r="D6578" s="204">
        <v>43089</v>
      </c>
      <c r="E6578" s="126" t="s">
        <v>13579</v>
      </c>
      <c r="F6578" s="126" t="s">
        <v>3</v>
      </c>
      <c r="G6578" s="126">
        <v>1578207</v>
      </c>
      <c r="H6578" s="126"/>
      <c r="I6578" s="130" t="s">
        <v>16542</v>
      </c>
      <c r="J6578" s="126"/>
      <c r="K6578" s="126"/>
      <c r="L6578" s="126"/>
      <c r="M6578" s="126"/>
      <c r="N6578" s="226">
        <v>0</v>
      </c>
      <c r="O6578" s="226">
        <v>71000</v>
      </c>
      <c r="P6578" s="126" t="s">
        <v>1331</v>
      </c>
    </row>
    <row r="6579" spans="1:16" ht="63.75">
      <c r="A6579" s="126">
        <v>47</v>
      </c>
      <c r="B6579" s="126"/>
      <c r="C6579" s="127" t="s">
        <v>700</v>
      </c>
      <c r="D6579" s="204">
        <v>43089</v>
      </c>
      <c r="E6579" s="126" t="s">
        <v>13580</v>
      </c>
      <c r="F6579" s="126" t="s">
        <v>3</v>
      </c>
      <c r="G6579" s="126">
        <v>1578212</v>
      </c>
      <c r="H6579" s="126"/>
      <c r="I6579" s="130" t="s">
        <v>16543</v>
      </c>
      <c r="J6579" s="126"/>
      <c r="K6579" s="126"/>
      <c r="L6579" s="126"/>
      <c r="M6579" s="126"/>
      <c r="N6579" s="226">
        <v>0</v>
      </c>
      <c r="O6579" s="226">
        <v>142000</v>
      </c>
      <c r="P6579" s="126" t="s">
        <v>1331</v>
      </c>
    </row>
    <row r="6580" spans="1:16" ht="63.75">
      <c r="A6580" s="126">
        <v>20</v>
      </c>
      <c r="B6580" s="126"/>
      <c r="C6580" s="127" t="s">
        <v>694</v>
      </c>
      <c r="D6580" s="204">
        <v>43089</v>
      </c>
      <c r="E6580" s="126" t="s">
        <v>13581</v>
      </c>
      <c r="F6580" s="126" t="s">
        <v>3</v>
      </c>
      <c r="G6580" s="126">
        <v>1578214</v>
      </c>
      <c r="H6580" s="126"/>
      <c r="I6580" s="130" t="s">
        <v>16544</v>
      </c>
      <c r="J6580" s="126"/>
      <c r="K6580" s="126"/>
      <c r="L6580" s="126"/>
      <c r="M6580" s="126"/>
      <c r="N6580" s="226">
        <v>0</v>
      </c>
      <c r="O6580" s="226">
        <v>139200</v>
      </c>
      <c r="P6580" s="126" t="s">
        <v>1331</v>
      </c>
    </row>
    <row r="6581" spans="1:16" ht="63.75">
      <c r="A6581" s="126">
        <v>47</v>
      </c>
      <c r="B6581" s="126"/>
      <c r="C6581" s="127" t="s">
        <v>700</v>
      </c>
      <c r="D6581" s="204">
        <v>43089</v>
      </c>
      <c r="E6581" s="126" t="s">
        <v>13582</v>
      </c>
      <c r="F6581" s="126" t="s">
        <v>3</v>
      </c>
      <c r="G6581" s="126">
        <v>1578227</v>
      </c>
      <c r="H6581" s="126"/>
      <c r="I6581" s="130" t="s">
        <v>16545</v>
      </c>
      <c r="J6581" s="126"/>
      <c r="K6581" s="126"/>
      <c r="L6581" s="126"/>
      <c r="M6581" s="126"/>
      <c r="N6581" s="226">
        <v>0</v>
      </c>
      <c r="O6581" s="226">
        <v>142000</v>
      </c>
      <c r="P6581" s="126" t="s">
        <v>1331</v>
      </c>
    </row>
    <row r="6582" spans="1:16" ht="51">
      <c r="A6582" s="126">
        <v>20</v>
      </c>
      <c r="B6582" s="126"/>
      <c r="C6582" s="127" t="s">
        <v>694</v>
      </c>
      <c r="D6582" s="204">
        <v>43089</v>
      </c>
      <c r="E6582" s="126" t="s">
        <v>13583</v>
      </c>
      <c r="F6582" s="126" t="s">
        <v>3</v>
      </c>
      <c r="G6582" s="126">
        <v>1577941</v>
      </c>
      <c r="H6582" s="126"/>
      <c r="I6582" s="130" t="s">
        <v>16546</v>
      </c>
      <c r="J6582" s="126"/>
      <c r="K6582" s="126"/>
      <c r="L6582" s="126"/>
      <c r="M6582" s="126"/>
      <c r="N6582" s="226">
        <v>0</v>
      </c>
      <c r="O6582" s="226">
        <v>80</v>
      </c>
      <c r="P6582" s="126" t="s">
        <v>1331</v>
      </c>
    </row>
    <row r="6583" spans="1:16" ht="63.75">
      <c r="A6583" s="126">
        <v>344</v>
      </c>
      <c r="B6583" s="126"/>
      <c r="C6583" s="127" t="s">
        <v>819</v>
      </c>
      <c r="D6583" s="204">
        <v>43089</v>
      </c>
      <c r="E6583" s="126" t="s">
        <v>13584</v>
      </c>
      <c r="F6583" s="126" t="s">
        <v>3</v>
      </c>
      <c r="G6583" s="126">
        <v>1577942</v>
      </c>
      <c r="H6583" s="126"/>
      <c r="I6583" s="130" t="s">
        <v>16547</v>
      </c>
      <c r="J6583" s="126"/>
      <c r="K6583" s="126"/>
      <c r="L6583" s="126"/>
      <c r="M6583" s="126"/>
      <c r="N6583" s="226">
        <v>0</v>
      </c>
      <c r="O6583" s="226">
        <v>0.01</v>
      </c>
      <c r="P6583" s="126" t="s">
        <v>12606</v>
      </c>
    </row>
    <row r="6584" spans="1:16" ht="51">
      <c r="A6584" s="126">
        <v>20</v>
      </c>
      <c r="B6584" s="126"/>
      <c r="C6584" s="127" t="s">
        <v>694</v>
      </c>
      <c r="D6584" s="204">
        <v>43089</v>
      </c>
      <c r="E6584" s="126" t="s">
        <v>13585</v>
      </c>
      <c r="F6584" s="126" t="s">
        <v>3</v>
      </c>
      <c r="G6584" s="126">
        <v>1577944</v>
      </c>
      <c r="H6584" s="126"/>
      <c r="I6584" s="130" t="s">
        <v>16548</v>
      </c>
      <c r="J6584" s="126"/>
      <c r="K6584" s="126"/>
      <c r="L6584" s="126"/>
      <c r="M6584" s="126"/>
      <c r="N6584" s="226">
        <v>0</v>
      </c>
      <c r="O6584" s="226">
        <v>80</v>
      </c>
      <c r="P6584" s="126" t="s">
        <v>1331</v>
      </c>
    </row>
    <row r="6585" spans="1:16" ht="51">
      <c r="A6585" s="126">
        <v>20</v>
      </c>
      <c r="B6585" s="126"/>
      <c r="C6585" s="127" t="s">
        <v>694</v>
      </c>
      <c r="D6585" s="204">
        <v>43089</v>
      </c>
      <c r="E6585" s="126" t="s">
        <v>13586</v>
      </c>
      <c r="F6585" s="126" t="s">
        <v>3</v>
      </c>
      <c r="G6585" s="126">
        <v>1577946</v>
      </c>
      <c r="H6585" s="126"/>
      <c r="I6585" s="130" t="s">
        <v>16549</v>
      </c>
      <c r="J6585" s="126"/>
      <c r="K6585" s="126"/>
      <c r="L6585" s="126"/>
      <c r="M6585" s="126"/>
      <c r="N6585" s="226">
        <v>0</v>
      </c>
      <c r="O6585" s="226">
        <v>135</v>
      </c>
      <c r="P6585" s="126" t="s">
        <v>1331</v>
      </c>
    </row>
    <row r="6586" spans="1:16" ht="38.25">
      <c r="A6586" s="126">
        <v>20</v>
      </c>
      <c r="B6586" s="126"/>
      <c r="C6586" s="127" t="s">
        <v>694</v>
      </c>
      <c r="D6586" s="204">
        <v>43089</v>
      </c>
      <c r="E6586" s="126" t="s">
        <v>13587</v>
      </c>
      <c r="F6586" s="126" t="s">
        <v>3</v>
      </c>
      <c r="G6586" s="126">
        <v>1577957</v>
      </c>
      <c r="H6586" s="126"/>
      <c r="I6586" s="130" t="s">
        <v>16550</v>
      </c>
      <c r="J6586" s="126"/>
      <c r="K6586" s="126"/>
      <c r="L6586" s="126"/>
      <c r="M6586" s="126"/>
      <c r="N6586" s="226">
        <v>0</v>
      </c>
      <c r="O6586" s="226">
        <v>9255.9</v>
      </c>
      <c r="P6586" s="126" t="s">
        <v>1331</v>
      </c>
    </row>
    <row r="6587" spans="1:16" ht="51">
      <c r="A6587" s="126">
        <v>20</v>
      </c>
      <c r="B6587" s="126"/>
      <c r="C6587" s="127" t="s">
        <v>694</v>
      </c>
      <c r="D6587" s="204">
        <v>43089</v>
      </c>
      <c r="E6587" s="126" t="s">
        <v>13588</v>
      </c>
      <c r="F6587" s="126" t="s">
        <v>3</v>
      </c>
      <c r="G6587" s="126">
        <v>1577975</v>
      </c>
      <c r="H6587" s="126"/>
      <c r="I6587" s="130" t="s">
        <v>16551</v>
      </c>
      <c r="J6587" s="126"/>
      <c r="K6587" s="126"/>
      <c r="L6587" s="126"/>
      <c r="M6587" s="126"/>
      <c r="N6587" s="226">
        <v>0</v>
      </c>
      <c r="O6587" s="226">
        <v>45</v>
      </c>
      <c r="P6587" s="126" t="s">
        <v>1331</v>
      </c>
    </row>
    <row r="6588" spans="1:16" ht="51">
      <c r="A6588" s="126" t="s">
        <v>620</v>
      </c>
      <c r="B6588" s="126"/>
      <c r="C6588" s="127" t="s">
        <v>714</v>
      </c>
      <c r="D6588" s="204">
        <v>43089</v>
      </c>
      <c r="E6588" s="126" t="s">
        <v>13589</v>
      </c>
      <c r="F6588" s="126" t="s">
        <v>3</v>
      </c>
      <c r="G6588" s="126">
        <v>1577983</v>
      </c>
      <c r="H6588" s="126"/>
      <c r="I6588" s="130" t="s">
        <v>16552</v>
      </c>
      <c r="J6588" s="126"/>
      <c r="K6588" s="126"/>
      <c r="L6588" s="126"/>
      <c r="M6588" s="126"/>
      <c r="N6588" s="226">
        <v>0</v>
      </c>
      <c r="O6588" s="226">
        <v>3134.27</v>
      </c>
      <c r="P6588" s="126" t="s">
        <v>1331</v>
      </c>
    </row>
    <row r="6589" spans="1:16" ht="38.25">
      <c r="A6589" s="126">
        <v>254</v>
      </c>
      <c r="B6589" s="126"/>
      <c r="C6589" s="127" t="s">
        <v>780</v>
      </c>
      <c r="D6589" s="204">
        <v>43089</v>
      </c>
      <c r="E6589" s="126" t="s">
        <v>13590</v>
      </c>
      <c r="F6589" s="126" t="s">
        <v>3</v>
      </c>
      <c r="G6589" s="126">
        <v>1578011</v>
      </c>
      <c r="H6589" s="126"/>
      <c r="I6589" s="130" t="s">
        <v>16553</v>
      </c>
      <c r="J6589" s="126"/>
      <c r="K6589" s="126"/>
      <c r="L6589" s="126"/>
      <c r="M6589" s="126"/>
      <c r="N6589" s="226">
        <v>0</v>
      </c>
      <c r="O6589" s="226">
        <v>130.01</v>
      </c>
      <c r="P6589" s="126" t="s">
        <v>1331</v>
      </c>
    </row>
    <row r="6590" spans="1:16" ht="51">
      <c r="A6590" s="126" t="s">
        <v>620</v>
      </c>
      <c r="B6590" s="126"/>
      <c r="C6590" s="127" t="s">
        <v>714</v>
      </c>
      <c r="D6590" s="204">
        <v>43089</v>
      </c>
      <c r="E6590" s="126" t="s">
        <v>13591</v>
      </c>
      <c r="F6590" s="126" t="s">
        <v>3</v>
      </c>
      <c r="G6590" s="126">
        <v>1578017</v>
      </c>
      <c r="H6590" s="126"/>
      <c r="I6590" s="130" t="s">
        <v>16554</v>
      </c>
      <c r="J6590" s="126"/>
      <c r="K6590" s="126"/>
      <c r="L6590" s="126"/>
      <c r="M6590" s="126"/>
      <c r="N6590" s="226">
        <v>0</v>
      </c>
      <c r="O6590" s="226">
        <v>262.3</v>
      </c>
      <c r="P6590" s="126" t="s">
        <v>1331</v>
      </c>
    </row>
    <row r="6591" spans="1:16" ht="63.75">
      <c r="A6591" s="126">
        <v>20</v>
      </c>
      <c r="B6591" s="126"/>
      <c r="C6591" s="127" t="s">
        <v>694</v>
      </c>
      <c r="D6591" s="204">
        <v>43089</v>
      </c>
      <c r="E6591" s="126" t="s">
        <v>13592</v>
      </c>
      <c r="F6591" s="126" t="s">
        <v>3</v>
      </c>
      <c r="G6591" s="126">
        <v>1578020</v>
      </c>
      <c r="H6591" s="126"/>
      <c r="I6591" s="130" t="s">
        <v>16555</v>
      </c>
      <c r="J6591" s="126"/>
      <c r="K6591" s="126"/>
      <c r="L6591" s="126"/>
      <c r="M6591" s="126"/>
      <c r="N6591" s="226">
        <v>0</v>
      </c>
      <c r="O6591" s="226">
        <v>5046</v>
      </c>
      <c r="P6591" s="126" t="s">
        <v>1331</v>
      </c>
    </row>
    <row r="6592" spans="1:16" ht="51">
      <c r="A6592" s="126" t="s">
        <v>620</v>
      </c>
      <c r="B6592" s="126"/>
      <c r="C6592" s="127" t="s">
        <v>714</v>
      </c>
      <c r="D6592" s="204">
        <v>43089</v>
      </c>
      <c r="E6592" s="126" t="s">
        <v>13593</v>
      </c>
      <c r="F6592" s="126" t="s">
        <v>3</v>
      </c>
      <c r="G6592" s="126">
        <v>1578025</v>
      </c>
      <c r="H6592" s="126"/>
      <c r="I6592" s="130" t="s">
        <v>16556</v>
      </c>
      <c r="J6592" s="126"/>
      <c r="K6592" s="126"/>
      <c r="L6592" s="126"/>
      <c r="M6592" s="126"/>
      <c r="N6592" s="226">
        <v>0</v>
      </c>
      <c r="O6592" s="226">
        <v>485.4</v>
      </c>
      <c r="P6592" s="126" t="s">
        <v>1331</v>
      </c>
    </row>
    <row r="6593" spans="1:16" ht="51">
      <c r="A6593" s="126" t="s">
        <v>620</v>
      </c>
      <c r="B6593" s="126"/>
      <c r="C6593" s="127" t="s">
        <v>714</v>
      </c>
      <c r="D6593" s="204">
        <v>43089</v>
      </c>
      <c r="E6593" s="126" t="s">
        <v>13594</v>
      </c>
      <c r="F6593" s="126" t="s">
        <v>3</v>
      </c>
      <c r="G6593" s="126">
        <v>1578049</v>
      </c>
      <c r="H6593" s="126"/>
      <c r="I6593" s="130" t="s">
        <v>16557</v>
      </c>
      <c r="J6593" s="126"/>
      <c r="K6593" s="126"/>
      <c r="L6593" s="126"/>
      <c r="M6593" s="126"/>
      <c r="N6593" s="226">
        <v>0</v>
      </c>
      <c r="O6593" s="226">
        <v>1361.11</v>
      </c>
      <c r="P6593" s="126" t="s">
        <v>1331</v>
      </c>
    </row>
    <row r="6594" spans="1:16" ht="51">
      <c r="A6594" s="126">
        <v>20</v>
      </c>
      <c r="B6594" s="126"/>
      <c r="C6594" s="127" t="s">
        <v>694</v>
      </c>
      <c r="D6594" s="204">
        <v>43089</v>
      </c>
      <c r="E6594" s="126" t="s">
        <v>13595</v>
      </c>
      <c r="F6594" s="126" t="s">
        <v>3</v>
      </c>
      <c r="G6594" s="126">
        <v>1578056</v>
      </c>
      <c r="H6594" s="126"/>
      <c r="I6594" s="130" t="s">
        <v>16558</v>
      </c>
      <c r="J6594" s="126"/>
      <c r="K6594" s="126"/>
      <c r="L6594" s="126"/>
      <c r="M6594" s="126"/>
      <c r="N6594" s="226">
        <v>0</v>
      </c>
      <c r="O6594" s="226">
        <v>2360</v>
      </c>
      <c r="P6594" s="126" t="s">
        <v>1331</v>
      </c>
    </row>
    <row r="6595" spans="1:16" ht="51">
      <c r="A6595" s="126">
        <v>10</v>
      </c>
      <c r="B6595" s="126"/>
      <c r="C6595" s="127" t="s">
        <v>691</v>
      </c>
      <c r="D6595" s="204">
        <v>43089</v>
      </c>
      <c r="E6595" s="126" t="s">
        <v>13596</v>
      </c>
      <c r="F6595" s="126" t="s">
        <v>3</v>
      </c>
      <c r="G6595" s="126">
        <v>1578063</v>
      </c>
      <c r="H6595" s="126"/>
      <c r="I6595" s="130" t="s">
        <v>16559</v>
      </c>
      <c r="J6595" s="126"/>
      <c r="K6595" s="126"/>
      <c r="L6595" s="126"/>
      <c r="M6595" s="126"/>
      <c r="N6595" s="226">
        <v>0</v>
      </c>
      <c r="O6595" s="226">
        <v>1058.5</v>
      </c>
      <c r="P6595" s="126" t="s">
        <v>12606</v>
      </c>
    </row>
    <row r="6596" spans="1:16" ht="63.75">
      <c r="A6596" s="126" t="s">
        <v>620</v>
      </c>
      <c r="B6596" s="126"/>
      <c r="C6596" s="127" t="s">
        <v>714</v>
      </c>
      <c r="D6596" s="204">
        <v>43089</v>
      </c>
      <c r="E6596" s="126" t="s">
        <v>13597</v>
      </c>
      <c r="F6596" s="126" t="s">
        <v>3</v>
      </c>
      <c r="G6596" s="126">
        <v>1578072</v>
      </c>
      <c r="H6596" s="126"/>
      <c r="I6596" s="130" t="s">
        <v>16560</v>
      </c>
      <c r="J6596" s="126"/>
      <c r="K6596" s="126"/>
      <c r="L6596" s="126"/>
      <c r="M6596" s="126"/>
      <c r="N6596" s="226">
        <v>0</v>
      </c>
      <c r="O6596" s="226">
        <v>140</v>
      </c>
      <c r="P6596" s="126" t="s">
        <v>1331</v>
      </c>
    </row>
    <row r="6597" spans="1:16" ht="51">
      <c r="A6597" s="126">
        <v>523</v>
      </c>
      <c r="B6597" s="126"/>
      <c r="C6597" s="127" t="s">
        <v>846</v>
      </c>
      <c r="D6597" s="204">
        <v>43089</v>
      </c>
      <c r="E6597" s="126" t="s">
        <v>13598</v>
      </c>
      <c r="F6597" s="126" t="s">
        <v>3</v>
      </c>
      <c r="G6597" s="126">
        <v>1578080</v>
      </c>
      <c r="H6597" s="126"/>
      <c r="I6597" s="130" t="s">
        <v>16561</v>
      </c>
      <c r="J6597" s="126"/>
      <c r="K6597" s="126"/>
      <c r="L6597" s="126"/>
      <c r="M6597" s="126"/>
      <c r="N6597" s="226">
        <v>0</v>
      </c>
      <c r="O6597" s="226">
        <v>1400</v>
      </c>
      <c r="P6597" s="126" t="s">
        <v>1331</v>
      </c>
    </row>
    <row r="6598" spans="1:16" ht="51">
      <c r="A6598" s="126" t="s">
        <v>620</v>
      </c>
      <c r="B6598" s="126"/>
      <c r="C6598" s="127" t="s">
        <v>714</v>
      </c>
      <c r="D6598" s="204">
        <v>43089</v>
      </c>
      <c r="E6598" s="126" t="s">
        <v>13599</v>
      </c>
      <c r="F6598" s="126" t="s">
        <v>3</v>
      </c>
      <c r="G6598" s="126">
        <v>1578082</v>
      </c>
      <c r="H6598" s="126"/>
      <c r="I6598" s="130" t="s">
        <v>16562</v>
      </c>
      <c r="J6598" s="126"/>
      <c r="K6598" s="126"/>
      <c r="L6598" s="126"/>
      <c r="M6598" s="126"/>
      <c r="N6598" s="226">
        <v>0</v>
      </c>
      <c r="O6598" s="226">
        <v>60</v>
      </c>
      <c r="P6598" s="126" t="s">
        <v>1331</v>
      </c>
    </row>
    <row r="6599" spans="1:16" ht="51">
      <c r="A6599" s="126" t="s">
        <v>620</v>
      </c>
      <c r="B6599" s="126"/>
      <c r="C6599" s="127" t="s">
        <v>714</v>
      </c>
      <c r="D6599" s="204">
        <v>43089</v>
      </c>
      <c r="E6599" s="126" t="s">
        <v>13600</v>
      </c>
      <c r="F6599" s="126" t="s">
        <v>3</v>
      </c>
      <c r="G6599" s="126">
        <v>1578084</v>
      </c>
      <c r="H6599" s="126"/>
      <c r="I6599" s="130" t="s">
        <v>16563</v>
      </c>
      <c r="J6599" s="126"/>
      <c r="K6599" s="126"/>
      <c r="L6599" s="126"/>
      <c r="M6599" s="126"/>
      <c r="N6599" s="226">
        <v>0</v>
      </c>
      <c r="O6599" s="226">
        <v>140</v>
      </c>
      <c r="P6599" s="126" t="s">
        <v>1331</v>
      </c>
    </row>
    <row r="6600" spans="1:16" ht="51">
      <c r="A6600" s="126">
        <v>70</v>
      </c>
      <c r="B6600" s="126"/>
      <c r="C6600" s="127" t="s">
        <v>706</v>
      </c>
      <c r="D6600" s="204">
        <v>43089</v>
      </c>
      <c r="E6600" s="126" t="s">
        <v>13601</v>
      </c>
      <c r="F6600" s="126" t="s">
        <v>3</v>
      </c>
      <c r="G6600" s="126">
        <v>1578091</v>
      </c>
      <c r="H6600" s="126"/>
      <c r="I6600" s="130" t="s">
        <v>16564</v>
      </c>
      <c r="J6600" s="126"/>
      <c r="K6600" s="126"/>
      <c r="L6600" s="126"/>
      <c r="M6600" s="126"/>
      <c r="N6600" s="226">
        <v>0</v>
      </c>
      <c r="O6600" s="226">
        <v>1855</v>
      </c>
      <c r="P6600" s="126" t="s">
        <v>12606</v>
      </c>
    </row>
    <row r="6601" spans="1:16" ht="51">
      <c r="A6601" s="126" t="s">
        <v>620</v>
      </c>
      <c r="B6601" s="126"/>
      <c r="C6601" s="127" t="s">
        <v>714</v>
      </c>
      <c r="D6601" s="204">
        <v>43089</v>
      </c>
      <c r="E6601" s="126" t="s">
        <v>13602</v>
      </c>
      <c r="F6601" s="126" t="s">
        <v>3</v>
      </c>
      <c r="G6601" s="126">
        <v>1578110</v>
      </c>
      <c r="H6601" s="126"/>
      <c r="I6601" s="130" t="s">
        <v>16565</v>
      </c>
      <c r="J6601" s="126"/>
      <c r="K6601" s="126"/>
      <c r="L6601" s="126"/>
      <c r="M6601" s="126"/>
      <c r="N6601" s="226">
        <v>0</v>
      </c>
      <c r="O6601" s="226">
        <v>3585.77</v>
      </c>
      <c r="P6601" s="126" t="s">
        <v>1331</v>
      </c>
    </row>
    <row r="6602" spans="1:16" ht="63.75">
      <c r="A6602" s="126">
        <v>35</v>
      </c>
      <c r="B6602" s="126"/>
      <c r="C6602" s="127" t="s">
        <v>697</v>
      </c>
      <c r="D6602" s="204">
        <v>43089</v>
      </c>
      <c r="E6602" s="126" t="s">
        <v>13603</v>
      </c>
      <c r="F6602" s="126" t="s">
        <v>3</v>
      </c>
      <c r="G6602" s="126">
        <v>1578138</v>
      </c>
      <c r="H6602" s="126"/>
      <c r="I6602" s="130" t="s">
        <v>16566</v>
      </c>
      <c r="J6602" s="126"/>
      <c r="K6602" s="126"/>
      <c r="L6602" s="126"/>
      <c r="M6602" s="126"/>
      <c r="N6602" s="226">
        <v>0</v>
      </c>
      <c r="O6602" s="226">
        <v>2000</v>
      </c>
      <c r="P6602" s="126" t="s">
        <v>1331</v>
      </c>
    </row>
    <row r="6603" spans="1:16" ht="38.25">
      <c r="A6603" s="126">
        <v>46</v>
      </c>
      <c r="B6603" s="126"/>
      <c r="C6603" s="127" t="s">
        <v>699</v>
      </c>
      <c r="D6603" s="204">
        <v>43089</v>
      </c>
      <c r="E6603" s="126" t="s">
        <v>13604</v>
      </c>
      <c r="F6603" s="126" t="s">
        <v>3</v>
      </c>
      <c r="G6603" s="126">
        <v>1578188</v>
      </c>
      <c r="H6603" s="126"/>
      <c r="I6603" s="130" t="s">
        <v>16567</v>
      </c>
      <c r="J6603" s="126"/>
      <c r="K6603" s="126"/>
      <c r="L6603" s="126"/>
      <c r="M6603" s="126"/>
      <c r="N6603" s="226">
        <v>0</v>
      </c>
      <c r="O6603" s="226">
        <v>1500</v>
      </c>
      <c r="P6603" s="126" t="s">
        <v>1331</v>
      </c>
    </row>
    <row r="6604" spans="1:16" ht="51">
      <c r="A6604" s="126" t="s">
        <v>620</v>
      </c>
      <c r="B6604" s="126"/>
      <c r="C6604" s="127" t="s">
        <v>714</v>
      </c>
      <c r="D6604" s="204">
        <v>43089</v>
      </c>
      <c r="E6604" s="126" t="s">
        <v>13605</v>
      </c>
      <c r="F6604" s="126" t="s">
        <v>3</v>
      </c>
      <c r="G6604" s="126">
        <v>1578204</v>
      </c>
      <c r="H6604" s="126"/>
      <c r="I6604" s="130" t="s">
        <v>16568</v>
      </c>
      <c r="J6604" s="126"/>
      <c r="K6604" s="126"/>
      <c r="L6604" s="126"/>
      <c r="M6604" s="126"/>
      <c r="N6604" s="226">
        <v>0</v>
      </c>
      <c r="O6604" s="226">
        <v>547.70000000000005</v>
      </c>
      <c r="P6604" s="126" t="s">
        <v>1331</v>
      </c>
    </row>
    <row r="6605" spans="1:16" ht="51">
      <c r="A6605" s="126">
        <v>20</v>
      </c>
      <c r="B6605" s="126"/>
      <c r="C6605" s="127" t="s">
        <v>694</v>
      </c>
      <c r="D6605" s="204">
        <v>43089</v>
      </c>
      <c r="E6605" s="126" t="s">
        <v>13606</v>
      </c>
      <c r="F6605" s="126" t="s">
        <v>3</v>
      </c>
      <c r="G6605" s="126">
        <v>1578219</v>
      </c>
      <c r="H6605" s="126"/>
      <c r="I6605" s="130" t="s">
        <v>16569</v>
      </c>
      <c r="J6605" s="126"/>
      <c r="K6605" s="126"/>
      <c r="L6605" s="126"/>
      <c r="M6605" s="126"/>
      <c r="N6605" s="226">
        <v>0</v>
      </c>
      <c r="O6605" s="226">
        <v>779.1</v>
      </c>
      <c r="P6605" s="126" t="s">
        <v>1331</v>
      </c>
    </row>
    <row r="6606" spans="1:16" ht="51">
      <c r="A6606" s="126">
        <v>10</v>
      </c>
      <c r="B6606" s="126"/>
      <c r="C6606" s="127" t="s">
        <v>691</v>
      </c>
      <c r="D6606" s="204">
        <v>43089</v>
      </c>
      <c r="E6606" s="126" t="s">
        <v>13607</v>
      </c>
      <c r="F6606" s="126" t="s">
        <v>3</v>
      </c>
      <c r="G6606" s="126">
        <v>1578234</v>
      </c>
      <c r="H6606" s="126"/>
      <c r="I6606" s="130" t="s">
        <v>16570</v>
      </c>
      <c r="J6606" s="126"/>
      <c r="K6606" s="126"/>
      <c r="L6606" s="126"/>
      <c r="M6606" s="126"/>
      <c r="N6606" s="226">
        <v>0</v>
      </c>
      <c r="O6606" s="226">
        <v>4</v>
      </c>
      <c r="P6606" s="126" t="s">
        <v>1331</v>
      </c>
    </row>
    <row r="6607" spans="1:16" ht="51">
      <c r="A6607" s="126" t="s">
        <v>620</v>
      </c>
      <c r="B6607" s="126"/>
      <c r="C6607" s="127" t="s">
        <v>714</v>
      </c>
      <c r="D6607" s="204">
        <v>43089</v>
      </c>
      <c r="E6607" s="126" t="s">
        <v>13608</v>
      </c>
      <c r="F6607" s="126" t="s">
        <v>3</v>
      </c>
      <c r="G6607" s="126">
        <v>1578235</v>
      </c>
      <c r="H6607" s="126"/>
      <c r="I6607" s="130" t="s">
        <v>16571</v>
      </c>
      <c r="J6607" s="126"/>
      <c r="K6607" s="126"/>
      <c r="L6607" s="126"/>
      <c r="M6607" s="126"/>
      <c r="N6607" s="226">
        <v>0</v>
      </c>
      <c r="O6607" s="226">
        <v>1253.06</v>
      </c>
      <c r="P6607" s="126" t="s">
        <v>1331</v>
      </c>
    </row>
    <row r="6608" spans="1:16" ht="63.75">
      <c r="A6608" s="126" t="s">
        <v>620</v>
      </c>
      <c r="B6608" s="126"/>
      <c r="C6608" s="127" t="s">
        <v>714</v>
      </c>
      <c r="D6608" s="204">
        <v>43089</v>
      </c>
      <c r="E6608" s="126" t="s">
        <v>13609</v>
      </c>
      <c r="F6608" s="126" t="s">
        <v>3</v>
      </c>
      <c r="G6608" s="126">
        <v>1578240</v>
      </c>
      <c r="H6608" s="126"/>
      <c r="I6608" s="130" t="s">
        <v>16572</v>
      </c>
      <c r="J6608" s="126"/>
      <c r="K6608" s="126"/>
      <c r="L6608" s="126"/>
      <c r="M6608" s="126"/>
      <c r="N6608" s="226">
        <v>0</v>
      </c>
      <c r="O6608" s="226">
        <v>3614.11</v>
      </c>
      <c r="P6608" s="126" t="s">
        <v>1331</v>
      </c>
    </row>
    <row r="6609" spans="1:16" ht="51">
      <c r="A6609" s="126" t="s">
        <v>620</v>
      </c>
      <c r="B6609" s="126"/>
      <c r="C6609" s="127" t="s">
        <v>714</v>
      </c>
      <c r="D6609" s="204">
        <v>43089</v>
      </c>
      <c r="E6609" s="126" t="s">
        <v>13610</v>
      </c>
      <c r="F6609" s="126" t="s">
        <v>3</v>
      </c>
      <c r="G6609" s="126">
        <v>1578279</v>
      </c>
      <c r="H6609" s="126"/>
      <c r="I6609" s="130" t="s">
        <v>16573</v>
      </c>
      <c r="J6609" s="126"/>
      <c r="K6609" s="126"/>
      <c r="L6609" s="126"/>
      <c r="M6609" s="126"/>
      <c r="N6609" s="226">
        <v>0</v>
      </c>
      <c r="O6609" s="226">
        <v>1200</v>
      </c>
      <c r="P6609" s="126" t="s">
        <v>1331</v>
      </c>
    </row>
    <row r="6610" spans="1:16" ht="63.75">
      <c r="A6610" s="126">
        <v>344</v>
      </c>
      <c r="B6610" s="126"/>
      <c r="C6610" s="127" t="s">
        <v>819</v>
      </c>
      <c r="D6610" s="204">
        <v>43089</v>
      </c>
      <c r="E6610" s="126" t="s">
        <v>13611</v>
      </c>
      <c r="F6610" s="126" t="s">
        <v>3</v>
      </c>
      <c r="G6610" s="126">
        <v>1578286</v>
      </c>
      <c r="H6610" s="126"/>
      <c r="I6610" s="130" t="s">
        <v>16574</v>
      </c>
      <c r="J6610" s="126"/>
      <c r="K6610" s="126"/>
      <c r="L6610" s="126"/>
      <c r="M6610" s="126"/>
      <c r="N6610" s="226">
        <v>0</v>
      </c>
      <c r="O6610" s="226">
        <v>237.21</v>
      </c>
      <c r="P6610" s="126" t="s">
        <v>1331</v>
      </c>
    </row>
    <row r="6611" spans="1:16" ht="63.75">
      <c r="A6611" s="126">
        <v>344</v>
      </c>
      <c r="B6611" s="126"/>
      <c r="C6611" s="127" t="s">
        <v>819</v>
      </c>
      <c r="D6611" s="204">
        <v>43089</v>
      </c>
      <c r="E6611" s="126" t="s">
        <v>13612</v>
      </c>
      <c r="F6611" s="126" t="s">
        <v>3</v>
      </c>
      <c r="G6611" s="126">
        <v>1578287</v>
      </c>
      <c r="H6611" s="126"/>
      <c r="I6611" s="130" t="s">
        <v>16575</v>
      </c>
      <c r="J6611" s="126"/>
      <c r="K6611" s="126"/>
      <c r="L6611" s="126"/>
      <c r="M6611" s="126"/>
      <c r="N6611" s="226">
        <v>0</v>
      </c>
      <c r="O6611" s="226">
        <v>669.9</v>
      </c>
      <c r="P6611" s="126" t="s">
        <v>1331</v>
      </c>
    </row>
    <row r="6612" spans="1:16" ht="63.75">
      <c r="A6612" s="126">
        <v>344</v>
      </c>
      <c r="B6612" s="126"/>
      <c r="C6612" s="127" t="s">
        <v>819</v>
      </c>
      <c r="D6612" s="204">
        <v>43089</v>
      </c>
      <c r="E6612" s="126" t="s">
        <v>13613</v>
      </c>
      <c r="F6612" s="126" t="s">
        <v>3</v>
      </c>
      <c r="G6612" s="126">
        <v>1578289</v>
      </c>
      <c r="H6612" s="126"/>
      <c r="I6612" s="130" t="s">
        <v>16576</v>
      </c>
      <c r="J6612" s="126"/>
      <c r="K6612" s="126"/>
      <c r="L6612" s="126"/>
      <c r="M6612" s="126"/>
      <c r="N6612" s="226">
        <v>0</v>
      </c>
      <c r="O6612" s="226">
        <v>130</v>
      </c>
      <c r="P6612" s="126" t="s">
        <v>1331</v>
      </c>
    </row>
    <row r="6613" spans="1:16" ht="63.75">
      <c r="A6613" s="126">
        <v>203</v>
      </c>
      <c r="B6613" s="126"/>
      <c r="C6613" s="127" t="s">
        <v>758</v>
      </c>
      <c r="D6613" s="204">
        <v>43089</v>
      </c>
      <c r="E6613" s="126" t="s">
        <v>13614</v>
      </c>
      <c r="F6613" s="126" t="s">
        <v>3</v>
      </c>
      <c r="G6613" s="126">
        <v>1578298</v>
      </c>
      <c r="H6613" s="126"/>
      <c r="I6613" s="130" t="s">
        <v>16577</v>
      </c>
      <c r="J6613" s="126"/>
      <c r="K6613" s="126"/>
      <c r="L6613" s="126"/>
      <c r="M6613" s="126"/>
      <c r="N6613" s="226">
        <v>0</v>
      </c>
      <c r="O6613" s="226">
        <v>0.2</v>
      </c>
      <c r="P6613" s="126" t="s">
        <v>1331</v>
      </c>
    </row>
    <row r="6614" spans="1:16" ht="63.75">
      <c r="A6614" s="126">
        <v>283</v>
      </c>
      <c r="B6614" s="126"/>
      <c r="C6614" s="127" t="s">
        <v>146</v>
      </c>
      <c r="D6614" s="204">
        <v>43089</v>
      </c>
      <c r="E6614" s="126" t="s">
        <v>13615</v>
      </c>
      <c r="F6614" s="126" t="s">
        <v>3</v>
      </c>
      <c r="G6614" s="126">
        <v>1578319</v>
      </c>
      <c r="H6614" s="126"/>
      <c r="I6614" s="130" t="s">
        <v>16578</v>
      </c>
      <c r="J6614" s="126"/>
      <c r="K6614" s="126"/>
      <c r="L6614" s="126"/>
      <c r="M6614" s="126"/>
      <c r="N6614" s="226">
        <v>0</v>
      </c>
      <c r="O6614" s="226">
        <v>5410</v>
      </c>
      <c r="P6614" s="126" t="s">
        <v>1331</v>
      </c>
    </row>
    <row r="6615" spans="1:16" ht="51">
      <c r="A6615" s="126" t="s">
        <v>620</v>
      </c>
      <c r="B6615" s="126"/>
      <c r="C6615" s="127" t="s">
        <v>714</v>
      </c>
      <c r="D6615" s="204">
        <v>43089</v>
      </c>
      <c r="E6615" s="126" t="s">
        <v>13616</v>
      </c>
      <c r="F6615" s="126" t="s">
        <v>3</v>
      </c>
      <c r="G6615" s="126">
        <v>1578323</v>
      </c>
      <c r="H6615" s="126"/>
      <c r="I6615" s="130" t="s">
        <v>16579</v>
      </c>
      <c r="J6615" s="126"/>
      <c r="K6615" s="126"/>
      <c r="L6615" s="126"/>
      <c r="M6615" s="126"/>
      <c r="N6615" s="226">
        <v>0</v>
      </c>
      <c r="O6615" s="226">
        <v>484</v>
      </c>
      <c r="P6615" s="126" t="s">
        <v>1331</v>
      </c>
    </row>
    <row r="6616" spans="1:16" ht="51">
      <c r="A6616" s="126" t="s">
        <v>620</v>
      </c>
      <c r="B6616" s="126"/>
      <c r="C6616" s="127" t="s">
        <v>714</v>
      </c>
      <c r="D6616" s="204">
        <v>43089</v>
      </c>
      <c r="E6616" s="126" t="s">
        <v>13617</v>
      </c>
      <c r="F6616" s="126" t="s">
        <v>3</v>
      </c>
      <c r="G6616" s="126">
        <v>1578328</v>
      </c>
      <c r="H6616" s="126"/>
      <c r="I6616" s="130" t="s">
        <v>16580</v>
      </c>
      <c r="J6616" s="126"/>
      <c r="K6616" s="126"/>
      <c r="L6616" s="126"/>
      <c r="M6616" s="126"/>
      <c r="N6616" s="226">
        <v>0</v>
      </c>
      <c r="O6616" s="226">
        <v>1250</v>
      </c>
      <c r="P6616" s="126" t="s">
        <v>1331</v>
      </c>
    </row>
    <row r="6617" spans="1:16" ht="51">
      <c r="A6617" s="126" t="s">
        <v>620</v>
      </c>
      <c r="B6617" s="126"/>
      <c r="C6617" s="127" t="s">
        <v>714</v>
      </c>
      <c r="D6617" s="204">
        <v>43089</v>
      </c>
      <c r="E6617" s="126" t="s">
        <v>13618</v>
      </c>
      <c r="F6617" s="126" t="s">
        <v>3</v>
      </c>
      <c r="G6617" s="126">
        <v>1578331</v>
      </c>
      <c r="H6617" s="126"/>
      <c r="I6617" s="130" t="s">
        <v>16581</v>
      </c>
      <c r="J6617" s="126"/>
      <c r="K6617" s="126"/>
      <c r="L6617" s="126"/>
      <c r="M6617" s="126"/>
      <c r="N6617" s="226">
        <v>0</v>
      </c>
      <c r="O6617" s="226">
        <v>689</v>
      </c>
      <c r="P6617" s="126" t="s">
        <v>1331</v>
      </c>
    </row>
    <row r="6618" spans="1:16" ht="51">
      <c r="A6618" s="126" t="s">
        <v>620</v>
      </c>
      <c r="B6618" s="126"/>
      <c r="C6618" s="127" t="s">
        <v>714</v>
      </c>
      <c r="D6618" s="204">
        <v>43089</v>
      </c>
      <c r="E6618" s="126" t="s">
        <v>13619</v>
      </c>
      <c r="F6618" s="126" t="s">
        <v>3</v>
      </c>
      <c r="G6618" s="126">
        <v>1578332</v>
      </c>
      <c r="H6618" s="126"/>
      <c r="I6618" s="130" t="s">
        <v>16582</v>
      </c>
      <c r="J6618" s="126"/>
      <c r="K6618" s="126"/>
      <c r="L6618" s="126"/>
      <c r="M6618" s="126"/>
      <c r="N6618" s="226">
        <v>0</v>
      </c>
      <c r="O6618" s="226">
        <v>1250</v>
      </c>
      <c r="P6618" s="126" t="s">
        <v>1331</v>
      </c>
    </row>
    <row r="6619" spans="1:16" ht="51">
      <c r="A6619" s="126" t="s">
        <v>620</v>
      </c>
      <c r="B6619" s="126"/>
      <c r="C6619" s="127" t="s">
        <v>714</v>
      </c>
      <c r="D6619" s="204">
        <v>43089</v>
      </c>
      <c r="E6619" s="126" t="s">
        <v>13620</v>
      </c>
      <c r="F6619" s="126" t="s">
        <v>3</v>
      </c>
      <c r="G6619" s="126">
        <v>1578334</v>
      </c>
      <c r="H6619" s="126"/>
      <c r="I6619" s="130" t="s">
        <v>16583</v>
      </c>
      <c r="J6619" s="126"/>
      <c r="K6619" s="126"/>
      <c r="L6619" s="126"/>
      <c r="M6619" s="126"/>
      <c r="N6619" s="226">
        <v>0</v>
      </c>
      <c r="O6619" s="226">
        <v>484</v>
      </c>
      <c r="P6619" s="126" t="s">
        <v>1331</v>
      </c>
    </row>
    <row r="6620" spans="1:16" ht="51">
      <c r="A6620" s="126" t="s">
        <v>620</v>
      </c>
      <c r="B6620" s="126"/>
      <c r="C6620" s="127" t="s">
        <v>714</v>
      </c>
      <c r="D6620" s="204">
        <v>43089</v>
      </c>
      <c r="E6620" s="126" t="s">
        <v>13621</v>
      </c>
      <c r="F6620" s="126" t="s">
        <v>3</v>
      </c>
      <c r="G6620" s="126">
        <v>1578336</v>
      </c>
      <c r="H6620" s="126"/>
      <c r="I6620" s="130" t="s">
        <v>16584</v>
      </c>
      <c r="J6620" s="126"/>
      <c r="K6620" s="126"/>
      <c r="L6620" s="126"/>
      <c r="M6620" s="126"/>
      <c r="N6620" s="226">
        <v>0</v>
      </c>
      <c r="O6620" s="226">
        <v>361</v>
      </c>
      <c r="P6620" s="126" t="s">
        <v>1331</v>
      </c>
    </row>
    <row r="6621" spans="1:16" ht="51">
      <c r="A6621" s="126" t="s">
        <v>620</v>
      </c>
      <c r="B6621" s="126"/>
      <c r="C6621" s="127" t="s">
        <v>714</v>
      </c>
      <c r="D6621" s="204">
        <v>43089</v>
      </c>
      <c r="E6621" s="126" t="s">
        <v>13622</v>
      </c>
      <c r="F6621" s="126" t="s">
        <v>3</v>
      </c>
      <c r="G6621" s="126">
        <v>1578338</v>
      </c>
      <c r="H6621" s="126"/>
      <c r="I6621" s="130" t="s">
        <v>16585</v>
      </c>
      <c r="J6621" s="126"/>
      <c r="K6621" s="126"/>
      <c r="L6621" s="126"/>
      <c r="M6621" s="126"/>
      <c r="N6621" s="226">
        <v>0</v>
      </c>
      <c r="O6621" s="226">
        <v>361</v>
      </c>
      <c r="P6621" s="126" t="s">
        <v>1331</v>
      </c>
    </row>
    <row r="6622" spans="1:16" ht="51">
      <c r="A6622" s="126" t="s">
        <v>620</v>
      </c>
      <c r="B6622" s="126"/>
      <c r="C6622" s="127" t="s">
        <v>714</v>
      </c>
      <c r="D6622" s="204">
        <v>43089</v>
      </c>
      <c r="E6622" s="126" t="s">
        <v>13623</v>
      </c>
      <c r="F6622" s="126" t="s">
        <v>3</v>
      </c>
      <c r="G6622" s="126">
        <v>1578339</v>
      </c>
      <c r="H6622" s="126"/>
      <c r="I6622" s="130" t="s">
        <v>16586</v>
      </c>
      <c r="J6622" s="126"/>
      <c r="K6622" s="126"/>
      <c r="L6622" s="126"/>
      <c r="M6622" s="126"/>
      <c r="N6622" s="226">
        <v>0</v>
      </c>
      <c r="O6622" s="226">
        <v>361</v>
      </c>
      <c r="P6622" s="126" t="s">
        <v>1331</v>
      </c>
    </row>
    <row r="6623" spans="1:16" ht="51">
      <c r="A6623" s="126" t="s">
        <v>620</v>
      </c>
      <c r="B6623" s="126"/>
      <c r="C6623" s="127" t="s">
        <v>714</v>
      </c>
      <c r="D6623" s="204">
        <v>43089</v>
      </c>
      <c r="E6623" s="126" t="s">
        <v>13624</v>
      </c>
      <c r="F6623" s="126" t="s">
        <v>3</v>
      </c>
      <c r="G6623" s="126">
        <v>1578342</v>
      </c>
      <c r="H6623" s="126"/>
      <c r="I6623" s="130" t="s">
        <v>16587</v>
      </c>
      <c r="J6623" s="126"/>
      <c r="K6623" s="126"/>
      <c r="L6623" s="126"/>
      <c r="M6623" s="126"/>
      <c r="N6623" s="226">
        <v>0</v>
      </c>
      <c r="O6623" s="226">
        <v>361</v>
      </c>
      <c r="P6623" s="126" t="s">
        <v>1331</v>
      </c>
    </row>
    <row r="6624" spans="1:16" ht="51">
      <c r="A6624" s="126" t="s">
        <v>620</v>
      </c>
      <c r="B6624" s="126"/>
      <c r="C6624" s="127" t="s">
        <v>714</v>
      </c>
      <c r="D6624" s="204">
        <v>43089</v>
      </c>
      <c r="E6624" s="126" t="s">
        <v>13625</v>
      </c>
      <c r="F6624" s="126" t="s">
        <v>3</v>
      </c>
      <c r="G6624" s="126">
        <v>1578343</v>
      </c>
      <c r="H6624" s="126"/>
      <c r="I6624" s="130" t="s">
        <v>16588</v>
      </c>
      <c r="J6624" s="126"/>
      <c r="K6624" s="126"/>
      <c r="L6624" s="126"/>
      <c r="M6624" s="126"/>
      <c r="N6624" s="226">
        <v>0</v>
      </c>
      <c r="O6624" s="223">
        <v>692</v>
      </c>
      <c r="P6624" s="126" t="s">
        <v>1331</v>
      </c>
    </row>
    <row r="6625" spans="1:16" ht="38.25">
      <c r="A6625" s="126">
        <v>592</v>
      </c>
      <c r="B6625" s="126"/>
      <c r="C6625" s="127" t="s">
        <v>863</v>
      </c>
      <c r="D6625" s="204">
        <v>43089</v>
      </c>
      <c r="E6625" s="126" t="s">
        <v>13626</v>
      </c>
      <c r="F6625" s="126" t="s">
        <v>3</v>
      </c>
      <c r="G6625" s="126">
        <v>1578344</v>
      </c>
      <c r="H6625" s="126"/>
      <c r="I6625" s="130" t="s">
        <v>16589</v>
      </c>
      <c r="J6625" s="126"/>
      <c r="K6625" s="126"/>
      <c r="L6625" s="126"/>
      <c r="M6625" s="126"/>
      <c r="N6625" s="226">
        <v>0</v>
      </c>
      <c r="O6625" s="226">
        <v>499.14</v>
      </c>
      <c r="P6625" s="126" t="s">
        <v>1331</v>
      </c>
    </row>
    <row r="6626" spans="1:16" ht="51">
      <c r="A6626" s="126">
        <v>592</v>
      </c>
      <c r="B6626" s="126"/>
      <c r="C6626" s="127" t="s">
        <v>863</v>
      </c>
      <c r="D6626" s="204">
        <v>43089</v>
      </c>
      <c r="E6626" s="126" t="s">
        <v>13627</v>
      </c>
      <c r="F6626" s="126" t="s">
        <v>3</v>
      </c>
      <c r="G6626" s="126">
        <v>1578346</v>
      </c>
      <c r="H6626" s="126"/>
      <c r="I6626" s="130" t="s">
        <v>16590</v>
      </c>
      <c r="J6626" s="126"/>
      <c r="K6626" s="126"/>
      <c r="L6626" s="126"/>
      <c r="M6626" s="126"/>
      <c r="N6626" s="226">
        <v>0</v>
      </c>
      <c r="O6626" s="223">
        <v>3784</v>
      </c>
      <c r="P6626" s="126" t="s">
        <v>1331</v>
      </c>
    </row>
    <row r="6627" spans="1:16" ht="51">
      <c r="A6627" s="126" t="s">
        <v>620</v>
      </c>
      <c r="B6627" s="126"/>
      <c r="C6627" s="127" t="s">
        <v>714</v>
      </c>
      <c r="D6627" s="204">
        <v>43089</v>
      </c>
      <c r="E6627" s="126" t="s">
        <v>13628</v>
      </c>
      <c r="F6627" s="126" t="s">
        <v>3</v>
      </c>
      <c r="G6627" s="126">
        <v>1578347</v>
      </c>
      <c r="H6627" s="126"/>
      <c r="I6627" s="130" t="s">
        <v>16591</v>
      </c>
      <c r="J6627" s="126"/>
      <c r="K6627" s="126"/>
      <c r="L6627" s="126"/>
      <c r="M6627" s="126"/>
      <c r="N6627" s="226">
        <v>0</v>
      </c>
      <c r="O6627" s="226">
        <v>692</v>
      </c>
      <c r="P6627" s="126" t="s">
        <v>1331</v>
      </c>
    </row>
    <row r="6628" spans="1:16" ht="63.75">
      <c r="A6628" s="126">
        <v>586</v>
      </c>
      <c r="B6628" s="126"/>
      <c r="C6628" s="127" t="s">
        <v>223</v>
      </c>
      <c r="D6628" s="204">
        <v>43089</v>
      </c>
      <c r="E6628" s="126" t="s">
        <v>13629</v>
      </c>
      <c r="F6628" s="126" t="s">
        <v>3</v>
      </c>
      <c r="G6628" s="126">
        <v>1578350</v>
      </c>
      <c r="H6628" s="126"/>
      <c r="I6628" s="130" t="s">
        <v>16592</v>
      </c>
      <c r="J6628" s="126"/>
      <c r="K6628" s="126"/>
      <c r="L6628" s="126"/>
      <c r="M6628" s="126"/>
      <c r="N6628" s="226">
        <v>0</v>
      </c>
      <c r="O6628" s="226">
        <v>2.5</v>
      </c>
      <c r="P6628" s="126" t="s">
        <v>1331</v>
      </c>
    </row>
    <row r="6629" spans="1:16" ht="63.75">
      <c r="A6629" s="126" t="s">
        <v>620</v>
      </c>
      <c r="B6629" s="126"/>
      <c r="C6629" s="127" t="s">
        <v>714</v>
      </c>
      <c r="D6629" s="204">
        <v>43089</v>
      </c>
      <c r="E6629" s="126" t="s">
        <v>13630</v>
      </c>
      <c r="F6629" s="126" t="s">
        <v>3</v>
      </c>
      <c r="G6629" s="126">
        <v>1578375</v>
      </c>
      <c r="H6629" s="126"/>
      <c r="I6629" s="130" t="s">
        <v>16593</v>
      </c>
      <c r="J6629" s="126"/>
      <c r="K6629" s="126"/>
      <c r="L6629" s="126"/>
      <c r="M6629" s="126"/>
      <c r="N6629" s="226">
        <v>0</v>
      </c>
      <c r="O6629" s="226">
        <v>885.63</v>
      </c>
      <c r="P6629" s="126" t="s">
        <v>1331</v>
      </c>
    </row>
    <row r="6630" spans="1:16" ht="51">
      <c r="A6630" s="126">
        <v>20</v>
      </c>
      <c r="B6630" s="126"/>
      <c r="C6630" s="127" t="s">
        <v>694</v>
      </c>
      <c r="D6630" s="204">
        <v>43089</v>
      </c>
      <c r="E6630" s="126" t="s">
        <v>13631</v>
      </c>
      <c r="F6630" s="126" t="s">
        <v>3</v>
      </c>
      <c r="G6630" s="126">
        <v>1578380</v>
      </c>
      <c r="H6630" s="126"/>
      <c r="I6630" s="130" t="s">
        <v>16594</v>
      </c>
      <c r="J6630" s="126"/>
      <c r="K6630" s="126"/>
      <c r="L6630" s="126"/>
      <c r="M6630" s="126"/>
      <c r="N6630" s="226">
        <v>0</v>
      </c>
      <c r="O6630" s="226">
        <v>39.5</v>
      </c>
      <c r="P6630" s="126" t="s">
        <v>1331</v>
      </c>
    </row>
    <row r="6631" spans="1:16" ht="51">
      <c r="A6631" s="126">
        <v>20</v>
      </c>
      <c r="B6631" s="126"/>
      <c r="C6631" s="127" t="s">
        <v>694</v>
      </c>
      <c r="D6631" s="204">
        <v>43089</v>
      </c>
      <c r="E6631" s="126" t="s">
        <v>13632</v>
      </c>
      <c r="F6631" s="126" t="s">
        <v>3</v>
      </c>
      <c r="G6631" s="126">
        <v>1578381</v>
      </c>
      <c r="H6631" s="126"/>
      <c r="I6631" s="130" t="s">
        <v>16595</v>
      </c>
      <c r="J6631" s="126"/>
      <c r="K6631" s="126"/>
      <c r="L6631" s="126"/>
      <c r="M6631" s="126"/>
      <c r="N6631" s="226">
        <v>0</v>
      </c>
      <c r="O6631" s="226">
        <v>17.3</v>
      </c>
      <c r="P6631" s="126" t="s">
        <v>1331</v>
      </c>
    </row>
    <row r="6632" spans="1:16" ht="51">
      <c r="A6632" s="126">
        <v>155</v>
      </c>
      <c r="B6632" s="126"/>
      <c r="C6632" s="127" t="s">
        <v>745</v>
      </c>
      <c r="D6632" s="204">
        <v>43089</v>
      </c>
      <c r="E6632" s="126" t="s">
        <v>13633</v>
      </c>
      <c r="F6632" s="126" t="s">
        <v>3</v>
      </c>
      <c r="G6632" s="126">
        <v>1578388</v>
      </c>
      <c r="H6632" s="126"/>
      <c r="I6632" s="130" t="s">
        <v>16596</v>
      </c>
      <c r="J6632" s="126"/>
      <c r="K6632" s="126"/>
      <c r="L6632" s="126"/>
      <c r="M6632" s="126"/>
      <c r="N6632" s="226">
        <v>0</v>
      </c>
      <c r="O6632" s="226">
        <v>742</v>
      </c>
      <c r="P6632" s="126" t="s">
        <v>1331</v>
      </c>
    </row>
    <row r="6633" spans="1:16" ht="38.25">
      <c r="A6633" s="126">
        <v>70</v>
      </c>
      <c r="B6633" s="126"/>
      <c r="C6633" s="127" t="s">
        <v>706</v>
      </c>
      <c r="D6633" s="204">
        <v>43089</v>
      </c>
      <c r="E6633" s="126" t="s">
        <v>13634</v>
      </c>
      <c r="F6633" s="126" t="s">
        <v>3</v>
      </c>
      <c r="G6633" s="126">
        <v>1578436</v>
      </c>
      <c r="H6633" s="126"/>
      <c r="I6633" s="130" t="s">
        <v>16597</v>
      </c>
      <c r="J6633" s="126"/>
      <c r="K6633" s="126"/>
      <c r="L6633" s="126"/>
      <c r="M6633" s="126"/>
      <c r="N6633" s="226">
        <v>0</v>
      </c>
      <c r="O6633" s="226">
        <v>25899.3</v>
      </c>
      <c r="P6633" s="126" t="s">
        <v>1331</v>
      </c>
    </row>
    <row r="6634" spans="1:16" ht="38.25">
      <c r="A6634" s="126">
        <v>254</v>
      </c>
      <c r="B6634" s="126"/>
      <c r="C6634" s="127" t="s">
        <v>780</v>
      </c>
      <c r="D6634" s="204">
        <v>43089</v>
      </c>
      <c r="E6634" s="126" t="s">
        <v>13635</v>
      </c>
      <c r="F6634" s="126" t="s">
        <v>3</v>
      </c>
      <c r="G6634" s="126">
        <v>1578453</v>
      </c>
      <c r="H6634" s="126"/>
      <c r="I6634" s="130" t="s">
        <v>16598</v>
      </c>
      <c r="J6634" s="126"/>
      <c r="K6634" s="126"/>
      <c r="L6634" s="126"/>
      <c r="M6634" s="126"/>
      <c r="N6634" s="226">
        <v>0</v>
      </c>
      <c r="O6634" s="226">
        <v>40</v>
      </c>
      <c r="P6634" s="126" t="s">
        <v>1331</v>
      </c>
    </row>
    <row r="6635" spans="1:16" ht="38.25">
      <c r="A6635" s="126">
        <v>254</v>
      </c>
      <c r="B6635" s="126"/>
      <c r="C6635" s="127" t="s">
        <v>780</v>
      </c>
      <c r="D6635" s="204">
        <v>43089</v>
      </c>
      <c r="E6635" s="126" t="s">
        <v>13636</v>
      </c>
      <c r="F6635" s="126" t="s">
        <v>3</v>
      </c>
      <c r="G6635" s="126">
        <v>1578455</v>
      </c>
      <c r="H6635" s="126"/>
      <c r="I6635" s="130" t="s">
        <v>16599</v>
      </c>
      <c r="J6635" s="126"/>
      <c r="K6635" s="126"/>
      <c r="L6635" s="126"/>
      <c r="M6635" s="126"/>
      <c r="N6635" s="226">
        <v>0</v>
      </c>
      <c r="O6635" s="226">
        <v>10</v>
      </c>
      <c r="P6635" s="126" t="s">
        <v>1331</v>
      </c>
    </row>
    <row r="6636" spans="1:16" ht="51">
      <c r="A6636" s="126">
        <v>681</v>
      </c>
      <c r="B6636" s="126"/>
      <c r="C6636" s="127" t="s">
        <v>238</v>
      </c>
      <c r="D6636" s="204">
        <v>43089</v>
      </c>
      <c r="E6636" s="126" t="s">
        <v>13637</v>
      </c>
      <c r="F6636" s="126" t="s">
        <v>3</v>
      </c>
      <c r="G6636" s="126">
        <v>1578484</v>
      </c>
      <c r="H6636" s="126"/>
      <c r="I6636" s="130" t="s">
        <v>16600</v>
      </c>
      <c r="J6636" s="126"/>
      <c r="K6636" s="126"/>
      <c r="L6636" s="126"/>
      <c r="M6636" s="126"/>
      <c r="N6636" s="226">
        <v>0</v>
      </c>
      <c r="O6636" s="226">
        <v>212</v>
      </c>
      <c r="P6636" s="126" t="s">
        <v>1331</v>
      </c>
    </row>
    <row r="6637" spans="1:16" ht="63.75">
      <c r="A6637" s="126">
        <v>681</v>
      </c>
      <c r="B6637" s="126"/>
      <c r="C6637" s="127" t="s">
        <v>238</v>
      </c>
      <c r="D6637" s="204">
        <v>43089</v>
      </c>
      <c r="E6637" s="126" t="s">
        <v>13638</v>
      </c>
      <c r="F6637" s="126" t="s">
        <v>3</v>
      </c>
      <c r="G6637" s="126">
        <v>1578487</v>
      </c>
      <c r="H6637" s="126"/>
      <c r="I6637" s="130" t="s">
        <v>16601</v>
      </c>
      <c r="J6637" s="126"/>
      <c r="K6637" s="126"/>
      <c r="L6637" s="126"/>
      <c r="M6637" s="126"/>
      <c r="N6637" s="226">
        <v>0</v>
      </c>
      <c r="O6637" s="226">
        <v>46</v>
      </c>
      <c r="P6637" s="126" t="s">
        <v>12606</v>
      </c>
    </row>
    <row r="6638" spans="1:16" ht="51">
      <c r="A6638" s="126">
        <v>523</v>
      </c>
      <c r="B6638" s="126"/>
      <c r="C6638" s="127" t="s">
        <v>846</v>
      </c>
      <c r="D6638" s="204">
        <v>43090</v>
      </c>
      <c r="E6638" s="126" t="s">
        <v>13639</v>
      </c>
      <c r="F6638" s="126" t="s">
        <v>3</v>
      </c>
      <c r="G6638" s="126">
        <v>1578597</v>
      </c>
      <c r="H6638" s="126"/>
      <c r="I6638" s="130" t="s">
        <v>16602</v>
      </c>
      <c r="J6638" s="126"/>
      <c r="K6638" s="126"/>
      <c r="L6638" s="126"/>
      <c r="M6638" s="126"/>
      <c r="N6638" s="226">
        <v>0</v>
      </c>
      <c r="O6638" s="226">
        <v>17.39</v>
      </c>
      <c r="P6638" s="126" t="s">
        <v>1331</v>
      </c>
    </row>
    <row r="6639" spans="1:16" ht="51">
      <c r="A6639" s="126">
        <v>523</v>
      </c>
      <c r="B6639" s="126"/>
      <c r="C6639" s="127" t="s">
        <v>846</v>
      </c>
      <c r="D6639" s="204">
        <v>43090</v>
      </c>
      <c r="E6639" s="126" t="s">
        <v>13640</v>
      </c>
      <c r="F6639" s="126" t="s">
        <v>3</v>
      </c>
      <c r="G6639" s="126">
        <v>1578598</v>
      </c>
      <c r="H6639" s="126"/>
      <c r="I6639" s="130" t="s">
        <v>16603</v>
      </c>
      <c r="J6639" s="126"/>
      <c r="K6639" s="126"/>
      <c r="L6639" s="126"/>
      <c r="M6639" s="126"/>
      <c r="N6639" s="226">
        <v>0</v>
      </c>
      <c r="O6639" s="226">
        <v>107.34</v>
      </c>
      <c r="P6639" s="126" t="s">
        <v>1331</v>
      </c>
    </row>
    <row r="6640" spans="1:16" ht="51">
      <c r="A6640" s="126">
        <v>523</v>
      </c>
      <c r="B6640" s="126"/>
      <c r="C6640" s="127" t="s">
        <v>846</v>
      </c>
      <c r="D6640" s="204">
        <v>43090</v>
      </c>
      <c r="E6640" s="126" t="s">
        <v>13641</v>
      </c>
      <c r="F6640" s="126" t="s">
        <v>3</v>
      </c>
      <c r="G6640" s="126">
        <v>1578601</v>
      </c>
      <c r="H6640" s="126"/>
      <c r="I6640" s="130" t="s">
        <v>16604</v>
      </c>
      <c r="J6640" s="126"/>
      <c r="K6640" s="126"/>
      <c r="L6640" s="126"/>
      <c r="M6640" s="126"/>
      <c r="N6640" s="226">
        <v>0</v>
      </c>
      <c r="O6640" s="226">
        <v>51.4</v>
      </c>
      <c r="P6640" s="126" t="s">
        <v>1331</v>
      </c>
    </row>
    <row r="6641" spans="1:16" ht="51">
      <c r="A6641" s="126">
        <v>523</v>
      </c>
      <c r="B6641" s="126"/>
      <c r="C6641" s="127" t="s">
        <v>846</v>
      </c>
      <c r="D6641" s="204">
        <v>43090</v>
      </c>
      <c r="E6641" s="126" t="s">
        <v>13642</v>
      </c>
      <c r="F6641" s="126" t="s">
        <v>3</v>
      </c>
      <c r="G6641" s="126">
        <v>1578602</v>
      </c>
      <c r="H6641" s="126"/>
      <c r="I6641" s="130" t="s">
        <v>16605</v>
      </c>
      <c r="J6641" s="126"/>
      <c r="K6641" s="126"/>
      <c r="L6641" s="126"/>
      <c r="M6641" s="126"/>
      <c r="N6641" s="226">
        <v>0</v>
      </c>
      <c r="O6641" s="226">
        <v>69.87</v>
      </c>
      <c r="P6641" s="126" t="s">
        <v>1331</v>
      </c>
    </row>
    <row r="6642" spans="1:16" ht="51">
      <c r="A6642" s="126">
        <v>523</v>
      </c>
      <c r="B6642" s="126"/>
      <c r="C6642" s="127" t="s">
        <v>846</v>
      </c>
      <c r="D6642" s="204">
        <v>43090</v>
      </c>
      <c r="E6642" s="126" t="s">
        <v>13643</v>
      </c>
      <c r="F6642" s="126" t="s">
        <v>3</v>
      </c>
      <c r="G6642" s="126">
        <v>1578607</v>
      </c>
      <c r="H6642" s="126"/>
      <c r="I6642" s="130" t="s">
        <v>16606</v>
      </c>
      <c r="J6642" s="126"/>
      <c r="K6642" s="126"/>
      <c r="L6642" s="126"/>
      <c r="M6642" s="126"/>
      <c r="N6642" s="226">
        <v>0</v>
      </c>
      <c r="O6642" s="226">
        <v>165.54</v>
      </c>
      <c r="P6642" s="126" t="s">
        <v>1331</v>
      </c>
    </row>
    <row r="6643" spans="1:16" ht="51">
      <c r="A6643" s="126">
        <v>523</v>
      </c>
      <c r="B6643" s="126"/>
      <c r="C6643" s="127" t="s">
        <v>846</v>
      </c>
      <c r="D6643" s="204">
        <v>43090</v>
      </c>
      <c r="E6643" s="126" t="s">
        <v>13644</v>
      </c>
      <c r="F6643" s="126" t="s">
        <v>3</v>
      </c>
      <c r="G6643" s="126">
        <v>1578610</v>
      </c>
      <c r="H6643" s="126"/>
      <c r="I6643" s="130" t="s">
        <v>16607</v>
      </c>
      <c r="J6643" s="126"/>
      <c r="K6643" s="126"/>
      <c r="L6643" s="126"/>
      <c r="M6643" s="126"/>
      <c r="N6643" s="226">
        <v>0</v>
      </c>
      <c r="O6643" s="226">
        <v>40.86</v>
      </c>
      <c r="P6643" s="126" t="s">
        <v>1331</v>
      </c>
    </row>
    <row r="6644" spans="1:16" ht="51">
      <c r="A6644" s="126">
        <v>523</v>
      </c>
      <c r="B6644" s="126"/>
      <c r="C6644" s="127" t="s">
        <v>846</v>
      </c>
      <c r="D6644" s="204">
        <v>43090</v>
      </c>
      <c r="E6644" s="126" t="s">
        <v>13645</v>
      </c>
      <c r="F6644" s="126" t="s">
        <v>3</v>
      </c>
      <c r="G6644" s="126">
        <v>1578613</v>
      </c>
      <c r="H6644" s="126"/>
      <c r="I6644" s="130" t="s">
        <v>16608</v>
      </c>
      <c r="J6644" s="126"/>
      <c r="K6644" s="126"/>
      <c r="L6644" s="126"/>
      <c r="M6644" s="126"/>
      <c r="N6644" s="226">
        <v>0</v>
      </c>
      <c r="O6644" s="226">
        <v>290.7</v>
      </c>
      <c r="P6644" s="126" t="s">
        <v>1331</v>
      </c>
    </row>
    <row r="6645" spans="1:16" ht="51">
      <c r="A6645" s="126">
        <v>86</v>
      </c>
      <c r="B6645" s="126"/>
      <c r="C6645" s="127" t="s">
        <v>711</v>
      </c>
      <c r="D6645" s="204">
        <v>43090</v>
      </c>
      <c r="E6645" s="126" t="s">
        <v>13646</v>
      </c>
      <c r="F6645" s="126" t="s">
        <v>3</v>
      </c>
      <c r="G6645" s="126">
        <v>1578615</v>
      </c>
      <c r="H6645" s="126"/>
      <c r="I6645" s="130" t="s">
        <v>16609</v>
      </c>
      <c r="J6645" s="126"/>
      <c r="K6645" s="126"/>
      <c r="L6645" s="126"/>
      <c r="M6645" s="126"/>
      <c r="N6645" s="226">
        <v>0</v>
      </c>
      <c r="O6645" s="226">
        <v>213</v>
      </c>
      <c r="P6645" s="126" t="s">
        <v>1331</v>
      </c>
    </row>
    <row r="6646" spans="1:16" ht="63.75">
      <c r="A6646" s="126" t="s">
        <v>623</v>
      </c>
      <c r="B6646" s="126"/>
      <c r="C6646" s="127" t="s">
        <v>716</v>
      </c>
      <c r="D6646" s="204">
        <v>43090</v>
      </c>
      <c r="E6646" s="126" t="s">
        <v>13647</v>
      </c>
      <c r="F6646" s="126" t="s">
        <v>3</v>
      </c>
      <c r="G6646" s="126">
        <v>1578617</v>
      </c>
      <c r="H6646" s="126"/>
      <c r="I6646" s="130" t="s">
        <v>16610</v>
      </c>
      <c r="J6646" s="126"/>
      <c r="K6646" s="126"/>
      <c r="L6646" s="126"/>
      <c r="M6646" s="126"/>
      <c r="N6646" s="226">
        <v>0</v>
      </c>
      <c r="O6646" s="226">
        <v>100000</v>
      </c>
      <c r="P6646" s="126" t="s">
        <v>1331</v>
      </c>
    </row>
    <row r="6647" spans="1:16" ht="63.75">
      <c r="A6647" s="126">
        <v>46</v>
      </c>
      <c r="B6647" s="126"/>
      <c r="C6647" s="127" t="s">
        <v>699</v>
      </c>
      <c r="D6647" s="204">
        <v>43090</v>
      </c>
      <c r="E6647" s="126" t="s">
        <v>13648</v>
      </c>
      <c r="F6647" s="126" t="s">
        <v>3</v>
      </c>
      <c r="G6647" s="126">
        <v>1578618</v>
      </c>
      <c r="H6647" s="126"/>
      <c r="I6647" s="130" t="s">
        <v>16611</v>
      </c>
      <c r="J6647" s="126"/>
      <c r="K6647" s="126"/>
      <c r="L6647" s="126"/>
      <c r="M6647" s="126"/>
      <c r="N6647" s="226">
        <v>0</v>
      </c>
      <c r="O6647" s="226">
        <v>160080</v>
      </c>
      <c r="P6647" s="126" t="s">
        <v>1331</v>
      </c>
    </row>
    <row r="6648" spans="1:16" ht="51">
      <c r="A6648" s="126">
        <v>86</v>
      </c>
      <c r="B6648" s="126"/>
      <c r="C6648" s="127" t="s">
        <v>711</v>
      </c>
      <c r="D6648" s="204">
        <v>43090</v>
      </c>
      <c r="E6648" s="126" t="s">
        <v>13649</v>
      </c>
      <c r="F6648" s="126" t="s">
        <v>3</v>
      </c>
      <c r="G6648" s="126">
        <v>1578619</v>
      </c>
      <c r="H6648" s="126"/>
      <c r="I6648" s="130" t="s">
        <v>16612</v>
      </c>
      <c r="J6648" s="126"/>
      <c r="K6648" s="126"/>
      <c r="L6648" s="126"/>
      <c r="M6648" s="126"/>
      <c r="N6648" s="226">
        <v>0</v>
      </c>
      <c r="O6648" s="226">
        <v>4426.13</v>
      </c>
      <c r="P6648" s="126" t="s">
        <v>1331</v>
      </c>
    </row>
    <row r="6649" spans="1:16" ht="51">
      <c r="A6649" s="126">
        <v>86</v>
      </c>
      <c r="B6649" s="126"/>
      <c r="C6649" s="127" t="s">
        <v>711</v>
      </c>
      <c r="D6649" s="204">
        <v>43090</v>
      </c>
      <c r="E6649" s="126" t="s">
        <v>13650</v>
      </c>
      <c r="F6649" s="126" t="s">
        <v>3</v>
      </c>
      <c r="G6649" s="126">
        <v>1578624</v>
      </c>
      <c r="H6649" s="126"/>
      <c r="I6649" s="130" t="s">
        <v>16613</v>
      </c>
      <c r="J6649" s="126"/>
      <c r="K6649" s="126"/>
      <c r="L6649" s="126"/>
      <c r="M6649" s="126"/>
      <c r="N6649" s="226">
        <v>0</v>
      </c>
      <c r="O6649" s="226">
        <v>2343.08</v>
      </c>
      <c r="P6649" s="126" t="s">
        <v>1331</v>
      </c>
    </row>
    <row r="6650" spans="1:16" ht="51">
      <c r="A6650" s="126">
        <v>86</v>
      </c>
      <c r="B6650" s="126"/>
      <c r="C6650" s="127" t="s">
        <v>711</v>
      </c>
      <c r="D6650" s="204">
        <v>43090</v>
      </c>
      <c r="E6650" s="126" t="s">
        <v>13651</v>
      </c>
      <c r="F6650" s="126" t="s">
        <v>3</v>
      </c>
      <c r="G6650" s="126">
        <v>1578628</v>
      </c>
      <c r="H6650" s="126"/>
      <c r="I6650" s="130" t="s">
        <v>16614</v>
      </c>
      <c r="J6650" s="126"/>
      <c r="K6650" s="126"/>
      <c r="L6650" s="126"/>
      <c r="M6650" s="126"/>
      <c r="N6650" s="226">
        <v>0</v>
      </c>
      <c r="O6650" s="226">
        <v>2164.41</v>
      </c>
      <c r="P6650" s="126" t="s">
        <v>1331</v>
      </c>
    </row>
    <row r="6651" spans="1:16" ht="51">
      <c r="A6651" s="126">
        <v>86</v>
      </c>
      <c r="B6651" s="126"/>
      <c r="C6651" s="127" t="s">
        <v>711</v>
      </c>
      <c r="D6651" s="204">
        <v>43090</v>
      </c>
      <c r="E6651" s="126" t="s">
        <v>13652</v>
      </c>
      <c r="F6651" s="126" t="s">
        <v>3</v>
      </c>
      <c r="G6651" s="126">
        <v>1578631</v>
      </c>
      <c r="H6651" s="126"/>
      <c r="I6651" s="130" t="s">
        <v>16615</v>
      </c>
      <c r="J6651" s="126"/>
      <c r="K6651" s="126"/>
      <c r="L6651" s="126"/>
      <c r="M6651" s="126"/>
      <c r="N6651" s="226">
        <v>0</v>
      </c>
      <c r="O6651" s="226">
        <v>3537</v>
      </c>
      <c r="P6651" s="126" t="s">
        <v>1331</v>
      </c>
    </row>
    <row r="6652" spans="1:16" ht="51">
      <c r="A6652" s="126">
        <v>578</v>
      </c>
      <c r="B6652" s="126"/>
      <c r="C6652" s="127" t="s">
        <v>854</v>
      </c>
      <c r="D6652" s="204">
        <v>43090</v>
      </c>
      <c r="E6652" s="126" t="s">
        <v>13653</v>
      </c>
      <c r="F6652" s="126" t="s">
        <v>3</v>
      </c>
      <c r="G6652" s="126">
        <v>1578634</v>
      </c>
      <c r="H6652" s="126"/>
      <c r="I6652" s="130" t="s">
        <v>16616</v>
      </c>
      <c r="J6652" s="126"/>
      <c r="K6652" s="126"/>
      <c r="L6652" s="126"/>
      <c r="M6652" s="126"/>
      <c r="N6652" s="226">
        <v>0</v>
      </c>
      <c r="O6652" s="226">
        <v>866.44</v>
      </c>
      <c r="P6652" s="126" t="s">
        <v>1331</v>
      </c>
    </row>
    <row r="6653" spans="1:16" ht="51">
      <c r="A6653" s="126">
        <v>523</v>
      </c>
      <c r="B6653" s="126"/>
      <c r="C6653" s="127" t="s">
        <v>846</v>
      </c>
      <c r="D6653" s="204">
        <v>43090</v>
      </c>
      <c r="E6653" s="126" t="s">
        <v>13654</v>
      </c>
      <c r="F6653" s="126" t="s">
        <v>3</v>
      </c>
      <c r="G6653" s="126">
        <v>1578639</v>
      </c>
      <c r="H6653" s="126"/>
      <c r="I6653" s="130" t="s">
        <v>16617</v>
      </c>
      <c r="J6653" s="126"/>
      <c r="K6653" s="126"/>
      <c r="L6653" s="126"/>
      <c r="M6653" s="126"/>
      <c r="N6653" s="226">
        <v>0</v>
      </c>
      <c r="O6653" s="226">
        <v>392</v>
      </c>
      <c r="P6653" s="126" t="s">
        <v>1331</v>
      </c>
    </row>
    <row r="6654" spans="1:16" ht="51">
      <c r="A6654" s="126">
        <v>86</v>
      </c>
      <c r="B6654" s="126"/>
      <c r="C6654" s="127" t="s">
        <v>711</v>
      </c>
      <c r="D6654" s="204">
        <v>43090</v>
      </c>
      <c r="E6654" s="126" t="s">
        <v>13655</v>
      </c>
      <c r="F6654" s="126" t="s">
        <v>3</v>
      </c>
      <c r="G6654" s="126">
        <v>1578641</v>
      </c>
      <c r="H6654" s="126"/>
      <c r="I6654" s="130" t="s">
        <v>16618</v>
      </c>
      <c r="J6654" s="126"/>
      <c r="K6654" s="126"/>
      <c r="L6654" s="126"/>
      <c r="M6654" s="126"/>
      <c r="N6654" s="226">
        <v>0</v>
      </c>
      <c r="O6654" s="226">
        <v>87880.15</v>
      </c>
      <c r="P6654" s="126" t="s">
        <v>1331</v>
      </c>
    </row>
    <row r="6655" spans="1:16" ht="63.75">
      <c r="A6655" s="126">
        <v>287</v>
      </c>
      <c r="B6655" s="126"/>
      <c r="C6655" s="127" t="s">
        <v>791</v>
      </c>
      <c r="D6655" s="204">
        <v>43090</v>
      </c>
      <c r="E6655" s="126" t="s">
        <v>13656</v>
      </c>
      <c r="F6655" s="126" t="s">
        <v>3</v>
      </c>
      <c r="G6655" s="126">
        <v>1578646</v>
      </c>
      <c r="H6655" s="126"/>
      <c r="I6655" s="130" t="s">
        <v>16619</v>
      </c>
      <c r="J6655" s="126"/>
      <c r="K6655" s="126"/>
      <c r="L6655" s="126"/>
      <c r="M6655" s="126"/>
      <c r="N6655" s="226">
        <v>0</v>
      </c>
      <c r="O6655" s="226">
        <v>7777.86</v>
      </c>
      <c r="P6655" s="126" t="s">
        <v>1331</v>
      </c>
    </row>
    <row r="6656" spans="1:16" ht="63.75">
      <c r="A6656" s="126">
        <v>287</v>
      </c>
      <c r="B6656" s="126"/>
      <c r="C6656" s="127" t="s">
        <v>791</v>
      </c>
      <c r="D6656" s="204">
        <v>43090</v>
      </c>
      <c r="E6656" s="126" t="s">
        <v>13657</v>
      </c>
      <c r="F6656" s="126" t="s">
        <v>3</v>
      </c>
      <c r="G6656" s="126">
        <v>1578651</v>
      </c>
      <c r="H6656" s="126"/>
      <c r="I6656" s="130" t="s">
        <v>16620</v>
      </c>
      <c r="J6656" s="126"/>
      <c r="K6656" s="126"/>
      <c r="L6656" s="126"/>
      <c r="M6656" s="126"/>
      <c r="N6656" s="226">
        <v>0</v>
      </c>
      <c r="O6656" s="226">
        <v>8492.56</v>
      </c>
      <c r="P6656" s="126" t="s">
        <v>1331</v>
      </c>
    </row>
    <row r="6657" spans="1:16" ht="51">
      <c r="A6657" s="126" t="s">
        <v>620</v>
      </c>
      <c r="B6657" s="126"/>
      <c r="C6657" s="127" t="s">
        <v>714</v>
      </c>
      <c r="D6657" s="204">
        <v>43090</v>
      </c>
      <c r="E6657" s="126" t="s">
        <v>13658</v>
      </c>
      <c r="F6657" s="126" t="s">
        <v>3</v>
      </c>
      <c r="G6657" s="126">
        <v>1578710</v>
      </c>
      <c r="H6657" s="126"/>
      <c r="I6657" s="130" t="s">
        <v>16621</v>
      </c>
      <c r="J6657" s="126"/>
      <c r="K6657" s="126"/>
      <c r="L6657" s="126"/>
      <c r="M6657" s="126"/>
      <c r="N6657" s="226">
        <v>0</v>
      </c>
      <c r="O6657" s="226">
        <v>153029.59</v>
      </c>
      <c r="P6657" s="126" t="s">
        <v>1331</v>
      </c>
    </row>
    <row r="6658" spans="1:16" ht="51">
      <c r="A6658" s="126">
        <v>117</v>
      </c>
      <c r="B6658" s="126"/>
      <c r="C6658" s="127" t="s">
        <v>723</v>
      </c>
      <c r="D6658" s="204">
        <v>43090</v>
      </c>
      <c r="E6658" s="126" t="s">
        <v>13659</v>
      </c>
      <c r="F6658" s="126" t="s">
        <v>3</v>
      </c>
      <c r="G6658" s="126">
        <v>1578730</v>
      </c>
      <c r="H6658" s="126"/>
      <c r="I6658" s="130" t="s">
        <v>16622</v>
      </c>
      <c r="J6658" s="126"/>
      <c r="K6658" s="126"/>
      <c r="L6658" s="126"/>
      <c r="M6658" s="126"/>
      <c r="N6658" s="226">
        <v>0</v>
      </c>
      <c r="O6658" s="226">
        <v>2163</v>
      </c>
      <c r="P6658" s="126" t="s">
        <v>1331</v>
      </c>
    </row>
    <row r="6659" spans="1:16" ht="51">
      <c r="A6659" s="126">
        <v>574</v>
      </c>
      <c r="B6659" s="126"/>
      <c r="C6659" s="127" t="s">
        <v>851</v>
      </c>
      <c r="D6659" s="204">
        <v>43090</v>
      </c>
      <c r="E6659" s="126" t="s">
        <v>13660</v>
      </c>
      <c r="F6659" s="126" t="s">
        <v>3</v>
      </c>
      <c r="G6659" s="126">
        <v>1578731</v>
      </c>
      <c r="H6659" s="126"/>
      <c r="I6659" s="130" t="s">
        <v>16623</v>
      </c>
      <c r="J6659" s="126"/>
      <c r="K6659" s="126"/>
      <c r="L6659" s="126"/>
      <c r="M6659" s="126"/>
      <c r="N6659" s="226">
        <v>0</v>
      </c>
      <c r="O6659" s="226">
        <v>78892.899999999994</v>
      </c>
      <c r="P6659" s="126" t="s">
        <v>1331</v>
      </c>
    </row>
    <row r="6660" spans="1:16" ht="51">
      <c r="A6660" s="126">
        <v>574</v>
      </c>
      <c r="B6660" s="126"/>
      <c r="C6660" s="127" t="s">
        <v>851</v>
      </c>
      <c r="D6660" s="204">
        <v>43090</v>
      </c>
      <c r="E6660" s="126" t="s">
        <v>13661</v>
      </c>
      <c r="F6660" s="126" t="s">
        <v>3</v>
      </c>
      <c r="G6660" s="126">
        <v>1578738</v>
      </c>
      <c r="H6660" s="126"/>
      <c r="I6660" s="130" t="s">
        <v>16624</v>
      </c>
      <c r="J6660" s="126"/>
      <c r="K6660" s="126"/>
      <c r="L6660" s="126"/>
      <c r="M6660" s="126"/>
      <c r="N6660" s="226">
        <v>0</v>
      </c>
      <c r="O6660" s="226">
        <v>17957.900000000001</v>
      </c>
      <c r="P6660" s="126" t="s">
        <v>1331</v>
      </c>
    </row>
    <row r="6661" spans="1:16" ht="51">
      <c r="A6661" s="126">
        <v>20</v>
      </c>
      <c r="B6661" s="126"/>
      <c r="C6661" s="127" t="s">
        <v>694</v>
      </c>
      <c r="D6661" s="204">
        <v>43090</v>
      </c>
      <c r="E6661" s="126" t="s">
        <v>13662</v>
      </c>
      <c r="F6661" s="126" t="s">
        <v>3</v>
      </c>
      <c r="G6661" s="126">
        <v>1578764</v>
      </c>
      <c r="H6661" s="126"/>
      <c r="I6661" s="130" t="s">
        <v>16625</v>
      </c>
      <c r="J6661" s="126"/>
      <c r="K6661" s="126"/>
      <c r="L6661" s="126"/>
      <c r="M6661" s="126"/>
      <c r="N6661" s="226">
        <v>0</v>
      </c>
      <c r="O6661" s="226">
        <v>28999.38</v>
      </c>
      <c r="P6661" s="126" t="s">
        <v>1331</v>
      </c>
    </row>
    <row r="6662" spans="1:16" ht="63.75">
      <c r="A6662" s="126">
        <v>20</v>
      </c>
      <c r="B6662" s="126"/>
      <c r="C6662" s="127" t="s">
        <v>694</v>
      </c>
      <c r="D6662" s="204">
        <v>43090</v>
      </c>
      <c r="E6662" s="126" t="s">
        <v>13663</v>
      </c>
      <c r="F6662" s="126" t="s">
        <v>3</v>
      </c>
      <c r="G6662" s="126">
        <v>1578770</v>
      </c>
      <c r="H6662" s="126"/>
      <c r="I6662" s="130" t="s">
        <v>16626</v>
      </c>
      <c r="J6662" s="126"/>
      <c r="K6662" s="126"/>
      <c r="L6662" s="126"/>
      <c r="M6662" s="126"/>
      <c r="N6662" s="226">
        <v>0</v>
      </c>
      <c r="O6662" s="226">
        <v>61177.62</v>
      </c>
      <c r="P6662" s="126" t="s">
        <v>12606</v>
      </c>
    </row>
    <row r="6663" spans="1:16" ht="63.75">
      <c r="A6663" s="126">
        <v>20</v>
      </c>
      <c r="B6663" s="126"/>
      <c r="C6663" s="127" t="s">
        <v>694</v>
      </c>
      <c r="D6663" s="204">
        <v>43090</v>
      </c>
      <c r="E6663" s="126" t="s">
        <v>13664</v>
      </c>
      <c r="F6663" s="126" t="s">
        <v>3</v>
      </c>
      <c r="G6663" s="126">
        <v>1578778</v>
      </c>
      <c r="H6663" s="126"/>
      <c r="I6663" s="130" t="s">
        <v>16627</v>
      </c>
      <c r="J6663" s="126"/>
      <c r="K6663" s="126"/>
      <c r="L6663" s="126"/>
      <c r="M6663" s="126"/>
      <c r="N6663" s="226">
        <v>0</v>
      </c>
      <c r="O6663" s="226">
        <v>30342.9</v>
      </c>
      <c r="P6663" s="126" t="s">
        <v>12606</v>
      </c>
    </row>
    <row r="6664" spans="1:16" ht="63.75">
      <c r="A6664" s="126">
        <v>670</v>
      </c>
      <c r="B6664" s="126"/>
      <c r="C6664" s="127" t="s">
        <v>236</v>
      </c>
      <c r="D6664" s="204">
        <v>43090</v>
      </c>
      <c r="E6664" s="126" t="s">
        <v>13665</v>
      </c>
      <c r="F6664" s="126" t="s">
        <v>3</v>
      </c>
      <c r="G6664" s="126">
        <v>1578848</v>
      </c>
      <c r="H6664" s="126"/>
      <c r="I6664" s="130" t="s">
        <v>16628</v>
      </c>
      <c r="J6664" s="126"/>
      <c r="K6664" s="126"/>
      <c r="L6664" s="126"/>
      <c r="M6664" s="126"/>
      <c r="N6664" s="226">
        <v>0</v>
      </c>
      <c r="O6664" s="226">
        <v>186500</v>
      </c>
      <c r="P6664" s="126" t="s">
        <v>1331</v>
      </c>
    </row>
    <row r="6665" spans="1:16" ht="63.75">
      <c r="A6665" s="126">
        <v>290</v>
      </c>
      <c r="B6665" s="126"/>
      <c r="C6665" s="127" t="s">
        <v>794</v>
      </c>
      <c r="D6665" s="204">
        <v>43090</v>
      </c>
      <c r="E6665" s="126" t="s">
        <v>13666</v>
      </c>
      <c r="F6665" s="126" t="s">
        <v>3</v>
      </c>
      <c r="G6665" s="126">
        <v>1578865</v>
      </c>
      <c r="H6665" s="126"/>
      <c r="I6665" s="130" t="s">
        <v>16629</v>
      </c>
      <c r="J6665" s="126"/>
      <c r="K6665" s="126"/>
      <c r="L6665" s="126"/>
      <c r="M6665" s="126"/>
      <c r="N6665" s="226">
        <v>0</v>
      </c>
      <c r="O6665" s="226">
        <v>97828.59</v>
      </c>
      <c r="P6665" s="126" t="s">
        <v>1331</v>
      </c>
    </row>
    <row r="6666" spans="1:16" ht="51">
      <c r="A6666" s="126">
        <v>48</v>
      </c>
      <c r="B6666" s="126"/>
      <c r="C6666" s="127" t="s">
        <v>701</v>
      </c>
      <c r="D6666" s="204">
        <v>43090</v>
      </c>
      <c r="E6666" s="126" t="s">
        <v>13667</v>
      </c>
      <c r="F6666" s="126" t="s">
        <v>3</v>
      </c>
      <c r="G6666" s="126">
        <v>1578583</v>
      </c>
      <c r="H6666" s="126"/>
      <c r="I6666" s="130" t="s">
        <v>16630</v>
      </c>
      <c r="J6666" s="126"/>
      <c r="K6666" s="126"/>
      <c r="L6666" s="126"/>
      <c r="M6666" s="126"/>
      <c r="N6666" s="226">
        <v>0</v>
      </c>
      <c r="O6666" s="226">
        <v>181.5</v>
      </c>
      <c r="P6666" s="126" t="s">
        <v>1331</v>
      </c>
    </row>
    <row r="6667" spans="1:16" ht="51">
      <c r="A6667" s="126">
        <v>48</v>
      </c>
      <c r="B6667" s="126"/>
      <c r="C6667" s="127" t="s">
        <v>701</v>
      </c>
      <c r="D6667" s="204">
        <v>43090</v>
      </c>
      <c r="E6667" s="126" t="s">
        <v>13668</v>
      </c>
      <c r="F6667" s="126" t="s">
        <v>3</v>
      </c>
      <c r="G6667" s="126">
        <v>1578586</v>
      </c>
      <c r="H6667" s="126"/>
      <c r="I6667" s="130" t="s">
        <v>16631</v>
      </c>
      <c r="J6667" s="126"/>
      <c r="K6667" s="126"/>
      <c r="L6667" s="126"/>
      <c r="M6667" s="126"/>
      <c r="N6667" s="226">
        <v>0</v>
      </c>
      <c r="O6667" s="226">
        <v>161.5</v>
      </c>
      <c r="P6667" s="126" t="s">
        <v>1331</v>
      </c>
    </row>
    <row r="6668" spans="1:16" ht="51">
      <c r="A6668" s="126">
        <v>48</v>
      </c>
      <c r="B6668" s="126"/>
      <c r="C6668" s="127" t="s">
        <v>701</v>
      </c>
      <c r="D6668" s="204">
        <v>43090</v>
      </c>
      <c r="E6668" s="126" t="s">
        <v>13669</v>
      </c>
      <c r="F6668" s="126" t="s">
        <v>3</v>
      </c>
      <c r="G6668" s="126">
        <v>1578588</v>
      </c>
      <c r="H6668" s="126"/>
      <c r="I6668" s="130" t="s">
        <v>16632</v>
      </c>
      <c r="J6668" s="126"/>
      <c r="K6668" s="126"/>
      <c r="L6668" s="126"/>
      <c r="M6668" s="126"/>
      <c r="N6668" s="226">
        <v>0</v>
      </c>
      <c r="O6668" s="226">
        <v>127.5</v>
      </c>
      <c r="P6668" s="126" t="s">
        <v>1331</v>
      </c>
    </row>
    <row r="6669" spans="1:16" ht="51">
      <c r="A6669" s="126">
        <v>48</v>
      </c>
      <c r="B6669" s="126"/>
      <c r="C6669" s="127" t="s">
        <v>701</v>
      </c>
      <c r="D6669" s="204">
        <v>43090</v>
      </c>
      <c r="E6669" s="126" t="s">
        <v>13670</v>
      </c>
      <c r="F6669" s="126" t="s">
        <v>3</v>
      </c>
      <c r="G6669" s="126">
        <v>1578589</v>
      </c>
      <c r="H6669" s="126"/>
      <c r="I6669" s="130" t="s">
        <v>16633</v>
      </c>
      <c r="J6669" s="126"/>
      <c r="K6669" s="126"/>
      <c r="L6669" s="126"/>
      <c r="M6669" s="126"/>
      <c r="N6669" s="226">
        <v>0</v>
      </c>
      <c r="O6669" s="226">
        <v>371</v>
      </c>
      <c r="P6669" s="126" t="s">
        <v>1331</v>
      </c>
    </row>
    <row r="6670" spans="1:16" ht="51">
      <c r="A6670" s="126" t="s">
        <v>620</v>
      </c>
      <c r="B6670" s="126"/>
      <c r="C6670" s="127" t="s">
        <v>714</v>
      </c>
      <c r="D6670" s="204">
        <v>43090</v>
      </c>
      <c r="E6670" s="126" t="s">
        <v>13671</v>
      </c>
      <c r="F6670" s="126" t="s">
        <v>3</v>
      </c>
      <c r="G6670" s="126">
        <v>1578600</v>
      </c>
      <c r="H6670" s="126"/>
      <c r="I6670" s="130" t="s">
        <v>16634</v>
      </c>
      <c r="J6670" s="126"/>
      <c r="K6670" s="126"/>
      <c r="L6670" s="126"/>
      <c r="M6670" s="126"/>
      <c r="N6670" s="226">
        <v>0</v>
      </c>
      <c r="O6670" s="226">
        <v>2770.42</v>
      </c>
      <c r="P6670" s="126" t="s">
        <v>1331</v>
      </c>
    </row>
    <row r="6671" spans="1:16" ht="51">
      <c r="A6671" s="126" t="s">
        <v>620</v>
      </c>
      <c r="B6671" s="126"/>
      <c r="C6671" s="127" t="s">
        <v>714</v>
      </c>
      <c r="D6671" s="204">
        <v>43090</v>
      </c>
      <c r="E6671" s="126" t="s">
        <v>13672</v>
      </c>
      <c r="F6671" s="126" t="s">
        <v>3</v>
      </c>
      <c r="G6671" s="126">
        <v>1578654</v>
      </c>
      <c r="H6671" s="126"/>
      <c r="I6671" s="130" t="s">
        <v>16635</v>
      </c>
      <c r="J6671" s="126"/>
      <c r="K6671" s="126"/>
      <c r="L6671" s="126"/>
      <c r="M6671" s="126"/>
      <c r="N6671" s="226">
        <v>0</v>
      </c>
      <c r="O6671" s="226">
        <v>80</v>
      </c>
      <c r="P6671" s="126" t="s">
        <v>1331</v>
      </c>
    </row>
    <row r="6672" spans="1:16" ht="51">
      <c r="A6672" s="126" t="s">
        <v>620</v>
      </c>
      <c r="B6672" s="126"/>
      <c r="C6672" s="127" t="s">
        <v>714</v>
      </c>
      <c r="D6672" s="204">
        <v>43090</v>
      </c>
      <c r="E6672" s="126" t="s">
        <v>13673</v>
      </c>
      <c r="F6672" s="126" t="s">
        <v>3</v>
      </c>
      <c r="G6672" s="126">
        <v>1578657</v>
      </c>
      <c r="H6672" s="126"/>
      <c r="I6672" s="130" t="s">
        <v>16636</v>
      </c>
      <c r="J6672" s="126"/>
      <c r="K6672" s="126"/>
      <c r="L6672" s="126"/>
      <c r="M6672" s="126"/>
      <c r="N6672" s="226">
        <v>0</v>
      </c>
      <c r="O6672" s="226">
        <v>60</v>
      </c>
      <c r="P6672" s="126" t="s">
        <v>1331</v>
      </c>
    </row>
    <row r="6673" spans="1:16" ht="51">
      <c r="A6673" s="126" t="s">
        <v>620</v>
      </c>
      <c r="B6673" s="126"/>
      <c r="C6673" s="127" t="s">
        <v>714</v>
      </c>
      <c r="D6673" s="204">
        <v>43090</v>
      </c>
      <c r="E6673" s="126" t="s">
        <v>13674</v>
      </c>
      <c r="F6673" s="126" t="s">
        <v>3</v>
      </c>
      <c r="G6673" s="126">
        <v>1578661</v>
      </c>
      <c r="H6673" s="126"/>
      <c r="I6673" s="130" t="s">
        <v>16637</v>
      </c>
      <c r="J6673" s="126"/>
      <c r="K6673" s="126"/>
      <c r="L6673" s="126"/>
      <c r="M6673" s="126"/>
      <c r="N6673" s="226">
        <v>0</v>
      </c>
      <c r="O6673" s="226">
        <v>30</v>
      </c>
      <c r="P6673" s="126" t="s">
        <v>1331</v>
      </c>
    </row>
    <row r="6674" spans="1:16" ht="51">
      <c r="A6674" s="126" t="s">
        <v>620</v>
      </c>
      <c r="B6674" s="126"/>
      <c r="C6674" s="127" t="s">
        <v>714</v>
      </c>
      <c r="D6674" s="204">
        <v>43090</v>
      </c>
      <c r="E6674" s="126" t="s">
        <v>13675</v>
      </c>
      <c r="F6674" s="126" t="s">
        <v>3</v>
      </c>
      <c r="G6674" s="126">
        <v>1578663</v>
      </c>
      <c r="H6674" s="126"/>
      <c r="I6674" s="130" t="s">
        <v>16638</v>
      </c>
      <c r="J6674" s="126"/>
      <c r="K6674" s="126"/>
      <c r="L6674" s="126"/>
      <c r="M6674" s="126"/>
      <c r="N6674" s="226">
        <v>0</v>
      </c>
      <c r="O6674" s="226">
        <v>60</v>
      </c>
      <c r="P6674" s="126" t="s">
        <v>1331</v>
      </c>
    </row>
    <row r="6675" spans="1:16" ht="38.25">
      <c r="A6675" s="126">
        <v>16</v>
      </c>
      <c r="B6675" s="126"/>
      <c r="C6675" s="127" t="s">
        <v>693</v>
      </c>
      <c r="D6675" s="204">
        <v>43090</v>
      </c>
      <c r="E6675" s="126" t="s">
        <v>13676</v>
      </c>
      <c r="F6675" s="126" t="s">
        <v>3</v>
      </c>
      <c r="G6675" s="126">
        <v>1578684</v>
      </c>
      <c r="H6675" s="126"/>
      <c r="I6675" s="130" t="s">
        <v>16639</v>
      </c>
      <c r="J6675" s="126"/>
      <c r="K6675" s="126"/>
      <c r="L6675" s="126"/>
      <c r="M6675" s="126"/>
      <c r="N6675" s="226">
        <v>0</v>
      </c>
      <c r="O6675" s="226">
        <v>1092.06</v>
      </c>
      <c r="P6675" s="126" t="s">
        <v>1331</v>
      </c>
    </row>
    <row r="6676" spans="1:16" ht="51">
      <c r="A6676" s="126" t="s">
        <v>620</v>
      </c>
      <c r="B6676" s="126"/>
      <c r="C6676" s="127" t="s">
        <v>714</v>
      </c>
      <c r="D6676" s="204">
        <v>43090</v>
      </c>
      <c r="E6676" s="126" t="s">
        <v>13677</v>
      </c>
      <c r="F6676" s="126" t="s">
        <v>3</v>
      </c>
      <c r="G6676" s="126">
        <v>1578726</v>
      </c>
      <c r="H6676" s="126"/>
      <c r="I6676" s="130" t="s">
        <v>16640</v>
      </c>
      <c r="J6676" s="126"/>
      <c r="K6676" s="126"/>
      <c r="L6676" s="126"/>
      <c r="M6676" s="126"/>
      <c r="N6676" s="226">
        <v>0</v>
      </c>
      <c r="O6676" s="226">
        <v>0.31</v>
      </c>
      <c r="P6676" s="126" t="s">
        <v>1331</v>
      </c>
    </row>
    <row r="6677" spans="1:16" ht="51">
      <c r="A6677" s="126" t="s">
        <v>620</v>
      </c>
      <c r="B6677" s="126"/>
      <c r="C6677" s="127" t="s">
        <v>714</v>
      </c>
      <c r="D6677" s="204">
        <v>43090</v>
      </c>
      <c r="E6677" s="126" t="s">
        <v>13678</v>
      </c>
      <c r="F6677" s="126" t="s">
        <v>3</v>
      </c>
      <c r="G6677" s="126">
        <v>1578759</v>
      </c>
      <c r="H6677" s="126"/>
      <c r="I6677" s="130" t="s">
        <v>16641</v>
      </c>
      <c r="J6677" s="126"/>
      <c r="K6677" s="126"/>
      <c r="L6677" s="126"/>
      <c r="M6677" s="126"/>
      <c r="N6677" s="226">
        <v>0</v>
      </c>
      <c r="O6677" s="226">
        <v>290.39999999999998</v>
      </c>
      <c r="P6677" s="126" t="s">
        <v>1331</v>
      </c>
    </row>
    <row r="6678" spans="1:16" ht="51">
      <c r="A6678" s="126" t="s">
        <v>620</v>
      </c>
      <c r="B6678" s="126"/>
      <c r="C6678" s="127" t="s">
        <v>714</v>
      </c>
      <c r="D6678" s="204">
        <v>43090</v>
      </c>
      <c r="E6678" s="126" t="s">
        <v>13679</v>
      </c>
      <c r="F6678" s="126" t="s">
        <v>3</v>
      </c>
      <c r="G6678" s="126">
        <v>1578765</v>
      </c>
      <c r="H6678" s="126"/>
      <c r="I6678" s="130" t="s">
        <v>16642</v>
      </c>
      <c r="J6678" s="126"/>
      <c r="K6678" s="126"/>
      <c r="L6678" s="126"/>
      <c r="M6678" s="126"/>
      <c r="N6678" s="226">
        <v>0</v>
      </c>
      <c r="O6678" s="226">
        <v>2856.19</v>
      </c>
      <c r="P6678" s="126" t="s">
        <v>1331</v>
      </c>
    </row>
    <row r="6679" spans="1:16" ht="51">
      <c r="A6679" s="126" t="s">
        <v>620</v>
      </c>
      <c r="B6679" s="126"/>
      <c r="C6679" s="127" t="s">
        <v>714</v>
      </c>
      <c r="D6679" s="204">
        <v>43090</v>
      </c>
      <c r="E6679" s="126" t="s">
        <v>13680</v>
      </c>
      <c r="F6679" s="126" t="s">
        <v>3</v>
      </c>
      <c r="G6679" s="126">
        <v>1578769</v>
      </c>
      <c r="H6679" s="126"/>
      <c r="I6679" s="130" t="s">
        <v>16643</v>
      </c>
      <c r="J6679" s="126"/>
      <c r="K6679" s="126"/>
      <c r="L6679" s="126"/>
      <c r="M6679" s="126"/>
      <c r="N6679" s="226">
        <v>0</v>
      </c>
      <c r="O6679" s="226">
        <v>205.06</v>
      </c>
      <c r="P6679" s="126" t="s">
        <v>1331</v>
      </c>
    </row>
    <row r="6680" spans="1:16" ht="51">
      <c r="A6680" s="126" t="s">
        <v>620</v>
      </c>
      <c r="B6680" s="126"/>
      <c r="C6680" s="127" t="s">
        <v>714</v>
      </c>
      <c r="D6680" s="204">
        <v>43090</v>
      </c>
      <c r="E6680" s="126" t="s">
        <v>13681</v>
      </c>
      <c r="F6680" s="126" t="s">
        <v>3</v>
      </c>
      <c r="G6680" s="126">
        <v>1578774</v>
      </c>
      <c r="H6680" s="126"/>
      <c r="I6680" s="130" t="s">
        <v>16644</v>
      </c>
      <c r="J6680" s="126"/>
      <c r="K6680" s="126"/>
      <c r="L6680" s="126"/>
      <c r="M6680" s="126"/>
      <c r="N6680" s="226">
        <v>0</v>
      </c>
      <c r="O6680" s="226">
        <v>1907.04</v>
      </c>
      <c r="P6680" s="126" t="s">
        <v>1331</v>
      </c>
    </row>
    <row r="6681" spans="1:16" ht="63.75">
      <c r="A6681" s="126" t="s">
        <v>620</v>
      </c>
      <c r="B6681" s="126"/>
      <c r="C6681" s="127" t="s">
        <v>714</v>
      </c>
      <c r="D6681" s="204">
        <v>43090</v>
      </c>
      <c r="E6681" s="126" t="s">
        <v>13682</v>
      </c>
      <c r="F6681" s="126" t="s">
        <v>3</v>
      </c>
      <c r="G6681" s="126">
        <v>1578776</v>
      </c>
      <c r="H6681" s="126"/>
      <c r="I6681" s="130" t="s">
        <v>16645</v>
      </c>
      <c r="J6681" s="126"/>
      <c r="K6681" s="126"/>
      <c r="L6681" s="126"/>
      <c r="M6681" s="126"/>
      <c r="N6681" s="226">
        <v>0</v>
      </c>
      <c r="O6681" s="226">
        <v>1722.29</v>
      </c>
      <c r="P6681" s="126" t="s">
        <v>1331</v>
      </c>
    </row>
    <row r="6682" spans="1:16" ht="51">
      <c r="A6682" s="126" t="s">
        <v>620</v>
      </c>
      <c r="B6682" s="126"/>
      <c r="C6682" s="127" t="s">
        <v>714</v>
      </c>
      <c r="D6682" s="204">
        <v>43090</v>
      </c>
      <c r="E6682" s="126" t="s">
        <v>13683</v>
      </c>
      <c r="F6682" s="126" t="s">
        <v>3</v>
      </c>
      <c r="G6682" s="126">
        <v>1578779</v>
      </c>
      <c r="H6682" s="126"/>
      <c r="I6682" s="130" t="s">
        <v>16646</v>
      </c>
      <c r="J6682" s="126"/>
      <c r="K6682" s="126"/>
      <c r="L6682" s="126"/>
      <c r="M6682" s="126"/>
      <c r="N6682" s="226">
        <v>0</v>
      </c>
      <c r="O6682" s="226">
        <v>116.01</v>
      </c>
      <c r="P6682" s="126" t="s">
        <v>1331</v>
      </c>
    </row>
    <row r="6683" spans="1:16" ht="63.75">
      <c r="A6683" s="126" t="s">
        <v>620</v>
      </c>
      <c r="B6683" s="126"/>
      <c r="C6683" s="127" t="s">
        <v>714</v>
      </c>
      <c r="D6683" s="204">
        <v>43090</v>
      </c>
      <c r="E6683" s="126" t="s">
        <v>13684</v>
      </c>
      <c r="F6683" s="126" t="s">
        <v>3</v>
      </c>
      <c r="G6683" s="126">
        <v>1578782</v>
      </c>
      <c r="H6683" s="126"/>
      <c r="I6683" s="130" t="s">
        <v>16647</v>
      </c>
      <c r="J6683" s="126"/>
      <c r="K6683" s="126"/>
      <c r="L6683" s="126"/>
      <c r="M6683" s="126"/>
      <c r="N6683" s="226">
        <v>0</v>
      </c>
      <c r="O6683" s="226">
        <v>897.5</v>
      </c>
      <c r="P6683" s="126" t="s">
        <v>1331</v>
      </c>
    </row>
    <row r="6684" spans="1:16" ht="51">
      <c r="A6684" s="126" t="s">
        <v>620</v>
      </c>
      <c r="B6684" s="126"/>
      <c r="C6684" s="127" t="s">
        <v>714</v>
      </c>
      <c r="D6684" s="204">
        <v>43090</v>
      </c>
      <c r="E6684" s="126" t="s">
        <v>13685</v>
      </c>
      <c r="F6684" s="126" t="s">
        <v>3</v>
      </c>
      <c r="G6684" s="126">
        <v>1578785</v>
      </c>
      <c r="H6684" s="126"/>
      <c r="I6684" s="130" t="s">
        <v>16648</v>
      </c>
      <c r="J6684" s="126"/>
      <c r="K6684" s="126"/>
      <c r="L6684" s="126"/>
      <c r="M6684" s="126"/>
      <c r="N6684" s="226">
        <v>0</v>
      </c>
      <c r="O6684" s="226">
        <v>7.7</v>
      </c>
      <c r="P6684" s="126" t="s">
        <v>1331</v>
      </c>
    </row>
    <row r="6685" spans="1:16" ht="51">
      <c r="A6685" s="126" t="s">
        <v>620</v>
      </c>
      <c r="B6685" s="126"/>
      <c r="C6685" s="127" t="s">
        <v>714</v>
      </c>
      <c r="D6685" s="204">
        <v>43090</v>
      </c>
      <c r="E6685" s="126" t="s">
        <v>13686</v>
      </c>
      <c r="F6685" s="126" t="s">
        <v>3</v>
      </c>
      <c r="G6685" s="126">
        <v>1578788</v>
      </c>
      <c r="H6685" s="126"/>
      <c r="I6685" s="130" t="s">
        <v>16649</v>
      </c>
      <c r="J6685" s="126"/>
      <c r="K6685" s="126"/>
      <c r="L6685" s="126"/>
      <c r="M6685" s="126"/>
      <c r="N6685" s="226">
        <v>0</v>
      </c>
      <c r="O6685" s="226">
        <v>1340.76</v>
      </c>
      <c r="P6685" s="126" t="s">
        <v>1331</v>
      </c>
    </row>
    <row r="6686" spans="1:16" ht="51">
      <c r="A6686" s="126" t="s">
        <v>620</v>
      </c>
      <c r="B6686" s="126"/>
      <c r="C6686" s="127" t="s">
        <v>714</v>
      </c>
      <c r="D6686" s="204">
        <v>43090</v>
      </c>
      <c r="E6686" s="126" t="s">
        <v>13687</v>
      </c>
      <c r="F6686" s="126" t="s">
        <v>3</v>
      </c>
      <c r="G6686" s="126">
        <v>1578790</v>
      </c>
      <c r="H6686" s="126"/>
      <c r="I6686" s="130" t="s">
        <v>16650</v>
      </c>
      <c r="J6686" s="126"/>
      <c r="K6686" s="126"/>
      <c r="L6686" s="126"/>
      <c r="M6686" s="126"/>
      <c r="N6686" s="226">
        <v>0</v>
      </c>
      <c r="O6686" s="226">
        <v>439.65</v>
      </c>
      <c r="P6686" s="126" t="s">
        <v>1331</v>
      </c>
    </row>
    <row r="6687" spans="1:16" ht="63.75">
      <c r="A6687" s="126" t="s">
        <v>620</v>
      </c>
      <c r="B6687" s="126"/>
      <c r="C6687" s="127" t="s">
        <v>714</v>
      </c>
      <c r="D6687" s="204">
        <v>43090</v>
      </c>
      <c r="E6687" s="126" t="s">
        <v>13688</v>
      </c>
      <c r="F6687" s="126" t="s">
        <v>3</v>
      </c>
      <c r="G6687" s="126">
        <v>1578793</v>
      </c>
      <c r="H6687" s="126"/>
      <c r="I6687" s="130" t="s">
        <v>16651</v>
      </c>
      <c r="J6687" s="126"/>
      <c r="K6687" s="126"/>
      <c r="L6687" s="126"/>
      <c r="M6687" s="126"/>
      <c r="N6687" s="226">
        <v>0</v>
      </c>
      <c r="O6687" s="226">
        <v>142.46</v>
      </c>
      <c r="P6687" s="126" t="s">
        <v>1331</v>
      </c>
    </row>
    <row r="6688" spans="1:16" ht="51">
      <c r="A6688" s="126" t="s">
        <v>620</v>
      </c>
      <c r="B6688" s="126"/>
      <c r="C6688" s="127" t="s">
        <v>714</v>
      </c>
      <c r="D6688" s="204">
        <v>43090</v>
      </c>
      <c r="E6688" s="126" t="s">
        <v>13689</v>
      </c>
      <c r="F6688" s="126" t="s">
        <v>3</v>
      </c>
      <c r="G6688" s="126">
        <v>1578798</v>
      </c>
      <c r="H6688" s="126"/>
      <c r="I6688" s="130" t="s">
        <v>16652</v>
      </c>
      <c r="J6688" s="126"/>
      <c r="K6688" s="126"/>
      <c r="L6688" s="126"/>
      <c r="M6688" s="126"/>
      <c r="N6688" s="226">
        <v>0</v>
      </c>
      <c r="O6688" s="226">
        <v>7505.39</v>
      </c>
      <c r="P6688" s="126" t="s">
        <v>1331</v>
      </c>
    </row>
    <row r="6689" spans="1:16" ht="51">
      <c r="A6689" s="126" t="s">
        <v>620</v>
      </c>
      <c r="B6689" s="126"/>
      <c r="C6689" s="127" t="s">
        <v>714</v>
      </c>
      <c r="D6689" s="204">
        <v>43090</v>
      </c>
      <c r="E6689" s="126" t="s">
        <v>13690</v>
      </c>
      <c r="F6689" s="126" t="s">
        <v>3</v>
      </c>
      <c r="G6689" s="126">
        <v>1578800</v>
      </c>
      <c r="H6689" s="126"/>
      <c r="I6689" s="130" t="s">
        <v>16653</v>
      </c>
      <c r="J6689" s="126"/>
      <c r="K6689" s="126"/>
      <c r="L6689" s="126"/>
      <c r="M6689" s="126"/>
      <c r="N6689" s="226">
        <v>0</v>
      </c>
      <c r="O6689" s="226">
        <v>0.2</v>
      </c>
      <c r="P6689" s="126" t="s">
        <v>12606</v>
      </c>
    </row>
    <row r="6690" spans="1:16" ht="63.75">
      <c r="A6690" s="126" t="s">
        <v>620</v>
      </c>
      <c r="B6690" s="126"/>
      <c r="C6690" s="127" t="s">
        <v>714</v>
      </c>
      <c r="D6690" s="204">
        <v>43090</v>
      </c>
      <c r="E6690" s="126" t="s">
        <v>13691</v>
      </c>
      <c r="F6690" s="126" t="s">
        <v>3</v>
      </c>
      <c r="G6690" s="126">
        <v>1578805</v>
      </c>
      <c r="H6690" s="126"/>
      <c r="I6690" s="130" t="s">
        <v>16654</v>
      </c>
      <c r="J6690" s="126"/>
      <c r="K6690" s="126"/>
      <c r="L6690" s="126"/>
      <c r="M6690" s="126"/>
      <c r="N6690" s="226">
        <v>0</v>
      </c>
      <c r="O6690" s="223">
        <v>644.24</v>
      </c>
      <c r="P6690" s="126" t="s">
        <v>1331</v>
      </c>
    </row>
    <row r="6691" spans="1:16" ht="51">
      <c r="A6691" s="126">
        <v>20</v>
      </c>
      <c r="B6691" s="126"/>
      <c r="C6691" s="127" t="s">
        <v>694</v>
      </c>
      <c r="D6691" s="204">
        <v>43090</v>
      </c>
      <c r="E6691" s="126" t="s">
        <v>13692</v>
      </c>
      <c r="F6691" s="126" t="s">
        <v>3</v>
      </c>
      <c r="G6691" s="126">
        <v>1578820</v>
      </c>
      <c r="H6691" s="126"/>
      <c r="I6691" s="130" t="s">
        <v>16655</v>
      </c>
      <c r="J6691" s="126"/>
      <c r="K6691" s="126"/>
      <c r="L6691" s="126"/>
      <c r="M6691" s="126"/>
      <c r="N6691" s="226">
        <v>0</v>
      </c>
      <c r="O6691" s="226">
        <v>1900</v>
      </c>
      <c r="P6691" s="126" t="s">
        <v>1331</v>
      </c>
    </row>
    <row r="6692" spans="1:16" ht="63.75">
      <c r="A6692" s="126">
        <v>20</v>
      </c>
      <c r="B6692" s="126"/>
      <c r="C6692" s="127" t="s">
        <v>694</v>
      </c>
      <c r="D6692" s="204">
        <v>43090</v>
      </c>
      <c r="E6692" s="126" t="s">
        <v>13693</v>
      </c>
      <c r="F6692" s="126" t="s">
        <v>3</v>
      </c>
      <c r="G6692" s="126">
        <v>1578825</v>
      </c>
      <c r="H6692" s="126"/>
      <c r="I6692" s="130" t="s">
        <v>16656</v>
      </c>
      <c r="J6692" s="126"/>
      <c r="K6692" s="126"/>
      <c r="L6692" s="126"/>
      <c r="M6692" s="126"/>
      <c r="N6692" s="226">
        <v>0</v>
      </c>
      <c r="O6692" s="226">
        <v>78</v>
      </c>
      <c r="P6692" s="126" t="s">
        <v>1331</v>
      </c>
    </row>
    <row r="6693" spans="1:16" ht="51">
      <c r="A6693" s="126">
        <v>20</v>
      </c>
      <c r="B6693" s="126"/>
      <c r="C6693" s="127" t="s">
        <v>694</v>
      </c>
      <c r="D6693" s="204">
        <v>43090</v>
      </c>
      <c r="E6693" s="126" t="s">
        <v>13694</v>
      </c>
      <c r="F6693" s="126" t="s">
        <v>3</v>
      </c>
      <c r="G6693" s="126">
        <v>1578887</v>
      </c>
      <c r="H6693" s="126"/>
      <c r="I6693" s="130" t="s">
        <v>16657</v>
      </c>
      <c r="J6693" s="126"/>
      <c r="K6693" s="126"/>
      <c r="L6693" s="126"/>
      <c r="M6693" s="126"/>
      <c r="N6693" s="226">
        <v>0</v>
      </c>
      <c r="O6693" s="226">
        <v>168</v>
      </c>
      <c r="P6693" s="126" t="s">
        <v>1331</v>
      </c>
    </row>
    <row r="6694" spans="1:16" ht="38.25">
      <c r="A6694" s="126">
        <v>20</v>
      </c>
      <c r="B6694" s="126"/>
      <c r="C6694" s="127" t="s">
        <v>694</v>
      </c>
      <c r="D6694" s="204">
        <v>43090</v>
      </c>
      <c r="E6694" s="126" t="s">
        <v>13695</v>
      </c>
      <c r="F6694" s="126" t="s">
        <v>3</v>
      </c>
      <c r="G6694" s="126">
        <v>1578888</v>
      </c>
      <c r="H6694" s="126"/>
      <c r="I6694" s="130" t="s">
        <v>16658</v>
      </c>
      <c r="J6694" s="126"/>
      <c r="K6694" s="126"/>
      <c r="L6694" s="126"/>
      <c r="M6694" s="126"/>
      <c r="N6694" s="226">
        <v>0</v>
      </c>
      <c r="O6694" s="226">
        <v>477</v>
      </c>
      <c r="P6694" s="126" t="s">
        <v>1331</v>
      </c>
    </row>
    <row r="6695" spans="1:16" ht="63.75">
      <c r="A6695" s="126">
        <v>234</v>
      </c>
      <c r="B6695" s="126"/>
      <c r="C6695" s="127" t="s">
        <v>124</v>
      </c>
      <c r="D6695" s="204">
        <v>43090</v>
      </c>
      <c r="E6695" s="126" t="s">
        <v>13696</v>
      </c>
      <c r="F6695" s="126" t="s">
        <v>3</v>
      </c>
      <c r="G6695" s="126">
        <v>1578891</v>
      </c>
      <c r="H6695" s="126"/>
      <c r="I6695" s="130" t="s">
        <v>16659</v>
      </c>
      <c r="J6695" s="126"/>
      <c r="K6695" s="126"/>
      <c r="L6695" s="126"/>
      <c r="M6695" s="126"/>
      <c r="N6695" s="226">
        <v>0</v>
      </c>
      <c r="O6695" s="226">
        <v>200</v>
      </c>
      <c r="P6695" s="126" t="s">
        <v>1331</v>
      </c>
    </row>
    <row r="6696" spans="1:16" ht="51">
      <c r="A6696" s="126">
        <v>132</v>
      </c>
      <c r="B6696" s="126"/>
      <c r="C6696" s="127" t="s">
        <v>729</v>
      </c>
      <c r="D6696" s="204">
        <v>43090</v>
      </c>
      <c r="E6696" s="126" t="s">
        <v>13697</v>
      </c>
      <c r="F6696" s="126" t="s">
        <v>3</v>
      </c>
      <c r="G6696" s="126">
        <v>1578903</v>
      </c>
      <c r="H6696" s="126"/>
      <c r="I6696" s="130" t="s">
        <v>16660</v>
      </c>
      <c r="J6696" s="126"/>
      <c r="K6696" s="126"/>
      <c r="L6696" s="126"/>
      <c r="M6696" s="126"/>
      <c r="N6696" s="226">
        <v>0</v>
      </c>
      <c r="O6696" s="226">
        <v>25.6</v>
      </c>
      <c r="P6696" s="126" t="s">
        <v>1331</v>
      </c>
    </row>
    <row r="6697" spans="1:16" ht="38.25">
      <c r="A6697" s="126">
        <v>86</v>
      </c>
      <c r="B6697" s="126"/>
      <c r="C6697" s="127" t="s">
        <v>711</v>
      </c>
      <c r="D6697" s="204">
        <v>43090</v>
      </c>
      <c r="E6697" s="126" t="s">
        <v>13698</v>
      </c>
      <c r="F6697" s="126" t="s">
        <v>3</v>
      </c>
      <c r="G6697" s="126">
        <v>1578913</v>
      </c>
      <c r="H6697" s="126"/>
      <c r="I6697" s="130" t="s">
        <v>16661</v>
      </c>
      <c r="J6697" s="126"/>
      <c r="K6697" s="126"/>
      <c r="L6697" s="126"/>
      <c r="M6697" s="126"/>
      <c r="N6697" s="226">
        <v>0</v>
      </c>
      <c r="O6697" s="226">
        <v>1045.2</v>
      </c>
      <c r="P6697" s="126" t="s">
        <v>1331</v>
      </c>
    </row>
    <row r="6698" spans="1:16" ht="51">
      <c r="A6698" s="126">
        <v>130</v>
      </c>
      <c r="B6698" s="126"/>
      <c r="C6698" s="127" t="s">
        <v>728</v>
      </c>
      <c r="D6698" s="204">
        <v>43090</v>
      </c>
      <c r="E6698" s="126" t="s">
        <v>13699</v>
      </c>
      <c r="F6698" s="126" t="s">
        <v>3</v>
      </c>
      <c r="G6698" s="126">
        <v>1578916</v>
      </c>
      <c r="H6698" s="126"/>
      <c r="I6698" s="130" t="s">
        <v>16662</v>
      </c>
      <c r="J6698" s="126"/>
      <c r="K6698" s="126"/>
      <c r="L6698" s="126"/>
      <c r="M6698" s="126"/>
      <c r="N6698" s="226">
        <v>0</v>
      </c>
      <c r="O6698" s="226">
        <v>90000</v>
      </c>
      <c r="P6698" s="126" t="s">
        <v>1331</v>
      </c>
    </row>
    <row r="6699" spans="1:16" ht="51">
      <c r="A6699" s="126">
        <v>47</v>
      </c>
      <c r="B6699" s="126"/>
      <c r="C6699" s="127" t="s">
        <v>700</v>
      </c>
      <c r="D6699" s="204">
        <v>43090</v>
      </c>
      <c r="E6699" s="126" t="s">
        <v>13700</v>
      </c>
      <c r="F6699" s="126" t="s">
        <v>3</v>
      </c>
      <c r="G6699" s="126">
        <v>1578937</v>
      </c>
      <c r="H6699" s="126"/>
      <c r="I6699" s="130" t="s">
        <v>16663</v>
      </c>
      <c r="J6699" s="126"/>
      <c r="K6699" s="126"/>
      <c r="L6699" s="126"/>
      <c r="M6699" s="126"/>
      <c r="N6699" s="226">
        <v>0</v>
      </c>
      <c r="O6699" s="226">
        <v>333</v>
      </c>
      <c r="P6699" s="126" t="s">
        <v>1331</v>
      </c>
    </row>
    <row r="6700" spans="1:16" ht="51">
      <c r="A6700" s="126">
        <v>132</v>
      </c>
      <c r="B6700" s="126"/>
      <c r="C6700" s="127" t="s">
        <v>729</v>
      </c>
      <c r="D6700" s="204">
        <v>43090</v>
      </c>
      <c r="E6700" s="126" t="s">
        <v>13701</v>
      </c>
      <c r="F6700" s="126" t="s">
        <v>3</v>
      </c>
      <c r="G6700" s="126">
        <v>1578942</v>
      </c>
      <c r="H6700" s="126"/>
      <c r="I6700" s="130" t="s">
        <v>16664</v>
      </c>
      <c r="J6700" s="126"/>
      <c r="K6700" s="126"/>
      <c r="L6700" s="126"/>
      <c r="M6700" s="126"/>
      <c r="N6700" s="226">
        <v>0</v>
      </c>
      <c r="O6700" s="226">
        <v>3619.2</v>
      </c>
      <c r="P6700" s="126" t="s">
        <v>1331</v>
      </c>
    </row>
    <row r="6701" spans="1:16" ht="51">
      <c r="A6701" s="126">
        <v>20</v>
      </c>
      <c r="B6701" s="126"/>
      <c r="C6701" s="127" t="s">
        <v>694</v>
      </c>
      <c r="D6701" s="204">
        <v>43090</v>
      </c>
      <c r="E6701" s="126" t="s">
        <v>13702</v>
      </c>
      <c r="F6701" s="126" t="s">
        <v>3</v>
      </c>
      <c r="G6701" s="126">
        <v>1578944</v>
      </c>
      <c r="H6701" s="126"/>
      <c r="I6701" s="130" t="s">
        <v>16665</v>
      </c>
      <c r="J6701" s="126"/>
      <c r="K6701" s="126"/>
      <c r="L6701" s="126"/>
      <c r="M6701" s="126"/>
      <c r="N6701" s="226">
        <v>0</v>
      </c>
      <c r="O6701" s="226">
        <v>1083.8399999999999</v>
      </c>
      <c r="P6701" s="126" t="s">
        <v>1331</v>
      </c>
    </row>
    <row r="6702" spans="1:16" ht="51">
      <c r="A6702" s="126" t="s">
        <v>620</v>
      </c>
      <c r="B6702" s="126"/>
      <c r="C6702" s="127" t="s">
        <v>714</v>
      </c>
      <c r="D6702" s="204">
        <v>43090</v>
      </c>
      <c r="E6702" s="126" t="s">
        <v>13703</v>
      </c>
      <c r="F6702" s="126" t="s">
        <v>3</v>
      </c>
      <c r="G6702" s="126">
        <v>1578951</v>
      </c>
      <c r="H6702" s="126"/>
      <c r="I6702" s="130" t="s">
        <v>16666</v>
      </c>
      <c r="J6702" s="126"/>
      <c r="K6702" s="126"/>
      <c r="L6702" s="126"/>
      <c r="M6702" s="126"/>
      <c r="N6702" s="226">
        <v>0</v>
      </c>
      <c r="O6702" s="226">
        <v>262.36</v>
      </c>
      <c r="P6702" s="126" t="s">
        <v>1331</v>
      </c>
    </row>
    <row r="6703" spans="1:16" ht="63.75">
      <c r="A6703" s="126">
        <v>574</v>
      </c>
      <c r="B6703" s="126"/>
      <c r="C6703" s="127" t="s">
        <v>851</v>
      </c>
      <c r="D6703" s="204">
        <v>43090</v>
      </c>
      <c r="E6703" s="126" t="s">
        <v>13704</v>
      </c>
      <c r="F6703" s="126" t="s">
        <v>3</v>
      </c>
      <c r="G6703" s="126">
        <v>1578958</v>
      </c>
      <c r="H6703" s="126"/>
      <c r="I6703" s="130" t="s">
        <v>16667</v>
      </c>
      <c r="J6703" s="126"/>
      <c r="K6703" s="126"/>
      <c r="L6703" s="126"/>
      <c r="M6703" s="126"/>
      <c r="N6703" s="226">
        <v>0</v>
      </c>
      <c r="O6703" s="226">
        <v>28.6</v>
      </c>
      <c r="P6703" s="126" t="s">
        <v>1331</v>
      </c>
    </row>
    <row r="6704" spans="1:16" ht="63.75">
      <c r="A6704" s="126">
        <v>20</v>
      </c>
      <c r="B6704" s="126"/>
      <c r="C6704" s="127" t="s">
        <v>694</v>
      </c>
      <c r="D6704" s="204">
        <v>43090</v>
      </c>
      <c r="E6704" s="126" t="s">
        <v>13705</v>
      </c>
      <c r="F6704" s="126" t="s">
        <v>3</v>
      </c>
      <c r="G6704" s="126">
        <v>1578975</v>
      </c>
      <c r="H6704" s="126"/>
      <c r="I6704" s="130" t="s">
        <v>16668</v>
      </c>
      <c r="J6704" s="126"/>
      <c r="K6704" s="126"/>
      <c r="L6704" s="126"/>
      <c r="M6704" s="126"/>
      <c r="N6704" s="226">
        <v>0</v>
      </c>
      <c r="O6704" s="226">
        <v>41648.92</v>
      </c>
      <c r="P6704" s="126" t="s">
        <v>1331</v>
      </c>
    </row>
    <row r="6705" spans="1:16" ht="51">
      <c r="A6705" s="126" t="s">
        <v>620</v>
      </c>
      <c r="B6705" s="126"/>
      <c r="C6705" s="127" t="s">
        <v>714</v>
      </c>
      <c r="D6705" s="204">
        <v>43090</v>
      </c>
      <c r="E6705" s="126" t="s">
        <v>13706</v>
      </c>
      <c r="F6705" s="126" t="s">
        <v>3</v>
      </c>
      <c r="G6705" s="126">
        <v>1578981</v>
      </c>
      <c r="H6705" s="126"/>
      <c r="I6705" s="130" t="s">
        <v>16669</v>
      </c>
      <c r="J6705" s="126"/>
      <c r="K6705" s="126"/>
      <c r="L6705" s="126"/>
      <c r="M6705" s="126"/>
      <c r="N6705" s="226">
        <v>0</v>
      </c>
      <c r="O6705" s="226">
        <v>311.25</v>
      </c>
      <c r="P6705" s="126" t="s">
        <v>1331</v>
      </c>
    </row>
    <row r="6706" spans="1:16" ht="51">
      <c r="A6706" s="126" t="s">
        <v>620</v>
      </c>
      <c r="B6706" s="126"/>
      <c r="C6706" s="127" t="s">
        <v>714</v>
      </c>
      <c r="D6706" s="204">
        <v>43090</v>
      </c>
      <c r="E6706" s="126" t="s">
        <v>13707</v>
      </c>
      <c r="F6706" s="126" t="s">
        <v>3</v>
      </c>
      <c r="G6706" s="126">
        <v>1578982</v>
      </c>
      <c r="H6706" s="126"/>
      <c r="I6706" s="130" t="s">
        <v>16670</v>
      </c>
      <c r="J6706" s="126"/>
      <c r="K6706" s="126"/>
      <c r="L6706" s="126"/>
      <c r="M6706" s="126"/>
      <c r="N6706" s="226">
        <v>0</v>
      </c>
      <c r="O6706" s="226">
        <v>242.73</v>
      </c>
      <c r="P6706" s="126" t="s">
        <v>1331</v>
      </c>
    </row>
    <row r="6707" spans="1:16" ht="51">
      <c r="A6707" s="126" t="s">
        <v>620</v>
      </c>
      <c r="B6707" s="126"/>
      <c r="C6707" s="127" t="s">
        <v>714</v>
      </c>
      <c r="D6707" s="204">
        <v>43090</v>
      </c>
      <c r="E6707" s="126" t="s">
        <v>13708</v>
      </c>
      <c r="F6707" s="126" t="s">
        <v>3</v>
      </c>
      <c r="G6707" s="126">
        <v>1578983</v>
      </c>
      <c r="H6707" s="126"/>
      <c r="I6707" s="130" t="s">
        <v>16671</v>
      </c>
      <c r="J6707" s="126"/>
      <c r="K6707" s="126"/>
      <c r="L6707" s="126"/>
      <c r="M6707" s="126"/>
      <c r="N6707" s="226">
        <v>0</v>
      </c>
      <c r="O6707" s="226">
        <v>267.8</v>
      </c>
      <c r="P6707" s="126" t="s">
        <v>1331</v>
      </c>
    </row>
    <row r="6708" spans="1:16" ht="51">
      <c r="A6708" s="126">
        <v>586</v>
      </c>
      <c r="B6708" s="126"/>
      <c r="C6708" s="127" t="s">
        <v>223</v>
      </c>
      <c r="D6708" s="204">
        <v>43090</v>
      </c>
      <c r="E6708" s="126" t="s">
        <v>13709</v>
      </c>
      <c r="F6708" s="126" t="s">
        <v>3</v>
      </c>
      <c r="G6708" s="126">
        <v>1578988</v>
      </c>
      <c r="H6708" s="126"/>
      <c r="I6708" s="130" t="s">
        <v>16672</v>
      </c>
      <c r="J6708" s="126"/>
      <c r="K6708" s="126"/>
      <c r="L6708" s="126"/>
      <c r="M6708" s="126"/>
      <c r="N6708" s="226">
        <v>0</v>
      </c>
      <c r="O6708" s="226">
        <v>14</v>
      </c>
      <c r="P6708" s="126" t="s">
        <v>1331</v>
      </c>
    </row>
    <row r="6709" spans="1:16" ht="51">
      <c r="A6709" s="126">
        <v>16</v>
      </c>
      <c r="B6709" s="126"/>
      <c r="C6709" s="127" t="s">
        <v>693</v>
      </c>
      <c r="D6709" s="204">
        <v>43090</v>
      </c>
      <c r="E6709" s="126" t="s">
        <v>13710</v>
      </c>
      <c r="F6709" s="126" t="s">
        <v>3</v>
      </c>
      <c r="G6709" s="126">
        <v>1579011</v>
      </c>
      <c r="H6709" s="126"/>
      <c r="I6709" s="130" t="s">
        <v>16673</v>
      </c>
      <c r="J6709" s="126"/>
      <c r="K6709" s="126"/>
      <c r="L6709" s="126"/>
      <c r="M6709" s="126"/>
      <c r="N6709" s="226">
        <v>0</v>
      </c>
      <c r="O6709" s="226">
        <v>5668</v>
      </c>
      <c r="P6709" s="126" t="s">
        <v>1331</v>
      </c>
    </row>
    <row r="6710" spans="1:16" ht="38.25">
      <c r="A6710" s="126">
        <v>46</v>
      </c>
      <c r="B6710" s="126"/>
      <c r="C6710" s="127" t="s">
        <v>699</v>
      </c>
      <c r="D6710" s="204">
        <v>43090</v>
      </c>
      <c r="E6710" s="126" t="s">
        <v>13711</v>
      </c>
      <c r="F6710" s="126" t="s">
        <v>3</v>
      </c>
      <c r="G6710" s="126">
        <v>1579012</v>
      </c>
      <c r="H6710" s="126"/>
      <c r="I6710" s="130" t="s">
        <v>16674</v>
      </c>
      <c r="J6710" s="126"/>
      <c r="K6710" s="126"/>
      <c r="L6710" s="126"/>
      <c r="M6710" s="126"/>
      <c r="N6710" s="226">
        <v>0</v>
      </c>
      <c r="O6710" s="226">
        <v>2154.1</v>
      </c>
      <c r="P6710" s="126" t="s">
        <v>1331</v>
      </c>
    </row>
    <row r="6711" spans="1:16" ht="63.75">
      <c r="A6711" s="126">
        <v>16</v>
      </c>
      <c r="B6711" s="126"/>
      <c r="C6711" s="127" t="s">
        <v>693</v>
      </c>
      <c r="D6711" s="204">
        <v>43090</v>
      </c>
      <c r="E6711" s="126" t="s">
        <v>13712</v>
      </c>
      <c r="F6711" s="126" t="s">
        <v>3</v>
      </c>
      <c r="G6711" s="126">
        <v>1579014</v>
      </c>
      <c r="H6711" s="126"/>
      <c r="I6711" s="130" t="s">
        <v>16675</v>
      </c>
      <c r="J6711" s="126"/>
      <c r="K6711" s="126"/>
      <c r="L6711" s="126"/>
      <c r="M6711" s="126"/>
      <c r="N6711" s="226">
        <v>0</v>
      </c>
      <c r="O6711" s="226">
        <v>840</v>
      </c>
      <c r="P6711" s="126" t="s">
        <v>1331</v>
      </c>
    </row>
    <row r="6712" spans="1:16" ht="51">
      <c r="A6712" s="126">
        <v>201</v>
      </c>
      <c r="B6712" s="126"/>
      <c r="C6712" s="127" t="s">
        <v>757</v>
      </c>
      <c r="D6712" s="204">
        <v>43091</v>
      </c>
      <c r="E6712" s="126" t="s">
        <v>13713</v>
      </c>
      <c r="F6712" s="126" t="s">
        <v>3</v>
      </c>
      <c r="G6712" s="126">
        <v>1579215</v>
      </c>
      <c r="H6712" s="126"/>
      <c r="I6712" s="130" t="s">
        <v>16676</v>
      </c>
      <c r="J6712" s="126"/>
      <c r="K6712" s="126"/>
      <c r="L6712" s="126"/>
      <c r="M6712" s="126"/>
      <c r="N6712" s="226">
        <v>0</v>
      </c>
      <c r="O6712" s="226">
        <v>7636.13</v>
      </c>
      <c r="P6712" s="126" t="s">
        <v>1331</v>
      </c>
    </row>
    <row r="6713" spans="1:16" ht="63.75">
      <c r="A6713" s="126">
        <v>340</v>
      </c>
      <c r="B6713" s="126"/>
      <c r="C6713" s="127" t="s">
        <v>815</v>
      </c>
      <c r="D6713" s="204">
        <v>43091</v>
      </c>
      <c r="E6713" s="126" t="s">
        <v>13714</v>
      </c>
      <c r="F6713" s="126" t="s">
        <v>3</v>
      </c>
      <c r="G6713" s="126">
        <v>1579220</v>
      </c>
      <c r="H6713" s="126"/>
      <c r="I6713" s="130" t="s">
        <v>16677</v>
      </c>
      <c r="J6713" s="126"/>
      <c r="K6713" s="126"/>
      <c r="L6713" s="126"/>
      <c r="M6713" s="126"/>
      <c r="N6713" s="226">
        <v>0</v>
      </c>
      <c r="O6713" s="226">
        <v>15457</v>
      </c>
      <c r="P6713" s="126" t="s">
        <v>1331</v>
      </c>
    </row>
    <row r="6714" spans="1:16" ht="63.75">
      <c r="A6714" s="126">
        <v>340</v>
      </c>
      <c r="B6714" s="126"/>
      <c r="C6714" s="127" t="s">
        <v>815</v>
      </c>
      <c r="D6714" s="204">
        <v>43091</v>
      </c>
      <c r="E6714" s="126" t="s">
        <v>13715</v>
      </c>
      <c r="F6714" s="126" t="s">
        <v>3</v>
      </c>
      <c r="G6714" s="126">
        <v>1579224</v>
      </c>
      <c r="H6714" s="126"/>
      <c r="I6714" s="130" t="s">
        <v>16678</v>
      </c>
      <c r="J6714" s="126"/>
      <c r="K6714" s="126"/>
      <c r="L6714" s="126"/>
      <c r="M6714" s="126"/>
      <c r="N6714" s="226">
        <v>0</v>
      </c>
      <c r="O6714" s="226">
        <v>225</v>
      </c>
      <c r="P6714" s="126" t="s">
        <v>1331</v>
      </c>
    </row>
    <row r="6715" spans="1:16" ht="63.75">
      <c r="A6715" s="126">
        <v>340</v>
      </c>
      <c r="B6715" s="126"/>
      <c r="C6715" s="127" t="s">
        <v>815</v>
      </c>
      <c r="D6715" s="204">
        <v>43091</v>
      </c>
      <c r="E6715" s="126" t="s">
        <v>13716</v>
      </c>
      <c r="F6715" s="126" t="s">
        <v>3</v>
      </c>
      <c r="G6715" s="126">
        <v>1579231</v>
      </c>
      <c r="H6715" s="126"/>
      <c r="I6715" s="130" t="s">
        <v>16679</v>
      </c>
      <c r="J6715" s="126"/>
      <c r="K6715" s="126"/>
      <c r="L6715" s="126"/>
      <c r="M6715" s="126"/>
      <c r="N6715" s="226">
        <v>0</v>
      </c>
      <c r="O6715" s="226">
        <v>15746</v>
      </c>
      <c r="P6715" s="126" t="s">
        <v>1331</v>
      </c>
    </row>
    <row r="6716" spans="1:16" ht="51">
      <c r="A6716" s="126">
        <v>340</v>
      </c>
      <c r="B6716" s="126"/>
      <c r="C6716" s="127" t="s">
        <v>815</v>
      </c>
      <c r="D6716" s="204">
        <v>43091</v>
      </c>
      <c r="E6716" s="126" t="s">
        <v>13717</v>
      </c>
      <c r="F6716" s="126" t="s">
        <v>3</v>
      </c>
      <c r="G6716" s="126">
        <v>1579238</v>
      </c>
      <c r="H6716" s="126"/>
      <c r="I6716" s="130" t="s">
        <v>16680</v>
      </c>
      <c r="J6716" s="126"/>
      <c r="K6716" s="126"/>
      <c r="L6716" s="126"/>
      <c r="M6716" s="126"/>
      <c r="N6716" s="226">
        <v>0</v>
      </c>
      <c r="O6716" s="226">
        <v>4</v>
      </c>
      <c r="P6716" s="126" t="s">
        <v>1331</v>
      </c>
    </row>
    <row r="6717" spans="1:16" ht="63.75">
      <c r="A6717" s="126">
        <v>340</v>
      </c>
      <c r="B6717" s="126"/>
      <c r="C6717" s="127" t="s">
        <v>815</v>
      </c>
      <c r="D6717" s="204">
        <v>43091</v>
      </c>
      <c r="E6717" s="126" t="s">
        <v>13718</v>
      </c>
      <c r="F6717" s="126" t="s">
        <v>3</v>
      </c>
      <c r="G6717" s="126">
        <v>1579245</v>
      </c>
      <c r="H6717" s="126"/>
      <c r="I6717" s="130" t="s">
        <v>16681</v>
      </c>
      <c r="J6717" s="126"/>
      <c r="K6717" s="126"/>
      <c r="L6717" s="126"/>
      <c r="M6717" s="126"/>
      <c r="N6717" s="226">
        <v>0</v>
      </c>
      <c r="O6717" s="226">
        <v>15464</v>
      </c>
      <c r="P6717" s="126" t="s">
        <v>1331</v>
      </c>
    </row>
    <row r="6718" spans="1:16" ht="63.75">
      <c r="A6718" s="126" t="s">
        <v>623</v>
      </c>
      <c r="B6718" s="126"/>
      <c r="C6718" s="127" t="s">
        <v>716</v>
      </c>
      <c r="D6718" s="204">
        <v>43091</v>
      </c>
      <c r="E6718" s="126" t="s">
        <v>13719</v>
      </c>
      <c r="F6718" s="126" t="s">
        <v>3</v>
      </c>
      <c r="G6718" s="126">
        <v>1579296</v>
      </c>
      <c r="H6718" s="126"/>
      <c r="I6718" s="130" t="s">
        <v>16682</v>
      </c>
      <c r="J6718" s="126"/>
      <c r="K6718" s="126"/>
      <c r="L6718" s="126"/>
      <c r="M6718" s="126"/>
      <c r="N6718" s="226">
        <v>0</v>
      </c>
      <c r="O6718" s="226">
        <v>8314</v>
      </c>
      <c r="P6718" s="126" t="s">
        <v>1331</v>
      </c>
    </row>
    <row r="6719" spans="1:16" ht="63.75">
      <c r="A6719" s="126">
        <v>87</v>
      </c>
      <c r="B6719" s="126"/>
      <c r="C6719" s="127" t="s">
        <v>712</v>
      </c>
      <c r="D6719" s="204">
        <v>43091</v>
      </c>
      <c r="E6719" s="126" t="s">
        <v>13720</v>
      </c>
      <c r="F6719" s="126" t="s">
        <v>3</v>
      </c>
      <c r="G6719" s="126">
        <v>1579333</v>
      </c>
      <c r="H6719" s="126"/>
      <c r="I6719" s="130" t="s">
        <v>16683</v>
      </c>
      <c r="J6719" s="126"/>
      <c r="K6719" s="126"/>
      <c r="L6719" s="126"/>
      <c r="M6719" s="126"/>
      <c r="N6719" s="226">
        <v>0</v>
      </c>
      <c r="O6719" s="226">
        <v>20509.3</v>
      </c>
      <c r="P6719" s="126" t="s">
        <v>1331</v>
      </c>
    </row>
    <row r="6720" spans="1:16" ht="63.75">
      <c r="A6720" s="126">
        <v>680</v>
      </c>
      <c r="B6720" s="126"/>
      <c r="C6720" s="127" t="s">
        <v>867</v>
      </c>
      <c r="D6720" s="204">
        <v>43091</v>
      </c>
      <c r="E6720" s="126" t="s">
        <v>13721</v>
      </c>
      <c r="F6720" s="126" t="s">
        <v>3</v>
      </c>
      <c r="G6720" s="126">
        <v>1579349</v>
      </c>
      <c r="H6720" s="126"/>
      <c r="I6720" s="130" t="s">
        <v>16684</v>
      </c>
      <c r="J6720" s="126"/>
      <c r="K6720" s="126"/>
      <c r="L6720" s="126"/>
      <c r="M6720" s="126"/>
      <c r="N6720" s="226">
        <v>0</v>
      </c>
      <c r="O6720" s="226">
        <v>3993.39</v>
      </c>
      <c r="P6720" s="126" t="s">
        <v>1331</v>
      </c>
    </row>
    <row r="6721" spans="1:16" ht="51">
      <c r="A6721" s="126">
        <v>283</v>
      </c>
      <c r="B6721" s="126"/>
      <c r="C6721" s="127" t="s">
        <v>146</v>
      </c>
      <c r="D6721" s="204">
        <v>43091</v>
      </c>
      <c r="E6721" s="126" t="s">
        <v>13722</v>
      </c>
      <c r="F6721" s="126" t="s">
        <v>3</v>
      </c>
      <c r="G6721" s="126">
        <v>1579380</v>
      </c>
      <c r="H6721" s="126"/>
      <c r="I6721" s="130" t="s">
        <v>16685</v>
      </c>
      <c r="J6721" s="126"/>
      <c r="K6721" s="126"/>
      <c r="L6721" s="126"/>
      <c r="M6721" s="126"/>
      <c r="N6721" s="226">
        <v>0</v>
      </c>
      <c r="O6721" s="226">
        <v>41760</v>
      </c>
      <c r="P6721" s="126" t="s">
        <v>1331</v>
      </c>
    </row>
    <row r="6722" spans="1:16" ht="51">
      <c r="A6722" s="126">
        <v>283</v>
      </c>
      <c r="B6722" s="126"/>
      <c r="C6722" s="127" t="s">
        <v>146</v>
      </c>
      <c r="D6722" s="204">
        <v>43091</v>
      </c>
      <c r="E6722" s="126" t="s">
        <v>13723</v>
      </c>
      <c r="F6722" s="126" t="s">
        <v>3</v>
      </c>
      <c r="G6722" s="126">
        <v>1579383</v>
      </c>
      <c r="H6722" s="126"/>
      <c r="I6722" s="130" t="s">
        <v>16686</v>
      </c>
      <c r="J6722" s="126"/>
      <c r="K6722" s="126"/>
      <c r="L6722" s="126"/>
      <c r="M6722" s="126"/>
      <c r="N6722" s="226">
        <v>0</v>
      </c>
      <c r="O6722" s="226">
        <v>8.06</v>
      </c>
      <c r="P6722" s="126" t="s">
        <v>1331</v>
      </c>
    </row>
    <row r="6723" spans="1:16" ht="51">
      <c r="A6723" s="126">
        <v>16</v>
      </c>
      <c r="B6723" s="126"/>
      <c r="C6723" s="127" t="s">
        <v>693</v>
      </c>
      <c r="D6723" s="204">
        <v>43091</v>
      </c>
      <c r="E6723" s="126" t="s">
        <v>13724</v>
      </c>
      <c r="F6723" s="126" t="s">
        <v>3</v>
      </c>
      <c r="G6723" s="126">
        <v>1579393</v>
      </c>
      <c r="H6723" s="126"/>
      <c r="I6723" s="130" t="s">
        <v>16687</v>
      </c>
      <c r="J6723" s="126"/>
      <c r="K6723" s="126"/>
      <c r="L6723" s="126"/>
      <c r="M6723" s="126"/>
      <c r="N6723" s="226">
        <v>0</v>
      </c>
      <c r="O6723" s="226">
        <v>11</v>
      </c>
      <c r="P6723" s="126" t="s">
        <v>1331</v>
      </c>
    </row>
    <row r="6724" spans="1:16" ht="51">
      <c r="A6724" s="126">
        <v>523</v>
      </c>
      <c r="B6724" s="126"/>
      <c r="C6724" s="127" t="s">
        <v>846</v>
      </c>
      <c r="D6724" s="204">
        <v>43091</v>
      </c>
      <c r="E6724" s="126" t="s">
        <v>13725</v>
      </c>
      <c r="F6724" s="126" t="s">
        <v>3</v>
      </c>
      <c r="G6724" s="126">
        <v>1579422</v>
      </c>
      <c r="H6724" s="126"/>
      <c r="I6724" s="130" t="s">
        <v>16688</v>
      </c>
      <c r="J6724" s="126"/>
      <c r="K6724" s="126"/>
      <c r="L6724" s="126"/>
      <c r="M6724" s="126"/>
      <c r="N6724" s="226">
        <v>0</v>
      </c>
      <c r="O6724" s="226">
        <v>15483.6</v>
      </c>
      <c r="P6724" s="126" t="s">
        <v>1331</v>
      </c>
    </row>
    <row r="6725" spans="1:16" ht="51">
      <c r="A6725" s="126">
        <v>523</v>
      </c>
      <c r="B6725" s="126"/>
      <c r="C6725" s="127" t="s">
        <v>846</v>
      </c>
      <c r="D6725" s="204">
        <v>43091</v>
      </c>
      <c r="E6725" s="126" t="s">
        <v>13726</v>
      </c>
      <c r="F6725" s="126" t="s">
        <v>3</v>
      </c>
      <c r="G6725" s="126">
        <v>1579423</v>
      </c>
      <c r="H6725" s="126"/>
      <c r="I6725" s="130" t="s">
        <v>16689</v>
      </c>
      <c r="J6725" s="126"/>
      <c r="K6725" s="126"/>
      <c r="L6725" s="126"/>
      <c r="M6725" s="126"/>
      <c r="N6725" s="226">
        <v>0</v>
      </c>
      <c r="O6725" s="226">
        <v>2020.73</v>
      </c>
      <c r="P6725" s="126" t="s">
        <v>1331</v>
      </c>
    </row>
    <row r="6726" spans="1:16" ht="51">
      <c r="A6726" s="126">
        <v>523</v>
      </c>
      <c r="B6726" s="126"/>
      <c r="C6726" s="127" t="s">
        <v>846</v>
      </c>
      <c r="D6726" s="204">
        <v>43091</v>
      </c>
      <c r="E6726" s="126" t="s">
        <v>13727</v>
      </c>
      <c r="F6726" s="126" t="s">
        <v>3</v>
      </c>
      <c r="G6726" s="126">
        <v>1579426</v>
      </c>
      <c r="H6726" s="126"/>
      <c r="I6726" s="130" t="s">
        <v>16690</v>
      </c>
      <c r="J6726" s="126"/>
      <c r="K6726" s="126"/>
      <c r="L6726" s="126"/>
      <c r="M6726" s="126"/>
      <c r="N6726" s="226">
        <v>0</v>
      </c>
      <c r="O6726" s="226">
        <v>1362.5</v>
      </c>
      <c r="P6726" s="126" t="s">
        <v>1331</v>
      </c>
    </row>
    <row r="6727" spans="1:16" ht="63.75">
      <c r="A6727" s="126">
        <v>670</v>
      </c>
      <c r="B6727" s="126"/>
      <c r="C6727" s="127" t="s">
        <v>236</v>
      </c>
      <c r="D6727" s="204">
        <v>43091</v>
      </c>
      <c r="E6727" s="126" t="s">
        <v>13728</v>
      </c>
      <c r="F6727" s="126" t="s">
        <v>3</v>
      </c>
      <c r="G6727" s="126">
        <v>1579464</v>
      </c>
      <c r="H6727" s="126"/>
      <c r="I6727" s="130" t="s">
        <v>16691</v>
      </c>
      <c r="J6727" s="126"/>
      <c r="K6727" s="126"/>
      <c r="L6727" s="126"/>
      <c r="M6727" s="126"/>
      <c r="N6727" s="226">
        <v>0</v>
      </c>
      <c r="O6727" s="226">
        <v>1320</v>
      </c>
      <c r="P6727" s="126" t="s">
        <v>12606</v>
      </c>
    </row>
    <row r="6728" spans="1:16" ht="63.75">
      <c r="A6728" s="126" t="s">
        <v>620</v>
      </c>
      <c r="B6728" s="126"/>
      <c r="C6728" s="127" t="s">
        <v>714</v>
      </c>
      <c r="D6728" s="204">
        <v>43091</v>
      </c>
      <c r="E6728" s="126" t="s">
        <v>13729</v>
      </c>
      <c r="F6728" s="126" t="s">
        <v>3</v>
      </c>
      <c r="G6728" s="126">
        <v>1579465</v>
      </c>
      <c r="H6728" s="126"/>
      <c r="I6728" s="130" t="s">
        <v>16692</v>
      </c>
      <c r="J6728" s="126"/>
      <c r="K6728" s="126"/>
      <c r="L6728" s="126"/>
      <c r="M6728" s="126"/>
      <c r="N6728" s="226">
        <v>0</v>
      </c>
      <c r="O6728" s="226">
        <v>9734</v>
      </c>
      <c r="P6728" s="126" t="s">
        <v>1331</v>
      </c>
    </row>
    <row r="6729" spans="1:16" ht="63.75">
      <c r="A6729" s="126">
        <v>670</v>
      </c>
      <c r="B6729" s="126"/>
      <c r="C6729" s="127" t="s">
        <v>236</v>
      </c>
      <c r="D6729" s="204">
        <v>43091</v>
      </c>
      <c r="E6729" s="126" t="s">
        <v>13730</v>
      </c>
      <c r="F6729" s="126" t="s">
        <v>3</v>
      </c>
      <c r="G6729" s="126">
        <v>1579467</v>
      </c>
      <c r="H6729" s="126"/>
      <c r="I6729" s="130" t="s">
        <v>16693</v>
      </c>
      <c r="J6729" s="126"/>
      <c r="K6729" s="126"/>
      <c r="L6729" s="126"/>
      <c r="M6729" s="126"/>
      <c r="N6729" s="226">
        <v>0</v>
      </c>
      <c r="O6729" s="226">
        <v>2960</v>
      </c>
      <c r="P6729" s="126" t="s">
        <v>12606</v>
      </c>
    </row>
    <row r="6730" spans="1:16" ht="63.75">
      <c r="A6730" s="126">
        <v>670</v>
      </c>
      <c r="B6730" s="126"/>
      <c r="C6730" s="127" t="s">
        <v>236</v>
      </c>
      <c r="D6730" s="204">
        <v>43091</v>
      </c>
      <c r="E6730" s="126" t="s">
        <v>13731</v>
      </c>
      <c r="F6730" s="126" t="s">
        <v>3</v>
      </c>
      <c r="G6730" s="126">
        <v>1579470</v>
      </c>
      <c r="H6730" s="126"/>
      <c r="I6730" s="130" t="s">
        <v>16694</v>
      </c>
      <c r="J6730" s="126"/>
      <c r="K6730" s="126"/>
      <c r="L6730" s="126"/>
      <c r="M6730" s="126"/>
      <c r="N6730" s="226">
        <v>0</v>
      </c>
      <c r="O6730" s="226">
        <v>800</v>
      </c>
      <c r="P6730" s="126" t="s">
        <v>12606</v>
      </c>
    </row>
    <row r="6731" spans="1:16" ht="63.75">
      <c r="A6731" s="126">
        <v>670</v>
      </c>
      <c r="B6731" s="126"/>
      <c r="C6731" s="127" t="s">
        <v>236</v>
      </c>
      <c r="D6731" s="204">
        <v>43091</v>
      </c>
      <c r="E6731" s="126" t="s">
        <v>13732</v>
      </c>
      <c r="F6731" s="126" t="s">
        <v>3</v>
      </c>
      <c r="G6731" s="126">
        <v>1579485</v>
      </c>
      <c r="H6731" s="126"/>
      <c r="I6731" s="130" t="s">
        <v>16695</v>
      </c>
      <c r="J6731" s="126"/>
      <c r="K6731" s="126"/>
      <c r="L6731" s="126"/>
      <c r="M6731" s="126"/>
      <c r="N6731" s="226">
        <v>0</v>
      </c>
      <c r="O6731" s="226">
        <v>440</v>
      </c>
      <c r="P6731" s="126" t="s">
        <v>12606</v>
      </c>
    </row>
    <row r="6732" spans="1:16" ht="63.75">
      <c r="A6732" s="126">
        <v>670</v>
      </c>
      <c r="B6732" s="126"/>
      <c r="C6732" s="127" t="s">
        <v>236</v>
      </c>
      <c r="D6732" s="204">
        <v>43091</v>
      </c>
      <c r="E6732" s="126" t="s">
        <v>13733</v>
      </c>
      <c r="F6732" s="126" t="s">
        <v>3</v>
      </c>
      <c r="G6732" s="126">
        <v>1579492</v>
      </c>
      <c r="H6732" s="126"/>
      <c r="I6732" s="130" t="s">
        <v>16696</v>
      </c>
      <c r="J6732" s="126"/>
      <c r="K6732" s="126"/>
      <c r="L6732" s="126"/>
      <c r="M6732" s="126"/>
      <c r="N6732" s="226">
        <v>0</v>
      </c>
      <c r="O6732" s="226">
        <v>3680</v>
      </c>
      <c r="P6732" s="126" t="s">
        <v>12606</v>
      </c>
    </row>
    <row r="6733" spans="1:16" ht="63.75">
      <c r="A6733" s="126">
        <v>670</v>
      </c>
      <c r="B6733" s="126"/>
      <c r="C6733" s="127" t="s">
        <v>236</v>
      </c>
      <c r="D6733" s="204">
        <v>43091</v>
      </c>
      <c r="E6733" s="126" t="s">
        <v>13734</v>
      </c>
      <c r="F6733" s="126" t="s">
        <v>3</v>
      </c>
      <c r="G6733" s="126">
        <v>1579495</v>
      </c>
      <c r="H6733" s="126"/>
      <c r="I6733" s="130" t="s">
        <v>16697</v>
      </c>
      <c r="J6733" s="126"/>
      <c r="K6733" s="126"/>
      <c r="L6733" s="126"/>
      <c r="M6733" s="126"/>
      <c r="N6733" s="226">
        <v>0</v>
      </c>
      <c r="O6733" s="226">
        <v>1200</v>
      </c>
      <c r="P6733" s="126" t="s">
        <v>12606</v>
      </c>
    </row>
    <row r="6734" spans="1:16" ht="63.75">
      <c r="A6734" s="126">
        <v>670</v>
      </c>
      <c r="B6734" s="126"/>
      <c r="C6734" s="127" t="s">
        <v>236</v>
      </c>
      <c r="D6734" s="204">
        <v>43091</v>
      </c>
      <c r="E6734" s="126" t="s">
        <v>13735</v>
      </c>
      <c r="F6734" s="126" t="s">
        <v>3</v>
      </c>
      <c r="G6734" s="126">
        <v>1579501</v>
      </c>
      <c r="H6734" s="126"/>
      <c r="I6734" s="130" t="s">
        <v>16698</v>
      </c>
      <c r="J6734" s="126"/>
      <c r="K6734" s="126"/>
      <c r="L6734" s="126"/>
      <c r="M6734" s="126"/>
      <c r="N6734" s="226">
        <v>0</v>
      </c>
      <c r="O6734" s="226">
        <v>5400</v>
      </c>
      <c r="P6734" s="126" t="s">
        <v>12606</v>
      </c>
    </row>
    <row r="6735" spans="1:16" ht="63.75">
      <c r="A6735" s="126">
        <v>670</v>
      </c>
      <c r="B6735" s="126"/>
      <c r="C6735" s="127" t="s">
        <v>236</v>
      </c>
      <c r="D6735" s="204">
        <v>43091</v>
      </c>
      <c r="E6735" s="126" t="s">
        <v>13736</v>
      </c>
      <c r="F6735" s="126" t="s">
        <v>3</v>
      </c>
      <c r="G6735" s="126">
        <v>1579506</v>
      </c>
      <c r="H6735" s="126"/>
      <c r="I6735" s="130" t="s">
        <v>16699</v>
      </c>
      <c r="J6735" s="126"/>
      <c r="K6735" s="126"/>
      <c r="L6735" s="126"/>
      <c r="M6735" s="126"/>
      <c r="N6735" s="226">
        <v>0</v>
      </c>
      <c r="O6735" s="226">
        <v>5480</v>
      </c>
      <c r="P6735" s="126" t="s">
        <v>12606</v>
      </c>
    </row>
    <row r="6736" spans="1:16" ht="51">
      <c r="A6736" s="126">
        <v>81</v>
      </c>
      <c r="B6736" s="126"/>
      <c r="C6736" s="127" t="s">
        <v>710</v>
      </c>
      <c r="D6736" s="204">
        <v>43091</v>
      </c>
      <c r="E6736" s="126" t="s">
        <v>13737</v>
      </c>
      <c r="F6736" s="126" t="s">
        <v>3</v>
      </c>
      <c r="G6736" s="126">
        <v>1579512</v>
      </c>
      <c r="H6736" s="126"/>
      <c r="I6736" s="130" t="s">
        <v>16700</v>
      </c>
      <c r="J6736" s="126"/>
      <c r="K6736" s="126"/>
      <c r="L6736" s="126"/>
      <c r="M6736" s="126"/>
      <c r="N6736" s="226">
        <v>0</v>
      </c>
      <c r="O6736" s="226">
        <v>539400</v>
      </c>
      <c r="P6736" s="126" t="s">
        <v>1331</v>
      </c>
    </row>
    <row r="6737" spans="1:16" ht="63.75">
      <c r="A6737" s="126">
        <v>670</v>
      </c>
      <c r="B6737" s="126"/>
      <c r="C6737" s="127" t="s">
        <v>236</v>
      </c>
      <c r="D6737" s="204">
        <v>43091</v>
      </c>
      <c r="E6737" s="126" t="s">
        <v>13738</v>
      </c>
      <c r="F6737" s="126" t="s">
        <v>3</v>
      </c>
      <c r="G6737" s="126">
        <v>1579515</v>
      </c>
      <c r="H6737" s="126"/>
      <c r="I6737" s="130" t="s">
        <v>16701</v>
      </c>
      <c r="J6737" s="126"/>
      <c r="K6737" s="126"/>
      <c r="L6737" s="126"/>
      <c r="M6737" s="126"/>
      <c r="N6737" s="226">
        <v>0</v>
      </c>
      <c r="O6737" s="226">
        <v>240</v>
      </c>
      <c r="P6737" s="126" t="s">
        <v>12606</v>
      </c>
    </row>
    <row r="6738" spans="1:16" ht="63.75">
      <c r="A6738" s="126">
        <v>670</v>
      </c>
      <c r="B6738" s="126"/>
      <c r="C6738" s="127" t="s">
        <v>236</v>
      </c>
      <c r="D6738" s="204">
        <v>43091</v>
      </c>
      <c r="E6738" s="126" t="s">
        <v>13739</v>
      </c>
      <c r="F6738" s="126" t="s">
        <v>3</v>
      </c>
      <c r="G6738" s="126">
        <v>1579518</v>
      </c>
      <c r="H6738" s="126"/>
      <c r="I6738" s="130" t="s">
        <v>16702</v>
      </c>
      <c r="J6738" s="126"/>
      <c r="K6738" s="126"/>
      <c r="L6738" s="126"/>
      <c r="M6738" s="126"/>
      <c r="N6738" s="226">
        <v>0</v>
      </c>
      <c r="O6738" s="226">
        <v>800</v>
      </c>
      <c r="P6738" s="126" t="s">
        <v>12606</v>
      </c>
    </row>
    <row r="6739" spans="1:16" ht="51">
      <c r="A6739" s="126">
        <v>254</v>
      </c>
      <c r="B6739" s="126"/>
      <c r="C6739" s="127" t="s">
        <v>780</v>
      </c>
      <c r="D6739" s="204">
        <v>43091</v>
      </c>
      <c r="E6739" s="126" t="s">
        <v>13740</v>
      </c>
      <c r="F6739" s="126" t="s">
        <v>3</v>
      </c>
      <c r="G6739" s="126">
        <v>1579520</v>
      </c>
      <c r="H6739" s="126"/>
      <c r="I6739" s="130" t="s">
        <v>16703</v>
      </c>
      <c r="J6739" s="126"/>
      <c r="K6739" s="126"/>
      <c r="L6739" s="126"/>
      <c r="M6739" s="126"/>
      <c r="N6739" s="226">
        <v>0</v>
      </c>
      <c r="O6739" s="226">
        <v>170</v>
      </c>
      <c r="P6739" s="126" t="s">
        <v>1331</v>
      </c>
    </row>
    <row r="6740" spans="1:16" ht="51">
      <c r="A6740" s="126">
        <v>254</v>
      </c>
      <c r="B6740" s="126"/>
      <c r="C6740" s="127" t="s">
        <v>780</v>
      </c>
      <c r="D6740" s="204">
        <v>43091</v>
      </c>
      <c r="E6740" s="126" t="s">
        <v>13741</v>
      </c>
      <c r="F6740" s="126" t="s">
        <v>3</v>
      </c>
      <c r="G6740" s="126">
        <v>1579523</v>
      </c>
      <c r="H6740" s="126"/>
      <c r="I6740" s="130" t="s">
        <v>16704</v>
      </c>
      <c r="J6740" s="126"/>
      <c r="K6740" s="126"/>
      <c r="L6740" s="126"/>
      <c r="M6740" s="126"/>
      <c r="N6740" s="226">
        <v>0</v>
      </c>
      <c r="O6740" s="226">
        <v>60</v>
      </c>
      <c r="P6740" s="126" t="s">
        <v>1331</v>
      </c>
    </row>
    <row r="6741" spans="1:16" ht="63.75">
      <c r="A6741" s="126">
        <v>670</v>
      </c>
      <c r="B6741" s="126"/>
      <c r="C6741" s="127" t="s">
        <v>236</v>
      </c>
      <c r="D6741" s="204">
        <v>43091</v>
      </c>
      <c r="E6741" s="126" t="s">
        <v>13742</v>
      </c>
      <c r="F6741" s="126" t="s">
        <v>3</v>
      </c>
      <c r="G6741" s="126">
        <v>1579524</v>
      </c>
      <c r="H6741" s="126"/>
      <c r="I6741" s="130" t="s">
        <v>16705</v>
      </c>
      <c r="J6741" s="126"/>
      <c r="K6741" s="126"/>
      <c r="L6741" s="126"/>
      <c r="M6741" s="126"/>
      <c r="N6741" s="226">
        <v>0</v>
      </c>
      <c r="O6741" s="226">
        <v>40</v>
      </c>
      <c r="P6741" s="126" t="s">
        <v>12606</v>
      </c>
    </row>
    <row r="6742" spans="1:16" ht="51">
      <c r="A6742" s="126">
        <v>254</v>
      </c>
      <c r="B6742" s="126"/>
      <c r="C6742" s="127" t="s">
        <v>780</v>
      </c>
      <c r="D6742" s="204">
        <v>43091</v>
      </c>
      <c r="E6742" s="126" t="s">
        <v>13743</v>
      </c>
      <c r="F6742" s="126" t="s">
        <v>3</v>
      </c>
      <c r="G6742" s="126">
        <v>1579526</v>
      </c>
      <c r="H6742" s="126"/>
      <c r="I6742" s="130" t="s">
        <v>16706</v>
      </c>
      <c r="J6742" s="126"/>
      <c r="K6742" s="126"/>
      <c r="L6742" s="126"/>
      <c r="M6742" s="126"/>
      <c r="N6742" s="226">
        <v>0</v>
      </c>
      <c r="O6742" s="226">
        <v>30</v>
      </c>
      <c r="P6742" s="126" t="s">
        <v>1331</v>
      </c>
    </row>
    <row r="6743" spans="1:16" ht="63.75">
      <c r="A6743" s="126">
        <v>670</v>
      </c>
      <c r="B6743" s="126"/>
      <c r="C6743" s="127" t="s">
        <v>236</v>
      </c>
      <c r="D6743" s="204">
        <v>43091</v>
      </c>
      <c r="E6743" s="126" t="s">
        <v>13744</v>
      </c>
      <c r="F6743" s="126" t="s">
        <v>3</v>
      </c>
      <c r="G6743" s="126">
        <v>1579527</v>
      </c>
      <c r="H6743" s="126"/>
      <c r="I6743" s="130" t="s">
        <v>16707</v>
      </c>
      <c r="J6743" s="126"/>
      <c r="K6743" s="126"/>
      <c r="L6743" s="126"/>
      <c r="M6743" s="126"/>
      <c r="N6743" s="226">
        <v>0</v>
      </c>
      <c r="O6743" s="226">
        <v>160</v>
      </c>
      <c r="P6743" s="126" t="s">
        <v>12606</v>
      </c>
    </row>
    <row r="6744" spans="1:16" ht="51">
      <c r="A6744" s="126">
        <v>254</v>
      </c>
      <c r="B6744" s="126"/>
      <c r="C6744" s="127" t="s">
        <v>780</v>
      </c>
      <c r="D6744" s="204">
        <v>43091</v>
      </c>
      <c r="E6744" s="126" t="s">
        <v>13745</v>
      </c>
      <c r="F6744" s="126" t="s">
        <v>3</v>
      </c>
      <c r="G6744" s="126">
        <v>1579528</v>
      </c>
      <c r="H6744" s="126"/>
      <c r="I6744" s="130" t="s">
        <v>16708</v>
      </c>
      <c r="J6744" s="126"/>
      <c r="K6744" s="126"/>
      <c r="L6744" s="126"/>
      <c r="M6744" s="126"/>
      <c r="N6744" s="226">
        <v>0</v>
      </c>
      <c r="O6744" s="226">
        <v>91.79</v>
      </c>
      <c r="P6744" s="126" t="s">
        <v>1331</v>
      </c>
    </row>
    <row r="6745" spans="1:16" ht="51">
      <c r="A6745" s="126">
        <v>254</v>
      </c>
      <c r="B6745" s="126"/>
      <c r="C6745" s="127" t="s">
        <v>780</v>
      </c>
      <c r="D6745" s="204">
        <v>43091</v>
      </c>
      <c r="E6745" s="126" t="s">
        <v>13746</v>
      </c>
      <c r="F6745" s="126" t="s">
        <v>3</v>
      </c>
      <c r="G6745" s="126">
        <v>1579530</v>
      </c>
      <c r="H6745" s="126"/>
      <c r="I6745" s="130" t="s">
        <v>16709</v>
      </c>
      <c r="J6745" s="126"/>
      <c r="K6745" s="126"/>
      <c r="L6745" s="126"/>
      <c r="M6745" s="126"/>
      <c r="N6745" s="226">
        <v>0</v>
      </c>
      <c r="O6745" s="226">
        <v>3665.99</v>
      </c>
      <c r="P6745" s="126" t="s">
        <v>1331</v>
      </c>
    </row>
    <row r="6746" spans="1:16" ht="63.75">
      <c r="A6746" s="126">
        <v>670</v>
      </c>
      <c r="B6746" s="126"/>
      <c r="C6746" s="127" t="s">
        <v>236</v>
      </c>
      <c r="D6746" s="204">
        <v>43091</v>
      </c>
      <c r="E6746" s="126" t="s">
        <v>13747</v>
      </c>
      <c r="F6746" s="126" t="s">
        <v>3</v>
      </c>
      <c r="G6746" s="126">
        <v>1579533</v>
      </c>
      <c r="H6746" s="126"/>
      <c r="I6746" s="130" t="s">
        <v>16710</v>
      </c>
      <c r="J6746" s="126"/>
      <c r="K6746" s="126"/>
      <c r="L6746" s="126"/>
      <c r="M6746" s="126"/>
      <c r="N6746" s="226">
        <v>0</v>
      </c>
      <c r="O6746" s="226">
        <v>240</v>
      </c>
      <c r="P6746" s="126" t="s">
        <v>12606</v>
      </c>
    </row>
    <row r="6747" spans="1:16" ht="51">
      <c r="A6747" s="126">
        <v>254</v>
      </c>
      <c r="B6747" s="126"/>
      <c r="C6747" s="127" t="s">
        <v>780</v>
      </c>
      <c r="D6747" s="204">
        <v>43091</v>
      </c>
      <c r="E6747" s="126" t="s">
        <v>13748</v>
      </c>
      <c r="F6747" s="126" t="s">
        <v>3</v>
      </c>
      <c r="G6747" s="126">
        <v>1579534</v>
      </c>
      <c r="H6747" s="126"/>
      <c r="I6747" s="130" t="s">
        <v>16711</v>
      </c>
      <c r="J6747" s="126"/>
      <c r="K6747" s="126"/>
      <c r="L6747" s="126"/>
      <c r="M6747" s="126"/>
      <c r="N6747" s="226">
        <v>0</v>
      </c>
      <c r="O6747" s="226">
        <v>2025</v>
      </c>
      <c r="P6747" s="126" t="s">
        <v>1331</v>
      </c>
    </row>
    <row r="6748" spans="1:16" ht="51">
      <c r="A6748" s="126">
        <v>254</v>
      </c>
      <c r="B6748" s="126"/>
      <c r="C6748" s="127" t="s">
        <v>780</v>
      </c>
      <c r="D6748" s="204">
        <v>43091</v>
      </c>
      <c r="E6748" s="126" t="s">
        <v>13749</v>
      </c>
      <c r="F6748" s="126" t="s">
        <v>3</v>
      </c>
      <c r="G6748" s="126">
        <v>1579537</v>
      </c>
      <c r="H6748" s="126"/>
      <c r="I6748" s="130" t="s">
        <v>16712</v>
      </c>
      <c r="J6748" s="126"/>
      <c r="K6748" s="126"/>
      <c r="L6748" s="126"/>
      <c r="M6748" s="126"/>
      <c r="N6748" s="226">
        <v>0</v>
      </c>
      <c r="O6748" s="226">
        <v>560</v>
      </c>
      <c r="P6748" s="126" t="s">
        <v>1331</v>
      </c>
    </row>
    <row r="6749" spans="1:16" ht="63.75">
      <c r="A6749" s="126">
        <v>670</v>
      </c>
      <c r="B6749" s="126"/>
      <c r="C6749" s="127" t="s">
        <v>236</v>
      </c>
      <c r="D6749" s="204">
        <v>43091</v>
      </c>
      <c r="E6749" s="126" t="s">
        <v>13750</v>
      </c>
      <c r="F6749" s="126" t="s">
        <v>3</v>
      </c>
      <c r="G6749" s="126">
        <v>1579538</v>
      </c>
      <c r="H6749" s="126"/>
      <c r="I6749" s="130" t="s">
        <v>16713</v>
      </c>
      <c r="J6749" s="126"/>
      <c r="K6749" s="126"/>
      <c r="L6749" s="126"/>
      <c r="M6749" s="126"/>
      <c r="N6749" s="226">
        <v>0</v>
      </c>
      <c r="O6749" s="226">
        <v>920</v>
      </c>
      <c r="P6749" s="126" t="s">
        <v>12606</v>
      </c>
    </row>
    <row r="6750" spans="1:16" ht="51">
      <c r="A6750" s="126">
        <v>254</v>
      </c>
      <c r="B6750" s="126"/>
      <c r="C6750" s="127" t="s">
        <v>780</v>
      </c>
      <c r="D6750" s="204">
        <v>43091</v>
      </c>
      <c r="E6750" s="126" t="s">
        <v>13751</v>
      </c>
      <c r="F6750" s="126" t="s">
        <v>3</v>
      </c>
      <c r="G6750" s="126">
        <v>1579540</v>
      </c>
      <c r="H6750" s="126"/>
      <c r="I6750" s="130" t="s">
        <v>16714</v>
      </c>
      <c r="J6750" s="126"/>
      <c r="K6750" s="126"/>
      <c r="L6750" s="126"/>
      <c r="M6750" s="126"/>
      <c r="N6750" s="226">
        <v>0</v>
      </c>
      <c r="O6750" s="226">
        <v>375</v>
      </c>
      <c r="P6750" s="126" t="s">
        <v>1331</v>
      </c>
    </row>
    <row r="6751" spans="1:16" ht="51">
      <c r="A6751" s="126">
        <v>25</v>
      </c>
      <c r="B6751" s="126"/>
      <c r="C6751" s="127" t="s">
        <v>695</v>
      </c>
      <c r="D6751" s="204">
        <v>43091</v>
      </c>
      <c r="E6751" s="126" t="s">
        <v>13752</v>
      </c>
      <c r="F6751" s="126" t="s">
        <v>3</v>
      </c>
      <c r="G6751" s="126">
        <v>1579544</v>
      </c>
      <c r="H6751" s="126"/>
      <c r="I6751" s="130" t="s">
        <v>16715</v>
      </c>
      <c r="J6751" s="126"/>
      <c r="K6751" s="126"/>
      <c r="L6751" s="126"/>
      <c r="M6751" s="126"/>
      <c r="N6751" s="226">
        <v>0</v>
      </c>
      <c r="O6751" s="226">
        <v>181.23</v>
      </c>
      <c r="P6751" s="126" t="s">
        <v>1331</v>
      </c>
    </row>
    <row r="6752" spans="1:16" ht="51">
      <c r="A6752" s="126">
        <v>254</v>
      </c>
      <c r="B6752" s="126"/>
      <c r="C6752" s="127" t="s">
        <v>780</v>
      </c>
      <c r="D6752" s="204">
        <v>43091</v>
      </c>
      <c r="E6752" s="126" t="s">
        <v>13753</v>
      </c>
      <c r="F6752" s="126" t="s">
        <v>3</v>
      </c>
      <c r="G6752" s="126">
        <v>1579546</v>
      </c>
      <c r="H6752" s="126"/>
      <c r="I6752" s="130" t="s">
        <v>16716</v>
      </c>
      <c r="J6752" s="126"/>
      <c r="K6752" s="126"/>
      <c r="L6752" s="126"/>
      <c r="M6752" s="126"/>
      <c r="N6752" s="226">
        <v>0</v>
      </c>
      <c r="O6752" s="226">
        <v>908.85</v>
      </c>
      <c r="P6752" s="126" t="s">
        <v>1331</v>
      </c>
    </row>
    <row r="6753" spans="1:16" ht="63.75">
      <c r="A6753" s="126">
        <v>670</v>
      </c>
      <c r="B6753" s="126"/>
      <c r="C6753" s="127" t="s">
        <v>236</v>
      </c>
      <c r="D6753" s="204">
        <v>43091</v>
      </c>
      <c r="E6753" s="126" t="s">
        <v>13754</v>
      </c>
      <c r="F6753" s="126" t="s">
        <v>3</v>
      </c>
      <c r="G6753" s="126">
        <v>1579549</v>
      </c>
      <c r="H6753" s="126"/>
      <c r="I6753" s="130" t="s">
        <v>16717</v>
      </c>
      <c r="J6753" s="126"/>
      <c r="K6753" s="126"/>
      <c r="L6753" s="126"/>
      <c r="M6753" s="126"/>
      <c r="N6753" s="226">
        <v>0</v>
      </c>
      <c r="O6753" s="226">
        <v>480</v>
      </c>
      <c r="P6753" s="126" t="s">
        <v>12606</v>
      </c>
    </row>
    <row r="6754" spans="1:16" ht="51">
      <c r="A6754" s="126">
        <v>254</v>
      </c>
      <c r="B6754" s="126"/>
      <c r="C6754" s="127" t="s">
        <v>780</v>
      </c>
      <c r="D6754" s="204">
        <v>43091</v>
      </c>
      <c r="E6754" s="126" t="s">
        <v>13755</v>
      </c>
      <c r="F6754" s="126" t="s">
        <v>3</v>
      </c>
      <c r="G6754" s="126">
        <v>1579550</v>
      </c>
      <c r="H6754" s="126"/>
      <c r="I6754" s="130" t="s">
        <v>16718</v>
      </c>
      <c r="J6754" s="126"/>
      <c r="K6754" s="126"/>
      <c r="L6754" s="126"/>
      <c r="M6754" s="126"/>
      <c r="N6754" s="226">
        <v>0</v>
      </c>
      <c r="O6754" s="226">
        <v>1552.97</v>
      </c>
      <c r="P6754" s="126" t="s">
        <v>1331</v>
      </c>
    </row>
    <row r="6755" spans="1:16" ht="51">
      <c r="A6755" s="126">
        <v>254</v>
      </c>
      <c r="B6755" s="126"/>
      <c r="C6755" s="127" t="s">
        <v>780</v>
      </c>
      <c r="D6755" s="204">
        <v>43091</v>
      </c>
      <c r="E6755" s="126" t="s">
        <v>13756</v>
      </c>
      <c r="F6755" s="126" t="s">
        <v>3</v>
      </c>
      <c r="G6755" s="126">
        <v>1579555</v>
      </c>
      <c r="H6755" s="126"/>
      <c r="I6755" s="130" t="s">
        <v>16719</v>
      </c>
      <c r="J6755" s="126"/>
      <c r="K6755" s="126"/>
      <c r="L6755" s="126"/>
      <c r="M6755" s="126"/>
      <c r="N6755" s="226">
        <v>0</v>
      </c>
      <c r="O6755" s="226">
        <v>25</v>
      </c>
      <c r="P6755" s="126" t="s">
        <v>1331</v>
      </c>
    </row>
    <row r="6756" spans="1:16" ht="63.75">
      <c r="A6756" s="126">
        <v>670</v>
      </c>
      <c r="B6756" s="126"/>
      <c r="C6756" s="127" t="s">
        <v>236</v>
      </c>
      <c r="D6756" s="204">
        <v>43091</v>
      </c>
      <c r="E6756" s="126" t="s">
        <v>13757</v>
      </c>
      <c r="F6756" s="126" t="s">
        <v>3</v>
      </c>
      <c r="G6756" s="126">
        <v>1579556</v>
      </c>
      <c r="H6756" s="126"/>
      <c r="I6756" s="130" t="s">
        <v>16720</v>
      </c>
      <c r="J6756" s="126"/>
      <c r="K6756" s="126"/>
      <c r="L6756" s="126"/>
      <c r="M6756" s="126"/>
      <c r="N6756" s="226">
        <v>0</v>
      </c>
      <c r="O6756" s="223">
        <v>640</v>
      </c>
      <c r="P6756" s="126" t="s">
        <v>12606</v>
      </c>
    </row>
    <row r="6757" spans="1:16" ht="51">
      <c r="A6757" s="126">
        <v>254</v>
      </c>
      <c r="B6757" s="126"/>
      <c r="C6757" s="127" t="s">
        <v>780</v>
      </c>
      <c r="D6757" s="204">
        <v>43091</v>
      </c>
      <c r="E6757" s="126" t="s">
        <v>13758</v>
      </c>
      <c r="F6757" s="126" t="s">
        <v>3</v>
      </c>
      <c r="G6757" s="126">
        <v>1579559</v>
      </c>
      <c r="H6757" s="126"/>
      <c r="I6757" s="130" t="s">
        <v>16721</v>
      </c>
      <c r="J6757" s="126"/>
      <c r="K6757" s="126"/>
      <c r="L6757" s="126"/>
      <c r="M6757" s="126"/>
      <c r="N6757" s="226">
        <v>0</v>
      </c>
      <c r="O6757" s="226">
        <v>700</v>
      </c>
      <c r="P6757" s="126" t="s">
        <v>1331</v>
      </c>
    </row>
    <row r="6758" spans="1:16" ht="63.75">
      <c r="A6758" s="126">
        <v>670</v>
      </c>
      <c r="B6758" s="126"/>
      <c r="C6758" s="127" t="s">
        <v>236</v>
      </c>
      <c r="D6758" s="204">
        <v>43091</v>
      </c>
      <c r="E6758" s="126" t="s">
        <v>13759</v>
      </c>
      <c r="F6758" s="126" t="s">
        <v>3</v>
      </c>
      <c r="G6758" s="126">
        <v>1579560</v>
      </c>
      <c r="H6758" s="126"/>
      <c r="I6758" s="130" t="s">
        <v>16722</v>
      </c>
      <c r="J6758" s="126"/>
      <c r="K6758" s="126"/>
      <c r="L6758" s="126"/>
      <c r="M6758" s="126"/>
      <c r="N6758" s="226">
        <v>0</v>
      </c>
      <c r="O6758" s="226">
        <v>120</v>
      </c>
      <c r="P6758" s="126" t="s">
        <v>12606</v>
      </c>
    </row>
    <row r="6759" spans="1:16" ht="51">
      <c r="A6759" s="126">
        <v>254</v>
      </c>
      <c r="B6759" s="126"/>
      <c r="C6759" s="127" t="s">
        <v>780</v>
      </c>
      <c r="D6759" s="204">
        <v>43091</v>
      </c>
      <c r="E6759" s="126" t="s">
        <v>13760</v>
      </c>
      <c r="F6759" s="126" t="s">
        <v>3</v>
      </c>
      <c r="G6759" s="126">
        <v>1579562</v>
      </c>
      <c r="H6759" s="126"/>
      <c r="I6759" s="130" t="s">
        <v>16723</v>
      </c>
      <c r="J6759" s="126"/>
      <c r="K6759" s="126"/>
      <c r="L6759" s="126"/>
      <c r="M6759" s="126"/>
      <c r="N6759" s="226">
        <v>0</v>
      </c>
      <c r="O6759" s="226">
        <v>2100</v>
      </c>
      <c r="P6759" s="126" t="s">
        <v>1331</v>
      </c>
    </row>
    <row r="6760" spans="1:16" ht="51">
      <c r="A6760" s="126">
        <v>254</v>
      </c>
      <c r="B6760" s="126"/>
      <c r="C6760" s="127" t="s">
        <v>780</v>
      </c>
      <c r="D6760" s="204">
        <v>43091</v>
      </c>
      <c r="E6760" s="126" t="s">
        <v>13761</v>
      </c>
      <c r="F6760" s="126" t="s">
        <v>3</v>
      </c>
      <c r="G6760" s="126">
        <v>1579565</v>
      </c>
      <c r="H6760" s="126"/>
      <c r="I6760" s="130" t="s">
        <v>16724</v>
      </c>
      <c r="J6760" s="126"/>
      <c r="K6760" s="126"/>
      <c r="L6760" s="126"/>
      <c r="M6760" s="126"/>
      <c r="N6760" s="226">
        <v>0</v>
      </c>
      <c r="O6760" s="226">
        <v>75</v>
      </c>
      <c r="P6760" s="126" t="s">
        <v>1331</v>
      </c>
    </row>
    <row r="6761" spans="1:16" ht="51">
      <c r="A6761" s="126">
        <v>254</v>
      </c>
      <c r="B6761" s="126"/>
      <c r="C6761" s="127" t="s">
        <v>780</v>
      </c>
      <c r="D6761" s="204">
        <v>43091</v>
      </c>
      <c r="E6761" s="126" t="s">
        <v>13762</v>
      </c>
      <c r="F6761" s="126" t="s">
        <v>3</v>
      </c>
      <c r="G6761" s="126">
        <v>1579569</v>
      </c>
      <c r="H6761" s="126"/>
      <c r="I6761" s="130" t="s">
        <v>16725</v>
      </c>
      <c r="J6761" s="126"/>
      <c r="K6761" s="126"/>
      <c r="L6761" s="126"/>
      <c r="M6761" s="126"/>
      <c r="N6761" s="226">
        <v>0</v>
      </c>
      <c r="O6761" s="226">
        <v>3700</v>
      </c>
      <c r="P6761" s="126" t="s">
        <v>1331</v>
      </c>
    </row>
    <row r="6762" spans="1:16" ht="63.75">
      <c r="A6762" s="126">
        <v>670</v>
      </c>
      <c r="B6762" s="126"/>
      <c r="C6762" s="127" t="s">
        <v>236</v>
      </c>
      <c r="D6762" s="204">
        <v>43091</v>
      </c>
      <c r="E6762" s="126" t="s">
        <v>13763</v>
      </c>
      <c r="F6762" s="126" t="s">
        <v>3</v>
      </c>
      <c r="G6762" s="126">
        <v>1579570</v>
      </c>
      <c r="H6762" s="126"/>
      <c r="I6762" s="130" t="s">
        <v>16726</v>
      </c>
      <c r="J6762" s="126"/>
      <c r="K6762" s="126"/>
      <c r="L6762" s="126"/>
      <c r="M6762" s="126"/>
      <c r="N6762" s="226">
        <v>0</v>
      </c>
      <c r="O6762" s="226">
        <v>240</v>
      </c>
      <c r="P6762" s="126" t="s">
        <v>12606</v>
      </c>
    </row>
    <row r="6763" spans="1:16" ht="51">
      <c r="A6763" s="126">
        <v>254</v>
      </c>
      <c r="B6763" s="126"/>
      <c r="C6763" s="127" t="s">
        <v>780</v>
      </c>
      <c r="D6763" s="204">
        <v>43091</v>
      </c>
      <c r="E6763" s="126" t="s">
        <v>13764</v>
      </c>
      <c r="F6763" s="126" t="s">
        <v>3</v>
      </c>
      <c r="G6763" s="126">
        <v>1579572</v>
      </c>
      <c r="H6763" s="126"/>
      <c r="I6763" s="130" t="s">
        <v>16727</v>
      </c>
      <c r="J6763" s="126"/>
      <c r="K6763" s="126"/>
      <c r="L6763" s="126"/>
      <c r="M6763" s="126"/>
      <c r="N6763" s="226">
        <v>0</v>
      </c>
      <c r="O6763" s="226">
        <v>1200</v>
      </c>
      <c r="P6763" s="126" t="s">
        <v>1331</v>
      </c>
    </row>
    <row r="6764" spans="1:16" ht="51">
      <c r="A6764" s="126">
        <v>578</v>
      </c>
      <c r="B6764" s="126"/>
      <c r="C6764" s="127" t="s">
        <v>854</v>
      </c>
      <c r="D6764" s="204">
        <v>43091</v>
      </c>
      <c r="E6764" s="126" t="s">
        <v>13765</v>
      </c>
      <c r="F6764" s="126" t="s">
        <v>3</v>
      </c>
      <c r="G6764" s="126">
        <v>1579574</v>
      </c>
      <c r="H6764" s="126"/>
      <c r="I6764" s="130" t="s">
        <v>16728</v>
      </c>
      <c r="J6764" s="126"/>
      <c r="K6764" s="126"/>
      <c r="L6764" s="126"/>
      <c r="M6764" s="126"/>
      <c r="N6764" s="226">
        <v>0</v>
      </c>
      <c r="O6764" s="226">
        <v>27</v>
      </c>
      <c r="P6764" s="126" t="s">
        <v>1331</v>
      </c>
    </row>
    <row r="6765" spans="1:16" ht="63.75">
      <c r="A6765" s="126">
        <v>25</v>
      </c>
      <c r="B6765" s="126"/>
      <c r="C6765" s="127" t="s">
        <v>695</v>
      </c>
      <c r="D6765" s="204">
        <v>43091</v>
      </c>
      <c r="E6765" s="126" t="s">
        <v>13766</v>
      </c>
      <c r="F6765" s="126" t="s">
        <v>3</v>
      </c>
      <c r="G6765" s="126">
        <v>1579575</v>
      </c>
      <c r="H6765" s="126"/>
      <c r="I6765" s="130" t="s">
        <v>16729</v>
      </c>
      <c r="J6765" s="126"/>
      <c r="K6765" s="126"/>
      <c r="L6765" s="126"/>
      <c r="M6765" s="126"/>
      <c r="N6765" s="226">
        <v>0</v>
      </c>
      <c r="O6765" s="226">
        <v>118705.79</v>
      </c>
      <c r="P6765" s="126" t="s">
        <v>1331</v>
      </c>
    </row>
    <row r="6766" spans="1:16" ht="51">
      <c r="A6766" s="126">
        <v>283</v>
      </c>
      <c r="B6766" s="126"/>
      <c r="C6766" s="127" t="s">
        <v>146</v>
      </c>
      <c r="D6766" s="204">
        <v>43091</v>
      </c>
      <c r="E6766" s="126" t="s">
        <v>13767</v>
      </c>
      <c r="F6766" s="126" t="s">
        <v>3</v>
      </c>
      <c r="G6766" s="126">
        <v>1579577</v>
      </c>
      <c r="H6766" s="126"/>
      <c r="I6766" s="130" t="s">
        <v>16730</v>
      </c>
      <c r="J6766" s="126"/>
      <c r="K6766" s="126"/>
      <c r="L6766" s="126"/>
      <c r="M6766" s="126"/>
      <c r="N6766" s="226">
        <v>0</v>
      </c>
      <c r="O6766" s="226">
        <v>82267.179999999993</v>
      </c>
      <c r="P6766" s="126" t="s">
        <v>1331</v>
      </c>
    </row>
    <row r="6767" spans="1:16" ht="51">
      <c r="A6767" s="126">
        <v>254</v>
      </c>
      <c r="B6767" s="126"/>
      <c r="C6767" s="127" t="s">
        <v>780</v>
      </c>
      <c r="D6767" s="204">
        <v>43091</v>
      </c>
      <c r="E6767" s="126" t="s">
        <v>13768</v>
      </c>
      <c r="F6767" s="126" t="s">
        <v>3</v>
      </c>
      <c r="G6767" s="126">
        <v>1579578</v>
      </c>
      <c r="H6767" s="126"/>
      <c r="I6767" s="130" t="s">
        <v>16731</v>
      </c>
      <c r="J6767" s="126"/>
      <c r="K6767" s="126"/>
      <c r="L6767" s="126"/>
      <c r="M6767" s="126"/>
      <c r="N6767" s="226">
        <v>0</v>
      </c>
      <c r="O6767" s="226">
        <v>78</v>
      </c>
      <c r="P6767" s="126" t="s">
        <v>1331</v>
      </c>
    </row>
    <row r="6768" spans="1:16" ht="51">
      <c r="A6768" s="126">
        <v>578</v>
      </c>
      <c r="B6768" s="126"/>
      <c r="C6768" s="127" t="s">
        <v>854</v>
      </c>
      <c r="D6768" s="204">
        <v>43091</v>
      </c>
      <c r="E6768" s="126" t="s">
        <v>13769</v>
      </c>
      <c r="F6768" s="126" t="s">
        <v>3</v>
      </c>
      <c r="G6768" s="126">
        <v>1579581</v>
      </c>
      <c r="H6768" s="126"/>
      <c r="I6768" s="130" t="s">
        <v>16732</v>
      </c>
      <c r="J6768" s="126"/>
      <c r="K6768" s="126"/>
      <c r="L6768" s="126"/>
      <c r="M6768" s="126"/>
      <c r="N6768" s="226">
        <v>0</v>
      </c>
      <c r="O6768" s="226">
        <v>665.96</v>
      </c>
      <c r="P6768" s="126" t="s">
        <v>1331</v>
      </c>
    </row>
    <row r="6769" spans="1:16" ht="51">
      <c r="A6769" s="126">
        <v>25</v>
      </c>
      <c r="B6769" s="126"/>
      <c r="C6769" s="127" t="s">
        <v>695</v>
      </c>
      <c r="D6769" s="204">
        <v>43091</v>
      </c>
      <c r="E6769" s="126" t="s">
        <v>13770</v>
      </c>
      <c r="F6769" s="126" t="s">
        <v>3</v>
      </c>
      <c r="G6769" s="126">
        <v>1579582</v>
      </c>
      <c r="H6769" s="126"/>
      <c r="I6769" s="130" t="s">
        <v>16733</v>
      </c>
      <c r="J6769" s="126"/>
      <c r="K6769" s="126"/>
      <c r="L6769" s="126"/>
      <c r="M6769" s="126"/>
      <c r="N6769" s="226">
        <v>0</v>
      </c>
      <c r="O6769" s="226">
        <v>143764.18</v>
      </c>
      <c r="P6769" s="126" t="s">
        <v>1331</v>
      </c>
    </row>
    <row r="6770" spans="1:16" ht="51">
      <c r="A6770" s="126">
        <v>254</v>
      </c>
      <c r="B6770" s="126"/>
      <c r="C6770" s="127" t="s">
        <v>780</v>
      </c>
      <c r="D6770" s="204">
        <v>43091</v>
      </c>
      <c r="E6770" s="126" t="s">
        <v>13771</v>
      </c>
      <c r="F6770" s="126" t="s">
        <v>3</v>
      </c>
      <c r="G6770" s="126">
        <v>1579583</v>
      </c>
      <c r="H6770" s="126"/>
      <c r="I6770" s="130" t="s">
        <v>16734</v>
      </c>
      <c r="J6770" s="126"/>
      <c r="K6770" s="126"/>
      <c r="L6770" s="126"/>
      <c r="M6770" s="126"/>
      <c r="N6770" s="226">
        <v>0</v>
      </c>
      <c r="O6770" s="226">
        <v>88</v>
      </c>
      <c r="P6770" s="126" t="s">
        <v>1331</v>
      </c>
    </row>
    <row r="6771" spans="1:16" ht="51">
      <c r="A6771" s="126">
        <v>578</v>
      </c>
      <c r="B6771" s="126"/>
      <c r="C6771" s="127" t="s">
        <v>854</v>
      </c>
      <c r="D6771" s="204">
        <v>43091</v>
      </c>
      <c r="E6771" s="126" t="s">
        <v>13772</v>
      </c>
      <c r="F6771" s="126" t="s">
        <v>3</v>
      </c>
      <c r="G6771" s="126">
        <v>1579585</v>
      </c>
      <c r="H6771" s="126"/>
      <c r="I6771" s="130" t="s">
        <v>16735</v>
      </c>
      <c r="J6771" s="126"/>
      <c r="K6771" s="126"/>
      <c r="L6771" s="126"/>
      <c r="M6771" s="126"/>
      <c r="N6771" s="226">
        <v>0</v>
      </c>
      <c r="O6771" s="226">
        <v>694.48</v>
      </c>
      <c r="P6771" s="126" t="s">
        <v>1331</v>
      </c>
    </row>
    <row r="6772" spans="1:16" ht="51">
      <c r="A6772" s="126">
        <v>254</v>
      </c>
      <c r="B6772" s="126"/>
      <c r="C6772" s="127" t="s">
        <v>780</v>
      </c>
      <c r="D6772" s="204">
        <v>43091</v>
      </c>
      <c r="E6772" s="126" t="s">
        <v>13773</v>
      </c>
      <c r="F6772" s="126" t="s">
        <v>3</v>
      </c>
      <c r="G6772" s="126">
        <v>1579586</v>
      </c>
      <c r="H6772" s="126"/>
      <c r="I6772" s="130" t="s">
        <v>16736</v>
      </c>
      <c r="J6772" s="126"/>
      <c r="K6772" s="126"/>
      <c r="L6772" s="126"/>
      <c r="M6772" s="126"/>
      <c r="N6772" s="226">
        <v>0</v>
      </c>
      <c r="O6772" s="226">
        <v>129</v>
      </c>
      <c r="P6772" s="126" t="s">
        <v>1331</v>
      </c>
    </row>
    <row r="6773" spans="1:16" ht="63.75">
      <c r="A6773" s="126">
        <v>670</v>
      </c>
      <c r="B6773" s="126"/>
      <c r="C6773" s="127" t="s">
        <v>236</v>
      </c>
      <c r="D6773" s="204">
        <v>43091</v>
      </c>
      <c r="E6773" s="126" t="s">
        <v>13774</v>
      </c>
      <c r="F6773" s="126" t="s">
        <v>3</v>
      </c>
      <c r="G6773" s="126">
        <v>1579592</v>
      </c>
      <c r="H6773" s="126"/>
      <c r="I6773" s="130" t="s">
        <v>16737</v>
      </c>
      <c r="J6773" s="126"/>
      <c r="K6773" s="126"/>
      <c r="L6773" s="126"/>
      <c r="M6773" s="126"/>
      <c r="N6773" s="226">
        <v>0</v>
      </c>
      <c r="O6773" s="226">
        <v>1200</v>
      </c>
      <c r="P6773" s="126" t="s">
        <v>12606</v>
      </c>
    </row>
    <row r="6774" spans="1:16" ht="51">
      <c r="A6774" s="126">
        <v>254</v>
      </c>
      <c r="B6774" s="126"/>
      <c r="C6774" s="127" t="s">
        <v>780</v>
      </c>
      <c r="D6774" s="204">
        <v>43091</v>
      </c>
      <c r="E6774" s="126" t="s">
        <v>13775</v>
      </c>
      <c r="F6774" s="126" t="s">
        <v>3</v>
      </c>
      <c r="G6774" s="126">
        <v>1579593</v>
      </c>
      <c r="H6774" s="126"/>
      <c r="I6774" s="130" t="s">
        <v>16738</v>
      </c>
      <c r="J6774" s="126"/>
      <c r="K6774" s="126"/>
      <c r="L6774" s="126"/>
      <c r="M6774" s="126"/>
      <c r="N6774" s="226">
        <v>0</v>
      </c>
      <c r="O6774" s="226">
        <v>3615.41</v>
      </c>
      <c r="P6774" s="126" t="s">
        <v>1331</v>
      </c>
    </row>
    <row r="6775" spans="1:16" ht="63.75">
      <c r="A6775" s="126">
        <v>670</v>
      </c>
      <c r="B6775" s="126"/>
      <c r="C6775" s="127" t="s">
        <v>236</v>
      </c>
      <c r="D6775" s="204">
        <v>43091</v>
      </c>
      <c r="E6775" s="126" t="s">
        <v>13776</v>
      </c>
      <c r="F6775" s="126" t="s">
        <v>3</v>
      </c>
      <c r="G6775" s="126">
        <v>1579595</v>
      </c>
      <c r="H6775" s="126"/>
      <c r="I6775" s="130" t="s">
        <v>16739</v>
      </c>
      <c r="J6775" s="126"/>
      <c r="K6775" s="126"/>
      <c r="L6775" s="126"/>
      <c r="M6775" s="126"/>
      <c r="N6775" s="226">
        <v>0</v>
      </c>
      <c r="O6775" s="226">
        <v>400</v>
      </c>
      <c r="P6775" s="126" t="s">
        <v>12606</v>
      </c>
    </row>
    <row r="6776" spans="1:16" ht="51">
      <c r="A6776" s="126" t="s">
        <v>623</v>
      </c>
      <c r="B6776" s="126"/>
      <c r="C6776" s="127" t="s">
        <v>716</v>
      </c>
      <c r="D6776" s="204">
        <v>43091</v>
      </c>
      <c r="E6776" s="126" t="s">
        <v>13777</v>
      </c>
      <c r="F6776" s="126" t="s">
        <v>3</v>
      </c>
      <c r="G6776" s="126">
        <v>1579599</v>
      </c>
      <c r="H6776" s="126"/>
      <c r="I6776" s="130" t="s">
        <v>16740</v>
      </c>
      <c r="J6776" s="126"/>
      <c r="K6776" s="126"/>
      <c r="L6776" s="126"/>
      <c r="M6776" s="126"/>
      <c r="N6776" s="226">
        <v>0</v>
      </c>
      <c r="O6776" s="226">
        <v>56493.68</v>
      </c>
      <c r="P6776" s="126" t="s">
        <v>1331</v>
      </c>
    </row>
    <row r="6777" spans="1:16" ht="51">
      <c r="A6777" s="126">
        <v>578</v>
      </c>
      <c r="B6777" s="126"/>
      <c r="C6777" s="127" t="s">
        <v>854</v>
      </c>
      <c r="D6777" s="204">
        <v>43091</v>
      </c>
      <c r="E6777" s="126" t="s">
        <v>13778</v>
      </c>
      <c r="F6777" s="126" t="s">
        <v>3</v>
      </c>
      <c r="G6777" s="126">
        <v>1579600</v>
      </c>
      <c r="H6777" s="126"/>
      <c r="I6777" s="130" t="s">
        <v>16741</v>
      </c>
      <c r="J6777" s="126"/>
      <c r="K6777" s="126"/>
      <c r="L6777" s="126"/>
      <c r="M6777" s="126"/>
      <c r="N6777" s="226">
        <v>0</v>
      </c>
      <c r="O6777" s="226">
        <v>139.19999999999999</v>
      </c>
      <c r="P6777" s="126" t="s">
        <v>1331</v>
      </c>
    </row>
    <row r="6778" spans="1:16" ht="63.75">
      <c r="A6778" s="126">
        <v>670</v>
      </c>
      <c r="B6778" s="126"/>
      <c r="C6778" s="127" t="s">
        <v>236</v>
      </c>
      <c r="D6778" s="204">
        <v>43091</v>
      </c>
      <c r="E6778" s="126" t="s">
        <v>13779</v>
      </c>
      <c r="F6778" s="126" t="s">
        <v>3</v>
      </c>
      <c r="G6778" s="126">
        <v>1579602</v>
      </c>
      <c r="H6778" s="126"/>
      <c r="I6778" s="130" t="s">
        <v>16742</v>
      </c>
      <c r="J6778" s="126"/>
      <c r="K6778" s="126"/>
      <c r="L6778" s="126"/>
      <c r="M6778" s="126"/>
      <c r="N6778" s="226">
        <v>0</v>
      </c>
      <c r="O6778" s="226">
        <v>400</v>
      </c>
      <c r="P6778" s="126" t="s">
        <v>12606</v>
      </c>
    </row>
    <row r="6779" spans="1:16" ht="63.75">
      <c r="A6779" s="126">
        <v>670</v>
      </c>
      <c r="B6779" s="126"/>
      <c r="C6779" s="127" t="s">
        <v>236</v>
      </c>
      <c r="D6779" s="204">
        <v>43091</v>
      </c>
      <c r="E6779" s="126" t="s">
        <v>13780</v>
      </c>
      <c r="F6779" s="126" t="s">
        <v>3</v>
      </c>
      <c r="G6779" s="126">
        <v>1579606</v>
      </c>
      <c r="H6779" s="126"/>
      <c r="I6779" s="130" t="s">
        <v>16743</v>
      </c>
      <c r="J6779" s="126"/>
      <c r="K6779" s="126"/>
      <c r="L6779" s="126"/>
      <c r="M6779" s="126"/>
      <c r="N6779" s="226">
        <v>0</v>
      </c>
      <c r="O6779" s="226">
        <v>1360</v>
      </c>
      <c r="P6779" s="126" t="s">
        <v>12606</v>
      </c>
    </row>
    <row r="6780" spans="1:16" ht="63.75">
      <c r="A6780" s="126">
        <v>670</v>
      </c>
      <c r="B6780" s="126"/>
      <c r="C6780" s="127" t="s">
        <v>236</v>
      </c>
      <c r="D6780" s="204">
        <v>43091</v>
      </c>
      <c r="E6780" s="126" t="s">
        <v>13781</v>
      </c>
      <c r="F6780" s="126" t="s">
        <v>3</v>
      </c>
      <c r="G6780" s="126">
        <v>1579611</v>
      </c>
      <c r="H6780" s="126"/>
      <c r="I6780" s="130" t="s">
        <v>16744</v>
      </c>
      <c r="J6780" s="126"/>
      <c r="K6780" s="126"/>
      <c r="L6780" s="126"/>
      <c r="M6780" s="126"/>
      <c r="N6780" s="226">
        <v>0</v>
      </c>
      <c r="O6780" s="226">
        <v>2528</v>
      </c>
      <c r="P6780" s="126" t="s">
        <v>1331</v>
      </c>
    </row>
    <row r="6781" spans="1:16" ht="51">
      <c r="A6781" s="126">
        <v>47</v>
      </c>
      <c r="B6781" s="126"/>
      <c r="C6781" s="127" t="s">
        <v>700</v>
      </c>
      <c r="D6781" s="204">
        <v>43091</v>
      </c>
      <c r="E6781" s="126" t="s">
        <v>13782</v>
      </c>
      <c r="F6781" s="126" t="s">
        <v>3</v>
      </c>
      <c r="G6781" s="126">
        <v>1579613</v>
      </c>
      <c r="H6781" s="126"/>
      <c r="I6781" s="130" t="s">
        <v>16745</v>
      </c>
      <c r="J6781" s="126"/>
      <c r="K6781" s="126"/>
      <c r="L6781" s="126"/>
      <c r="M6781" s="126"/>
      <c r="N6781" s="226">
        <v>0</v>
      </c>
      <c r="O6781" s="226">
        <v>1318.5</v>
      </c>
      <c r="P6781" s="126" t="s">
        <v>1331</v>
      </c>
    </row>
    <row r="6782" spans="1:16" ht="51">
      <c r="A6782" s="126">
        <v>86</v>
      </c>
      <c r="B6782" s="126"/>
      <c r="C6782" s="127" t="s">
        <v>711</v>
      </c>
      <c r="D6782" s="204">
        <v>43091</v>
      </c>
      <c r="E6782" s="126" t="s">
        <v>13783</v>
      </c>
      <c r="F6782" s="126" t="s">
        <v>3</v>
      </c>
      <c r="G6782" s="126">
        <v>1579619</v>
      </c>
      <c r="H6782" s="126"/>
      <c r="I6782" s="130" t="s">
        <v>16746</v>
      </c>
      <c r="J6782" s="126"/>
      <c r="K6782" s="126"/>
      <c r="L6782" s="126"/>
      <c r="M6782" s="126"/>
      <c r="N6782" s="226">
        <v>0</v>
      </c>
      <c r="O6782" s="226">
        <v>1254</v>
      </c>
      <c r="P6782" s="126" t="s">
        <v>1331</v>
      </c>
    </row>
    <row r="6783" spans="1:16" ht="63.75">
      <c r="A6783" s="126">
        <v>670</v>
      </c>
      <c r="B6783" s="126"/>
      <c r="C6783" s="127" t="s">
        <v>236</v>
      </c>
      <c r="D6783" s="204">
        <v>43091</v>
      </c>
      <c r="E6783" s="126" t="s">
        <v>13784</v>
      </c>
      <c r="F6783" s="126" t="s">
        <v>3</v>
      </c>
      <c r="G6783" s="126">
        <v>1579625</v>
      </c>
      <c r="H6783" s="126"/>
      <c r="I6783" s="130" t="s">
        <v>16747</v>
      </c>
      <c r="J6783" s="126"/>
      <c r="K6783" s="126"/>
      <c r="L6783" s="126"/>
      <c r="M6783" s="126"/>
      <c r="N6783" s="226">
        <v>0</v>
      </c>
      <c r="O6783" s="226">
        <v>12846.25</v>
      </c>
      <c r="P6783" s="126" t="s">
        <v>1331</v>
      </c>
    </row>
    <row r="6784" spans="1:16" ht="51">
      <c r="A6784" s="126">
        <v>578</v>
      </c>
      <c r="B6784" s="126"/>
      <c r="C6784" s="127" t="s">
        <v>854</v>
      </c>
      <c r="D6784" s="204">
        <v>43091</v>
      </c>
      <c r="E6784" s="126" t="s">
        <v>13785</v>
      </c>
      <c r="F6784" s="126" t="s">
        <v>3</v>
      </c>
      <c r="G6784" s="126">
        <v>1579630</v>
      </c>
      <c r="H6784" s="126"/>
      <c r="I6784" s="130" t="s">
        <v>16748</v>
      </c>
      <c r="J6784" s="126"/>
      <c r="K6784" s="126"/>
      <c r="L6784" s="126"/>
      <c r="M6784" s="126"/>
      <c r="N6784" s="226">
        <v>0</v>
      </c>
      <c r="O6784" s="226">
        <v>2514.63</v>
      </c>
      <c r="P6784" s="126" t="s">
        <v>12606</v>
      </c>
    </row>
    <row r="6785" spans="1:16" ht="51">
      <c r="A6785" s="126">
        <v>578</v>
      </c>
      <c r="B6785" s="126"/>
      <c r="C6785" s="127" t="s">
        <v>854</v>
      </c>
      <c r="D6785" s="204">
        <v>43091</v>
      </c>
      <c r="E6785" s="126" t="s">
        <v>13786</v>
      </c>
      <c r="F6785" s="126" t="s">
        <v>3</v>
      </c>
      <c r="G6785" s="126">
        <v>1579634</v>
      </c>
      <c r="H6785" s="126"/>
      <c r="I6785" s="130" t="s">
        <v>16749</v>
      </c>
      <c r="J6785" s="126"/>
      <c r="K6785" s="126"/>
      <c r="L6785" s="126"/>
      <c r="M6785" s="126"/>
      <c r="N6785" s="226">
        <v>0</v>
      </c>
      <c r="O6785" s="226">
        <v>2661.35</v>
      </c>
      <c r="P6785" s="126" t="s">
        <v>1331</v>
      </c>
    </row>
    <row r="6786" spans="1:16" ht="51">
      <c r="A6786" s="126">
        <v>578</v>
      </c>
      <c r="B6786" s="126"/>
      <c r="C6786" s="127" t="s">
        <v>854</v>
      </c>
      <c r="D6786" s="204">
        <v>43091</v>
      </c>
      <c r="E6786" s="126" t="s">
        <v>13787</v>
      </c>
      <c r="F6786" s="126" t="s">
        <v>3</v>
      </c>
      <c r="G6786" s="126">
        <v>1579644</v>
      </c>
      <c r="H6786" s="126"/>
      <c r="I6786" s="130" t="s">
        <v>16750</v>
      </c>
      <c r="J6786" s="126"/>
      <c r="K6786" s="126"/>
      <c r="L6786" s="126"/>
      <c r="M6786" s="126"/>
      <c r="N6786" s="226">
        <v>0</v>
      </c>
      <c r="O6786" s="226">
        <v>301</v>
      </c>
      <c r="P6786" s="126" t="s">
        <v>1331</v>
      </c>
    </row>
    <row r="6787" spans="1:16" ht="51">
      <c r="A6787" s="126">
        <v>578</v>
      </c>
      <c r="B6787" s="126"/>
      <c r="C6787" s="127" t="s">
        <v>854</v>
      </c>
      <c r="D6787" s="204">
        <v>43091</v>
      </c>
      <c r="E6787" s="126" t="s">
        <v>13788</v>
      </c>
      <c r="F6787" s="126" t="s">
        <v>3</v>
      </c>
      <c r="G6787" s="126">
        <v>1579656</v>
      </c>
      <c r="H6787" s="126"/>
      <c r="I6787" s="130" t="s">
        <v>16751</v>
      </c>
      <c r="J6787" s="126"/>
      <c r="K6787" s="126"/>
      <c r="L6787" s="126"/>
      <c r="M6787" s="126"/>
      <c r="N6787" s="226">
        <v>0</v>
      </c>
      <c r="O6787" s="226">
        <v>553.76</v>
      </c>
      <c r="P6787" s="126" t="s">
        <v>1331</v>
      </c>
    </row>
    <row r="6788" spans="1:16" ht="63.75">
      <c r="A6788" s="126">
        <v>340</v>
      </c>
      <c r="B6788" s="126"/>
      <c r="C6788" s="127" t="s">
        <v>815</v>
      </c>
      <c r="D6788" s="204">
        <v>43091</v>
      </c>
      <c r="E6788" s="126" t="s">
        <v>13789</v>
      </c>
      <c r="F6788" s="126" t="s">
        <v>3</v>
      </c>
      <c r="G6788" s="126">
        <v>1579663</v>
      </c>
      <c r="H6788" s="126"/>
      <c r="I6788" s="130" t="s">
        <v>16752</v>
      </c>
      <c r="J6788" s="126"/>
      <c r="K6788" s="126"/>
      <c r="L6788" s="126"/>
      <c r="M6788" s="126"/>
      <c r="N6788" s="226">
        <v>0</v>
      </c>
      <c r="O6788" s="226">
        <v>56.4</v>
      </c>
      <c r="P6788" s="126" t="s">
        <v>1331</v>
      </c>
    </row>
    <row r="6789" spans="1:16" ht="63.75">
      <c r="A6789" s="126">
        <v>70</v>
      </c>
      <c r="B6789" s="126"/>
      <c r="C6789" s="127" t="s">
        <v>706</v>
      </c>
      <c r="D6789" s="204">
        <v>43091</v>
      </c>
      <c r="E6789" s="126" t="s">
        <v>13790</v>
      </c>
      <c r="F6789" s="126" t="s">
        <v>3</v>
      </c>
      <c r="G6789" s="126">
        <v>1579263</v>
      </c>
      <c r="H6789" s="126"/>
      <c r="I6789" s="130" t="s">
        <v>16753</v>
      </c>
      <c r="J6789" s="126"/>
      <c r="K6789" s="126"/>
      <c r="L6789" s="126"/>
      <c r="M6789" s="126"/>
      <c r="N6789" s="226">
        <v>0</v>
      </c>
      <c r="O6789" s="226">
        <v>543.04999999999995</v>
      </c>
      <c r="P6789" s="126" t="s">
        <v>1331</v>
      </c>
    </row>
    <row r="6790" spans="1:16" ht="51">
      <c r="A6790" s="126">
        <v>660</v>
      </c>
      <c r="B6790" s="126"/>
      <c r="C6790" s="127" t="s">
        <v>234</v>
      </c>
      <c r="D6790" s="204">
        <v>43091</v>
      </c>
      <c r="E6790" s="126" t="s">
        <v>13791</v>
      </c>
      <c r="F6790" s="126" t="s">
        <v>3</v>
      </c>
      <c r="G6790" s="126">
        <v>1579283</v>
      </c>
      <c r="H6790" s="126"/>
      <c r="I6790" s="130" t="s">
        <v>16754</v>
      </c>
      <c r="J6790" s="126"/>
      <c r="K6790" s="126"/>
      <c r="L6790" s="126"/>
      <c r="M6790" s="126"/>
      <c r="N6790" s="226">
        <v>0</v>
      </c>
      <c r="O6790" s="226">
        <v>365.25</v>
      </c>
      <c r="P6790" s="126" t="s">
        <v>1331</v>
      </c>
    </row>
    <row r="6791" spans="1:16" ht="51">
      <c r="A6791" s="126">
        <v>130</v>
      </c>
      <c r="B6791" s="126"/>
      <c r="C6791" s="127" t="s">
        <v>728</v>
      </c>
      <c r="D6791" s="204">
        <v>43091</v>
      </c>
      <c r="E6791" s="126" t="s">
        <v>13792</v>
      </c>
      <c r="F6791" s="126" t="s">
        <v>3</v>
      </c>
      <c r="G6791" s="126">
        <v>1579284</v>
      </c>
      <c r="H6791" s="126"/>
      <c r="I6791" s="130" t="s">
        <v>16755</v>
      </c>
      <c r="J6791" s="126"/>
      <c r="K6791" s="126"/>
      <c r="L6791" s="126"/>
      <c r="M6791" s="126"/>
      <c r="N6791" s="226">
        <v>0</v>
      </c>
      <c r="O6791" s="223">
        <v>18</v>
      </c>
      <c r="P6791" s="126" t="s">
        <v>1331</v>
      </c>
    </row>
    <row r="6792" spans="1:16" ht="51">
      <c r="A6792" s="126" t="s">
        <v>620</v>
      </c>
      <c r="B6792" s="126"/>
      <c r="C6792" s="127" t="s">
        <v>714</v>
      </c>
      <c r="D6792" s="204">
        <v>43091</v>
      </c>
      <c r="E6792" s="126" t="s">
        <v>13793</v>
      </c>
      <c r="F6792" s="126" t="s">
        <v>3</v>
      </c>
      <c r="G6792" s="126">
        <v>1579301</v>
      </c>
      <c r="H6792" s="126"/>
      <c r="I6792" s="130" t="s">
        <v>16634</v>
      </c>
      <c r="J6792" s="126"/>
      <c r="K6792" s="126"/>
      <c r="L6792" s="126"/>
      <c r="M6792" s="126"/>
      <c r="N6792" s="226">
        <v>0</v>
      </c>
      <c r="O6792" s="223">
        <v>213.11</v>
      </c>
      <c r="P6792" s="126" t="s">
        <v>1331</v>
      </c>
    </row>
    <row r="6793" spans="1:16" ht="51">
      <c r="A6793" s="126" t="s">
        <v>620</v>
      </c>
      <c r="B6793" s="126"/>
      <c r="C6793" s="127" t="s">
        <v>714</v>
      </c>
      <c r="D6793" s="204">
        <v>43091</v>
      </c>
      <c r="E6793" s="126" t="s">
        <v>13794</v>
      </c>
      <c r="F6793" s="126" t="s">
        <v>3</v>
      </c>
      <c r="G6793" s="126">
        <v>1579303</v>
      </c>
      <c r="H6793" s="126"/>
      <c r="I6793" s="130" t="s">
        <v>16557</v>
      </c>
      <c r="J6793" s="126"/>
      <c r="K6793" s="126"/>
      <c r="L6793" s="126"/>
      <c r="M6793" s="126"/>
      <c r="N6793" s="226">
        <v>0</v>
      </c>
      <c r="O6793" s="226">
        <v>104.7</v>
      </c>
      <c r="P6793" s="126" t="s">
        <v>1331</v>
      </c>
    </row>
    <row r="6794" spans="1:16" ht="51">
      <c r="A6794" s="126">
        <v>86</v>
      </c>
      <c r="B6794" s="126"/>
      <c r="C6794" s="127" t="s">
        <v>711</v>
      </c>
      <c r="D6794" s="204">
        <v>43091</v>
      </c>
      <c r="E6794" s="126" t="s">
        <v>13795</v>
      </c>
      <c r="F6794" s="126" t="s">
        <v>3</v>
      </c>
      <c r="G6794" s="126">
        <v>1579305</v>
      </c>
      <c r="H6794" s="126"/>
      <c r="I6794" s="130" t="s">
        <v>16756</v>
      </c>
      <c r="J6794" s="126"/>
      <c r="K6794" s="126"/>
      <c r="L6794" s="126"/>
      <c r="M6794" s="126"/>
      <c r="N6794" s="226">
        <v>0</v>
      </c>
      <c r="O6794" s="226">
        <v>100</v>
      </c>
      <c r="P6794" s="126" t="s">
        <v>1331</v>
      </c>
    </row>
    <row r="6795" spans="1:16" ht="51">
      <c r="A6795" s="126" t="s">
        <v>620</v>
      </c>
      <c r="B6795" s="126"/>
      <c r="C6795" s="127" t="s">
        <v>714</v>
      </c>
      <c r="D6795" s="204">
        <v>43091</v>
      </c>
      <c r="E6795" s="126" t="s">
        <v>13796</v>
      </c>
      <c r="F6795" s="126" t="s">
        <v>3</v>
      </c>
      <c r="G6795" s="126">
        <v>1579310</v>
      </c>
      <c r="H6795" s="126"/>
      <c r="I6795" s="130" t="s">
        <v>16757</v>
      </c>
      <c r="J6795" s="126"/>
      <c r="K6795" s="126"/>
      <c r="L6795" s="126"/>
      <c r="M6795" s="126"/>
      <c r="N6795" s="226">
        <v>0</v>
      </c>
      <c r="O6795" s="226">
        <v>367.2</v>
      </c>
      <c r="P6795" s="126" t="s">
        <v>1331</v>
      </c>
    </row>
    <row r="6796" spans="1:16" ht="51">
      <c r="A6796" s="126">
        <v>15</v>
      </c>
      <c r="B6796" s="126"/>
      <c r="C6796" s="127" t="s">
        <v>692</v>
      </c>
      <c r="D6796" s="204">
        <v>43091</v>
      </c>
      <c r="E6796" s="126" t="s">
        <v>13797</v>
      </c>
      <c r="F6796" s="126" t="s">
        <v>3</v>
      </c>
      <c r="G6796" s="126">
        <v>1579352</v>
      </c>
      <c r="H6796" s="126"/>
      <c r="I6796" s="130" t="s">
        <v>16758</v>
      </c>
      <c r="J6796" s="126"/>
      <c r="K6796" s="126"/>
      <c r="L6796" s="126"/>
      <c r="M6796" s="126"/>
      <c r="N6796" s="226">
        <v>0</v>
      </c>
      <c r="O6796" s="226">
        <v>8.3000000000000007</v>
      </c>
      <c r="P6796" s="126" t="s">
        <v>1331</v>
      </c>
    </row>
    <row r="6797" spans="1:16" ht="51">
      <c r="A6797" s="126">
        <v>41</v>
      </c>
      <c r="B6797" s="126"/>
      <c r="C6797" s="127" t="s">
        <v>698</v>
      </c>
      <c r="D6797" s="204">
        <v>43091</v>
      </c>
      <c r="E6797" s="126" t="s">
        <v>13798</v>
      </c>
      <c r="F6797" s="126" t="s">
        <v>3</v>
      </c>
      <c r="G6797" s="126">
        <v>1579356</v>
      </c>
      <c r="H6797" s="126"/>
      <c r="I6797" s="130" t="s">
        <v>16759</v>
      </c>
      <c r="J6797" s="126"/>
      <c r="K6797" s="126"/>
      <c r="L6797" s="126"/>
      <c r="M6797" s="126"/>
      <c r="N6797" s="226">
        <v>0</v>
      </c>
      <c r="O6797" s="226">
        <v>29</v>
      </c>
      <c r="P6797" s="126" t="s">
        <v>1331</v>
      </c>
    </row>
    <row r="6798" spans="1:16" ht="51">
      <c r="A6798" s="126" t="s">
        <v>620</v>
      </c>
      <c r="B6798" s="126"/>
      <c r="C6798" s="127" t="s">
        <v>714</v>
      </c>
      <c r="D6798" s="204">
        <v>43091</v>
      </c>
      <c r="E6798" s="126" t="s">
        <v>13799</v>
      </c>
      <c r="F6798" s="126" t="s">
        <v>3</v>
      </c>
      <c r="G6798" s="126">
        <v>1579362</v>
      </c>
      <c r="H6798" s="126"/>
      <c r="I6798" s="130" t="s">
        <v>16760</v>
      </c>
      <c r="J6798" s="126"/>
      <c r="K6798" s="126"/>
      <c r="L6798" s="126"/>
      <c r="M6798" s="126"/>
      <c r="N6798" s="226">
        <v>0</v>
      </c>
      <c r="O6798" s="226">
        <v>25</v>
      </c>
      <c r="P6798" s="126" t="s">
        <v>1331</v>
      </c>
    </row>
    <row r="6799" spans="1:16" ht="38.25">
      <c r="A6799" s="126">
        <v>523</v>
      </c>
      <c r="B6799" s="126"/>
      <c r="C6799" s="127" t="s">
        <v>846</v>
      </c>
      <c r="D6799" s="204">
        <v>43091</v>
      </c>
      <c r="E6799" s="126" t="s">
        <v>13800</v>
      </c>
      <c r="F6799" s="126" t="s">
        <v>3</v>
      </c>
      <c r="G6799" s="126">
        <v>1579367</v>
      </c>
      <c r="H6799" s="126"/>
      <c r="I6799" s="130" t="s">
        <v>16761</v>
      </c>
      <c r="J6799" s="126"/>
      <c r="K6799" s="126"/>
      <c r="L6799" s="126"/>
      <c r="M6799" s="126"/>
      <c r="N6799" s="226">
        <v>0</v>
      </c>
      <c r="O6799" s="226">
        <v>387</v>
      </c>
      <c r="P6799" s="126" t="s">
        <v>1331</v>
      </c>
    </row>
    <row r="6800" spans="1:16" ht="51">
      <c r="A6800" s="126" t="s">
        <v>620</v>
      </c>
      <c r="B6800" s="126"/>
      <c r="C6800" s="127" t="s">
        <v>714</v>
      </c>
      <c r="D6800" s="204">
        <v>43091</v>
      </c>
      <c r="E6800" s="126" t="s">
        <v>13801</v>
      </c>
      <c r="F6800" s="126" t="s">
        <v>3</v>
      </c>
      <c r="G6800" s="126">
        <v>1579376</v>
      </c>
      <c r="H6800" s="126"/>
      <c r="I6800" s="130" t="s">
        <v>16762</v>
      </c>
      <c r="J6800" s="126"/>
      <c r="K6800" s="126"/>
      <c r="L6800" s="126"/>
      <c r="M6800" s="126"/>
      <c r="N6800" s="226">
        <v>0</v>
      </c>
      <c r="O6800" s="226">
        <v>14061.84</v>
      </c>
      <c r="P6800" s="126" t="s">
        <v>1331</v>
      </c>
    </row>
    <row r="6801" spans="1:16" ht="51">
      <c r="A6801" s="126" t="s">
        <v>620</v>
      </c>
      <c r="B6801" s="126"/>
      <c r="C6801" s="127" t="s">
        <v>714</v>
      </c>
      <c r="D6801" s="204">
        <v>43091</v>
      </c>
      <c r="E6801" s="126" t="s">
        <v>13802</v>
      </c>
      <c r="F6801" s="126" t="s">
        <v>3</v>
      </c>
      <c r="G6801" s="126">
        <v>1579379</v>
      </c>
      <c r="H6801" s="126"/>
      <c r="I6801" s="130" t="s">
        <v>4191</v>
      </c>
      <c r="J6801" s="126"/>
      <c r="K6801" s="126"/>
      <c r="L6801" s="126"/>
      <c r="M6801" s="126"/>
      <c r="N6801" s="226">
        <v>0</v>
      </c>
      <c r="O6801" s="226">
        <v>600</v>
      </c>
      <c r="P6801" s="126" t="s">
        <v>1331</v>
      </c>
    </row>
    <row r="6802" spans="1:16" ht="38.25">
      <c r="A6802" s="126">
        <v>15</v>
      </c>
      <c r="B6802" s="126"/>
      <c r="C6802" s="127" t="s">
        <v>692</v>
      </c>
      <c r="D6802" s="204">
        <v>43091</v>
      </c>
      <c r="E6802" s="126" t="s">
        <v>13803</v>
      </c>
      <c r="F6802" s="126" t="s">
        <v>3</v>
      </c>
      <c r="G6802" s="126">
        <v>1579381</v>
      </c>
      <c r="H6802" s="126"/>
      <c r="I6802" s="130" t="s">
        <v>16763</v>
      </c>
      <c r="J6802" s="126"/>
      <c r="K6802" s="126"/>
      <c r="L6802" s="126"/>
      <c r="M6802" s="126"/>
      <c r="N6802" s="226">
        <v>0</v>
      </c>
      <c r="O6802" s="226">
        <v>0.16</v>
      </c>
      <c r="P6802" s="126" t="s">
        <v>1331</v>
      </c>
    </row>
    <row r="6803" spans="1:16" ht="38.25">
      <c r="A6803" s="126">
        <v>15</v>
      </c>
      <c r="B6803" s="126"/>
      <c r="C6803" s="127" t="s">
        <v>692</v>
      </c>
      <c r="D6803" s="204">
        <v>43091</v>
      </c>
      <c r="E6803" s="126" t="s">
        <v>13804</v>
      </c>
      <c r="F6803" s="126" t="s">
        <v>3</v>
      </c>
      <c r="G6803" s="126">
        <v>1579382</v>
      </c>
      <c r="H6803" s="126"/>
      <c r="I6803" s="130" t="s">
        <v>16764</v>
      </c>
      <c r="J6803" s="126"/>
      <c r="K6803" s="126"/>
      <c r="L6803" s="126"/>
      <c r="M6803" s="126"/>
      <c r="N6803" s="226">
        <v>0</v>
      </c>
      <c r="O6803" s="226">
        <v>7.0000000000000007E-2</v>
      </c>
      <c r="P6803" s="126" t="s">
        <v>1331</v>
      </c>
    </row>
    <row r="6804" spans="1:16" ht="38.25">
      <c r="A6804" s="126">
        <v>15</v>
      </c>
      <c r="B6804" s="126"/>
      <c r="C6804" s="127" t="s">
        <v>692</v>
      </c>
      <c r="D6804" s="204">
        <v>43091</v>
      </c>
      <c r="E6804" s="126" t="s">
        <v>13805</v>
      </c>
      <c r="F6804" s="126" t="s">
        <v>3</v>
      </c>
      <c r="G6804" s="126">
        <v>1579385</v>
      </c>
      <c r="H6804" s="126"/>
      <c r="I6804" s="130" t="s">
        <v>16765</v>
      </c>
      <c r="J6804" s="126"/>
      <c r="K6804" s="126"/>
      <c r="L6804" s="126"/>
      <c r="M6804" s="126"/>
      <c r="N6804" s="226">
        <v>0</v>
      </c>
      <c r="O6804" s="226">
        <v>0.13</v>
      </c>
      <c r="P6804" s="126" t="s">
        <v>1331</v>
      </c>
    </row>
    <row r="6805" spans="1:16" ht="38.25">
      <c r="A6805" s="126">
        <v>15</v>
      </c>
      <c r="B6805" s="126"/>
      <c r="C6805" s="127" t="s">
        <v>692</v>
      </c>
      <c r="D6805" s="204">
        <v>43091</v>
      </c>
      <c r="E6805" s="126" t="s">
        <v>13806</v>
      </c>
      <c r="F6805" s="126" t="s">
        <v>3</v>
      </c>
      <c r="G6805" s="126">
        <v>1579387</v>
      </c>
      <c r="H6805" s="126"/>
      <c r="I6805" s="130" t="s">
        <v>16766</v>
      </c>
      <c r="J6805" s="126"/>
      <c r="K6805" s="126"/>
      <c r="L6805" s="126"/>
      <c r="M6805" s="126"/>
      <c r="N6805" s="226">
        <v>0</v>
      </c>
      <c r="O6805" s="226">
        <v>0.03</v>
      </c>
      <c r="P6805" s="126" t="s">
        <v>1331</v>
      </c>
    </row>
    <row r="6806" spans="1:16" ht="38.25">
      <c r="A6806" s="126">
        <v>15</v>
      </c>
      <c r="B6806" s="126"/>
      <c r="C6806" s="127" t="s">
        <v>692</v>
      </c>
      <c r="D6806" s="204">
        <v>43091</v>
      </c>
      <c r="E6806" s="126" t="s">
        <v>13807</v>
      </c>
      <c r="F6806" s="126" t="s">
        <v>3</v>
      </c>
      <c r="G6806" s="126">
        <v>1579389</v>
      </c>
      <c r="H6806" s="126"/>
      <c r="I6806" s="130" t="s">
        <v>16767</v>
      </c>
      <c r="J6806" s="126"/>
      <c r="K6806" s="126"/>
      <c r="L6806" s="126"/>
      <c r="M6806" s="126"/>
      <c r="N6806" s="226">
        <v>0</v>
      </c>
      <c r="O6806" s="226">
        <v>0.01</v>
      </c>
      <c r="P6806" s="126" t="s">
        <v>1331</v>
      </c>
    </row>
    <row r="6807" spans="1:16" ht="38.25">
      <c r="A6807" s="126">
        <v>15</v>
      </c>
      <c r="B6807" s="126"/>
      <c r="C6807" s="127" t="s">
        <v>692</v>
      </c>
      <c r="D6807" s="204">
        <v>43091</v>
      </c>
      <c r="E6807" s="126" t="s">
        <v>13808</v>
      </c>
      <c r="F6807" s="126" t="s">
        <v>3</v>
      </c>
      <c r="G6807" s="126">
        <v>1579392</v>
      </c>
      <c r="H6807" s="126"/>
      <c r="I6807" s="130" t="s">
        <v>16767</v>
      </c>
      <c r="J6807" s="126"/>
      <c r="K6807" s="126"/>
      <c r="L6807" s="126"/>
      <c r="M6807" s="126"/>
      <c r="N6807" s="226">
        <v>0</v>
      </c>
      <c r="O6807" s="226">
        <v>0.62</v>
      </c>
      <c r="P6807" s="126" t="s">
        <v>1331</v>
      </c>
    </row>
    <row r="6808" spans="1:16" ht="51">
      <c r="A6808" s="126">
        <v>16</v>
      </c>
      <c r="B6808" s="126"/>
      <c r="C6808" s="127" t="s">
        <v>693</v>
      </c>
      <c r="D6808" s="204">
        <v>43091</v>
      </c>
      <c r="E6808" s="126" t="s">
        <v>13809</v>
      </c>
      <c r="F6808" s="126" t="s">
        <v>3</v>
      </c>
      <c r="G6808" s="126">
        <v>1579395</v>
      </c>
      <c r="H6808" s="126"/>
      <c r="I6808" s="130" t="s">
        <v>16768</v>
      </c>
      <c r="J6808" s="126"/>
      <c r="K6808" s="126"/>
      <c r="L6808" s="126"/>
      <c r="M6808" s="126"/>
      <c r="N6808" s="226">
        <v>0</v>
      </c>
      <c r="O6808" s="226">
        <v>3</v>
      </c>
      <c r="P6808" s="126" t="s">
        <v>12606</v>
      </c>
    </row>
    <row r="6809" spans="1:16" ht="38.25">
      <c r="A6809" s="126">
        <v>15</v>
      </c>
      <c r="B6809" s="126"/>
      <c r="C6809" s="127" t="s">
        <v>692</v>
      </c>
      <c r="D6809" s="204">
        <v>43091</v>
      </c>
      <c r="E6809" s="126" t="s">
        <v>13810</v>
      </c>
      <c r="F6809" s="126" t="s">
        <v>3</v>
      </c>
      <c r="G6809" s="126">
        <v>1579398</v>
      </c>
      <c r="H6809" s="126"/>
      <c r="I6809" s="130" t="s">
        <v>16766</v>
      </c>
      <c r="J6809" s="126"/>
      <c r="K6809" s="126"/>
      <c r="L6809" s="126"/>
      <c r="M6809" s="126"/>
      <c r="N6809" s="226">
        <v>0</v>
      </c>
      <c r="O6809" s="226">
        <v>0.08</v>
      </c>
      <c r="P6809" s="126" t="s">
        <v>1331</v>
      </c>
    </row>
    <row r="6810" spans="1:16" ht="38.25">
      <c r="A6810" s="126">
        <v>15</v>
      </c>
      <c r="B6810" s="126"/>
      <c r="C6810" s="127" t="s">
        <v>692</v>
      </c>
      <c r="D6810" s="204">
        <v>43091</v>
      </c>
      <c r="E6810" s="126" t="s">
        <v>13811</v>
      </c>
      <c r="F6810" s="126" t="s">
        <v>3</v>
      </c>
      <c r="G6810" s="126">
        <v>1579399</v>
      </c>
      <c r="H6810" s="126"/>
      <c r="I6810" s="130" t="s">
        <v>16769</v>
      </c>
      <c r="J6810" s="126"/>
      <c r="K6810" s="126"/>
      <c r="L6810" s="126"/>
      <c r="M6810" s="126"/>
      <c r="N6810" s="226">
        <v>0</v>
      </c>
      <c r="O6810" s="226">
        <v>0.08</v>
      </c>
      <c r="P6810" s="126" t="s">
        <v>1331</v>
      </c>
    </row>
    <row r="6811" spans="1:16" ht="38.25">
      <c r="A6811" s="126">
        <v>15</v>
      </c>
      <c r="B6811" s="126"/>
      <c r="C6811" s="127" t="s">
        <v>692</v>
      </c>
      <c r="D6811" s="204">
        <v>43091</v>
      </c>
      <c r="E6811" s="126" t="s">
        <v>13812</v>
      </c>
      <c r="F6811" s="126" t="s">
        <v>3</v>
      </c>
      <c r="G6811" s="126">
        <v>1579400</v>
      </c>
      <c r="H6811" s="126"/>
      <c r="I6811" s="130" t="s">
        <v>16765</v>
      </c>
      <c r="J6811" s="126"/>
      <c r="K6811" s="126"/>
      <c r="L6811" s="126"/>
      <c r="M6811" s="126"/>
      <c r="N6811" s="226">
        <v>0</v>
      </c>
      <c r="O6811" s="226">
        <v>0.66</v>
      </c>
      <c r="P6811" s="126" t="s">
        <v>1331</v>
      </c>
    </row>
    <row r="6812" spans="1:16" ht="51">
      <c r="A6812" s="126" t="s">
        <v>620</v>
      </c>
      <c r="B6812" s="126"/>
      <c r="C6812" s="127" t="s">
        <v>714</v>
      </c>
      <c r="D6812" s="204">
        <v>43091</v>
      </c>
      <c r="E6812" s="126" t="s">
        <v>13813</v>
      </c>
      <c r="F6812" s="126" t="s">
        <v>3</v>
      </c>
      <c r="G6812" s="126">
        <v>1579403</v>
      </c>
      <c r="H6812" s="126"/>
      <c r="I6812" s="130" t="s">
        <v>16770</v>
      </c>
      <c r="J6812" s="126"/>
      <c r="K6812" s="126"/>
      <c r="L6812" s="126"/>
      <c r="M6812" s="126"/>
      <c r="N6812" s="226">
        <v>0</v>
      </c>
      <c r="O6812" s="226">
        <v>3328.89</v>
      </c>
      <c r="P6812" s="126" t="s">
        <v>1331</v>
      </c>
    </row>
    <row r="6813" spans="1:16" ht="51">
      <c r="A6813" s="126">
        <v>590</v>
      </c>
      <c r="B6813" s="126"/>
      <c r="C6813" s="127" t="s">
        <v>861</v>
      </c>
      <c r="D6813" s="204">
        <v>43091</v>
      </c>
      <c r="E6813" s="126" t="s">
        <v>13814</v>
      </c>
      <c r="F6813" s="126" t="s">
        <v>3</v>
      </c>
      <c r="G6813" s="126">
        <v>1579415</v>
      </c>
      <c r="H6813" s="126"/>
      <c r="I6813" s="130" t="s">
        <v>16771</v>
      </c>
      <c r="J6813" s="126"/>
      <c r="K6813" s="126"/>
      <c r="L6813" s="126"/>
      <c r="M6813" s="126"/>
      <c r="N6813" s="226">
        <v>0</v>
      </c>
      <c r="O6813" s="226">
        <v>25</v>
      </c>
      <c r="P6813" s="126" t="s">
        <v>1331</v>
      </c>
    </row>
    <row r="6814" spans="1:16" ht="38.25">
      <c r="A6814" s="126">
        <v>15</v>
      </c>
      <c r="B6814" s="126"/>
      <c r="C6814" s="127" t="s">
        <v>692</v>
      </c>
      <c r="D6814" s="204">
        <v>43091</v>
      </c>
      <c r="E6814" s="126" t="s">
        <v>13815</v>
      </c>
      <c r="F6814" s="126" t="s">
        <v>3</v>
      </c>
      <c r="G6814" s="126">
        <v>1579416</v>
      </c>
      <c r="H6814" s="126"/>
      <c r="I6814" s="130" t="s">
        <v>16772</v>
      </c>
      <c r="J6814" s="126"/>
      <c r="K6814" s="126"/>
      <c r="L6814" s="126"/>
      <c r="M6814" s="126"/>
      <c r="N6814" s="226">
        <v>0</v>
      </c>
      <c r="O6814" s="226">
        <v>0.1</v>
      </c>
      <c r="P6814" s="126" t="s">
        <v>1331</v>
      </c>
    </row>
    <row r="6815" spans="1:16" ht="38.25">
      <c r="A6815" s="126">
        <v>15</v>
      </c>
      <c r="B6815" s="126"/>
      <c r="C6815" s="127" t="s">
        <v>692</v>
      </c>
      <c r="D6815" s="204">
        <v>43091</v>
      </c>
      <c r="E6815" s="126" t="s">
        <v>13816</v>
      </c>
      <c r="F6815" s="126" t="s">
        <v>3</v>
      </c>
      <c r="G6815" s="126">
        <v>1579418</v>
      </c>
      <c r="H6815" s="126"/>
      <c r="I6815" s="130" t="s">
        <v>16772</v>
      </c>
      <c r="J6815" s="126"/>
      <c r="K6815" s="126"/>
      <c r="L6815" s="126"/>
      <c r="M6815" s="126"/>
      <c r="N6815" s="226">
        <v>0</v>
      </c>
      <c r="O6815" s="226">
        <v>7.0000000000000007E-2</v>
      </c>
      <c r="P6815" s="126" t="s">
        <v>1331</v>
      </c>
    </row>
    <row r="6816" spans="1:16" ht="38.25">
      <c r="A6816" s="126">
        <v>15</v>
      </c>
      <c r="B6816" s="126"/>
      <c r="C6816" s="127" t="s">
        <v>692</v>
      </c>
      <c r="D6816" s="204">
        <v>43091</v>
      </c>
      <c r="E6816" s="126" t="s">
        <v>13817</v>
      </c>
      <c r="F6816" s="126" t="s">
        <v>3</v>
      </c>
      <c r="G6816" s="126">
        <v>1579419</v>
      </c>
      <c r="H6816" s="126"/>
      <c r="I6816" s="130" t="s">
        <v>16772</v>
      </c>
      <c r="J6816" s="126"/>
      <c r="K6816" s="126"/>
      <c r="L6816" s="126"/>
      <c r="M6816" s="126"/>
      <c r="N6816" s="226">
        <v>0</v>
      </c>
      <c r="O6816" s="226">
        <v>0.12</v>
      </c>
      <c r="P6816" s="126" t="s">
        <v>1331</v>
      </c>
    </row>
    <row r="6817" spans="1:16" ht="51">
      <c r="A6817" s="126">
        <v>52</v>
      </c>
      <c r="B6817" s="126"/>
      <c r="C6817" s="127" t="s">
        <v>704</v>
      </c>
      <c r="D6817" s="204">
        <v>43091</v>
      </c>
      <c r="E6817" s="126" t="s">
        <v>13818</v>
      </c>
      <c r="F6817" s="126" t="s">
        <v>3</v>
      </c>
      <c r="G6817" s="126">
        <v>1579420</v>
      </c>
      <c r="H6817" s="126"/>
      <c r="I6817" s="130" t="s">
        <v>16773</v>
      </c>
      <c r="J6817" s="126"/>
      <c r="K6817" s="126"/>
      <c r="L6817" s="126"/>
      <c r="M6817" s="126"/>
      <c r="N6817" s="226">
        <v>0</v>
      </c>
      <c r="O6817" s="226">
        <v>1852</v>
      </c>
      <c r="P6817" s="126" t="s">
        <v>1331</v>
      </c>
    </row>
    <row r="6818" spans="1:16" ht="51">
      <c r="A6818" s="126">
        <v>119</v>
      </c>
      <c r="B6818" s="126"/>
      <c r="C6818" s="127" t="s">
        <v>724</v>
      </c>
      <c r="D6818" s="204">
        <v>43091</v>
      </c>
      <c r="E6818" s="126" t="s">
        <v>13819</v>
      </c>
      <c r="F6818" s="126" t="s">
        <v>3</v>
      </c>
      <c r="G6818" s="126">
        <v>1579424</v>
      </c>
      <c r="H6818" s="126"/>
      <c r="I6818" s="130" t="s">
        <v>16774</v>
      </c>
      <c r="J6818" s="126"/>
      <c r="K6818" s="126"/>
      <c r="L6818" s="126"/>
      <c r="M6818" s="126"/>
      <c r="N6818" s="226">
        <v>0</v>
      </c>
      <c r="O6818" s="226">
        <v>59</v>
      </c>
      <c r="P6818" s="126" t="s">
        <v>1331</v>
      </c>
    </row>
    <row r="6819" spans="1:16" ht="63.75">
      <c r="A6819" s="126">
        <v>48</v>
      </c>
      <c r="B6819" s="126"/>
      <c r="C6819" s="127" t="s">
        <v>701</v>
      </c>
      <c r="D6819" s="204">
        <v>43091</v>
      </c>
      <c r="E6819" s="126" t="s">
        <v>13820</v>
      </c>
      <c r="F6819" s="126" t="s">
        <v>3</v>
      </c>
      <c r="G6819" s="126">
        <v>1579440</v>
      </c>
      <c r="H6819" s="126"/>
      <c r="I6819" s="130" t="s">
        <v>16775</v>
      </c>
      <c r="J6819" s="126"/>
      <c r="K6819" s="126"/>
      <c r="L6819" s="126"/>
      <c r="M6819" s="126"/>
      <c r="N6819" s="226">
        <v>0</v>
      </c>
      <c r="O6819" s="226">
        <v>214199.2</v>
      </c>
      <c r="P6819" s="126" t="s">
        <v>1331</v>
      </c>
    </row>
    <row r="6820" spans="1:16" ht="51">
      <c r="A6820" s="126">
        <v>15</v>
      </c>
      <c r="B6820" s="126"/>
      <c r="C6820" s="127" t="s">
        <v>692</v>
      </c>
      <c r="D6820" s="204">
        <v>43091</v>
      </c>
      <c r="E6820" s="126" t="s">
        <v>13821</v>
      </c>
      <c r="F6820" s="126" t="s">
        <v>3</v>
      </c>
      <c r="G6820" s="126">
        <v>1579469</v>
      </c>
      <c r="H6820" s="126"/>
      <c r="I6820" s="130" t="s">
        <v>16776</v>
      </c>
      <c r="J6820" s="126"/>
      <c r="K6820" s="126"/>
      <c r="L6820" s="126"/>
      <c r="M6820" s="126"/>
      <c r="N6820" s="226">
        <v>0</v>
      </c>
      <c r="O6820" s="226">
        <v>49.4</v>
      </c>
      <c r="P6820" s="126" t="s">
        <v>1331</v>
      </c>
    </row>
    <row r="6821" spans="1:16" ht="51">
      <c r="A6821" s="126" t="s">
        <v>620</v>
      </c>
      <c r="B6821" s="126"/>
      <c r="C6821" s="127" t="s">
        <v>714</v>
      </c>
      <c r="D6821" s="204">
        <v>43091</v>
      </c>
      <c r="E6821" s="126" t="s">
        <v>13822</v>
      </c>
      <c r="F6821" s="126" t="s">
        <v>3</v>
      </c>
      <c r="G6821" s="126">
        <v>1579482</v>
      </c>
      <c r="H6821" s="126"/>
      <c r="I6821" s="130" t="s">
        <v>16777</v>
      </c>
      <c r="J6821" s="126"/>
      <c r="K6821" s="126"/>
      <c r="L6821" s="126"/>
      <c r="M6821" s="126"/>
      <c r="N6821" s="226">
        <v>0</v>
      </c>
      <c r="O6821" s="226">
        <v>624.5</v>
      </c>
      <c r="P6821" s="126" t="s">
        <v>1331</v>
      </c>
    </row>
    <row r="6822" spans="1:16" ht="51">
      <c r="A6822" s="126">
        <v>15</v>
      </c>
      <c r="B6822" s="126"/>
      <c r="C6822" s="127" t="s">
        <v>692</v>
      </c>
      <c r="D6822" s="204">
        <v>43091</v>
      </c>
      <c r="E6822" s="126" t="s">
        <v>13823</v>
      </c>
      <c r="F6822" s="126" t="s">
        <v>3</v>
      </c>
      <c r="G6822" s="126">
        <v>1579493</v>
      </c>
      <c r="H6822" s="126"/>
      <c r="I6822" s="130" t="s">
        <v>16778</v>
      </c>
      <c r="J6822" s="126"/>
      <c r="K6822" s="126"/>
      <c r="L6822" s="126"/>
      <c r="M6822" s="126"/>
      <c r="N6822" s="226">
        <v>0</v>
      </c>
      <c r="O6822" s="226">
        <v>7.0000000000000007E-2</v>
      </c>
      <c r="P6822" s="126" t="s">
        <v>1331</v>
      </c>
    </row>
    <row r="6823" spans="1:16" ht="51">
      <c r="A6823" s="126" t="s">
        <v>620</v>
      </c>
      <c r="B6823" s="126"/>
      <c r="C6823" s="127" t="s">
        <v>714</v>
      </c>
      <c r="D6823" s="204">
        <v>43091</v>
      </c>
      <c r="E6823" s="126" t="s">
        <v>13824</v>
      </c>
      <c r="F6823" s="126" t="s">
        <v>3</v>
      </c>
      <c r="G6823" s="126">
        <v>1579522</v>
      </c>
      <c r="H6823" s="126"/>
      <c r="I6823" s="130" t="s">
        <v>16779</v>
      </c>
      <c r="J6823" s="126"/>
      <c r="K6823" s="126"/>
      <c r="L6823" s="126"/>
      <c r="M6823" s="126"/>
      <c r="N6823" s="226">
        <v>0</v>
      </c>
      <c r="O6823" s="226">
        <v>16075</v>
      </c>
      <c r="P6823" s="126" t="s">
        <v>1331</v>
      </c>
    </row>
    <row r="6824" spans="1:16" ht="51">
      <c r="A6824" s="126" t="s">
        <v>620</v>
      </c>
      <c r="B6824" s="126"/>
      <c r="C6824" s="127" t="s">
        <v>714</v>
      </c>
      <c r="D6824" s="204">
        <v>43091</v>
      </c>
      <c r="E6824" s="126" t="s">
        <v>13825</v>
      </c>
      <c r="F6824" s="126" t="s">
        <v>3</v>
      </c>
      <c r="G6824" s="126">
        <v>1579539</v>
      </c>
      <c r="H6824" s="126"/>
      <c r="I6824" s="130" t="s">
        <v>16780</v>
      </c>
      <c r="J6824" s="126"/>
      <c r="K6824" s="126"/>
      <c r="L6824" s="126"/>
      <c r="M6824" s="126"/>
      <c r="N6824" s="226">
        <v>0</v>
      </c>
      <c r="O6824" s="226">
        <v>18038.599999999999</v>
      </c>
      <c r="P6824" s="126" t="s">
        <v>1331</v>
      </c>
    </row>
    <row r="6825" spans="1:16" ht="51">
      <c r="A6825" s="126" t="s">
        <v>620</v>
      </c>
      <c r="B6825" s="126"/>
      <c r="C6825" s="127" t="s">
        <v>714</v>
      </c>
      <c r="D6825" s="204">
        <v>43091</v>
      </c>
      <c r="E6825" s="126" t="s">
        <v>13826</v>
      </c>
      <c r="F6825" s="126" t="s">
        <v>3</v>
      </c>
      <c r="G6825" s="126">
        <v>1579564</v>
      </c>
      <c r="H6825" s="126"/>
      <c r="I6825" s="130" t="s">
        <v>16781</v>
      </c>
      <c r="J6825" s="126"/>
      <c r="K6825" s="126"/>
      <c r="L6825" s="126"/>
      <c r="M6825" s="126"/>
      <c r="N6825" s="226">
        <v>0</v>
      </c>
      <c r="O6825" s="226">
        <v>365.3</v>
      </c>
      <c r="P6825" s="126" t="s">
        <v>1331</v>
      </c>
    </row>
    <row r="6826" spans="1:16" ht="51">
      <c r="A6826" s="126">
        <v>20</v>
      </c>
      <c r="B6826" s="126"/>
      <c r="C6826" s="127" t="s">
        <v>694</v>
      </c>
      <c r="D6826" s="204">
        <v>43091</v>
      </c>
      <c r="E6826" s="126" t="s">
        <v>13827</v>
      </c>
      <c r="F6826" s="126" t="s">
        <v>3</v>
      </c>
      <c r="G6826" s="126">
        <v>1579587</v>
      </c>
      <c r="H6826" s="126"/>
      <c r="I6826" s="130" t="s">
        <v>16782</v>
      </c>
      <c r="J6826" s="126"/>
      <c r="K6826" s="126"/>
      <c r="L6826" s="126"/>
      <c r="M6826" s="126"/>
      <c r="N6826" s="226">
        <v>0</v>
      </c>
      <c r="O6826" s="226">
        <v>44</v>
      </c>
      <c r="P6826" s="126" t="s">
        <v>1331</v>
      </c>
    </row>
    <row r="6827" spans="1:16" ht="51">
      <c r="A6827" s="126" t="s">
        <v>620</v>
      </c>
      <c r="B6827" s="126"/>
      <c r="C6827" s="127" t="s">
        <v>714</v>
      </c>
      <c r="D6827" s="204">
        <v>43091</v>
      </c>
      <c r="E6827" s="126" t="s">
        <v>13828</v>
      </c>
      <c r="F6827" s="126" t="s">
        <v>3</v>
      </c>
      <c r="G6827" s="126">
        <v>1579650</v>
      </c>
      <c r="H6827" s="126"/>
      <c r="I6827" s="130" t="s">
        <v>16783</v>
      </c>
      <c r="J6827" s="126"/>
      <c r="K6827" s="126"/>
      <c r="L6827" s="126"/>
      <c r="M6827" s="126"/>
      <c r="N6827" s="226">
        <v>0</v>
      </c>
      <c r="O6827" s="226">
        <v>1633.54</v>
      </c>
      <c r="P6827" s="126" t="s">
        <v>1331</v>
      </c>
    </row>
    <row r="6828" spans="1:16" ht="51">
      <c r="A6828" s="126">
        <v>574</v>
      </c>
      <c r="B6828" s="126"/>
      <c r="C6828" s="127" t="s">
        <v>851</v>
      </c>
      <c r="D6828" s="204">
        <v>43091</v>
      </c>
      <c r="E6828" s="126" t="s">
        <v>13829</v>
      </c>
      <c r="F6828" s="126" t="s">
        <v>3</v>
      </c>
      <c r="G6828" s="126">
        <v>1579668</v>
      </c>
      <c r="H6828" s="126"/>
      <c r="I6828" s="130" t="s">
        <v>16784</v>
      </c>
      <c r="J6828" s="126"/>
      <c r="K6828" s="126"/>
      <c r="L6828" s="126"/>
      <c r="M6828" s="126"/>
      <c r="N6828" s="226">
        <v>0</v>
      </c>
      <c r="O6828" s="226">
        <v>38.869999999999997</v>
      </c>
      <c r="P6828" s="126" t="s">
        <v>1331</v>
      </c>
    </row>
    <row r="6829" spans="1:16" ht="51">
      <c r="A6829" s="126">
        <v>20</v>
      </c>
      <c r="B6829" s="126"/>
      <c r="C6829" s="127" t="s">
        <v>694</v>
      </c>
      <c r="D6829" s="204">
        <v>43091</v>
      </c>
      <c r="E6829" s="126" t="s">
        <v>13830</v>
      </c>
      <c r="F6829" s="126" t="s">
        <v>3</v>
      </c>
      <c r="G6829" s="126">
        <v>1579727</v>
      </c>
      <c r="H6829" s="126"/>
      <c r="I6829" s="130" t="s">
        <v>16785</v>
      </c>
      <c r="J6829" s="126"/>
      <c r="K6829" s="126"/>
      <c r="L6829" s="126"/>
      <c r="M6829" s="126"/>
      <c r="N6829" s="226">
        <v>0</v>
      </c>
      <c r="O6829" s="226">
        <v>618.5</v>
      </c>
      <c r="P6829" s="126" t="s">
        <v>1331</v>
      </c>
    </row>
    <row r="6830" spans="1:16" ht="51">
      <c r="A6830" s="126">
        <v>46</v>
      </c>
      <c r="B6830" s="126"/>
      <c r="C6830" s="127" t="s">
        <v>699</v>
      </c>
      <c r="D6830" s="204">
        <v>43091</v>
      </c>
      <c r="E6830" s="126" t="s">
        <v>13831</v>
      </c>
      <c r="F6830" s="126" t="s">
        <v>3</v>
      </c>
      <c r="G6830" s="126">
        <v>1579748</v>
      </c>
      <c r="H6830" s="126"/>
      <c r="I6830" s="130" t="s">
        <v>16786</v>
      </c>
      <c r="J6830" s="126"/>
      <c r="K6830" s="126"/>
      <c r="L6830" s="126"/>
      <c r="M6830" s="126"/>
      <c r="N6830" s="226">
        <v>0</v>
      </c>
      <c r="O6830" s="226">
        <v>0.5</v>
      </c>
      <c r="P6830" s="126" t="s">
        <v>1331</v>
      </c>
    </row>
    <row r="6831" spans="1:16" ht="51">
      <c r="A6831" s="126">
        <v>46</v>
      </c>
      <c r="B6831" s="126"/>
      <c r="C6831" s="127" t="s">
        <v>699</v>
      </c>
      <c r="D6831" s="204">
        <v>43091</v>
      </c>
      <c r="E6831" s="126" t="s">
        <v>13832</v>
      </c>
      <c r="F6831" s="126" t="s">
        <v>3</v>
      </c>
      <c r="G6831" s="126">
        <v>1579750</v>
      </c>
      <c r="H6831" s="126"/>
      <c r="I6831" s="130" t="s">
        <v>16787</v>
      </c>
      <c r="J6831" s="126"/>
      <c r="K6831" s="126"/>
      <c r="L6831" s="126"/>
      <c r="M6831" s="126"/>
      <c r="N6831" s="226">
        <v>0</v>
      </c>
      <c r="O6831" s="223">
        <v>2398</v>
      </c>
      <c r="P6831" s="126" t="s">
        <v>1331</v>
      </c>
    </row>
    <row r="6832" spans="1:16" ht="38.25">
      <c r="A6832" s="126">
        <v>117</v>
      </c>
      <c r="B6832" s="126"/>
      <c r="C6832" s="127" t="s">
        <v>723</v>
      </c>
      <c r="D6832" s="204">
        <v>43091</v>
      </c>
      <c r="E6832" s="126" t="s">
        <v>13833</v>
      </c>
      <c r="F6832" s="126" t="s">
        <v>3</v>
      </c>
      <c r="G6832" s="126">
        <v>1579752</v>
      </c>
      <c r="H6832" s="126"/>
      <c r="I6832" s="130" t="s">
        <v>16788</v>
      </c>
      <c r="J6832" s="126"/>
      <c r="K6832" s="126"/>
      <c r="L6832" s="126"/>
      <c r="M6832" s="126"/>
      <c r="N6832" s="226">
        <v>0</v>
      </c>
      <c r="O6832" s="226">
        <v>243.8</v>
      </c>
      <c r="P6832" s="126" t="s">
        <v>1331</v>
      </c>
    </row>
    <row r="6833" spans="1:16" ht="51">
      <c r="A6833" s="126">
        <v>15</v>
      </c>
      <c r="B6833" s="126"/>
      <c r="C6833" s="127" t="s">
        <v>692</v>
      </c>
      <c r="D6833" s="204">
        <v>43091</v>
      </c>
      <c r="E6833" s="126" t="s">
        <v>13834</v>
      </c>
      <c r="F6833" s="126" t="s">
        <v>3</v>
      </c>
      <c r="G6833" s="126">
        <v>1579757</v>
      </c>
      <c r="H6833" s="126"/>
      <c r="I6833" s="130" t="s">
        <v>16789</v>
      </c>
      <c r="J6833" s="126"/>
      <c r="K6833" s="126"/>
      <c r="L6833" s="126"/>
      <c r="M6833" s="126"/>
      <c r="N6833" s="226">
        <v>0</v>
      </c>
      <c r="O6833" s="226">
        <v>2.2999999999999998</v>
      </c>
      <c r="P6833" s="126" t="s">
        <v>1331</v>
      </c>
    </row>
    <row r="6834" spans="1:16" ht="51">
      <c r="A6834" s="126">
        <v>15</v>
      </c>
      <c r="B6834" s="126"/>
      <c r="C6834" s="127" t="s">
        <v>692</v>
      </c>
      <c r="D6834" s="204">
        <v>43091</v>
      </c>
      <c r="E6834" s="126" t="s">
        <v>13835</v>
      </c>
      <c r="F6834" s="126" t="s">
        <v>3</v>
      </c>
      <c r="G6834" s="126">
        <v>1579759</v>
      </c>
      <c r="H6834" s="126"/>
      <c r="I6834" s="130" t="s">
        <v>16790</v>
      </c>
      <c r="J6834" s="126"/>
      <c r="K6834" s="126"/>
      <c r="L6834" s="126"/>
      <c r="M6834" s="126"/>
      <c r="N6834" s="226">
        <v>0</v>
      </c>
      <c r="O6834" s="226">
        <v>112.86</v>
      </c>
      <c r="P6834" s="126" t="s">
        <v>1331</v>
      </c>
    </row>
    <row r="6835" spans="1:16" ht="51">
      <c r="A6835" s="126">
        <v>15</v>
      </c>
      <c r="B6835" s="126"/>
      <c r="C6835" s="127" t="s">
        <v>692</v>
      </c>
      <c r="D6835" s="204">
        <v>43091</v>
      </c>
      <c r="E6835" s="126" t="s">
        <v>13836</v>
      </c>
      <c r="F6835" s="126" t="s">
        <v>3</v>
      </c>
      <c r="G6835" s="126">
        <v>1579764</v>
      </c>
      <c r="H6835" s="126"/>
      <c r="I6835" s="130" t="s">
        <v>16791</v>
      </c>
      <c r="J6835" s="126"/>
      <c r="K6835" s="126"/>
      <c r="L6835" s="126"/>
      <c r="M6835" s="126"/>
      <c r="N6835" s="226">
        <v>0</v>
      </c>
      <c r="O6835" s="226">
        <v>0.04</v>
      </c>
      <c r="P6835" s="126" t="s">
        <v>1331</v>
      </c>
    </row>
    <row r="6836" spans="1:16" ht="51">
      <c r="A6836" s="126">
        <v>155</v>
      </c>
      <c r="B6836" s="126"/>
      <c r="C6836" s="127" t="s">
        <v>745</v>
      </c>
      <c r="D6836" s="204">
        <v>43091</v>
      </c>
      <c r="E6836" s="126" t="s">
        <v>13837</v>
      </c>
      <c r="F6836" s="126" t="s">
        <v>3</v>
      </c>
      <c r="G6836" s="126">
        <v>1579771</v>
      </c>
      <c r="H6836" s="126"/>
      <c r="I6836" s="130" t="s">
        <v>16792</v>
      </c>
      <c r="J6836" s="126"/>
      <c r="K6836" s="126"/>
      <c r="L6836" s="126"/>
      <c r="M6836" s="126"/>
      <c r="N6836" s="226">
        <v>0</v>
      </c>
      <c r="O6836" s="226">
        <v>742</v>
      </c>
      <c r="P6836" s="126" t="s">
        <v>1331</v>
      </c>
    </row>
    <row r="6837" spans="1:16" ht="51">
      <c r="A6837" s="126" t="s">
        <v>620</v>
      </c>
      <c r="B6837" s="126"/>
      <c r="C6837" s="127" t="s">
        <v>714</v>
      </c>
      <c r="D6837" s="204">
        <v>43091</v>
      </c>
      <c r="E6837" s="126" t="s">
        <v>13838</v>
      </c>
      <c r="F6837" s="126" t="s">
        <v>3</v>
      </c>
      <c r="G6837" s="126">
        <v>1579796</v>
      </c>
      <c r="H6837" s="126"/>
      <c r="I6837" s="130" t="s">
        <v>16793</v>
      </c>
      <c r="J6837" s="126"/>
      <c r="K6837" s="126"/>
      <c r="L6837" s="126"/>
      <c r="M6837" s="126"/>
      <c r="N6837" s="226">
        <v>0</v>
      </c>
      <c r="O6837" s="226">
        <v>358</v>
      </c>
      <c r="P6837" s="126" t="s">
        <v>1331</v>
      </c>
    </row>
    <row r="6838" spans="1:16" ht="51">
      <c r="A6838" s="126">
        <v>292</v>
      </c>
      <c r="B6838" s="126"/>
      <c r="C6838" s="127" t="s">
        <v>152</v>
      </c>
      <c r="D6838" s="204">
        <v>43091</v>
      </c>
      <c r="E6838" s="126" t="s">
        <v>13839</v>
      </c>
      <c r="F6838" s="126" t="s">
        <v>3</v>
      </c>
      <c r="G6838" s="126">
        <v>1579799</v>
      </c>
      <c r="H6838" s="126"/>
      <c r="I6838" s="130" t="s">
        <v>7518</v>
      </c>
      <c r="J6838" s="126"/>
      <c r="K6838" s="126"/>
      <c r="L6838" s="126"/>
      <c r="M6838" s="126"/>
      <c r="N6838" s="226">
        <v>0</v>
      </c>
      <c r="O6838" s="226">
        <v>382</v>
      </c>
      <c r="P6838" s="126" t="s">
        <v>1331</v>
      </c>
    </row>
    <row r="6839" spans="1:16" ht="51">
      <c r="A6839" s="126">
        <v>292</v>
      </c>
      <c r="B6839" s="126"/>
      <c r="C6839" s="127" t="s">
        <v>152</v>
      </c>
      <c r="D6839" s="204">
        <v>43091</v>
      </c>
      <c r="E6839" s="126" t="s">
        <v>13840</v>
      </c>
      <c r="F6839" s="126" t="s">
        <v>3</v>
      </c>
      <c r="G6839" s="126">
        <v>1579800</v>
      </c>
      <c r="H6839" s="126"/>
      <c r="I6839" s="130" t="s">
        <v>7518</v>
      </c>
      <c r="J6839" s="126"/>
      <c r="K6839" s="126"/>
      <c r="L6839" s="126"/>
      <c r="M6839" s="126"/>
      <c r="N6839" s="226">
        <v>0</v>
      </c>
      <c r="O6839" s="226">
        <v>351</v>
      </c>
      <c r="P6839" s="126" t="s">
        <v>1331</v>
      </c>
    </row>
    <row r="6840" spans="1:16" ht="51">
      <c r="A6840" s="126">
        <v>292</v>
      </c>
      <c r="B6840" s="126"/>
      <c r="C6840" s="127" t="s">
        <v>152</v>
      </c>
      <c r="D6840" s="204">
        <v>43091</v>
      </c>
      <c r="E6840" s="126" t="s">
        <v>13841</v>
      </c>
      <c r="F6840" s="126" t="s">
        <v>3</v>
      </c>
      <c r="G6840" s="126">
        <v>1579801</v>
      </c>
      <c r="H6840" s="126"/>
      <c r="I6840" s="130" t="s">
        <v>7518</v>
      </c>
      <c r="J6840" s="126"/>
      <c r="K6840" s="126"/>
      <c r="L6840" s="126"/>
      <c r="M6840" s="126"/>
      <c r="N6840" s="226">
        <v>0</v>
      </c>
      <c r="O6840" s="226">
        <v>390</v>
      </c>
      <c r="P6840" s="126" t="s">
        <v>1331</v>
      </c>
    </row>
    <row r="6841" spans="1:16" ht="51">
      <c r="A6841" s="126" t="s">
        <v>620</v>
      </c>
      <c r="B6841" s="126"/>
      <c r="C6841" s="127" t="s">
        <v>714</v>
      </c>
      <c r="D6841" s="204">
        <v>43091</v>
      </c>
      <c r="E6841" s="126" t="s">
        <v>13842</v>
      </c>
      <c r="F6841" s="126" t="s">
        <v>3</v>
      </c>
      <c r="G6841" s="126">
        <v>1579802</v>
      </c>
      <c r="H6841" s="126"/>
      <c r="I6841" s="130" t="s">
        <v>16794</v>
      </c>
      <c r="J6841" s="126"/>
      <c r="K6841" s="126"/>
      <c r="L6841" s="126"/>
      <c r="M6841" s="126"/>
      <c r="N6841" s="226">
        <v>0</v>
      </c>
      <c r="O6841" s="226">
        <v>307.5</v>
      </c>
      <c r="P6841" s="126" t="s">
        <v>1331</v>
      </c>
    </row>
    <row r="6842" spans="1:16" ht="51">
      <c r="A6842" s="126" t="s">
        <v>620</v>
      </c>
      <c r="B6842" s="126"/>
      <c r="C6842" s="127" t="s">
        <v>714</v>
      </c>
      <c r="D6842" s="204">
        <v>43091</v>
      </c>
      <c r="E6842" s="126" t="s">
        <v>13843</v>
      </c>
      <c r="F6842" s="126" t="s">
        <v>3</v>
      </c>
      <c r="G6842" s="126">
        <v>1579815</v>
      </c>
      <c r="H6842" s="126"/>
      <c r="I6842" s="130" t="s">
        <v>16795</v>
      </c>
      <c r="J6842" s="126"/>
      <c r="K6842" s="126"/>
      <c r="L6842" s="126"/>
      <c r="M6842" s="126"/>
      <c r="N6842" s="226">
        <v>0</v>
      </c>
      <c r="O6842" s="226">
        <v>263.7</v>
      </c>
      <c r="P6842" s="126" t="s">
        <v>1331</v>
      </c>
    </row>
    <row r="6843" spans="1:16" ht="51">
      <c r="A6843" s="126" t="s">
        <v>620</v>
      </c>
      <c r="B6843" s="126"/>
      <c r="C6843" s="127" t="s">
        <v>714</v>
      </c>
      <c r="D6843" s="204">
        <v>43091</v>
      </c>
      <c r="E6843" s="126" t="s">
        <v>13844</v>
      </c>
      <c r="F6843" s="126" t="s">
        <v>3</v>
      </c>
      <c r="G6843" s="126">
        <v>1579818</v>
      </c>
      <c r="H6843" s="126"/>
      <c r="I6843" s="130" t="s">
        <v>16795</v>
      </c>
      <c r="J6843" s="126"/>
      <c r="K6843" s="126"/>
      <c r="L6843" s="126"/>
      <c r="M6843" s="126"/>
      <c r="N6843" s="226">
        <v>0</v>
      </c>
      <c r="O6843" s="226">
        <v>312.89999999999998</v>
      </c>
      <c r="P6843" s="126" t="s">
        <v>1331</v>
      </c>
    </row>
    <row r="6844" spans="1:16" ht="51">
      <c r="A6844" s="126">
        <v>574</v>
      </c>
      <c r="B6844" s="126"/>
      <c r="C6844" s="127" t="s">
        <v>851</v>
      </c>
      <c r="D6844" s="204">
        <v>43091</v>
      </c>
      <c r="E6844" s="126" t="s">
        <v>13845</v>
      </c>
      <c r="F6844" s="126" t="s">
        <v>3</v>
      </c>
      <c r="G6844" s="126">
        <v>1579835</v>
      </c>
      <c r="H6844" s="126"/>
      <c r="I6844" s="130" t="s">
        <v>16796</v>
      </c>
      <c r="J6844" s="126"/>
      <c r="K6844" s="126"/>
      <c r="L6844" s="126"/>
      <c r="M6844" s="126"/>
      <c r="N6844" s="226">
        <v>0</v>
      </c>
      <c r="O6844" s="226">
        <v>42.43</v>
      </c>
      <c r="P6844" s="126" t="s">
        <v>1331</v>
      </c>
    </row>
    <row r="6845" spans="1:16" ht="63.75">
      <c r="A6845" s="126" t="s">
        <v>620</v>
      </c>
      <c r="B6845" s="126"/>
      <c r="C6845" s="127" t="s">
        <v>714</v>
      </c>
      <c r="D6845" s="204">
        <v>43091</v>
      </c>
      <c r="E6845" s="126" t="s">
        <v>13846</v>
      </c>
      <c r="F6845" s="126" t="s">
        <v>3</v>
      </c>
      <c r="G6845" s="126">
        <v>1579844</v>
      </c>
      <c r="H6845" s="126"/>
      <c r="I6845" s="130" t="s">
        <v>16797</v>
      </c>
      <c r="J6845" s="126"/>
      <c r="K6845" s="126"/>
      <c r="L6845" s="126"/>
      <c r="M6845" s="126"/>
      <c r="N6845" s="226">
        <v>0</v>
      </c>
      <c r="O6845" s="226">
        <v>1550</v>
      </c>
      <c r="P6845" s="126" t="s">
        <v>1331</v>
      </c>
    </row>
    <row r="6846" spans="1:16" ht="38.25">
      <c r="A6846" s="126">
        <v>15</v>
      </c>
      <c r="B6846" s="126"/>
      <c r="C6846" s="127" t="s">
        <v>692</v>
      </c>
      <c r="D6846" s="204">
        <v>43091</v>
      </c>
      <c r="E6846" s="126" t="s">
        <v>13847</v>
      </c>
      <c r="F6846" s="126" t="s">
        <v>3</v>
      </c>
      <c r="G6846" s="126">
        <v>1579898</v>
      </c>
      <c r="H6846" s="126"/>
      <c r="I6846" s="130" t="s">
        <v>16798</v>
      </c>
      <c r="J6846" s="126"/>
      <c r="K6846" s="126"/>
      <c r="L6846" s="126"/>
      <c r="M6846" s="126"/>
      <c r="N6846" s="226">
        <v>0</v>
      </c>
      <c r="O6846" s="226">
        <v>0.03</v>
      </c>
      <c r="P6846" s="126" t="s">
        <v>1331</v>
      </c>
    </row>
    <row r="6847" spans="1:16" ht="51">
      <c r="A6847" s="126">
        <v>25</v>
      </c>
      <c r="B6847" s="126"/>
      <c r="C6847" s="127" t="s">
        <v>695</v>
      </c>
      <c r="D6847" s="204">
        <v>43091</v>
      </c>
      <c r="E6847" s="126" t="s">
        <v>13848</v>
      </c>
      <c r="F6847" s="126" t="s">
        <v>3</v>
      </c>
      <c r="G6847" s="126">
        <v>1579918</v>
      </c>
      <c r="H6847" s="126"/>
      <c r="I6847" s="130" t="s">
        <v>16799</v>
      </c>
      <c r="J6847" s="126"/>
      <c r="K6847" s="126"/>
      <c r="L6847" s="126"/>
      <c r="M6847" s="126"/>
      <c r="N6847" s="226">
        <v>0</v>
      </c>
      <c r="O6847" s="226">
        <v>390603</v>
      </c>
      <c r="P6847" s="126" t="s">
        <v>1331</v>
      </c>
    </row>
    <row r="6848" spans="1:16" ht="51">
      <c r="A6848" s="126">
        <v>48</v>
      </c>
      <c r="B6848" s="126"/>
      <c r="C6848" s="127" t="s">
        <v>701</v>
      </c>
      <c r="D6848" s="204">
        <v>43091</v>
      </c>
      <c r="E6848" s="126" t="s">
        <v>13849</v>
      </c>
      <c r="F6848" s="126" t="s">
        <v>3</v>
      </c>
      <c r="G6848" s="126">
        <v>1579919</v>
      </c>
      <c r="H6848" s="126"/>
      <c r="I6848" s="130" t="s">
        <v>16800</v>
      </c>
      <c r="J6848" s="126"/>
      <c r="K6848" s="126"/>
      <c r="L6848" s="126"/>
      <c r="M6848" s="126"/>
      <c r="N6848" s="226">
        <v>0</v>
      </c>
      <c r="O6848" s="226">
        <v>20029</v>
      </c>
      <c r="P6848" s="126" t="s">
        <v>1331</v>
      </c>
    </row>
    <row r="6849" spans="1:16" ht="51">
      <c r="A6849" s="126">
        <v>48</v>
      </c>
      <c r="B6849" s="126"/>
      <c r="C6849" s="127" t="s">
        <v>701</v>
      </c>
      <c r="D6849" s="204">
        <v>43091</v>
      </c>
      <c r="E6849" s="126" t="s">
        <v>13850</v>
      </c>
      <c r="F6849" s="126" t="s">
        <v>3</v>
      </c>
      <c r="G6849" s="126">
        <v>1579920</v>
      </c>
      <c r="H6849" s="126"/>
      <c r="I6849" s="130" t="s">
        <v>16801</v>
      </c>
      <c r="J6849" s="126"/>
      <c r="K6849" s="126"/>
      <c r="L6849" s="126"/>
      <c r="M6849" s="126"/>
      <c r="N6849" s="226">
        <v>0</v>
      </c>
      <c r="O6849" s="226">
        <v>9084</v>
      </c>
      <c r="P6849" s="126" t="s">
        <v>1331</v>
      </c>
    </row>
    <row r="6850" spans="1:16" ht="51">
      <c r="A6850" s="126">
        <v>48</v>
      </c>
      <c r="B6850" s="126"/>
      <c r="C6850" s="127" t="s">
        <v>701</v>
      </c>
      <c r="D6850" s="204">
        <v>43091</v>
      </c>
      <c r="E6850" s="126" t="s">
        <v>13851</v>
      </c>
      <c r="F6850" s="126" t="s">
        <v>3</v>
      </c>
      <c r="G6850" s="126">
        <v>1579924</v>
      </c>
      <c r="H6850" s="126"/>
      <c r="I6850" s="130" t="s">
        <v>16802</v>
      </c>
      <c r="J6850" s="126"/>
      <c r="K6850" s="126"/>
      <c r="L6850" s="126"/>
      <c r="M6850" s="126"/>
      <c r="N6850" s="226">
        <v>0</v>
      </c>
      <c r="O6850" s="226">
        <v>0.56000000000000005</v>
      </c>
      <c r="P6850" s="126" t="s">
        <v>1331</v>
      </c>
    </row>
    <row r="6851" spans="1:16" ht="51">
      <c r="A6851" s="126" t="s">
        <v>620</v>
      </c>
      <c r="B6851" s="126"/>
      <c r="C6851" s="127" t="s">
        <v>714</v>
      </c>
      <c r="D6851" s="204">
        <v>43091</v>
      </c>
      <c r="E6851" s="126" t="s">
        <v>13852</v>
      </c>
      <c r="F6851" s="126" t="s">
        <v>3</v>
      </c>
      <c r="G6851" s="126">
        <v>1579949</v>
      </c>
      <c r="H6851" s="126"/>
      <c r="I6851" s="130" t="s">
        <v>16803</v>
      </c>
      <c r="J6851" s="126"/>
      <c r="K6851" s="126"/>
      <c r="L6851" s="126"/>
      <c r="M6851" s="126"/>
      <c r="N6851" s="226">
        <v>0</v>
      </c>
      <c r="O6851" s="226">
        <v>156.91</v>
      </c>
      <c r="P6851" s="126" t="s">
        <v>1331</v>
      </c>
    </row>
    <row r="6852" spans="1:16" ht="51">
      <c r="A6852" s="126">
        <v>591</v>
      </c>
      <c r="B6852" s="126"/>
      <c r="C6852" s="127" t="s">
        <v>862</v>
      </c>
      <c r="D6852" s="204">
        <v>43091</v>
      </c>
      <c r="E6852" s="126" t="s">
        <v>13853</v>
      </c>
      <c r="F6852" s="126" t="s">
        <v>3</v>
      </c>
      <c r="G6852" s="126">
        <v>1579982</v>
      </c>
      <c r="H6852" s="126"/>
      <c r="I6852" s="130" t="s">
        <v>16804</v>
      </c>
      <c r="J6852" s="126"/>
      <c r="K6852" s="126"/>
      <c r="L6852" s="126"/>
      <c r="M6852" s="126"/>
      <c r="N6852" s="226">
        <v>0</v>
      </c>
      <c r="O6852" s="226">
        <v>110</v>
      </c>
      <c r="P6852" s="126" t="s">
        <v>1331</v>
      </c>
    </row>
    <row r="6853" spans="1:16" ht="51">
      <c r="A6853" s="126">
        <v>16</v>
      </c>
      <c r="B6853" s="126"/>
      <c r="C6853" s="127" t="s">
        <v>693</v>
      </c>
      <c r="D6853" s="204">
        <v>43091</v>
      </c>
      <c r="E6853" s="126" t="s">
        <v>13854</v>
      </c>
      <c r="F6853" s="126" t="s">
        <v>3</v>
      </c>
      <c r="G6853" s="126">
        <v>1580014</v>
      </c>
      <c r="H6853" s="126"/>
      <c r="I6853" s="130" t="s">
        <v>16805</v>
      </c>
      <c r="J6853" s="126"/>
      <c r="K6853" s="126"/>
      <c r="L6853" s="126"/>
      <c r="M6853" s="126"/>
      <c r="N6853" s="226">
        <v>0</v>
      </c>
      <c r="O6853" s="226">
        <v>200</v>
      </c>
      <c r="P6853" s="126" t="s">
        <v>1331</v>
      </c>
    </row>
    <row r="6854" spans="1:16" ht="51">
      <c r="A6854" s="126">
        <v>119</v>
      </c>
      <c r="B6854" s="126"/>
      <c r="C6854" s="127" t="s">
        <v>724</v>
      </c>
      <c r="D6854" s="204">
        <v>43095</v>
      </c>
      <c r="E6854" s="126" t="s">
        <v>13855</v>
      </c>
      <c r="F6854" s="126" t="s">
        <v>3</v>
      </c>
      <c r="G6854" s="126">
        <v>1580150</v>
      </c>
      <c r="H6854" s="126"/>
      <c r="I6854" s="130" t="s">
        <v>16806</v>
      </c>
      <c r="J6854" s="126"/>
      <c r="K6854" s="126"/>
      <c r="L6854" s="126"/>
      <c r="M6854" s="126"/>
      <c r="N6854" s="226">
        <v>0</v>
      </c>
      <c r="O6854" s="226">
        <v>2272.9</v>
      </c>
      <c r="P6854" s="126" t="s">
        <v>1331</v>
      </c>
    </row>
    <row r="6855" spans="1:16" ht="51">
      <c r="A6855" s="126">
        <v>253</v>
      </c>
      <c r="B6855" s="126"/>
      <c r="C6855" s="127" t="s">
        <v>779</v>
      </c>
      <c r="D6855" s="204">
        <v>43095</v>
      </c>
      <c r="E6855" s="126" t="s">
        <v>13856</v>
      </c>
      <c r="F6855" s="126" t="s">
        <v>3</v>
      </c>
      <c r="G6855" s="126">
        <v>1580166</v>
      </c>
      <c r="H6855" s="126"/>
      <c r="I6855" s="130" t="s">
        <v>16807</v>
      </c>
      <c r="J6855" s="126"/>
      <c r="K6855" s="126"/>
      <c r="L6855" s="126"/>
      <c r="M6855" s="126"/>
      <c r="N6855" s="226">
        <v>0</v>
      </c>
      <c r="O6855" s="226">
        <v>3378800</v>
      </c>
      <c r="P6855" s="126" t="s">
        <v>1331</v>
      </c>
    </row>
    <row r="6856" spans="1:16" ht="51">
      <c r="A6856" s="126">
        <v>253</v>
      </c>
      <c r="B6856" s="126"/>
      <c r="C6856" s="127" t="s">
        <v>779</v>
      </c>
      <c r="D6856" s="204">
        <v>43095</v>
      </c>
      <c r="E6856" s="126" t="s">
        <v>13857</v>
      </c>
      <c r="F6856" s="126" t="s">
        <v>3</v>
      </c>
      <c r="G6856" s="126">
        <v>1580170</v>
      </c>
      <c r="H6856" s="126"/>
      <c r="I6856" s="130" t="s">
        <v>16808</v>
      </c>
      <c r="J6856" s="126"/>
      <c r="K6856" s="126"/>
      <c r="L6856" s="126"/>
      <c r="M6856" s="126"/>
      <c r="N6856" s="226">
        <v>0</v>
      </c>
      <c r="O6856" s="226">
        <v>489547.8</v>
      </c>
      <c r="P6856" s="126" t="s">
        <v>1331</v>
      </c>
    </row>
    <row r="6857" spans="1:16" ht="51">
      <c r="A6857" s="126">
        <v>253</v>
      </c>
      <c r="B6857" s="126"/>
      <c r="C6857" s="127" t="s">
        <v>779</v>
      </c>
      <c r="D6857" s="204">
        <v>43095</v>
      </c>
      <c r="E6857" s="126" t="s">
        <v>13858</v>
      </c>
      <c r="F6857" s="126" t="s">
        <v>3</v>
      </c>
      <c r="G6857" s="126">
        <v>1580173</v>
      </c>
      <c r="H6857" s="126"/>
      <c r="I6857" s="130" t="s">
        <v>16809</v>
      </c>
      <c r="J6857" s="126"/>
      <c r="K6857" s="126"/>
      <c r="L6857" s="126"/>
      <c r="M6857" s="126"/>
      <c r="N6857" s="226">
        <v>0</v>
      </c>
      <c r="O6857" s="226">
        <v>170930</v>
      </c>
      <c r="P6857" s="126" t="s">
        <v>1331</v>
      </c>
    </row>
    <row r="6858" spans="1:16" ht="63.75">
      <c r="A6858" s="126">
        <v>660</v>
      </c>
      <c r="B6858" s="126"/>
      <c r="C6858" s="127" t="s">
        <v>234</v>
      </c>
      <c r="D6858" s="204">
        <v>43095</v>
      </c>
      <c r="E6858" s="126" t="s">
        <v>13859</v>
      </c>
      <c r="F6858" s="126" t="s">
        <v>3</v>
      </c>
      <c r="G6858" s="126">
        <v>1580175</v>
      </c>
      <c r="H6858" s="126"/>
      <c r="I6858" s="130" t="s">
        <v>16810</v>
      </c>
      <c r="J6858" s="126"/>
      <c r="K6858" s="126"/>
      <c r="L6858" s="126"/>
      <c r="M6858" s="126"/>
      <c r="N6858" s="226">
        <v>0</v>
      </c>
      <c r="O6858" s="226">
        <v>1516</v>
      </c>
      <c r="P6858" s="126" t="s">
        <v>1331</v>
      </c>
    </row>
    <row r="6859" spans="1:16" ht="51">
      <c r="A6859" s="126">
        <v>253</v>
      </c>
      <c r="B6859" s="126"/>
      <c r="C6859" s="127" t="s">
        <v>779</v>
      </c>
      <c r="D6859" s="204">
        <v>43095</v>
      </c>
      <c r="E6859" s="126" t="s">
        <v>13860</v>
      </c>
      <c r="F6859" s="126" t="s">
        <v>3</v>
      </c>
      <c r="G6859" s="126">
        <v>1580177</v>
      </c>
      <c r="H6859" s="126"/>
      <c r="I6859" s="130" t="s">
        <v>16811</v>
      </c>
      <c r="J6859" s="126"/>
      <c r="K6859" s="126"/>
      <c r="L6859" s="126"/>
      <c r="M6859" s="126"/>
      <c r="N6859" s="226">
        <v>0</v>
      </c>
      <c r="O6859" s="226">
        <v>60000</v>
      </c>
      <c r="P6859" s="126" t="s">
        <v>1331</v>
      </c>
    </row>
    <row r="6860" spans="1:16" ht="51">
      <c r="A6860" s="126">
        <v>660</v>
      </c>
      <c r="B6860" s="126"/>
      <c r="C6860" s="127" t="s">
        <v>234</v>
      </c>
      <c r="D6860" s="204">
        <v>43095</v>
      </c>
      <c r="E6860" s="126" t="s">
        <v>13861</v>
      </c>
      <c r="F6860" s="126" t="s">
        <v>3</v>
      </c>
      <c r="G6860" s="126">
        <v>1580179</v>
      </c>
      <c r="H6860" s="126"/>
      <c r="I6860" s="130" t="s">
        <v>16812</v>
      </c>
      <c r="J6860" s="126"/>
      <c r="K6860" s="126"/>
      <c r="L6860" s="126"/>
      <c r="M6860" s="126"/>
      <c r="N6860" s="226">
        <v>0</v>
      </c>
      <c r="O6860" s="226">
        <v>443.75</v>
      </c>
      <c r="P6860" s="126" t="s">
        <v>1331</v>
      </c>
    </row>
    <row r="6861" spans="1:16" ht="51">
      <c r="A6861" s="126">
        <v>523</v>
      </c>
      <c r="B6861" s="126"/>
      <c r="C6861" s="127" t="s">
        <v>846</v>
      </c>
      <c r="D6861" s="204">
        <v>43095</v>
      </c>
      <c r="E6861" s="126" t="s">
        <v>13862</v>
      </c>
      <c r="F6861" s="126" t="s">
        <v>3</v>
      </c>
      <c r="G6861" s="126">
        <v>1580181</v>
      </c>
      <c r="H6861" s="126"/>
      <c r="I6861" s="130" t="s">
        <v>16813</v>
      </c>
      <c r="J6861" s="126"/>
      <c r="K6861" s="126"/>
      <c r="L6861" s="126"/>
      <c r="M6861" s="126"/>
      <c r="N6861" s="226">
        <v>0</v>
      </c>
      <c r="O6861" s="226">
        <v>31035.22</v>
      </c>
      <c r="P6861" s="126" t="s">
        <v>1331</v>
      </c>
    </row>
    <row r="6862" spans="1:16" ht="51">
      <c r="A6862" s="126">
        <v>660</v>
      </c>
      <c r="B6862" s="126"/>
      <c r="C6862" s="127" t="s">
        <v>234</v>
      </c>
      <c r="D6862" s="204">
        <v>43095</v>
      </c>
      <c r="E6862" s="126" t="s">
        <v>13863</v>
      </c>
      <c r="F6862" s="126" t="s">
        <v>3</v>
      </c>
      <c r="G6862" s="126">
        <v>1580182</v>
      </c>
      <c r="H6862" s="126"/>
      <c r="I6862" s="130" t="s">
        <v>16814</v>
      </c>
      <c r="J6862" s="126"/>
      <c r="K6862" s="126"/>
      <c r="L6862" s="126"/>
      <c r="M6862" s="126"/>
      <c r="N6862" s="226">
        <v>0</v>
      </c>
      <c r="O6862" s="226">
        <v>440.39</v>
      </c>
      <c r="P6862" s="126" t="s">
        <v>1331</v>
      </c>
    </row>
    <row r="6863" spans="1:16" ht="63.75">
      <c r="A6863" s="126" t="s">
        <v>620</v>
      </c>
      <c r="B6863" s="126"/>
      <c r="C6863" s="127" t="s">
        <v>714</v>
      </c>
      <c r="D6863" s="204">
        <v>43095</v>
      </c>
      <c r="E6863" s="126" t="s">
        <v>13864</v>
      </c>
      <c r="F6863" s="126" t="s">
        <v>3</v>
      </c>
      <c r="G6863" s="126">
        <v>1580184</v>
      </c>
      <c r="H6863" s="126"/>
      <c r="I6863" s="130" t="s">
        <v>16815</v>
      </c>
      <c r="J6863" s="126"/>
      <c r="K6863" s="126"/>
      <c r="L6863" s="126"/>
      <c r="M6863" s="126"/>
      <c r="N6863" s="226">
        <v>0</v>
      </c>
      <c r="O6863" s="226">
        <v>209.8</v>
      </c>
      <c r="P6863" s="126" t="s">
        <v>1331</v>
      </c>
    </row>
    <row r="6864" spans="1:16" ht="51">
      <c r="A6864" s="126">
        <v>660</v>
      </c>
      <c r="B6864" s="126"/>
      <c r="C6864" s="127" t="s">
        <v>234</v>
      </c>
      <c r="D6864" s="204">
        <v>43095</v>
      </c>
      <c r="E6864" s="126" t="s">
        <v>13865</v>
      </c>
      <c r="F6864" s="126" t="s">
        <v>3</v>
      </c>
      <c r="G6864" s="126">
        <v>1580185</v>
      </c>
      <c r="H6864" s="126"/>
      <c r="I6864" s="130" t="s">
        <v>16816</v>
      </c>
      <c r="J6864" s="126"/>
      <c r="K6864" s="126"/>
      <c r="L6864" s="126"/>
      <c r="M6864" s="126"/>
      <c r="N6864" s="226">
        <v>0</v>
      </c>
      <c r="O6864" s="226">
        <v>8.5</v>
      </c>
      <c r="P6864" s="126" t="s">
        <v>1331</v>
      </c>
    </row>
    <row r="6865" spans="1:16" ht="63.75">
      <c r="A6865" s="126">
        <v>15</v>
      </c>
      <c r="B6865" s="126"/>
      <c r="C6865" s="127" t="s">
        <v>692</v>
      </c>
      <c r="D6865" s="204">
        <v>43095</v>
      </c>
      <c r="E6865" s="126" t="s">
        <v>13866</v>
      </c>
      <c r="F6865" s="126" t="s">
        <v>3</v>
      </c>
      <c r="G6865" s="126">
        <v>1580209</v>
      </c>
      <c r="H6865" s="126"/>
      <c r="I6865" s="130" t="s">
        <v>16817</v>
      </c>
      <c r="J6865" s="126"/>
      <c r="K6865" s="126"/>
      <c r="L6865" s="126"/>
      <c r="M6865" s="126"/>
      <c r="N6865" s="226">
        <v>0</v>
      </c>
      <c r="O6865" s="226">
        <v>131483.32999999999</v>
      </c>
      <c r="P6865" s="126" t="s">
        <v>1331</v>
      </c>
    </row>
    <row r="6866" spans="1:16" ht="38.25">
      <c r="A6866" s="126">
        <v>15</v>
      </c>
      <c r="B6866" s="126"/>
      <c r="C6866" s="127" t="s">
        <v>692</v>
      </c>
      <c r="D6866" s="204">
        <v>43095</v>
      </c>
      <c r="E6866" s="126" t="s">
        <v>13867</v>
      </c>
      <c r="F6866" s="126" t="s">
        <v>3</v>
      </c>
      <c r="G6866" s="126">
        <v>1580239</v>
      </c>
      <c r="H6866" s="126"/>
      <c r="I6866" s="130" t="s">
        <v>16818</v>
      </c>
      <c r="J6866" s="126"/>
      <c r="K6866" s="126"/>
      <c r="L6866" s="126"/>
      <c r="M6866" s="126"/>
      <c r="N6866" s="226">
        <v>0</v>
      </c>
      <c r="O6866" s="226">
        <v>226825.89</v>
      </c>
      <c r="P6866" s="126" t="s">
        <v>1331</v>
      </c>
    </row>
    <row r="6867" spans="1:16" ht="63.75">
      <c r="A6867" s="126">
        <v>283</v>
      </c>
      <c r="B6867" s="126"/>
      <c r="C6867" s="127" t="s">
        <v>146</v>
      </c>
      <c r="D6867" s="204">
        <v>43095</v>
      </c>
      <c r="E6867" s="126" t="s">
        <v>13868</v>
      </c>
      <c r="F6867" s="126" t="s">
        <v>3</v>
      </c>
      <c r="G6867" s="126">
        <v>1580263</v>
      </c>
      <c r="H6867" s="126"/>
      <c r="I6867" s="130" t="s">
        <v>16819</v>
      </c>
      <c r="J6867" s="126"/>
      <c r="K6867" s="126"/>
      <c r="L6867" s="126"/>
      <c r="M6867" s="126"/>
      <c r="N6867" s="226">
        <v>0</v>
      </c>
      <c r="O6867" s="226">
        <v>36351109</v>
      </c>
      <c r="P6867" s="126" t="s">
        <v>1331</v>
      </c>
    </row>
    <row r="6868" spans="1:16" ht="51">
      <c r="A6868" s="126">
        <v>46</v>
      </c>
      <c r="B6868" s="126"/>
      <c r="C6868" s="127" t="s">
        <v>699</v>
      </c>
      <c r="D6868" s="204">
        <v>43095</v>
      </c>
      <c r="E6868" s="126" t="s">
        <v>13869</v>
      </c>
      <c r="F6868" s="126" t="s">
        <v>3</v>
      </c>
      <c r="G6868" s="126">
        <v>1580272</v>
      </c>
      <c r="H6868" s="126"/>
      <c r="I6868" s="130" t="s">
        <v>16820</v>
      </c>
      <c r="J6868" s="126"/>
      <c r="K6868" s="126"/>
      <c r="L6868" s="126"/>
      <c r="M6868" s="126"/>
      <c r="N6868" s="226">
        <v>0</v>
      </c>
      <c r="O6868" s="226">
        <v>96000</v>
      </c>
      <c r="P6868" s="126" t="s">
        <v>1331</v>
      </c>
    </row>
    <row r="6869" spans="1:16" ht="51">
      <c r="A6869" s="126">
        <v>523</v>
      </c>
      <c r="B6869" s="126"/>
      <c r="C6869" s="127" t="s">
        <v>846</v>
      </c>
      <c r="D6869" s="204">
        <v>43095</v>
      </c>
      <c r="E6869" s="126" t="s">
        <v>13870</v>
      </c>
      <c r="F6869" s="126" t="s">
        <v>3</v>
      </c>
      <c r="G6869" s="126">
        <v>1580286</v>
      </c>
      <c r="H6869" s="126"/>
      <c r="I6869" s="130" t="s">
        <v>16821</v>
      </c>
      <c r="J6869" s="126"/>
      <c r="K6869" s="126"/>
      <c r="L6869" s="126"/>
      <c r="M6869" s="126"/>
      <c r="N6869" s="226">
        <v>0</v>
      </c>
      <c r="O6869" s="226">
        <v>1037.33</v>
      </c>
      <c r="P6869" s="126" t="s">
        <v>1331</v>
      </c>
    </row>
    <row r="6870" spans="1:16" ht="51">
      <c r="A6870" s="126">
        <v>523</v>
      </c>
      <c r="B6870" s="126"/>
      <c r="C6870" s="127" t="s">
        <v>846</v>
      </c>
      <c r="D6870" s="204">
        <v>43095</v>
      </c>
      <c r="E6870" s="126" t="s">
        <v>13871</v>
      </c>
      <c r="F6870" s="126" t="s">
        <v>3</v>
      </c>
      <c r="G6870" s="126">
        <v>1580291</v>
      </c>
      <c r="H6870" s="126"/>
      <c r="I6870" s="130" t="s">
        <v>16822</v>
      </c>
      <c r="J6870" s="126"/>
      <c r="K6870" s="126"/>
      <c r="L6870" s="126"/>
      <c r="M6870" s="126"/>
      <c r="N6870" s="226">
        <v>0</v>
      </c>
      <c r="O6870" s="226">
        <v>72.569999999999993</v>
      </c>
      <c r="P6870" s="126" t="s">
        <v>1331</v>
      </c>
    </row>
    <row r="6871" spans="1:16" ht="51">
      <c r="A6871" s="126">
        <v>523</v>
      </c>
      <c r="B6871" s="126"/>
      <c r="C6871" s="127" t="s">
        <v>846</v>
      </c>
      <c r="D6871" s="204">
        <v>43095</v>
      </c>
      <c r="E6871" s="126" t="s">
        <v>13872</v>
      </c>
      <c r="F6871" s="126" t="s">
        <v>3</v>
      </c>
      <c r="G6871" s="126">
        <v>1580297</v>
      </c>
      <c r="H6871" s="126"/>
      <c r="I6871" s="130" t="s">
        <v>16823</v>
      </c>
      <c r="J6871" s="126"/>
      <c r="K6871" s="126"/>
      <c r="L6871" s="126"/>
      <c r="M6871" s="126"/>
      <c r="N6871" s="226">
        <v>0</v>
      </c>
      <c r="O6871" s="226">
        <v>1016.16</v>
      </c>
      <c r="P6871" s="126" t="s">
        <v>1331</v>
      </c>
    </row>
    <row r="6872" spans="1:16" ht="63.75">
      <c r="A6872" s="126">
        <v>670</v>
      </c>
      <c r="B6872" s="126"/>
      <c r="C6872" s="127" t="s">
        <v>236</v>
      </c>
      <c r="D6872" s="204">
        <v>43095</v>
      </c>
      <c r="E6872" s="126" t="s">
        <v>13873</v>
      </c>
      <c r="F6872" s="126" t="s">
        <v>3</v>
      </c>
      <c r="G6872" s="126">
        <v>1580298</v>
      </c>
      <c r="H6872" s="126"/>
      <c r="I6872" s="130" t="s">
        <v>16824</v>
      </c>
      <c r="J6872" s="126"/>
      <c r="K6872" s="126"/>
      <c r="L6872" s="126"/>
      <c r="M6872" s="126"/>
      <c r="N6872" s="226">
        <v>0</v>
      </c>
      <c r="O6872" s="226">
        <v>500</v>
      </c>
      <c r="P6872" s="126" t="s">
        <v>1331</v>
      </c>
    </row>
    <row r="6873" spans="1:16" ht="51">
      <c r="A6873" s="126">
        <v>670</v>
      </c>
      <c r="B6873" s="126"/>
      <c r="C6873" s="127" t="s">
        <v>236</v>
      </c>
      <c r="D6873" s="204">
        <v>43095</v>
      </c>
      <c r="E6873" s="126" t="s">
        <v>13874</v>
      </c>
      <c r="F6873" s="126" t="s">
        <v>3</v>
      </c>
      <c r="G6873" s="126">
        <v>1580301</v>
      </c>
      <c r="H6873" s="126"/>
      <c r="I6873" s="130" t="s">
        <v>16825</v>
      </c>
      <c r="J6873" s="126"/>
      <c r="K6873" s="126"/>
      <c r="L6873" s="126"/>
      <c r="M6873" s="126"/>
      <c r="N6873" s="226">
        <v>0</v>
      </c>
      <c r="O6873" s="226">
        <v>300</v>
      </c>
      <c r="P6873" s="126" t="s">
        <v>1331</v>
      </c>
    </row>
    <row r="6874" spans="1:16" ht="63.75">
      <c r="A6874" s="126">
        <v>169</v>
      </c>
      <c r="B6874" s="126"/>
      <c r="C6874" s="127" t="s">
        <v>750</v>
      </c>
      <c r="D6874" s="204">
        <v>43095</v>
      </c>
      <c r="E6874" s="126" t="s">
        <v>13875</v>
      </c>
      <c r="F6874" s="126" t="s">
        <v>3</v>
      </c>
      <c r="G6874" s="126">
        <v>1580302</v>
      </c>
      <c r="H6874" s="126"/>
      <c r="I6874" s="130" t="s">
        <v>16826</v>
      </c>
      <c r="J6874" s="126"/>
      <c r="K6874" s="126"/>
      <c r="L6874" s="126"/>
      <c r="M6874" s="126"/>
      <c r="N6874" s="226">
        <v>0</v>
      </c>
      <c r="O6874" s="226">
        <v>840.25</v>
      </c>
      <c r="P6874" s="126" t="s">
        <v>1331</v>
      </c>
    </row>
    <row r="6875" spans="1:16" ht="51">
      <c r="A6875" s="126">
        <v>670</v>
      </c>
      <c r="B6875" s="126"/>
      <c r="C6875" s="127" t="s">
        <v>236</v>
      </c>
      <c r="D6875" s="204">
        <v>43095</v>
      </c>
      <c r="E6875" s="126" t="s">
        <v>13876</v>
      </c>
      <c r="F6875" s="126" t="s">
        <v>3</v>
      </c>
      <c r="G6875" s="126">
        <v>1580306</v>
      </c>
      <c r="H6875" s="126"/>
      <c r="I6875" s="130" t="s">
        <v>16827</v>
      </c>
      <c r="J6875" s="126"/>
      <c r="K6875" s="126"/>
      <c r="L6875" s="126"/>
      <c r="M6875" s="126"/>
      <c r="N6875" s="226">
        <v>0</v>
      </c>
      <c r="O6875" s="226">
        <v>275</v>
      </c>
      <c r="P6875" s="126" t="s">
        <v>1331</v>
      </c>
    </row>
    <row r="6876" spans="1:16" ht="63.75">
      <c r="A6876" s="126">
        <v>87</v>
      </c>
      <c r="B6876" s="126"/>
      <c r="C6876" s="127" t="s">
        <v>712</v>
      </c>
      <c r="D6876" s="204">
        <v>43095</v>
      </c>
      <c r="E6876" s="126" t="s">
        <v>13877</v>
      </c>
      <c r="F6876" s="126" t="s">
        <v>3</v>
      </c>
      <c r="G6876" s="126">
        <v>1580307</v>
      </c>
      <c r="H6876" s="126"/>
      <c r="I6876" s="130" t="s">
        <v>16828</v>
      </c>
      <c r="J6876" s="126"/>
      <c r="K6876" s="126"/>
      <c r="L6876" s="126"/>
      <c r="M6876" s="126"/>
      <c r="N6876" s="226">
        <v>0</v>
      </c>
      <c r="O6876" s="226">
        <v>7037.71</v>
      </c>
      <c r="P6876" s="126" t="s">
        <v>1331</v>
      </c>
    </row>
    <row r="6877" spans="1:16" ht="51">
      <c r="A6877" s="126">
        <v>670</v>
      </c>
      <c r="B6877" s="126"/>
      <c r="C6877" s="127" t="s">
        <v>236</v>
      </c>
      <c r="D6877" s="204">
        <v>43095</v>
      </c>
      <c r="E6877" s="126" t="s">
        <v>13878</v>
      </c>
      <c r="F6877" s="126" t="s">
        <v>3</v>
      </c>
      <c r="G6877" s="126">
        <v>1580310</v>
      </c>
      <c r="H6877" s="126"/>
      <c r="I6877" s="130" t="s">
        <v>16829</v>
      </c>
      <c r="J6877" s="126"/>
      <c r="K6877" s="126"/>
      <c r="L6877" s="126"/>
      <c r="M6877" s="126"/>
      <c r="N6877" s="226">
        <v>0</v>
      </c>
      <c r="O6877" s="226">
        <v>360</v>
      </c>
      <c r="P6877" s="126" t="s">
        <v>1331</v>
      </c>
    </row>
    <row r="6878" spans="1:16" ht="51">
      <c r="A6878" s="126">
        <v>670</v>
      </c>
      <c r="B6878" s="126"/>
      <c r="C6878" s="127" t="s">
        <v>236</v>
      </c>
      <c r="D6878" s="204">
        <v>43095</v>
      </c>
      <c r="E6878" s="126" t="s">
        <v>13879</v>
      </c>
      <c r="F6878" s="126" t="s">
        <v>3</v>
      </c>
      <c r="G6878" s="126">
        <v>1580315</v>
      </c>
      <c r="H6878" s="126"/>
      <c r="I6878" s="130" t="s">
        <v>16830</v>
      </c>
      <c r="J6878" s="126"/>
      <c r="K6878" s="126"/>
      <c r="L6878" s="126"/>
      <c r="M6878" s="126"/>
      <c r="N6878" s="226">
        <v>0</v>
      </c>
      <c r="O6878" s="226">
        <v>2768</v>
      </c>
      <c r="P6878" s="126" t="s">
        <v>1331</v>
      </c>
    </row>
    <row r="6879" spans="1:16" ht="63.75">
      <c r="A6879" s="126">
        <v>650</v>
      </c>
      <c r="B6879" s="126"/>
      <c r="C6879" s="127" t="s">
        <v>233</v>
      </c>
      <c r="D6879" s="204">
        <v>43095</v>
      </c>
      <c r="E6879" s="126" t="s">
        <v>13880</v>
      </c>
      <c r="F6879" s="126" t="s">
        <v>3</v>
      </c>
      <c r="G6879" s="126">
        <v>1580318</v>
      </c>
      <c r="H6879" s="126"/>
      <c r="I6879" s="130" t="s">
        <v>16831</v>
      </c>
      <c r="J6879" s="126"/>
      <c r="K6879" s="126"/>
      <c r="L6879" s="126"/>
      <c r="M6879" s="126"/>
      <c r="N6879" s="226">
        <v>0</v>
      </c>
      <c r="O6879" s="226">
        <v>26144.400000000001</v>
      </c>
      <c r="P6879" s="126" t="s">
        <v>1331</v>
      </c>
    </row>
    <row r="6880" spans="1:16" ht="51">
      <c r="A6880" s="126">
        <v>680</v>
      </c>
      <c r="B6880" s="126"/>
      <c r="C6880" s="127" t="s">
        <v>867</v>
      </c>
      <c r="D6880" s="204">
        <v>43095</v>
      </c>
      <c r="E6880" s="126" t="s">
        <v>13881</v>
      </c>
      <c r="F6880" s="126" t="s">
        <v>3</v>
      </c>
      <c r="G6880" s="126">
        <v>1580319</v>
      </c>
      <c r="H6880" s="126"/>
      <c r="I6880" s="130" t="s">
        <v>16832</v>
      </c>
      <c r="J6880" s="126"/>
      <c r="K6880" s="126"/>
      <c r="L6880" s="126"/>
      <c r="M6880" s="126"/>
      <c r="N6880" s="226">
        <v>0</v>
      </c>
      <c r="O6880" s="226">
        <v>10</v>
      </c>
      <c r="P6880" s="126" t="s">
        <v>1331</v>
      </c>
    </row>
    <row r="6881" spans="1:16" ht="63.75">
      <c r="A6881" s="126">
        <v>670</v>
      </c>
      <c r="B6881" s="126"/>
      <c r="C6881" s="127" t="s">
        <v>236</v>
      </c>
      <c r="D6881" s="204">
        <v>43095</v>
      </c>
      <c r="E6881" s="126" t="s">
        <v>13882</v>
      </c>
      <c r="F6881" s="126" t="s">
        <v>3</v>
      </c>
      <c r="G6881" s="126">
        <v>1580321</v>
      </c>
      <c r="H6881" s="126"/>
      <c r="I6881" s="130" t="s">
        <v>16833</v>
      </c>
      <c r="J6881" s="126"/>
      <c r="K6881" s="126"/>
      <c r="L6881" s="126"/>
      <c r="M6881" s="126"/>
      <c r="N6881" s="226">
        <v>0</v>
      </c>
      <c r="O6881" s="226">
        <v>24272.62</v>
      </c>
      <c r="P6881" s="126" t="s">
        <v>1331</v>
      </c>
    </row>
    <row r="6882" spans="1:16" ht="63.75">
      <c r="A6882" s="126" t="s">
        <v>620</v>
      </c>
      <c r="B6882" s="126"/>
      <c r="C6882" s="127" t="s">
        <v>714</v>
      </c>
      <c r="D6882" s="204">
        <v>43095</v>
      </c>
      <c r="E6882" s="126" t="s">
        <v>13883</v>
      </c>
      <c r="F6882" s="126" t="s">
        <v>3</v>
      </c>
      <c r="G6882" s="126">
        <v>1580326</v>
      </c>
      <c r="H6882" s="126"/>
      <c r="I6882" s="130" t="s">
        <v>16834</v>
      </c>
      <c r="J6882" s="126"/>
      <c r="K6882" s="126"/>
      <c r="L6882" s="126"/>
      <c r="M6882" s="126"/>
      <c r="N6882" s="226">
        <v>0</v>
      </c>
      <c r="O6882" s="226">
        <v>231.8</v>
      </c>
      <c r="P6882" s="126" t="s">
        <v>1331</v>
      </c>
    </row>
    <row r="6883" spans="1:16" ht="51">
      <c r="A6883" s="126">
        <v>670</v>
      </c>
      <c r="B6883" s="126"/>
      <c r="C6883" s="127" t="s">
        <v>236</v>
      </c>
      <c r="D6883" s="204">
        <v>43095</v>
      </c>
      <c r="E6883" s="126" t="s">
        <v>13884</v>
      </c>
      <c r="F6883" s="126" t="s">
        <v>3</v>
      </c>
      <c r="G6883" s="126">
        <v>1580327</v>
      </c>
      <c r="H6883" s="126"/>
      <c r="I6883" s="130" t="s">
        <v>16835</v>
      </c>
      <c r="J6883" s="126"/>
      <c r="K6883" s="126"/>
      <c r="L6883" s="126"/>
      <c r="M6883" s="126"/>
      <c r="N6883" s="226">
        <v>0</v>
      </c>
      <c r="O6883" s="226">
        <v>2161</v>
      </c>
      <c r="P6883" s="126" t="s">
        <v>1331</v>
      </c>
    </row>
    <row r="6884" spans="1:16" ht="63.75">
      <c r="A6884" s="126">
        <v>670</v>
      </c>
      <c r="B6884" s="126"/>
      <c r="C6884" s="127" t="s">
        <v>236</v>
      </c>
      <c r="D6884" s="204">
        <v>43095</v>
      </c>
      <c r="E6884" s="126" t="s">
        <v>13885</v>
      </c>
      <c r="F6884" s="126" t="s">
        <v>3</v>
      </c>
      <c r="G6884" s="126">
        <v>1580333</v>
      </c>
      <c r="H6884" s="126"/>
      <c r="I6884" s="130" t="s">
        <v>16836</v>
      </c>
      <c r="J6884" s="126"/>
      <c r="K6884" s="126"/>
      <c r="L6884" s="126"/>
      <c r="M6884" s="126"/>
      <c r="N6884" s="226">
        <v>0</v>
      </c>
      <c r="O6884" s="226">
        <v>46244</v>
      </c>
      <c r="P6884" s="126" t="s">
        <v>1331</v>
      </c>
    </row>
    <row r="6885" spans="1:16" ht="63.75">
      <c r="A6885" s="126">
        <v>650</v>
      </c>
      <c r="B6885" s="126"/>
      <c r="C6885" s="127" t="s">
        <v>233</v>
      </c>
      <c r="D6885" s="204">
        <v>43095</v>
      </c>
      <c r="E6885" s="126" t="s">
        <v>13886</v>
      </c>
      <c r="F6885" s="126" t="s">
        <v>3</v>
      </c>
      <c r="G6885" s="126">
        <v>1580334</v>
      </c>
      <c r="H6885" s="126"/>
      <c r="I6885" s="130" t="s">
        <v>16837</v>
      </c>
      <c r="J6885" s="126"/>
      <c r="K6885" s="126"/>
      <c r="L6885" s="126"/>
      <c r="M6885" s="126"/>
      <c r="N6885" s="226">
        <v>0</v>
      </c>
      <c r="O6885" s="226">
        <v>7508.56</v>
      </c>
      <c r="P6885" s="126" t="s">
        <v>1331</v>
      </c>
    </row>
    <row r="6886" spans="1:16" ht="63.75">
      <c r="A6886" s="126">
        <v>20</v>
      </c>
      <c r="B6886" s="126"/>
      <c r="C6886" s="127" t="s">
        <v>694</v>
      </c>
      <c r="D6886" s="204">
        <v>43095</v>
      </c>
      <c r="E6886" s="126" t="s">
        <v>13887</v>
      </c>
      <c r="F6886" s="126" t="s">
        <v>3</v>
      </c>
      <c r="G6886" s="126">
        <v>1580336</v>
      </c>
      <c r="H6886" s="126"/>
      <c r="I6886" s="130" t="s">
        <v>16838</v>
      </c>
      <c r="J6886" s="126"/>
      <c r="K6886" s="126"/>
      <c r="L6886" s="126"/>
      <c r="M6886" s="126"/>
      <c r="N6886" s="226">
        <v>0</v>
      </c>
      <c r="O6886" s="226">
        <v>672395.65</v>
      </c>
      <c r="P6886" s="126" t="s">
        <v>1331</v>
      </c>
    </row>
    <row r="6887" spans="1:16" ht="51">
      <c r="A6887" s="126">
        <v>86</v>
      </c>
      <c r="B6887" s="126"/>
      <c r="C6887" s="127" t="s">
        <v>711</v>
      </c>
      <c r="D6887" s="204">
        <v>43095</v>
      </c>
      <c r="E6887" s="126" t="s">
        <v>13888</v>
      </c>
      <c r="F6887" s="126" t="s">
        <v>3</v>
      </c>
      <c r="G6887" s="126">
        <v>1580340</v>
      </c>
      <c r="H6887" s="126"/>
      <c r="I6887" s="130" t="s">
        <v>16839</v>
      </c>
      <c r="J6887" s="126"/>
      <c r="K6887" s="126"/>
      <c r="L6887" s="126"/>
      <c r="M6887" s="126"/>
      <c r="N6887" s="226">
        <v>0</v>
      </c>
      <c r="O6887" s="226">
        <v>15</v>
      </c>
      <c r="P6887" s="126" t="s">
        <v>1331</v>
      </c>
    </row>
    <row r="6888" spans="1:16" ht="63.75">
      <c r="A6888" s="126">
        <v>20</v>
      </c>
      <c r="B6888" s="126"/>
      <c r="C6888" s="127" t="s">
        <v>694</v>
      </c>
      <c r="D6888" s="204">
        <v>43095</v>
      </c>
      <c r="E6888" s="126" t="s">
        <v>13889</v>
      </c>
      <c r="F6888" s="126" t="s">
        <v>3</v>
      </c>
      <c r="G6888" s="126">
        <v>1580343</v>
      </c>
      <c r="H6888" s="126"/>
      <c r="I6888" s="130" t="s">
        <v>16840</v>
      </c>
      <c r="J6888" s="126"/>
      <c r="K6888" s="126"/>
      <c r="L6888" s="126"/>
      <c r="M6888" s="126"/>
      <c r="N6888" s="226">
        <v>0</v>
      </c>
      <c r="O6888" s="226">
        <v>323261.17</v>
      </c>
      <c r="P6888" s="126" t="s">
        <v>1331</v>
      </c>
    </row>
    <row r="6889" spans="1:16" ht="51">
      <c r="A6889" s="126">
        <v>86</v>
      </c>
      <c r="B6889" s="126"/>
      <c r="C6889" s="127" t="s">
        <v>711</v>
      </c>
      <c r="D6889" s="204">
        <v>43095</v>
      </c>
      <c r="E6889" s="126" t="s">
        <v>13890</v>
      </c>
      <c r="F6889" s="126" t="s">
        <v>3</v>
      </c>
      <c r="G6889" s="126">
        <v>1580345</v>
      </c>
      <c r="H6889" s="126"/>
      <c r="I6889" s="130" t="s">
        <v>16841</v>
      </c>
      <c r="J6889" s="126"/>
      <c r="K6889" s="126"/>
      <c r="L6889" s="126"/>
      <c r="M6889" s="126"/>
      <c r="N6889" s="226">
        <v>0</v>
      </c>
      <c r="O6889" s="226">
        <v>16</v>
      </c>
      <c r="P6889" s="126" t="s">
        <v>1331</v>
      </c>
    </row>
    <row r="6890" spans="1:16" ht="63.75">
      <c r="A6890" s="126">
        <v>20</v>
      </c>
      <c r="B6890" s="126"/>
      <c r="C6890" s="127" t="s">
        <v>694</v>
      </c>
      <c r="D6890" s="204">
        <v>43095</v>
      </c>
      <c r="E6890" s="126" t="s">
        <v>13891</v>
      </c>
      <c r="F6890" s="126" t="s">
        <v>3</v>
      </c>
      <c r="G6890" s="126">
        <v>1580349</v>
      </c>
      <c r="H6890" s="126"/>
      <c r="I6890" s="130" t="s">
        <v>16842</v>
      </c>
      <c r="J6890" s="126"/>
      <c r="K6890" s="126"/>
      <c r="L6890" s="126"/>
      <c r="M6890" s="126"/>
      <c r="N6890" s="226">
        <v>0</v>
      </c>
      <c r="O6890" s="226">
        <v>196644.71</v>
      </c>
      <c r="P6890" s="126" t="s">
        <v>1331</v>
      </c>
    </row>
    <row r="6891" spans="1:16" ht="51">
      <c r="A6891" s="126">
        <v>86</v>
      </c>
      <c r="B6891" s="126"/>
      <c r="C6891" s="127" t="s">
        <v>711</v>
      </c>
      <c r="D6891" s="204">
        <v>43095</v>
      </c>
      <c r="E6891" s="126" t="s">
        <v>13892</v>
      </c>
      <c r="F6891" s="126" t="s">
        <v>3</v>
      </c>
      <c r="G6891" s="126">
        <v>1580353</v>
      </c>
      <c r="H6891" s="126"/>
      <c r="I6891" s="130" t="s">
        <v>16843</v>
      </c>
      <c r="J6891" s="126"/>
      <c r="K6891" s="126"/>
      <c r="L6891" s="126"/>
      <c r="M6891" s="126"/>
      <c r="N6891" s="226">
        <v>0</v>
      </c>
      <c r="O6891" s="226">
        <v>29406.6</v>
      </c>
      <c r="P6891" s="126" t="s">
        <v>1331</v>
      </c>
    </row>
    <row r="6892" spans="1:16" ht="63.75">
      <c r="A6892" s="126">
        <v>20</v>
      </c>
      <c r="B6892" s="126"/>
      <c r="C6892" s="127" t="s">
        <v>694</v>
      </c>
      <c r="D6892" s="204">
        <v>43095</v>
      </c>
      <c r="E6892" s="126" t="s">
        <v>13893</v>
      </c>
      <c r="F6892" s="126" t="s">
        <v>3</v>
      </c>
      <c r="G6892" s="126">
        <v>1580357</v>
      </c>
      <c r="H6892" s="126"/>
      <c r="I6892" s="130" t="s">
        <v>16844</v>
      </c>
      <c r="J6892" s="126"/>
      <c r="K6892" s="126"/>
      <c r="L6892" s="126"/>
      <c r="M6892" s="126"/>
      <c r="N6892" s="226">
        <v>0</v>
      </c>
      <c r="O6892" s="226">
        <v>314156.65000000002</v>
      </c>
      <c r="P6892" s="126" t="s">
        <v>1331</v>
      </c>
    </row>
    <row r="6893" spans="1:16" ht="51">
      <c r="A6893" s="126">
        <v>86</v>
      </c>
      <c r="B6893" s="126"/>
      <c r="C6893" s="127" t="s">
        <v>711</v>
      </c>
      <c r="D6893" s="204">
        <v>43095</v>
      </c>
      <c r="E6893" s="126" t="s">
        <v>13894</v>
      </c>
      <c r="F6893" s="126" t="s">
        <v>3</v>
      </c>
      <c r="G6893" s="126">
        <v>1580358</v>
      </c>
      <c r="H6893" s="126"/>
      <c r="I6893" s="130" t="s">
        <v>16845</v>
      </c>
      <c r="J6893" s="126"/>
      <c r="K6893" s="126"/>
      <c r="L6893" s="126"/>
      <c r="M6893" s="126"/>
      <c r="N6893" s="226">
        <v>0</v>
      </c>
      <c r="O6893" s="226">
        <v>452</v>
      </c>
      <c r="P6893" s="126" t="s">
        <v>1331</v>
      </c>
    </row>
    <row r="6894" spans="1:16" ht="51">
      <c r="A6894" s="126">
        <v>86</v>
      </c>
      <c r="B6894" s="126"/>
      <c r="C6894" s="127" t="s">
        <v>711</v>
      </c>
      <c r="D6894" s="204">
        <v>43095</v>
      </c>
      <c r="E6894" s="126" t="s">
        <v>13895</v>
      </c>
      <c r="F6894" s="126" t="s">
        <v>3</v>
      </c>
      <c r="G6894" s="126">
        <v>1580362</v>
      </c>
      <c r="H6894" s="126"/>
      <c r="I6894" s="130" t="s">
        <v>16846</v>
      </c>
      <c r="J6894" s="126"/>
      <c r="K6894" s="126"/>
      <c r="L6894" s="126"/>
      <c r="M6894" s="126"/>
      <c r="N6894" s="226">
        <v>0</v>
      </c>
      <c r="O6894" s="226">
        <v>2026</v>
      </c>
      <c r="P6894" s="126" t="s">
        <v>1331</v>
      </c>
    </row>
    <row r="6895" spans="1:16" ht="51">
      <c r="A6895" s="126">
        <v>86</v>
      </c>
      <c r="B6895" s="126"/>
      <c r="C6895" s="127" t="s">
        <v>711</v>
      </c>
      <c r="D6895" s="204">
        <v>43095</v>
      </c>
      <c r="E6895" s="126" t="s">
        <v>13896</v>
      </c>
      <c r="F6895" s="126" t="s">
        <v>3</v>
      </c>
      <c r="G6895" s="126">
        <v>1580368</v>
      </c>
      <c r="H6895" s="126"/>
      <c r="I6895" s="130" t="s">
        <v>16847</v>
      </c>
      <c r="J6895" s="126"/>
      <c r="K6895" s="126"/>
      <c r="L6895" s="126"/>
      <c r="M6895" s="126"/>
      <c r="N6895" s="226">
        <v>0</v>
      </c>
      <c r="O6895" s="226">
        <v>15005</v>
      </c>
      <c r="P6895" s="126" t="s">
        <v>1331</v>
      </c>
    </row>
    <row r="6896" spans="1:16" ht="51">
      <c r="A6896" s="126">
        <v>86</v>
      </c>
      <c r="B6896" s="126"/>
      <c r="C6896" s="127" t="s">
        <v>711</v>
      </c>
      <c r="D6896" s="204">
        <v>43095</v>
      </c>
      <c r="E6896" s="126" t="s">
        <v>13897</v>
      </c>
      <c r="F6896" s="126" t="s">
        <v>3</v>
      </c>
      <c r="G6896" s="126">
        <v>1580374</v>
      </c>
      <c r="H6896" s="126"/>
      <c r="I6896" s="130" t="s">
        <v>16848</v>
      </c>
      <c r="J6896" s="126"/>
      <c r="K6896" s="126"/>
      <c r="L6896" s="126"/>
      <c r="M6896" s="126"/>
      <c r="N6896" s="226">
        <v>0</v>
      </c>
      <c r="O6896" s="226">
        <v>10000</v>
      </c>
      <c r="P6896" s="126" t="s">
        <v>1331</v>
      </c>
    </row>
    <row r="6897" spans="1:16" ht="51">
      <c r="A6897" s="126">
        <v>86</v>
      </c>
      <c r="B6897" s="126"/>
      <c r="C6897" s="127" t="s">
        <v>711</v>
      </c>
      <c r="D6897" s="204">
        <v>43095</v>
      </c>
      <c r="E6897" s="126" t="s">
        <v>13898</v>
      </c>
      <c r="F6897" s="126" t="s">
        <v>3</v>
      </c>
      <c r="G6897" s="126">
        <v>1580385</v>
      </c>
      <c r="H6897" s="126"/>
      <c r="I6897" s="130" t="s">
        <v>16849</v>
      </c>
      <c r="J6897" s="126"/>
      <c r="K6897" s="126"/>
      <c r="L6897" s="126"/>
      <c r="M6897" s="126"/>
      <c r="N6897" s="226">
        <v>0</v>
      </c>
      <c r="O6897" s="226">
        <v>1181.4000000000001</v>
      </c>
      <c r="P6897" s="126" t="s">
        <v>1331</v>
      </c>
    </row>
    <row r="6898" spans="1:16" ht="51">
      <c r="A6898" s="126">
        <v>86</v>
      </c>
      <c r="B6898" s="126"/>
      <c r="C6898" s="127" t="s">
        <v>711</v>
      </c>
      <c r="D6898" s="204">
        <v>43095</v>
      </c>
      <c r="E6898" s="126" t="s">
        <v>13899</v>
      </c>
      <c r="F6898" s="126" t="s">
        <v>3</v>
      </c>
      <c r="G6898" s="126">
        <v>1580390</v>
      </c>
      <c r="H6898" s="126"/>
      <c r="I6898" s="130" t="s">
        <v>16850</v>
      </c>
      <c r="J6898" s="126"/>
      <c r="K6898" s="126"/>
      <c r="L6898" s="126"/>
      <c r="M6898" s="126"/>
      <c r="N6898" s="226">
        <v>0</v>
      </c>
      <c r="O6898" s="226">
        <v>17653</v>
      </c>
      <c r="P6898" s="126" t="s">
        <v>1331</v>
      </c>
    </row>
    <row r="6899" spans="1:16" ht="51">
      <c r="A6899" s="126">
        <v>86</v>
      </c>
      <c r="B6899" s="126"/>
      <c r="C6899" s="127" t="s">
        <v>711</v>
      </c>
      <c r="D6899" s="204">
        <v>43095</v>
      </c>
      <c r="E6899" s="126" t="s">
        <v>13900</v>
      </c>
      <c r="F6899" s="126" t="s">
        <v>3</v>
      </c>
      <c r="G6899" s="126">
        <v>1580393</v>
      </c>
      <c r="H6899" s="126"/>
      <c r="I6899" s="130" t="s">
        <v>16851</v>
      </c>
      <c r="J6899" s="126"/>
      <c r="K6899" s="126"/>
      <c r="L6899" s="126"/>
      <c r="M6899" s="126"/>
      <c r="N6899" s="226">
        <v>0</v>
      </c>
      <c r="O6899" s="226">
        <v>362</v>
      </c>
      <c r="P6899" s="126" t="s">
        <v>1331</v>
      </c>
    </row>
    <row r="6900" spans="1:16" ht="51">
      <c r="A6900" s="126">
        <v>86</v>
      </c>
      <c r="B6900" s="126"/>
      <c r="C6900" s="127" t="s">
        <v>711</v>
      </c>
      <c r="D6900" s="204">
        <v>43095</v>
      </c>
      <c r="E6900" s="126" t="s">
        <v>13901</v>
      </c>
      <c r="F6900" s="126" t="s">
        <v>3</v>
      </c>
      <c r="G6900" s="126">
        <v>1580395</v>
      </c>
      <c r="H6900" s="126"/>
      <c r="I6900" s="130" t="s">
        <v>16852</v>
      </c>
      <c r="J6900" s="126"/>
      <c r="K6900" s="126"/>
      <c r="L6900" s="126"/>
      <c r="M6900" s="126"/>
      <c r="N6900" s="226">
        <v>0</v>
      </c>
      <c r="O6900" s="226">
        <v>1476</v>
      </c>
      <c r="P6900" s="126" t="s">
        <v>1331</v>
      </c>
    </row>
    <row r="6901" spans="1:16" ht="51">
      <c r="A6901" s="126">
        <v>86</v>
      </c>
      <c r="B6901" s="126"/>
      <c r="C6901" s="127" t="s">
        <v>711</v>
      </c>
      <c r="D6901" s="204">
        <v>43095</v>
      </c>
      <c r="E6901" s="126" t="s">
        <v>13902</v>
      </c>
      <c r="F6901" s="126" t="s">
        <v>3</v>
      </c>
      <c r="G6901" s="126">
        <v>1580398</v>
      </c>
      <c r="H6901" s="126"/>
      <c r="I6901" s="130" t="s">
        <v>16853</v>
      </c>
      <c r="J6901" s="126"/>
      <c r="K6901" s="126"/>
      <c r="L6901" s="126"/>
      <c r="M6901" s="126"/>
      <c r="N6901" s="226">
        <v>0</v>
      </c>
      <c r="O6901" s="226">
        <v>10760.89</v>
      </c>
      <c r="P6901" s="126" t="s">
        <v>1331</v>
      </c>
    </row>
    <row r="6902" spans="1:16" ht="51">
      <c r="A6902" s="126">
        <v>283</v>
      </c>
      <c r="B6902" s="126"/>
      <c r="C6902" s="127" t="s">
        <v>146</v>
      </c>
      <c r="D6902" s="204">
        <v>43095</v>
      </c>
      <c r="E6902" s="126" t="s">
        <v>13903</v>
      </c>
      <c r="F6902" s="126" t="s">
        <v>3</v>
      </c>
      <c r="G6902" s="126">
        <v>1580400</v>
      </c>
      <c r="H6902" s="126"/>
      <c r="I6902" s="130" t="s">
        <v>16854</v>
      </c>
      <c r="J6902" s="126"/>
      <c r="K6902" s="126"/>
      <c r="L6902" s="126"/>
      <c r="M6902" s="126"/>
      <c r="N6902" s="226">
        <v>0</v>
      </c>
      <c r="O6902" s="226">
        <v>73080</v>
      </c>
      <c r="P6902" s="126" t="s">
        <v>1331</v>
      </c>
    </row>
    <row r="6903" spans="1:16" ht="51">
      <c r="A6903" s="126">
        <v>86</v>
      </c>
      <c r="B6903" s="126"/>
      <c r="C6903" s="127" t="s">
        <v>711</v>
      </c>
      <c r="D6903" s="204">
        <v>43095</v>
      </c>
      <c r="E6903" s="126" t="s">
        <v>13904</v>
      </c>
      <c r="F6903" s="126" t="s">
        <v>3</v>
      </c>
      <c r="G6903" s="126">
        <v>1580401</v>
      </c>
      <c r="H6903" s="126"/>
      <c r="I6903" s="130" t="s">
        <v>16855</v>
      </c>
      <c r="J6903" s="126"/>
      <c r="K6903" s="126"/>
      <c r="L6903" s="126"/>
      <c r="M6903" s="126"/>
      <c r="N6903" s="226">
        <v>0</v>
      </c>
      <c r="O6903" s="226">
        <v>3334.71</v>
      </c>
      <c r="P6903" s="126" t="s">
        <v>1331</v>
      </c>
    </row>
    <row r="6904" spans="1:16" ht="63.75">
      <c r="A6904" s="126">
        <v>283</v>
      </c>
      <c r="B6904" s="126"/>
      <c r="C6904" s="127" t="s">
        <v>146</v>
      </c>
      <c r="D6904" s="204">
        <v>43095</v>
      </c>
      <c r="E6904" s="126" t="s">
        <v>13905</v>
      </c>
      <c r="F6904" s="126" t="s">
        <v>3</v>
      </c>
      <c r="G6904" s="126">
        <v>1580404</v>
      </c>
      <c r="H6904" s="126"/>
      <c r="I6904" s="130" t="s">
        <v>16856</v>
      </c>
      <c r="J6904" s="126"/>
      <c r="K6904" s="126"/>
      <c r="L6904" s="126"/>
      <c r="M6904" s="126"/>
      <c r="N6904" s="226">
        <v>0</v>
      </c>
      <c r="O6904" s="226">
        <v>87697.97</v>
      </c>
      <c r="P6904" s="126" t="s">
        <v>1331</v>
      </c>
    </row>
    <row r="6905" spans="1:16" ht="51">
      <c r="A6905" s="126">
        <v>86</v>
      </c>
      <c r="B6905" s="126"/>
      <c r="C6905" s="127" t="s">
        <v>711</v>
      </c>
      <c r="D6905" s="204">
        <v>43095</v>
      </c>
      <c r="E6905" s="126" t="s">
        <v>13906</v>
      </c>
      <c r="F6905" s="126" t="s">
        <v>3</v>
      </c>
      <c r="G6905" s="126">
        <v>1580405</v>
      </c>
      <c r="H6905" s="126"/>
      <c r="I6905" s="130" t="s">
        <v>16857</v>
      </c>
      <c r="J6905" s="126"/>
      <c r="K6905" s="126"/>
      <c r="L6905" s="126"/>
      <c r="M6905" s="126"/>
      <c r="N6905" s="226">
        <v>0</v>
      </c>
      <c r="O6905" s="226">
        <v>1373</v>
      </c>
      <c r="P6905" s="126" t="s">
        <v>1331</v>
      </c>
    </row>
    <row r="6906" spans="1:16" ht="51">
      <c r="A6906" s="126">
        <v>292</v>
      </c>
      <c r="B6906" s="126"/>
      <c r="C6906" s="127" t="s">
        <v>152</v>
      </c>
      <c r="D6906" s="204">
        <v>43095</v>
      </c>
      <c r="E6906" s="126" t="s">
        <v>13907</v>
      </c>
      <c r="F6906" s="126" t="s">
        <v>3</v>
      </c>
      <c r="G6906" s="126">
        <v>1580406</v>
      </c>
      <c r="H6906" s="126"/>
      <c r="I6906" s="130" t="s">
        <v>16858</v>
      </c>
      <c r="J6906" s="126"/>
      <c r="K6906" s="126"/>
      <c r="L6906" s="126"/>
      <c r="M6906" s="126"/>
      <c r="N6906" s="226">
        <v>0</v>
      </c>
      <c r="O6906" s="226">
        <v>1805</v>
      </c>
      <c r="P6906" s="126" t="s">
        <v>1331</v>
      </c>
    </row>
    <row r="6907" spans="1:16" ht="51">
      <c r="A6907" s="126">
        <v>86</v>
      </c>
      <c r="B6907" s="126"/>
      <c r="C6907" s="127" t="s">
        <v>711</v>
      </c>
      <c r="D6907" s="204">
        <v>43095</v>
      </c>
      <c r="E6907" s="126" t="s">
        <v>13908</v>
      </c>
      <c r="F6907" s="126" t="s">
        <v>3</v>
      </c>
      <c r="G6907" s="126">
        <v>1580408</v>
      </c>
      <c r="H6907" s="126"/>
      <c r="I6907" s="130" t="s">
        <v>16859</v>
      </c>
      <c r="J6907" s="126"/>
      <c r="K6907" s="126"/>
      <c r="L6907" s="126"/>
      <c r="M6907" s="126"/>
      <c r="N6907" s="226">
        <v>0</v>
      </c>
      <c r="O6907" s="223">
        <v>126</v>
      </c>
      <c r="P6907" s="126" t="s">
        <v>1331</v>
      </c>
    </row>
    <row r="6908" spans="1:16" ht="51">
      <c r="A6908" s="126">
        <v>292</v>
      </c>
      <c r="B6908" s="126"/>
      <c r="C6908" s="127" t="s">
        <v>152</v>
      </c>
      <c r="D6908" s="204">
        <v>43095</v>
      </c>
      <c r="E6908" s="126" t="s">
        <v>13909</v>
      </c>
      <c r="F6908" s="126" t="s">
        <v>3</v>
      </c>
      <c r="G6908" s="126">
        <v>1580411</v>
      </c>
      <c r="H6908" s="126"/>
      <c r="I6908" s="130" t="s">
        <v>16860</v>
      </c>
      <c r="J6908" s="126"/>
      <c r="K6908" s="126"/>
      <c r="L6908" s="126"/>
      <c r="M6908" s="126"/>
      <c r="N6908" s="226">
        <v>0</v>
      </c>
      <c r="O6908" s="226">
        <v>14000</v>
      </c>
      <c r="P6908" s="126" t="s">
        <v>1331</v>
      </c>
    </row>
    <row r="6909" spans="1:16" ht="51">
      <c r="A6909" s="126">
        <v>86</v>
      </c>
      <c r="B6909" s="126"/>
      <c r="C6909" s="127" t="s">
        <v>711</v>
      </c>
      <c r="D6909" s="204">
        <v>43095</v>
      </c>
      <c r="E6909" s="126" t="s">
        <v>13910</v>
      </c>
      <c r="F6909" s="126" t="s">
        <v>3</v>
      </c>
      <c r="G6909" s="126">
        <v>1580412</v>
      </c>
      <c r="H6909" s="126"/>
      <c r="I6909" s="130" t="s">
        <v>16861</v>
      </c>
      <c r="J6909" s="126"/>
      <c r="K6909" s="126"/>
      <c r="L6909" s="126"/>
      <c r="M6909" s="126"/>
      <c r="N6909" s="226">
        <v>0</v>
      </c>
      <c r="O6909" s="226">
        <v>557.27</v>
      </c>
      <c r="P6909" s="126" t="s">
        <v>1331</v>
      </c>
    </row>
    <row r="6910" spans="1:16" ht="51">
      <c r="A6910" s="126">
        <v>86</v>
      </c>
      <c r="B6910" s="126"/>
      <c r="C6910" s="127" t="s">
        <v>711</v>
      </c>
      <c r="D6910" s="204">
        <v>43095</v>
      </c>
      <c r="E6910" s="126" t="s">
        <v>13911</v>
      </c>
      <c r="F6910" s="126" t="s">
        <v>3</v>
      </c>
      <c r="G6910" s="126">
        <v>1580414</v>
      </c>
      <c r="H6910" s="126"/>
      <c r="I6910" s="130" t="s">
        <v>16862</v>
      </c>
      <c r="J6910" s="126"/>
      <c r="K6910" s="126"/>
      <c r="L6910" s="126"/>
      <c r="M6910" s="126"/>
      <c r="N6910" s="226">
        <v>0</v>
      </c>
      <c r="O6910" s="226">
        <v>558</v>
      </c>
      <c r="P6910" s="126" t="s">
        <v>1331</v>
      </c>
    </row>
    <row r="6911" spans="1:16" ht="51">
      <c r="A6911" s="126">
        <v>86</v>
      </c>
      <c r="B6911" s="126"/>
      <c r="C6911" s="127" t="s">
        <v>711</v>
      </c>
      <c r="D6911" s="204">
        <v>43095</v>
      </c>
      <c r="E6911" s="126" t="s">
        <v>13912</v>
      </c>
      <c r="F6911" s="126" t="s">
        <v>3</v>
      </c>
      <c r="G6911" s="126">
        <v>1580417</v>
      </c>
      <c r="H6911" s="126"/>
      <c r="I6911" s="130" t="s">
        <v>16863</v>
      </c>
      <c r="J6911" s="126"/>
      <c r="K6911" s="126"/>
      <c r="L6911" s="126"/>
      <c r="M6911" s="126"/>
      <c r="N6911" s="226">
        <v>0</v>
      </c>
      <c r="O6911" s="226">
        <v>131.49</v>
      </c>
      <c r="P6911" s="126" t="s">
        <v>1331</v>
      </c>
    </row>
    <row r="6912" spans="1:16" ht="51">
      <c r="A6912" s="126">
        <v>86</v>
      </c>
      <c r="B6912" s="126"/>
      <c r="C6912" s="127" t="s">
        <v>711</v>
      </c>
      <c r="D6912" s="204">
        <v>43095</v>
      </c>
      <c r="E6912" s="126" t="s">
        <v>13913</v>
      </c>
      <c r="F6912" s="126" t="s">
        <v>3</v>
      </c>
      <c r="G6912" s="126">
        <v>1580423</v>
      </c>
      <c r="H6912" s="126"/>
      <c r="I6912" s="130" t="s">
        <v>16864</v>
      </c>
      <c r="J6912" s="126"/>
      <c r="K6912" s="126"/>
      <c r="L6912" s="126"/>
      <c r="M6912" s="126"/>
      <c r="N6912" s="226">
        <v>0</v>
      </c>
      <c r="O6912" s="226">
        <v>403</v>
      </c>
      <c r="P6912" s="126" t="s">
        <v>1331</v>
      </c>
    </row>
    <row r="6913" spans="1:16" ht="51">
      <c r="A6913" s="126">
        <v>86</v>
      </c>
      <c r="B6913" s="126"/>
      <c r="C6913" s="127" t="s">
        <v>711</v>
      </c>
      <c r="D6913" s="204">
        <v>43095</v>
      </c>
      <c r="E6913" s="126" t="s">
        <v>13914</v>
      </c>
      <c r="F6913" s="126" t="s">
        <v>3</v>
      </c>
      <c r="G6913" s="126">
        <v>1580428</v>
      </c>
      <c r="H6913" s="126"/>
      <c r="I6913" s="130" t="s">
        <v>16865</v>
      </c>
      <c r="J6913" s="126"/>
      <c r="K6913" s="126"/>
      <c r="L6913" s="126"/>
      <c r="M6913" s="126"/>
      <c r="N6913" s="226">
        <v>0</v>
      </c>
      <c r="O6913" s="226">
        <v>1036.5</v>
      </c>
      <c r="P6913" s="126" t="s">
        <v>1331</v>
      </c>
    </row>
    <row r="6914" spans="1:16" ht="51">
      <c r="A6914" s="126">
        <v>86</v>
      </c>
      <c r="B6914" s="126"/>
      <c r="C6914" s="127" t="s">
        <v>711</v>
      </c>
      <c r="D6914" s="204">
        <v>43095</v>
      </c>
      <c r="E6914" s="126" t="s">
        <v>13915</v>
      </c>
      <c r="F6914" s="126" t="s">
        <v>3</v>
      </c>
      <c r="G6914" s="126">
        <v>1580432</v>
      </c>
      <c r="H6914" s="126"/>
      <c r="I6914" s="130" t="s">
        <v>16866</v>
      </c>
      <c r="J6914" s="126"/>
      <c r="K6914" s="126"/>
      <c r="L6914" s="126"/>
      <c r="M6914" s="126"/>
      <c r="N6914" s="226">
        <v>0</v>
      </c>
      <c r="O6914" s="226">
        <v>49320</v>
      </c>
      <c r="P6914" s="126" t="s">
        <v>1331</v>
      </c>
    </row>
    <row r="6915" spans="1:16" ht="51">
      <c r="A6915" s="126">
        <v>86</v>
      </c>
      <c r="B6915" s="126"/>
      <c r="C6915" s="127" t="s">
        <v>711</v>
      </c>
      <c r="D6915" s="204">
        <v>43095</v>
      </c>
      <c r="E6915" s="126" t="s">
        <v>13916</v>
      </c>
      <c r="F6915" s="126" t="s">
        <v>3</v>
      </c>
      <c r="G6915" s="126">
        <v>1580436</v>
      </c>
      <c r="H6915" s="126"/>
      <c r="I6915" s="130" t="s">
        <v>16867</v>
      </c>
      <c r="J6915" s="126"/>
      <c r="K6915" s="126"/>
      <c r="L6915" s="126"/>
      <c r="M6915" s="126"/>
      <c r="N6915" s="226">
        <v>0</v>
      </c>
      <c r="O6915" s="226">
        <v>53656</v>
      </c>
      <c r="P6915" s="126" t="s">
        <v>1331</v>
      </c>
    </row>
    <row r="6916" spans="1:16" ht="51">
      <c r="A6916" s="126">
        <v>86</v>
      </c>
      <c r="B6916" s="126"/>
      <c r="C6916" s="127" t="s">
        <v>711</v>
      </c>
      <c r="D6916" s="204">
        <v>43095</v>
      </c>
      <c r="E6916" s="126" t="s">
        <v>13917</v>
      </c>
      <c r="F6916" s="126" t="s">
        <v>3</v>
      </c>
      <c r="G6916" s="126">
        <v>1580439</v>
      </c>
      <c r="H6916" s="126"/>
      <c r="I6916" s="130" t="s">
        <v>16868</v>
      </c>
      <c r="J6916" s="126"/>
      <c r="K6916" s="126"/>
      <c r="L6916" s="126"/>
      <c r="M6916" s="126"/>
      <c r="N6916" s="226">
        <v>0</v>
      </c>
      <c r="O6916" s="226">
        <v>384.4</v>
      </c>
      <c r="P6916" s="126" t="s">
        <v>1331</v>
      </c>
    </row>
    <row r="6917" spans="1:16" ht="51">
      <c r="A6917" s="126">
        <v>283</v>
      </c>
      <c r="B6917" s="126"/>
      <c r="C6917" s="127" t="s">
        <v>146</v>
      </c>
      <c r="D6917" s="204">
        <v>43095</v>
      </c>
      <c r="E6917" s="126" t="s">
        <v>13918</v>
      </c>
      <c r="F6917" s="126" t="s">
        <v>3</v>
      </c>
      <c r="G6917" s="126">
        <v>1580440</v>
      </c>
      <c r="H6917" s="126"/>
      <c r="I6917" s="130" t="s">
        <v>16869</v>
      </c>
      <c r="J6917" s="126"/>
      <c r="K6917" s="126"/>
      <c r="L6917" s="126"/>
      <c r="M6917" s="126"/>
      <c r="N6917" s="226">
        <v>0</v>
      </c>
      <c r="O6917" s="226">
        <v>10092</v>
      </c>
      <c r="P6917" s="126" t="s">
        <v>1331</v>
      </c>
    </row>
    <row r="6918" spans="1:16" ht="51">
      <c r="A6918" s="126">
        <v>283</v>
      </c>
      <c r="B6918" s="126"/>
      <c r="C6918" s="127" t="s">
        <v>146</v>
      </c>
      <c r="D6918" s="204">
        <v>43095</v>
      </c>
      <c r="E6918" s="126" t="s">
        <v>13919</v>
      </c>
      <c r="F6918" s="126" t="s">
        <v>3</v>
      </c>
      <c r="G6918" s="126">
        <v>1580443</v>
      </c>
      <c r="H6918" s="126"/>
      <c r="I6918" s="130" t="s">
        <v>16870</v>
      </c>
      <c r="J6918" s="126"/>
      <c r="K6918" s="126"/>
      <c r="L6918" s="126"/>
      <c r="M6918" s="126"/>
      <c r="N6918" s="226">
        <v>0</v>
      </c>
      <c r="O6918" s="226">
        <v>21780</v>
      </c>
      <c r="P6918" s="126" t="s">
        <v>1331</v>
      </c>
    </row>
    <row r="6919" spans="1:16" ht="51">
      <c r="A6919" s="126">
        <v>86</v>
      </c>
      <c r="B6919" s="126"/>
      <c r="C6919" s="127" t="s">
        <v>711</v>
      </c>
      <c r="D6919" s="204">
        <v>43095</v>
      </c>
      <c r="E6919" s="126" t="s">
        <v>13920</v>
      </c>
      <c r="F6919" s="126" t="s">
        <v>3</v>
      </c>
      <c r="G6919" s="126">
        <v>1580444</v>
      </c>
      <c r="H6919" s="126"/>
      <c r="I6919" s="130" t="s">
        <v>16871</v>
      </c>
      <c r="J6919" s="126"/>
      <c r="K6919" s="126"/>
      <c r="L6919" s="126"/>
      <c r="M6919" s="126"/>
      <c r="N6919" s="226">
        <v>0</v>
      </c>
      <c r="O6919" s="226">
        <v>5230</v>
      </c>
      <c r="P6919" s="126" t="s">
        <v>1331</v>
      </c>
    </row>
    <row r="6920" spans="1:16" ht="51">
      <c r="A6920" s="126">
        <v>86</v>
      </c>
      <c r="B6920" s="126"/>
      <c r="C6920" s="127" t="s">
        <v>711</v>
      </c>
      <c r="D6920" s="204">
        <v>43095</v>
      </c>
      <c r="E6920" s="126" t="s">
        <v>13921</v>
      </c>
      <c r="F6920" s="126" t="s">
        <v>3</v>
      </c>
      <c r="G6920" s="126">
        <v>1580446</v>
      </c>
      <c r="H6920" s="126"/>
      <c r="I6920" s="130" t="s">
        <v>16872</v>
      </c>
      <c r="J6920" s="126"/>
      <c r="K6920" s="126"/>
      <c r="L6920" s="126"/>
      <c r="M6920" s="126"/>
      <c r="N6920" s="226">
        <v>0</v>
      </c>
      <c r="O6920" s="226">
        <v>1796.56</v>
      </c>
      <c r="P6920" s="126" t="s">
        <v>1331</v>
      </c>
    </row>
    <row r="6921" spans="1:16" ht="51">
      <c r="A6921" s="126">
        <v>86</v>
      </c>
      <c r="B6921" s="126"/>
      <c r="C6921" s="127" t="s">
        <v>711</v>
      </c>
      <c r="D6921" s="204">
        <v>43095</v>
      </c>
      <c r="E6921" s="126" t="s">
        <v>13922</v>
      </c>
      <c r="F6921" s="126" t="s">
        <v>3</v>
      </c>
      <c r="G6921" s="126">
        <v>1580448</v>
      </c>
      <c r="H6921" s="126"/>
      <c r="I6921" s="130" t="s">
        <v>16873</v>
      </c>
      <c r="J6921" s="126"/>
      <c r="K6921" s="126"/>
      <c r="L6921" s="126"/>
      <c r="M6921" s="126"/>
      <c r="N6921" s="226">
        <v>0</v>
      </c>
      <c r="O6921" s="226">
        <v>4268.5200000000004</v>
      </c>
      <c r="P6921" s="126" t="s">
        <v>1331</v>
      </c>
    </row>
    <row r="6922" spans="1:16" ht="51">
      <c r="A6922" s="126">
        <v>578</v>
      </c>
      <c r="B6922" s="126"/>
      <c r="C6922" s="127" t="s">
        <v>854</v>
      </c>
      <c r="D6922" s="204">
        <v>43095</v>
      </c>
      <c r="E6922" s="126" t="s">
        <v>13923</v>
      </c>
      <c r="F6922" s="126" t="s">
        <v>3</v>
      </c>
      <c r="G6922" s="126">
        <v>1580450</v>
      </c>
      <c r="H6922" s="126"/>
      <c r="I6922" s="130" t="s">
        <v>16874</v>
      </c>
      <c r="J6922" s="126"/>
      <c r="K6922" s="126"/>
      <c r="L6922" s="126"/>
      <c r="M6922" s="126"/>
      <c r="N6922" s="226">
        <v>0</v>
      </c>
      <c r="O6922" s="226">
        <v>559475</v>
      </c>
      <c r="P6922" s="126" t="s">
        <v>1331</v>
      </c>
    </row>
    <row r="6923" spans="1:16" ht="51">
      <c r="A6923" s="126">
        <v>86</v>
      </c>
      <c r="B6923" s="126"/>
      <c r="C6923" s="127" t="s">
        <v>711</v>
      </c>
      <c r="D6923" s="204">
        <v>43095</v>
      </c>
      <c r="E6923" s="126" t="s">
        <v>13924</v>
      </c>
      <c r="F6923" s="126" t="s">
        <v>3</v>
      </c>
      <c r="G6923" s="126">
        <v>1580452</v>
      </c>
      <c r="H6923" s="126"/>
      <c r="I6923" s="130" t="s">
        <v>16875</v>
      </c>
      <c r="J6923" s="126"/>
      <c r="K6923" s="126"/>
      <c r="L6923" s="126"/>
      <c r="M6923" s="126"/>
      <c r="N6923" s="226">
        <v>0</v>
      </c>
      <c r="O6923" s="226">
        <v>1674.83</v>
      </c>
      <c r="P6923" s="126" t="s">
        <v>1331</v>
      </c>
    </row>
    <row r="6924" spans="1:16" ht="51">
      <c r="A6924" s="126">
        <v>523</v>
      </c>
      <c r="B6924" s="126"/>
      <c r="C6924" s="127" t="s">
        <v>846</v>
      </c>
      <c r="D6924" s="204">
        <v>43095</v>
      </c>
      <c r="E6924" s="126" t="s">
        <v>13925</v>
      </c>
      <c r="F6924" s="126" t="s">
        <v>3</v>
      </c>
      <c r="G6924" s="126">
        <v>1580453</v>
      </c>
      <c r="H6924" s="126"/>
      <c r="I6924" s="130" t="s">
        <v>16876</v>
      </c>
      <c r="J6924" s="126"/>
      <c r="K6924" s="126"/>
      <c r="L6924" s="126"/>
      <c r="M6924" s="126"/>
      <c r="N6924" s="226">
        <v>0</v>
      </c>
      <c r="O6924" s="226">
        <v>106</v>
      </c>
      <c r="P6924" s="126" t="s">
        <v>1331</v>
      </c>
    </row>
    <row r="6925" spans="1:16" ht="51">
      <c r="A6925" s="126">
        <v>578</v>
      </c>
      <c r="B6925" s="126"/>
      <c r="C6925" s="127" t="s">
        <v>854</v>
      </c>
      <c r="D6925" s="204">
        <v>43095</v>
      </c>
      <c r="E6925" s="126" t="s">
        <v>13926</v>
      </c>
      <c r="F6925" s="126" t="s">
        <v>3</v>
      </c>
      <c r="G6925" s="126">
        <v>1580454</v>
      </c>
      <c r="H6925" s="126"/>
      <c r="I6925" s="130" t="s">
        <v>16877</v>
      </c>
      <c r="J6925" s="126"/>
      <c r="K6925" s="126"/>
      <c r="L6925" s="126"/>
      <c r="M6925" s="126"/>
      <c r="N6925" s="226">
        <v>0</v>
      </c>
      <c r="O6925" s="226">
        <v>26</v>
      </c>
      <c r="P6925" s="126" t="s">
        <v>1331</v>
      </c>
    </row>
    <row r="6926" spans="1:16" ht="51">
      <c r="A6926" s="126">
        <v>25</v>
      </c>
      <c r="B6926" s="126"/>
      <c r="C6926" s="127" t="s">
        <v>695</v>
      </c>
      <c r="D6926" s="204">
        <v>43095</v>
      </c>
      <c r="E6926" s="126" t="s">
        <v>13927</v>
      </c>
      <c r="F6926" s="126" t="s">
        <v>3</v>
      </c>
      <c r="G6926" s="126">
        <v>1580455</v>
      </c>
      <c r="H6926" s="126"/>
      <c r="I6926" s="130" t="s">
        <v>16878</v>
      </c>
      <c r="J6926" s="126"/>
      <c r="K6926" s="126"/>
      <c r="L6926" s="126"/>
      <c r="M6926" s="126"/>
      <c r="N6926" s="226">
        <v>0</v>
      </c>
      <c r="O6926" s="226">
        <v>179891.15</v>
      </c>
      <c r="P6926" s="126" t="s">
        <v>1331</v>
      </c>
    </row>
    <row r="6927" spans="1:16" ht="51">
      <c r="A6927" s="126">
        <v>86</v>
      </c>
      <c r="B6927" s="126"/>
      <c r="C6927" s="127" t="s">
        <v>711</v>
      </c>
      <c r="D6927" s="204">
        <v>43095</v>
      </c>
      <c r="E6927" s="126" t="s">
        <v>13928</v>
      </c>
      <c r="F6927" s="126" t="s">
        <v>3</v>
      </c>
      <c r="G6927" s="126">
        <v>1580456</v>
      </c>
      <c r="H6927" s="126"/>
      <c r="I6927" s="130" t="s">
        <v>16879</v>
      </c>
      <c r="J6927" s="126"/>
      <c r="K6927" s="126"/>
      <c r="L6927" s="126"/>
      <c r="M6927" s="126"/>
      <c r="N6927" s="226">
        <v>0</v>
      </c>
      <c r="O6927" s="226">
        <v>2910.64</v>
      </c>
      <c r="P6927" s="126" t="s">
        <v>1331</v>
      </c>
    </row>
    <row r="6928" spans="1:16" ht="51">
      <c r="A6928" s="126">
        <v>523</v>
      </c>
      <c r="B6928" s="126"/>
      <c r="C6928" s="127" t="s">
        <v>846</v>
      </c>
      <c r="D6928" s="204">
        <v>43095</v>
      </c>
      <c r="E6928" s="126" t="s">
        <v>13929</v>
      </c>
      <c r="F6928" s="126" t="s">
        <v>3</v>
      </c>
      <c r="G6928" s="126">
        <v>1580457</v>
      </c>
      <c r="H6928" s="126"/>
      <c r="I6928" s="130" t="s">
        <v>16880</v>
      </c>
      <c r="J6928" s="126"/>
      <c r="K6928" s="126"/>
      <c r="L6928" s="126"/>
      <c r="M6928" s="126"/>
      <c r="N6928" s="226">
        <v>0</v>
      </c>
      <c r="O6928" s="226">
        <v>27118.77</v>
      </c>
      <c r="P6928" s="126" t="s">
        <v>1331</v>
      </c>
    </row>
    <row r="6929" spans="1:16" ht="51">
      <c r="A6929" s="126">
        <v>86</v>
      </c>
      <c r="B6929" s="126"/>
      <c r="C6929" s="127" t="s">
        <v>711</v>
      </c>
      <c r="D6929" s="204">
        <v>43095</v>
      </c>
      <c r="E6929" s="126" t="s">
        <v>13930</v>
      </c>
      <c r="F6929" s="126" t="s">
        <v>3</v>
      </c>
      <c r="G6929" s="126">
        <v>1580459</v>
      </c>
      <c r="H6929" s="126"/>
      <c r="I6929" s="130" t="s">
        <v>16881</v>
      </c>
      <c r="J6929" s="126"/>
      <c r="K6929" s="126"/>
      <c r="L6929" s="126"/>
      <c r="M6929" s="126"/>
      <c r="N6929" s="226">
        <v>0</v>
      </c>
      <c r="O6929" s="226">
        <v>97.29</v>
      </c>
      <c r="P6929" s="126" t="s">
        <v>1331</v>
      </c>
    </row>
    <row r="6930" spans="1:16" ht="51">
      <c r="A6930" s="126">
        <v>523</v>
      </c>
      <c r="B6930" s="126"/>
      <c r="C6930" s="127" t="s">
        <v>846</v>
      </c>
      <c r="D6930" s="204">
        <v>43095</v>
      </c>
      <c r="E6930" s="126" t="s">
        <v>13931</v>
      </c>
      <c r="F6930" s="126" t="s">
        <v>3</v>
      </c>
      <c r="G6930" s="126">
        <v>1580461</v>
      </c>
      <c r="H6930" s="126"/>
      <c r="I6930" s="130" t="s">
        <v>16882</v>
      </c>
      <c r="J6930" s="126"/>
      <c r="K6930" s="126"/>
      <c r="L6930" s="126"/>
      <c r="M6930" s="126"/>
      <c r="N6930" s="226">
        <v>0</v>
      </c>
      <c r="O6930" s="226">
        <v>6263.58</v>
      </c>
      <c r="P6930" s="126" t="s">
        <v>1331</v>
      </c>
    </row>
    <row r="6931" spans="1:16" ht="51">
      <c r="A6931" s="126">
        <v>86</v>
      </c>
      <c r="B6931" s="126"/>
      <c r="C6931" s="127" t="s">
        <v>711</v>
      </c>
      <c r="D6931" s="204">
        <v>43095</v>
      </c>
      <c r="E6931" s="126" t="s">
        <v>13932</v>
      </c>
      <c r="F6931" s="126" t="s">
        <v>3</v>
      </c>
      <c r="G6931" s="126">
        <v>1580464</v>
      </c>
      <c r="H6931" s="126"/>
      <c r="I6931" s="130" t="s">
        <v>16883</v>
      </c>
      <c r="J6931" s="126"/>
      <c r="K6931" s="126"/>
      <c r="L6931" s="126"/>
      <c r="M6931" s="126"/>
      <c r="N6931" s="226">
        <v>0</v>
      </c>
      <c r="O6931" s="226">
        <v>1921.58</v>
      </c>
      <c r="P6931" s="126" t="s">
        <v>1331</v>
      </c>
    </row>
    <row r="6932" spans="1:16" ht="51">
      <c r="A6932" s="126">
        <v>523</v>
      </c>
      <c r="B6932" s="126"/>
      <c r="C6932" s="127" t="s">
        <v>846</v>
      </c>
      <c r="D6932" s="204">
        <v>43095</v>
      </c>
      <c r="E6932" s="126" t="s">
        <v>13933</v>
      </c>
      <c r="F6932" s="126" t="s">
        <v>3</v>
      </c>
      <c r="G6932" s="126">
        <v>1580465</v>
      </c>
      <c r="H6932" s="126"/>
      <c r="I6932" s="130" t="s">
        <v>16884</v>
      </c>
      <c r="J6932" s="126"/>
      <c r="K6932" s="126"/>
      <c r="L6932" s="126"/>
      <c r="M6932" s="126"/>
      <c r="N6932" s="226">
        <v>0</v>
      </c>
      <c r="O6932" s="226">
        <v>68162.8</v>
      </c>
      <c r="P6932" s="126" t="s">
        <v>1331</v>
      </c>
    </row>
    <row r="6933" spans="1:16" ht="51">
      <c r="A6933" s="126">
        <v>86</v>
      </c>
      <c r="B6933" s="126"/>
      <c r="C6933" s="127" t="s">
        <v>711</v>
      </c>
      <c r="D6933" s="204">
        <v>43095</v>
      </c>
      <c r="E6933" s="126" t="s">
        <v>13934</v>
      </c>
      <c r="F6933" s="126" t="s">
        <v>3</v>
      </c>
      <c r="G6933" s="126">
        <v>1580468</v>
      </c>
      <c r="H6933" s="126"/>
      <c r="I6933" s="130" t="s">
        <v>16885</v>
      </c>
      <c r="J6933" s="126"/>
      <c r="K6933" s="126"/>
      <c r="L6933" s="126"/>
      <c r="M6933" s="126"/>
      <c r="N6933" s="226">
        <v>0</v>
      </c>
      <c r="O6933" s="226">
        <v>1479.23</v>
      </c>
      <c r="P6933" s="126" t="s">
        <v>1331</v>
      </c>
    </row>
    <row r="6934" spans="1:16" ht="51">
      <c r="A6934" s="126">
        <v>523</v>
      </c>
      <c r="B6934" s="126"/>
      <c r="C6934" s="127" t="s">
        <v>846</v>
      </c>
      <c r="D6934" s="204">
        <v>43095</v>
      </c>
      <c r="E6934" s="126" t="s">
        <v>13935</v>
      </c>
      <c r="F6934" s="126" t="s">
        <v>3</v>
      </c>
      <c r="G6934" s="126">
        <v>1580469</v>
      </c>
      <c r="H6934" s="126"/>
      <c r="I6934" s="130" t="s">
        <v>16886</v>
      </c>
      <c r="J6934" s="126"/>
      <c r="K6934" s="126"/>
      <c r="L6934" s="126"/>
      <c r="M6934" s="126"/>
      <c r="N6934" s="226">
        <v>0</v>
      </c>
      <c r="O6934" s="226">
        <v>21064.47</v>
      </c>
      <c r="P6934" s="126" t="s">
        <v>1331</v>
      </c>
    </row>
    <row r="6935" spans="1:16" ht="51">
      <c r="A6935" s="126">
        <v>86</v>
      </c>
      <c r="B6935" s="126"/>
      <c r="C6935" s="127" t="s">
        <v>711</v>
      </c>
      <c r="D6935" s="204">
        <v>43095</v>
      </c>
      <c r="E6935" s="126" t="s">
        <v>13936</v>
      </c>
      <c r="F6935" s="126" t="s">
        <v>3</v>
      </c>
      <c r="G6935" s="126">
        <v>1580470</v>
      </c>
      <c r="H6935" s="126"/>
      <c r="I6935" s="130" t="s">
        <v>16887</v>
      </c>
      <c r="J6935" s="126"/>
      <c r="K6935" s="126"/>
      <c r="L6935" s="126"/>
      <c r="M6935" s="126"/>
      <c r="N6935" s="226">
        <v>0</v>
      </c>
      <c r="O6935" s="226">
        <v>117.5</v>
      </c>
      <c r="P6935" s="126" t="s">
        <v>1331</v>
      </c>
    </row>
    <row r="6936" spans="1:16" ht="51">
      <c r="A6936" s="126">
        <v>523</v>
      </c>
      <c r="B6936" s="126"/>
      <c r="C6936" s="127" t="s">
        <v>846</v>
      </c>
      <c r="D6936" s="204">
        <v>43095</v>
      </c>
      <c r="E6936" s="126" t="s">
        <v>13937</v>
      </c>
      <c r="F6936" s="126" t="s">
        <v>3</v>
      </c>
      <c r="G6936" s="126">
        <v>1580473</v>
      </c>
      <c r="H6936" s="126"/>
      <c r="I6936" s="130" t="s">
        <v>16888</v>
      </c>
      <c r="J6936" s="126"/>
      <c r="K6936" s="126"/>
      <c r="L6936" s="126"/>
      <c r="M6936" s="126"/>
      <c r="N6936" s="226">
        <v>0</v>
      </c>
      <c r="O6936" s="226">
        <v>108</v>
      </c>
      <c r="P6936" s="126" t="s">
        <v>1331</v>
      </c>
    </row>
    <row r="6937" spans="1:16" ht="51">
      <c r="A6937" s="126">
        <v>86</v>
      </c>
      <c r="B6937" s="126"/>
      <c r="C6937" s="127" t="s">
        <v>711</v>
      </c>
      <c r="D6937" s="204">
        <v>43095</v>
      </c>
      <c r="E6937" s="126" t="s">
        <v>13938</v>
      </c>
      <c r="F6937" s="126" t="s">
        <v>3</v>
      </c>
      <c r="G6937" s="126">
        <v>1580474</v>
      </c>
      <c r="H6937" s="126"/>
      <c r="I6937" s="130" t="s">
        <v>16889</v>
      </c>
      <c r="J6937" s="126"/>
      <c r="K6937" s="126"/>
      <c r="L6937" s="126"/>
      <c r="M6937" s="126"/>
      <c r="N6937" s="226">
        <v>0</v>
      </c>
      <c r="O6937" s="226">
        <v>3.63</v>
      </c>
      <c r="P6937" s="126" t="s">
        <v>1331</v>
      </c>
    </row>
    <row r="6938" spans="1:16" ht="51">
      <c r="A6938" s="126">
        <v>523</v>
      </c>
      <c r="B6938" s="126"/>
      <c r="C6938" s="127" t="s">
        <v>846</v>
      </c>
      <c r="D6938" s="204">
        <v>43095</v>
      </c>
      <c r="E6938" s="126" t="s">
        <v>13939</v>
      </c>
      <c r="F6938" s="126" t="s">
        <v>3</v>
      </c>
      <c r="G6938" s="126">
        <v>1580475</v>
      </c>
      <c r="H6938" s="126"/>
      <c r="I6938" s="130" t="s">
        <v>16890</v>
      </c>
      <c r="J6938" s="126"/>
      <c r="K6938" s="126"/>
      <c r="L6938" s="126"/>
      <c r="M6938" s="126"/>
      <c r="N6938" s="226">
        <v>0</v>
      </c>
      <c r="O6938" s="226">
        <v>654</v>
      </c>
      <c r="P6938" s="126" t="s">
        <v>1331</v>
      </c>
    </row>
    <row r="6939" spans="1:16" ht="63.75">
      <c r="A6939" s="126">
        <v>287</v>
      </c>
      <c r="B6939" s="126"/>
      <c r="C6939" s="127" t="s">
        <v>791</v>
      </c>
      <c r="D6939" s="204">
        <v>43095</v>
      </c>
      <c r="E6939" s="126" t="s">
        <v>13940</v>
      </c>
      <c r="F6939" s="126" t="s">
        <v>3</v>
      </c>
      <c r="G6939" s="126">
        <v>1580476</v>
      </c>
      <c r="H6939" s="126"/>
      <c r="I6939" s="130" t="s">
        <v>16891</v>
      </c>
      <c r="J6939" s="126"/>
      <c r="K6939" s="126"/>
      <c r="L6939" s="126"/>
      <c r="M6939" s="126"/>
      <c r="N6939" s="226">
        <v>0</v>
      </c>
      <c r="O6939" s="226">
        <v>812957.68</v>
      </c>
      <c r="P6939" s="126" t="s">
        <v>1331</v>
      </c>
    </row>
    <row r="6940" spans="1:16" ht="51">
      <c r="A6940" s="126">
        <v>86</v>
      </c>
      <c r="B6940" s="126"/>
      <c r="C6940" s="127" t="s">
        <v>711</v>
      </c>
      <c r="D6940" s="204">
        <v>43095</v>
      </c>
      <c r="E6940" s="126" t="s">
        <v>13941</v>
      </c>
      <c r="F6940" s="126" t="s">
        <v>3</v>
      </c>
      <c r="G6940" s="126">
        <v>1580477</v>
      </c>
      <c r="H6940" s="126"/>
      <c r="I6940" s="130" t="s">
        <v>16892</v>
      </c>
      <c r="J6940" s="126"/>
      <c r="K6940" s="126"/>
      <c r="L6940" s="126"/>
      <c r="M6940" s="126"/>
      <c r="N6940" s="226">
        <v>0</v>
      </c>
      <c r="O6940" s="226">
        <v>324.70999999999998</v>
      </c>
      <c r="P6940" s="126" t="s">
        <v>1331</v>
      </c>
    </row>
    <row r="6941" spans="1:16" ht="51">
      <c r="A6941" s="126">
        <v>523</v>
      </c>
      <c r="B6941" s="126"/>
      <c r="C6941" s="127" t="s">
        <v>846</v>
      </c>
      <c r="D6941" s="204">
        <v>43095</v>
      </c>
      <c r="E6941" s="126" t="s">
        <v>13942</v>
      </c>
      <c r="F6941" s="126" t="s">
        <v>3</v>
      </c>
      <c r="G6941" s="126">
        <v>1580478</v>
      </c>
      <c r="H6941" s="126"/>
      <c r="I6941" s="130" t="s">
        <v>16893</v>
      </c>
      <c r="J6941" s="126"/>
      <c r="K6941" s="126"/>
      <c r="L6941" s="126"/>
      <c r="M6941" s="126"/>
      <c r="N6941" s="226">
        <v>0</v>
      </c>
      <c r="O6941" s="226">
        <v>1294</v>
      </c>
      <c r="P6941" s="126" t="s">
        <v>1331</v>
      </c>
    </row>
    <row r="6942" spans="1:16" ht="51">
      <c r="A6942" s="126">
        <v>86</v>
      </c>
      <c r="B6942" s="126"/>
      <c r="C6942" s="127" t="s">
        <v>711</v>
      </c>
      <c r="D6942" s="204">
        <v>43095</v>
      </c>
      <c r="E6942" s="126" t="s">
        <v>13943</v>
      </c>
      <c r="F6942" s="126" t="s">
        <v>3</v>
      </c>
      <c r="G6942" s="126">
        <v>1580479</v>
      </c>
      <c r="H6942" s="126"/>
      <c r="I6942" s="130" t="s">
        <v>16894</v>
      </c>
      <c r="J6942" s="126"/>
      <c r="K6942" s="126"/>
      <c r="L6942" s="126"/>
      <c r="M6942" s="126"/>
      <c r="N6942" s="226">
        <v>0</v>
      </c>
      <c r="O6942" s="226">
        <v>99803.48</v>
      </c>
      <c r="P6942" s="126" t="s">
        <v>1331</v>
      </c>
    </row>
    <row r="6943" spans="1:16" ht="63.75">
      <c r="A6943" s="126">
        <v>287</v>
      </c>
      <c r="B6943" s="126"/>
      <c r="C6943" s="127" t="s">
        <v>791</v>
      </c>
      <c r="D6943" s="204">
        <v>43095</v>
      </c>
      <c r="E6943" s="126" t="s">
        <v>13944</v>
      </c>
      <c r="F6943" s="126" t="s">
        <v>3</v>
      </c>
      <c r="G6943" s="126">
        <v>1580480</v>
      </c>
      <c r="H6943" s="126"/>
      <c r="I6943" s="130" t="s">
        <v>16895</v>
      </c>
      <c r="J6943" s="126"/>
      <c r="K6943" s="126"/>
      <c r="L6943" s="126"/>
      <c r="M6943" s="126"/>
      <c r="N6943" s="226">
        <v>0</v>
      </c>
      <c r="O6943" s="226">
        <v>1845802.67</v>
      </c>
      <c r="P6943" s="126" t="s">
        <v>1331</v>
      </c>
    </row>
    <row r="6944" spans="1:16" ht="51">
      <c r="A6944" s="126">
        <v>523</v>
      </c>
      <c r="B6944" s="126"/>
      <c r="C6944" s="127" t="s">
        <v>846</v>
      </c>
      <c r="D6944" s="204">
        <v>43095</v>
      </c>
      <c r="E6944" s="126" t="s">
        <v>13945</v>
      </c>
      <c r="F6944" s="126" t="s">
        <v>3</v>
      </c>
      <c r="G6944" s="126">
        <v>1580481</v>
      </c>
      <c r="H6944" s="126"/>
      <c r="I6944" s="130" t="s">
        <v>16896</v>
      </c>
      <c r="J6944" s="126"/>
      <c r="K6944" s="126"/>
      <c r="L6944" s="126"/>
      <c r="M6944" s="126"/>
      <c r="N6944" s="226">
        <v>0</v>
      </c>
      <c r="O6944" s="226">
        <v>3357</v>
      </c>
      <c r="P6944" s="126" t="s">
        <v>1331</v>
      </c>
    </row>
    <row r="6945" spans="1:16" ht="51">
      <c r="A6945" s="126">
        <v>86</v>
      </c>
      <c r="B6945" s="126"/>
      <c r="C6945" s="127" t="s">
        <v>711</v>
      </c>
      <c r="D6945" s="204">
        <v>43095</v>
      </c>
      <c r="E6945" s="126" t="s">
        <v>13946</v>
      </c>
      <c r="F6945" s="126" t="s">
        <v>3</v>
      </c>
      <c r="G6945" s="126">
        <v>1580482</v>
      </c>
      <c r="H6945" s="126"/>
      <c r="I6945" s="130" t="s">
        <v>16897</v>
      </c>
      <c r="J6945" s="126"/>
      <c r="K6945" s="126"/>
      <c r="L6945" s="126"/>
      <c r="M6945" s="126"/>
      <c r="N6945" s="226">
        <v>0</v>
      </c>
      <c r="O6945" s="226">
        <v>10015.94</v>
      </c>
      <c r="P6945" s="126" t="s">
        <v>1331</v>
      </c>
    </row>
    <row r="6946" spans="1:16" ht="51">
      <c r="A6946" s="126">
        <v>523</v>
      </c>
      <c r="B6946" s="126"/>
      <c r="C6946" s="127" t="s">
        <v>846</v>
      </c>
      <c r="D6946" s="204">
        <v>43095</v>
      </c>
      <c r="E6946" s="126" t="s">
        <v>13947</v>
      </c>
      <c r="F6946" s="126" t="s">
        <v>3</v>
      </c>
      <c r="G6946" s="126">
        <v>1580484</v>
      </c>
      <c r="H6946" s="126"/>
      <c r="I6946" s="130" t="s">
        <v>16898</v>
      </c>
      <c r="J6946" s="126"/>
      <c r="K6946" s="126"/>
      <c r="L6946" s="126"/>
      <c r="M6946" s="126"/>
      <c r="N6946" s="226">
        <v>0</v>
      </c>
      <c r="O6946" s="226">
        <v>1478.15</v>
      </c>
      <c r="P6946" s="126" t="s">
        <v>1331</v>
      </c>
    </row>
    <row r="6947" spans="1:16" ht="51">
      <c r="A6947" s="126">
        <v>86</v>
      </c>
      <c r="B6947" s="126"/>
      <c r="C6947" s="127" t="s">
        <v>711</v>
      </c>
      <c r="D6947" s="204">
        <v>43095</v>
      </c>
      <c r="E6947" s="126" t="s">
        <v>13948</v>
      </c>
      <c r="F6947" s="126" t="s">
        <v>3</v>
      </c>
      <c r="G6947" s="126">
        <v>1580485</v>
      </c>
      <c r="H6947" s="126"/>
      <c r="I6947" s="130" t="s">
        <v>16899</v>
      </c>
      <c r="J6947" s="126"/>
      <c r="K6947" s="126"/>
      <c r="L6947" s="126"/>
      <c r="M6947" s="126"/>
      <c r="N6947" s="226">
        <v>0</v>
      </c>
      <c r="O6947" s="226">
        <v>1517.91</v>
      </c>
      <c r="P6947" s="126" t="s">
        <v>1331</v>
      </c>
    </row>
    <row r="6948" spans="1:16" ht="51">
      <c r="A6948" s="126">
        <v>523</v>
      </c>
      <c r="B6948" s="126"/>
      <c r="C6948" s="127" t="s">
        <v>846</v>
      </c>
      <c r="D6948" s="204">
        <v>43095</v>
      </c>
      <c r="E6948" s="126" t="s">
        <v>13949</v>
      </c>
      <c r="F6948" s="126" t="s">
        <v>3</v>
      </c>
      <c r="G6948" s="126">
        <v>1580486</v>
      </c>
      <c r="H6948" s="126"/>
      <c r="I6948" s="130" t="s">
        <v>16900</v>
      </c>
      <c r="J6948" s="126"/>
      <c r="K6948" s="126"/>
      <c r="L6948" s="126"/>
      <c r="M6948" s="126"/>
      <c r="N6948" s="226">
        <v>0</v>
      </c>
      <c r="O6948" s="226">
        <v>13440.17</v>
      </c>
      <c r="P6948" s="126" t="s">
        <v>1331</v>
      </c>
    </row>
    <row r="6949" spans="1:16" ht="51">
      <c r="A6949" s="126">
        <v>86</v>
      </c>
      <c r="B6949" s="126"/>
      <c r="C6949" s="127" t="s">
        <v>711</v>
      </c>
      <c r="D6949" s="204">
        <v>43095</v>
      </c>
      <c r="E6949" s="126" t="s">
        <v>13950</v>
      </c>
      <c r="F6949" s="126" t="s">
        <v>3</v>
      </c>
      <c r="G6949" s="126">
        <v>1580488</v>
      </c>
      <c r="H6949" s="126"/>
      <c r="I6949" s="130" t="s">
        <v>16901</v>
      </c>
      <c r="J6949" s="126"/>
      <c r="K6949" s="126"/>
      <c r="L6949" s="126"/>
      <c r="M6949" s="126"/>
      <c r="N6949" s="226">
        <v>0</v>
      </c>
      <c r="O6949" s="226">
        <v>5930.64</v>
      </c>
      <c r="P6949" s="126" t="s">
        <v>1331</v>
      </c>
    </row>
    <row r="6950" spans="1:16" ht="51">
      <c r="A6950" s="126">
        <v>523</v>
      </c>
      <c r="B6950" s="126"/>
      <c r="C6950" s="127" t="s">
        <v>846</v>
      </c>
      <c r="D6950" s="204">
        <v>43095</v>
      </c>
      <c r="E6950" s="126" t="s">
        <v>13951</v>
      </c>
      <c r="F6950" s="126" t="s">
        <v>3</v>
      </c>
      <c r="G6950" s="126">
        <v>1580491</v>
      </c>
      <c r="H6950" s="126"/>
      <c r="I6950" s="130" t="s">
        <v>16902</v>
      </c>
      <c r="J6950" s="126"/>
      <c r="K6950" s="126"/>
      <c r="L6950" s="126"/>
      <c r="M6950" s="126"/>
      <c r="N6950" s="226">
        <v>0</v>
      </c>
      <c r="O6950" s="226">
        <v>216</v>
      </c>
      <c r="P6950" s="126" t="s">
        <v>1331</v>
      </c>
    </row>
    <row r="6951" spans="1:16" ht="51">
      <c r="A6951" s="126">
        <v>86</v>
      </c>
      <c r="B6951" s="126"/>
      <c r="C6951" s="127" t="s">
        <v>711</v>
      </c>
      <c r="D6951" s="204">
        <v>43095</v>
      </c>
      <c r="E6951" s="126" t="s">
        <v>13952</v>
      </c>
      <c r="F6951" s="126" t="s">
        <v>3</v>
      </c>
      <c r="G6951" s="126">
        <v>1580493</v>
      </c>
      <c r="H6951" s="126"/>
      <c r="I6951" s="130" t="s">
        <v>16903</v>
      </c>
      <c r="J6951" s="126"/>
      <c r="K6951" s="126"/>
      <c r="L6951" s="126"/>
      <c r="M6951" s="126"/>
      <c r="N6951" s="226">
        <v>0</v>
      </c>
      <c r="O6951" s="226">
        <v>111.33</v>
      </c>
      <c r="P6951" s="126" t="s">
        <v>1331</v>
      </c>
    </row>
    <row r="6952" spans="1:16" ht="51">
      <c r="A6952" s="126">
        <v>523</v>
      </c>
      <c r="B6952" s="126"/>
      <c r="C6952" s="127" t="s">
        <v>846</v>
      </c>
      <c r="D6952" s="204">
        <v>43095</v>
      </c>
      <c r="E6952" s="126" t="s">
        <v>13953</v>
      </c>
      <c r="F6952" s="126" t="s">
        <v>3</v>
      </c>
      <c r="G6952" s="126">
        <v>1580494</v>
      </c>
      <c r="H6952" s="126"/>
      <c r="I6952" s="130" t="s">
        <v>16904</v>
      </c>
      <c r="J6952" s="126"/>
      <c r="K6952" s="126"/>
      <c r="L6952" s="126"/>
      <c r="M6952" s="126"/>
      <c r="N6952" s="226">
        <v>0</v>
      </c>
      <c r="O6952" s="226">
        <v>1876</v>
      </c>
      <c r="P6952" s="126" t="s">
        <v>1331</v>
      </c>
    </row>
    <row r="6953" spans="1:16" ht="51">
      <c r="A6953" s="126">
        <v>523</v>
      </c>
      <c r="B6953" s="126"/>
      <c r="C6953" s="127" t="s">
        <v>846</v>
      </c>
      <c r="D6953" s="204">
        <v>43095</v>
      </c>
      <c r="E6953" s="126" t="s">
        <v>13954</v>
      </c>
      <c r="F6953" s="126" t="s">
        <v>3</v>
      </c>
      <c r="G6953" s="126">
        <v>1580495</v>
      </c>
      <c r="H6953" s="126"/>
      <c r="I6953" s="130" t="s">
        <v>16905</v>
      </c>
      <c r="J6953" s="126"/>
      <c r="K6953" s="126"/>
      <c r="L6953" s="126"/>
      <c r="M6953" s="126"/>
      <c r="N6953" s="226">
        <v>0</v>
      </c>
      <c r="O6953" s="226">
        <v>1807</v>
      </c>
      <c r="P6953" s="126" t="s">
        <v>1331</v>
      </c>
    </row>
    <row r="6954" spans="1:16" ht="51">
      <c r="A6954" s="126">
        <v>523</v>
      </c>
      <c r="B6954" s="126"/>
      <c r="C6954" s="127" t="s">
        <v>846</v>
      </c>
      <c r="D6954" s="204">
        <v>43095</v>
      </c>
      <c r="E6954" s="126" t="s">
        <v>13955</v>
      </c>
      <c r="F6954" s="126" t="s">
        <v>3</v>
      </c>
      <c r="G6954" s="126">
        <v>1580496</v>
      </c>
      <c r="H6954" s="126"/>
      <c r="I6954" s="130" t="s">
        <v>16906</v>
      </c>
      <c r="J6954" s="126"/>
      <c r="K6954" s="126"/>
      <c r="L6954" s="126"/>
      <c r="M6954" s="126"/>
      <c r="N6954" s="226">
        <v>0</v>
      </c>
      <c r="O6954" s="226">
        <v>1745</v>
      </c>
      <c r="P6954" s="126" t="s">
        <v>1331</v>
      </c>
    </row>
    <row r="6955" spans="1:16" ht="51">
      <c r="A6955" s="126">
        <v>86</v>
      </c>
      <c r="B6955" s="126"/>
      <c r="C6955" s="127" t="s">
        <v>711</v>
      </c>
      <c r="D6955" s="204">
        <v>43095</v>
      </c>
      <c r="E6955" s="126" t="s">
        <v>13956</v>
      </c>
      <c r="F6955" s="126" t="s">
        <v>3</v>
      </c>
      <c r="G6955" s="126">
        <v>1580497</v>
      </c>
      <c r="H6955" s="126"/>
      <c r="I6955" s="130" t="s">
        <v>16907</v>
      </c>
      <c r="J6955" s="126"/>
      <c r="K6955" s="126"/>
      <c r="L6955" s="126"/>
      <c r="M6955" s="126"/>
      <c r="N6955" s="226">
        <v>0</v>
      </c>
      <c r="O6955" s="226">
        <v>10553.95</v>
      </c>
      <c r="P6955" s="126" t="s">
        <v>1331</v>
      </c>
    </row>
    <row r="6956" spans="1:16" ht="51">
      <c r="A6956" s="126">
        <v>523</v>
      </c>
      <c r="B6956" s="126"/>
      <c r="C6956" s="127" t="s">
        <v>846</v>
      </c>
      <c r="D6956" s="204">
        <v>43095</v>
      </c>
      <c r="E6956" s="126" t="s">
        <v>13957</v>
      </c>
      <c r="F6956" s="126" t="s">
        <v>3</v>
      </c>
      <c r="G6956" s="126">
        <v>1580499</v>
      </c>
      <c r="H6956" s="126"/>
      <c r="I6956" s="130" t="s">
        <v>16908</v>
      </c>
      <c r="J6956" s="126"/>
      <c r="K6956" s="126"/>
      <c r="L6956" s="126"/>
      <c r="M6956" s="126"/>
      <c r="N6956" s="226">
        <v>0</v>
      </c>
      <c r="O6956" s="226">
        <v>1693</v>
      </c>
      <c r="P6956" s="126" t="s">
        <v>1331</v>
      </c>
    </row>
    <row r="6957" spans="1:16" ht="51">
      <c r="A6957" s="126">
        <v>523</v>
      </c>
      <c r="B6957" s="126"/>
      <c r="C6957" s="127" t="s">
        <v>846</v>
      </c>
      <c r="D6957" s="204">
        <v>43095</v>
      </c>
      <c r="E6957" s="126" t="s">
        <v>13958</v>
      </c>
      <c r="F6957" s="126" t="s">
        <v>3</v>
      </c>
      <c r="G6957" s="126">
        <v>1580501</v>
      </c>
      <c r="H6957" s="126"/>
      <c r="I6957" s="130" t="s">
        <v>16909</v>
      </c>
      <c r="J6957" s="126"/>
      <c r="K6957" s="126"/>
      <c r="L6957" s="126"/>
      <c r="M6957" s="126"/>
      <c r="N6957" s="226">
        <v>0</v>
      </c>
      <c r="O6957" s="226">
        <v>1535</v>
      </c>
      <c r="P6957" s="126" t="s">
        <v>1331</v>
      </c>
    </row>
    <row r="6958" spans="1:16" ht="51">
      <c r="A6958" s="126">
        <v>523</v>
      </c>
      <c r="B6958" s="126"/>
      <c r="C6958" s="127" t="s">
        <v>846</v>
      </c>
      <c r="D6958" s="204">
        <v>43095</v>
      </c>
      <c r="E6958" s="126" t="s">
        <v>13959</v>
      </c>
      <c r="F6958" s="126" t="s">
        <v>3</v>
      </c>
      <c r="G6958" s="126">
        <v>1580502</v>
      </c>
      <c r="H6958" s="126"/>
      <c r="I6958" s="130" t="s">
        <v>16910</v>
      </c>
      <c r="J6958" s="126"/>
      <c r="K6958" s="126"/>
      <c r="L6958" s="126"/>
      <c r="M6958" s="126"/>
      <c r="N6958" s="226">
        <v>0</v>
      </c>
      <c r="O6958" s="226">
        <v>2238</v>
      </c>
      <c r="P6958" s="126" t="s">
        <v>1331</v>
      </c>
    </row>
    <row r="6959" spans="1:16" ht="51">
      <c r="A6959" s="126" t="s">
        <v>620</v>
      </c>
      <c r="B6959" s="126"/>
      <c r="C6959" s="127" t="s">
        <v>714</v>
      </c>
      <c r="D6959" s="204">
        <v>43095</v>
      </c>
      <c r="E6959" s="126" t="s">
        <v>13960</v>
      </c>
      <c r="F6959" s="126" t="s">
        <v>3</v>
      </c>
      <c r="G6959" s="126">
        <v>1580138</v>
      </c>
      <c r="H6959" s="126"/>
      <c r="I6959" s="130" t="s">
        <v>16911</v>
      </c>
      <c r="J6959" s="126"/>
      <c r="K6959" s="126"/>
      <c r="L6959" s="126"/>
      <c r="M6959" s="126"/>
      <c r="N6959" s="226">
        <v>0</v>
      </c>
      <c r="O6959" s="226">
        <v>100</v>
      </c>
      <c r="P6959" s="126" t="s">
        <v>1331</v>
      </c>
    </row>
    <row r="6960" spans="1:16" ht="63.75">
      <c r="A6960" s="126" t="s">
        <v>620</v>
      </c>
      <c r="B6960" s="126"/>
      <c r="C6960" s="127" t="s">
        <v>714</v>
      </c>
      <c r="D6960" s="204">
        <v>43095</v>
      </c>
      <c r="E6960" s="126" t="s">
        <v>13961</v>
      </c>
      <c r="F6960" s="126" t="s">
        <v>3</v>
      </c>
      <c r="G6960" s="126">
        <v>1580168</v>
      </c>
      <c r="H6960" s="126"/>
      <c r="I6960" s="130" t="s">
        <v>16912</v>
      </c>
      <c r="J6960" s="126"/>
      <c r="K6960" s="126"/>
      <c r="L6960" s="126"/>
      <c r="M6960" s="126"/>
      <c r="N6960" s="226">
        <v>0</v>
      </c>
      <c r="O6960" s="226">
        <v>494.5</v>
      </c>
      <c r="P6960" s="126" t="s">
        <v>1331</v>
      </c>
    </row>
    <row r="6961" spans="1:16" ht="38.25">
      <c r="A6961" s="126">
        <v>46</v>
      </c>
      <c r="B6961" s="126"/>
      <c r="C6961" s="127" t="s">
        <v>699</v>
      </c>
      <c r="D6961" s="204">
        <v>43095</v>
      </c>
      <c r="E6961" s="126" t="s">
        <v>13962</v>
      </c>
      <c r="F6961" s="126" t="s">
        <v>3</v>
      </c>
      <c r="G6961" s="126">
        <v>1580223</v>
      </c>
      <c r="H6961" s="126"/>
      <c r="I6961" s="130" t="s">
        <v>16913</v>
      </c>
      <c r="J6961" s="126"/>
      <c r="K6961" s="126"/>
      <c r="L6961" s="126"/>
      <c r="M6961" s="126"/>
      <c r="N6961" s="226">
        <v>0</v>
      </c>
      <c r="O6961" s="226">
        <v>5681</v>
      </c>
      <c r="P6961" s="126" t="s">
        <v>1331</v>
      </c>
    </row>
    <row r="6962" spans="1:16" ht="63.75">
      <c r="A6962" s="126">
        <v>46</v>
      </c>
      <c r="B6962" s="126"/>
      <c r="C6962" s="127" t="s">
        <v>699</v>
      </c>
      <c r="D6962" s="204">
        <v>43095</v>
      </c>
      <c r="E6962" s="126" t="s">
        <v>13963</v>
      </c>
      <c r="F6962" s="126" t="s">
        <v>3</v>
      </c>
      <c r="G6962" s="126">
        <v>1580228</v>
      </c>
      <c r="H6962" s="126"/>
      <c r="I6962" s="130" t="s">
        <v>16914</v>
      </c>
      <c r="J6962" s="126"/>
      <c r="K6962" s="126"/>
      <c r="L6962" s="126"/>
      <c r="M6962" s="126"/>
      <c r="N6962" s="226">
        <v>0</v>
      </c>
      <c r="O6962" s="226">
        <v>630.70000000000005</v>
      </c>
      <c r="P6962" s="126" t="s">
        <v>1331</v>
      </c>
    </row>
    <row r="6963" spans="1:16" ht="51">
      <c r="A6963" s="126">
        <v>660</v>
      </c>
      <c r="B6963" s="126"/>
      <c r="C6963" s="127" t="s">
        <v>234</v>
      </c>
      <c r="D6963" s="204">
        <v>43095</v>
      </c>
      <c r="E6963" s="126" t="s">
        <v>13964</v>
      </c>
      <c r="F6963" s="126" t="s">
        <v>3</v>
      </c>
      <c r="G6963" s="126">
        <v>1580246</v>
      </c>
      <c r="H6963" s="126"/>
      <c r="I6963" s="130" t="s">
        <v>16915</v>
      </c>
      <c r="J6963" s="126"/>
      <c r="K6963" s="126"/>
      <c r="L6963" s="126"/>
      <c r="M6963" s="126"/>
      <c r="N6963" s="226">
        <v>0</v>
      </c>
      <c r="O6963" s="226">
        <v>174.6</v>
      </c>
      <c r="P6963" s="126" t="s">
        <v>1331</v>
      </c>
    </row>
    <row r="6964" spans="1:16" ht="51">
      <c r="A6964" s="126">
        <v>15</v>
      </c>
      <c r="B6964" s="126"/>
      <c r="C6964" s="127" t="s">
        <v>692</v>
      </c>
      <c r="D6964" s="204">
        <v>43095</v>
      </c>
      <c r="E6964" s="126" t="s">
        <v>13965</v>
      </c>
      <c r="F6964" s="126" t="s">
        <v>3</v>
      </c>
      <c r="G6964" s="126">
        <v>1580249</v>
      </c>
      <c r="H6964" s="126"/>
      <c r="I6964" s="130" t="s">
        <v>16916</v>
      </c>
      <c r="J6964" s="126"/>
      <c r="K6964" s="126"/>
      <c r="L6964" s="126"/>
      <c r="M6964" s="126"/>
      <c r="N6964" s="226">
        <v>0</v>
      </c>
      <c r="O6964" s="226">
        <v>20.18</v>
      </c>
      <c r="P6964" s="126" t="s">
        <v>1331</v>
      </c>
    </row>
    <row r="6965" spans="1:16" ht="51">
      <c r="A6965" s="126">
        <v>15</v>
      </c>
      <c r="B6965" s="126"/>
      <c r="C6965" s="127" t="s">
        <v>692</v>
      </c>
      <c r="D6965" s="204">
        <v>43095</v>
      </c>
      <c r="E6965" s="126" t="s">
        <v>13966</v>
      </c>
      <c r="F6965" s="126" t="s">
        <v>3</v>
      </c>
      <c r="G6965" s="126">
        <v>1580253</v>
      </c>
      <c r="H6965" s="126"/>
      <c r="I6965" s="130" t="s">
        <v>16917</v>
      </c>
      <c r="J6965" s="126"/>
      <c r="K6965" s="126"/>
      <c r="L6965" s="126"/>
      <c r="M6965" s="126"/>
      <c r="N6965" s="226">
        <v>0</v>
      </c>
      <c r="O6965" s="226">
        <v>89.07</v>
      </c>
      <c r="P6965" s="126" t="s">
        <v>1331</v>
      </c>
    </row>
    <row r="6966" spans="1:16" ht="51">
      <c r="A6966" s="126">
        <v>15</v>
      </c>
      <c r="B6966" s="126"/>
      <c r="C6966" s="127" t="s">
        <v>692</v>
      </c>
      <c r="D6966" s="204">
        <v>43095</v>
      </c>
      <c r="E6966" s="126" t="s">
        <v>13967</v>
      </c>
      <c r="F6966" s="126" t="s">
        <v>3</v>
      </c>
      <c r="G6966" s="126">
        <v>1580259</v>
      </c>
      <c r="H6966" s="126"/>
      <c r="I6966" s="130" t="s">
        <v>16918</v>
      </c>
      <c r="J6966" s="126"/>
      <c r="K6966" s="126"/>
      <c r="L6966" s="126"/>
      <c r="M6966" s="126"/>
      <c r="N6966" s="226">
        <v>0</v>
      </c>
      <c r="O6966" s="226">
        <v>89</v>
      </c>
      <c r="P6966" s="126" t="s">
        <v>1331</v>
      </c>
    </row>
    <row r="6967" spans="1:16" ht="51">
      <c r="A6967" s="126">
        <v>15</v>
      </c>
      <c r="B6967" s="126"/>
      <c r="C6967" s="127" t="s">
        <v>692</v>
      </c>
      <c r="D6967" s="204">
        <v>43095</v>
      </c>
      <c r="E6967" s="126" t="s">
        <v>13968</v>
      </c>
      <c r="F6967" s="126" t="s">
        <v>3</v>
      </c>
      <c r="G6967" s="126">
        <v>1580262</v>
      </c>
      <c r="H6967" s="126"/>
      <c r="I6967" s="130" t="s">
        <v>16919</v>
      </c>
      <c r="J6967" s="126"/>
      <c r="K6967" s="126"/>
      <c r="L6967" s="126"/>
      <c r="M6967" s="126"/>
      <c r="N6967" s="226">
        <v>0</v>
      </c>
      <c r="O6967" s="226">
        <v>89</v>
      </c>
      <c r="P6967" s="126" t="s">
        <v>1331</v>
      </c>
    </row>
    <row r="6968" spans="1:16" ht="51">
      <c r="A6968" s="126">
        <v>15</v>
      </c>
      <c r="B6968" s="126"/>
      <c r="C6968" s="127" t="s">
        <v>692</v>
      </c>
      <c r="D6968" s="204">
        <v>43095</v>
      </c>
      <c r="E6968" s="126" t="s">
        <v>13969</v>
      </c>
      <c r="F6968" s="126" t="s">
        <v>3</v>
      </c>
      <c r="G6968" s="126">
        <v>1580264</v>
      </c>
      <c r="H6968" s="126"/>
      <c r="I6968" s="130" t="s">
        <v>16920</v>
      </c>
      <c r="J6968" s="126"/>
      <c r="K6968" s="126"/>
      <c r="L6968" s="126"/>
      <c r="M6968" s="126"/>
      <c r="N6968" s="226">
        <v>0</v>
      </c>
      <c r="O6968" s="226">
        <v>90.59</v>
      </c>
      <c r="P6968" s="126" t="s">
        <v>1331</v>
      </c>
    </row>
    <row r="6969" spans="1:16" ht="51">
      <c r="A6969" s="126">
        <v>15</v>
      </c>
      <c r="B6969" s="126"/>
      <c r="C6969" s="127" t="s">
        <v>692</v>
      </c>
      <c r="D6969" s="204">
        <v>43095</v>
      </c>
      <c r="E6969" s="126" t="s">
        <v>13970</v>
      </c>
      <c r="F6969" s="126" t="s">
        <v>3</v>
      </c>
      <c r="G6969" s="126">
        <v>1580266</v>
      </c>
      <c r="H6969" s="126"/>
      <c r="I6969" s="130" t="s">
        <v>16921</v>
      </c>
      <c r="J6969" s="126"/>
      <c r="K6969" s="126"/>
      <c r="L6969" s="126"/>
      <c r="M6969" s="126"/>
      <c r="N6969" s="226">
        <v>0</v>
      </c>
      <c r="O6969" s="226">
        <v>89.11</v>
      </c>
      <c r="P6969" s="126" t="s">
        <v>1331</v>
      </c>
    </row>
    <row r="6970" spans="1:16" ht="51">
      <c r="A6970" s="126" t="s">
        <v>620</v>
      </c>
      <c r="B6970" s="126"/>
      <c r="C6970" s="127" t="s">
        <v>714</v>
      </c>
      <c r="D6970" s="204">
        <v>43095</v>
      </c>
      <c r="E6970" s="126" t="s">
        <v>13971</v>
      </c>
      <c r="F6970" s="126" t="s">
        <v>3</v>
      </c>
      <c r="G6970" s="126">
        <v>1580271</v>
      </c>
      <c r="H6970" s="126"/>
      <c r="I6970" s="130" t="s">
        <v>16922</v>
      </c>
      <c r="J6970" s="126"/>
      <c r="K6970" s="126"/>
      <c r="L6970" s="126"/>
      <c r="M6970" s="126"/>
      <c r="N6970" s="226">
        <v>0</v>
      </c>
      <c r="O6970" s="226">
        <v>1781</v>
      </c>
      <c r="P6970" s="126" t="s">
        <v>1331</v>
      </c>
    </row>
    <row r="6971" spans="1:16" ht="38.25">
      <c r="A6971" s="126">
        <v>20</v>
      </c>
      <c r="B6971" s="126"/>
      <c r="C6971" s="127" t="s">
        <v>694</v>
      </c>
      <c r="D6971" s="204">
        <v>43095</v>
      </c>
      <c r="E6971" s="126" t="s">
        <v>13972</v>
      </c>
      <c r="F6971" s="126" t="s">
        <v>3</v>
      </c>
      <c r="G6971" s="126">
        <v>1580273</v>
      </c>
      <c r="H6971" s="126"/>
      <c r="I6971" s="130" t="s">
        <v>16923</v>
      </c>
      <c r="J6971" s="126"/>
      <c r="K6971" s="126"/>
      <c r="L6971" s="126"/>
      <c r="M6971" s="126"/>
      <c r="N6971" s="226">
        <v>0</v>
      </c>
      <c r="O6971" s="226">
        <v>30</v>
      </c>
      <c r="P6971" s="126" t="s">
        <v>1331</v>
      </c>
    </row>
    <row r="6972" spans="1:16" ht="38.25">
      <c r="A6972" s="126">
        <v>254</v>
      </c>
      <c r="B6972" s="126"/>
      <c r="C6972" s="127" t="s">
        <v>780</v>
      </c>
      <c r="D6972" s="204">
        <v>43095</v>
      </c>
      <c r="E6972" s="126" t="s">
        <v>13973</v>
      </c>
      <c r="F6972" s="126" t="s">
        <v>3</v>
      </c>
      <c r="G6972" s="126">
        <v>1580278</v>
      </c>
      <c r="H6972" s="126"/>
      <c r="I6972" s="130" t="s">
        <v>16924</v>
      </c>
      <c r="J6972" s="126"/>
      <c r="K6972" s="126"/>
      <c r="L6972" s="126"/>
      <c r="M6972" s="126"/>
      <c r="N6972" s="226">
        <v>0</v>
      </c>
      <c r="O6972" s="226">
        <v>30</v>
      </c>
      <c r="P6972" s="126" t="s">
        <v>1331</v>
      </c>
    </row>
    <row r="6973" spans="1:16" ht="38.25">
      <c r="A6973" s="126">
        <v>254</v>
      </c>
      <c r="B6973" s="126"/>
      <c r="C6973" s="127" t="s">
        <v>780</v>
      </c>
      <c r="D6973" s="204">
        <v>43095</v>
      </c>
      <c r="E6973" s="126" t="s">
        <v>13974</v>
      </c>
      <c r="F6973" s="126" t="s">
        <v>3</v>
      </c>
      <c r="G6973" s="126">
        <v>1580280</v>
      </c>
      <c r="H6973" s="126"/>
      <c r="I6973" s="130" t="s">
        <v>16925</v>
      </c>
      <c r="J6973" s="126"/>
      <c r="K6973" s="126"/>
      <c r="L6973" s="126"/>
      <c r="M6973" s="126"/>
      <c r="N6973" s="226">
        <v>0</v>
      </c>
      <c r="O6973" s="226">
        <v>30</v>
      </c>
      <c r="P6973" s="126" t="s">
        <v>1331</v>
      </c>
    </row>
    <row r="6974" spans="1:16" ht="38.25">
      <c r="A6974" s="126">
        <v>254</v>
      </c>
      <c r="B6974" s="126"/>
      <c r="C6974" s="127" t="s">
        <v>780</v>
      </c>
      <c r="D6974" s="204">
        <v>43095</v>
      </c>
      <c r="E6974" s="126" t="s">
        <v>13975</v>
      </c>
      <c r="F6974" s="126" t="s">
        <v>3</v>
      </c>
      <c r="G6974" s="126">
        <v>1580281</v>
      </c>
      <c r="H6974" s="126"/>
      <c r="I6974" s="130" t="s">
        <v>16926</v>
      </c>
      <c r="J6974" s="126"/>
      <c r="K6974" s="126"/>
      <c r="L6974" s="126"/>
      <c r="M6974" s="126"/>
      <c r="N6974" s="226">
        <v>0</v>
      </c>
      <c r="O6974" s="226">
        <v>30</v>
      </c>
      <c r="P6974" s="126" t="s">
        <v>1331</v>
      </c>
    </row>
    <row r="6975" spans="1:16" ht="38.25">
      <c r="A6975" s="126">
        <v>254</v>
      </c>
      <c r="B6975" s="126"/>
      <c r="C6975" s="127" t="s">
        <v>780</v>
      </c>
      <c r="D6975" s="204">
        <v>43095</v>
      </c>
      <c r="E6975" s="126" t="s">
        <v>13976</v>
      </c>
      <c r="F6975" s="126" t="s">
        <v>3</v>
      </c>
      <c r="G6975" s="126">
        <v>1580283</v>
      </c>
      <c r="H6975" s="126"/>
      <c r="I6975" s="130" t="s">
        <v>16927</v>
      </c>
      <c r="J6975" s="126"/>
      <c r="K6975" s="126"/>
      <c r="L6975" s="126"/>
      <c r="M6975" s="126"/>
      <c r="N6975" s="226">
        <v>0</v>
      </c>
      <c r="O6975" s="226">
        <v>30</v>
      </c>
      <c r="P6975" s="126" t="s">
        <v>1331</v>
      </c>
    </row>
    <row r="6976" spans="1:16" ht="38.25">
      <c r="A6976" s="126">
        <v>254</v>
      </c>
      <c r="B6976" s="126"/>
      <c r="C6976" s="127" t="s">
        <v>780</v>
      </c>
      <c r="D6976" s="204">
        <v>43095</v>
      </c>
      <c r="E6976" s="126" t="s">
        <v>13977</v>
      </c>
      <c r="F6976" s="126" t="s">
        <v>3</v>
      </c>
      <c r="G6976" s="126">
        <v>1580284</v>
      </c>
      <c r="H6976" s="126"/>
      <c r="I6976" s="130" t="s">
        <v>16928</v>
      </c>
      <c r="J6976" s="126"/>
      <c r="K6976" s="126"/>
      <c r="L6976" s="126"/>
      <c r="M6976" s="126"/>
      <c r="N6976" s="226">
        <v>0</v>
      </c>
      <c r="O6976" s="226">
        <v>30</v>
      </c>
      <c r="P6976" s="126" t="s">
        <v>1331</v>
      </c>
    </row>
    <row r="6977" spans="1:16" ht="38.25">
      <c r="A6977" s="126">
        <v>254</v>
      </c>
      <c r="B6977" s="126"/>
      <c r="C6977" s="127" t="s">
        <v>780</v>
      </c>
      <c r="D6977" s="204">
        <v>43095</v>
      </c>
      <c r="E6977" s="126" t="s">
        <v>13978</v>
      </c>
      <c r="F6977" s="126" t="s">
        <v>3</v>
      </c>
      <c r="G6977" s="126">
        <v>1580285</v>
      </c>
      <c r="H6977" s="126"/>
      <c r="I6977" s="130" t="s">
        <v>16929</v>
      </c>
      <c r="J6977" s="126"/>
      <c r="K6977" s="126"/>
      <c r="L6977" s="126"/>
      <c r="M6977" s="126"/>
      <c r="N6977" s="226">
        <v>0</v>
      </c>
      <c r="O6977" s="226">
        <v>90</v>
      </c>
      <c r="P6977" s="126" t="s">
        <v>1331</v>
      </c>
    </row>
    <row r="6978" spans="1:16" ht="38.25">
      <c r="A6978" s="126">
        <v>254</v>
      </c>
      <c r="B6978" s="126"/>
      <c r="C6978" s="127" t="s">
        <v>780</v>
      </c>
      <c r="D6978" s="204">
        <v>43095</v>
      </c>
      <c r="E6978" s="126" t="s">
        <v>13979</v>
      </c>
      <c r="F6978" s="126" t="s">
        <v>3</v>
      </c>
      <c r="G6978" s="126">
        <v>1580288</v>
      </c>
      <c r="H6978" s="126"/>
      <c r="I6978" s="130" t="s">
        <v>16930</v>
      </c>
      <c r="J6978" s="126"/>
      <c r="K6978" s="126"/>
      <c r="L6978" s="126"/>
      <c r="M6978" s="126"/>
      <c r="N6978" s="226">
        <v>0</v>
      </c>
      <c r="O6978" s="226">
        <v>110</v>
      </c>
      <c r="P6978" s="126" t="s">
        <v>1331</v>
      </c>
    </row>
    <row r="6979" spans="1:16" ht="38.25">
      <c r="A6979" s="126">
        <v>254</v>
      </c>
      <c r="B6979" s="126"/>
      <c r="C6979" s="127" t="s">
        <v>780</v>
      </c>
      <c r="D6979" s="204">
        <v>43095</v>
      </c>
      <c r="E6979" s="126" t="s">
        <v>13980</v>
      </c>
      <c r="F6979" s="126" t="s">
        <v>3</v>
      </c>
      <c r="G6979" s="126">
        <v>1580289</v>
      </c>
      <c r="H6979" s="126"/>
      <c r="I6979" s="130" t="s">
        <v>16931</v>
      </c>
      <c r="J6979" s="126"/>
      <c r="K6979" s="126"/>
      <c r="L6979" s="126"/>
      <c r="M6979" s="126"/>
      <c r="N6979" s="226">
        <v>0</v>
      </c>
      <c r="O6979" s="226">
        <v>110</v>
      </c>
      <c r="P6979" s="126" t="s">
        <v>1331</v>
      </c>
    </row>
    <row r="6980" spans="1:16" ht="38.25">
      <c r="A6980" s="126">
        <v>254</v>
      </c>
      <c r="B6980" s="126"/>
      <c r="C6980" s="127" t="s">
        <v>780</v>
      </c>
      <c r="D6980" s="204">
        <v>43095</v>
      </c>
      <c r="E6980" s="126" t="s">
        <v>13981</v>
      </c>
      <c r="F6980" s="126" t="s">
        <v>3</v>
      </c>
      <c r="G6980" s="126">
        <v>1580290</v>
      </c>
      <c r="H6980" s="126"/>
      <c r="I6980" s="130" t="s">
        <v>16932</v>
      </c>
      <c r="J6980" s="126"/>
      <c r="K6980" s="126"/>
      <c r="L6980" s="126"/>
      <c r="M6980" s="126"/>
      <c r="N6980" s="226">
        <v>0</v>
      </c>
      <c r="O6980" s="226">
        <v>130</v>
      </c>
      <c r="P6980" s="126" t="s">
        <v>1331</v>
      </c>
    </row>
    <row r="6981" spans="1:16" ht="38.25">
      <c r="A6981" s="126">
        <v>254</v>
      </c>
      <c r="B6981" s="126"/>
      <c r="C6981" s="127" t="s">
        <v>780</v>
      </c>
      <c r="D6981" s="204">
        <v>43095</v>
      </c>
      <c r="E6981" s="126" t="s">
        <v>13982</v>
      </c>
      <c r="F6981" s="126" t="s">
        <v>3</v>
      </c>
      <c r="G6981" s="126">
        <v>1580293</v>
      </c>
      <c r="H6981" s="126"/>
      <c r="I6981" s="130" t="s">
        <v>16933</v>
      </c>
      <c r="J6981" s="126"/>
      <c r="K6981" s="126"/>
      <c r="L6981" s="126"/>
      <c r="M6981" s="126"/>
      <c r="N6981" s="226">
        <v>0</v>
      </c>
      <c r="O6981" s="226">
        <v>110</v>
      </c>
      <c r="P6981" s="126" t="s">
        <v>1331</v>
      </c>
    </row>
    <row r="6982" spans="1:16" ht="38.25">
      <c r="A6982" s="126">
        <v>254</v>
      </c>
      <c r="B6982" s="126"/>
      <c r="C6982" s="127" t="s">
        <v>780</v>
      </c>
      <c r="D6982" s="204">
        <v>43095</v>
      </c>
      <c r="E6982" s="126" t="s">
        <v>13983</v>
      </c>
      <c r="F6982" s="126" t="s">
        <v>3</v>
      </c>
      <c r="G6982" s="126">
        <v>1580294</v>
      </c>
      <c r="H6982" s="126"/>
      <c r="I6982" s="130" t="s">
        <v>16934</v>
      </c>
      <c r="J6982" s="126"/>
      <c r="K6982" s="126"/>
      <c r="L6982" s="126"/>
      <c r="M6982" s="126"/>
      <c r="N6982" s="226">
        <v>0</v>
      </c>
      <c r="O6982" s="226">
        <v>110</v>
      </c>
      <c r="P6982" s="126" t="s">
        <v>1331</v>
      </c>
    </row>
    <row r="6983" spans="1:16" ht="38.25">
      <c r="A6983" s="126">
        <v>254</v>
      </c>
      <c r="B6983" s="126"/>
      <c r="C6983" s="127" t="s">
        <v>780</v>
      </c>
      <c r="D6983" s="204">
        <v>43095</v>
      </c>
      <c r="E6983" s="126" t="s">
        <v>13984</v>
      </c>
      <c r="F6983" s="126" t="s">
        <v>3</v>
      </c>
      <c r="G6983" s="126">
        <v>1580295</v>
      </c>
      <c r="H6983" s="126"/>
      <c r="I6983" s="130" t="s">
        <v>16935</v>
      </c>
      <c r="J6983" s="126"/>
      <c r="K6983" s="126"/>
      <c r="L6983" s="126"/>
      <c r="M6983" s="126"/>
      <c r="N6983" s="226">
        <v>0</v>
      </c>
      <c r="O6983" s="226">
        <v>110</v>
      </c>
      <c r="P6983" s="126" t="s">
        <v>1331</v>
      </c>
    </row>
    <row r="6984" spans="1:16" ht="51">
      <c r="A6984" s="126" t="s">
        <v>620</v>
      </c>
      <c r="B6984" s="126"/>
      <c r="C6984" s="127" t="s">
        <v>714</v>
      </c>
      <c r="D6984" s="204">
        <v>43095</v>
      </c>
      <c r="E6984" s="126" t="s">
        <v>13985</v>
      </c>
      <c r="F6984" s="126" t="s">
        <v>3</v>
      </c>
      <c r="G6984" s="126">
        <v>1580378</v>
      </c>
      <c r="H6984" s="126"/>
      <c r="I6984" s="130" t="s">
        <v>16936</v>
      </c>
      <c r="J6984" s="126"/>
      <c r="K6984" s="126"/>
      <c r="L6984" s="126"/>
      <c r="M6984" s="126"/>
      <c r="N6984" s="226">
        <v>0</v>
      </c>
      <c r="O6984" s="226">
        <v>1202.3399999999999</v>
      </c>
      <c r="P6984" s="126" t="s">
        <v>1331</v>
      </c>
    </row>
    <row r="6985" spans="1:16" ht="51">
      <c r="A6985" s="126" t="s">
        <v>620</v>
      </c>
      <c r="B6985" s="126"/>
      <c r="C6985" s="127" t="s">
        <v>714</v>
      </c>
      <c r="D6985" s="204">
        <v>43095</v>
      </c>
      <c r="E6985" s="126" t="s">
        <v>13986</v>
      </c>
      <c r="F6985" s="126" t="s">
        <v>3</v>
      </c>
      <c r="G6985" s="126">
        <v>1580505</v>
      </c>
      <c r="H6985" s="126"/>
      <c r="I6985" s="130" t="s">
        <v>16937</v>
      </c>
      <c r="J6985" s="126"/>
      <c r="K6985" s="126"/>
      <c r="L6985" s="126"/>
      <c r="M6985" s="126"/>
      <c r="N6985" s="226">
        <v>0</v>
      </c>
      <c r="O6985" s="226">
        <v>7882.44</v>
      </c>
      <c r="P6985" s="126" t="s">
        <v>1331</v>
      </c>
    </row>
    <row r="6986" spans="1:16" ht="51">
      <c r="A6986" s="126">
        <v>292</v>
      </c>
      <c r="B6986" s="126"/>
      <c r="C6986" s="127" t="s">
        <v>152</v>
      </c>
      <c r="D6986" s="204">
        <v>43095</v>
      </c>
      <c r="E6986" s="126" t="s">
        <v>13987</v>
      </c>
      <c r="F6986" s="126" t="s">
        <v>3</v>
      </c>
      <c r="G6986" s="126">
        <v>1580521</v>
      </c>
      <c r="H6986" s="126"/>
      <c r="I6986" s="130" t="s">
        <v>7518</v>
      </c>
      <c r="J6986" s="126"/>
      <c r="K6986" s="126"/>
      <c r="L6986" s="126"/>
      <c r="M6986" s="126"/>
      <c r="N6986" s="226">
        <v>0</v>
      </c>
      <c r="O6986" s="226">
        <v>378</v>
      </c>
      <c r="P6986" s="126" t="s">
        <v>1331</v>
      </c>
    </row>
    <row r="6987" spans="1:16" ht="51">
      <c r="A6987" s="126">
        <v>292</v>
      </c>
      <c r="B6987" s="126"/>
      <c r="C6987" s="127" t="s">
        <v>152</v>
      </c>
      <c r="D6987" s="204">
        <v>43095</v>
      </c>
      <c r="E6987" s="126" t="s">
        <v>13988</v>
      </c>
      <c r="F6987" s="126" t="s">
        <v>3</v>
      </c>
      <c r="G6987" s="126">
        <v>1580522</v>
      </c>
      <c r="H6987" s="126"/>
      <c r="I6987" s="130" t="s">
        <v>7518</v>
      </c>
      <c r="J6987" s="126"/>
      <c r="K6987" s="126"/>
      <c r="L6987" s="126"/>
      <c r="M6987" s="126"/>
      <c r="N6987" s="226">
        <v>0</v>
      </c>
      <c r="O6987" s="226">
        <v>308</v>
      </c>
      <c r="P6987" s="126" t="s">
        <v>1331</v>
      </c>
    </row>
    <row r="6988" spans="1:16" ht="51">
      <c r="A6988" s="126">
        <v>292</v>
      </c>
      <c r="B6988" s="126"/>
      <c r="C6988" s="127" t="s">
        <v>152</v>
      </c>
      <c r="D6988" s="204">
        <v>43095</v>
      </c>
      <c r="E6988" s="126" t="s">
        <v>13989</v>
      </c>
      <c r="F6988" s="126" t="s">
        <v>3</v>
      </c>
      <c r="G6988" s="126">
        <v>1580523</v>
      </c>
      <c r="H6988" s="126"/>
      <c r="I6988" s="130" t="s">
        <v>7518</v>
      </c>
      <c r="J6988" s="126"/>
      <c r="K6988" s="126"/>
      <c r="L6988" s="126"/>
      <c r="M6988" s="126"/>
      <c r="N6988" s="226">
        <v>0</v>
      </c>
      <c r="O6988" s="226">
        <v>323</v>
      </c>
      <c r="P6988" s="126" t="s">
        <v>1331</v>
      </c>
    </row>
    <row r="6989" spans="1:16" ht="51">
      <c r="A6989" s="126">
        <v>292</v>
      </c>
      <c r="B6989" s="126"/>
      <c r="C6989" s="127" t="s">
        <v>152</v>
      </c>
      <c r="D6989" s="204">
        <v>43095</v>
      </c>
      <c r="E6989" s="126" t="s">
        <v>13990</v>
      </c>
      <c r="F6989" s="126" t="s">
        <v>3</v>
      </c>
      <c r="G6989" s="126">
        <v>1580526</v>
      </c>
      <c r="H6989" s="126"/>
      <c r="I6989" s="130" t="s">
        <v>7518</v>
      </c>
      <c r="J6989" s="126"/>
      <c r="K6989" s="126"/>
      <c r="L6989" s="126"/>
      <c r="M6989" s="126"/>
      <c r="N6989" s="226">
        <v>0</v>
      </c>
      <c r="O6989" s="226">
        <v>236</v>
      </c>
      <c r="P6989" s="126" t="s">
        <v>1331</v>
      </c>
    </row>
    <row r="6990" spans="1:16" ht="51">
      <c r="A6990" s="126" t="s">
        <v>620</v>
      </c>
      <c r="B6990" s="126"/>
      <c r="C6990" s="127" t="s">
        <v>714</v>
      </c>
      <c r="D6990" s="204">
        <v>43095</v>
      </c>
      <c r="E6990" s="126" t="s">
        <v>13991</v>
      </c>
      <c r="F6990" s="126" t="s">
        <v>3</v>
      </c>
      <c r="G6990" s="126">
        <v>1580541</v>
      </c>
      <c r="H6990" s="126"/>
      <c r="I6990" s="130" t="s">
        <v>16938</v>
      </c>
      <c r="J6990" s="126"/>
      <c r="K6990" s="126"/>
      <c r="L6990" s="126"/>
      <c r="M6990" s="126"/>
      <c r="N6990" s="226">
        <v>0</v>
      </c>
      <c r="O6990" s="226">
        <v>80</v>
      </c>
      <c r="P6990" s="126" t="s">
        <v>1331</v>
      </c>
    </row>
    <row r="6991" spans="1:16" ht="51">
      <c r="A6991" s="126" t="s">
        <v>620</v>
      </c>
      <c r="B6991" s="126"/>
      <c r="C6991" s="127" t="s">
        <v>714</v>
      </c>
      <c r="D6991" s="204">
        <v>43095</v>
      </c>
      <c r="E6991" s="126" t="s">
        <v>13992</v>
      </c>
      <c r="F6991" s="126" t="s">
        <v>3</v>
      </c>
      <c r="G6991" s="126">
        <v>1580566</v>
      </c>
      <c r="H6991" s="126"/>
      <c r="I6991" s="130" t="s">
        <v>16939</v>
      </c>
      <c r="J6991" s="126"/>
      <c r="K6991" s="126"/>
      <c r="L6991" s="126"/>
      <c r="M6991" s="126"/>
      <c r="N6991" s="226">
        <v>0</v>
      </c>
      <c r="O6991" s="226">
        <v>100</v>
      </c>
      <c r="P6991" s="126" t="s">
        <v>1331</v>
      </c>
    </row>
    <row r="6992" spans="1:16" ht="63.75">
      <c r="A6992" s="126">
        <v>373</v>
      </c>
      <c r="B6992" s="126"/>
      <c r="C6992" s="127" t="s">
        <v>1273</v>
      </c>
      <c r="D6992" s="204">
        <v>43095</v>
      </c>
      <c r="E6992" s="126" t="s">
        <v>13993</v>
      </c>
      <c r="F6992" s="126" t="s">
        <v>3</v>
      </c>
      <c r="G6992" s="126">
        <v>1580567</v>
      </c>
      <c r="H6992" s="126"/>
      <c r="I6992" s="130" t="s">
        <v>16940</v>
      </c>
      <c r="J6992" s="126"/>
      <c r="K6992" s="126"/>
      <c r="L6992" s="126"/>
      <c r="M6992" s="126"/>
      <c r="N6992" s="226">
        <v>0</v>
      </c>
      <c r="O6992" s="226">
        <v>1665.2</v>
      </c>
      <c r="P6992" s="126" t="s">
        <v>1331</v>
      </c>
    </row>
    <row r="6993" spans="1:16" ht="38.25">
      <c r="A6993" s="126">
        <v>254</v>
      </c>
      <c r="B6993" s="126"/>
      <c r="C6993" s="127" t="s">
        <v>780</v>
      </c>
      <c r="D6993" s="204">
        <v>43095</v>
      </c>
      <c r="E6993" s="126" t="s">
        <v>13994</v>
      </c>
      <c r="F6993" s="126" t="s">
        <v>3</v>
      </c>
      <c r="G6993" s="126">
        <v>1580577</v>
      </c>
      <c r="H6993" s="126"/>
      <c r="I6993" s="130" t="s">
        <v>16941</v>
      </c>
      <c r="J6993" s="126"/>
      <c r="K6993" s="126"/>
      <c r="L6993" s="126"/>
      <c r="M6993" s="126"/>
      <c r="N6993" s="226">
        <v>0</v>
      </c>
      <c r="O6993" s="226">
        <v>60</v>
      </c>
      <c r="P6993" s="126" t="s">
        <v>1331</v>
      </c>
    </row>
    <row r="6994" spans="1:16" ht="38.25">
      <c r="A6994" s="126">
        <v>254</v>
      </c>
      <c r="B6994" s="126"/>
      <c r="C6994" s="127" t="s">
        <v>780</v>
      </c>
      <c r="D6994" s="204">
        <v>43095</v>
      </c>
      <c r="E6994" s="126" t="s">
        <v>13995</v>
      </c>
      <c r="F6994" s="126" t="s">
        <v>3</v>
      </c>
      <c r="G6994" s="126">
        <v>1580581</v>
      </c>
      <c r="H6994" s="126"/>
      <c r="I6994" s="130" t="s">
        <v>16942</v>
      </c>
      <c r="J6994" s="126"/>
      <c r="K6994" s="126"/>
      <c r="L6994" s="126"/>
      <c r="M6994" s="126"/>
      <c r="N6994" s="226">
        <v>0</v>
      </c>
      <c r="O6994" s="226">
        <v>80</v>
      </c>
      <c r="P6994" s="126" t="s">
        <v>1331</v>
      </c>
    </row>
    <row r="6995" spans="1:16" ht="51">
      <c r="A6995" s="126" t="s">
        <v>620</v>
      </c>
      <c r="B6995" s="126"/>
      <c r="C6995" s="127" t="s">
        <v>714</v>
      </c>
      <c r="D6995" s="204">
        <v>43095</v>
      </c>
      <c r="E6995" s="126" t="s">
        <v>13996</v>
      </c>
      <c r="F6995" s="126" t="s">
        <v>3</v>
      </c>
      <c r="G6995" s="126">
        <v>1580591</v>
      </c>
      <c r="H6995" s="126"/>
      <c r="I6995" s="130" t="s">
        <v>16943</v>
      </c>
      <c r="J6995" s="126"/>
      <c r="K6995" s="126"/>
      <c r="L6995" s="126"/>
      <c r="M6995" s="126"/>
      <c r="N6995" s="226">
        <v>0</v>
      </c>
      <c r="O6995" s="226">
        <v>216</v>
      </c>
      <c r="P6995" s="126" t="s">
        <v>1331</v>
      </c>
    </row>
    <row r="6996" spans="1:16" ht="51">
      <c r="A6996" s="126">
        <v>20</v>
      </c>
      <c r="B6996" s="126"/>
      <c r="C6996" s="127" t="s">
        <v>694</v>
      </c>
      <c r="D6996" s="204">
        <v>43095</v>
      </c>
      <c r="E6996" s="126" t="s">
        <v>13997</v>
      </c>
      <c r="F6996" s="126" t="s">
        <v>3</v>
      </c>
      <c r="G6996" s="126">
        <v>1580604</v>
      </c>
      <c r="H6996" s="126"/>
      <c r="I6996" s="130" t="s">
        <v>16944</v>
      </c>
      <c r="J6996" s="126"/>
      <c r="K6996" s="126"/>
      <c r="L6996" s="126"/>
      <c r="M6996" s="126"/>
      <c r="N6996" s="226">
        <v>0</v>
      </c>
      <c r="O6996" s="226">
        <v>120</v>
      </c>
      <c r="P6996" s="126" t="s">
        <v>1331</v>
      </c>
    </row>
    <row r="6997" spans="1:16" ht="51">
      <c r="A6997" s="126">
        <v>46</v>
      </c>
      <c r="B6997" s="126"/>
      <c r="C6997" s="127" t="s">
        <v>699</v>
      </c>
      <c r="D6997" s="204">
        <v>43095</v>
      </c>
      <c r="E6997" s="126" t="s">
        <v>13998</v>
      </c>
      <c r="F6997" s="126" t="s">
        <v>3</v>
      </c>
      <c r="G6997" s="126">
        <v>1580633</v>
      </c>
      <c r="H6997" s="126"/>
      <c r="I6997" s="130" t="s">
        <v>16945</v>
      </c>
      <c r="J6997" s="126"/>
      <c r="K6997" s="126"/>
      <c r="L6997" s="126"/>
      <c r="M6997" s="126"/>
      <c r="N6997" s="226">
        <v>0</v>
      </c>
      <c r="O6997" s="226">
        <v>1200</v>
      </c>
      <c r="P6997" s="126" t="s">
        <v>1331</v>
      </c>
    </row>
    <row r="6998" spans="1:16" ht="51">
      <c r="A6998" s="126" t="s">
        <v>620</v>
      </c>
      <c r="B6998" s="126"/>
      <c r="C6998" s="127" t="s">
        <v>714</v>
      </c>
      <c r="D6998" s="204">
        <v>43095</v>
      </c>
      <c r="E6998" s="126" t="s">
        <v>13999</v>
      </c>
      <c r="F6998" s="126" t="s">
        <v>3</v>
      </c>
      <c r="G6998" s="126">
        <v>1580663</v>
      </c>
      <c r="H6998" s="126"/>
      <c r="I6998" s="130" t="s">
        <v>16946</v>
      </c>
      <c r="J6998" s="126"/>
      <c r="K6998" s="126"/>
      <c r="L6998" s="126"/>
      <c r="M6998" s="126"/>
      <c r="N6998" s="226">
        <v>0</v>
      </c>
      <c r="O6998" s="226">
        <v>2664.56</v>
      </c>
      <c r="P6998" s="126" t="s">
        <v>1331</v>
      </c>
    </row>
    <row r="6999" spans="1:16" ht="51">
      <c r="A6999" s="126" t="s">
        <v>620</v>
      </c>
      <c r="B6999" s="126"/>
      <c r="C6999" s="127" t="s">
        <v>714</v>
      </c>
      <c r="D6999" s="204">
        <v>43095</v>
      </c>
      <c r="E6999" s="126" t="s">
        <v>14000</v>
      </c>
      <c r="F6999" s="126" t="s">
        <v>3</v>
      </c>
      <c r="G6999" s="126">
        <v>1580665</v>
      </c>
      <c r="H6999" s="126"/>
      <c r="I6999" s="130" t="s">
        <v>16947</v>
      </c>
      <c r="J6999" s="126"/>
      <c r="K6999" s="126"/>
      <c r="L6999" s="126"/>
      <c r="M6999" s="126"/>
      <c r="N6999" s="226">
        <v>0</v>
      </c>
      <c r="O6999" s="226">
        <v>2555</v>
      </c>
      <c r="P6999" s="126" t="s">
        <v>1331</v>
      </c>
    </row>
    <row r="7000" spans="1:16" ht="51">
      <c r="A7000" s="126" t="s">
        <v>620</v>
      </c>
      <c r="B7000" s="126"/>
      <c r="C7000" s="127" t="s">
        <v>714</v>
      </c>
      <c r="D7000" s="204">
        <v>43095</v>
      </c>
      <c r="E7000" s="126" t="s">
        <v>14001</v>
      </c>
      <c r="F7000" s="126" t="s">
        <v>3</v>
      </c>
      <c r="G7000" s="126">
        <v>1580669</v>
      </c>
      <c r="H7000" s="126"/>
      <c r="I7000" s="130" t="s">
        <v>16947</v>
      </c>
      <c r="J7000" s="126"/>
      <c r="K7000" s="126"/>
      <c r="L7000" s="126"/>
      <c r="M7000" s="126"/>
      <c r="N7000" s="226">
        <v>0</v>
      </c>
      <c r="O7000" s="226">
        <v>4200</v>
      </c>
      <c r="P7000" s="126" t="s">
        <v>1331</v>
      </c>
    </row>
    <row r="7001" spans="1:16" ht="51">
      <c r="A7001" s="126" t="s">
        <v>620</v>
      </c>
      <c r="B7001" s="126"/>
      <c r="C7001" s="127" t="s">
        <v>714</v>
      </c>
      <c r="D7001" s="204">
        <v>43095</v>
      </c>
      <c r="E7001" s="126" t="s">
        <v>14002</v>
      </c>
      <c r="F7001" s="126" t="s">
        <v>3</v>
      </c>
      <c r="G7001" s="126">
        <v>1580671</v>
      </c>
      <c r="H7001" s="126"/>
      <c r="I7001" s="130" t="s">
        <v>16947</v>
      </c>
      <c r="J7001" s="126"/>
      <c r="K7001" s="126"/>
      <c r="L7001" s="126"/>
      <c r="M7001" s="126"/>
      <c r="N7001" s="226">
        <v>0</v>
      </c>
      <c r="O7001" s="226">
        <v>142.5</v>
      </c>
      <c r="P7001" s="126" t="s">
        <v>1331</v>
      </c>
    </row>
    <row r="7002" spans="1:16" ht="51">
      <c r="A7002" s="126">
        <v>20</v>
      </c>
      <c r="B7002" s="126"/>
      <c r="C7002" s="127" t="s">
        <v>694</v>
      </c>
      <c r="D7002" s="204">
        <v>43095</v>
      </c>
      <c r="E7002" s="126" t="s">
        <v>14003</v>
      </c>
      <c r="F7002" s="126" t="s">
        <v>3</v>
      </c>
      <c r="G7002" s="126">
        <v>1580688</v>
      </c>
      <c r="H7002" s="126"/>
      <c r="I7002" s="130" t="s">
        <v>16948</v>
      </c>
      <c r="J7002" s="126"/>
      <c r="K7002" s="126"/>
      <c r="L7002" s="126"/>
      <c r="M7002" s="126"/>
      <c r="N7002" s="226">
        <v>0</v>
      </c>
      <c r="O7002" s="226">
        <v>84</v>
      </c>
      <c r="P7002" s="126" t="s">
        <v>1331</v>
      </c>
    </row>
    <row r="7003" spans="1:16" ht="63.75">
      <c r="A7003" s="126">
        <v>380</v>
      </c>
      <c r="B7003" s="126"/>
      <c r="C7003" s="127" t="s">
        <v>1512</v>
      </c>
      <c r="D7003" s="204">
        <v>43095</v>
      </c>
      <c r="E7003" s="126" t="s">
        <v>14004</v>
      </c>
      <c r="F7003" s="126" t="s">
        <v>3</v>
      </c>
      <c r="G7003" s="126">
        <v>1580690</v>
      </c>
      <c r="H7003" s="126"/>
      <c r="I7003" s="130" t="s">
        <v>16949</v>
      </c>
      <c r="J7003" s="126"/>
      <c r="K7003" s="126"/>
      <c r="L7003" s="126"/>
      <c r="M7003" s="126"/>
      <c r="N7003" s="226">
        <v>0</v>
      </c>
      <c r="O7003" s="226">
        <v>310</v>
      </c>
      <c r="P7003" s="126" t="s">
        <v>1331</v>
      </c>
    </row>
    <row r="7004" spans="1:16" ht="63.75">
      <c r="A7004" s="126">
        <v>380</v>
      </c>
      <c r="B7004" s="126"/>
      <c r="C7004" s="127" t="s">
        <v>1512</v>
      </c>
      <c r="D7004" s="204">
        <v>43095</v>
      </c>
      <c r="E7004" s="126" t="s">
        <v>14005</v>
      </c>
      <c r="F7004" s="126" t="s">
        <v>3</v>
      </c>
      <c r="G7004" s="126">
        <v>1580692</v>
      </c>
      <c r="H7004" s="126"/>
      <c r="I7004" s="130" t="s">
        <v>16949</v>
      </c>
      <c r="J7004" s="126"/>
      <c r="K7004" s="126"/>
      <c r="L7004" s="126"/>
      <c r="M7004" s="126"/>
      <c r="N7004" s="226">
        <v>0</v>
      </c>
      <c r="O7004" s="226">
        <v>1400</v>
      </c>
      <c r="P7004" s="126" t="s">
        <v>1331</v>
      </c>
    </row>
    <row r="7005" spans="1:16" ht="63.75">
      <c r="A7005" s="126">
        <v>66</v>
      </c>
      <c r="B7005" s="126"/>
      <c r="C7005" s="127" t="s">
        <v>705</v>
      </c>
      <c r="D7005" s="204">
        <v>43095</v>
      </c>
      <c r="E7005" s="126" t="s">
        <v>14006</v>
      </c>
      <c r="F7005" s="126" t="s">
        <v>3</v>
      </c>
      <c r="G7005" s="126">
        <v>1580696</v>
      </c>
      <c r="H7005" s="126"/>
      <c r="I7005" s="130" t="s">
        <v>16950</v>
      </c>
      <c r="J7005" s="126"/>
      <c r="K7005" s="126"/>
      <c r="L7005" s="126"/>
      <c r="M7005" s="126"/>
      <c r="N7005" s="226">
        <v>0</v>
      </c>
      <c r="O7005" s="226">
        <v>479.71</v>
      </c>
      <c r="P7005" s="126" t="s">
        <v>1331</v>
      </c>
    </row>
    <row r="7006" spans="1:16" ht="38.25">
      <c r="A7006" s="126">
        <v>574</v>
      </c>
      <c r="B7006" s="126"/>
      <c r="C7006" s="127" t="s">
        <v>851</v>
      </c>
      <c r="D7006" s="204">
        <v>43095</v>
      </c>
      <c r="E7006" s="126" t="s">
        <v>14007</v>
      </c>
      <c r="F7006" s="126" t="s">
        <v>3</v>
      </c>
      <c r="G7006" s="126">
        <v>1580713</v>
      </c>
      <c r="H7006" s="126"/>
      <c r="I7006" s="130" t="s">
        <v>16951</v>
      </c>
      <c r="J7006" s="126"/>
      <c r="K7006" s="126"/>
      <c r="L7006" s="126"/>
      <c r="M7006" s="126"/>
      <c r="N7006" s="226">
        <v>0</v>
      </c>
      <c r="O7006" s="226">
        <v>3546.58</v>
      </c>
      <c r="P7006" s="126" t="s">
        <v>1331</v>
      </c>
    </row>
    <row r="7007" spans="1:16" ht="51">
      <c r="A7007" s="126" t="s">
        <v>620</v>
      </c>
      <c r="B7007" s="126"/>
      <c r="C7007" s="127" t="s">
        <v>714</v>
      </c>
      <c r="D7007" s="204">
        <v>43095</v>
      </c>
      <c r="E7007" s="126" t="s">
        <v>14008</v>
      </c>
      <c r="F7007" s="126" t="s">
        <v>3</v>
      </c>
      <c r="G7007" s="126">
        <v>1580721</v>
      </c>
      <c r="H7007" s="126"/>
      <c r="I7007" s="130" t="s">
        <v>16952</v>
      </c>
      <c r="J7007" s="126"/>
      <c r="K7007" s="126"/>
      <c r="L7007" s="126"/>
      <c r="M7007" s="126"/>
      <c r="N7007" s="226">
        <v>0</v>
      </c>
      <c r="O7007" s="226">
        <v>45</v>
      </c>
      <c r="P7007" s="126" t="s">
        <v>1331</v>
      </c>
    </row>
    <row r="7008" spans="1:16" ht="38.25">
      <c r="A7008" s="126">
        <v>254</v>
      </c>
      <c r="B7008" s="126"/>
      <c r="C7008" s="127" t="s">
        <v>780</v>
      </c>
      <c r="D7008" s="204">
        <v>43095</v>
      </c>
      <c r="E7008" s="126" t="s">
        <v>14009</v>
      </c>
      <c r="F7008" s="126" t="s">
        <v>3</v>
      </c>
      <c r="G7008" s="126">
        <v>1580722</v>
      </c>
      <c r="H7008" s="126"/>
      <c r="I7008" s="130" t="s">
        <v>16953</v>
      </c>
      <c r="J7008" s="126"/>
      <c r="K7008" s="126"/>
      <c r="L7008" s="126"/>
      <c r="M7008" s="126"/>
      <c r="N7008" s="226">
        <v>0</v>
      </c>
      <c r="O7008" s="226">
        <v>55</v>
      </c>
      <c r="P7008" s="126" t="s">
        <v>1331</v>
      </c>
    </row>
    <row r="7009" spans="1:16" ht="51">
      <c r="A7009" s="126">
        <v>513</v>
      </c>
      <c r="B7009" s="126"/>
      <c r="C7009" s="127" t="s">
        <v>201</v>
      </c>
      <c r="D7009" s="204">
        <v>43095</v>
      </c>
      <c r="E7009" s="126" t="s">
        <v>14010</v>
      </c>
      <c r="F7009" s="126" t="s">
        <v>3</v>
      </c>
      <c r="G7009" s="126">
        <v>1580723</v>
      </c>
      <c r="H7009" s="126"/>
      <c r="I7009" s="130" t="s">
        <v>16954</v>
      </c>
      <c r="J7009" s="126"/>
      <c r="K7009" s="126"/>
      <c r="L7009" s="126"/>
      <c r="M7009" s="126"/>
      <c r="N7009" s="226">
        <v>0</v>
      </c>
      <c r="O7009" s="226">
        <v>133</v>
      </c>
      <c r="P7009" s="126" t="s">
        <v>1331</v>
      </c>
    </row>
    <row r="7010" spans="1:16" ht="38.25">
      <c r="A7010" s="126">
        <v>292</v>
      </c>
      <c r="B7010" s="126"/>
      <c r="C7010" s="127" t="s">
        <v>152</v>
      </c>
      <c r="D7010" s="204">
        <v>43095</v>
      </c>
      <c r="E7010" s="126" t="s">
        <v>14011</v>
      </c>
      <c r="F7010" s="126" t="s">
        <v>3</v>
      </c>
      <c r="G7010" s="126">
        <v>1580746</v>
      </c>
      <c r="H7010" s="126"/>
      <c r="I7010" s="130" t="s">
        <v>16955</v>
      </c>
      <c r="J7010" s="126"/>
      <c r="K7010" s="126"/>
      <c r="L7010" s="126"/>
      <c r="M7010" s="126"/>
      <c r="N7010" s="226">
        <v>0</v>
      </c>
      <c r="O7010" s="226">
        <v>0.09</v>
      </c>
      <c r="P7010" s="126" t="s">
        <v>1331</v>
      </c>
    </row>
    <row r="7011" spans="1:16" ht="51">
      <c r="A7011" s="126">
        <v>70</v>
      </c>
      <c r="B7011" s="126"/>
      <c r="C7011" s="127" t="s">
        <v>706</v>
      </c>
      <c r="D7011" s="204">
        <v>43095</v>
      </c>
      <c r="E7011" s="126" t="s">
        <v>14012</v>
      </c>
      <c r="F7011" s="126" t="s">
        <v>3</v>
      </c>
      <c r="G7011" s="126">
        <v>1580748</v>
      </c>
      <c r="H7011" s="126"/>
      <c r="I7011" s="130" t="s">
        <v>16956</v>
      </c>
      <c r="J7011" s="126"/>
      <c r="K7011" s="126"/>
      <c r="L7011" s="126"/>
      <c r="M7011" s="126"/>
      <c r="N7011" s="226">
        <v>0</v>
      </c>
      <c r="O7011" s="226">
        <v>310</v>
      </c>
      <c r="P7011" s="126" t="s">
        <v>12606</v>
      </c>
    </row>
    <row r="7012" spans="1:16" ht="38.25">
      <c r="A7012" s="126">
        <v>292</v>
      </c>
      <c r="B7012" s="126"/>
      <c r="C7012" s="127" t="s">
        <v>152</v>
      </c>
      <c r="D7012" s="204">
        <v>43095</v>
      </c>
      <c r="E7012" s="126" t="s">
        <v>14013</v>
      </c>
      <c r="F7012" s="126" t="s">
        <v>3</v>
      </c>
      <c r="G7012" s="126">
        <v>1580750</v>
      </c>
      <c r="H7012" s="126"/>
      <c r="I7012" s="130" t="s">
        <v>16955</v>
      </c>
      <c r="J7012" s="126"/>
      <c r="K7012" s="126"/>
      <c r="L7012" s="126"/>
      <c r="M7012" s="126"/>
      <c r="N7012" s="226">
        <v>0</v>
      </c>
      <c r="O7012" s="226">
        <v>0.65</v>
      </c>
      <c r="P7012" s="126" t="s">
        <v>1331</v>
      </c>
    </row>
    <row r="7013" spans="1:16" ht="51">
      <c r="A7013" s="126">
        <v>15</v>
      </c>
      <c r="B7013" s="126"/>
      <c r="C7013" s="127" t="s">
        <v>692</v>
      </c>
      <c r="D7013" s="204">
        <v>43095</v>
      </c>
      <c r="E7013" s="126" t="s">
        <v>14014</v>
      </c>
      <c r="F7013" s="126" t="s">
        <v>3</v>
      </c>
      <c r="G7013" s="126">
        <v>1580764</v>
      </c>
      <c r="H7013" s="126"/>
      <c r="I7013" s="130" t="s">
        <v>16957</v>
      </c>
      <c r="J7013" s="126"/>
      <c r="K7013" s="126"/>
      <c r="L7013" s="126"/>
      <c r="M7013" s="126"/>
      <c r="N7013" s="226">
        <v>0</v>
      </c>
      <c r="O7013" s="226">
        <v>1.6</v>
      </c>
      <c r="P7013" s="126" t="s">
        <v>1331</v>
      </c>
    </row>
    <row r="7014" spans="1:16" ht="51">
      <c r="A7014" s="126" t="s">
        <v>620</v>
      </c>
      <c r="B7014" s="126"/>
      <c r="C7014" s="127" t="s">
        <v>714</v>
      </c>
      <c r="D7014" s="204">
        <v>43095</v>
      </c>
      <c r="E7014" s="126" t="s">
        <v>14015</v>
      </c>
      <c r="F7014" s="126" t="s">
        <v>3</v>
      </c>
      <c r="G7014" s="126">
        <v>1580772</v>
      </c>
      <c r="H7014" s="126"/>
      <c r="I7014" s="130" t="s">
        <v>16958</v>
      </c>
      <c r="J7014" s="126"/>
      <c r="K7014" s="126"/>
      <c r="L7014" s="126"/>
      <c r="M7014" s="126"/>
      <c r="N7014" s="226">
        <v>0</v>
      </c>
      <c r="O7014" s="226">
        <v>32.71</v>
      </c>
      <c r="P7014" s="126" t="s">
        <v>1331</v>
      </c>
    </row>
    <row r="7015" spans="1:16" ht="51">
      <c r="A7015" s="126" t="s">
        <v>620</v>
      </c>
      <c r="B7015" s="126"/>
      <c r="C7015" s="127" t="s">
        <v>714</v>
      </c>
      <c r="D7015" s="204">
        <v>43095</v>
      </c>
      <c r="E7015" s="126" t="s">
        <v>14016</v>
      </c>
      <c r="F7015" s="126" t="s">
        <v>3</v>
      </c>
      <c r="G7015" s="126">
        <v>1580795</v>
      </c>
      <c r="H7015" s="126"/>
      <c r="I7015" s="130" t="s">
        <v>16473</v>
      </c>
      <c r="J7015" s="126"/>
      <c r="K7015" s="126"/>
      <c r="L7015" s="126"/>
      <c r="M7015" s="126"/>
      <c r="N7015" s="226">
        <v>0</v>
      </c>
      <c r="O7015" s="226">
        <v>300</v>
      </c>
      <c r="P7015" s="126" t="s">
        <v>1331</v>
      </c>
    </row>
    <row r="7016" spans="1:16" ht="51">
      <c r="A7016" s="126">
        <v>46</v>
      </c>
      <c r="B7016" s="126"/>
      <c r="C7016" s="127" t="s">
        <v>699</v>
      </c>
      <c r="D7016" s="204">
        <v>43095</v>
      </c>
      <c r="E7016" s="126" t="s">
        <v>14017</v>
      </c>
      <c r="F7016" s="126" t="s">
        <v>3</v>
      </c>
      <c r="G7016" s="126">
        <v>1580805</v>
      </c>
      <c r="H7016" s="126"/>
      <c r="I7016" s="130" t="s">
        <v>16959</v>
      </c>
      <c r="J7016" s="126"/>
      <c r="K7016" s="126"/>
      <c r="L7016" s="126"/>
      <c r="M7016" s="126"/>
      <c r="N7016" s="226">
        <v>0</v>
      </c>
      <c r="O7016" s="226">
        <v>22581.119999999999</v>
      </c>
      <c r="P7016" s="126" t="s">
        <v>1331</v>
      </c>
    </row>
    <row r="7017" spans="1:16" ht="51">
      <c r="A7017" s="126">
        <v>283</v>
      </c>
      <c r="B7017" s="126"/>
      <c r="C7017" s="127" t="s">
        <v>146</v>
      </c>
      <c r="D7017" s="204">
        <v>43095</v>
      </c>
      <c r="E7017" s="126" t="s">
        <v>14018</v>
      </c>
      <c r="F7017" s="126" t="s">
        <v>3</v>
      </c>
      <c r="G7017" s="126">
        <v>1580856</v>
      </c>
      <c r="H7017" s="126"/>
      <c r="I7017" s="130" t="s">
        <v>16960</v>
      </c>
      <c r="J7017" s="126"/>
      <c r="K7017" s="126"/>
      <c r="L7017" s="126"/>
      <c r="M7017" s="126"/>
      <c r="N7017" s="226">
        <v>0</v>
      </c>
      <c r="O7017" s="226">
        <v>28</v>
      </c>
      <c r="P7017" s="126" t="s">
        <v>1331</v>
      </c>
    </row>
    <row r="7018" spans="1:16" ht="63.75">
      <c r="A7018" s="126">
        <v>681</v>
      </c>
      <c r="B7018" s="126"/>
      <c r="C7018" s="127" t="s">
        <v>238</v>
      </c>
      <c r="D7018" s="204">
        <v>43096</v>
      </c>
      <c r="E7018" s="126" t="s">
        <v>14019</v>
      </c>
      <c r="F7018" s="126" t="s">
        <v>3</v>
      </c>
      <c r="G7018" s="126">
        <v>1580967</v>
      </c>
      <c r="H7018" s="126"/>
      <c r="I7018" s="130" t="s">
        <v>16961</v>
      </c>
      <c r="J7018" s="126"/>
      <c r="K7018" s="126"/>
      <c r="L7018" s="126"/>
      <c r="M7018" s="126"/>
      <c r="N7018" s="226">
        <v>0</v>
      </c>
      <c r="O7018" s="226">
        <v>666056</v>
      </c>
      <c r="P7018" s="126" t="s">
        <v>1331</v>
      </c>
    </row>
    <row r="7019" spans="1:16" ht="51">
      <c r="A7019" s="126">
        <v>35</v>
      </c>
      <c r="B7019" s="126"/>
      <c r="C7019" s="127" t="s">
        <v>697</v>
      </c>
      <c r="D7019" s="204">
        <v>43096</v>
      </c>
      <c r="E7019" s="126" t="s">
        <v>14020</v>
      </c>
      <c r="F7019" s="126" t="s">
        <v>3</v>
      </c>
      <c r="G7019" s="126">
        <v>1581015</v>
      </c>
      <c r="H7019" s="126"/>
      <c r="I7019" s="130" t="s">
        <v>16962</v>
      </c>
      <c r="J7019" s="126"/>
      <c r="K7019" s="126"/>
      <c r="L7019" s="126"/>
      <c r="M7019" s="126"/>
      <c r="N7019" s="226">
        <v>0</v>
      </c>
      <c r="O7019" s="226">
        <v>84802</v>
      </c>
      <c r="P7019" s="126" t="s">
        <v>1331</v>
      </c>
    </row>
    <row r="7020" spans="1:16" ht="51">
      <c r="A7020" s="126">
        <v>35</v>
      </c>
      <c r="B7020" s="126"/>
      <c r="C7020" s="127" t="s">
        <v>697</v>
      </c>
      <c r="D7020" s="204">
        <v>43096</v>
      </c>
      <c r="E7020" s="126" t="s">
        <v>14021</v>
      </c>
      <c r="F7020" s="126" t="s">
        <v>3</v>
      </c>
      <c r="G7020" s="126">
        <v>1581026</v>
      </c>
      <c r="H7020" s="126"/>
      <c r="I7020" s="130" t="s">
        <v>16963</v>
      </c>
      <c r="J7020" s="126"/>
      <c r="K7020" s="126"/>
      <c r="L7020" s="126"/>
      <c r="M7020" s="126"/>
      <c r="N7020" s="226">
        <v>0</v>
      </c>
      <c r="O7020" s="226">
        <v>8000</v>
      </c>
      <c r="P7020" s="126" t="s">
        <v>1331</v>
      </c>
    </row>
    <row r="7021" spans="1:16" ht="51">
      <c r="A7021" s="126">
        <v>35</v>
      </c>
      <c r="B7021" s="126"/>
      <c r="C7021" s="127" t="s">
        <v>697</v>
      </c>
      <c r="D7021" s="204">
        <v>43096</v>
      </c>
      <c r="E7021" s="126" t="s">
        <v>14022</v>
      </c>
      <c r="F7021" s="126" t="s">
        <v>3</v>
      </c>
      <c r="G7021" s="126">
        <v>1581031</v>
      </c>
      <c r="H7021" s="126"/>
      <c r="I7021" s="130" t="s">
        <v>16964</v>
      </c>
      <c r="J7021" s="126"/>
      <c r="K7021" s="126"/>
      <c r="L7021" s="126"/>
      <c r="M7021" s="126"/>
      <c r="N7021" s="226">
        <v>0</v>
      </c>
      <c r="O7021" s="226">
        <v>6415.65</v>
      </c>
      <c r="P7021" s="126" t="s">
        <v>1331</v>
      </c>
    </row>
    <row r="7022" spans="1:16" ht="51">
      <c r="A7022" s="126">
        <v>35</v>
      </c>
      <c r="B7022" s="126"/>
      <c r="C7022" s="127" t="s">
        <v>697</v>
      </c>
      <c r="D7022" s="204">
        <v>43096</v>
      </c>
      <c r="E7022" s="126" t="s">
        <v>14023</v>
      </c>
      <c r="F7022" s="126" t="s">
        <v>3</v>
      </c>
      <c r="G7022" s="126">
        <v>1581035</v>
      </c>
      <c r="H7022" s="126"/>
      <c r="I7022" s="130" t="s">
        <v>16965</v>
      </c>
      <c r="J7022" s="126"/>
      <c r="K7022" s="126"/>
      <c r="L7022" s="126"/>
      <c r="M7022" s="126"/>
      <c r="N7022" s="226">
        <v>0</v>
      </c>
      <c r="O7022" s="226">
        <v>72000</v>
      </c>
      <c r="P7022" s="126" t="s">
        <v>1331</v>
      </c>
    </row>
    <row r="7023" spans="1:16" ht="63.75">
      <c r="A7023" s="126">
        <v>35</v>
      </c>
      <c r="B7023" s="126"/>
      <c r="C7023" s="127" t="s">
        <v>697</v>
      </c>
      <c r="D7023" s="204">
        <v>43096</v>
      </c>
      <c r="E7023" s="126" t="s">
        <v>14024</v>
      </c>
      <c r="F7023" s="126" t="s">
        <v>3</v>
      </c>
      <c r="G7023" s="126">
        <v>1581039</v>
      </c>
      <c r="H7023" s="126"/>
      <c r="I7023" s="130" t="s">
        <v>16966</v>
      </c>
      <c r="J7023" s="126"/>
      <c r="K7023" s="126"/>
      <c r="L7023" s="126"/>
      <c r="M7023" s="126"/>
      <c r="N7023" s="226">
        <v>0</v>
      </c>
      <c r="O7023" s="226">
        <v>8000</v>
      </c>
      <c r="P7023" s="126" t="s">
        <v>1331</v>
      </c>
    </row>
    <row r="7024" spans="1:16" ht="51">
      <c r="A7024" s="126">
        <v>224</v>
      </c>
      <c r="B7024" s="126"/>
      <c r="C7024" s="127" t="s">
        <v>120</v>
      </c>
      <c r="D7024" s="204">
        <v>43096</v>
      </c>
      <c r="E7024" s="126" t="s">
        <v>14025</v>
      </c>
      <c r="F7024" s="126" t="s">
        <v>3</v>
      </c>
      <c r="G7024" s="126">
        <v>1581044</v>
      </c>
      <c r="H7024" s="126"/>
      <c r="I7024" s="130" t="s">
        <v>16967</v>
      </c>
      <c r="J7024" s="126"/>
      <c r="K7024" s="126"/>
      <c r="L7024" s="126"/>
      <c r="M7024" s="126"/>
      <c r="N7024" s="226">
        <v>0</v>
      </c>
      <c r="O7024" s="226">
        <v>1.1399999999999999</v>
      </c>
      <c r="P7024" s="126" t="s">
        <v>1331</v>
      </c>
    </row>
    <row r="7025" spans="1:16" ht="63.75">
      <c r="A7025" s="126">
        <v>35</v>
      </c>
      <c r="B7025" s="126"/>
      <c r="C7025" s="127" t="s">
        <v>697</v>
      </c>
      <c r="D7025" s="204">
        <v>43096</v>
      </c>
      <c r="E7025" s="126" t="s">
        <v>14026</v>
      </c>
      <c r="F7025" s="126" t="s">
        <v>3</v>
      </c>
      <c r="G7025" s="126">
        <v>1581045</v>
      </c>
      <c r="H7025" s="126"/>
      <c r="I7025" s="130" t="s">
        <v>16968</v>
      </c>
      <c r="J7025" s="126"/>
      <c r="K7025" s="126"/>
      <c r="L7025" s="126"/>
      <c r="M7025" s="126"/>
      <c r="N7025" s="226">
        <v>0</v>
      </c>
      <c r="O7025" s="226">
        <v>9000</v>
      </c>
      <c r="P7025" s="126" t="s">
        <v>1331</v>
      </c>
    </row>
    <row r="7026" spans="1:16" ht="51">
      <c r="A7026" s="126">
        <v>254</v>
      </c>
      <c r="B7026" s="126"/>
      <c r="C7026" s="127" t="s">
        <v>780</v>
      </c>
      <c r="D7026" s="204">
        <v>43096</v>
      </c>
      <c r="E7026" s="126" t="s">
        <v>14027</v>
      </c>
      <c r="F7026" s="126" t="s">
        <v>3</v>
      </c>
      <c r="G7026" s="126">
        <v>1581046</v>
      </c>
      <c r="H7026" s="126"/>
      <c r="I7026" s="130" t="s">
        <v>16969</v>
      </c>
      <c r="J7026" s="126"/>
      <c r="K7026" s="126"/>
      <c r="L7026" s="126"/>
      <c r="M7026" s="126"/>
      <c r="N7026" s="226">
        <v>0</v>
      </c>
      <c r="O7026" s="226">
        <v>2800</v>
      </c>
      <c r="P7026" s="126" t="s">
        <v>1331</v>
      </c>
    </row>
    <row r="7027" spans="1:16" ht="51">
      <c r="A7027" s="126">
        <v>35</v>
      </c>
      <c r="B7027" s="126"/>
      <c r="C7027" s="127" t="s">
        <v>697</v>
      </c>
      <c r="D7027" s="204">
        <v>43096</v>
      </c>
      <c r="E7027" s="126" t="s">
        <v>14028</v>
      </c>
      <c r="F7027" s="126" t="s">
        <v>3</v>
      </c>
      <c r="G7027" s="126">
        <v>1581049</v>
      </c>
      <c r="H7027" s="126"/>
      <c r="I7027" s="130" t="s">
        <v>16970</v>
      </c>
      <c r="J7027" s="126"/>
      <c r="K7027" s="126"/>
      <c r="L7027" s="126"/>
      <c r="M7027" s="126"/>
      <c r="N7027" s="226">
        <v>0</v>
      </c>
      <c r="O7027" s="226">
        <v>10224</v>
      </c>
      <c r="P7027" s="126" t="s">
        <v>1331</v>
      </c>
    </row>
    <row r="7028" spans="1:16" ht="51">
      <c r="A7028" s="126">
        <v>224</v>
      </c>
      <c r="B7028" s="126"/>
      <c r="C7028" s="127" t="s">
        <v>120</v>
      </c>
      <c r="D7028" s="204">
        <v>43096</v>
      </c>
      <c r="E7028" s="126" t="s">
        <v>14029</v>
      </c>
      <c r="F7028" s="126" t="s">
        <v>3</v>
      </c>
      <c r="G7028" s="126">
        <v>1581050</v>
      </c>
      <c r="H7028" s="126"/>
      <c r="I7028" s="130" t="s">
        <v>16971</v>
      </c>
      <c r="J7028" s="126"/>
      <c r="K7028" s="126"/>
      <c r="L7028" s="126"/>
      <c r="M7028" s="126"/>
      <c r="N7028" s="226">
        <v>0</v>
      </c>
      <c r="O7028" s="226">
        <v>3000</v>
      </c>
      <c r="P7028" s="126" t="s">
        <v>1331</v>
      </c>
    </row>
    <row r="7029" spans="1:16" ht="51">
      <c r="A7029" s="126">
        <v>35</v>
      </c>
      <c r="B7029" s="126"/>
      <c r="C7029" s="127" t="s">
        <v>697</v>
      </c>
      <c r="D7029" s="204">
        <v>43096</v>
      </c>
      <c r="E7029" s="126" t="s">
        <v>14030</v>
      </c>
      <c r="F7029" s="126" t="s">
        <v>3</v>
      </c>
      <c r="G7029" s="126">
        <v>1581059</v>
      </c>
      <c r="H7029" s="126"/>
      <c r="I7029" s="130" t="s">
        <v>16972</v>
      </c>
      <c r="J7029" s="126"/>
      <c r="K7029" s="126"/>
      <c r="L7029" s="126"/>
      <c r="M7029" s="126"/>
      <c r="N7029" s="226">
        <v>0</v>
      </c>
      <c r="O7029" s="226">
        <v>108329.5</v>
      </c>
      <c r="P7029" s="126" t="s">
        <v>1331</v>
      </c>
    </row>
    <row r="7030" spans="1:16" ht="51">
      <c r="A7030" s="126">
        <v>46</v>
      </c>
      <c r="B7030" s="126"/>
      <c r="C7030" s="127" t="s">
        <v>699</v>
      </c>
      <c r="D7030" s="204">
        <v>43096</v>
      </c>
      <c r="E7030" s="126" t="s">
        <v>14031</v>
      </c>
      <c r="F7030" s="126" t="s">
        <v>3</v>
      </c>
      <c r="G7030" s="126">
        <v>1581060</v>
      </c>
      <c r="H7030" s="126"/>
      <c r="I7030" s="130" t="s">
        <v>16973</v>
      </c>
      <c r="J7030" s="126"/>
      <c r="K7030" s="126"/>
      <c r="L7030" s="126"/>
      <c r="M7030" s="126"/>
      <c r="N7030" s="226">
        <v>0</v>
      </c>
      <c r="O7030" s="226">
        <v>31173.03</v>
      </c>
      <c r="P7030" s="126" t="s">
        <v>1331</v>
      </c>
    </row>
    <row r="7031" spans="1:16" ht="51">
      <c r="A7031" s="126">
        <v>35</v>
      </c>
      <c r="B7031" s="126"/>
      <c r="C7031" s="127" t="s">
        <v>697</v>
      </c>
      <c r="D7031" s="204">
        <v>43096</v>
      </c>
      <c r="E7031" s="126" t="s">
        <v>14032</v>
      </c>
      <c r="F7031" s="126" t="s">
        <v>3</v>
      </c>
      <c r="G7031" s="126">
        <v>1581061</v>
      </c>
      <c r="H7031" s="126"/>
      <c r="I7031" s="130" t="s">
        <v>16974</v>
      </c>
      <c r="J7031" s="126"/>
      <c r="K7031" s="126"/>
      <c r="L7031" s="126"/>
      <c r="M7031" s="126"/>
      <c r="N7031" s="226">
        <v>0</v>
      </c>
      <c r="O7031" s="226">
        <v>5000</v>
      </c>
      <c r="P7031" s="126" t="s">
        <v>1331</v>
      </c>
    </row>
    <row r="7032" spans="1:16" ht="51">
      <c r="A7032" s="126">
        <v>35</v>
      </c>
      <c r="B7032" s="126"/>
      <c r="C7032" s="127" t="s">
        <v>697</v>
      </c>
      <c r="D7032" s="204">
        <v>43096</v>
      </c>
      <c r="E7032" s="126" t="s">
        <v>14033</v>
      </c>
      <c r="F7032" s="126" t="s">
        <v>3</v>
      </c>
      <c r="G7032" s="126">
        <v>1581063</v>
      </c>
      <c r="H7032" s="126"/>
      <c r="I7032" s="130" t="s">
        <v>16975</v>
      </c>
      <c r="J7032" s="126"/>
      <c r="K7032" s="126"/>
      <c r="L7032" s="126"/>
      <c r="M7032" s="126"/>
      <c r="N7032" s="226">
        <v>0</v>
      </c>
      <c r="O7032" s="226">
        <v>112</v>
      </c>
      <c r="P7032" s="126" t="s">
        <v>1331</v>
      </c>
    </row>
    <row r="7033" spans="1:16" ht="51">
      <c r="A7033" s="126">
        <v>35</v>
      </c>
      <c r="B7033" s="126"/>
      <c r="C7033" s="127" t="s">
        <v>697</v>
      </c>
      <c r="D7033" s="204">
        <v>43096</v>
      </c>
      <c r="E7033" s="126" t="s">
        <v>14034</v>
      </c>
      <c r="F7033" s="126" t="s">
        <v>3</v>
      </c>
      <c r="G7033" s="126">
        <v>1581065</v>
      </c>
      <c r="H7033" s="126"/>
      <c r="I7033" s="130" t="s">
        <v>16976</v>
      </c>
      <c r="J7033" s="126"/>
      <c r="K7033" s="126"/>
      <c r="L7033" s="126"/>
      <c r="M7033" s="126"/>
      <c r="N7033" s="226">
        <v>0</v>
      </c>
      <c r="O7033" s="226">
        <v>10000</v>
      </c>
      <c r="P7033" s="126" t="s">
        <v>1331</v>
      </c>
    </row>
    <row r="7034" spans="1:16" ht="51">
      <c r="A7034" s="126">
        <v>35</v>
      </c>
      <c r="B7034" s="126"/>
      <c r="C7034" s="127" t="s">
        <v>697</v>
      </c>
      <c r="D7034" s="204">
        <v>43096</v>
      </c>
      <c r="E7034" s="126" t="s">
        <v>14035</v>
      </c>
      <c r="F7034" s="126" t="s">
        <v>3</v>
      </c>
      <c r="G7034" s="126">
        <v>1581067</v>
      </c>
      <c r="H7034" s="126"/>
      <c r="I7034" s="130" t="s">
        <v>16977</v>
      </c>
      <c r="J7034" s="126"/>
      <c r="K7034" s="126"/>
      <c r="L7034" s="126"/>
      <c r="M7034" s="126"/>
      <c r="N7034" s="226">
        <v>0</v>
      </c>
      <c r="O7034" s="226">
        <v>10000</v>
      </c>
      <c r="P7034" s="126" t="s">
        <v>1331</v>
      </c>
    </row>
    <row r="7035" spans="1:16" ht="51">
      <c r="A7035" s="126">
        <v>86</v>
      </c>
      <c r="B7035" s="126"/>
      <c r="C7035" s="127" t="s">
        <v>711</v>
      </c>
      <c r="D7035" s="204">
        <v>43096</v>
      </c>
      <c r="E7035" s="126" t="s">
        <v>14036</v>
      </c>
      <c r="F7035" s="126" t="s">
        <v>3</v>
      </c>
      <c r="G7035" s="126">
        <v>1581068</v>
      </c>
      <c r="H7035" s="126"/>
      <c r="I7035" s="130" t="s">
        <v>16978</v>
      </c>
      <c r="J7035" s="126"/>
      <c r="K7035" s="126"/>
      <c r="L7035" s="126"/>
      <c r="M7035" s="126"/>
      <c r="N7035" s="226">
        <v>0</v>
      </c>
      <c r="O7035" s="226">
        <v>1962</v>
      </c>
      <c r="P7035" s="126" t="s">
        <v>1331</v>
      </c>
    </row>
    <row r="7036" spans="1:16" ht="51">
      <c r="A7036" s="126">
        <v>35</v>
      </c>
      <c r="B7036" s="126"/>
      <c r="C7036" s="127" t="s">
        <v>697</v>
      </c>
      <c r="D7036" s="204">
        <v>43096</v>
      </c>
      <c r="E7036" s="126" t="s">
        <v>14037</v>
      </c>
      <c r="F7036" s="126" t="s">
        <v>3</v>
      </c>
      <c r="G7036" s="126">
        <v>1581070</v>
      </c>
      <c r="H7036" s="126"/>
      <c r="I7036" s="130" t="s">
        <v>16979</v>
      </c>
      <c r="J7036" s="126"/>
      <c r="K7036" s="126"/>
      <c r="L7036" s="126"/>
      <c r="M7036" s="126"/>
      <c r="N7036" s="226">
        <v>0</v>
      </c>
      <c r="O7036" s="226">
        <v>3132</v>
      </c>
      <c r="P7036" s="126" t="s">
        <v>1331</v>
      </c>
    </row>
    <row r="7037" spans="1:16" ht="51">
      <c r="A7037" s="126">
        <v>35</v>
      </c>
      <c r="B7037" s="126"/>
      <c r="C7037" s="127" t="s">
        <v>697</v>
      </c>
      <c r="D7037" s="204">
        <v>43096</v>
      </c>
      <c r="E7037" s="126" t="s">
        <v>14038</v>
      </c>
      <c r="F7037" s="126" t="s">
        <v>3</v>
      </c>
      <c r="G7037" s="126">
        <v>1581072</v>
      </c>
      <c r="H7037" s="126"/>
      <c r="I7037" s="130" t="s">
        <v>16980</v>
      </c>
      <c r="J7037" s="126"/>
      <c r="K7037" s="126"/>
      <c r="L7037" s="126"/>
      <c r="M7037" s="126"/>
      <c r="N7037" s="226">
        <v>0</v>
      </c>
      <c r="O7037" s="226">
        <v>8000</v>
      </c>
      <c r="P7037" s="126" t="s">
        <v>1331</v>
      </c>
    </row>
    <row r="7038" spans="1:16" ht="51">
      <c r="A7038" s="126">
        <v>86</v>
      </c>
      <c r="B7038" s="126"/>
      <c r="C7038" s="127" t="s">
        <v>711</v>
      </c>
      <c r="D7038" s="204">
        <v>43096</v>
      </c>
      <c r="E7038" s="126" t="s">
        <v>14039</v>
      </c>
      <c r="F7038" s="126" t="s">
        <v>3</v>
      </c>
      <c r="G7038" s="126">
        <v>1581074</v>
      </c>
      <c r="H7038" s="126"/>
      <c r="I7038" s="130" t="s">
        <v>16981</v>
      </c>
      <c r="J7038" s="126"/>
      <c r="K7038" s="126"/>
      <c r="L7038" s="126"/>
      <c r="M7038" s="126"/>
      <c r="N7038" s="226">
        <v>0</v>
      </c>
      <c r="O7038" s="226">
        <v>1458</v>
      </c>
      <c r="P7038" s="126" t="s">
        <v>1331</v>
      </c>
    </row>
    <row r="7039" spans="1:16" ht="63.75">
      <c r="A7039" s="126">
        <v>81</v>
      </c>
      <c r="B7039" s="126"/>
      <c r="C7039" s="127" t="s">
        <v>710</v>
      </c>
      <c r="D7039" s="204">
        <v>43096</v>
      </c>
      <c r="E7039" s="126" t="s">
        <v>14040</v>
      </c>
      <c r="F7039" s="126" t="s">
        <v>3</v>
      </c>
      <c r="G7039" s="126">
        <v>1581076</v>
      </c>
      <c r="H7039" s="126"/>
      <c r="I7039" s="130" t="s">
        <v>16982</v>
      </c>
      <c r="J7039" s="126"/>
      <c r="K7039" s="126"/>
      <c r="L7039" s="126"/>
      <c r="M7039" s="126"/>
      <c r="N7039" s="226">
        <v>0</v>
      </c>
      <c r="O7039" s="226">
        <v>822696</v>
      </c>
      <c r="P7039" s="126" t="s">
        <v>1331</v>
      </c>
    </row>
    <row r="7040" spans="1:16" ht="51">
      <c r="A7040" s="126">
        <v>86</v>
      </c>
      <c r="B7040" s="126"/>
      <c r="C7040" s="127" t="s">
        <v>711</v>
      </c>
      <c r="D7040" s="204">
        <v>43096</v>
      </c>
      <c r="E7040" s="126" t="s">
        <v>14041</v>
      </c>
      <c r="F7040" s="126" t="s">
        <v>3</v>
      </c>
      <c r="G7040" s="126">
        <v>1581077</v>
      </c>
      <c r="H7040" s="126"/>
      <c r="I7040" s="130" t="s">
        <v>16983</v>
      </c>
      <c r="J7040" s="126"/>
      <c r="K7040" s="126"/>
      <c r="L7040" s="126"/>
      <c r="M7040" s="126"/>
      <c r="N7040" s="226">
        <v>0</v>
      </c>
      <c r="O7040" s="226">
        <v>558</v>
      </c>
      <c r="P7040" s="126" t="s">
        <v>1331</v>
      </c>
    </row>
    <row r="7041" spans="1:16" ht="51">
      <c r="A7041" s="126">
        <v>86</v>
      </c>
      <c r="B7041" s="126"/>
      <c r="C7041" s="127" t="s">
        <v>711</v>
      </c>
      <c r="D7041" s="204">
        <v>43096</v>
      </c>
      <c r="E7041" s="126" t="s">
        <v>14042</v>
      </c>
      <c r="F7041" s="126" t="s">
        <v>3</v>
      </c>
      <c r="G7041" s="126">
        <v>1581081</v>
      </c>
      <c r="H7041" s="126"/>
      <c r="I7041" s="130" t="s">
        <v>16984</v>
      </c>
      <c r="J7041" s="126"/>
      <c r="K7041" s="126"/>
      <c r="L7041" s="126"/>
      <c r="M7041" s="126"/>
      <c r="N7041" s="226">
        <v>0</v>
      </c>
      <c r="O7041" s="226">
        <v>5400</v>
      </c>
      <c r="P7041" s="126" t="s">
        <v>1331</v>
      </c>
    </row>
    <row r="7042" spans="1:16" ht="51">
      <c r="A7042" s="126">
        <v>86</v>
      </c>
      <c r="B7042" s="126"/>
      <c r="C7042" s="127" t="s">
        <v>711</v>
      </c>
      <c r="D7042" s="204">
        <v>43096</v>
      </c>
      <c r="E7042" s="126" t="s">
        <v>14043</v>
      </c>
      <c r="F7042" s="126" t="s">
        <v>3</v>
      </c>
      <c r="G7042" s="126">
        <v>1581083</v>
      </c>
      <c r="H7042" s="126"/>
      <c r="I7042" s="130" t="s">
        <v>16985</v>
      </c>
      <c r="J7042" s="126"/>
      <c r="K7042" s="126"/>
      <c r="L7042" s="126"/>
      <c r="M7042" s="126"/>
      <c r="N7042" s="226">
        <v>0</v>
      </c>
      <c r="O7042" s="226">
        <v>2268</v>
      </c>
      <c r="P7042" s="126" t="s">
        <v>1331</v>
      </c>
    </row>
    <row r="7043" spans="1:16" ht="51">
      <c r="A7043" s="126">
        <v>86</v>
      </c>
      <c r="B7043" s="126"/>
      <c r="C7043" s="127" t="s">
        <v>711</v>
      </c>
      <c r="D7043" s="204">
        <v>43096</v>
      </c>
      <c r="E7043" s="126" t="s">
        <v>14044</v>
      </c>
      <c r="F7043" s="126" t="s">
        <v>3</v>
      </c>
      <c r="G7043" s="126">
        <v>1581088</v>
      </c>
      <c r="H7043" s="126"/>
      <c r="I7043" s="130" t="s">
        <v>16986</v>
      </c>
      <c r="J7043" s="126"/>
      <c r="K7043" s="126"/>
      <c r="L7043" s="126"/>
      <c r="M7043" s="126"/>
      <c r="N7043" s="226">
        <v>0</v>
      </c>
      <c r="O7043" s="226">
        <v>1602</v>
      </c>
      <c r="P7043" s="126" t="s">
        <v>1331</v>
      </c>
    </row>
    <row r="7044" spans="1:16" ht="51">
      <c r="A7044" s="126">
        <v>86</v>
      </c>
      <c r="B7044" s="126"/>
      <c r="C7044" s="127" t="s">
        <v>711</v>
      </c>
      <c r="D7044" s="204">
        <v>43096</v>
      </c>
      <c r="E7044" s="126" t="s">
        <v>14045</v>
      </c>
      <c r="F7044" s="126" t="s">
        <v>3</v>
      </c>
      <c r="G7044" s="126">
        <v>1581092</v>
      </c>
      <c r="H7044" s="126"/>
      <c r="I7044" s="130" t="s">
        <v>16987</v>
      </c>
      <c r="J7044" s="126"/>
      <c r="K7044" s="126"/>
      <c r="L7044" s="126"/>
      <c r="M7044" s="126"/>
      <c r="N7044" s="226">
        <v>0</v>
      </c>
      <c r="O7044" s="226">
        <v>1692</v>
      </c>
      <c r="P7044" s="126" t="s">
        <v>1331</v>
      </c>
    </row>
    <row r="7045" spans="1:16" ht="51">
      <c r="A7045" s="126">
        <v>86</v>
      </c>
      <c r="B7045" s="126"/>
      <c r="C7045" s="127" t="s">
        <v>711</v>
      </c>
      <c r="D7045" s="204">
        <v>43096</v>
      </c>
      <c r="E7045" s="126" t="s">
        <v>14046</v>
      </c>
      <c r="F7045" s="126" t="s">
        <v>3</v>
      </c>
      <c r="G7045" s="126">
        <v>1581095</v>
      </c>
      <c r="H7045" s="126"/>
      <c r="I7045" s="130" t="s">
        <v>16988</v>
      </c>
      <c r="J7045" s="126"/>
      <c r="K7045" s="126"/>
      <c r="L7045" s="126"/>
      <c r="M7045" s="126"/>
      <c r="N7045" s="226">
        <v>0</v>
      </c>
      <c r="O7045" s="226">
        <v>1908</v>
      </c>
      <c r="P7045" s="126" t="s">
        <v>1331</v>
      </c>
    </row>
    <row r="7046" spans="1:16" ht="51">
      <c r="A7046" s="126">
        <v>86</v>
      </c>
      <c r="B7046" s="126"/>
      <c r="C7046" s="127" t="s">
        <v>711</v>
      </c>
      <c r="D7046" s="204">
        <v>43096</v>
      </c>
      <c r="E7046" s="126" t="s">
        <v>14047</v>
      </c>
      <c r="F7046" s="126" t="s">
        <v>3</v>
      </c>
      <c r="G7046" s="126">
        <v>1581100</v>
      </c>
      <c r="H7046" s="126"/>
      <c r="I7046" s="130" t="s">
        <v>16989</v>
      </c>
      <c r="J7046" s="126"/>
      <c r="K7046" s="126"/>
      <c r="L7046" s="126"/>
      <c r="M7046" s="126"/>
      <c r="N7046" s="226">
        <v>0</v>
      </c>
      <c r="O7046" s="226">
        <v>3330</v>
      </c>
      <c r="P7046" s="126" t="s">
        <v>1331</v>
      </c>
    </row>
    <row r="7047" spans="1:16" ht="51">
      <c r="A7047" s="126">
        <v>86</v>
      </c>
      <c r="B7047" s="126"/>
      <c r="C7047" s="127" t="s">
        <v>711</v>
      </c>
      <c r="D7047" s="204">
        <v>43096</v>
      </c>
      <c r="E7047" s="126" t="s">
        <v>14048</v>
      </c>
      <c r="F7047" s="126" t="s">
        <v>3</v>
      </c>
      <c r="G7047" s="126">
        <v>1581102</v>
      </c>
      <c r="H7047" s="126"/>
      <c r="I7047" s="130" t="s">
        <v>16990</v>
      </c>
      <c r="J7047" s="126"/>
      <c r="K7047" s="126"/>
      <c r="L7047" s="126"/>
      <c r="M7047" s="126"/>
      <c r="N7047" s="226">
        <v>0</v>
      </c>
      <c r="O7047" s="226">
        <v>16</v>
      </c>
      <c r="P7047" s="126" t="s">
        <v>1331</v>
      </c>
    </row>
    <row r="7048" spans="1:16" ht="51">
      <c r="A7048" s="126">
        <v>86</v>
      </c>
      <c r="B7048" s="126"/>
      <c r="C7048" s="127" t="s">
        <v>711</v>
      </c>
      <c r="D7048" s="204">
        <v>43096</v>
      </c>
      <c r="E7048" s="126" t="s">
        <v>14049</v>
      </c>
      <c r="F7048" s="126" t="s">
        <v>3</v>
      </c>
      <c r="G7048" s="126">
        <v>1581105</v>
      </c>
      <c r="H7048" s="126"/>
      <c r="I7048" s="130" t="s">
        <v>16991</v>
      </c>
      <c r="J7048" s="126"/>
      <c r="K7048" s="126"/>
      <c r="L7048" s="126"/>
      <c r="M7048" s="126"/>
      <c r="N7048" s="226">
        <v>0</v>
      </c>
      <c r="O7048" s="226">
        <v>1998</v>
      </c>
      <c r="P7048" s="126" t="s">
        <v>1331</v>
      </c>
    </row>
    <row r="7049" spans="1:16" ht="51">
      <c r="A7049" s="126">
        <v>86</v>
      </c>
      <c r="B7049" s="126"/>
      <c r="C7049" s="127" t="s">
        <v>711</v>
      </c>
      <c r="D7049" s="204">
        <v>43096</v>
      </c>
      <c r="E7049" s="126" t="s">
        <v>14050</v>
      </c>
      <c r="F7049" s="126" t="s">
        <v>3</v>
      </c>
      <c r="G7049" s="126">
        <v>1581109</v>
      </c>
      <c r="H7049" s="126"/>
      <c r="I7049" s="130" t="s">
        <v>16992</v>
      </c>
      <c r="J7049" s="126"/>
      <c r="K7049" s="126"/>
      <c r="L7049" s="126"/>
      <c r="M7049" s="126"/>
      <c r="N7049" s="226">
        <v>0</v>
      </c>
      <c r="O7049" s="226">
        <v>324</v>
      </c>
      <c r="P7049" s="126" t="s">
        <v>1331</v>
      </c>
    </row>
    <row r="7050" spans="1:16" ht="51">
      <c r="A7050" s="126">
        <v>86</v>
      </c>
      <c r="B7050" s="126"/>
      <c r="C7050" s="127" t="s">
        <v>711</v>
      </c>
      <c r="D7050" s="204">
        <v>43096</v>
      </c>
      <c r="E7050" s="126" t="s">
        <v>14051</v>
      </c>
      <c r="F7050" s="126" t="s">
        <v>3</v>
      </c>
      <c r="G7050" s="126">
        <v>1581114</v>
      </c>
      <c r="H7050" s="126"/>
      <c r="I7050" s="130" t="s">
        <v>16993</v>
      </c>
      <c r="J7050" s="126"/>
      <c r="K7050" s="126"/>
      <c r="L7050" s="126"/>
      <c r="M7050" s="126"/>
      <c r="N7050" s="226">
        <v>0</v>
      </c>
      <c r="O7050" s="226">
        <v>123.5</v>
      </c>
      <c r="P7050" s="126" t="s">
        <v>1331</v>
      </c>
    </row>
    <row r="7051" spans="1:16" ht="51">
      <c r="A7051" s="126">
        <v>86</v>
      </c>
      <c r="B7051" s="126"/>
      <c r="C7051" s="127" t="s">
        <v>711</v>
      </c>
      <c r="D7051" s="204">
        <v>43096</v>
      </c>
      <c r="E7051" s="126" t="s">
        <v>14052</v>
      </c>
      <c r="F7051" s="126" t="s">
        <v>3</v>
      </c>
      <c r="G7051" s="126">
        <v>1581118</v>
      </c>
      <c r="H7051" s="126"/>
      <c r="I7051" s="130" t="s">
        <v>16994</v>
      </c>
      <c r="J7051" s="126"/>
      <c r="K7051" s="126"/>
      <c r="L7051" s="126"/>
      <c r="M7051" s="126"/>
      <c r="N7051" s="226">
        <v>0</v>
      </c>
      <c r="O7051" s="226">
        <v>1394.49</v>
      </c>
      <c r="P7051" s="126" t="s">
        <v>1331</v>
      </c>
    </row>
    <row r="7052" spans="1:16" ht="51">
      <c r="A7052" s="126">
        <v>86</v>
      </c>
      <c r="B7052" s="126"/>
      <c r="C7052" s="127" t="s">
        <v>711</v>
      </c>
      <c r="D7052" s="204">
        <v>43096</v>
      </c>
      <c r="E7052" s="126" t="s">
        <v>14053</v>
      </c>
      <c r="F7052" s="126" t="s">
        <v>3</v>
      </c>
      <c r="G7052" s="126">
        <v>1581123</v>
      </c>
      <c r="H7052" s="126"/>
      <c r="I7052" s="130" t="s">
        <v>16995</v>
      </c>
      <c r="J7052" s="126"/>
      <c r="K7052" s="126"/>
      <c r="L7052" s="126"/>
      <c r="M7052" s="126"/>
      <c r="N7052" s="226">
        <v>0</v>
      </c>
      <c r="O7052" s="226">
        <v>5020</v>
      </c>
      <c r="P7052" s="126" t="s">
        <v>1331</v>
      </c>
    </row>
    <row r="7053" spans="1:16" ht="51">
      <c r="A7053" s="126">
        <v>86</v>
      </c>
      <c r="B7053" s="126"/>
      <c r="C7053" s="127" t="s">
        <v>711</v>
      </c>
      <c r="D7053" s="204">
        <v>43096</v>
      </c>
      <c r="E7053" s="126" t="s">
        <v>14054</v>
      </c>
      <c r="F7053" s="126" t="s">
        <v>3</v>
      </c>
      <c r="G7053" s="126">
        <v>1581125</v>
      </c>
      <c r="H7053" s="126"/>
      <c r="I7053" s="130" t="s">
        <v>16996</v>
      </c>
      <c r="J7053" s="126"/>
      <c r="K7053" s="126"/>
      <c r="L7053" s="126"/>
      <c r="M7053" s="126"/>
      <c r="N7053" s="226">
        <v>0</v>
      </c>
      <c r="O7053" s="226">
        <v>702.6</v>
      </c>
      <c r="P7053" s="126" t="s">
        <v>1331</v>
      </c>
    </row>
    <row r="7054" spans="1:16" ht="51">
      <c r="A7054" s="126">
        <v>86</v>
      </c>
      <c r="B7054" s="126"/>
      <c r="C7054" s="127" t="s">
        <v>711</v>
      </c>
      <c r="D7054" s="204">
        <v>43096</v>
      </c>
      <c r="E7054" s="126" t="s">
        <v>14055</v>
      </c>
      <c r="F7054" s="126" t="s">
        <v>3</v>
      </c>
      <c r="G7054" s="126">
        <v>1581129</v>
      </c>
      <c r="H7054" s="126"/>
      <c r="I7054" s="130" t="s">
        <v>16997</v>
      </c>
      <c r="J7054" s="126"/>
      <c r="K7054" s="126"/>
      <c r="L7054" s="126"/>
      <c r="M7054" s="126"/>
      <c r="N7054" s="226">
        <v>0</v>
      </c>
      <c r="O7054" s="226">
        <v>1921.9</v>
      </c>
      <c r="P7054" s="126" t="s">
        <v>1331</v>
      </c>
    </row>
    <row r="7055" spans="1:16" ht="51">
      <c r="A7055" s="126">
        <v>86</v>
      </c>
      <c r="B7055" s="126"/>
      <c r="C7055" s="127" t="s">
        <v>711</v>
      </c>
      <c r="D7055" s="204">
        <v>43096</v>
      </c>
      <c r="E7055" s="126" t="s">
        <v>14056</v>
      </c>
      <c r="F7055" s="126" t="s">
        <v>3</v>
      </c>
      <c r="G7055" s="126">
        <v>1581135</v>
      </c>
      <c r="H7055" s="126"/>
      <c r="I7055" s="130" t="s">
        <v>16998</v>
      </c>
      <c r="J7055" s="126"/>
      <c r="K7055" s="126"/>
      <c r="L7055" s="126"/>
      <c r="M7055" s="126"/>
      <c r="N7055" s="226">
        <v>0</v>
      </c>
      <c r="O7055" s="226">
        <v>193.27</v>
      </c>
      <c r="P7055" s="126" t="s">
        <v>1331</v>
      </c>
    </row>
    <row r="7056" spans="1:16" ht="51">
      <c r="A7056" s="126">
        <v>86</v>
      </c>
      <c r="B7056" s="126"/>
      <c r="C7056" s="127" t="s">
        <v>711</v>
      </c>
      <c r="D7056" s="204">
        <v>43096</v>
      </c>
      <c r="E7056" s="126" t="s">
        <v>14057</v>
      </c>
      <c r="F7056" s="126" t="s">
        <v>3</v>
      </c>
      <c r="G7056" s="126">
        <v>1581140</v>
      </c>
      <c r="H7056" s="126"/>
      <c r="I7056" s="130" t="s">
        <v>16999</v>
      </c>
      <c r="J7056" s="126"/>
      <c r="K7056" s="126"/>
      <c r="L7056" s="126"/>
      <c r="M7056" s="126"/>
      <c r="N7056" s="226">
        <v>0</v>
      </c>
      <c r="O7056" s="226">
        <v>1568.46</v>
      </c>
      <c r="P7056" s="126" t="s">
        <v>1331</v>
      </c>
    </row>
    <row r="7057" spans="1:16" ht="51">
      <c r="A7057" s="126">
        <v>86</v>
      </c>
      <c r="B7057" s="126"/>
      <c r="C7057" s="127" t="s">
        <v>711</v>
      </c>
      <c r="D7057" s="204">
        <v>43096</v>
      </c>
      <c r="E7057" s="126" t="s">
        <v>14058</v>
      </c>
      <c r="F7057" s="126" t="s">
        <v>3</v>
      </c>
      <c r="G7057" s="126">
        <v>1581145</v>
      </c>
      <c r="H7057" s="126"/>
      <c r="I7057" s="130" t="s">
        <v>17000</v>
      </c>
      <c r="J7057" s="126"/>
      <c r="K7057" s="126"/>
      <c r="L7057" s="126"/>
      <c r="M7057" s="126"/>
      <c r="N7057" s="226">
        <v>0</v>
      </c>
      <c r="O7057" s="226">
        <v>684</v>
      </c>
      <c r="P7057" s="126" t="s">
        <v>1331</v>
      </c>
    </row>
    <row r="7058" spans="1:16" ht="51">
      <c r="A7058" s="126">
        <v>86</v>
      </c>
      <c r="B7058" s="126"/>
      <c r="C7058" s="127" t="s">
        <v>711</v>
      </c>
      <c r="D7058" s="204">
        <v>43096</v>
      </c>
      <c r="E7058" s="126" t="s">
        <v>14059</v>
      </c>
      <c r="F7058" s="126" t="s">
        <v>3</v>
      </c>
      <c r="G7058" s="126">
        <v>1581152</v>
      </c>
      <c r="H7058" s="126"/>
      <c r="I7058" s="130" t="s">
        <v>17001</v>
      </c>
      <c r="J7058" s="126"/>
      <c r="K7058" s="126"/>
      <c r="L7058" s="126"/>
      <c r="M7058" s="126"/>
      <c r="N7058" s="226">
        <v>0</v>
      </c>
      <c r="O7058" s="226">
        <v>2.4700000000000002</v>
      </c>
      <c r="P7058" s="126" t="s">
        <v>1331</v>
      </c>
    </row>
    <row r="7059" spans="1:16" ht="51">
      <c r="A7059" s="126" t="s">
        <v>620</v>
      </c>
      <c r="B7059" s="126"/>
      <c r="C7059" s="127" t="s">
        <v>714</v>
      </c>
      <c r="D7059" s="204">
        <v>43096</v>
      </c>
      <c r="E7059" s="126" t="s">
        <v>14060</v>
      </c>
      <c r="F7059" s="126" t="s">
        <v>3</v>
      </c>
      <c r="G7059" s="126">
        <v>1581154</v>
      </c>
      <c r="H7059" s="126"/>
      <c r="I7059" s="130" t="s">
        <v>17002</v>
      </c>
      <c r="J7059" s="126"/>
      <c r="K7059" s="126"/>
      <c r="L7059" s="126"/>
      <c r="M7059" s="126"/>
      <c r="N7059" s="226">
        <v>0</v>
      </c>
      <c r="O7059" s="226">
        <v>2928.85</v>
      </c>
      <c r="P7059" s="126" t="s">
        <v>1331</v>
      </c>
    </row>
    <row r="7060" spans="1:16" ht="51">
      <c r="A7060" s="126">
        <v>86</v>
      </c>
      <c r="B7060" s="126"/>
      <c r="C7060" s="127" t="s">
        <v>711</v>
      </c>
      <c r="D7060" s="204">
        <v>43096</v>
      </c>
      <c r="E7060" s="126" t="s">
        <v>14061</v>
      </c>
      <c r="F7060" s="126" t="s">
        <v>3</v>
      </c>
      <c r="G7060" s="126">
        <v>1581155</v>
      </c>
      <c r="H7060" s="126"/>
      <c r="I7060" s="130" t="s">
        <v>17003</v>
      </c>
      <c r="J7060" s="126"/>
      <c r="K7060" s="126"/>
      <c r="L7060" s="126"/>
      <c r="M7060" s="126"/>
      <c r="N7060" s="226">
        <v>0</v>
      </c>
      <c r="O7060" s="226">
        <v>3503.1</v>
      </c>
      <c r="P7060" s="126" t="s">
        <v>1331</v>
      </c>
    </row>
    <row r="7061" spans="1:16" ht="51">
      <c r="A7061" s="126">
        <v>86</v>
      </c>
      <c r="B7061" s="126"/>
      <c r="C7061" s="127" t="s">
        <v>711</v>
      </c>
      <c r="D7061" s="204">
        <v>43096</v>
      </c>
      <c r="E7061" s="126" t="s">
        <v>14062</v>
      </c>
      <c r="F7061" s="126" t="s">
        <v>3</v>
      </c>
      <c r="G7061" s="126">
        <v>1581157</v>
      </c>
      <c r="H7061" s="126"/>
      <c r="I7061" s="130" t="s">
        <v>17004</v>
      </c>
      <c r="J7061" s="126"/>
      <c r="K7061" s="126"/>
      <c r="L7061" s="126"/>
      <c r="M7061" s="126"/>
      <c r="N7061" s="226">
        <v>0</v>
      </c>
      <c r="O7061" s="226">
        <v>356.97</v>
      </c>
      <c r="P7061" s="126" t="s">
        <v>1331</v>
      </c>
    </row>
    <row r="7062" spans="1:16" ht="51">
      <c r="A7062" s="126">
        <v>86</v>
      </c>
      <c r="B7062" s="126"/>
      <c r="C7062" s="127" t="s">
        <v>711</v>
      </c>
      <c r="D7062" s="204">
        <v>43096</v>
      </c>
      <c r="E7062" s="126" t="s">
        <v>14063</v>
      </c>
      <c r="F7062" s="126" t="s">
        <v>3</v>
      </c>
      <c r="G7062" s="126">
        <v>1581164</v>
      </c>
      <c r="H7062" s="126"/>
      <c r="I7062" s="130" t="s">
        <v>17005</v>
      </c>
      <c r="J7062" s="126"/>
      <c r="K7062" s="126"/>
      <c r="L7062" s="126"/>
      <c r="M7062" s="126"/>
      <c r="N7062" s="226">
        <v>0</v>
      </c>
      <c r="O7062" s="226">
        <v>5326.65</v>
      </c>
      <c r="P7062" s="126" t="s">
        <v>1331</v>
      </c>
    </row>
    <row r="7063" spans="1:16" ht="51">
      <c r="A7063" s="126">
        <v>86</v>
      </c>
      <c r="B7063" s="126"/>
      <c r="C7063" s="127" t="s">
        <v>711</v>
      </c>
      <c r="D7063" s="204">
        <v>43096</v>
      </c>
      <c r="E7063" s="126" t="s">
        <v>14064</v>
      </c>
      <c r="F7063" s="126" t="s">
        <v>3</v>
      </c>
      <c r="G7063" s="126">
        <v>1581166</v>
      </c>
      <c r="H7063" s="126"/>
      <c r="I7063" s="130" t="s">
        <v>17006</v>
      </c>
      <c r="J7063" s="126"/>
      <c r="K7063" s="126"/>
      <c r="L7063" s="126"/>
      <c r="M7063" s="126"/>
      <c r="N7063" s="226">
        <v>0</v>
      </c>
      <c r="O7063" s="226">
        <v>146.76</v>
      </c>
      <c r="P7063" s="126" t="s">
        <v>1331</v>
      </c>
    </row>
    <row r="7064" spans="1:16" ht="51">
      <c r="A7064" s="126">
        <v>680</v>
      </c>
      <c r="B7064" s="126"/>
      <c r="C7064" s="127" t="s">
        <v>867</v>
      </c>
      <c r="D7064" s="204">
        <v>43096</v>
      </c>
      <c r="E7064" s="126" t="s">
        <v>14065</v>
      </c>
      <c r="F7064" s="126" t="s">
        <v>3</v>
      </c>
      <c r="G7064" s="126">
        <v>1581167</v>
      </c>
      <c r="H7064" s="126"/>
      <c r="I7064" s="130" t="s">
        <v>17007</v>
      </c>
      <c r="J7064" s="126"/>
      <c r="K7064" s="126"/>
      <c r="L7064" s="126"/>
      <c r="M7064" s="126"/>
      <c r="N7064" s="226">
        <v>0</v>
      </c>
      <c r="O7064" s="226">
        <v>235</v>
      </c>
      <c r="P7064" s="126" t="s">
        <v>12606</v>
      </c>
    </row>
    <row r="7065" spans="1:16" ht="51">
      <c r="A7065" s="126">
        <v>86</v>
      </c>
      <c r="B7065" s="126"/>
      <c r="C7065" s="127" t="s">
        <v>711</v>
      </c>
      <c r="D7065" s="204">
        <v>43096</v>
      </c>
      <c r="E7065" s="126" t="s">
        <v>14066</v>
      </c>
      <c r="F7065" s="126" t="s">
        <v>3</v>
      </c>
      <c r="G7065" s="126">
        <v>1581171</v>
      </c>
      <c r="H7065" s="126"/>
      <c r="I7065" s="130" t="s">
        <v>17008</v>
      </c>
      <c r="J7065" s="126"/>
      <c r="K7065" s="126"/>
      <c r="L7065" s="126"/>
      <c r="M7065" s="126"/>
      <c r="N7065" s="226">
        <v>0</v>
      </c>
      <c r="O7065" s="226">
        <v>65</v>
      </c>
      <c r="P7065" s="126" t="s">
        <v>1331</v>
      </c>
    </row>
    <row r="7066" spans="1:16" ht="51">
      <c r="A7066" s="126">
        <v>86</v>
      </c>
      <c r="B7066" s="126"/>
      <c r="C7066" s="127" t="s">
        <v>711</v>
      </c>
      <c r="D7066" s="204">
        <v>43096</v>
      </c>
      <c r="E7066" s="126" t="s">
        <v>14067</v>
      </c>
      <c r="F7066" s="126" t="s">
        <v>3</v>
      </c>
      <c r="G7066" s="126">
        <v>1581174</v>
      </c>
      <c r="H7066" s="126"/>
      <c r="I7066" s="130" t="s">
        <v>17009</v>
      </c>
      <c r="J7066" s="126"/>
      <c r="K7066" s="126"/>
      <c r="L7066" s="126"/>
      <c r="M7066" s="126"/>
      <c r="N7066" s="226">
        <v>0</v>
      </c>
      <c r="O7066" s="226">
        <v>404.59</v>
      </c>
      <c r="P7066" s="126" t="s">
        <v>1331</v>
      </c>
    </row>
    <row r="7067" spans="1:16" ht="51">
      <c r="A7067" s="126">
        <v>86</v>
      </c>
      <c r="B7067" s="126"/>
      <c r="C7067" s="127" t="s">
        <v>711</v>
      </c>
      <c r="D7067" s="204">
        <v>43096</v>
      </c>
      <c r="E7067" s="126" t="s">
        <v>14068</v>
      </c>
      <c r="F7067" s="126" t="s">
        <v>3</v>
      </c>
      <c r="G7067" s="126">
        <v>1581185</v>
      </c>
      <c r="H7067" s="126"/>
      <c r="I7067" s="130" t="s">
        <v>17010</v>
      </c>
      <c r="J7067" s="126"/>
      <c r="K7067" s="126"/>
      <c r="L7067" s="126"/>
      <c r="M7067" s="126"/>
      <c r="N7067" s="226">
        <v>0</v>
      </c>
      <c r="O7067" s="226">
        <v>2424.14</v>
      </c>
      <c r="P7067" s="126" t="s">
        <v>1331</v>
      </c>
    </row>
    <row r="7068" spans="1:16" ht="51">
      <c r="A7068" s="126">
        <v>86</v>
      </c>
      <c r="B7068" s="126"/>
      <c r="C7068" s="127" t="s">
        <v>711</v>
      </c>
      <c r="D7068" s="204">
        <v>43096</v>
      </c>
      <c r="E7068" s="126" t="s">
        <v>14069</v>
      </c>
      <c r="F7068" s="126" t="s">
        <v>3</v>
      </c>
      <c r="G7068" s="126">
        <v>1581191</v>
      </c>
      <c r="H7068" s="126"/>
      <c r="I7068" s="130" t="s">
        <v>17011</v>
      </c>
      <c r="J7068" s="126"/>
      <c r="K7068" s="126"/>
      <c r="L7068" s="126"/>
      <c r="M7068" s="126"/>
      <c r="N7068" s="226">
        <v>0</v>
      </c>
      <c r="O7068" s="226">
        <v>675.82</v>
      </c>
      <c r="P7068" s="126" t="s">
        <v>1331</v>
      </c>
    </row>
    <row r="7069" spans="1:16" ht="51">
      <c r="A7069" s="126">
        <v>86</v>
      </c>
      <c r="B7069" s="126"/>
      <c r="C7069" s="127" t="s">
        <v>711</v>
      </c>
      <c r="D7069" s="204">
        <v>43096</v>
      </c>
      <c r="E7069" s="126" t="s">
        <v>14070</v>
      </c>
      <c r="F7069" s="126" t="s">
        <v>3</v>
      </c>
      <c r="G7069" s="126">
        <v>1581195</v>
      </c>
      <c r="H7069" s="126"/>
      <c r="I7069" s="130" t="s">
        <v>17012</v>
      </c>
      <c r="J7069" s="126"/>
      <c r="K7069" s="126"/>
      <c r="L7069" s="126"/>
      <c r="M7069" s="126"/>
      <c r="N7069" s="226">
        <v>0</v>
      </c>
      <c r="O7069" s="226">
        <v>1034.92</v>
      </c>
      <c r="P7069" s="126" t="s">
        <v>1331</v>
      </c>
    </row>
    <row r="7070" spans="1:16" ht="51">
      <c r="A7070" s="126">
        <v>86</v>
      </c>
      <c r="B7070" s="126"/>
      <c r="C7070" s="127" t="s">
        <v>711</v>
      </c>
      <c r="D7070" s="204">
        <v>43096</v>
      </c>
      <c r="E7070" s="126" t="s">
        <v>14071</v>
      </c>
      <c r="F7070" s="126" t="s">
        <v>3</v>
      </c>
      <c r="G7070" s="126">
        <v>1581202</v>
      </c>
      <c r="H7070" s="126"/>
      <c r="I7070" s="130" t="s">
        <v>17013</v>
      </c>
      <c r="J7070" s="126"/>
      <c r="K7070" s="126"/>
      <c r="L7070" s="126"/>
      <c r="M7070" s="126"/>
      <c r="N7070" s="226">
        <v>0</v>
      </c>
      <c r="O7070" s="226">
        <v>155.5</v>
      </c>
      <c r="P7070" s="126" t="s">
        <v>1331</v>
      </c>
    </row>
    <row r="7071" spans="1:16" ht="51">
      <c r="A7071" s="126">
        <v>86</v>
      </c>
      <c r="B7071" s="126"/>
      <c r="C7071" s="127" t="s">
        <v>711</v>
      </c>
      <c r="D7071" s="204">
        <v>43096</v>
      </c>
      <c r="E7071" s="126" t="s">
        <v>14072</v>
      </c>
      <c r="F7071" s="126" t="s">
        <v>3</v>
      </c>
      <c r="G7071" s="126">
        <v>1581207</v>
      </c>
      <c r="H7071" s="126"/>
      <c r="I7071" s="130" t="s">
        <v>17014</v>
      </c>
      <c r="J7071" s="126"/>
      <c r="K7071" s="126"/>
      <c r="L7071" s="126"/>
      <c r="M7071" s="126"/>
      <c r="N7071" s="226">
        <v>0</v>
      </c>
      <c r="O7071" s="226">
        <v>10437.65</v>
      </c>
      <c r="P7071" s="126" t="s">
        <v>1331</v>
      </c>
    </row>
    <row r="7072" spans="1:16" ht="51">
      <c r="A7072" s="126">
        <v>86</v>
      </c>
      <c r="B7072" s="126"/>
      <c r="C7072" s="127" t="s">
        <v>711</v>
      </c>
      <c r="D7072" s="204">
        <v>43096</v>
      </c>
      <c r="E7072" s="126" t="s">
        <v>14073</v>
      </c>
      <c r="F7072" s="126" t="s">
        <v>3</v>
      </c>
      <c r="G7072" s="126">
        <v>1581210</v>
      </c>
      <c r="H7072" s="126"/>
      <c r="I7072" s="130" t="s">
        <v>17015</v>
      </c>
      <c r="J7072" s="126"/>
      <c r="K7072" s="126"/>
      <c r="L7072" s="126"/>
      <c r="M7072" s="126"/>
      <c r="N7072" s="226">
        <v>0</v>
      </c>
      <c r="O7072" s="226">
        <v>13996.7</v>
      </c>
      <c r="P7072" s="126" t="s">
        <v>1331</v>
      </c>
    </row>
    <row r="7073" spans="1:16" ht="51">
      <c r="A7073" s="126">
        <v>86</v>
      </c>
      <c r="B7073" s="126"/>
      <c r="C7073" s="127" t="s">
        <v>711</v>
      </c>
      <c r="D7073" s="204">
        <v>43096</v>
      </c>
      <c r="E7073" s="126" t="s">
        <v>14074</v>
      </c>
      <c r="F7073" s="126" t="s">
        <v>3</v>
      </c>
      <c r="G7073" s="126">
        <v>1581213</v>
      </c>
      <c r="H7073" s="126"/>
      <c r="I7073" s="130" t="s">
        <v>17016</v>
      </c>
      <c r="J7073" s="126"/>
      <c r="K7073" s="126"/>
      <c r="L7073" s="126"/>
      <c r="M7073" s="126"/>
      <c r="N7073" s="226">
        <v>0</v>
      </c>
      <c r="O7073" s="226">
        <v>515</v>
      </c>
      <c r="P7073" s="126" t="s">
        <v>1331</v>
      </c>
    </row>
    <row r="7074" spans="1:16" ht="51">
      <c r="A7074" s="126">
        <v>86</v>
      </c>
      <c r="B7074" s="126"/>
      <c r="C7074" s="127" t="s">
        <v>711</v>
      </c>
      <c r="D7074" s="204">
        <v>43096</v>
      </c>
      <c r="E7074" s="126" t="s">
        <v>14075</v>
      </c>
      <c r="F7074" s="126" t="s">
        <v>3</v>
      </c>
      <c r="G7074" s="126">
        <v>1581214</v>
      </c>
      <c r="H7074" s="126"/>
      <c r="I7074" s="130" t="s">
        <v>17017</v>
      </c>
      <c r="J7074" s="126"/>
      <c r="K7074" s="126"/>
      <c r="L7074" s="126"/>
      <c r="M7074" s="126"/>
      <c r="N7074" s="226">
        <v>0</v>
      </c>
      <c r="O7074" s="226">
        <v>954</v>
      </c>
      <c r="P7074" s="126" t="s">
        <v>1331</v>
      </c>
    </row>
    <row r="7075" spans="1:16" ht="51">
      <c r="A7075" s="126">
        <v>86</v>
      </c>
      <c r="B7075" s="126"/>
      <c r="C7075" s="127" t="s">
        <v>711</v>
      </c>
      <c r="D7075" s="204">
        <v>43096</v>
      </c>
      <c r="E7075" s="126" t="s">
        <v>14076</v>
      </c>
      <c r="F7075" s="126" t="s">
        <v>3</v>
      </c>
      <c r="G7075" s="126">
        <v>1581218</v>
      </c>
      <c r="H7075" s="126"/>
      <c r="I7075" s="130" t="s">
        <v>17018</v>
      </c>
      <c r="J7075" s="126"/>
      <c r="K7075" s="126"/>
      <c r="L7075" s="126"/>
      <c r="M7075" s="126"/>
      <c r="N7075" s="226">
        <v>0</v>
      </c>
      <c r="O7075" s="226">
        <v>756</v>
      </c>
      <c r="P7075" s="126" t="s">
        <v>1331</v>
      </c>
    </row>
    <row r="7076" spans="1:16" ht="51">
      <c r="A7076" s="126">
        <v>86</v>
      </c>
      <c r="B7076" s="126"/>
      <c r="C7076" s="127" t="s">
        <v>711</v>
      </c>
      <c r="D7076" s="204">
        <v>43096</v>
      </c>
      <c r="E7076" s="126" t="s">
        <v>14077</v>
      </c>
      <c r="F7076" s="126" t="s">
        <v>3</v>
      </c>
      <c r="G7076" s="126">
        <v>1581223</v>
      </c>
      <c r="H7076" s="126"/>
      <c r="I7076" s="130" t="s">
        <v>17019</v>
      </c>
      <c r="J7076" s="126"/>
      <c r="K7076" s="126"/>
      <c r="L7076" s="126"/>
      <c r="M7076" s="126"/>
      <c r="N7076" s="226">
        <v>0</v>
      </c>
      <c r="O7076" s="226">
        <v>62.58</v>
      </c>
      <c r="P7076" s="126" t="s">
        <v>1331</v>
      </c>
    </row>
    <row r="7077" spans="1:16" ht="51">
      <c r="A7077" s="126">
        <v>86</v>
      </c>
      <c r="B7077" s="126"/>
      <c r="C7077" s="127" t="s">
        <v>711</v>
      </c>
      <c r="D7077" s="204">
        <v>43096</v>
      </c>
      <c r="E7077" s="126" t="s">
        <v>14078</v>
      </c>
      <c r="F7077" s="126" t="s">
        <v>3</v>
      </c>
      <c r="G7077" s="126">
        <v>1581226</v>
      </c>
      <c r="H7077" s="126"/>
      <c r="I7077" s="130" t="s">
        <v>17020</v>
      </c>
      <c r="J7077" s="126"/>
      <c r="K7077" s="126"/>
      <c r="L7077" s="126"/>
      <c r="M7077" s="126"/>
      <c r="N7077" s="226">
        <v>0</v>
      </c>
      <c r="O7077" s="226">
        <v>11624</v>
      </c>
      <c r="P7077" s="126" t="s">
        <v>1331</v>
      </c>
    </row>
    <row r="7078" spans="1:16" ht="63.75">
      <c r="A7078" s="126">
        <v>580</v>
      </c>
      <c r="B7078" s="126"/>
      <c r="C7078" s="127" t="s">
        <v>218</v>
      </c>
      <c r="D7078" s="204">
        <v>43096</v>
      </c>
      <c r="E7078" s="126" t="s">
        <v>14079</v>
      </c>
      <c r="F7078" s="126" t="s">
        <v>3</v>
      </c>
      <c r="G7078" s="126">
        <v>1581227</v>
      </c>
      <c r="H7078" s="126"/>
      <c r="I7078" s="130" t="s">
        <v>17021</v>
      </c>
      <c r="J7078" s="126"/>
      <c r="K7078" s="126"/>
      <c r="L7078" s="126"/>
      <c r="M7078" s="126"/>
      <c r="N7078" s="226">
        <v>0</v>
      </c>
      <c r="O7078" s="226">
        <v>16944</v>
      </c>
      <c r="P7078" s="126" t="s">
        <v>1331</v>
      </c>
    </row>
    <row r="7079" spans="1:16" ht="51">
      <c r="A7079" s="126">
        <v>592</v>
      </c>
      <c r="B7079" s="126"/>
      <c r="C7079" s="127" t="s">
        <v>863</v>
      </c>
      <c r="D7079" s="204">
        <v>43096</v>
      </c>
      <c r="E7079" s="126" t="s">
        <v>14080</v>
      </c>
      <c r="F7079" s="126" t="s">
        <v>3</v>
      </c>
      <c r="G7079" s="126">
        <v>1581229</v>
      </c>
      <c r="H7079" s="126"/>
      <c r="I7079" s="130" t="s">
        <v>17022</v>
      </c>
      <c r="J7079" s="126"/>
      <c r="K7079" s="126"/>
      <c r="L7079" s="126"/>
      <c r="M7079" s="126"/>
      <c r="N7079" s="226">
        <v>0</v>
      </c>
      <c r="O7079" s="226">
        <v>111089</v>
      </c>
      <c r="P7079" s="126" t="s">
        <v>1331</v>
      </c>
    </row>
    <row r="7080" spans="1:16" ht="51">
      <c r="A7080" s="126">
        <v>86</v>
      </c>
      <c r="B7080" s="126"/>
      <c r="C7080" s="127" t="s">
        <v>711</v>
      </c>
      <c r="D7080" s="204">
        <v>43096</v>
      </c>
      <c r="E7080" s="126" t="s">
        <v>14081</v>
      </c>
      <c r="F7080" s="126" t="s">
        <v>3</v>
      </c>
      <c r="G7080" s="126">
        <v>1581231</v>
      </c>
      <c r="H7080" s="126"/>
      <c r="I7080" s="130" t="s">
        <v>17023</v>
      </c>
      <c r="J7080" s="126"/>
      <c r="K7080" s="126"/>
      <c r="L7080" s="126"/>
      <c r="M7080" s="126"/>
      <c r="N7080" s="226">
        <v>0</v>
      </c>
      <c r="O7080" s="226">
        <v>45.45</v>
      </c>
      <c r="P7080" s="126" t="s">
        <v>1331</v>
      </c>
    </row>
    <row r="7081" spans="1:16" ht="51">
      <c r="A7081" s="126">
        <v>86</v>
      </c>
      <c r="B7081" s="126"/>
      <c r="C7081" s="127" t="s">
        <v>711</v>
      </c>
      <c r="D7081" s="204">
        <v>43096</v>
      </c>
      <c r="E7081" s="126" t="s">
        <v>14082</v>
      </c>
      <c r="F7081" s="126" t="s">
        <v>3</v>
      </c>
      <c r="G7081" s="126">
        <v>1581234</v>
      </c>
      <c r="H7081" s="126"/>
      <c r="I7081" s="130" t="s">
        <v>17024</v>
      </c>
      <c r="J7081" s="126"/>
      <c r="K7081" s="126"/>
      <c r="L7081" s="126"/>
      <c r="M7081" s="126"/>
      <c r="N7081" s="226">
        <v>0</v>
      </c>
      <c r="O7081" s="226">
        <v>81.510000000000005</v>
      </c>
      <c r="P7081" s="126" t="s">
        <v>1331</v>
      </c>
    </row>
    <row r="7082" spans="1:16" ht="51">
      <c r="A7082" s="126">
        <v>86</v>
      </c>
      <c r="B7082" s="126"/>
      <c r="C7082" s="127" t="s">
        <v>711</v>
      </c>
      <c r="D7082" s="204">
        <v>43096</v>
      </c>
      <c r="E7082" s="126" t="s">
        <v>14083</v>
      </c>
      <c r="F7082" s="126" t="s">
        <v>3</v>
      </c>
      <c r="G7082" s="126">
        <v>1581238</v>
      </c>
      <c r="H7082" s="126"/>
      <c r="I7082" s="130" t="s">
        <v>17025</v>
      </c>
      <c r="J7082" s="126"/>
      <c r="K7082" s="126"/>
      <c r="L7082" s="126"/>
      <c r="M7082" s="126"/>
      <c r="N7082" s="226">
        <v>0</v>
      </c>
      <c r="O7082" s="226">
        <v>977</v>
      </c>
      <c r="P7082" s="126" t="s">
        <v>1331</v>
      </c>
    </row>
    <row r="7083" spans="1:16" ht="51">
      <c r="A7083" s="126">
        <v>86</v>
      </c>
      <c r="B7083" s="126"/>
      <c r="C7083" s="127" t="s">
        <v>711</v>
      </c>
      <c r="D7083" s="204">
        <v>43096</v>
      </c>
      <c r="E7083" s="126" t="s">
        <v>14084</v>
      </c>
      <c r="F7083" s="126" t="s">
        <v>3</v>
      </c>
      <c r="G7083" s="126">
        <v>1581242</v>
      </c>
      <c r="H7083" s="126"/>
      <c r="I7083" s="130" t="s">
        <v>17026</v>
      </c>
      <c r="J7083" s="126"/>
      <c r="K7083" s="126"/>
      <c r="L7083" s="126"/>
      <c r="M7083" s="126"/>
      <c r="N7083" s="226">
        <v>0</v>
      </c>
      <c r="O7083" s="226">
        <v>2729.38</v>
      </c>
      <c r="P7083" s="126" t="s">
        <v>1331</v>
      </c>
    </row>
    <row r="7084" spans="1:16" ht="63.75">
      <c r="A7084" s="126">
        <v>10</v>
      </c>
      <c r="B7084" s="126"/>
      <c r="C7084" s="127" t="s">
        <v>691</v>
      </c>
      <c r="D7084" s="204">
        <v>43096</v>
      </c>
      <c r="E7084" s="126" t="s">
        <v>14085</v>
      </c>
      <c r="F7084" s="126" t="s">
        <v>3</v>
      </c>
      <c r="G7084" s="126">
        <v>1581269</v>
      </c>
      <c r="H7084" s="126"/>
      <c r="I7084" s="130" t="s">
        <v>17027</v>
      </c>
      <c r="J7084" s="126"/>
      <c r="K7084" s="126"/>
      <c r="L7084" s="126"/>
      <c r="M7084" s="126"/>
      <c r="N7084" s="226">
        <v>0</v>
      </c>
      <c r="O7084" s="226">
        <v>1406.05</v>
      </c>
      <c r="P7084" s="126" t="s">
        <v>1331</v>
      </c>
    </row>
    <row r="7085" spans="1:16" ht="51">
      <c r="A7085" s="126">
        <v>523</v>
      </c>
      <c r="B7085" s="126"/>
      <c r="C7085" s="127" t="s">
        <v>846</v>
      </c>
      <c r="D7085" s="204">
        <v>43096</v>
      </c>
      <c r="E7085" s="126" t="s">
        <v>14086</v>
      </c>
      <c r="F7085" s="126" t="s">
        <v>3</v>
      </c>
      <c r="G7085" s="126">
        <v>1581270</v>
      </c>
      <c r="H7085" s="126"/>
      <c r="I7085" s="130" t="s">
        <v>17028</v>
      </c>
      <c r="J7085" s="126"/>
      <c r="K7085" s="126"/>
      <c r="L7085" s="126"/>
      <c r="M7085" s="126"/>
      <c r="N7085" s="226">
        <v>0</v>
      </c>
      <c r="O7085" s="226">
        <v>268</v>
      </c>
      <c r="P7085" s="126" t="s">
        <v>1331</v>
      </c>
    </row>
    <row r="7086" spans="1:16" ht="51">
      <c r="A7086" s="126">
        <v>523</v>
      </c>
      <c r="B7086" s="126"/>
      <c r="C7086" s="127" t="s">
        <v>846</v>
      </c>
      <c r="D7086" s="204">
        <v>43096</v>
      </c>
      <c r="E7086" s="126" t="s">
        <v>14087</v>
      </c>
      <c r="F7086" s="126" t="s">
        <v>3</v>
      </c>
      <c r="G7086" s="126">
        <v>1581272</v>
      </c>
      <c r="H7086" s="126"/>
      <c r="I7086" s="130" t="s">
        <v>17029</v>
      </c>
      <c r="J7086" s="126"/>
      <c r="K7086" s="126"/>
      <c r="L7086" s="126"/>
      <c r="M7086" s="126"/>
      <c r="N7086" s="226">
        <v>0</v>
      </c>
      <c r="O7086" s="226">
        <v>213</v>
      </c>
      <c r="P7086" s="126" t="s">
        <v>1331</v>
      </c>
    </row>
    <row r="7087" spans="1:16" ht="51">
      <c r="A7087" s="126">
        <v>523</v>
      </c>
      <c r="B7087" s="126"/>
      <c r="C7087" s="127" t="s">
        <v>846</v>
      </c>
      <c r="D7087" s="204">
        <v>43096</v>
      </c>
      <c r="E7087" s="126" t="s">
        <v>14088</v>
      </c>
      <c r="F7087" s="126" t="s">
        <v>3</v>
      </c>
      <c r="G7087" s="126">
        <v>1581273</v>
      </c>
      <c r="H7087" s="126"/>
      <c r="I7087" s="130" t="s">
        <v>17030</v>
      </c>
      <c r="J7087" s="126"/>
      <c r="K7087" s="126"/>
      <c r="L7087" s="126"/>
      <c r="M7087" s="126"/>
      <c r="N7087" s="226">
        <v>0</v>
      </c>
      <c r="O7087" s="226">
        <v>6608</v>
      </c>
      <c r="P7087" s="126" t="s">
        <v>1331</v>
      </c>
    </row>
    <row r="7088" spans="1:16" ht="51">
      <c r="A7088" s="126">
        <v>283</v>
      </c>
      <c r="B7088" s="126"/>
      <c r="C7088" s="127" t="s">
        <v>146</v>
      </c>
      <c r="D7088" s="204">
        <v>43096</v>
      </c>
      <c r="E7088" s="126" t="s">
        <v>14089</v>
      </c>
      <c r="F7088" s="126" t="s">
        <v>3</v>
      </c>
      <c r="G7088" s="126">
        <v>1581290</v>
      </c>
      <c r="H7088" s="126"/>
      <c r="I7088" s="130" t="s">
        <v>17031</v>
      </c>
      <c r="J7088" s="126"/>
      <c r="K7088" s="126"/>
      <c r="L7088" s="126"/>
      <c r="M7088" s="126"/>
      <c r="N7088" s="226">
        <v>0</v>
      </c>
      <c r="O7088" s="226">
        <v>13325729.779999999</v>
      </c>
      <c r="P7088" s="126" t="s">
        <v>1331</v>
      </c>
    </row>
    <row r="7089" spans="1:16" ht="51">
      <c r="A7089" s="126">
        <v>70</v>
      </c>
      <c r="B7089" s="126"/>
      <c r="C7089" s="127" t="s">
        <v>706</v>
      </c>
      <c r="D7089" s="204">
        <v>43096</v>
      </c>
      <c r="E7089" s="126" t="s">
        <v>14090</v>
      </c>
      <c r="F7089" s="126" t="s">
        <v>3</v>
      </c>
      <c r="G7089" s="126">
        <v>1581292</v>
      </c>
      <c r="H7089" s="126"/>
      <c r="I7089" s="130" t="s">
        <v>17032</v>
      </c>
      <c r="J7089" s="126"/>
      <c r="K7089" s="126"/>
      <c r="L7089" s="126"/>
      <c r="M7089" s="126"/>
      <c r="N7089" s="226">
        <v>0</v>
      </c>
      <c r="O7089" s="226">
        <v>2325</v>
      </c>
      <c r="P7089" s="126" t="s">
        <v>12606</v>
      </c>
    </row>
    <row r="7090" spans="1:16" ht="38.25">
      <c r="A7090" s="126">
        <v>291</v>
      </c>
      <c r="B7090" s="126"/>
      <c r="C7090" s="127" t="s">
        <v>795</v>
      </c>
      <c r="D7090" s="204">
        <v>43096</v>
      </c>
      <c r="E7090" s="126" t="s">
        <v>14091</v>
      </c>
      <c r="F7090" s="126" t="s">
        <v>3</v>
      </c>
      <c r="G7090" s="126">
        <v>1581294</v>
      </c>
      <c r="H7090" s="126"/>
      <c r="I7090" s="130" t="s">
        <v>17033</v>
      </c>
      <c r="J7090" s="126"/>
      <c r="K7090" s="126"/>
      <c r="L7090" s="126"/>
      <c r="M7090" s="126"/>
      <c r="N7090" s="226">
        <v>0</v>
      </c>
      <c r="O7090" s="226">
        <v>30</v>
      </c>
      <c r="P7090" s="126" t="s">
        <v>1331</v>
      </c>
    </row>
    <row r="7091" spans="1:16" ht="51">
      <c r="A7091" s="126">
        <v>283</v>
      </c>
      <c r="B7091" s="126"/>
      <c r="C7091" s="127" t="s">
        <v>146</v>
      </c>
      <c r="D7091" s="204">
        <v>43096</v>
      </c>
      <c r="E7091" s="126" t="s">
        <v>14092</v>
      </c>
      <c r="F7091" s="126" t="s">
        <v>3</v>
      </c>
      <c r="G7091" s="126">
        <v>1581295</v>
      </c>
      <c r="H7091" s="126"/>
      <c r="I7091" s="130" t="s">
        <v>17034</v>
      </c>
      <c r="J7091" s="126"/>
      <c r="K7091" s="126"/>
      <c r="L7091" s="126"/>
      <c r="M7091" s="126"/>
      <c r="N7091" s="226">
        <v>0</v>
      </c>
      <c r="O7091" s="226">
        <v>148.22999999999999</v>
      </c>
      <c r="P7091" s="126" t="s">
        <v>1331</v>
      </c>
    </row>
    <row r="7092" spans="1:16" ht="51">
      <c r="A7092" s="126">
        <v>283</v>
      </c>
      <c r="B7092" s="126"/>
      <c r="C7092" s="127" t="s">
        <v>146</v>
      </c>
      <c r="D7092" s="204">
        <v>43096</v>
      </c>
      <c r="E7092" s="126" t="s">
        <v>14093</v>
      </c>
      <c r="F7092" s="126" t="s">
        <v>3</v>
      </c>
      <c r="G7092" s="126">
        <v>1581298</v>
      </c>
      <c r="H7092" s="126"/>
      <c r="I7092" s="130" t="s">
        <v>17035</v>
      </c>
      <c r="J7092" s="126"/>
      <c r="K7092" s="126"/>
      <c r="L7092" s="126"/>
      <c r="M7092" s="126"/>
      <c r="N7092" s="226">
        <v>0</v>
      </c>
      <c r="O7092" s="226">
        <v>5093</v>
      </c>
      <c r="P7092" s="126" t="s">
        <v>1331</v>
      </c>
    </row>
    <row r="7093" spans="1:16" ht="63.75">
      <c r="A7093" s="126">
        <v>20</v>
      </c>
      <c r="B7093" s="126"/>
      <c r="C7093" s="127" t="s">
        <v>694</v>
      </c>
      <c r="D7093" s="204">
        <v>43096</v>
      </c>
      <c r="E7093" s="126" t="s">
        <v>14094</v>
      </c>
      <c r="F7093" s="126" t="s">
        <v>3</v>
      </c>
      <c r="G7093" s="126">
        <v>1581331</v>
      </c>
      <c r="H7093" s="126"/>
      <c r="I7093" s="130" t="s">
        <v>17036</v>
      </c>
      <c r="J7093" s="126"/>
      <c r="K7093" s="126"/>
      <c r="L7093" s="126"/>
      <c r="M7093" s="126"/>
      <c r="N7093" s="226">
        <v>0</v>
      </c>
      <c r="O7093" s="226">
        <v>3340800</v>
      </c>
      <c r="P7093" s="126" t="s">
        <v>1331</v>
      </c>
    </row>
    <row r="7094" spans="1:16" ht="63.75">
      <c r="A7094" s="126">
        <v>6</v>
      </c>
      <c r="B7094" s="126"/>
      <c r="C7094" s="127" t="s">
        <v>690</v>
      </c>
      <c r="D7094" s="204">
        <v>43096</v>
      </c>
      <c r="E7094" s="126" t="s">
        <v>14095</v>
      </c>
      <c r="F7094" s="126" t="s">
        <v>3</v>
      </c>
      <c r="G7094" s="126">
        <v>1581332</v>
      </c>
      <c r="H7094" s="126"/>
      <c r="I7094" s="130" t="s">
        <v>17037</v>
      </c>
      <c r="J7094" s="126"/>
      <c r="K7094" s="126"/>
      <c r="L7094" s="126"/>
      <c r="M7094" s="126"/>
      <c r="N7094" s="226">
        <v>0</v>
      </c>
      <c r="O7094" s="226">
        <v>1187.03</v>
      </c>
      <c r="P7094" s="126" t="s">
        <v>1331</v>
      </c>
    </row>
    <row r="7095" spans="1:16" ht="63.75">
      <c r="A7095" s="126">
        <v>6</v>
      </c>
      <c r="B7095" s="126"/>
      <c r="C7095" s="127" t="s">
        <v>690</v>
      </c>
      <c r="D7095" s="204">
        <v>43096</v>
      </c>
      <c r="E7095" s="126" t="s">
        <v>14096</v>
      </c>
      <c r="F7095" s="126" t="s">
        <v>3</v>
      </c>
      <c r="G7095" s="126">
        <v>1581336</v>
      </c>
      <c r="H7095" s="126"/>
      <c r="I7095" s="130" t="s">
        <v>17038</v>
      </c>
      <c r="J7095" s="126"/>
      <c r="K7095" s="126"/>
      <c r="L7095" s="126"/>
      <c r="M7095" s="126"/>
      <c r="N7095" s="226">
        <v>0</v>
      </c>
      <c r="O7095" s="226">
        <v>623</v>
      </c>
      <c r="P7095" s="126" t="s">
        <v>1331</v>
      </c>
    </row>
    <row r="7096" spans="1:16" ht="51">
      <c r="A7096" s="126">
        <v>292</v>
      </c>
      <c r="B7096" s="126"/>
      <c r="C7096" s="127" t="s">
        <v>152</v>
      </c>
      <c r="D7096" s="204">
        <v>43096</v>
      </c>
      <c r="E7096" s="126" t="s">
        <v>14097</v>
      </c>
      <c r="F7096" s="126" t="s">
        <v>3</v>
      </c>
      <c r="G7096" s="126">
        <v>1581351</v>
      </c>
      <c r="H7096" s="126"/>
      <c r="I7096" s="130" t="s">
        <v>17039</v>
      </c>
      <c r="J7096" s="126"/>
      <c r="K7096" s="126"/>
      <c r="L7096" s="126"/>
      <c r="M7096" s="126"/>
      <c r="N7096" s="226">
        <v>0</v>
      </c>
      <c r="O7096" s="226">
        <v>1833.09</v>
      </c>
      <c r="P7096" s="126" t="s">
        <v>1331</v>
      </c>
    </row>
    <row r="7097" spans="1:16" ht="51">
      <c r="A7097" s="126">
        <v>292</v>
      </c>
      <c r="B7097" s="126"/>
      <c r="C7097" s="127" t="s">
        <v>152</v>
      </c>
      <c r="D7097" s="204">
        <v>43096</v>
      </c>
      <c r="E7097" s="126" t="s">
        <v>14098</v>
      </c>
      <c r="F7097" s="126" t="s">
        <v>3</v>
      </c>
      <c r="G7097" s="126">
        <v>1581357</v>
      </c>
      <c r="H7097" s="126"/>
      <c r="I7097" s="130" t="s">
        <v>17040</v>
      </c>
      <c r="J7097" s="126"/>
      <c r="K7097" s="126"/>
      <c r="L7097" s="126"/>
      <c r="M7097" s="126"/>
      <c r="N7097" s="226">
        <v>0</v>
      </c>
      <c r="O7097" s="226">
        <v>1833.09</v>
      </c>
      <c r="P7097" s="126" t="s">
        <v>1331</v>
      </c>
    </row>
    <row r="7098" spans="1:16" ht="63.75">
      <c r="A7098" s="126">
        <v>513</v>
      </c>
      <c r="B7098" s="126"/>
      <c r="C7098" s="127" t="s">
        <v>201</v>
      </c>
      <c r="D7098" s="204">
        <v>43096</v>
      </c>
      <c r="E7098" s="126" t="s">
        <v>14099</v>
      </c>
      <c r="F7098" s="126" t="s">
        <v>3</v>
      </c>
      <c r="G7098" s="126">
        <v>1581363</v>
      </c>
      <c r="H7098" s="126"/>
      <c r="I7098" s="130" t="s">
        <v>17041</v>
      </c>
      <c r="J7098" s="126"/>
      <c r="K7098" s="126"/>
      <c r="L7098" s="126"/>
      <c r="M7098" s="126"/>
      <c r="N7098" s="226">
        <v>0</v>
      </c>
      <c r="O7098" s="226">
        <v>18673.5</v>
      </c>
      <c r="P7098" s="126" t="s">
        <v>1331</v>
      </c>
    </row>
    <row r="7099" spans="1:16" ht="51">
      <c r="A7099" s="126" t="s">
        <v>627</v>
      </c>
      <c r="B7099" s="126"/>
      <c r="C7099" s="127" t="s">
        <v>1235</v>
      </c>
      <c r="D7099" s="204">
        <v>43096</v>
      </c>
      <c r="E7099" s="126" t="s">
        <v>14100</v>
      </c>
      <c r="F7099" s="126" t="s">
        <v>3</v>
      </c>
      <c r="G7099" s="126">
        <v>1581368</v>
      </c>
      <c r="H7099" s="126"/>
      <c r="I7099" s="130" t="s">
        <v>17042</v>
      </c>
      <c r="J7099" s="126"/>
      <c r="K7099" s="126"/>
      <c r="L7099" s="126"/>
      <c r="M7099" s="126"/>
      <c r="N7099" s="226">
        <v>0</v>
      </c>
      <c r="O7099" s="226">
        <v>14548.88</v>
      </c>
      <c r="P7099" s="126" t="s">
        <v>1331</v>
      </c>
    </row>
    <row r="7100" spans="1:16" ht="63.75">
      <c r="A7100" s="126">
        <v>650</v>
      </c>
      <c r="B7100" s="126"/>
      <c r="C7100" s="127" t="s">
        <v>233</v>
      </c>
      <c r="D7100" s="204">
        <v>43096</v>
      </c>
      <c r="E7100" s="126" t="s">
        <v>14101</v>
      </c>
      <c r="F7100" s="126" t="s">
        <v>3</v>
      </c>
      <c r="G7100" s="126">
        <v>1581380</v>
      </c>
      <c r="H7100" s="126"/>
      <c r="I7100" s="130" t="s">
        <v>17043</v>
      </c>
      <c r="J7100" s="126"/>
      <c r="K7100" s="126"/>
      <c r="L7100" s="126"/>
      <c r="M7100" s="126"/>
      <c r="N7100" s="226">
        <v>0</v>
      </c>
      <c r="O7100" s="226">
        <v>49</v>
      </c>
      <c r="P7100" s="126" t="s">
        <v>1331</v>
      </c>
    </row>
    <row r="7101" spans="1:16" ht="51">
      <c r="A7101" s="126">
        <v>670</v>
      </c>
      <c r="B7101" s="126"/>
      <c r="C7101" s="127" t="s">
        <v>236</v>
      </c>
      <c r="D7101" s="204">
        <v>43096</v>
      </c>
      <c r="E7101" s="126" t="s">
        <v>14102</v>
      </c>
      <c r="F7101" s="126" t="s">
        <v>3</v>
      </c>
      <c r="G7101" s="126">
        <v>1581387</v>
      </c>
      <c r="H7101" s="126"/>
      <c r="I7101" s="130" t="s">
        <v>17044</v>
      </c>
      <c r="J7101" s="126"/>
      <c r="K7101" s="126"/>
      <c r="L7101" s="126"/>
      <c r="M7101" s="126"/>
      <c r="N7101" s="226">
        <v>0</v>
      </c>
      <c r="O7101" s="226">
        <v>65500</v>
      </c>
      <c r="P7101" s="126" t="s">
        <v>1331</v>
      </c>
    </row>
    <row r="7102" spans="1:16" ht="51">
      <c r="A7102" s="126">
        <v>670</v>
      </c>
      <c r="B7102" s="126"/>
      <c r="C7102" s="127" t="s">
        <v>236</v>
      </c>
      <c r="D7102" s="204">
        <v>43096</v>
      </c>
      <c r="E7102" s="126" t="s">
        <v>14103</v>
      </c>
      <c r="F7102" s="126" t="s">
        <v>3</v>
      </c>
      <c r="G7102" s="126">
        <v>1581391</v>
      </c>
      <c r="H7102" s="126"/>
      <c r="I7102" s="130" t="s">
        <v>17045</v>
      </c>
      <c r="J7102" s="126"/>
      <c r="K7102" s="126"/>
      <c r="L7102" s="126"/>
      <c r="M7102" s="126"/>
      <c r="N7102" s="226">
        <v>0</v>
      </c>
      <c r="O7102" s="226">
        <v>84352.75</v>
      </c>
      <c r="P7102" s="126" t="s">
        <v>1331</v>
      </c>
    </row>
    <row r="7103" spans="1:16" ht="63.75">
      <c r="A7103" s="126">
        <v>290</v>
      </c>
      <c r="B7103" s="126"/>
      <c r="C7103" s="127" t="s">
        <v>794</v>
      </c>
      <c r="D7103" s="204">
        <v>43096</v>
      </c>
      <c r="E7103" s="126" t="s">
        <v>14104</v>
      </c>
      <c r="F7103" s="126" t="s">
        <v>3</v>
      </c>
      <c r="G7103" s="126">
        <v>1581402</v>
      </c>
      <c r="H7103" s="126"/>
      <c r="I7103" s="130" t="s">
        <v>17046</v>
      </c>
      <c r="J7103" s="126"/>
      <c r="K7103" s="126"/>
      <c r="L7103" s="126"/>
      <c r="M7103" s="126"/>
      <c r="N7103" s="226">
        <v>0</v>
      </c>
      <c r="O7103" s="226">
        <v>58805.82</v>
      </c>
      <c r="P7103" s="126" t="s">
        <v>1331</v>
      </c>
    </row>
    <row r="7104" spans="1:16" ht="63.75">
      <c r="A7104" s="126">
        <v>221</v>
      </c>
      <c r="B7104" s="126"/>
      <c r="C7104" s="127" t="s">
        <v>764</v>
      </c>
      <c r="D7104" s="204">
        <v>43096</v>
      </c>
      <c r="E7104" s="126" t="s">
        <v>14105</v>
      </c>
      <c r="F7104" s="126" t="s">
        <v>3</v>
      </c>
      <c r="G7104" s="126">
        <v>1581406</v>
      </c>
      <c r="H7104" s="126"/>
      <c r="I7104" s="130" t="s">
        <v>17047</v>
      </c>
      <c r="J7104" s="126"/>
      <c r="K7104" s="126"/>
      <c r="L7104" s="126"/>
      <c r="M7104" s="126"/>
      <c r="N7104" s="226">
        <v>0</v>
      </c>
      <c r="O7104" s="226">
        <v>24</v>
      </c>
      <c r="P7104" s="126" t="s">
        <v>1331</v>
      </c>
    </row>
    <row r="7105" spans="1:16" ht="63.75">
      <c r="A7105" s="126">
        <v>221</v>
      </c>
      <c r="B7105" s="126"/>
      <c r="C7105" s="127" t="s">
        <v>764</v>
      </c>
      <c r="D7105" s="204">
        <v>43096</v>
      </c>
      <c r="E7105" s="126" t="s">
        <v>14106</v>
      </c>
      <c r="F7105" s="126" t="s">
        <v>3</v>
      </c>
      <c r="G7105" s="126">
        <v>1581407</v>
      </c>
      <c r="H7105" s="126"/>
      <c r="I7105" s="130" t="s">
        <v>17048</v>
      </c>
      <c r="J7105" s="126"/>
      <c r="K7105" s="126"/>
      <c r="L7105" s="126"/>
      <c r="M7105" s="126"/>
      <c r="N7105" s="226">
        <v>0</v>
      </c>
      <c r="O7105" s="226">
        <v>1199</v>
      </c>
      <c r="P7105" s="126" t="s">
        <v>1331</v>
      </c>
    </row>
    <row r="7106" spans="1:16" ht="63.75">
      <c r="A7106" s="126">
        <v>221</v>
      </c>
      <c r="B7106" s="126"/>
      <c r="C7106" s="127" t="s">
        <v>764</v>
      </c>
      <c r="D7106" s="204">
        <v>43096</v>
      </c>
      <c r="E7106" s="126" t="s">
        <v>14107</v>
      </c>
      <c r="F7106" s="126" t="s">
        <v>3</v>
      </c>
      <c r="G7106" s="126">
        <v>1581409</v>
      </c>
      <c r="H7106" s="126"/>
      <c r="I7106" s="130" t="s">
        <v>17049</v>
      </c>
      <c r="J7106" s="126"/>
      <c r="K7106" s="126"/>
      <c r="L7106" s="126"/>
      <c r="M7106" s="126"/>
      <c r="N7106" s="226">
        <v>0</v>
      </c>
      <c r="O7106" s="226">
        <v>384.5</v>
      </c>
      <c r="P7106" s="126" t="s">
        <v>1331</v>
      </c>
    </row>
    <row r="7107" spans="1:16" ht="63.75">
      <c r="A7107" s="126">
        <v>221</v>
      </c>
      <c r="B7107" s="126"/>
      <c r="C7107" s="127" t="s">
        <v>764</v>
      </c>
      <c r="D7107" s="204">
        <v>43096</v>
      </c>
      <c r="E7107" s="126" t="s">
        <v>14108</v>
      </c>
      <c r="F7107" s="126" t="s">
        <v>3</v>
      </c>
      <c r="G7107" s="126">
        <v>1581411</v>
      </c>
      <c r="H7107" s="126"/>
      <c r="I7107" s="130" t="s">
        <v>17050</v>
      </c>
      <c r="J7107" s="126"/>
      <c r="K7107" s="126"/>
      <c r="L7107" s="126"/>
      <c r="M7107" s="126"/>
      <c r="N7107" s="226">
        <v>0</v>
      </c>
      <c r="O7107" s="226">
        <v>148.1</v>
      </c>
      <c r="P7107" s="126" t="s">
        <v>1331</v>
      </c>
    </row>
    <row r="7108" spans="1:16" ht="63.75">
      <c r="A7108" s="126">
        <v>290</v>
      </c>
      <c r="B7108" s="126"/>
      <c r="C7108" s="127" t="s">
        <v>794</v>
      </c>
      <c r="D7108" s="204">
        <v>43096</v>
      </c>
      <c r="E7108" s="126" t="s">
        <v>14109</v>
      </c>
      <c r="F7108" s="126" t="s">
        <v>3</v>
      </c>
      <c r="G7108" s="126">
        <v>1581412</v>
      </c>
      <c r="H7108" s="126"/>
      <c r="I7108" s="130" t="s">
        <v>17051</v>
      </c>
      <c r="J7108" s="126"/>
      <c r="K7108" s="126"/>
      <c r="L7108" s="126"/>
      <c r="M7108" s="126"/>
      <c r="N7108" s="226">
        <v>0</v>
      </c>
      <c r="O7108" s="226">
        <v>24942.86</v>
      </c>
      <c r="P7108" s="126" t="s">
        <v>1331</v>
      </c>
    </row>
    <row r="7109" spans="1:16" ht="63.75">
      <c r="A7109" s="126">
        <v>290</v>
      </c>
      <c r="B7109" s="126"/>
      <c r="C7109" s="127" t="s">
        <v>794</v>
      </c>
      <c r="D7109" s="204">
        <v>43096</v>
      </c>
      <c r="E7109" s="126" t="s">
        <v>14110</v>
      </c>
      <c r="F7109" s="126" t="s">
        <v>3</v>
      </c>
      <c r="G7109" s="126">
        <v>1581414</v>
      </c>
      <c r="H7109" s="126"/>
      <c r="I7109" s="130" t="s">
        <v>17052</v>
      </c>
      <c r="J7109" s="126"/>
      <c r="K7109" s="126"/>
      <c r="L7109" s="126"/>
      <c r="M7109" s="126"/>
      <c r="N7109" s="226">
        <v>0</v>
      </c>
      <c r="O7109" s="226">
        <v>6894.73</v>
      </c>
      <c r="P7109" s="126" t="s">
        <v>1331</v>
      </c>
    </row>
    <row r="7110" spans="1:16" ht="63.75">
      <c r="A7110" s="126">
        <v>290</v>
      </c>
      <c r="B7110" s="126"/>
      <c r="C7110" s="127" t="s">
        <v>794</v>
      </c>
      <c r="D7110" s="204">
        <v>43096</v>
      </c>
      <c r="E7110" s="126" t="s">
        <v>14111</v>
      </c>
      <c r="F7110" s="126" t="s">
        <v>3</v>
      </c>
      <c r="G7110" s="126">
        <v>1581415</v>
      </c>
      <c r="H7110" s="126"/>
      <c r="I7110" s="130" t="s">
        <v>17053</v>
      </c>
      <c r="J7110" s="126"/>
      <c r="K7110" s="126"/>
      <c r="L7110" s="126"/>
      <c r="M7110" s="126"/>
      <c r="N7110" s="226">
        <v>0</v>
      </c>
      <c r="O7110" s="226">
        <v>1060.6500000000001</v>
      </c>
      <c r="P7110" s="126" t="s">
        <v>1331</v>
      </c>
    </row>
    <row r="7111" spans="1:16" ht="51">
      <c r="A7111" s="126">
        <v>249</v>
      </c>
      <c r="B7111" s="126"/>
      <c r="C7111" s="127" t="s">
        <v>776</v>
      </c>
      <c r="D7111" s="204">
        <v>43096</v>
      </c>
      <c r="E7111" s="126" t="s">
        <v>14112</v>
      </c>
      <c r="F7111" s="126" t="s">
        <v>3</v>
      </c>
      <c r="G7111" s="126">
        <v>1580992</v>
      </c>
      <c r="H7111" s="126"/>
      <c r="I7111" s="130" t="s">
        <v>17054</v>
      </c>
      <c r="J7111" s="126"/>
      <c r="K7111" s="126"/>
      <c r="L7111" s="126"/>
      <c r="M7111" s="126"/>
      <c r="N7111" s="226">
        <v>0</v>
      </c>
      <c r="O7111" s="226">
        <v>730</v>
      </c>
      <c r="P7111" s="126" t="s">
        <v>1331</v>
      </c>
    </row>
    <row r="7112" spans="1:16" ht="51">
      <c r="A7112" s="126">
        <v>249</v>
      </c>
      <c r="B7112" s="126"/>
      <c r="C7112" s="127" t="s">
        <v>776</v>
      </c>
      <c r="D7112" s="204">
        <v>43096</v>
      </c>
      <c r="E7112" s="126" t="s">
        <v>14113</v>
      </c>
      <c r="F7112" s="126" t="s">
        <v>3</v>
      </c>
      <c r="G7112" s="126">
        <v>1580993</v>
      </c>
      <c r="H7112" s="126"/>
      <c r="I7112" s="130" t="s">
        <v>17055</v>
      </c>
      <c r="J7112" s="126"/>
      <c r="K7112" s="126"/>
      <c r="L7112" s="126"/>
      <c r="M7112" s="126"/>
      <c r="N7112" s="226">
        <v>0</v>
      </c>
      <c r="O7112" s="226">
        <v>51.08</v>
      </c>
      <c r="P7112" s="126" t="s">
        <v>1331</v>
      </c>
    </row>
    <row r="7113" spans="1:16" ht="38.25">
      <c r="A7113" s="126">
        <v>254</v>
      </c>
      <c r="B7113" s="126"/>
      <c r="C7113" s="127" t="s">
        <v>780</v>
      </c>
      <c r="D7113" s="204">
        <v>43096</v>
      </c>
      <c r="E7113" s="126" t="s">
        <v>14114</v>
      </c>
      <c r="F7113" s="126" t="s">
        <v>3</v>
      </c>
      <c r="G7113" s="126">
        <v>1581018</v>
      </c>
      <c r="H7113" s="126"/>
      <c r="I7113" s="130" t="s">
        <v>17056</v>
      </c>
      <c r="J7113" s="126"/>
      <c r="K7113" s="126"/>
      <c r="L7113" s="126"/>
      <c r="M7113" s="126"/>
      <c r="N7113" s="226">
        <v>0</v>
      </c>
      <c r="O7113" s="226">
        <v>40</v>
      </c>
      <c r="P7113" s="126" t="s">
        <v>1331</v>
      </c>
    </row>
    <row r="7114" spans="1:16" ht="38.25">
      <c r="A7114" s="126">
        <v>117</v>
      </c>
      <c r="B7114" s="126"/>
      <c r="C7114" s="127" t="s">
        <v>723</v>
      </c>
      <c r="D7114" s="204">
        <v>43096</v>
      </c>
      <c r="E7114" s="126" t="s">
        <v>14115</v>
      </c>
      <c r="F7114" s="126" t="s">
        <v>3</v>
      </c>
      <c r="G7114" s="126">
        <v>1581022</v>
      </c>
      <c r="H7114" s="126"/>
      <c r="I7114" s="130" t="s">
        <v>17057</v>
      </c>
      <c r="J7114" s="126"/>
      <c r="K7114" s="126"/>
      <c r="L7114" s="126"/>
      <c r="M7114" s="126"/>
      <c r="N7114" s="226">
        <v>0</v>
      </c>
      <c r="O7114" s="226">
        <v>273</v>
      </c>
      <c r="P7114" s="126" t="s">
        <v>1331</v>
      </c>
    </row>
    <row r="7115" spans="1:16" ht="38.25">
      <c r="A7115" s="126">
        <v>254</v>
      </c>
      <c r="B7115" s="126"/>
      <c r="C7115" s="127" t="s">
        <v>780</v>
      </c>
      <c r="D7115" s="204">
        <v>43096</v>
      </c>
      <c r="E7115" s="126" t="s">
        <v>14116</v>
      </c>
      <c r="F7115" s="126" t="s">
        <v>3</v>
      </c>
      <c r="G7115" s="126">
        <v>1581043</v>
      </c>
      <c r="H7115" s="126"/>
      <c r="I7115" s="130" t="s">
        <v>17058</v>
      </c>
      <c r="J7115" s="126"/>
      <c r="K7115" s="126"/>
      <c r="L7115" s="126"/>
      <c r="M7115" s="126"/>
      <c r="N7115" s="226">
        <v>0</v>
      </c>
      <c r="O7115" s="226">
        <v>30</v>
      </c>
      <c r="P7115" s="126" t="s">
        <v>1331</v>
      </c>
    </row>
    <row r="7116" spans="1:16" ht="51">
      <c r="A7116" s="126" t="s">
        <v>620</v>
      </c>
      <c r="B7116" s="126"/>
      <c r="C7116" s="127" t="s">
        <v>714</v>
      </c>
      <c r="D7116" s="204">
        <v>43096</v>
      </c>
      <c r="E7116" s="126" t="s">
        <v>14117</v>
      </c>
      <c r="F7116" s="126" t="s">
        <v>3</v>
      </c>
      <c r="G7116" s="126">
        <v>1581066</v>
      </c>
      <c r="H7116" s="126"/>
      <c r="I7116" s="130" t="s">
        <v>17059</v>
      </c>
      <c r="J7116" s="126"/>
      <c r="K7116" s="126"/>
      <c r="L7116" s="126"/>
      <c r="M7116" s="126"/>
      <c r="N7116" s="226">
        <v>0</v>
      </c>
      <c r="O7116" s="226">
        <v>24128.45</v>
      </c>
      <c r="P7116" s="126" t="s">
        <v>1331</v>
      </c>
    </row>
    <row r="7117" spans="1:16" ht="51">
      <c r="A7117" s="126">
        <v>580</v>
      </c>
      <c r="B7117" s="126"/>
      <c r="C7117" s="127" t="s">
        <v>218</v>
      </c>
      <c r="D7117" s="204">
        <v>43096</v>
      </c>
      <c r="E7117" s="126" t="s">
        <v>14118</v>
      </c>
      <c r="F7117" s="126" t="s">
        <v>3</v>
      </c>
      <c r="G7117" s="126">
        <v>1581096</v>
      </c>
      <c r="H7117" s="126"/>
      <c r="I7117" s="130" t="s">
        <v>17060</v>
      </c>
      <c r="J7117" s="126"/>
      <c r="K7117" s="126"/>
      <c r="L7117" s="126"/>
      <c r="M7117" s="126"/>
      <c r="N7117" s="226">
        <v>0</v>
      </c>
      <c r="O7117" s="226">
        <v>6415</v>
      </c>
      <c r="P7117" s="126" t="s">
        <v>1331</v>
      </c>
    </row>
    <row r="7118" spans="1:16" ht="38.25">
      <c r="A7118" s="126">
        <v>15</v>
      </c>
      <c r="B7118" s="126"/>
      <c r="C7118" s="127" t="s">
        <v>692</v>
      </c>
      <c r="D7118" s="204">
        <v>43096</v>
      </c>
      <c r="E7118" s="126" t="s">
        <v>14119</v>
      </c>
      <c r="F7118" s="126" t="s">
        <v>3</v>
      </c>
      <c r="G7118" s="126">
        <v>1581111</v>
      </c>
      <c r="H7118" s="126"/>
      <c r="I7118" s="130" t="s">
        <v>17061</v>
      </c>
      <c r="J7118" s="126"/>
      <c r="K7118" s="126"/>
      <c r="L7118" s="126"/>
      <c r="M7118" s="126"/>
      <c r="N7118" s="226">
        <v>0</v>
      </c>
      <c r="O7118" s="226">
        <v>3.3</v>
      </c>
      <c r="P7118" s="126" t="s">
        <v>1331</v>
      </c>
    </row>
    <row r="7119" spans="1:16" ht="38.25">
      <c r="A7119" s="126">
        <v>15</v>
      </c>
      <c r="B7119" s="126"/>
      <c r="C7119" s="127" t="s">
        <v>692</v>
      </c>
      <c r="D7119" s="204">
        <v>43096</v>
      </c>
      <c r="E7119" s="126" t="s">
        <v>14120</v>
      </c>
      <c r="F7119" s="126" t="s">
        <v>3</v>
      </c>
      <c r="G7119" s="126">
        <v>1581117</v>
      </c>
      <c r="H7119" s="126"/>
      <c r="I7119" s="130" t="s">
        <v>17061</v>
      </c>
      <c r="J7119" s="126"/>
      <c r="K7119" s="126"/>
      <c r="L7119" s="126"/>
      <c r="M7119" s="126"/>
      <c r="N7119" s="226">
        <v>0</v>
      </c>
      <c r="O7119" s="226">
        <v>0.04</v>
      </c>
      <c r="P7119" s="126" t="s">
        <v>1331</v>
      </c>
    </row>
    <row r="7120" spans="1:16" ht="38.25">
      <c r="A7120" s="126">
        <v>15</v>
      </c>
      <c r="B7120" s="126"/>
      <c r="C7120" s="127" t="s">
        <v>692</v>
      </c>
      <c r="D7120" s="204">
        <v>43096</v>
      </c>
      <c r="E7120" s="126" t="s">
        <v>14121</v>
      </c>
      <c r="F7120" s="126" t="s">
        <v>3</v>
      </c>
      <c r="G7120" s="126">
        <v>1581119</v>
      </c>
      <c r="H7120" s="126"/>
      <c r="I7120" s="130" t="s">
        <v>17061</v>
      </c>
      <c r="J7120" s="126"/>
      <c r="K7120" s="126"/>
      <c r="L7120" s="126"/>
      <c r="M7120" s="126"/>
      <c r="N7120" s="226">
        <v>0</v>
      </c>
      <c r="O7120" s="226">
        <v>2.08</v>
      </c>
      <c r="P7120" s="126" t="s">
        <v>1331</v>
      </c>
    </row>
    <row r="7121" spans="1:16" ht="38.25">
      <c r="A7121" s="126">
        <v>15</v>
      </c>
      <c r="B7121" s="126"/>
      <c r="C7121" s="127" t="s">
        <v>692</v>
      </c>
      <c r="D7121" s="204">
        <v>43096</v>
      </c>
      <c r="E7121" s="126" t="s">
        <v>14122</v>
      </c>
      <c r="F7121" s="126" t="s">
        <v>3</v>
      </c>
      <c r="G7121" s="126">
        <v>1581121</v>
      </c>
      <c r="H7121" s="126"/>
      <c r="I7121" s="130" t="s">
        <v>17061</v>
      </c>
      <c r="J7121" s="126"/>
      <c r="K7121" s="126"/>
      <c r="L7121" s="126"/>
      <c r="M7121" s="126"/>
      <c r="N7121" s="226">
        <v>0</v>
      </c>
      <c r="O7121" s="226">
        <v>0.32</v>
      </c>
      <c r="P7121" s="126" t="s">
        <v>1331</v>
      </c>
    </row>
    <row r="7122" spans="1:16" ht="51">
      <c r="A7122" s="126">
        <v>20</v>
      </c>
      <c r="B7122" s="126"/>
      <c r="C7122" s="127" t="s">
        <v>694</v>
      </c>
      <c r="D7122" s="204">
        <v>43096</v>
      </c>
      <c r="E7122" s="126" t="s">
        <v>14123</v>
      </c>
      <c r="F7122" s="126" t="s">
        <v>3</v>
      </c>
      <c r="G7122" s="126">
        <v>1581196</v>
      </c>
      <c r="H7122" s="126"/>
      <c r="I7122" s="130" t="s">
        <v>17062</v>
      </c>
      <c r="J7122" s="126"/>
      <c r="K7122" s="126"/>
      <c r="L7122" s="126"/>
      <c r="M7122" s="126"/>
      <c r="N7122" s="226">
        <v>0</v>
      </c>
      <c r="O7122" s="226">
        <v>140</v>
      </c>
      <c r="P7122" s="126" t="s">
        <v>1331</v>
      </c>
    </row>
    <row r="7123" spans="1:16" ht="51">
      <c r="A7123" s="126">
        <v>20</v>
      </c>
      <c r="B7123" s="126"/>
      <c r="C7123" s="127" t="s">
        <v>694</v>
      </c>
      <c r="D7123" s="204">
        <v>43096</v>
      </c>
      <c r="E7123" s="126" t="s">
        <v>14124</v>
      </c>
      <c r="F7123" s="126" t="s">
        <v>3</v>
      </c>
      <c r="G7123" s="126">
        <v>1581205</v>
      </c>
      <c r="H7123" s="126"/>
      <c r="I7123" s="130" t="s">
        <v>17063</v>
      </c>
      <c r="J7123" s="126"/>
      <c r="K7123" s="126"/>
      <c r="L7123" s="126"/>
      <c r="M7123" s="126"/>
      <c r="N7123" s="226">
        <v>0</v>
      </c>
      <c r="O7123" s="226">
        <v>44</v>
      </c>
      <c r="P7123" s="126" t="s">
        <v>1331</v>
      </c>
    </row>
    <row r="7124" spans="1:16" ht="38.25">
      <c r="A7124" s="126">
        <v>46</v>
      </c>
      <c r="B7124" s="126"/>
      <c r="C7124" s="127" t="s">
        <v>699</v>
      </c>
      <c r="D7124" s="204">
        <v>43096</v>
      </c>
      <c r="E7124" s="126" t="s">
        <v>14125</v>
      </c>
      <c r="F7124" s="126" t="s">
        <v>3</v>
      </c>
      <c r="G7124" s="126">
        <v>1581216</v>
      </c>
      <c r="H7124" s="126"/>
      <c r="I7124" s="130" t="s">
        <v>17064</v>
      </c>
      <c r="J7124" s="126"/>
      <c r="K7124" s="126"/>
      <c r="L7124" s="126"/>
      <c r="M7124" s="126"/>
      <c r="N7124" s="226">
        <v>0</v>
      </c>
      <c r="O7124" s="226">
        <v>742</v>
      </c>
      <c r="P7124" s="126" t="s">
        <v>1331</v>
      </c>
    </row>
    <row r="7125" spans="1:16" ht="63.75">
      <c r="A7125" s="126">
        <v>47</v>
      </c>
      <c r="B7125" s="126"/>
      <c r="C7125" s="127" t="s">
        <v>700</v>
      </c>
      <c r="D7125" s="204">
        <v>43096</v>
      </c>
      <c r="E7125" s="126" t="s">
        <v>14126</v>
      </c>
      <c r="F7125" s="126" t="s">
        <v>3</v>
      </c>
      <c r="G7125" s="126">
        <v>1581262</v>
      </c>
      <c r="H7125" s="126"/>
      <c r="I7125" s="130" t="s">
        <v>17065</v>
      </c>
      <c r="J7125" s="126"/>
      <c r="K7125" s="126"/>
      <c r="L7125" s="126"/>
      <c r="M7125" s="126"/>
      <c r="N7125" s="226">
        <v>0</v>
      </c>
      <c r="O7125" s="226">
        <v>225</v>
      </c>
      <c r="P7125" s="126" t="s">
        <v>1331</v>
      </c>
    </row>
    <row r="7126" spans="1:16" ht="38.25">
      <c r="A7126" s="126">
        <v>70</v>
      </c>
      <c r="B7126" s="126"/>
      <c r="C7126" s="127" t="s">
        <v>706</v>
      </c>
      <c r="D7126" s="204">
        <v>43096</v>
      </c>
      <c r="E7126" s="126" t="s">
        <v>14127</v>
      </c>
      <c r="F7126" s="126" t="s">
        <v>3</v>
      </c>
      <c r="G7126" s="126">
        <v>1581266</v>
      </c>
      <c r="H7126" s="126"/>
      <c r="I7126" s="130" t="s">
        <v>17066</v>
      </c>
      <c r="J7126" s="126"/>
      <c r="K7126" s="126"/>
      <c r="L7126" s="126"/>
      <c r="M7126" s="126"/>
      <c r="N7126" s="226">
        <v>0</v>
      </c>
      <c r="O7126" s="226">
        <v>1</v>
      </c>
      <c r="P7126" s="126" t="s">
        <v>1331</v>
      </c>
    </row>
    <row r="7127" spans="1:16" ht="63.75">
      <c r="A7127" s="126">
        <v>25</v>
      </c>
      <c r="B7127" s="126"/>
      <c r="C7127" s="127" t="s">
        <v>695</v>
      </c>
      <c r="D7127" s="204">
        <v>43096</v>
      </c>
      <c r="E7127" s="126" t="s">
        <v>14128</v>
      </c>
      <c r="F7127" s="126" t="s">
        <v>3</v>
      </c>
      <c r="G7127" s="126">
        <v>1581267</v>
      </c>
      <c r="H7127" s="126"/>
      <c r="I7127" s="130" t="s">
        <v>17067</v>
      </c>
      <c r="J7127" s="126"/>
      <c r="K7127" s="126"/>
      <c r="L7127" s="126"/>
      <c r="M7127" s="126"/>
      <c r="N7127" s="226">
        <v>0</v>
      </c>
      <c r="O7127" s="226">
        <v>7943.4</v>
      </c>
      <c r="P7127" s="126" t="s">
        <v>1331</v>
      </c>
    </row>
    <row r="7128" spans="1:16" ht="51">
      <c r="A7128" s="126">
        <v>20</v>
      </c>
      <c r="B7128" s="126"/>
      <c r="C7128" s="127" t="s">
        <v>694</v>
      </c>
      <c r="D7128" s="204">
        <v>43096</v>
      </c>
      <c r="E7128" s="126" t="s">
        <v>14129</v>
      </c>
      <c r="F7128" s="126" t="s">
        <v>3</v>
      </c>
      <c r="G7128" s="126">
        <v>1581274</v>
      </c>
      <c r="H7128" s="126"/>
      <c r="I7128" s="130" t="s">
        <v>17068</v>
      </c>
      <c r="J7128" s="126"/>
      <c r="K7128" s="126"/>
      <c r="L7128" s="126"/>
      <c r="M7128" s="126"/>
      <c r="N7128" s="226">
        <v>0</v>
      </c>
      <c r="O7128" s="226">
        <v>795</v>
      </c>
      <c r="P7128" s="126" t="s">
        <v>1331</v>
      </c>
    </row>
    <row r="7129" spans="1:16" ht="51">
      <c r="A7129" s="126" t="s">
        <v>620</v>
      </c>
      <c r="B7129" s="126"/>
      <c r="C7129" s="127" t="s">
        <v>714</v>
      </c>
      <c r="D7129" s="204">
        <v>43096</v>
      </c>
      <c r="E7129" s="126" t="s">
        <v>14130</v>
      </c>
      <c r="F7129" s="126" t="s">
        <v>3</v>
      </c>
      <c r="G7129" s="126">
        <v>1581278</v>
      </c>
      <c r="H7129" s="126"/>
      <c r="I7129" s="130" t="s">
        <v>17069</v>
      </c>
      <c r="J7129" s="126"/>
      <c r="K7129" s="126"/>
      <c r="L7129" s="126"/>
      <c r="M7129" s="126"/>
      <c r="N7129" s="226">
        <v>0</v>
      </c>
      <c r="O7129" s="226">
        <v>7</v>
      </c>
      <c r="P7129" s="126" t="s">
        <v>12606</v>
      </c>
    </row>
    <row r="7130" spans="1:16" ht="51">
      <c r="A7130" s="126">
        <v>20</v>
      </c>
      <c r="B7130" s="126"/>
      <c r="C7130" s="127" t="s">
        <v>694</v>
      </c>
      <c r="D7130" s="204">
        <v>43096</v>
      </c>
      <c r="E7130" s="126" t="s">
        <v>14131</v>
      </c>
      <c r="F7130" s="126" t="s">
        <v>3</v>
      </c>
      <c r="G7130" s="126">
        <v>1581279</v>
      </c>
      <c r="H7130" s="126"/>
      <c r="I7130" s="130" t="s">
        <v>17070</v>
      </c>
      <c r="J7130" s="126"/>
      <c r="K7130" s="126"/>
      <c r="L7130" s="126"/>
      <c r="M7130" s="126"/>
      <c r="N7130" s="226">
        <v>0</v>
      </c>
      <c r="O7130" s="226">
        <v>442</v>
      </c>
      <c r="P7130" s="126" t="s">
        <v>1331</v>
      </c>
    </row>
    <row r="7131" spans="1:16" ht="51">
      <c r="A7131" s="126" t="s">
        <v>620</v>
      </c>
      <c r="B7131" s="126"/>
      <c r="C7131" s="127" t="s">
        <v>714</v>
      </c>
      <c r="D7131" s="204">
        <v>43096</v>
      </c>
      <c r="E7131" s="126" t="s">
        <v>14132</v>
      </c>
      <c r="F7131" s="126" t="s">
        <v>3</v>
      </c>
      <c r="G7131" s="126">
        <v>1581281</v>
      </c>
      <c r="H7131" s="126"/>
      <c r="I7131" s="130" t="s">
        <v>17071</v>
      </c>
      <c r="J7131" s="126"/>
      <c r="K7131" s="126"/>
      <c r="L7131" s="126"/>
      <c r="M7131" s="126"/>
      <c r="N7131" s="226">
        <v>0</v>
      </c>
      <c r="O7131" s="226">
        <v>26892</v>
      </c>
      <c r="P7131" s="126" t="s">
        <v>1331</v>
      </c>
    </row>
    <row r="7132" spans="1:16" ht="51">
      <c r="A7132" s="126" t="s">
        <v>620</v>
      </c>
      <c r="B7132" s="126"/>
      <c r="C7132" s="127" t="s">
        <v>714</v>
      </c>
      <c r="D7132" s="204">
        <v>43096</v>
      </c>
      <c r="E7132" s="126" t="s">
        <v>14133</v>
      </c>
      <c r="F7132" s="126" t="s">
        <v>3</v>
      </c>
      <c r="G7132" s="126">
        <v>1581285</v>
      </c>
      <c r="H7132" s="126"/>
      <c r="I7132" s="130" t="s">
        <v>17072</v>
      </c>
      <c r="J7132" s="126"/>
      <c r="K7132" s="126"/>
      <c r="L7132" s="126"/>
      <c r="M7132" s="126"/>
      <c r="N7132" s="226">
        <v>0</v>
      </c>
      <c r="O7132" s="226">
        <v>7</v>
      </c>
      <c r="P7132" s="126" t="s">
        <v>12606</v>
      </c>
    </row>
    <row r="7133" spans="1:16" ht="51">
      <c r="A7133" s="126" t="s">
        <v>620</v>
      </c>
      <c r="B7133" s="126"/>
      <c r="C7133" s="127" t="s">
        <v>714</v>
      </c>
      <c r="D7133" s="204">
        <v>43096</v>
      </c>
      <c r="E7133" s="126" t="s">
        <v>14134</v>
      </c>
      <c r="F7133" s="126" t="s">
        <v>3</v>
      </c>
      <c r="G7133" s="126">
        <v>1581286</v>
      </c>
      <c r="H7133" s="126"/>
      <c r="I7133" s="130" t="s">
        <v>17073</v>
      </c>
      <c r="J7133" s="126"/>
      <c r="K7133" s="126"/>
      <c r="L7133" s="126"/>
      <c r="M7133" s="126"/>
      <c r="N7133" s="226">
        <v>0</v>
      </c>
      <c r="O7133" s="226">
        <v>1662.01</v>
      </c>
      <c r="P7133" s="126" t="s">
        <v>1331</v>
      </c>
    </row>
    <row r="7134" spans="1:16" ht="51">
      <c r="A7134" s="126">
        <v>309</v>
      </c>
      <c r="B7134" s="126"/>
      <c r="C7134" s="127" t="s">
        <v>807</v>
      </c>
      <c r="D7134" s="204">
        <v>43096</v>
      </c>
      <c r="E7134" s="126" t="s">
        <v>14135</v>
      </c>
      <c r="F7134" s="126" t="s">
        <v>3</v>
      </c>
      <c r="G7134" s="126">
        <v>1581347</v>
      </c>
      <c r="H7134" s="126"/>
      <c r="I7134" s="130" t="s">
        <v>17074</v>
      </c>
      <c r="J7134" s="126"/>
      <c r="K7134" s="126"/>
      <c r="L7134" s="126"/>
      <c r="M7134" s="126"/>
      <c r="N7134" s="226">
        <v>0</v>
      </c>
      <c r="O7134" s="226">
        <v>396.4</v>
      </c>
      <c r="P7134" s="126" t="s">
        <v>1331</v>
      </c>
    </row>
    <row r="7135" spans="1:16" ht="51">
      <c r="A7135" s="126">
        <v>309</v>
      </c>
      <c r="B7135" s="126"/>
      <c r="C7135" s="127" t="s">
        <v>807</v>
      </c>
      <c r="D7135" s="204">
        <v>43096</v>
      </c>
      <c r="E7135" s="126" t="s">
        <v>14136</v>
      </c>
      <c r="F7135" s="126" t="s">
        <v>3</v>
      </c>
      <c r="G7135" s="126">
        <v>1581354</v>
      </c>
      <c r="H7135" s="126"/>
      <c r="I7135" s="130" t="s">
        <v>17075</v>
      </c>
      <c r="J7135" s="126"/>
      <c r="K7135" s="126"/>
      <c r="L7135" s="126"/>
      <c r="M7135" s="126"/>
      <c r="N7135" s="226">
        <v>0</v>
      </c>
      <c r="O7135" s="226">
        <v>396.4</v>
      </c>
      <c r="P7135" s="126" t="s">
        <v>1331</v>
      </c>
    </row>
    <row r="7136" spans="1:16" ht="38.25">
      <c r="A7136" s="126">
        <v>592</v>
      </c>
      <c r="B7136" s="126"/>
      <c r="C7136" s="127" t="s">
        <v>863</v>
      </c>
      <c r="D7136" s="204">
        <v>43096</v>
      </c>
      <c r="E7136" s="126" t="s">
        <v>14137</v>
      </c>
      <c r="F7136" s="126" t="s">
        <v>3</v>
      </c>
      <c r="G7136" s="126">
        <v>1581362</v>
      </c>
      <c r="H7136" s="126"/>
      <c r="I7136" s="130" t="s">
        <v>17076</v>
      </c>
      <c r="J7136" s="126"/>
      <c r="K7136" s="126"/>
      <c r="L7136" s="126"/>
      <c r="M7136" s="126"/>
      <c r="N7136" s="226">
        <v>0</v>
      </c>
      <c r="O7136" s="226">
        <v>80</v>
      </c>
      <c r="P7136" s="126" t="s">
        <v>1331</v>
      </c>
    </row>
    <row r="7137" spans="1:16" ht="51">
      <c r="A7137" s="126" t="s">
        <v>620</v>
      </c>
      <c r="B7137" s="126"/>
      <c r="C7137" s="127" t="s">
        <v>714</v>
      </c>
      <c r="D7137" s="204">
        <v>43096</v>
      </c>
      <c r="E7137" s="126" t="s">
        <v>14138</v>
      </c>
      <c r="F7137" s="126" t="s">
        <v>3</v>
      </c>
      <c r="G7137" s="126">
        <v>1581367</v>
      </c>
      <c r="H7137" s="126"/>
      <c r="I7137" s="130" t="s">
        <v>17077</v>
      </c>
      <c r="J7137" s="126"/>
      <c r="K7137" s="126"/>
      <c r="L7137" s="126"/>
      <c r="M7137" s="126"/>
      <c r="N7137" s="226">
        <v>0</v>
      </c>
      <c r="O7137" s="226">
        <v>59</v>
      </c>
      <c r="P7137" s="126" t="s">
        <v>1331</v>
      </c>
    </row>
    <row r="7138" spans="1:16" ht="51">
      <c r="A7138" s="126">
        <v>249</v>
      </c>
      <c r="B7138" s="126"/>
      <c r="C7138" s="127" t="s">
        <v>776</v>
      </c>
      <c r="D7138" s="204">
        <v>43096</v>
      </c>
      <c r="E7138" s="126" t="s">
        <v>14139</v>
      </c>
      <c r="F7138" s="126" t="s">
        <v>3</v>
      </c>
      <c r="G7138" s="126">
        <v>1581386</v>
      </c>
      <c r="H7138" s="126"/>
      <c r="I7138" s="130" t="s">
        <v>17078</v>
      </c>
      <c r="J7138" s="126"/>
      <c r="K7138" s="126"/>
      <c r="L7138" s="126"/>
      <c r="M7138" s="126"/>
      <c r="N7138" s="226">
        <v>0</v>
      </c>
      <c r="O7138" s="226">
        <v>40</v>
      </c>
      <c r="P7138" s="126" t="s">
        <v>1331</v>
      </c>
    </row>
    <row r="7139" spans="1:16" ht="51">
      <c r="A7139" s="126">
        <v>41</v>
      </c>
      <c r="B7139" s="126"/>
      <c r="C7139" s="127" t="s">
        <v>698</v>
      </c>
      <c r="D7139" s="204">
        <v>43096</v>
      </c>
      <c r="E7139" s="126" t="s">
        <v>14140</v>
      </c>
      <c r="F7139" s="126" t="s">
        <v>3</v>
      </c>
      <c r="G7139" s="126">
        <v>1581439</v>
      </c>
      <c r="H7139" s="126"/>
      <c r="I7139" s="130" t="s">
        <v>17079</v>
      </c>
      <c r="J7139" s="126"/>
      <c r="K7139" s="126"/>
      <c r="L7139" s="126"/>
      <c r="M7139" s="126"/>
      <c r="N7139" s="226">
        <v>0</v>
      </c>
      <c r="O7139" s="226">
        <v>500</v>
      </c>
      <c r="P7139" s="126" t="s">
        <v>1331</v>
      </c>
    </row>
    <row r="7140" spans="1:16" ht="51">
      <c r="A7140" s="126">
        <v>25</v>
      </c>
      <c r="B7140" s="126"/>
      <c r="C7140" s="127" t="s">
        <v>695</v>
      </c>
      <c r="D7140" s="204">
        <v>43096</v>
      </c>
      <c r="E7140" s="126" t="s">
        <v>14141</v>
      </c>
      <c r="F7140" s="126" t="s">
        <v>3</v>
      </c>
      <c r="G7140" s="126">
        <v>1581440</v>
      </c>
      <c r="H7140" s="126"/>
      <c r="I7140" s="130" t="s">
        <v>16415</v>
      </c>
      <c r="J7140" s="126"/>
      <c r="K7140" s="126"/>
      <c r="L7140" s="126"/>
      <c r="M7140" s="126"/>
      <c r="N7140" s="226">
        <v>0</v>
      </c>
      <c r="O7140" s="226">
        <v>244</v>
      </c>
      <c r="P7140" s="126" t="s">
        <v>1331</v>
      </c>
    </row>
    <row r="7141" spans="1:16" ht="51">
      <c r="A7141" s="126" t="s">
        <v>620</v>
      </c>
      <c r="B7141" s="126"/>
      <c r="C7141" s="127" t="s">
        <v>714</v>
      </c>
      <c r="D7141" s="204">
        <v>43096</v>
      </c>
      <c r="E7141" s="126" t="s">
        <v>14142</v>
      </c>
      <c r="F7141" s="126" t="s">
        <v>3</v>
      </c>
      <c r="G7141" s="126">
        <v>1581443</v>
      </c>
      <c r="H7141" s="126"/>
      <c r="I7141" s="130" t="s">
        <v>17080</v>
      </c>
      <c r="J7141" s="126"/>
      <c r="K7141" s="126"/>
      <c r="L7141" s="126"/>
      <c r="M7141" s="126"/>
      <c r="N7141" s="226">
        <v>0</v>
      </c>
      <c r="O7141" s="226">
        <v>100</v>
      </c>
      <c r="P7141" s="126" t="s">
        <v>1331</v>
      </c>
    </row>
    <row r="7142" spans="1:16" ht="38.25">
      <c r="A7142" s="126">
        <v>254</v>
      </c>
      <c r="B7142" s="126"/>
      <c r="C7142" s="127" t="s">
        <v>780</v>
      </c>
      <c r="D7142" s="204">
        <v>43096</v>
      </c>
      <c r="E7142" s="126" t="s">
        <v>14143</v>
      </c>
      <c r="F7142" s="126" t="s">
        <v>3</v>
      </c>
      <c r="G7142" s="126">
        <v>1581447</v>
      </c>
      <c r="H7142" s="126"/>
      <c r="I7142" s="130" t="s">
        <v>16014</v>
      </c>
      <c r="J7142" s="126"/>
      <c r="K7142" s="126"/>
      <c r="L7142" s="126"/>
      <c r="M7142" s="126"/>
      <c r="N7142" s="226">
        <v>0</v>
      </c>
      <c r="O7142" s="226">
        <v>50</v>
      </c>
      <c r="P7142" s="126" t="s">
        <v>1331</v>
      </c>
    </row>
    <row r="7143" spans="1:16" ht="63.75">
      <c r="A7143" s="126">
        <v>20</v>
      </c>
      <c r="B7143" s="126"/>
      <c r="C7143" s="127" t="s">
        <v>694</v>
      </c>
      <c r="D7143" s="204">
        <v>43096</v>
      </c>
      <c r="E7143" s="126" t="s">
        <v>14144</v>
      </c>
      <c r="F7143" s="126" t="s">
        <v>3</v>
      </c>
      <c r="G7143" s="126">
        <v>1581455</v>
      </c>
      <c r="H7143" s="126"/>
      <c r="I7143" s="130" t="s">
        <v>17081</v>
      </c>
      <c r="J7143" s="126"/>
      <c r="K7143" s="126"/>
      <c r="L7143" s="126"/>
      <c r="M7143" s="126"/>
      <c r="N7143" s="226">
        <v>0</v>
      </c>
      <c r="O7143" s="226">
        <v>585.6</v>
      </c>
      <c r="P7143" s="126" t="s">
        <v>1331</v>
      </c>
    </row>
    <row r="7144" spans="1:16" ht="63.75">
      <c r="A7144" s="126">
        <v>20</v>
      </c>
      <c r="B7144" s="126"/>
      <c r="C7144" s="127" t="s">
        <v>694</v>
      </c>
      <c r="D7144" s="204">
        <v>43096</v>
      </c>
      <c r="E7144" s="126" t="s">
        <v>14145</v>
      </c>
      <c r="F7144" s="126" t="s">
        <v>3</v>
      </c>
      <c r="G7144" s="126">
        <v>1581457</v>
      </c>
      <c r="H7144" s="126"/>
      <c r="I7144" s="130" t="s">
        <v>17082</v>
      </c>
      <c r="J7144" s="126"/>
      <c r="K7144" s="126"/>
      <c r="L7144" s="126"/>
      <c r="M7144" s="126"/>
      <c r="N7144" s="226">
        <v>0</v>
      </c>
      <c r="O7144" s="226">
        <v>585.6</v>
      </c>
      <c r="P7144" s="126" t="s">
        <v>1331</v>
      </c>
    </row>
    <row r="7145" spans="1:16" ht="51">
      <c r="A7145" s="126" t="s">
        <v>620</v>
      </c>
      <c r="B7145" s="126"/>
      <c r="C7145" s="127" t="s">
        <v>714</v>
      </c>
      <c r="D7145" s="204">
        <v>43096</v>
      </c>
      <c r="E7145" s="126" t="s">
        <v>14146</v>
      </c>
      <c r="F7145" s="126" t="s">
        <v>3</v>
      </c>
      <c r="G7145" s="126">
        <v>1581463</v>
      </c>
      <c r="H7145" s="126"/>
      <c r="I7145" s="130" t="s">
        <v>17083</v>
      </c>
      <c r="J7145" s="126"/>
      <c r="K7145" s="126"/>
      <c r="L7145" s="126"/>
      <c r="M7145" s="126"/>
      <c r="N7145" s="226">
        <v>0</v>
      </c>
      <c r="O7145" s="226">
        <v>554</v>
      </c>
      <c r="P7145" s="126" t="s">
        <v>1331</v>
      </c>
    </row>
    <row r="7146" spans="1:16" ht="38.25">
      <c r="A7146" s="126">
        <v>574</v>
      </c>
      <c r="B7146" s="126"/>
      <c r="C7146" s="127" t="s">
        <v>851</v>
      </c>
      <c r="D7146" s="204">
        <v>43096</v>
      </c>
      <c r="E7146" s="126" t="s">
        <v>14147</v>
      </c>
      <c r="F7146" s="126" t="s">
        <v>3</v>
      </c>
      <c r="G7146" s="126">
        <v>1581465</v>
      </c>
      <c r="H7146" s="126"/>
      <c r="I7146" s="130" t="s">
        <v>17084</v>
      </c>
      <c r="J7146" s="126"/>
      <c r="K7146" s="126"/>
      <c r="L7146" s="126"/>
      <c r="M7146" s="126"/>
      <c r="N7146" s="226">
        <v>0</v>
      </c>
      <c r="O7146" s="226">
        <v>50</v>
      </c>
      <c r="P7146" s="126" t="s">
        <v>1331</v>
      </c>
    </row>
    <row r="7147" spans="1:16" ht="51">
      <c r="A7147" s="126" t="s">
        <v>620</v>
      </c>
      <c r="B7147" s="126"/>
      <c r="C7147" s="127" t="s">
        <v>714</v>
      </c>
      <c r="D7147" s="204">
        <v>43096</v>
      </c>
      <c r="E7147" s="126" t="s">
        <v>14148</v>
      </c>
      <c r="F7147" s="126" t="s">
        <v>3</v>
      </c>
      <c r="G7147" s="126">
        <v>1581468</v>
      </c>
      <c r="H7147" s="126"/>
      <c r="I7147" s="130" t="s">
        <v>17085</v>
      </c>
      <c r="J7147" s="126"/>
      <c r="K7147" s="126"/>
      <c r="L7147" s="126"/>
      <c r="M7147" s="126"/>
      <c r="N7147" s="226">
        <v>0</v>
      </c>
      <c r="O7147" s="226">
        <v>623</v>
      </c>
      <c r="P7147" s="126" t="s">
        <v>1331</v>
      </c>
    </row>
    <row r="7148" spans="1:16" ht="51">
      <c r="A7148" s="126" t="s">
        <v>620</v>
      </c>
      <c r="B7148" s="126"/>
      <c r="C7148" s="127" t="s">
        <v>714</v>
      </c>
      <c r="D7148" s="204">
        <v>43096</v>
      </c>
      <c r="E7148" s="126" t="s">
        <v>14149</v>
      </c>
      <c r="F7148" s="126" t="s">
        <v>3</v>
      </c>
      <c r="G7148" s="126">
        <v>1581470</v>
      </c>
      <c r="H7148" s="126"/>
      <c r="I7148" s="130" t="s">
        <v>17086</v>
      </c>
      <c r="J7148" s="126"/>
      <c r="K7148" s="126"/>
      <c r="L7148" s="126"/>
      <c r="M7148" s="126"/>
      <c r="N7148" s="226">
        <v>0</v>
      </c>
      <c r="O7148" s="226">
        <v>330.5</v>
      </c>
      <c r="P7148" s="126" t="s">
        <v>1331</v>
      </c>
    </row>
    <row r="7149" spans="1:16" ht="63.75">
      <c r="A7149" s="126">
        <v>190</v>
      </c>
      <c r="B7149" s="126"/>
      <c r="C7149" s="127" t="s">
        <v>107</v>
      </c>
      <c r="D7149" s="204">
        <v>43096</v>
      </c>
      <c r="E7149" s="126" t="s">
        <v>14150</v>
      </c>
      <c r="F7149" s="126" t="s">
        <v>3</v>
      </c>
      <c r="G7149" s="126">
        <v>1581472</v>
      </c>
      <c r="H7149" s="126"/>
      <c r="I7149" s="130" t="s">
        <v>17087</v>
      </c>
      <c r="J7149" s="126"/>
      <c r="K7149" s="126"/>
      <c r="L7149" s="126"/>
      <c r="M7149" s="126"/>
      <c r="N7149" s="226">
        <v>0</v>
      </c>
      <c r="O7149" s="226">
        <v>281.8</v>
      </c>
      <c r="P7149" s="126" t="s">
        <v>1331</v>
      </c>
    </row>
    <row r="7150" spans="1:16" ht="51">
      <c r="A7150" s="126" t="s">
        <v>620</v>
      </c>
      <c r="B7150" s="126"/>
      <c r="C7150" s="127" t="s">
        <v>714</v>
      </c>
      <c r="D7150" s="204">
        <v>43096</v>
      </c>
      <c r="E7150" s="126" t="s">
        <v>14151</v>
      </c>
      <c r="F7150" s="126" t="s">
        <v>3</v>
      </c>
      <c r="G7150" s="126">
        <v>1581478</v>
      </c>
      <c r="H7150" s="126"/>
      <c r="I7150" s="130" t="s">
        <v>17088</v>
      </c>
      <c r="J7150" s="126"/>
      <c r="K7150" s="126"/>
      <c r="L7150" s="126"/>
      <c r="M7150" s="126"/>
      <c r="N7150" s="226">
        <v>0</v>
      </c>
      <c r="O7150" s="226">
        <v>239</v>
      </c>
      <c r="P7150" s="126" t="s">
        <v>1331</v>
      </c>
    </row>
    <row r="7151" spans="1:16" ht="38.25">
      <c r="A7151" s="126">
        <v>572</v>
      </c>
      <c r="B7151" s="126"/>
      <c r="C7151" s="127" t="s">
        <v>849</v>
      </c>
      <c r="D7151" s="204">
        <v>43096</v>
      </c>
      <c r="E7151" s="126" t="s">
        <v>14152</v>
      </c>
      <c r="F7151" s="126" t="s">
        <v>3</v>
      </c>
      <c r="G7151" s="126">
        <v>1581487</v>
      </c>
      <c r="H7151" s="126"/>
      <c r="I7151" s="130" t="s">
        <v>17089</v>
      </c>
      <c r="J7151" s="126"/>
      <c r="K7151" s="126"/>
      <c r="L7151" s="126"/>
      <c r="M7151" s="126"/>
      <c r="N7151" s="226">
        <v>0</v>
      </c>
      <c r="O7151" s="226">
        <v>1652</v>
      </c>
      <c r="P7151" s="126" t="s">
        <v>12606</v>
      </c>
    </row>
    <row r="7152" spans="1:16" ht="51">
      <c r="A7152" s="126" t="s">
        <v>620</v>
      </c>
      <c r="B7152" s="126"/>
      <c r="C7152" s="127" t="s">
        <v>714</v>
      </c>
      <c r="D7152" s="204">
        <v>43096</v>
      </c>
      <c r="E7152" s="126" t="s">
        <v>14153</v>
      </c>
      <c r="F7152" s="126" t="s">
        <v>3</v>
      </c>
      <c r="G7152" s="126">
        <v>1581497</v>
      </c>
      <c r="H7152" s="126"/>
      <c r="I7152" s="130" t="s">
        <v>17090</v>
      </c>
      <c r="J7152" s="126"/>
      <c r="K7152" s="126"/>
      <c r="L7152" s="126"/>
      <c r="M7152" s="126"/>
      <c r="N7152" s="226">
        <v>0</v>
      </c>
      <c r="O7152" s="226">
        <v>480</v>
      </c>
      <c r="P7152" s="126" t="s">
        <v>1331</v>
      </c>
    </row>
    <row r="7153" spans="1:16" ht="51">
      <c r="A7153" s="126">
        <v>46</v>
      </c>
      <c r="B7153" s="126"/>
      <c r="C7153" s="127" t="s">
        <v>699</v>
      </c>
      <c r="D7153" s="204">
        <v>43096</v>
      </c>
      <c r="E7153" s="126" t="s">
        <v>14154</v>
      </c>
      <c r="F7153" s="126" t="s">
        <v>3</v>
      </c>
      <c r="G7153" s="126">
        <v>1581500</v>
      </c>
      <c r="H7153" s="126"/>
      <c r="I7153" s="130" t="s">
        <v>17091</v>
      </c>
      <c r="J7153" s="126"/>
      <c r="K7153" s="126"/>
      <c r="L7153" s="126"/>
      <c r="M7153" s="126"/>
      <c r="N7153" s="226">
        <v>0</v>
      </c>
      <c r="O7153" s="226">
        <v>87</v>
      </c>
      <c r="P7153" s="126" t="s">
        <v>1331</v>
      </c>
    </row>
    <row r="7154" spans="1:16" ht="51">
      <c r="A7154" s="126">
        <v>16</v>
      </c>
      <c r="B7154" s="126"/>
      <c r="C7154" s="127" t="s">
        <v>693</v>
      </c>
      <c r="D7154" s="204">
        <v>43096</v>
      </c>
      <c r="E7154" s="126" t="s">
        <v>14155</v>
      </c>
      <c r="F7154" s="126" t="s">
        <v>3</v>
      </c>
      <c r="G7154" s="126">
        <v>1581512</v>
      </c>
      <c r="H7154" s="126"/>
      <c r="I7154" s="130" t="s">
        <v>17092</v>
      </c>
      <c r="J7154" s="126"/>
      <c r="K7154" s="126"/>
      <c r="L7154" s="126"/>
      <c r="M7154" s="126"/>
      <c r="N7154" s="226">
        <v>0</v>
      </c>
      <c r="O7154" s="226">
        <v>12462</v>
      </c>
      <c r="P7154" s="126" t="s">
        <v>12606</v>
      </c>
    </row>
    <row r="7155" spans="1:16" ht="51">
      <c r="A7155" s="126">
        <v>48</v>
      </c>
      <c r="B7155" s="126"/>
      <c r="C7155" s="127" t="s">
        <v>701</v>
      </c>
      <c r="D7155" s="204">
        <v>43096</v>
      </c>
      <c r="E7155" s="126" t="s">
        <v>14156</v>
      </c>
      <c r="F7155" s="126" t="s">
        <v>3</v>
      </c>
      <c r="G7155" s="126">
        <v>1581520</v>
      </c>
      <c r="H7155" s="126"/>
      <c r="I7155" s="130" t="s">
        <v>17093</v>
      </c>
      <c r="J7155" s="126"/>
      <c r="K7155" s="126"/>
      <c r="L7155" s="126"/>
      <c r="M7155" s="126"/>
      <c r="N7155" s="226">
        <v>0</v>
      </c>
      <c r="O7155" s="226">
        <v>157.97999999999999</v>
      </c>
      <c r="P7155" s="126" t="s">
        <v>1331</v>
      </c>
    </row>
    <row r="7156" spans="1:16" ht="63.75">
      <c r="A7156" s="126">
        <v>221</v>
      </c>
      <c r="B7156" s="126"/>
      <c r="C7156" s="127" t="s">
        <v>764</v>
      </c>
      <c r="D7156" s="204">
        <v>43096</v>
      </c>
      <c r="E7156" s="126" t="s">
        <v>14157</v>
      </c>
      <c r="F7156" s="126" t="s">
        <v>3</v>
      </c>
      <c r="G7156" s="126">
        <v>1581529</v>
      </c>
      <c r="H7156" s="126"/>
      <c r="I7156" s="130" t="s">
        <v>17094</v>
      </c>
      <c r="J7156" s="126"/>
      <c r="K7156" s="126"/>
      <c r="L7156" s="126"/>
      <c r="M7156" s="126"/>
      <c r="N7156" s="226">
        <v>0</v>
      </c>
      <c r="O7156" s="226">
        <v>8</v>
      </c>
      <c r="P7156" s="126" t="s">
        <v>1331</v>
      </c>
    </row>
    <row r="7157" spans="1:16" ht="63.75">
      <c r="A7157" s="126">
        <v>221</v>
      </c>
      <c r="B7157" s="126"/>
      <c r="C7157" s="127" t="s">
        <v>764</v>
      </c>
      <c r="D7157" s="204">
        <v>43096</v>
      </c>
      <c r="E7157" s="126" t="s">
        <v>14158</v>
      </c>
      <c r="F7157" s="126" t="s">
        <v>3</v>
      </c>
      <c r="G7157" s="126">
        <v>1581532</v>
      </c>
      <c r="H7157" s="126"/>
      <c r="I7157" s="130" t="s">
        <v>17095</v>
      </c>
      <c r="J7157" s="126"/>
      <c r="K7157" s="126"/>
      <c r="L7157" s="126"/>
      <c r="M7157" s="126"/>
      <c r="N7157" s="226">
        <v>0</v>
      </c>
      <c r="O7157" s="226">
        <v>4</v>
      </c>
      <c r="P7157" s="126" t="s">
        <v>1331</v>
      </c>
    </row>
    <row r="7158" spans="1:16" ht="63.75">
      <c r="A7158" s="126">
        <v>221</v>
      </c>
      <c r="B7158" s="126"/>
      <c r="C7158" s="127" t="s">
        <v>764</v>
      </c>
      <c r="D7158" s="204">
        <v>43096</v>
      </c>
      <c r="E7158" s="126" t="s">
        <v>14159</v>
      </c>
      <c r="F7158" s="126" t="s">
        <v>3</v>
      </c>
      <c r="G7158" s="126">
        <v>1581535</v>
      </c>
      <c r="H7158" s="126"/>
      <c r="I7158" s="130" t="s">
        <v>17096</v>
      </c>
      <c r="J7158" s="126"/>
      <c r="K7158" s="126"/>
      <c r="L7158" s="126"/>
      <c r="M7158" s="126"/>
      <c r="N7158" s="226">
        <v>0</v>
      </c>
      <c r="O7158" s="226">
        <v>4</v>
      </c>
      <c r="P7158" s="126" t="s">
        <v>1331</v>
      </c>
    </row>
    <row r="7159" spans="1:16" ht="51">
      <c r="A7159" s="126" t="s">
        <v>620</v>
      </c>
      <c r="B7159" s="126"/>
      <c r="C7159" s="127" t="s">
        <v>714</v>
      </c>
      <c r="D7159" s="204">
        <v>43096</v>
      </c>
      <c r="E7159" s="126" t="s">
        <v>14160</v>
      </c>
      <c r="F7159" s="126" t="s">
        <v>3</v>
      </c>
      <c r="G7159" s="126">
        <v>1581551</v>
      </c>
      <c r="H7159" s="126"/>
      <c r="I7159" s="130" t="s">
        <v>17097</v>
      </c>
      <c r="J7159" s="126"/>
      <c r="K7159" s="126"/>
      <c r="L7159" s="126"/>
      <c r="M7159" s="126"/>
      <c r="N7159" s="226">
        <v>0</v>
      </c>
      <c r="O7159" s="226">
        <v>140</v>
      </c>
      <c r="P7159" s="126" t="s">
        <v>1331</v>
      </c>
    </row>
    <row r="7160" spans="1:16" ht="51">
      <c r="A7160" s="126" t="s">
        <v>620</v>
      </c>
      <c r="B7160" s="126"/>
      <c r="C7160" s="127" t="s">
        <v>714</v>
      </c>
      <c r="D7160" s="204">
        <v>43096</v>
      </c>
      <c r="E7160" s="126" t="s">
        <v>14161</v>
      </c>
      <c r="F7160" s="126" t="s">
        <v>3</v>
      </c>
      <c r="G7160" s="126">
        <v>1581553</v>
      </c>
      <c r="H7160" s="126"/>
      <c r="I7160" s="130" t="s">
        <v>17098</v>
      </c>
      <c r="J7160" s="126"/>
      <c r="K7160" s="126"/>
      <c r="L7160" s="126"/>
      <c r="M7160" s="126"/>
      <c r="N7160" s="226">
        <v>0</v>
      </c>
      <c r="O7160" s="226">
        <v>140</v>
      </c>
      <c r="P7160" s="126" t="s">
        <v>1331</v>
      </c>
    </row>
    <row r="7161" spans="1:16" ht="51">
      <c r="A7161" s="126">
        <v>20</v>
      </c>
      <c r="B7161" s="126"/>
      <c r="C7161" s="127" t="s">
        <v>694</v>
      </c>
      <c r="D7161" s="204">
        <v>43096</v>
      </c>
      <c r="E7161" s="126" t="s">
        <v>14162</v>
      </c>
      <c r="F7161" s="126" t="s">
        <v>3</v>
      </c>
      <c r="G7161" s="126">
        <v>1581555</v>
      </c>
      <c r="H7161" s="126"/>
      <c r="I7161" s="130" t="s">
        <v>17099</v>
      </c>
      <c r="J7161" s="126"/>
      <c r="K7161" s="126"/>
      <c r="L7161" s="126"/>
      <c r="M7161" s="126"/>
      <c r="N7161" s="226">
        <v>0</v>
      </c>
      <c r="O7161" s="226">
        <v>168</v>
      </c>
      <c r="P7161" s="126" t="s">
        <v>1331</v>
      </c>
    </row>
    <row r="7162" spans="1:16" ht="38.25">
      <c r="A7162" s="126">
        <v>20</v>
      </c>
      <c r="B7162" s="126"/>
      <c r="C7162" s="127" t="s">
        <v>694</v>
      </c>
      <c r="D7162" s="204">
        <v>43096</v>
      </c>
      <c r="E7162" s="126" t="s">
        <v>14163</v>
      </c>
      <c r="F7162" s="126" t="s">
        <v>3</v>
      </c>
      <c r="G7162" s="126">
        <v>1581556</v>
      </c>
      <c r="H7162" s="126"/>
      <c r="I7162" s="130" t="s">
        <v>17100</v>
      </c>
      <c r="J7162" s="126"/>
      <c r="K7162" s="126"/>
      <c r="L7162" s="126"/>
      <c r="M7162" s="126"/>
      <c r="N7162" s="226">
        <v>0</v>
      </c>
      <c r="O7162" s="226">
        <v>68</v>
      </c>
      <c r="P7162" s="126" t="s">
        <v>1331</v>
      </c>
    </row>
    <row r="7163" spans="1:16" ht="51">
      <c r="A7163" s="126">
        <v>650</v>
      </c>
      <c r="B7163" s="126"/>
      <c r="C7163" s="127" t="s">
        <v>233</v>
      </c>
      <c r="D7163" s="204">
        <v>43096</v>
      </c>
      <c r="E7163" s="126" t="s">
        <v>14164</v>
      </c>
      <c r="F7163" s="126" t="s">
        <v>3</v>
      </c>
      <c r="G7163" s="126">
        <v>1581563</v>
      </c>
      <c r="H7163" s="126"/>
      <c r="I7163" s="130" t="s">
        <v>17101</v>
      </c>
      <c r="J7163" s="126"/>
      <c r="K7163" s="126"/>
      <c r="L7163" s="126"/>
      <c r="M7163" s="126"/>
      <c r="N7163" s="226">
        <v>0</v>
      </c>
      <c r="O7163" s="223">
        <v>927.5</v>
      </c>
      <c r="P7163" s="126" t="s">
        <v>1331</v>
      </c>
    </row>
    <row r="7164" spans="1:16" ht="63.75">
      <c r="A7164" s="126">
        <v>592</v>
      </c>
      <c r="B7164" s="126"/>
      <c r="C7164" s="127" t="s">
        <v>863</v>
      </c>
      <c r="D7164" s="204">
        <v>43096</v>
      </c>
      <c r="E7164" s="126" t="s">
        <v>14165</v>
      </c>
      <c r="F7164" s="126" t="s">
        <v>3</v>
      </c>
      <c r="G7164" s="126">
        <v>1581576</v>
      </c>
      <c r="H7164" s="126"/>
      <c r="I7164" s="130" t="s">
        <v>17102</v>
      </c>
      <c r="J7164" s="126"/>
      <c r="K7164" s="126"/>
      <c r="L7164" s="126"/>
      <c r="M7164" s="126"/>
      <c r="N7164" s="226">
        <v>0</v>
      </c>
      <c r="O7164" s="226">
        <v>8488.2000000000007</v>
      </c>
      <c r="P7164" s="126" t="s">
        <v>1331</v>
      </c>
    </row>
    <row r="7165" spans="1:16" ht="63.75">
      <c r="A7165" s="126">
        <v>592</v>
      </c>
      <c r="B7165" s="126"/>
      <c r="C7165" s="127" t="s">
        <v>863</v>
      </c>
      <c r="D7165" s="204">
        <v>43096</v>
      </c>
      <c r="E7165" s="126" t="s">
        <v>14166</v>
      </c>
      <c r="F7165" s="126" t="s">
        <v>3</v>
      </c>
      <c r="G7165" s="126">
        <v>1581578</v>
      </c>
      <c r="H7165" s="126"/>
      <c r="I7165" s="130" t="s">
        <v>17103</v>
      </c>
      <c r="J7165" s="126"/>
      <c r="K7165" s="126"/>
      <c r="L7165" s="126"/>
      <c r="M7165" s="126"/>
      <c r="N7165" s="226">
        <v>0</v>
      </c>
      <c r="O7165" s="226">
        <v>2638.9</v>
      </c>
      <c r="P7165" s="126" t="s">
        <v>1331</v>
      </c>
    </row>
    <row r="7166" spans="1:16" ht="63.75">
      <c r="A7166" s="126">
        <v>46</v>
      </c>
      <c r="B7166" s="126"/>
      <c r="C7166" s="127" t="s">
        <v>699</v>
      </c>
      <c r="D7166" s="204">
        <v>43096</v>
      </c>
      <c r="E7166" s="126" t="s">
        <v>14167</v>
      </c>
      <c r="F7166" s="126" t="s">
        <v>3</v>
      </c>
      <c r="G7166" s="126">
        <v>1581583</v>
      </c>
      <c r="H7166" s="126"/>
      <c r="I7166" s="130" t="s">
        <v>17104</v>
      </c>
      <c r="J7166" s="126"/>
      <c r="K7166" s="126"/>
      <c r="L7166" s="126"/>
      <c r="M7166" s="126"/>
      <c r="N7166" s="226">
        <v>0</v>
      </c>
      <c r="O7166" s="226">
        <v>23</v>
      </c>
      <c r="P7166" s="126" t="s">
        <v>1331</v>
      </c>
    </row>
    <row r="7167" spans="1:16" ht="38.25">
      <c r="A7167" s="126">
        <v>254</v>
      </c>
      <c r="B7167" s="126"/>
      <c r="C7167" s="127" t="s">
        <v>780</v>
      </c>
      <c r="D7167" s="204">
        <v>43096</v>
      </c>
      <c r="E7167" s="126" t="s">
        <v>14168</v>
      </c>
      <c r="F7167" s="126" t="s">
        <v>3</v>
      </c>
      <c r="G7167" s="126">
        <v>1581588</v>
      </c>
      <c r="H7167" s="126"/>
      <c r="I7167" s="130" t="s">
        <v>16014</v>
      </c>
      <c r="J7167" s="126"/>
      <c r="K7167" s="126"/>
      <c r="L7167" s="126"/>
      <c r="M7167" s="126"/>
      <c r="N7167" s="226">
        <v>0</v>
      </c>
      <c r="O7167" s="226">
        <v>40</v>
      </c>
      <c r="P7167" s="126" t="s">
        <v>1331</v>
      </c>
    </row>
    <row r="7168" spans="1:16" ht="51">
      <c r="A7168" s="126" t="s">
        <v>620</v>
      </c>
      <c r="B7168" s="126"/>
      <c r="C7168" s="127" t="s">
        <v>714</v>
      </c>
      <c r="D7168" s="204">
        <v>43096</v>
      </c>
      <c r="E7168" s="126" t="s">
        <v>14169</v>
      </c>
      <c r="F7168" s="126" t="s">
        <v>3</v>
      </c>
      <c r="G7168" s="126">
        <v>1581601</v>
      </c>
      <c r="H7168" s="126"/>
      <c r="I7168" s="130" t="s">
        <v>17105</v>
      </c>
      <c r="J7168" s="126"/>
      <c r="K7168" s="126"/>
      <c r="L7168" s="126"/>
      <c r="M7168" s="126"/>
      <c r="N7168" s="226">
        <v>0</v>
      </c>
      <c r="O7168" s="226">
        <v>6063</v>
      </c>
      <c r="P7168" s="126" t="s">
        <v>1331</v>
      </c>
    </row>
    <row r="7169" spans="1:16" ht="63.75">
      <c r="A7169" s="126">
        <v>309</v>
      </c>
      <c r="B7169" s="126"/>
      <c r="C7169" s="127" t="s">
        <v>807</v>
      </c>
      <c r="D7169" s="204">
        <v>43096</v>
      </c>
      <c r="E7169" s="126" t="s">
        <v>14170</v>
      </c>
      <c r="F7169" s="126" t="s">
        <v>3</v>
      </c>
      <c r="G7169" s="126">
        <v>1581606</v>
      </c>
      <c r="H7169" s="126"/>
      <c r="I7169" s="130" t="s">
        <v>17106</v>
      </c>
      <c r="J7169" s="126"/>
      <c r="K7169" s="126"/>
      <c r="L7169" s="126"/>
      <c r="M7169" s="126"/>
      <c r="N7169" s="226">
        <v>0</v>
      </c>
      <c r="O7169" s="226">
        <v>1113.3</v>
      </c>
      <c r="P7169" s="126" t="s">
        <v>1331</v>
      </c>
    </row>
    <row r="7170" spans="1:16" ht="63.75">
      <c r="A7170" s="126">
        <v>221</v>
      </c>
      <c r="B7170" s="126"/>
      <c r="C7170" s="127" t="s">
        <v>764</v>
      </c>
      <c r="D7170" s="204">
        <v>43096</v>
      </c>
      <c r="E7170" s="126" t="s">
        <v>14171</v>
      </c>
      <c r="F7170" s="126" t="s">
        <v>3</v>
      </c>
      <c r="G7170" s="126">
        <v>1581629</v>
      </c>
      <c r="H7170" s="126"/>
      <c r="I7170" s="130" t="s">
        <v>17107</v>
      </c>
      <c r="J7170" s="126"/>
      <c r="K7170" s="126"/>
      <c r="L7170" s="126"/>
      <c r="M7170" s="126"/>
      <c r="N7170" s="226">
        <v>0</v>
      </c>
      <c r="O7170" s="226">
        <v>460</v>
      </c>
      <c r="P7170" s="126" t="s">
        <v>1331</v>
      </c>
    </row>
    <row r="7171" spans="1:16" ht="51">
      <c r="A7171" s="126">
        <v>593</v>
      </c>
      <c r="B7171" s="126"/>
      <c r="C7171" s="127" t="s">
        <v>864</v>
      </c>
      <c r="D7171" s="204">
        <v>43096</v>
      </c>
      <c r="E7171" s="126" t="s">
        <v>14172</v>
      </c>
      <c r="F7171" s="126" t="s">
        <v>3</v>
      </c>
      <c r="G7171" s="126">
        <v>1581630</v>
      </c>
      <c r="H7171" s="126"/>
      <c r="I7171" s="130" t="s">
        <v>17108</v>
      </c>
      <c r="J7171" s="126"/>
      <c r="K7171" s="126"/>
      <c r="L7171" s="126"/>
      <c r="M7171" s="126"/>
      <c r="N7171" s="226">
        <v>0</v>
      </c>
      <c r="O7171" s="226">
        <v>364.57</v>
      </c>
      <c r="P7171" s="126" t="s">
        <v>1331</v>
      </c>
    </row>
    <row r="7172" spans="1:16" ht="63.75">
      <c r="A7172" s="126">
        <v>221</v>
      </c>
      <c r="B7172" s="126"/>
      <c r="C7172" s="127" t="s">
        <v>764</v>
      </c>
      <c r="D7172" s="204">
        <v>43096</v>
      </c>
      <c r="E7172" s="126" t="s">
        <v>14173</v>
      </c>
      <c r="F7172" s="126" t="s">
        <v>3</v>
      </c>
      <c r="G7172" s="126">
        <v>1581631</v>
      </c>
      <c r="H7172" s="126"/>
      <c r="I7172" s="130" t="s">
        <v>17109</v>
      </c>
      <c r="J7172" s="126"/>
      <c r="K7172" s="126"/>
      <c r="L7172" s="126"/>
      <c r="M7172" s="126"/>
      <c r="N7172" s="226">
        <v>0</v>
      </c>
      <c r="O7172" s="226">
        <v>1</v>
      </c>
      <c r="P7172" s="126" t="s">
        <v>1331</v>
      </c>
    </row>
    <row r="7173" spans="1:16" ht="51">
      <c r="A7173" s="126" t="s">
        <v>620</v>
      </c>
      <c r="B7173" s="126"/>
      <c r="C7173" s="127" t="s">
        <v>714</v>
      </c>
      <c r="D7173" s="204">
        <v>43096</v>
      </c>
      <c r="E7173" s="126" t="s">
        <v>14174</v>
      </c>
      <c r="F7173" s="126" t="s">
        <v>3</v>
      </c>
      <c r="G7173" s="126">
        <v>1581644</v>
      </c>
      <c r="H7173" s="126"/>
      <c r="I7173" s="130" t="s">
        <v>17110</v>
      </c>
      <c r="J7173" s="126"/>
      <c r="K7173" s="126"/>
      <c r="L7173" s="126"/>
      <c r="M7173" s="126"/>
      <c r="N7173" s="226">
        <v>0</v>
      </c>
      <c r="O7173" s="226">
        <v>3</v>
      </c>
      <c r="P7173" s="126" t="s">
        <v>1331</v>
      </c>
    </row>
    <row r="7174" spans="1:16" ht="51">
      <c r="A7174" s="126">
        <v>20</v>
      </c>
      <c r="B7174" s="126"/>
      <c r="C7174" s="127" t="s">
        <v>694</v>
      </c>
      <c r="D7174" s="204">
        <v>43096</v>
      </c>
      <c r="E7174" s="126" t="s">
        <v>14175</v>
      </c>
      <c r="F7174" s="126" t="s">
        <v>3</v>
      </c>
      <c r="G7174" s="126">
        <v>1581658</v>
      </c>
      <c r="H7174" s="126"/>
      <c r="I7174" s="130" t="s">
        <v>17111</v>
      </c>
      <c r="J7174" s="126"/>
      <c r="K7174" s="126"/>
      <c r="L7174" s="126"/>
      <c r="M7174" s="126"/>
      <c r="N7174" s="226">
        <v>0</v>
      </c>
      <c r="O7174" s="226">
        <v>43</v>
      </c>
      <c r="P7174" s="126" t="s">
        <v>1331</v>
      </c>
    </row>
    <row r="7175" spans="1:16" ht="51">
      <c r="A7175" s="126">
        <v>593</v>
      </c>
      <c r="B7175" s="126"/>
      <c r="C7175" s="127" t="s">
        <v>864</v>
      </c>
      <c r="D7175" s="204">
        <v>43096</v>
      </c>
      <c r="E7175" s="126" t="s">
        <v>14176</v>
      </c>
      <c r="F7175" s="126" t="s">
        <v>3</v>
      </c>
      <c r="G7175" s="126">
        <v>1581668</v>
      </c>
      <c r="H7175" s="126"/>
      <c r="I7175" s="130" t="s">
        <v>17112</v>
      </c>
      <c r="J7175" s="126"/>
      <c r="K7175" s="126"/>
      <c r="L7175" s="126"/>
      <c r="M7175" s="126"/>
      <c r="N7175" s="226">
        <v>0</v>
      </c>
      <c r="O7175" s="226">
        <v>23735.55</v>
      </c>
      <c r="P7175" s="126" t="s">
        <v>1331</v>
      </c>
    </row>
    <row r="7176" spans="1:16" ht="51">
      <c r="A7176" s="126">
        <v>155</v>
      </c>
      <c r="B7176" s="126"/>
      <c r="C7176" s="127" t="s">
        <v>745</v>
      </c>
      <c r="D7176" s="204">
        <v>43096</v>
      </c>
      <c r="E7176" s="126" t="s">
        <v>14177</v>
      </c>
      <c r="F7176" s="126" t="s">
        <v>3</v>
      </c>
      <c r="G7176" s="126">
        <v>1581696</v>
      </c>
      <c r="H7176" s="126"/>
      <c r="I7176" s="130" t="s">
        <v>17113</v>
      </c>
      <c r="J7176" s="126"/>
      <c r="K7176" s="126"/>
      <c r="L7176" s="126"/>
      <c r="M7176" s="126"/>
      <c r="N7176" s="226">
        <v>0</v>
      </c>
      <c r="O7176" s="226">
        <v>65.39</v>
      </c>
      <c r="P7176" s="126" t="s">
        <v>1331</v>
      </c>
    </row>
    <row r="7177" spans="1:16" ht="38.25">
      <c r="A7177" s="126">
        <v>254</v>
      </c>
      <c r="B7177" s="126"/>
      <c r="C7177" s="127" t="s">
        <v>780</v>
      </c>
      <c r="D7177" s="204">
        <v>43096</v>
      </c>
      <c r="E7177" s="126" t="s">
        <v>14178</v>
      </c>
      <c r="F7177" s="126" t="s">
        <v>3</v>
      </c>
      <c r="G7177" s="126">
        <v>1581703</v>
      </c>
      <c r="H7177" s="126"/>
      <c r="I7177" s="130" t="s">
        <v>17114</v>
      </c>
      <c r="J7177" s="126"/>
      <c r="K7177" s="126"/>
      <c r="L7177" s="126"/>
      <c r="M7177" s="126"/>
      <c r="N7177" s="226">
        <v>0</v>
      </c>
      <c r="O7177" s="226">
        <v>30</v>
      </c>
      <c r="P7177" s="126" t="s">
        <v>1331</v>
      </c>
    </row>
    <row r="7178" spans="1:16" ht="51">
      <c r="A7178" s="126" t="s">
        <v>620</v>
      </c>
      <c r="B7178" s="126"/>
      <c r="C7178" s="127" t="s">
        <v>714</v>
      </c>
      <c r="D7178" s="204">
        <v>43096</v>
      </c>
      <c r="E7178" s="126" t="s">
        <v>14179</v>
      </c>
      <c r="F7178" s="126" t="s">
        <v>3</v>
      </c>
      <c r="G7178" s="126">
        <v>1581711</v>
      </c>
      <c r="H7178" s="126"/>
      <c r="I7178" s="130" t="s">
        <v>17115</v>
      </c>
      <c r="J7178" s="126"/>
      <c r="K7178" s="126"/>
      <c r="L7178" s="126"/>
      <c r="M7178" s="126"/>
      <c r="N7178" s="226">
        <v>0</v>
      </c>
      <c r="O7178" s="226">
        <v>1160</v>
      </c>
      <c r="P7178" s="126" t="s">
        <v>1331</v>
      </c>
    </row>
    <row r="7179" spans="1:16" ht="51">
      <c r="A7179" s="126" t="s">
        <v>620</v>
      </c>
      <c r="B7179" s="126"/>
      <c r="C7179" s="127" t="s">
        <v>714</v>
      </c>
      <c r="D7179" s="204">
        <v>43096</v>
      </c>
      <c r="E7179" s="126" t="s">
        <v>14180</v>
      </c>
      <c r="F7179" s="126" t="s">
        <v>3</v>
      </c>
      <c r="G7179" s="126">
        <v>1581717</v>
      </c>
      <c r="H7179" s="126"/>
      <c r="I7179" s="130" t="s">
        <v>17116</v>
      </c>
      <c r="J7179" s="126"/>
      <c r="K7179" s="126"/>
      <c r="L7179" s="126"/>
      <c r="M7179" s="126"/>
      <c r="N7179" s="226">
        <v>0</v>
      </c>
      <c r="O7179" s="226">
        <v>282</v>
      </c>
      <c r="P7179" s="126" t="s">
        <v>1331</v>
      </c>
    </row>
    <row r="7180" spans="1:16" ht="51">
      <c r="A7180" s="126">
        <v>283</v>
      </c>
      <c r="B7180" s="126"/>
      <c r="C7180" s="127" t="s">
        <v>146</v>
      </c>
      <c r="D7180" s="204">
        <v>43096</v>
      </c>
      <c r="E7180" s="126" t="s">
        <v>14181</v>
      </c>
      <c r="F7180" s="126" t="s">
        <v>3</v>
      </c>
      <c r="G7180" s="126">
        <v>1581718</v>
      </c>
      <c r="H7180" s="126"/>
      <c r="I7180" s="130" t="s">
        <v>17117</v>
      </c>
      <c r="J7180" s="126"/>
      <c r="K7180" s="126"/>
      <c r="L7180" s="126"/>
      <c r="M7180" s="126"/>
      <c r="N7180" s="226">
        <v>0</v>
      </c>
      <c r="O7180" s="226">
        <v>345</v>
      </c>
      <c r="P7180" s="126" t="s">
        <v>1331</v>
      </c>
    </row>
    <row r="7181" spans="1:16" ht="63.75">
      <c r="A7181" s="126">
        <v>46</v>
      </c>
      <c r="B7181" s="126"/>
      <c r="C7181" s="127" t="s">
        <v>699</v>
      </c>
      <c r="D7181" s="204">
        <v>43096</v>
      </c>
      <c r="E7181" s="126" t="s">
        <v>14182</v>
      </c>
      <c r="F7181" s="126" t="s">
        <v>3</v>
      </c>
      <c r="G7181" s="126">
        <v>1581719</v>
      </c>
      <c r="H7181" s="126"/>
      <c r="I7181" s="130" t="s">
        <v>17104</v>
      </c>
      <c r="J7181" s="126"/>
      <c r="K7181" s="126"/>
      <c r="L7181" s="126"/>
      <c r="M7181" s="126"/>
      <c r="N7181" s="226">
        <v>0</v>
      </c>
      <c r="O7181" s="226">
        <v>80</v>
      </c>
      <c r="P7181" s="126" t="s">
        <v>1331</v>
      </c>
    </row>
    <row r="7182" spans="1:16" ht="51">
      <c r="A7182" s="126" t="s">
        <v>620</v>
      </c>
      <c r="B7182" s="126"/>
      <c r="C7182" s="127" t="s">
        <v>714</v>
      </c>
      <c r="D7182" s="204">
        <v>43096</v>
      </c>
      <c r="E7182" s="126" t="s">
        <v>14183</v>
      </c>
      <c r="F7182" s="126" t="s">
        <v>3</v>
      </c>
      <c r="G7182" s="126">
        <v>1581720</v>
      </c>
      <c r="H7182" s="126"/>
      <c r="I7182" s="130" t="s">
        <v>17118</v>
      </c>
      <c r="J7182" s="126"/>
      <c r="K7182" s="126"/>
      <c r="L7182" s="126"/>
      <c r="M7182" s="126"/>
      <c r="N7182" s="226">
        <v>0</v>
      </c>
      <c r="O7182" s="226">
        <v>776</v>
      </c>
      <c r="P7182" s="126" t="s">
        <v>1331</v>
      </c>
    </row>
    <row r="7183" spans="1:16" ht="51">
      <c r="A7183" s="126" t="s">
        <v>620</v>
      </c>
      <c r="B7183" s="126"/>
      <c r="C7183" s="127" t="s">
        <v>714</v>
      </c>
      <c r="D7183" s="204">
        <v>43096</v>
      </c>
      <c r="E7183" s="126" t="s">
        <v>14184</v>
      </c>
      <c r="F7183" s="126" t="s">
        <v>3</v>
      </c>
      <c r="G7183" s="126">
        <v>1581723</v>
      </c>
      <c r="H7183" s="126"/>
      <c r="I7183" s="130" t="s">
        <v>17119</v>
      </c>
      <c r="J7183" s="126"/>
      <c r="K7183" s="126"/>
      <c r="L7183" s="126"/>
      <c r="M7183" s="126"/>
      <c r="N7183" s="226">
        <v>0</v>
      </c>
      <c r="O7183" s="226">
        <v>142.5</v>
      </c>
      <c r="P7183" s="126" t="s">
        <v>1331</v>
      </c>
    </row>
    <row r="7184" spans="1:16" ht="51">
      <c r="A7184" s="126" t="s">
        <v>620</v>
      </c>
      <c r="B7184" s="126"/>
      <c r="C7184" s="127" t="s">
        <v>714</v>
      </c>
      <c r="D7184" s="204">
        <v>43096</v>
      </c>
      <c r="E7184" s="126" t="s">
        <v>14185</v>
      </c>
      <c r="F7184" s="126" t="s">
        <v>3</v>
      </c>
      <c r="G7184" s="126">
        <v>1581724</v>
      </c>
      <c r="H7184" s="126"/>
      <c r="I7184" s="130" t="s">
        <v>17120</v>
      </c>
      <c r="J7184" s="126"/>
      <c r="K7184" s="126"/>
      <c r="L7184" s="126"/>
      <c r="M7184" s="126"/>
      <c r="N7184" s="226">
        <v>0</v>
      </c>
      <c r="O7184" s="226">
        <v>304</v>
      </c>
      <c r="P7184" s="126" t="s">
        <v>1331</v>
      </c>
    </row>
    <row r="7185" spans="1:16" ht="51">
      <c r="A7185" s="126" t="s">
        <v>620</v>
      </c>
      <c r="B7185" s="126"/>
      <c r="C7185" s="127" t="s">
        <v>714</v>
      </c>
      <c r="D7185" s="204">
        <v>43096</v>
      </c>
      <c r="E7185" s="126" t="s">
        <v>14186</v>
      </c>
      <c r="F7185" s="126" t="s">
        <v>3</v>
      </c>
      <c r="G7185" s="126">
        <v>1581725</v>
      </c>
      <c r="H7185" s="126"/>
      <c r="I7185" s="130" t="s">
        <v>17121</v>
      </c>
      <c r="J7185" s="126"/>
      <c r="K7185" s="126"/>
      <c r="L7185" s="126"/>
      <c r="M7185" s="126"/>
      <c r="N7185" s="226">
        <v>0</v>
      </c>
      <c r="O7185" s="226">
        <v>224</v>
      </c>
      <c r="P7185" s="126" t="s">
        <v>1331</v>
      </c>
    </row>
    <row r="7186" spans="1:16" ht="51">
      <c r="A7186" s="126" t="s">
        <v>620</v>
      </c>
      <c r="B7186" s="126"/>
      <c r="C7186" s="127" t="s">
        <v>714</v>
      </c>
      <c r="D7186" s="204">
        <v>43096</v>
      </c>
      <c r="E7186" s="126" t="s">
        <v>14187</v>
      </c>
      <c r="F7186" s="126" t="s">
        <v>3</v>
      </c>
      <c r="G7186" s="126">
        <v>1581727</v>
      </c>
      <c r="H7186" s="126"/>
      <c r="I7186" s="130" t="s">
        <v>17122</v>
      </c>
      <c r="J7186" s="126"/>
      <c r="K7186" s="126"/>
      <c r="L7186" s="126"/>
      <c r="M7186" s="126"/>
      <c r="N7186" s="226">
        <v>0</v>
      </c>
      <c r="O7186" s="226">
        <v>155</v>
      </c>
      <c r="P7186" s="126" t="s">
        <v>1331</v>
      </c>
    </row>
    <row r="7187" spans="1:16" ht="38.25">
      <c r="A7187" s="126">
        <v>291</v>
      </c>
      <c r="B7187" s="126"/>
      <c r="C7187" s="127" t="s">
        <v>795</v>
      </c>
      <c r="D7187" s="204">
        <v>43096</v>
      </c>
      <c r="E7187" s="126" t="s">
        <v>14188</v>
      </c>
      <c r="F7187" s="126" t="s">
        <v>3</v>
      </c>
      <c r="G7187" s="126">
        <v>1581730</v>
      </c>
      <c r="H7187" s="126"/>
      <c r="I7187" s="130" t="s">
        <v>17123</v>
      </c>
      <c r="J7187" s="126"/>
      <c r="K7187" s="126"/>
      <c r="L7187" s="126"/>
      <c r="M7187" s="126"/>
      <c r="N7187" s="226">
        <v>0</v>
      </c>
      <c r="O7187" s="226">
        <v>10962</v>
      </c>
      <c r="P7187" s="126" t="s">
        <v>1331</v>
      </c>
    </row>
    <row r="7188" spans="1:16" ht="51">
      <c r="A7188" s="126">
        <v>46</v>
      </c>
      <c r="B7188" s="126"/>
      <c r="C7188" s="127" t="s">
        <v>699</v>
      </c>
      <c r="D7188" s="204">
        <v>43096</v>
      </c>
      <c r="E7188" s="126" t="s">
        <v>14189</v>
      </c>
      <c r="F7188" s="126" t="s">
        <v>3</v>
      </c>
      <c r="G7188" s="126">
        <v>1581734</v>
      </c>
      <c r="H7188" s="126"/>
      <c r="I7188" s="130" t="s">
        <v>17124</v>
      </c>
      <c r="J7188" s="126"/>
      <c r="K7188" s="126"/>
      <c r="L7188" s="126"/>
      <c r="M7188" s="126"/>
      <c r="N7188" s="226">
        <v>0</v>
      </c>
      <c r="O7188" s="226">
        <v>200</v>
      </c>
      <c r="P7188" s="126" t="s">
        <v>1331</v>
      </c>
    </row>
    <row r="7189" spans="1:16" ht="51">
      <c r="A7189" s="126">
        <v>201</v>
      </c>
      <c r="B7189" s="126"/>
      <c r="C7189" s="127" t="s">
        <v>757</v>
      </c>
      <c r="D7189" s="204">
        <v>43097</v>
      </c>
      <c r="E7189" s="126" t="s">
        <v>14190</v>
      </c>
      <c r="F7189" s="126" t="s">
        <v>3</v>
      </c>
      <c r="G7189" s="126">
        <v>1581848</v>
      </c>
      <c r="H7189" s="126"/>
      <c r="I7189" s="130" t="s">
        <v>17125</v>
      </c>
      <c r="J7189" s="126"/>
      <c r="K7189" s="126"/>
      <c r="L7189" s="126"/>
      <c r="M7189" s="126"/>
      <c r="N7189" s="226">
        <v>0</v>
      </c>
      <c r="O7189" s="226">
        <v>24121.89</v>
      </c>
      <c r="P7189" s="126" t="s">
        <v>1331</v>
      </c>
    </row>
    <row r="7190" spans="1:16" ht="51">
      <c r="A7190" s="126">
        <v>41</v>
      </c>
      <c r="B7190" s="126"/>
      <c r="C7190" s="127" t="s">
        <v>698</v>
      </c>
      <c r="D7190" s="204">
        <v>43097</v>
      </c>
      <c r="E7190" s="126" t="s">
        <v>14191</v>
      </c>
      <c r="F7190" s="126" t="s">
        <v>3</v>
      </c>
      <c r="G7190" s="126">
        <v>1581851</v>
      </c>
      <c r="H7190" s="126"/>
      <c r="I7190" s="130" t="s">
        <v>17126</v>
      </c>
      <c r="J7190" s="126"/>
      <c r="K7190" s="126"/>
      <c r="L7190" s="126"/>
      <c r="M7190" s="126"/>
      <c r="N7190" s="226">
        <v>0</v>
      </c>
      <c r="O7190" s="226">
        <v>472</v>
      </c>
      <c r="P7190" s="126" t="s">
        <v>12606</v>
      </c>
    </row>
    <row r="7191" spans="1:16" ht="51">
      <c r="A7191" s="126">
        <v>130</v>
      </c>
      <c r="B7191" s="126"/>
      <c r="C7191" s="127" t="s">
        <v>728</v>
      </c>
      <c r="D7191" s="204">
        <v>43097</v>
      </c>
      <c r="E7191" s="126" t="s">
        <v>14192</v>
      </c>
      <c r="F7191" s="126" t="s">
        <v>3</v>
      </c>
      <c r="G7191" s="126">
        <v>1581853</v>
      </c>
      <c r="H7191" s="126"/>
      <c r="I7191" s="130" t="s">
        <v>17127</v>
      </c>
      <c r="J7191" s="126"/>
      <c r="K7191" s="126"/>
      <c r="L7191" s="126"/>
      <c r="M7191" s="126"/>
      <c r="N7191" s="226">
        <v>0</v>
      </c>
      <c r="O7191" s="226">
        <v>688336.35</v>
      </c>
      <c r="P7191" s="126" t="s">
        <v>1331</v>
      </c>
    </row>
    <row r="7192" spans="1:16" ht="51">
      <c r="A7192" s="126">
        <v>130</v>
      </c>
      <c r="B7192" s="126"/>
      <c r="C7192" s="127" t="s">
        <v>728</v>
      </c>
      <c r="D7192" s="204">
        <v>43097</v>
      </c>
      <c r="E7192" s="126" t="s">
        <v>14193</v>
      </c>
      <c r="F7192" s="126" t="s">
        <v>3</v>
      </c>
      <c r="G7192" s="126">
        <v>1581854</v>
      </c>
      <c r="H7192" s="126"/>
      <c r="I7192" s="130" t="s">
        <v>17128</v>
      </c>
      <c r="J7192" s="126"/>
      <c r="K7192" s="126"/>
      <c r="L7192" s="126"/>
      <c r="M7192" s="126"/>
      <c r="N7192" s="226">
        <v>0</v>
      </c>
      <c r="O7192" s="226">
        <v>147992.32000000001</v>
      </c>
      <c r="P7192" s="126" t="s">
        <v>1331</v>
      </c>
    </row>
    <row r="7193" spans="1:16" ht="51">
      <c r="A7193" s="126">
        <v>291</v>
      </c>
      <c r="B7193" s="126"/>
      <c r="C7193" s="127" t="s">
        <v>795</v>
      </c>
      <c r="D7193" s="204">
        <v>43097</v>
      </c>
      <c r="E7193" s="126" t="s">
        <v>14194</v>
      </c>
      <c r="F7193" s="126" t="s">
        <v>3</v>
      </c>
      <c r="G7193" s="126">
        <v>1581877</v>
      </c>
      <c r="H7193" s="126"/>
      <c r="I7193" s="130" t="s">
        <v>17129</v>
      </c>
      <c r="J7193" s="126"/>
      <c r="K7193" s="126"/>
      <c r="L7193" s="126"/>
      <c r="M7193" s="126"/>
      <c r="N7193" s="226">
        <v>0</v>
      </c>
      <c r="O7193" s="226">
        <v>15109.47</v>
      </c>
      <c r="P7193" s="126" t="s">
        <v>1331</v>
      </c>
    </row>
    <row r="7194" spans="1:16" ht="63.75">
      <c r="A7194" s="126">
        <v>224</v>
      </c>
      <c r="B7194" s="126"/>
      <c r="C7194" s="127" t="s">
        <v>120</v>
      </c>
      <c r="D7194" s="204">
        <v>43097</v>
      </c>
      <c r="E7194" s="126" t="s">
        <v>14195</v>
      </c>
      <c r="F7194" s="126" t="s">
        <v>3</v>
      </c>
      <c r="G7194" s="126">
        <v>1581897</v>
      </c>
      <c r="H7194" s="126"/>
      <c r="I7194" s="130" t="s">
        <v>17130</v>
      </c>
      <c r="J7194" s="126"/>
      <c r="K7194" s="126"/>
      <c r="L7194" s="126"/>
      <c r="M7194" s="126"/>
      <c r="N7194" s="226">
        <v>0</v>
      </c>
      <c r="O7194" s="226">
        <v>1400000</v>
      </c>
      <c r="P7194" s="126" t="s">
        <v>1331</v>
      </c>
    </row>
    <row r="7195" spans="1:16" ht="51">
      <c r="A7195" s="126">
        <v>660</v>
      </c>
      <c r="B7195" s="126"/>
      <c r="C7195" s="127" t="s">
        <v>234</v>
      </c>
      <c r="D7195" s="204">
        <v>43097</v>
      </c>
      <c r="E7195" s="126" t="s">
        <v>14196</v>
      </c>
      <c r="F7195" s="126" t="s">
        <v>3</v>
      </c>
      <c r="G7195" s="126">
        <v>1581899</v>
      </c>
      <c r="H7195" s="126"/>
      <c r="I7195" s="130" t="s">
        <v>17131</v>
      </c>
      <c r="J7195" s="126"/>
      <c r="K7195" s="126"/>
      <c r="L7195" s="126"/>
      <c r="M7195" s="126"/>
      <c r="N7195" s="226">
        <v>0</v>
      </c>
      <c r="O7195" s="226">
        <v>652.29999999999995</v>
      </c>
      <c r="P7195" s="126" t="s">
        <v>1331</v>
      </c>
    </row>
    <row r="7196" spans="1:16" ht="51">
      <c r="A7196" s="126">
        <v>660</v>
      </c>
      <c r="B7196" s="126"/>
      <c r="C7196" s="127" t="s">
        <v>234</v>
      </c>
      <c r="D7196" s="204">
        <v>43097</v>
      </c>
      <c r="E7196" s="126" t="s">
        <v>14197</v>
      </c>
      <c r="F7196" s="126" t="s">
        <v>3</v>
      </c>
      <c r="G7196" s="126">
        <v>1581909</v>
      </c>
      <c r="H7196" s="126"/>
      <c r="I7196" s="130" t="s">
        <v>17132</v>
      </c>
      <c r="J7196" s="126"/>
      <c r="K7196" s="126"/>
      <c r="L7196" s="126"/>
      <c r="M7196" s="126"/>
      <c r="N7196" s="226">
        <v>0</v>
      </c>
      <c r="O7196" s="226">
        <v>806.5</v>
      </c>
      <c r="P7196" s="126" t="s">
        <v>1331</v>
      </c>
    </row>
    <row r="7197" spans="1:16" ht="51">
      <c r="A7197" s="126">
        <v>523</v>
      </c>
      <c r="B7197" s="126"/>
      <c r="C7197" s="127" t="s">
        <v>846</v>
      </c>
      <c r="D7197" s="204">
        <v>43097</v>
      </c>
      <c r="E7197" s="126" t="s">
        <v>14198</v>
      </c>
      <c r="F7197" s="126" t="s">
        <v>3</v>
      </c>
      <c r="G7197" s="126">
        <v>1581913</v>
      </c>
      <c r="H7197" s="126"/>
      <c r="I7197" s="130" t="s">
        <v>17133</v>
      </c>
      <c r="J7197" s="126"/>
      <c r="K7197" s="126"/>
      <c r="L7197" s="126"/>
      <c r="M7197" s="126"/>
      <c r="N7197" s="226">
        <v>0</v>
      </c>
      <c r="O7197" s="226">
        <v>14858.29</v>
      </c>
      <c r="P7197" s="126" t="s">
        <v>1331</v>
      </c>
    </row>
    <row r="7198" spans="1:16" ht="51">
      <c r="A7198" s="126">
        <v>523</v>
      </c>
      <c r="B7198" s="126"/>
      <c r="C7198" s="127" t="s">
        <v>846</v>
      </c>
      <c r="D7198" s="204">
        <v>43097</v>
      </c>
      <c r="E7198" s="126" t="s">
        <v>14199</v>
      </c>
      <c r="F7198" s="126" t="s">
        <v>3</v>
      </c>
      <c r="G7198" s="126">
        <v>1581915</v>
      </c>
      <c r="H7198" s="126"/>
      <c r="I7198" s="130" t="s">
        <v>17134</v>
      </c>
      <c r="J7198" s="126"/>
      <c r="K7198" s="126"/>
      <c r="L7198" s="126"/>
      <c r="M7198" s="126"/>
      <c r="N7198" s="226">
        <v>0</v>
      </c>
      <c r="O7198" s="226">
        <v>20365.04</v>
      </c>
      <c r="P7198" s="126" t="s">
        <v>1331</v>
      </c>
    </row>
    <row r="7199" spans="1:16" ht="51">
      <c r="A7199" s="126">
        <v>523</v>
      </c>
      <c r="B7199" s="126"/>
      <c r="C7199" s="127" t="s">
        <v>846</v>
      </c>
      <c r="D7199" s="204">
        <v>43097</v>
      </c>
      <c r="E7199" s="126" t="s">
        <v>14200</v>
      </c>
      <c r="F7199" s="126" t="s">
        <v>3</v>
      </c>
      <c r="G7199" s="126">
        <v>1581918</v>
      </c>
      <c r="H7199" s="126"/>
      <c r="I7199" s="130" t="s">
        <v>17135</v>
      </c>
      <c r="J7199" s="126"/>
      <c r="K7199" s="126"/>
      <c r="L7199" s="126"/>
      <c r="M7199" s="126"/>
      <c r="N7199" s="226">
        <v>0</v>
      </c>
      <c r="O7199" s="226">
        <v>19076.47</v>
      </c>
      <c r="P7199" s="126" t="s">
        <v>1331</v>
      </c>
    </row>
    <row r="7200" spans="1:16" ht="51">
      <c r="A7200" s="126">
        <v>523</v>
      </c>
      <c r="B7200" s="126"/>
      <c r="C7200" s="127" t="s">
        <v>846</v>
      </c>
      <c r="D7200" s="204">
        <v>43097</v>
      </c>
      <c r="E7200" s="126" t="s">
        <v>14201</v>
      </c>
      <c r="F7200" s="126" t="s">
        <v>3</v>
      </c>
      <c r="G7200" s="126">
        <v>1581921</v>
      </c>
      <c r="H7200" s="126"/>
      <c r="I7200" s="130" t="s">
        <v>17136</v>
      </c>
      <c r="J7200" s="126"/>
      <c r="K7200" s="126"/>
      <c r="L7200" s="126"/>
      <c r="M7200" s="126"/>
      <c r="N7200" s="226">
        <v>0</v>
      </c>
      <c r="O7200" s="226">
        <v>19154.400000000001</v>
      </c>
      <c r="P7200" s="126" t="s">
        <v>1331</v>
      </c>
    </row>
    <row r="7201" spans="1:16" ht="51">
      <c r="A7201" s="126">
        <v>523</v>
      </c>
      <c r="B7201" s="126"/>
      <c r="C7201" s="127" t="s">
        <v>846</v>
      </c>
      <c r="D7201" s="204">
        <v>43097</v>
      </c>
      <c r="E7201" s="126" t="s">
        <v>14202</v>
      </c>
      <c r="F7201" s="126" t="s">
        <v>3</v>
      </c>
      <c r="G7201" s="126">
        <v>1581924</v>
      </c>
      <c r="H7201" s="126"/>
      <c r="I7201" s="130" t="s">
        <v>17137</v>
      </c>
      <c r="J7201" s="126"/>
      <c r="K7201" s="126"/>
      <c r="L7201" s="126"/>
      <c r="M7201" s="126"/>
      <c r="N7201" s="226">
        <v>0</v>
      </c>
      <c r="O7201" s="226">
        <v>18854.96</v>
      </c>
      <c r="P7201" s="126" t="s">
        <v>1331</v>
      </c>
    </row>
    <row r="7202" spans="1:16" ht="51">
      <c r="A7202" s="126">
        <v>523</v>
      </c>
      <c r="B7202" s="126"/>
      <c r="C7202" s="127" t="s">
        <v>846</v>
      </c>
      <c r="D7202" s="204">
        <v>43097</v>
      </c>
      <c r="E7202" s="126" t="s">
        <v>14203</v>
      </c>
      <c r="F7202" s="126" t="s">
        <v>3</v>
      </c>
      <c r="G7202" s="126">
        <v>1581927</v>
      </c>
      <c r="H7202" s="126"/>
      <c r="I7202" s="130" t="s">
        <v>17138</v>
      </c>
      <c r="J7202" s="126"/>
      <c r="K7202" s="126"/>
      <c r="L7202" s="126"/>
      <c r="M7202" s="126"/>
      <c r="N7202" s="226">
        <v>0</v>
      </c>
      <c r="O7202" s="226">
        <v>12535.68</v>
      </c>
      <c r="P7202" s="126" t="s">
        <v>1331</v>
      </c>
    </row>
    <row r="7203" spans="1:16" ht="51">
      <c r="A7203" s="126">
        <v>523</v>
      </c>
      <c r="B7203" s="126"/>
      <c r="C7203" s="127" t="s">
        <v>846</v>
      </c>
      <c r="D7203" s="204">
        <v>43097</v>
      </c>
      <c r="E7203" s="126" t="s">
        <v>14204</v>
      </c>
      <c r="F7203" s="126" t="s">
        <v>3</v>
      </c>
      <c r="G7203" s="126">
        <v>1581929</v>
      </c>
      <c r="H7203" s="126"/>
      <c r="I7203" s="130" t="s">
        <v>17139</v>
      </c>
      <c r="J7203" s="126"/>
      <c r="K7203" s="126"/>
      <c r="L7203" s="126"/>
      <c r="M7203" s="126"/>
      <c r="N7203" s="226">
        <v>0</v>
      </c>
      <c r="O7203" s="226">
        <v>854</v>
      </c>
      <c r="P7203" s="126" t="s">
        <v>1331</v>
      </c>
    </row>
    <row r="7204" spans="1:16" ht="51">
      <c r="A7204" s="126">
        <v>578</v>
      </c>
      <c r="B7204" s="126"/>
      <c r="C7204" s="127" t="s">
        <v>854</v>
      </c>
      <c r="D7204" s="204">
        <v>43097</v>
      </c>
      <c r="E7204" s="126" t="s">
        <v>14205</v>
      </c>
      <c r="F7204" s="126" t="s">
        <v>3</v>
      </c>
      <c r="G7204" s="126">
        <v>1581930</v>
      </c>
      <c r="H7204" s="126"/>
      <c r="I7204" s="130" t="s">
        <v>17140</v>
      </c>
      <c r="J7204" s="126"/>
      <c r="K7204" s="126"/>
      <c r="L7204" s="126"/>
      <c r="M7204" s="126"/>
      <c r="N7204" s="226">
        <v>0</v>
      </c>
      <c r="O7204" s="226">
        <v>45.480000000000004</v>
      </c>
      <c r="P7204" s="126" t="s">
        <v>12606</v>
      </c>
    </row>
    <row r="7205" spans="1:16" ht="51">
      <c r="A7205" s="126">
        <v>523</v>
      </c>
      <c r="B7205" s="126"/>
      <c r="C7205" s="127" t="s">
        <v>846</v>
      </c>
      <c r="D7205" s="204">
        <v>43097</v>
      </c>
      <c r="E7205" s="126" t="s">
        <v>14206</v>
      </c>
      <c r="F7205" s="126" t="s">
        <v>3</v>
      </c>
      <c r="G7205" s="126">
        <v>1581933</v>
      </c>
      <c r="H7205" s="126"/>
      <c r="I7205" s="130" t="s">
        <v>17141</v>
      </c>
      <c r="J7205" s="126"/>
      <c r="K7205" s="126"/>
      <c r="L7205" s="126"/>
      <c r="M7205" s="126"/>
      <c r="N7205" s="226">
        <v>0</v>
      </c>
      <c r="O7205" s="226">
        <v>7452</v>
      </c>
      <c r="P7205" s="126" t="s">
        <v>1331</v>
      </c>
    </row>
    <row r="7206" spans="1:16" ht="51">
      <c r="A7206" s="126">
        <v>523</v>
      </c>
      <c r="B7206" s="126"/>
      <c r="C7206" s="127" t="s">
        <v>846</v>
      </c>
      <c r="D7206" s="204">
        <v>43097</v>
      </c>
      <c r="E7206" s="126" t="s">
        <v>14207</v>
      </c>
      <c r="F7206" s="126" t="s">
        <v>3</v>
      </c>
      <c r="G7206" s="126">
        <v>1581937</v>
      </c>
      <c r="H7206" s="126"/>
      <c r="I7206" s="130" t="s">
        <v>17142</v>
      </c>
      <c r="J7206" s="126"/>
      <c r="K7206" s="126"/>
      <c r="L7206" s="126"/>
      <c r="M7206" s="126"/>
      <c r="N7206" s="226">
        <v>0</v>
      </c>
      <c r="O7206" s="226">
        <v>1189.5899999999999</v>
      </c>
      <c r="P7206" s="126" t="s">
        <v>1331</v>
      </c>
    </row>
    <row r="7207" spans="1:16" ht="51">
      <c r="A7207" s="126">
        <v>523</v>
      </c>
      <c r="B7207" s="126"/>
      <c r="C7207" s="127" t="s">
        <v>846</v>
      </c>
      <c r="D7207" s="204">
        <v>43097</v>
      </c>
      <c r="E7207" s="126" t="s">
        <v>14208</v>
      </c>
      <c r="F7207" s="126" t="s">
        <v>3</v>
      </c>
      <c r="G7207" s="126">
        <v>1581942</v>
      </c>
      <c r="H7207" s="126"/>
      <c r="I7207" s="130" t="s">
        <v>17143</v>
      </c>
      <c r="J7207" s="126"/>
      <c r="K7207" s="126"/>
      <c r="L7207" s="126"/>
      <c r="M7207" s="126"/>
      <c r="N7207" s="226">
        <v>0</v>
      </c>
      <c r="O7207" s="226">
        <v>1416.72</v>
      </c>
      <c r="P7207" s="126" t="s">
        <v>1331</v>
      </c>
    </row>
    <row r="7208" spans="1:16" ht="51">
      <c r="A7208" s="126">
        <v>523</v>
      </c>
      <c r="B7208" s="126"/>
      <c r="C7208" s="127" t="s">
        <v>846</v>
      </c>
      <c r="D7208" s="204">
        <v>43097</v>
      </c>
      <c r="E7208" s="126" t="s">
        <v>14209</v>
      </c>
      <c r="F7208" s="126" t="s">
        <v>3</v>
      </c>
      <c r="G7208" s="126">
        <v>1581947</v>
      </c>
      <c r="H7208" s="126"/>
      <c r="I7208" s="130" t="s">
        <v>17144</v>
      </c>
      <c r="J7208" s="126"/>
      <c r="K7208" s="126"/>
      <c r="L7208" s="126"/>
      <c r="M7208" s="126"/>
      <c r="N7208" s="226">
        <v>0</v>
      </c>
      <c r="O7208" s="226">
        <v>737.51</v>
      </c>
      <c r="P7208" s="126" t="s">
        <v>1331</v>
      </c>
    </row>
    <row r="7209" spans="1:16" ht="51">
      <c r="A7209" s="126">
        <v>523</v>
      </c>
      <c r="B7209" s="126"/>
      <c r="C7209" s="127" t="s">
        <v>846</v>
      </c>
      <c r="D7209" s="204">
        <v>43097</v>
      </c>
      <c r="E7209" s="126" t="s">
        <v>14210</v>
      </c>
      <c r="F7209" s="126" t="s">
        <v>3</v>
      </c>
      <c r="G7209" s="126">
        <v>1581950</v>
      </c>
      <c r="H7209" s="126"/>
      <c r="I7209" s="130" t="s">
        <v>17145</v>
      </c>
      <c r="J7209" s="126"/>
      <c r="K7209" s="126"/>
      <c r="L7209" s="126"/>
      <c r="M7209" s="126"/>
      <c r="N7209" s="226">
        <v>0</v>
      </c>
      <c r="O7209" s="226">
        <v>21058.799999999999</v>
      </c>
      <c r="P7209" s="126" t="s">
        <v>1331</v>
      </c>
    </row>
    <row r="7210" spans="1:16" ht="51">
      <c r="A7210" s="126">
        <v>523</v>
      </c>
      <c r="B7210" s="126"/>
      <c r="C7210" s="127" t="s">
        <v>846</v>
      </c>
      <c r="D7210" s="204">
        <v>43097</v>
      </c>
      <c r="E7210" s="126" t="s">
        <v>14211</v>
      </c>
      <c r="F7210" s="126" t="s">
        <v>3</v>
      </c>
      <c r="G7210" s="126">
        <v>1581951</v>
      </c>
      <c r="H7210" s="126"/>
      <c r="I7210" s="130" t="s">
        <v>17146</v>
      </c>
      <c r="J7210" s="126"/>
      <c r="K7210" s="126"/>
      <c r="L7210" s="126"/>
      <c r="M7210" s="126"/>
      <c r="N7210" s="226">
        <v>0</v>
      </c>
      <c r="O7210" s="223">
        <v>927.26</v>
      </c>
      <c r="P7210" s="126" t="s">
        <v>1331</v>
      </c>
    </row>
    <row r="7211" spans="1:16" ht="51">
      <c r="A7211" s="126">
        <v>523</v>
      </c>
      <c r="B7211" s="126"/>
      <c r="C7211" s="127" t="s">
        <v>846</v>
      </c>
      <c r="D7211" s="204">
        <v>43097</v>
      </c>
      <c r="E7211" s="126" t="s">
        <v>14212</v>
      </c>
      <c r="F7211" s="126" t="s">
        <v>3</v>
      </c>
      <c r="G7211" s="126">
        <v>1581955</v>
      </c>
      <c r="H7211" s="126"/>
      <c r="I7211" s="130" t="s">
        <v>17147</v>
      </c>
      <c r="J7211" s="126"/>
      <c r="K7211" s="126"/>
      <c r="L7211" s="126"/>
      <c r="M7211" s="126"/>
      <c r="N7211" s="226">
        <v>0</v>
      </c>
      <c r="O7211" s="226">
        <v>97467.56</v>
      </c>
      <c r="P7211" s="126" t="s">
        <v>1331</v>
      </c>
    </row>
    <row r="7212" spans="1:16" ht="51">
      <c r="A7212" s="126">
        <v>523</v>
      </c>
      <c r="B7212" s="126"/>
      <c r="C7212" s="127" t="s">
        <v>846</v>
      </c>
      <c r="D7212" s="204">
        <v>43097</v>
      </c>
      <c r="E7212" s="126" t="s">
        <v>14213</v>
      </c>
      <c r="F7212" s="126" t="s">
        <v>3</v>
      </c>
      <c r="G7212" s="126">
        <v>1581956</v>
      </c>
      <c r="H7212" s="126"/>
      <c r="I7212" s="130" t="s">
        <v>17148</v>
      </c>
      <c r="J7212" s="126"/>
      <c r="K7212" s="126"/>
      <c r="L7212" s="126"/>
      <c r="M7212" s="126"/>
      <c r="N7212" s="226">
        <v>0</v>
      </c>
      <c r="O7212" s="226">
        <v>13800</v>
      </c>
      <c r="P7212" s="126" t="s">
        <v>1331</v>
      </c>
    </row>
    <row r="7213" spans="1:16" ht="51">
      <c r="A7213" s="126">
        <v>523</v>
      </c>
      <c r="B7213" s="126"/>
      <c r="C7213" s="127" t="s">
        <v>846</v>
      </c>
      <c r="D7213" s="204">
        <v>43097</v>
      </c>
      <c r="E7213" s="126" t="s">
        <v>14214</v>
      </c>
      <c r="F7213" s="126" t="s">
        <v>3</v>
      </c>
      <c r="G7213" s="126">
        <v>1581958</v>
      </c>
      <c r="H7213" s="126"/>
      <c r="I7213" s="130" t="s">
        <v>17149</v>
      </c>
      <c r="J7213" s="126"/>
      <c r="K7213" s="126"/>
      <c r="L7213" s="126"/>
      <c r="M7213" s="126"/>
      <c r="N7213" s="226">
        <v>0</v>
      </c>
      <c r="O7213" s="226">
        <v>13553.38</v>
      </c>
      <c r="P7213" s="126" t="s">
        <v>1331</v>
      </c>
    </row>
    <row r="7214" spans="1:16" ht="51">
      <c r="A7214" s="126">
        <v>523</v>
      </c>
      <c r="B7214" s="126"/>
      <c r="C7214" s="127" t="s">
        <v>846</v>
      </c>
      <c r="D7214" s="204">
        <v>43097</v>
      </c>
      <c r="E7214" s="126" t="s">
        <v>14215</v>
      </c>
      <c r="F7214" s="126" t="s">
        <v>3</v>
      </c>
      <c r="G7214" s="126">
        <v>1581963</v>
      </c>
      <c r="H7214" s="126"/>
      <c r="I7214" s="130" t="s">
        <v>17150</v>
      </c>
      <c r="J7214" s="126"/>
      <c r="K7214" s="126"/>
      <c r="L7214" s="126"/>
      <c r="M7214" s="126"/>
      <c r="N7214" s="226">
        <v>0</v>
      </c>
      <c r="O7214" s="226">
        <v>161588.79999999999</v>
      </c>
      <c r="P7214" s="126" t="s">
        <v>1331</v>
      </c>
    </row>
    <row r="7215" spans="1:16" ht="51">
      <c r="A7215" s="126">
        <v>254</v>
      </c>
      <c r="B7215" s="126"/>
      <c r="C7215" s="127" t="s">
        <v>780</v>
      </c>
      <c r="D7215" s="204">
        <v>43097</v>
      </c>
      <c r="E7215" s="126" t="s">
        <v>14216</v>
      </c>
      <c r="F7215" s="126" t="s">
        <v>3</v>
      </c>
      <c r="G7215" s="126">
        <v>1581970</v>
      </c>
      <c r="H7215" s="126"/>
      <c r="I7215" s="130" t="s">
        <v>17151</v>
      </c>
      <c r="J7215" s="126"/>
      <c r="K7215" s="126"/>
      <c r="L7215" s="126"/>
      <c r="M7215" s="126"/>
      <c r="N7215" s="226">
        <v>0</v>
      </c>
      <c r="O7215" s="226">
        <v>66</v>
      </c>
      <c r="P7215" s="126" t="s">
        <v>1331</v>
      </c>
    </row>
    <row r="7216" spans="1:16" ht="38.25">
      <c r="A7216" s="126">
        <v>291</v>
      </c>
      <c r="B7216" s="126"/>
      <c r="C7216" s="127" t="s">
        <v>795</v>
      </c>
      <c r="D7216" s="204">
        <v>43097</v>
      </c>
      <c r="E7216" s="126" t="s">
        <v>14217</v>
      </c>
      <c r="F7216" s="126" t="s">
        <v>3</v>
      </c>
      <c r="G7216" s="126">
        <v>1581971</v>
      </c>
      <c r="H7216" s="126"/>
      <c r="I7216" s="130" t="s">
        <v>17152</v>
      </c>
      <c r="J7216" s="126"/>
      <c r="K7216" s="126"/>
      <c r="L7216" s="126"/>
      <c r="M7216" s="126"/>
      <c r="N7216" s="226">
        <v>0</v>
      </c>
      <c r="O7216" s="226">
        <v>4905.21</v>
      </c>
      <c r="P7216" s="126" t="s">
        <v>1331</v>
      </c>
    </row>
    <row r="7217" spans="1:16" ht="51">
      <c r="A7217" s="126">
        <v>254</v>
      </c>
      <c r="B7217" s="126"/>
      <c r="C7217" s="127" t="s">
        <v>780</v>
      </c>
      <c r="D7217" s="204">
        <v>43097</v>
      </c>
      <c r="E7217" s="126" t="s">
        <v>14218</v>
      </c>
      <c r="F7217" s="126" t="s">
        <v>3</v>
      </c>
      <c r="G7217" s="126">
        <v>1581974</v>
      </c>
      <c r="H7217" s="126"/>
      <c r="I7217" s="130" t="s">
        <v>17153</v>
      </c>
      <c r="J7217" s="126"/>
      <c r="K7217" s="126"/>
      <c r="L7217" s="126"/>
      <c r="M7217" s="126"/>
      <c r="N7217" s="226">
        <v>0</v>
      </c>
      <c r="O7217" s="226">
        <v>748</v>
      </c>
      <c r="P7217" s="126" t="s">
        <v>1331</v>
      </c>
    </row>
    <row r="7218" spans="1:16" ht="51">
      <c r="A7218" s="126">
        <v>254</v>
      </c>
      <c r="B7218" s="126"/>
      <c r="C7218" s="127" t="s">
        <v>780</v>
      </c>
      <c r="D7218" s="204">
        <v>43097</v>
      </c>
      <c r="E7218" s="126" t="s">
        <v>14219</v>
      </c>
      <c r="F7218" s="126" t="s">
        <v>3</v>
      </c>
      <c r="G7218" s="126">
        <v>1581977</v>
      </c>
      <c r="H7218" s="126"/>
      <c r="I7218" s="130" t="s">
        <v>17154</v>
      </c>
      <c r="J7218" s="126"/>
      <c r="K7218" s="126"/>
      <c r="L7218" s="126"/>
      <c r="M7218" s="126"/>
      <c r="N7218" s="226">
        <v>0</v>
      </c>
      <c r="O7218" s="226">
        <v>2011.07</v>
      </c>
      <c r="P7218" s="126" t="s">
        <v>1331</v>
      </c>
    </row>
    <row r="7219" spans="1:16" ht="51">
      <c r="A7219" s="126">
        <v>342</v>
      </c>
      <c r="B7219" s="126"/>
      <c r="C7219" s="127" t="s">
        <v>817</v>
      </c>
      <c r="D7219" s="204">
        <v>43097</v>
      </c>
      <c r="E7219" s="126" t="s">
        <v>14220</v>
      </c>
      <c r="F7219" s="126" t="s">
        <v>3</v>
      </c>
      <c r="G7219" s="126">
        <v>1581987</v>
      </c>
      <c r="H7219" s="126"/>
      <c r="I7219" s="130" t="s">
        <v>17155</v>
      </c>
      <c r="J7219" s="126"/>
      <c r="K7219" s="126"/>
      <c r="L7219" s="126"/>
      <c r="M7219" s="126"/>
      <c r="N7219" s="226">
        <v>0</v>
      </c>
      <c r="O7219" s="223">
        <v>198309.73</v>
      </c>
      <c r="P7219" s="126" t="s">
        <v>1331</v>
      </c>
    </row>
    <row r="7220" spans="1:16" ht="51">
      <c r="A7220" s="126">
        <v>287</v>
      </c>
      <c r="B7220" s="126"/>
      <c r="C7220" s="127" t="s">
        <v>791</v>
      </c>
      <c r="D7220" s="204">
        <v>43097</v>
      </c>
      <c r="E7220" s="126" t="s">
        <v>14221</v>
      </c>
      <c r="F7220" s="126" t="s">
        <v>3</v>
      </c>
      <c r="G7220" s="126">
        <v>1582002</v>
      </c>
      <c r="H7220" s="126"/>
      <c r="I7220" s="130" t="s">
        <v>17156</v>
      </c>
      <c r="J7220" s="126"/>
      <c r="K7220" s="126"/>
      <c r="L7220" s="126"/>
      <c r="M7220" s="126"/>
      <c r="N7220" s="226">
        <v>0</v>
      </c>
      <c r="O7220" s="226">
        <v>26508.16</v>
      </c>
      <c r="P7220" s="126" t="s">
        <v>1331</v>
      </c>
    </row>
    <row r="7221" spans="1:16" ht="63.75">
      <c r="A7221" s="126">
        <v>290</v>
      </c>
      <c r="B7221" s="126"/>
      <c r="C7221" s="127" t="s">
        <v>794</v>
      </c>
      <c r="D7221" s="204">
        <v>43097</v>
      </c>
      <c r="E7221" s="126" t="s">
        <v>14222</v>
      </c>
      <c r="F7221" s="126" t="s">
        <v>3</v>
      </c>
      <c r="G7221" s="126">
        <v>1582009</v>
      </c>
      <c r="H7221" s="126"/>
      <c r="I7221" s="130" t="s">
        <v>17157</v>
      </c>
      <c r="J7221" s="126"/>
      <c r="K7221" s="126"/>
      <c r="L7221" s="126"/>
      <c r="M7221" s="126"/>
      <c r="N7221" s="226">
        <v>0</v>
      </c>
      <c r="O7221" s="226">
        <v>16.8</v>
      </c>
      <c r="P7221" s="126" t="s">
        <v>1331</v>
      </c>
    </row>
    <row r="7222" spans="1:16" ht="51">
      <c r="A7222" s="126">
        <v>287</v>
      </c>
      <c r="B7222" s="126"/>
      <c r="C7222" s="127" t="s">
        <v>791</v>
      </c>
      <c r="D7222" s="204">
        <v>43097</v>
      </c>
      <c r="E7222" s="126" t="s">
        <v>14223</v>
      </c>
      <c r="F7222" s="126" t="s">
        <v>3</v>
      </c>
      <c r="G7222" s="126">
        <v>1582012</v>
      </c>
      <c r="H7222" s="126"/>
      <c r="I7222" s="130" t="s">
        <v>17158</v>
      </c>
      <c r="J7222" s="126"/>
      <c r="K7222" s="126"/>
      <c r="L7222" s="126"/>
      <c r="M7222" s="126"/>
      <c r="N7222" s="226">
        <v>0</v>
      </c>
      <c r="O7222" s="223">
        <v>11381.05</v>
      </c>
      <c r="P7222" s="126" t="s">
        <v>1331</v>
      </c>
    </row>
    <row r="7223" spans="1:16" ht="63.75">
      <c r="A7223" s="126">
        <v>290</v>
      </c>
      <c r="B7223" s="126"/>
      <c r="C7223" s="127" t="s">
        <v>794</v>
      </c>
      <c r="D7223" s="204">
        <v>43097</v>
      </c>
      <c r="E7223" s="126" t="s">
        <v>14224</v>
      </c>
      <c r="F7223" s="126" t="s">
        <v>3</v>
      </c>
      <c r="G7223" s="126">
        <v>1582013</v>
      </c>
      <c r="H7223" s="126"/>
      <c r="I7223" s="130" t="s">
        <v>17159</v>
      </c>
      <c r="J7223" s="126"/>
      <c r="K7223" s="126"/>
      <c r="L7223" s="126"/>
      <c r="M7223" s="126"/>
      <c r="N7223" s="226">
        <v>0</v>
      </c>
      <c r="O7223" s="226">
        <v>172</v>
      </c>
      <c r="P7223" s="126" t="s">
        <v>1331</v>
      </c>
    </row>
    <row r="7224" spans="1:16" ht="63.75">
      <c r="A7224" s="126">
        <v>290</v>
      </c>
      <c r="B7224" s="126"/>
      <c r="C7224" s="127" t="s">
        <v>794</v>
      </c>
      <c r="D7224" s="204">
        <v>43097</v>
      </c>
      <c r="E7224" s="126" t="s">
        <v>14225</v>
      </c>
      <c r="F7224" s="126" t="s">
        <v>3</v>
      </c>
      <c r="G7224" s="126">
        <v>1582018</v>
      </c>
      <c r="H7224" s="126"/>
      <c r="I7224" s="130" t="s">
        <v>17160</v>
      </c>
      <c r="J7224" s="126"/>
      <c r="K7224" s="126"/>
      <c r="L7224" s="126"/>
      <c r="M7224" s="126"/>
      <c r="N7224" s="226">
        <v>0</v>
      </c>
      <c r="O7224" s="226">
        <v>11</v>
      </c>
      <c r="P7224" s="126" t="s">
        <v>1331</v>
      </c>
    </row>
    <row r="7225" spans="1:16" ht="63.75">
      <c r="A7225" s="126">
        <v>290</v>
      </c>
      <c r="B7225" s="126"/>
      <c r="C7225" s="127" t="s">
        <v>794</v>
      </c>
      <c r="D7225" s="204">
        <v>43097</v>
      </c>
      <c r="E7225" s="126" t="s">
        <v>14226</v>
      </c>
      <c r="F7225" s="126" t="s">
        <v>3</v>
      </c>
      <c r="G7225" s="126">
        <v>1582022</v>
      </c>
      <c r="H7225" s="126"/>
      <c r="I7225" s="130" t="s">
        <v>17161</v>
      </c>
      <c r="J7225" s="126"/>
      <c r="K7225" s="126"/>
      <c r="L7225" s="126"/>
      <c r="M7225" s="126"/>
      <c r="N7225" s="226">
        <v>0</v>
      </c>
      <c r="O7225" s="226">
        <v>94.5</v>
      </c>
      <c r="P7225" s="126" t="s">
        <v>1331</v>
      </c>
    </row>
    <row r="7226" spans="1:16" ht="51">
      <c r="A7226" s="126">
        <v>46</v>
      </c>
      <c r="B7226" s="126"/>
      <c r="C7226" s="127" t="s">
        <v>699</v>
      </c>
      <c r="D7226" s="204">
        <v>43097</v>
      </c>
      <c r="E7226" s="126" t="s">
        <v>14227</v>
      </c>
      <c r="F7226" s="126" t="s">
        <v>3</v>
      </c>
      <c r="G7226" s="126">
        <v>1582026</v>
      </c>
      <c r="H7226" s="126"/>
      <c r="I7226" s="130" t="s">
        <v>17162</v>
      </c>
      <c r="J7226" s="126"/>
      <c r="K7226" s="126"/>
      <c r="L7226" s="126"/>
      <c r="M7226" s="126"/>
      <c r="N7226" s="226">
        <v>0</v>
      </c>
      <c r="O7226" s="226">
        <v>99071.19</v>
      </c>
      <c r="P7226" s="126" t="s">
        <v>1331</v>
      </c>
    </row>
    <row r="7227" spans="1:16" ht="63.75">
      <c r="A7227" s="126">
        <v>290</v>
      </c>
      <c r="B7227" s="126"/>
      <c r="C7227" s="127" t="s">
        <v>794</v>
      </c>
      <c r="D7227" s="204">
        <v>43097</v>
      </c>
      <c r="E7227" s="126" t="s">
        <v>14228</v>
      </c>
      <c r="F7227" s="126" t="s">
        <v>3</v>
      </c>
      <c r="G7227" s="126">
        <v>1582027</v>
      </c>
      <c r="H7227" s="126"/>
      <c r="I7227" s="130" t="s">
        <v>17163</v>
      </c>
      <c r="J7227" s="126"/>
      <c r="K7227" s="126"/>
      <c r="L7227" s="126"/>
      <c r="M7227" s="126"/>
      <c r="N7227" s="226">
        <v>0</v>
      </c>
      <c r="O7227" s="226">
        <v>4.5</v>
      </c>
      <c r="P7227" s="126" t="s">
        <v>1331</v>
      </c>
    </row>
    <row r="7228" spans="1:16" ht="51">
      <c r="A7228" s="126">
        <v>287</v>
      </c>
      <c r="B7228" s="126"/>
      <c r="C7228" s="127" t="s">
        <v>791</v>
      </c>
      <c r="D7228" s="204">
        <v>43097</v>
      </c>
      <c r="E7228" s="126" t="s">
        <v>14229</v>
      </c>
      <c r="F7228" s="126" t="s">
        <v>3</v>
      </c>
      <c r="G7228" s="126">
        <v>1582029</v>
      </c>
      <c r="H7228" s="126"/>
      <c r="I7228" s="130" t="s">
        <v>17164</v>
      </c>
      <c r="J7228" s="126"/>
      <c r="K7228" s="126"/>
      <c r="L7228" s="126"/>
      <c r="M7228" s="126"/>
      <c r="N7228" s="226">
        <v>0</v>
      </c>
      <c r="O7228" s="226">
        <v>189222.06</v>
      </c>
      <c r="P7228" s="126" t="s">
        <v>1331</v>
      </c>
    </row>
    <row r="7229" spans="1:16" ht="63.75">
      <c r="A7229" s="126">
        <v>290</v>
      </c>
      <c r="B7229" s="126"/>
      <c r="C7229" s="127" t="s">
        <v>794</v>
      </c>
      <c r="D7229" s="204">
        <v>43097</v>
      </c>
      <c r="E7229" s="126" t="s">
        <v>14230</v>
      </c>
      <c r="F7229" s="126" t="s">
        <v>3</v>
      </c>
      <c r="G7229" s="126">
        <v>1582031</v>
      </c>
      <c r="H7229" s="126"/>
      <c r="I7229" s="130" t="s">
        <v>17165</v>
      </c>
      <c r="J7229" s="126"/>
      <c r="K7229" s="126"/>
      <c r="L7229" s="126"/>
      <c r="M7229" s="126"/>
      <c r="N7229" s="226">
        <v>0</v>
      </c>
      <c r="O7229" s="226">
        <v>20.5</v>
      </c>
      <c r="P7229" s="126" t="s">
        <v>1331</v>
      </c>
    </row>
    <row r="7230" spans="1:16" ht="63.75">
      <c r="A7230" s="126">
        <v>290</v>
      </c>
      <c r="B7230" s="126"/>
      <c r="C7230" s="127" t="s">
        <v>794</v>
      </c>
      <c r="D7230" s="204">
        <v>43097</v>
      </c>
      <c r="E7230" s="126" t="s">
        <v>14231</v>
      </c>
      <c r="F7230" s="126" t="s">
        <v>3</v>
      </c>
      <c r="G7230" s="126">
        <v>1582034</v>
      </c>
      <c r="H7230" s="126"/>
      <c r="I7230" s="130" t="s">
        <v>17166</v>
      </c>
      <c r="J7230" s="126"/>
      <c r="K7230" s="126"/>
      <c r="L7230" s="126"/>
      <c r="M7230" s="126"/>
      <c r="N7230" s="226">
        <v>0</v>
      </c>
      <c r="O7230" s="226">
        <v>77</v>
      </c>
      <c r="P7230" s="126" t="s">
        <v>1331</v>
      </c>
    </row>
    <row r="7231" spans="1:16" ht="63.75">
      <c r="A7231" s="126">
        <v>290</v>
      </c>
      <c r="B7231" s="126"/>
      <c r="C7231" s="127" t="s">
        <v>794</v>
      </c>
      <c r="D7231" s="204">
        <v>43097</v>
      </c>
      <c r="E7231" s="126" t="s">
        <v>14232</v>
      </c>
      <c r="F7231" s="126" t="s">
        <v>3</v>
      </c>
      <c r="G7231" s="126">
        <v>1582037</v>
      </c>
      <c r="H7231" s="126"/>
      <c r="I7231" s="130" t="s">
        <v>17167</v>
      </c>
      <c r="J7231" s="126"/>
      <c r="K7231" s="126"/>
      <c r="L7231" s="126"/>
      <c r="M7231" s="126"/>
      <c r="N7231" s="226">
        <v>0</v>
      </c>
      <c r="O7231" s="226">
        <v>13.5</v>
      </c>
      <c r="P7231" s="126" t="s">
        <v>1331</v>
      </c>
    </row>
    <row r="7232" spans="1:16" ht="63.75">
      <c r="A7232" s="126">
        <v>513</v>
      </c>
      <c r="B7232" s="126"/>
      <c r="C7232" s="127" t="s">
        <v>201</v>
      </c>
      <c r="D7232" s="204">
        <v>43097</v>
      </c>
      <c r="E7232" s="126" t="s">
        <v>14233</v>
      </c>
      <c r="F7232" s="126" t="s">
        <v>3</v>
      </c>
      <c r="G7232" s="126">
        <v>1582038</v>
      </c>
      <c r="H7232" s="126"/>
      <c r="I7232" s="130" t="s">
        <v>17168</v>
      </c>
      <c r="J7232" s="126"/>
      <c r="K7232" s="126"/>
      <c r="L7232" s="126"/>
      <c r="M7232" s="126"/>
      <c r="N7232" s="226">
        <v>0</v>
      </c>
      <c r="O7232" s="226">
        <v>615</v>
      </c>
      <c r="P7232" s="126" t="s">
        <v>1331</v>
      </c>
    </row>
    <row r="7233" spans="1:16" ht="51">
      <c r="A7233" s="126">
        <v>287</v>
      </c>
      <c r="B7233" s="126"/>
      <c r="C7233" s="127" t="s">
        <v>791</v>
      </c>
      <c r="D7233" s="204">
        <v>43097</v>
      </c>
      <c r="E7233" s="126" t="s">
        <v>14234</v>
      </c>
      <c r="F7233" s="126" t="s">
        <v>3</v>
      </c>
      <c r="G7233" s="126">
        <v>1582039</v>
      </c>
      <c r="H7233" s="126"/>
      <c r="I7233" s="130" t="s">
        <v>17169</v>
      </c>
      <c r="J7233" s="126"/>
      <c r="K7233" s="126"/>
      <c r="L7233" s="126"/>
      <c r="M7233" s="126"/>
      <c r="N7233" s="226">
        <v>0</v>
      </c>
      <c r="O7233" s="226">
        <v>43874.23</v>
      </c>
      <c r="P7233" s="126" t="s">
        <v>1331</v>
      </c>
    </row>
    <row r="7234" spans="1:16" ht="63.75">
      <c r="A7234" s="126">
        <v>290</v>
      </c>
      <c r="B7234" s="126"/>
      <c r="C7234" s="127" t="s">
        <v>794</v>
      </c>
      <c r="D7234" s="204">
        <v>43097</v>
      </c>
      <c r="E7234" s="126" t="s">
        <v>14235</v>
      </c>
      <c r="F7234" s="126" t="s">
        <v>3</v>
      </c>
      <c r="G7234" s="126">
        <v>1582043</v>
      </c>
      <c r="H7234" s="126"/>
      <c r="I7234" s="130" t="s">
        <v>17170</v>
      </c>
      <c r="J7234" s="126"/>
      <c r="K7234" s="126"/>
      <c r="L7234" s="126"/>
      <c r="M7234" s="126"/>
      <c r="N7234" s="226">
        <v>0</v>
      </c>
      <c r="O7234" s="226">
        <v>5.3</v>
      </c>
      <c r="P7234" s="126" t="s">
        <v>1331</v>
      </c>
    </row>
    <row r="7235" spans="1:16" ht="63.75">
      <c r="A7235" s="126">
        <v>290</v>
      </c>
      <c r="B7235" s="126"/>
      <c r="C7235" s="127" t="s">
        <v>794</v>
      </c>
      <c r="D7235" s="204">
        <v>43097</v>
      </c>
      <c r="E7235" s="126" t="s">
        <v>14236</v>
      </c>
      <c r="F7235" s="126" t="s">
        <v>3</v>
      </c>
      <c r="G7235" s="126">
        <v>1582046</v>
      </c>
      <c r="H7235" s="126"/>
      <c r="I7235" s="130" t="s">
        <v>17171</v>
      </c>
      <c r="J7235" s="126"/>
      <c r="K7235" s="126"/>
      <c r="L7235" s="126"/>
      <c r="M7235" s="126"/>
      <c r="N7235" s="226">
        <v>0</v>
      </c>
      <c r="O7235" s="226">
        <v>528</v>
      </c>
      <c r="P7235" s="126" t="s">
        <v>1331</v>
      </c>
    </row>
    <row r="7236" spans="1:16" ht="63.75">
      <c r="A7236" s="126">
        <v>290</v>
      </c>
      <c r="B7236" s="126"/>
      <c r="C7236" s="127" t="s">
        <v>794</v>
      </c>
      <c r="D7236" s="204">
        <v>43097</v>
      </c>
      <c r="E7236" s="126" t="s">
        <v>14237</v>
      </c>
      <c r="F7236" s="126" t="s">
        <v>3</v>
      </c>
      <c r="G7236" s="126">
        <v>1582051</v>
      </c>
      <c r="H7236" s="126"/>
      <c r="I7236" s="130" t="s">
        <v>17172</v>
      </c>
      <c r="J7236" s="126"/>
      <c r="K7236" s="126"/>
      <c r="L7236" s="126"/>
      <c r="M7236" s="126"/>
      <c r="N7236" s="226">
        <v>0</v>
      </c>
      <c r="O7236" s="226">
        <v>1200</v>
      </c>
      <c r="P7236" s="126" t="s">
        <v>1331</v>
      </c>
    </row>
    <row r="7237" spans="1:16" ht="63.75">
      <c r="A7237" s="126">
        <v>290</v>
      </c>
      <c r="B7237" s="126"/>
      <c r="C7237" s="127" t="s">
        <v>794</v>
      </c>
      <c r="D7237" s="204">
        <v>43097</v>
      </c>
      <c r="E7237" s="126" t="s">
        <v>14238</v>
      </c>
      <c r="F7237" s="126" t="s">
        <v>3</v>
      </c>
      <c r="G7237" s="126">
        <v>1582054</v>
      </c>
      <c r="H7237" s="126"/>
      <c r="I7237" s="130" t="s">
        <v>17173</v>
      </c>
      <c r="J7237" s="126"/>
      <c r="K7237" s="126"/>
      <c r="L7237" s="126"/>
      <c r="M7237" s="126"/>
      <c r="N7237" s="226">
        <v>0</v>
      </c>
      <c r="O7237" s="226">
        <v>35</v>
      </c>
      <c r="P7237" s="126" t="s">
        <v>1331</v>
      </c>
    </row>
    <row r="7238" spans="1:16" ht="63.75">
      <c r="A7238" s="126">
        <v>290</v>
      </c>
      <c r="B7238" s="126"/>
      <c r="C7238" s="127" t="s">
        <v>794</v>
      </c>
      <c r="D7238" s="204">
        <v>43097</v>
      </c>
      <c r="E7238" s="126" t="s">
        <v>14239</v>
      </c>
      <c r="F7238" s="126" t="s">
        <v>3</v>
      </c>
      <c r="G7238" s="126">
        <v>1582059</v>
      </c>
      <c r="H7238" s="126"/>
      <c r="I7238" s="130" t="s">
        <v>17174</v>
      </c>
      <c r="J7238" s="126"/>
      <c r="K7238" s="126"/>
      <c r="L7238" s="126"/>
      <c r="M7238" s="126"/>
      <c r="N7238" s="226">
        <v>0</v>
      </c>
      <c r="O7238" s="226">
        <v>25</v>
      </c>
      <c r="P7238" s="126" t="s">
        <v>1331</v>
      </c>
    </row>
    <row r="7239" spans="1:16" ht="51">
      <c r="A7239" s="126">
        <v>287</v>
      </c>
      <c r="B7239" s="126"/>
      <c r="C7239" s="127" t="s">
        <v>791</v>
      </c>
      <c r="D7239" s="204">
        <v>43097</v>
      </c>
      <c r="E7239" s="126" t="s">
        <v>14240</v>
      </c>
      <c r="F7239" s="126" t="s">
        <v>3</v>
      </c>
      <c r="G7239" s="126">
        <v>1582060</v>
      </c>
      <c r="H7239" s="126"/>
      <c r="I7239" s="130" t="s">
        <v>17175</v>
      </c>
      <c r="J7239" s="126"/>
      <c r="K7239" s="126"/>
      <c r="L7239" s="126"/>
      <c r="M7239" s="126"/>
      <c r="N7239" s="226">
        <v>0</v>
      </c>
      <c r="O7239" s="226">
        <v>2789.22</v>
      </c>
      <c r="P7239" s="126" t="s">
        <v>1331</v>
      </c>
    </row>
    <row r="7240" spans="1:16" ht="63.75">
      <c r="A7240" s="126">
        <v>290</v>
      </c>
      <c r="B7240" s="126"/>
      <c r="C7240" s="127" t="s">
        <v>794</v>
      </c>
      <c r="D7240" s="204">
        <v>43097</v>
      </c>
      <c r="E7240" s="126" t="s">
        <v>14241</v>
      </c>
      <c r="F7240" s="126" t="s">
        <v>3</v>
      </c>
      <c r="G7240" s="126">
        <v>1582068</v>
      </c>
      <c r="H7240" s="126"/>
      <c r="I7240" s="130" t="s">
        <v>17176</v>
      </c>
      <c r="J7240" s="126"/>
      <c r="K7240" s="126"/>
      <c r="L7240" s="126"/>
      <c r="M7240" s="126"/>
      <c r="N7240" s="226">
        <v>0</v>
      </c>
      <c r="O7240" s="226">
        <v>25</v>
      </c>
      <c r="P7240" s="126" t="s">
        <v>1331</v>
      </c>
    </row>
    <row r="7241" spans="1:16" ht="51">
      <c r="A7241" s="126">
        <v>290</v>
      </c>
      <c r="B7241" s="126"/>
      <c r="C7241" s="127" t="s">
        <v>794</v>
      </c>
      <c r="D7241" s="204">
        <v>43097</v>
      </c>
      <c r="E7241" s="126" t="s">
        <v>14242</v>
      </c>
      <c r="F7241" s="126" t="s">
        <v>3</v>
      </c>
      <c r="G7241" s="126">
        <v>1582075</v>
      </c>
      <c r="H7241" s="126"/>
      <c r="I7241" s="130" t="s">
        <v>17177</v>
      </c>
      <c r="J7241" s="126"/>
      <c r="K7241" s="126"/>
      <c r="L7241" s="126"/>
      <c r="M7241" s="126"/>
      <c r="N7241" s="226">
        <v>0</v>
      </c>
      <c r="O7241" s="226">
        <v>9444.6299999999992</v>
      </c>
      <c r="P7241" s="126" t="s">
        <v>1331</v>
      </c>
    </row>
    <row r="7242" spans="1:16" ht="63.75">
      <c r="A7242" s="126">
        <v>290</v>
      </c>
      <c r="B7242" s="126"/>
      <c r="C7242" s="127" t="s">
        <v>794</v>
      </c>
      <c r="D7242" s="204">
        <v>43097</v>
      </c>
      <c r="E7242" s="126" t="s">
        <v>14243</v>
      </c>
      <c r="F7242" s="126" t="s">
        <v>3</v>
      </c>
      <c r="G7242" s="126">
        <v>1582080</v>
      </c>
      <c r="H7242" s="126"/>
      <c r="I7242" s="130" t="s">
        <v>17178</v>
      </c>
      <c r="J7242" s="126"/>
      <c r="K7242" s="126"/>
      <c r="L7242" s="126"/>
      <c r="M7242" s="126"/>
      <c r="N7242" s="226">
        <v>0</v>
      </c>
      <c r="O7242" s="226">
        <v>6858</v>
      </c>
      <c r="P7242" s="126" t="s">
        <v>1331</v>
      </c>
    </row>
    <row r="7243" spans="1:16" ht="63.75">
      <c r="A7243" s="126">
        <v>290</v>
      </c>
      <c r="B7243" s="126"/>
      <c r="C7243" s="127" t="s">
        <v>794</v>
      </c>
      <c r="D7243" s="204">
        <v>43097</v>
      </c>
      <c r="E7243" s="126" t="s">
        <v>14244</v>
      </c>
      <c r="F7243" s="126" t="s">
        <v>3</v>
      </c>
      <c r="G7243" s="126">
        <v>1582085</v>
      </c>
      <c r="H7243" s="126"/>
      <c r="I7243" s="130" t="s">
        <v>17179</v>
      </c>
      <c r="J7243" s="126"/>
      <c r="K7243" s="126"/>
      <c r="L7243" s="126"/>
      <c r="M7243" s="126"/>
      <c r="N7243" s="226">
        <v>0</v>
      </c>
      <c r="O7243" s="226">
        <v>5178.46</v>
      </c>
      <c r="P7243" s="126" t="s">
        <v>1331</v>
      </c>
    </row>
    <row r="7244" spans="1:16" ht="63.75">
      <c r="A7244" s="126">
        <v>290</v>
      </c>
      <c r="B7244" s="126"/>
      <c r="C7244" s="127" t="s">
        <v>794</v>
      </c>
      <c r="D7244" s="204">
        <v>43097</v>
      </c>
      <c r="E7244" s="126" t="s">
        <v>14245</v>
      </c>
      <c r="F7244" s="126" t="s">
        <v>3</v>
      </c>
      <c r="G7244" s="126">
        <v>1582092</v>
      </c>
      <c r="H7244" s="126"/>
      <c r="I7244" s="130" t="s">
        <v>17180</v>
      </c>
      <c r="J7244" s="126"/>
      <c r="K7244" s="126"/>
      <c r="L7244" s="126"/>
      <c r="M7244" s="126"/>
      <c r="N7244" s="226">
        <v>0</v>
      </c>
      <c r="O7244" s="226">
        <v>50</v>
      </c>
      <c r="P7244" s="126" t="s">
        <v>1331</v>
      </c>
    </row>
    <row r="7245" spans="1:16" ht="51">
      <c r="A7245" s="126">
        <v>290</v>
      </c>
      <c r="B7245" s="126"/>
      <c r="C7245" s="127" t="s">
        <v>794</v>
      </c>
      <c r="D7245" s="204">
        <v>43097</v>
      </c>
      <c r="E7245" s="126" t="s">
        <v>14246</v>
      </c>
      <c r="F7245" s="126" t="s">
        <v>3</v>
      </c>
      <c r="G7245" s="126">
        <v>1582095</v>
      </c>
      <c r="H7245" s="126"/>
      <c r="I7245" s="130" t="s">
        <v>17181</v>
      </c>
      <c r="J7245" s="126"/>
      <c r="K7245" s="126"/>
      <c r="L7245" s="126"/>
      <c r="M7245" s="126"/>
      <c r="N7245" s="226">
        <v>0</v>
      </c>
      <c r="O7245" s="226">
        <v>18</v>
      </c>
      <c r="P7245" s="126" t="s">
        <v>1331</v>
      </c>
    </row>
    <row r="7246" spans="1:16" ht="38.25">
      <c r="A7246" s="126">
        <v>574</v>
      </c>
      <c r="B7246" s="126"/>
      <c r="C7246" s="127" t="s">
        <v>851</v>
      </c>
      <c r="D7246" s="204">
        <v>43097</v>
      </c>
      <c r="E7246" s="126" t="s">
        <v>14247</v>
      </c>
      <c r="F7246" s="126" t="s">
        <v>3</v>
      </c>
      <c r="G7246" s="126">
        <v>1582097</v>
      </c>
      <c r="H7246" s="126"/>
      <c r="I7246" s="130" t="s">
        <v>17182</v>
      </c>
      <c r="J7246" s="126"/>
      <c r="K7246" s="126"/>
      <c r="L7246" s="126"/>
      <c r="M7246" s="126"/>
      <c r="N7246" s="226">
        <v>0</v>
      </c>
      <c r="O7246" s="226">
        <v>962897.17</v>
      </c>
      <c r="P7246" s="126" t="s">
        <v>1331</v>
      </c>
    </row>
    <row r="7247" spans="1:16" ht="51">
      <c r="A7247" s="126">
        <v>117</v>
      </c>
      <c r="B7247" s="126"/>
      <c r="C7247" s="127" t="s">
        <v>723</v>
      </c>
      <c r="D7247" s="204">
        <v>43097</v>
      </c>
      <c r="E7247" s="126" t="s">
        <v>14248</v>
      </c>
      <c r="F7247" s="126" t="s">
        <v>3</v>
      </c>
      <c r="G7247" s="126">
        <v>1582098</v>
      </c>
      <c r="H7247" s="126"/>
      <c r="I7247" s="130" t="s">
        <v>17183</v>
      </c>
      <c r="J7247" s="126"/>
      <c r="K7247" s="126"/>
      <c r="L7247" s="126"/>
      <c r="M7247" s="126"/>
      <c r="N7247" s="226">
        <v>0</v>
      </c>
      <c r="O7247" s="226">
        <v>371</v>
      </c>
      <c r="P7247" s="126" t="s">
        <v>1331</v>
      </c>
    </row>
    <row r="7248" spans="1:16" ht="51">
      <c r="A7248" s="126">
        <v>574</v>
      </c>
      <c r="B7248" s="126"/>
      <c r="C7248" s="127" t="s">
        <v>851</v>
      </c>
      <c r="D7248" s="204">
        <v>43097</v>
      </c>
      <c r="E7248" s="126" t="s">
        <v>14249</v>
      </c>
      <c r="F7248" s="126" t="s">
        <v>3</v>
      </c>
      <c r="G7248" s="126">
        <v>1582103</v>
      </c>
      <c r="H7248" s="126"/>
      <c r="I7248" s="130" t="s">
        <v>17184</v>
      </c>
      <c r="J7248" s="126"/>
      <c r="K7248" s="126"/>
      <c r="L7248" s="126"/>
      <c r="M7248" s="126"/>
      <c r="N7248" s="226">
        <v>0</v>
      </c>
      <c r="O7248" s="226">
        <v>46.15</v>
      </c>
      <c r="P7248" s="126" t="s">
        <v>1331</v>
      </c>
    </row>
    <row r="7249" spans="1:16" ht="51">
      <c r="A7249" s="126">
        <v>117</v>
      </c>
      <c r="B7249" s="126"/>
      <c r="C7249" s="127" t="s">
        <v>723</v>
      </c>
      <c r="D7249" s="204">
        <v>43097</v>
      </c>
      <c r="E7249" s="126" t="s">
        <v>14250</v>
      </c>
      <c r="F7249" s="126" t="s">
        <v>3</v>
      </c>
      <c r="G7249" s="126">
        <v>1582108</v>
      </c>
      <c r="H7249" s="126"/>
      <c r="I7249" s="130" t="s">
        <v>17185</v>
      </c>
      <c r="J7249" s="126"/>
      <c r="K7249" s="126"/>
      <c r="L7249" s="126"/>
      <c r="M7249" s="126"/>
      <c r="N7249" s="226">
        <v>0</v>
      </c>
      <c r="O7249" s="226">
        <v>3481.92</v>
      </c>
      <c r="P7249" s="126" t="s">
        <v>1331</v>
      </c>
    </row>
    <row r="7250" spans="1:16" ht="51">
      <c r="A7250" s="126">
        <v>574</v>
      </c>
      <c r="B7250" s="126"/>
      <c r="C7250" s="127" t="s">
        <v>851</v>
      </c>
      <c r="D7250" s="204">
        <v>43097</v>
      </c>
      <c r="E7250" s="126" t="s">
        <v>14251</v>
      </c>
      <c r="F7250" s="126" t="s">
        <v>3</v>
      </c>
      <c r="G7250" s="126">
        <v>1582110</v>
      </c>
      <c r="H7250" s="126"/>
      <c r="I7250" s="130" t="s">
        <v>17186</v>
      </c>
      <c r="J7250" s="126"/>
      <c r="K7250" s="126"/>
      <c r="L7250" s="126"/>
      <c r="M7250" s="126"/>
      <c r="N7250" s="226">
        <v>0</v>
      </c>
      <c r="O7250" s="226">
        <v>278.14999999999998</v>
      </c>
      <c r="P7250" s="126" t="s">
        <v>1331</v>
      </c>
    </row>
    <row r="7251" spans="1:16" ht="51">
      <c r="A7251" s="126">
        <v>117</v>
      </c>
      <c r="B7251" s="126"/>
      <c r="C7251" s="127" t="s">
        <v>723</v>
      </c>
      <c r="D7251" s="204">
        <v>43097</v>
      </c>
      <c r="E7251" s="126" t="s">
        <v>14252</v>
      </c>
      <c r="F7251" s="126" t="s">
        <v>3</v>
      </c>
      <c r="G7251" s="126">
        <v>1582113</v>
      </c>
      <c r="H7251" s="126"/>
      <c r="I7251" s="130" t="s">
        <v>17187</v>
      </c>
      <c r="J7251" s="126"/>
      <c r="K7251" s="126"/>
      <c r="L7251" s="126"/>
      <c r="M7251" s="126"/>
      <c r="N7251" s="226">
        <v>0</v>
      </c>
      <c r="O7251" s="226">
        <v>4212.92</v>
      </c>
      <c r="P7251" s="126" t="s">
        <v>1331</v>
      </c>
    </row>
    <row r="7252" spans="1:16" ht="51">
      <c r="A7252" s="126">
        <v>117</v>
      </c>
      <c r="B7252" s="126"/>
      <c r="C7252" s="127" t="s">
        <v>723</v>
      </c>
      <c r="D7252" s="204">
        <v>43097</v>
      </c>
      <c r="E7252" s="126" t="s">
        <v>14253</v>
      </c>
      <c r="F7252" s="126" t="s">
        <v>3</v>
      </c>
      <c r="G7252" s="126">
        <v>1582117</v>
      </c>
      <c r="H7252" s="126"/>
      <c r="I7252" s="130" t="s">
        <v>17188</v>
      </c>
      <c r="J7252" s="126"/>
      <c r="K7252" s="126"/>
      <c r="L7252" s="126"/>
      <c r="M7252" s="126"/>
      <c r="N7252" s="226">
        <v>0</v>
      </c>
      <c r="O7252" s="226">
        <v>313.43</v>
      </c>
      <c r="P7252" s="126" t="s">
        <v>1331</v>
      </c>
    </row>
    <row r="7253" spans="1:16" ht="51">
      <c r="A7253" s="126">
        <v>574</v>
      </c>
      <c r="B7253" s="126"/>
      <c r="C7253" s="127" t="s">
        <v>851</v>
      </c>
      <c r="D7253" s="204">
        <v>43097</v>
      </c>
      <c r="E7253" s="126" t="s">
        <v>14254</v>
      </c>
      <c r="F7253" s="126" t="s">
        <v>3</v>
      </c>
      <c r="G7253" s="126">
        <v>1582118</v>
      </c>
      <c r="H7253" s="126"/>
      <c r="I7253" s="130" t="s">
        <v>17189</v>
      </c>
      <c r="J7253" s="126"/>
      <c r="K7253" s="126"/>
      <c r="L7253" s="126"/>
      <c r="M7253" s="126"/>
      <c r="N7253" s="226">
        <v>0</v>
      </c>
      <c r="O7253" s="226">
        <v>11923.65</v>
      </c>
      <c r="P7253" s="126" t="s">
        <v>12606</v>
      </c>
    </row>
    <row r="7254" spans="1:16" ht="51">
      <c r="A7254" s="126">
        <v>117</v>
      </c>
      <c r="B7254" s="126"/>
      <c r="C7254" s="127" t="s">
        <v>723</v>
      </c>
      <c r="D7254" s="204">
        <v>43097</v>
      </c>
      <c r="E7254" s="126" t="s">
        <v>14255</v>
      </c>
      <c r="F7254" s="126" t="s">
        <v>3</v>
      </c>
      <c r="G7254" s="126">
        <v>1582121</v>
      </c>
      <c r="H7254" s="126"/>
      <c r="I7254" s="130" t="s">
        <v>17190</v>
      </c>
      <c r="J7254" s="126"/>
      <c r="K7254" s="126"/>
      <c r="L7254" s="126"/>
      <c r="M7254" s="126"/>
      <c r="N7254" s="226">
        <v>0</v>
      </c>
      <c r="O7254" s="226">
        <v>1855</v>
      </c>
      <c r="P7254" s="126" t="s">
        <v>1331</v>
      </c>
    </row>
    <row r="7255" spans="1:16" ht="51">
      <c r="A7255" s="126">
        <v>292</v>
      </c>
      <c r="B7255" s="126"/>
      <c r="C7255" s="127" t="s">
        <v>152</v>
      </c>
      <c r="D7255" s="204">
        <v>43097</v>
      </c>
      <c r="E7255" s="126" t="s">
        <v>14256</v>
      </c>
      <c r="F7255" s="126" t="s">
        <v>3</v>
      </c>
      <c r="G7255" s="126">
        <v>1582124</v>
      </c>
      <c r="H7255" s="126"/>
      <c r="I7255" s="130" t="s">
        <v>17191</v>
      </c>
      <c r="J7255" s="126"/>
      <c r="K7255" s="126"/>
      <c r="L7255" s="126"/>
      <c r="M7255" s="126"/>
      <c r="N7255" s="226">
        <v>0</v>
      </c>
      <c r="O7255" s="226">
        <v>1000</v>
      </c>
      <c r="P7255" s="126" t="s">
        <v>1331</v>
      </c>
    </row>
    <row r="7256" spans="1:16" ht="51">
      <c r="A7256" s="126">
        <v>46</v>
      </c>
      <c r="B7256" s="126"/>
      <c r="C7256" s="127" t="s">
        <v>699</v>
      </c>
      <c r="D7256" s="204">
        <v>43097</v>
      </c>
      <c r="E7256" s="126" t="s">
        <v>14257</v>
      </c>
      <c r="F7256" s="126" t="s">
        <v>3</v>
      </c>
      <c r="G7256" s="126">
        <v>1582132</v>
      </c>
      <c r="H7256" s="126"/>
      <c r="I7256" s="130" t="s">
        <v>17192</v>
      </c>
      <c r="J7256" s="126"/>
      <c r="K7256" s="126"/>
      <c r="L7256" s="126"/>
      <c r="M7256" s="126"/>
      <c r="N7256" s="226">
        <v>0</v>
      </c>
      <c r="O7256" s="226">
        <v>20785</v>
      </c>
      <c r="P7256" s="126" t="s">
        <v>1331</v>
      </c>
    </row>
    <row r="7257" spans="1:16" ht="63.75">
      <c r="A7257" s="126">
        <v>25</v>
      </c>
      <c r="B7257" s="126"/>
      <c r="C7257" s="127" t="s">
        <v>695</v>
      </c>
      <c r="D7257" s="204">
        <v>43097</v>
      </c>
      <c r="E7257" s="126" t="s">
        <v>14258</v>
      </c>
      <c r="F7257" s="126" t="s">
        <v>3</v>
      </c>
      <c r="G7257" s="126">
        <v>1582144</v>
      </c>
      <c r="H7257" s="126"/>
      <c r="I7257" s="130" t="s">
        <v>17193</v>
      </c>
      <c r="J7257" s="126"/>
      <c r="K7257" s="126"/>
      <c r="L7257" s="126"/>
      <c r="M7257" s="126"/>
      <c r="N7257" s="226">
        <v>0</v>
      </c>
      <c r="O7257" s="226">
        <v>1050.04</v>
      </c>
      <c r="P7257" s="126" t="s">
        <v>1331</v>
      </c>
    </row>
    <row r="7258" spans="1:16" ht="51">
      <c r="A7258" s="126">
        <v>523</v>
      </c>
      <c r="B7258" s="126"/>
      <c r="C7258" s="127" t="s">
        <v>846</v>
      </c>
      <c r="D7258" s="204">
        <v>43097</v>
      </c>
      <c r="E7258" s="126" t="s">
        <v>14259</v>
      </c>
      <c r="F7258" s="126" t="s">
        <v>3</v>
      </c>
      <c r="G7258" s="126">
        <v>1582147</v>
      </c>
      <c r="H7258" s="126"/>
      <c r="I7258" s="130" t="s">
        <v>17194</v>
      </c>
      <c r="J7258" s="126"/>
      <c r="K7258" s="126"/>
      <c r="L7258" s="126"/>
      <c r="M7258" s="126"/>
      <c r="N7258" s="226">
        <v>0</v>
      </c>
      <c r="O7258" s="226">
        <v>31332.42</v>
      </c>
      <c r="P7258" s="126" t="s">
        <v>1331</v>
      </c>
    </row>
    <row r="7259" spans="1:16" ht="51">
      <c r="A7259" s="126">
        <v>523</v>
      </c>
      <c r="B7259" s="126"/>
      <c r="C7259" s="127" t="s">
        <v>846</v>
      </c>
      <c r="D7259" s="204">
        <v>43097</v>
      </c>
      <c r="E7259" s="126" t="s">
        <v>14260</v>
      </c>
      <c r="F7259" s="126" t="s">
        <v>3</v>
      </c>
      <c r="G7259" s="126">
        <v>1582150</v>
      </c>
      <c r="H7259" s="126"/>
      <c r="I7259" s="130" t="s">
        <v>17195</v>
      </c>
      <c r="J7259" s="126"/>
      <c r="K7259" s="126"/>
      <c r="L7259" s="126"/>
      <c r="M7259" s="126"/>
      <c r="N7259" s="226">
        <v>0</v>
      </c>
      <c r="O7259" s="226">
        <v>390</v>
      </c>
      <c r="P7259" s="126" t="s">
        <v>1331</v>
      </c>
    </row>
    <row r="7260" spans="1:16" ht="51">
      <c r="A7260" s="126">
        <v>523</v>
      </c>
      <c r="B7260" s="126"/>
      <c r="C7260" s="127" t="s">
        <v>846</v>
      </c>
      <c r="D7260" s="204">
        <v>43097</v>
      </c>
      <c r="E7260" s="126" t="s">
        <v>14261</v>
      </c>
      <c r="F7260" s="126" t="s">
        <v>3</v>
      </c>
      <c r="G7260" s="126">
        <v>1582153</v>
      </c>
      <c r="H7260" s="126"/>
      <c r="I7260" s="130" t="s">
        <v>17196</v>
      </c>
      <c r="J7260" s="126"/>
      <c r="K7260" s="126"/>
      <c r="L7260" s="126"/>
      <c r="M7260" s="126"/>
      <c r="N7260" s="226">
        <v>0</v>
      </c>
      <c r="O7260" s="226">
        <v>476.69</v>
      </c>
      <c r="P7260" s="126" t="s">
        <v>1331</v>
      </c>
    </row>
    <row r="7261" spans="1:16" ht="51">
      <c r="A7261" s="126">
        <v>523</v>
      </c>
      <c r="B7261" s="126"/>
      <c r="C7261" s="127" t="s">
        <v>846</v>
      </c>
      <c r="D7261" s="204">
        <v>43097</v>
      </c>
      <c r="E7261" s="126" t="s">
        <v>14262</v>
      </c>
      <c r="F7261" s="126" t="s">
        <v>3</v>
      </c>
      <c r="G7261" s="126">
        <v>1582157</v>
      </c>
      <c r="H7261" s="126"/>
      <c r="I7261" s="130" t="s">
        <v>17197</v>
      </c>
      <c r="J7261" s="126"/>
      <c r="K7261" s="126"/>
      <c r="L7261" s="126"/>
      <c r="M7261" s="126"/>
      <c r="N7261" s="226">
        <v>0</v>
      </c>
      <c r="O7261" s="226">
        <v>1376.05</v>
      </c>
      <c r="P7261" s="126" t="s">
        <v>1331</v>
      </c>
    </row>
    <row r="7262" spans="1:16" ht="51">
      <c r="A7262" s="126">
        <v>523</v>
      </c>
      <c r="B7262" s="126"/>
      <c r="C7262" s="127" t="s">
        <v>846</v>
      </c>
      <c r="D7262" s="204">
        <v>43097</v>
      </c>
      <c r="E7262" s="126" t="s">
        <v>14263</v>
      </c>
      <c r="F7262" s="126" t="s">
        <v>3</v>
      </c>
      <c r="G7262" s="126">
        <v>1582160</v>
      </c>
      <c r="H7262" s="126"/>
      <c r="I7262" s="130" t="s">
        <v>17198</v>
      </c>
      <c r="J7262" s="126"/>
      <c r="K7262" s="126"/>
      <c r="L7262" s="126"/>
      <c r="M7262" s="126"/>
      <c r="N7262" s="226">
        <v>0</v>
      </c>
      <c r="O7262" s="226">
        <v>17613.439999999999</v>
      </c>
      <c r="P7262" s="126" t="s">
        <v>1331</v>
      </c>
    </row>
    <row r="7263" spans="1:16" ht="51">
      <c r="A7263" s="126">
        <v>680</v>
      </c>
      <c r="B7263" s="126"/>
      <c r="C7263" s="127" t="s">
        <v>867</v>
      </c>
      <c r="D7263" s="204">
        <v>43097</v>
      </c>
      <c r="E7263" s="126" t="s">
        <v>14264</v>
      </c>
      <c r="F7263" s="126" t="s">
        <v>3</v>
      </c>
      <c r="G7263" s="126">
        <v>1582167</v>
      </c>
      <c r="H7263" s="126"/>
      <c r="I7263" s="130" t="s">
        <v>17199</v>
      </c>
      <c r="J7263" s="126"/>
      <c r="K7263" s="126"/>
      <c r="L7263" s="126"/>
      <c r="M7263" s="126"/>
      <c r="N7263" s="226">
        <v>0</v>
      </c>
      <c r="O7263" s="226">
        <v>0.05</v>
      </c>
      <c r="P7263" s="126" t="s">
        <v>12606</v>
      </c>
    </row>
    <row r="7264" spans="1:16" ht="51">
      <c r="A7264" s="126">
        <v>523</v>
      </c>
      <c r="B7264" s="126"/>
      <c r="C7264" s="127" t="s">
        <v>846</v>
      </c>
      <c r="D7264" s="204">
        <v>43097</v>
      </c>
      <c r="E7264" s="126" t="s">
        <v>14265</v>
      </c>
      <c r="F7264" s="126" t="s">
        <v>3</v>
      </c>
      <c r="G7264" s="126">
        <v>1582168</v>
      </c>
      <c r="H7264" s="126"/>
      <c r="I7264" s="130" t="s">
        <v>17200</v>
      </c>
      <c r="J7264" s="126"/>
      <c r="K7264" s="126"/>
      <c r="L7264" s="126"/>
      <c r="M7264" s="126"/>
      <c r="N7264" s="226">
        <v>0</v>
      </c>
      <c r="O7264" s="226">
        <v>1947.64</v>
      </c>
      <c r="P7264" s="126" t="s">
        <v>1331</v>
      </c>
    </row>
    <row r="7265" spans="1:16" ht="51">
      <c r="A7265" s="126">
        <v>523</v>
      </c>
      <c r="B7265" s="126"/>
      <c r="C7265" s="127" t="s">
        <v>846</v>
      </c>
      <c r="D7265" s="204">
        <v>43097</v>
      </c>
      <c r="E7265" s="126" t="s">
        <v>14266</v>
      </c>
      <c r="F7265" s="126" t="s">
        <v>3</v>
      </c>
      <c r="G7265" s="126">
        <v>1582176</v>
      </c>
      <c r="H7265" s="126"/>
      <c r="I7265" s="130" t="s">
        <v>17201</v>
      </c>
      <c r="J7265" s="126"/>
      <c r="K7265" s="126"/>
      <c r="L7265" s="126"/>
      <c r="M7265" s="126"/>
      <c r="N7265" s="226">
        <v>0</v>
      </c>
      <c r="O7265" s="226">
        <v>524.98</v>
      </c>
      <c r="P7265" s="126" t="s">
        <v>1331</v>
      </c>
    </row>
    <row r="7266" spans="1:16" ht="63.75">
      <c r="A7266" s="126">
        <v>680</v>
      </c>
      <c r="B7266" s="126"/>
      <c r="C7266" s="127" t="s">
        <v>867</v>
      </c>
      <c r="D7266" s="204">
        <v>43097</v>
      </c>
      <c r="E7266" s="126" t="s">
        <v>14267</v>
      </c>
      <c r="F7266" s="126" t="s">
        <v>3</v>
      </c>
      <c r="G7266" s="126">
        <v>1582182</v>
      </c>
      <c r="H7266" s="126"/>
      <c r="I7266" s="130" t="s">
        <v>17202</v>
      </c>
      <c r="J7266" s="126"/>
      <c r="K7266" s="126"/>
      <c r="L7266" s="126"/>
      <c r="M7266" s="126"/>
      <c r="N7266" s="226">
        <v>0</v>
      </c>
      <c r="O7266" s="226">
        <v>5145.3</v>
      </c>
      <c r="P7266" s="126" t="s">
        <v>1331</v>
      </c>
    </row>
    <row r="7267" spans="1:16" ht="51">
      <c r="A7267" s="126">
        <v>16</v>
      </c>
      <c r="B7267" s="126"/>
      <c r="C7267" s="127" t="s">
        <v>693</v>
      </c>
      <c r="D7267" s="204">
        <v>43097</v>
      </c>
      <c r="E7267" s="126" t="s">
        <v>14268</v>
      </c>
      <c r="F7267" s="126" t="s">
        <v>3</v>
      </c>
      <c r="G7267" s="126">
        <v>1582193</v>
      </c>
      <c r="H7267" s="126"/>
      <c r="I7267" s="130" t="s">
        <v>17203</v>
      </c>
      <c r="J7267" s="126"/>
      <c r="K7267" s="126"/>
      <c r="L7267" s="126"/>
      <c r="M7267" s="126"/>
      <c r="N7267" s="226">
        <v>0</v>
      </c>
      <c r="O7267" s="226">
        <v>12910</v>
      </c>
      <c r="P7267" s="126" t="s">
        <v>1331</v>
      </c>
    </row>
    <row r="7268" spans="1:16" ht="51">
      <c r="A7268" s="126">
        <v>16</v>
      </c>
      <c r="B7268" s="126"/>
      <c r="C7268" s="127" t="s">
        <v>693</v>
      </c>
      <c r="D7268" s="204">
        <v>43097</v>
      </c>
      <c r="E7268" s="126" t="s">
        <v>14269</v>
      </c>
      <c r="F7268" s="126" t="s">
        <v>3</v>
      </c>
      <c r="G7268" s="126">
        <v>1582195</v>
      </c>
      <c r="H7268" s="126"/>
      <c r="I7268" s="130" t="s">
        <v>17204</v>
      </c>
      <c r="J7268" s="126"/>
      <c r="K7268" s="126"/>
      <c r="L7268" s="126"/>
      <c r="M7268" s="126"/>
      <c r="N7268" s="226">
        <v>0</v>
      </c>
      <c r="O7268" s="226">
        <v>19456</v>
      </c>
      <c r="P7268" s="126" t="s">
        <v>1331</v>
      </c>
    </row>
    <row r="7269" spans="1:16" ht="63.75">
      <c r="A7269" s="126">
        <v>20</v>
      </c>
      <c r="B7269" s="126"/>
      <c r="C7269" s="127" t="s">
        <v>694</v>
      </c>
      <c r="D7269" s="204">
        <v>43097</v>
      </c>
      <c r="E7269" s="126" t="s">
        <v>14270</v>
      </c>
      <c r="F7269" s="126" t="s">
        <v>3</v>
      </c>
      <c r="G7269" s="126">
        <v>1582212</v>
      </c>
      <c r="H7269" s="126"/>
      <c r="I7269" s="130" t="s">
        <v>17205</v>
      </c>
      <c r="J7269" s="126"/>
      <c r="K7269" s="126"/>
      <c r="L7269" s="126"/>
      <c r="M7269" s="126"/>
      <c r="N7269" s="226">
        <v>0</v>
      </c>
      <c r="O7269" s="226">
        <v>119326.09</v>
      </c>
      <c r="P7269" s="126" t="s">
        <v>1331</v>
      </c>
    </row>
    <row r="7270" spans="1:16" ht="51">
      <c r="A7270" s="126">
        <v>660</v>
      </c>
      <c r="B7270" s="126"/>
      <c r="C7270" s="127" t="s">
        <v>234</v>
      </c>
      <c r="D7270" s="204">
        <v>43097</v>
      </c>
      <c r="E7270" s="126" t="s">
        <v>14271</v>
      </c>
      <c r="F7270" s="126" t="s">
        <v>3</v>
      </c>
      <c r="G7270" s="126">
        <v>1582216</v>
      </c>
      <c r="H7270" s="126"/>
      <c r="I7270" s="130" t="s">
        <v>17206</v>
      </c>
      <c r="J7270" s="126"/>
      <c r="K7270" s="126"/>
      <c r="L7270" s="126"/>
      <c r="M7270" s="126"/>
      <c r="N7270" s="226">
        <v>0</v>
      </c>
      <c r="O7270" s="226">
        <v>300</v>
      </c>
      <c r="P7270" s="126" t="s">
        <v>1331</v>
      </c>
    </row>
    <row r="7271" spans="1:16" ht="51">
      <c r="A7271" s="126" t="s">
        <v>620</v>
      </c>
      <c r="B7271" s="126"/>
      <c r="C7271" s="127" t="s">
        <v>714</v>
      </c>
      <c r="D7271" s="204">
        <v>43097</v>
      </c>
      <c r="E7271" s="126" t="s">
        <v>14272</v>
      </c>
      <c r="F7271" s="126" t="s">
        <v>3</v>
      </c>
      <c r="G7271" s="126">
        <v>1582248</v>
      </c>
      <c r="H7271" s="126"/>
      <c r="I7271" s="130" t="s">
        <v>17207</v>
      </c>
      <c r="J7271" s="126"/>
      <c r="K7271" s="126"/>
      <c r="L7271" s="126"/>
      <c r="M7271" s="126"/>
      <c r="N7271" s="226">
        <v>0</v>
      </c>
      <c r="O7271" s="226">
        <v>1374.98</v>
      </c>
      <c r="P7271" s="126" t="s">
        <v>1331</v>
      </c>
    </row>
    <row r="7272" spans="1:16" ht="63.75">
      <c r="A7272" s="126">
        <v>681</v>
      </c>
      <c r="B7272" s="126"/>
      <c r="C7272" s="127" t="s">
        <v>238</v>
      </c>
      <c r="D7272" s="204">
        <v>43097</v>
      </c>
      <c r="E7272" s="126" t="s">
        <v>14273</v>
      </c>
      <c r="F7272" s="126" t="s">
        <v>3</v>
      </c>
      <c r="G7272" s="126">
        <v>1582275</v>
      </c>
      <c r="H7272" s="126"/>
      <c r="I7272" s="130" t="s">
        <v>17208</v>
      </c>
      <c r="J7272" s="126"/>
      <c r="K7272" s="126"/>
      <c r="L7272" s="126"/>
      <c r="M7272" s="126"/>
      <c r="N7272" s="226">
        <v>0</v>
      </c>
      <c r="O7272" s="226">
        <v>4387904.59</v>
      </c>
      <c r="P7272" s="126" t="s">
        <v>1331</v>
      </c>
    </row>
    <row r="7273" spans="1:16" ht="51">
      <c r="A7273" s="126">
        <v>670</v>
      </c>
      <c r="B7273" s="126"/>
      <c r="C7273" s="127" t="s">
        <v>236</v>
      </c>
      <c r="D7273" s="204">
        <v>43097</v>
      </c>
      <c r="E7273" s="126" t="s">
        <v>14274</v>
      </c>
      <c r="F7273" s="126" t="s">
        <v>3</v>
      </c>
      <c r="G7273" s="126">
        <v>1582280</v>
      </c>
      <c r="H7273" s="126"/>
      <c r="I7273" s="130" t="s">
        <v>17209</v>
      </c>
      <c r="J7273" s="126"/>
      <c r="K7273" s="126"/>
      <c r="L7273" s="126"/>
      <c r="M7273" s="126"/>
      <c r="N7273" s="226">
        <v>0</v>
      </c>
      <c r="O7273" s="226">
        <v>23906</v>
      </c>
      <c r="P7273" s="126" t="s">
        <v>1331</v>
      </c>
    </row>
    <row r="7274" spans="1:16" ht="63.75">
      <c r="A7274" s="126">
        <v>683</v>
      </c>
      <c r="B7274" s="126"/>
      <c r="C7274" s="127" t="s">
        <v>869</v>
      </c>
      <c r="D7274" s="204">
        <v>43097</v>
      </c>
      <c r="E7274" s="126" t="s">
        <v>14275</v>
      </c>
      <c r="F7274" s="126" t="s">
        <v>3</v>
      </c>
      <c r="G7274" s="126">
        <v>1582296</v>
      </c>
      <c r="H7274" s="126"/>
      <c r="I7274" s="130" t="s">
        <v>17210</v>
      </c>
      <c r="J7274" s="126"/>
      <c r="K7274" s="126"/>
      <c r="L7274" s="126"/>
      <c r="M7274" s="126"/>
      <c r="N7274" s="226">
        <v>0</v>
      </c>
      <c r="O7274" s="226">
        <v>73763.520000000004</v>
      </c>
      <c r="P7274" s="126" t="s">
        <v>1331</v>
      </c>
    </row>
    <row r="7275" spans="1:16" ht="51">
      <c r="A7275" s="126">
        <v>578</v>
      </c>
      <c r="B7275" s="126"/>
      <c r="C7275" s="127" t="s">
        <v>854</v>
      </c>
      <c r="D7275" s="204">
        <v>43097</v>
      </c>
      <c r="E7275" s="126" t="s">
        <v>14276</v>
      </c>
      <c r="F7275" s="126" t="s">
        <v>3</v>
      </c>
      <c r="G7275" s="126">
        <v>1582305</v>
      </c>
      <c r="H7275" s="126"/>
      <c r="I7275" s="130" t="s">
        <v>17211</v>
      </c>
      <c r="J7275" s="126"/>
      <c r="K7275" s="126"/>
      <c r="L7275" s="126"/>
      <c r="M7275" s="126"/>
      <c r="N7275" s="226">
        <v>0</v>
      </c>
      <c r="O7275" s="226">
        <v>192.3</v>
      </c>
      <c r="P7275" s="126" t="s">
        <v>1331</v>
      </c>
    </row>
    <row r="7276" spans="1:16" ht="51">
      <c r="A7276" s="126">
        <v>66</v>
      </c>
      <c r="B7276" s="126"/>
      <c r="C7276" s="127" t="s">
        <v>705</v>
      </c>
      <c r="D7276" s="204">
        <v>43097</v>
      </c>
      <c r="E7276" s="126" t="s">
        <v>14277</v>
      </c>
      <c r="F7276" s="126" t="s">
        <v>3</v>
      </c>
      <c r="G7276" s="126">
        <v>1582308</v>
      </c>
      <c r="H7276" s="126"/>
      <c r="I7276" s="130" t="s">
        <v>17212</v>
      </c>
      <c r="J7276" s="126"/>
      <c r="K7276" s="126"/>
      <c r="L7276" s="126"/>
      <c r="M7276" s="126"/>
      <c r="N7276" s="226">
        <v>0</v>
      </c>
      <c r="O7276" s="226">
        <v>1485</v>
      </c>
      <c r="P7276" s="126" t="s">
        <v>1331</v>
      </c>
    </row>
    <row r="7277" spans="1:16" ht="51">
      <c r="A7277" s="126">
        <v>253</v>
      </c>
      <c r="B7277" s="126"/>
      <c r="C7277" s="127" t="s">
        <v>779</v>
      </c>
      <c r="D7277" s="204">
        <v>43097</v>
      </c>
      <c r="E7277" s="126" t="s">
        <v>14278</v>
      </c>
      <c r="F7277" s="126" t="s">
        <v>3</v>
      </c>
      <c r="G7277" s="126">
        <v>1582312</v>
      </c>
      <c r="H7277" s="126"/>
      <c r="I7277" s="130" t="s">
        <v>17213</v>
      </c>
      <c r="J7277" s="126"/>
      <c r="K7277" s="126"/>
      <c r="L7277" s="126"/>
      <c r="M7277" s="126"/>
      <c r="N7277" s="226">
        <v>0</v>
      </c>
      <c r="O7277" s="226">
        <v>46020</v>
      </c>
      <c r="P7277" s="126" t="s">
        <v>1331</v>
      </c>
    </row>
    <row r="7278" spans="1:16" ht="63.75">
      <c r="A7278" s="126">
        <v>133</v>
      </c>
      <c r="B7278" s="126"/>
      <c r="C7278" s="127" t="s">
        <v>730</v>
      </c>
      <c r="D7278" s="204">
        <v>43097</v>
      </c>
      <c r="E7278" s="126" t="s">
        <v>14279</v>
      </c>
      <c r="F7278" s="126" t="s">
        <v>3</v>
      </c>
      <c r="G7278" s="126">
        <v>1582313</v>
      </c>
      <c r="H7278" s="126"/>
      <c r="I7278" s="130" t="s">
        <v>17214</v>
      </c>
      <c r="J7278" s="126"/>
      <c r="K7278" s="126"/>
      <c r="L7278" s="126"/>
      <c r="M7278" s="126"/>
      <c r="N7278" s="226">
        <v>0</v>
      </c>
      <c r="O7278" s="226">
        <v>19106</v>
      </c>
      <c r="P7278" s="126" t="s">
        <v>12606</v>
      </c>
    </row>
    <row r="7279" spans="1:16" ht="51">
      <c r="A7279" s="126">
        <v>66</v>
      </c>
      <c r="B7279" s="126"/>
      <c r="C7279" s="127" t="s">
        <v>705</v>
      </c>
      <c r="D7279" s="204">
        <v>43097</v>
      </c>
      <c r="E7279" s="126" t="s">
        <v>14280</v>
      </c>
      <c r="F7279" s="126" t="s">
        <v>3</v>
      </c>
      <c r="G7279" s="126">
        <v>1582314</v>
      </c>
      <c r="H7279" s="126"/>
      <c r="I7279" s="130" t="s">
        <v>17215</v>
      </c>
      <c r="J7279" s="126"/>
      <c r="K7279" s="126"/>
      <c r="L7279" s="126"/>
      <c r="M7279" s="126"/>
      <c r="N7279" s="226">
        <v>0</v>
      </c>
      <c r="O7279" s="226">
        <v>782</v>
      </c>
      <c r="P7279" s="126" t="s">
        <v>1331</v>
      </c>
    </row>
    <row r="7280" spans="1:16" ht="51">
      <c r="A7280" s="126">
        <v>133</v>
      </c>
      <c r="B7280" s="126"/>
      <c r="C7280" s="127" t="s">
        <v>730</v>
      </c>
      <c r="D7280" s="204">
        <v>43097</v>
      </c>
      <c r="E7280" s="126" t="s">
        <v>14281</v>
      </c>
      <c r="F7280" s="126" t="s">
        <v>3</v>
      </c>
      <c r="G7280" s="126">
        <v>1582316</v>
      </c>
      <c r="H7280" s="126"/>
      <c r="I7280" s="130" t="s">
        <v>17216</v>
      </c>
      <c r="J7280" s="126"/>
      <c r="K7280" s="126"/>
      <c r="L7280" s="126"/>
      <c r="M7280" s="126"/>
      <c r="N7280" s="226">
        <v>0</v>
      </c>
      <c r="O7280" s="226">
        <v>20320</v>
      </c>
      <c r="P7280" s="126" t="s">
        <v>1331</v>
      </c>
    </row>
    <row r="7281" spans="1:16" ht="51">
      <c r="A7281" s="126">
        <v>253</v>
      </c>
      <c r="B7281" s="126"/>
      <c r="C7281" s="127" t="s">
        <v>779</v>
      </c>
      <c r="D7281" s="204">
        <v>43097</v>
      </c>
      <c r="E7281" s="126" t="s">
        <v>14282</v>
      </c>
      <c r="F7281" s="126" t="s">
        <v>3</v>
      </c>
      <c r="G7281" s="126">
        <v>1582317</v>
      </c>
      <c r="H7281" s="126"/>
      <c r="I7281" s="130" t="s">
        <v>17217</v>
      </c>
      <c r="J7281" s="126"/>
      <c r="K7281" s="126"/>
      <c r="L7281" s="126"/>
      <c r="M7281" s="126"/>
      <c r="N7281" s="226">
        <v>0</v>
      </c>
      <c r="O7281" s="226">
        <v>149056</v>
      </c>
      <c r="P7281" s="126" t="s">
        <v>1331</v>
      </c>
    </row>
    <row r="7282" spans="1:16" ht="51">
      <c r="A7282" s="126">
        <v>133</v>
      </c>
      <c r="B7282" s="126"/>
      <c r="C7282" s="127" t="s">
        <v>730</v>
      </c>
      <c r="D7282" s="204">
        <v>43097</v>
      </c>
      <c r="E7282" s="126" t="s">
        <v>14283</v>
      </c>
      <c r="F7282" s="126" t="s">
        <v>3</v>
      </c>
      <c r="G7282" s="126">
        <v>1582322</v>
      </c>
      <c r="H7282" s="126"/>
      <c r="I7282" s="130" t="s">
        <v>17218</v>
      </c>
      <c r="J7282" s="126"/>
      <c r="K7282" s="126"/>
      <c r="L7282" s="126"/>
      <c r="M7282" s="126"/>
      <c r="N7282" s="226">
        <v>0</v>
      </c>
      <c r="O7282" s="226">
        <v>32234</v>
      </c>
      <c r="P7282" s="126" t="s">
        <v>1331</v>
      </c>
    </row>
    <row r="7283" spans="1:16" ht="51">
      <c r="A7283" s="126">
        <v>578</v>
      </c>
      <c r="B7283" s="126"/>
      <c r="C7283" s="127" t="s">
        <v>854</v>
      </c>
      <c r="D7283" s="204">
        <v>43097</v>
      </c>
      <c r="E7283" s="126" t="s">
        <v>14284</v>
      </c>
      <c r="F7283" s="126" t="s">
        <v>3</v>
      </c>
      <c r="G7283" s="126">
        <v>1582323</v>
      </c>
      <c r="H7283" s="126"/>
      <c r="I7283" s="130" t="s">
        <v>17219</v>
      </c>
      <c r="J7283" s="126"/>
      <c r="K7283" s="126"/>
      <c r="L7283" s="126"/>
      <c r="M7283" s="126"/>
      <c r="N7283" s="226">
        <v>0</v>
      </c>
      <c r="O7283" s="226">
        <v>187.7</v>
      </c>
      <c r="P7283" s="126" t="s">
        <v>1331</v>
      </c>
    </row>
    <row r="7284" spans="1:16" ht="51">
      <c r="A7284" s="126">
        <v>41</v>
      </c>
      <c r="B7284" s="126"/>
      <c r="C7284" s="127" t="s">
        <v>698</v>
      </c>
      <c r="D7284" s="204">
        <v>43097</v>
      </c>
      <c r="E7284" s="126" t="s">
        <v>14285</v>
      </c>
      <c r="F7284" s="126" t="s">
        <v>3</v>
      </c>
      <c r="G7284" s="126">
        <v>1581862</v>
      </c>
      <c r="H7284" s="126"/>
      <c r="I7284" s="130" t="s">
        <v>17220</v>
      </c>
      <c r="J7284" s="126"/>
      <c r="K7284" s="126"/>
      <c r="L7284" s="126"/>
      <c r="M7284" s="126"/>
      <c r="N7284" s="226">
        <v>0</v>
      </c>
      <c r="O7284" s="226">
        <v>8047.55</v>
      </c>
      <c r="P7284" s="126" t="s">
        <v>1331</v>
      </c>
    </row>
    <row r="7285" spans="1:16" ht="38.25">
      <c r="A7285" s="126">
        <v>133</v>
      </c>
      <c r="B7285" s="126"/>
      <c r="C7285" s="127" t="s">
        <v>730</v>
      </c>
      <c r="D7285" s="204">
        <v>43097</v>
      </c>
      <c r="E7285" s="126" t="s">
        <v>14286</v>
      </c>
      <c r="F7285" s="126" t="s">
        <v>3</v>
      </c>
      <c r="G7285" s="126">
        <v>1581900</v>
      </c>
      <c r="H7285" s="126"/>
      <c r="I7285" s="130" t="s">
        <v>17221</v>
      </c>
      <c r="J7285" s="126"/>
      <c r="K7285" s="126"/>
      <c r="L7285" s="126"/>
      <c r="M7285" s="126"/>
      <c r="N7285" s="226">
        <v>0</v>
      </c>
      <c r="O7285" s="226">
        <v>4900</v>
      </c>
      <c r="P7285" s="126" t="s">
        <v>1331</v>
      </c>
    </row>
    <row r="7286" spans="1:16" ht="63.75">
      <c r="A7286" s="126" t="s">
        <v>620</v>
      </c>
      <c r="B7286" s="126"/>
      <c r="C7286" s="127" t="s">
        <v>714</v>
      </c>
      <c r="D7286" s="204">
        <v>43097</v>
      </c>
      <c r="E7286" s="126" t="s">
        <v>14287</v>
      </c>
      <c r="F7286" s="126" t="s">
        <v>3</v>
      </c>
      <c r="G7286" s="126">
        <v>1581953</v>
      </c>
      <c r="H7286" s="126"/>
      <c r="I7286" s="130" t="s">
        <v>17222</v>
      </c>
      <c r="J7286" s="126"/>
      <c r="K7286" s="126"/>
      <c r="L7286" s="126"/>
      <c r="M7286" s="126"/>
      <c r="N7286" s="226">
        <v>0</v>
      </c>
      <c r="O7286" s="226">
        <v>55.65</v>
      </c>
      <c r="P7286" s="126" t="s">
        <v>1331</v>
      </c>
    </row>
    <row r="7287" spans="1:16" ht="51">
      <c r="A7287" s="126" t="s">
        <v>620</v>
      </c>
      <c r="B7287" s="126"/>
      <c r="C7287" s="127" t="s">
        <v>714</v>
      </c>
      <c r="D7287" s="204">
        <v>43097</v>
      </c>
      <c r="E7287" s="126" t="s">
        <v>14288</v>
      </c>
      <c r="F7287" s="126" t="s">
        <v>3</v>
      </c>
      <c r="G7287" s="126">
        <v>1581954</v>
      </c>
      <c r="H7287" s="126"/>
      <c r="I7287" s="130" t="s">
        <v>17223</v>
      </c>
      <c r="J7287" s="126"/>
      <c r="K7287" s="126"/>
      <c r="L7287" s="126"/>
      <c r="M7287" s="126"/>
      <c r="N7287" s="226">
        <v>0</v>
      </c>
      <c r="O7287" s="226">
        <v>120</v>
      </c>
      <c r="P7287" s="126" t="s">
        <v>1331</v>
      </c>
    </row>
    <row r="7288" spans="1:16" ht="38.25">
      <c r="A7288" s="126">
        <v>291</v>
      </c>
      <c r="B7288" s="126"/>
      <c r="C7288" s="127" t="s">
        <v>795</v>
      </c>
      <c r="D7288" s="204">
        <v>43097</v>
      </c>
      <c r="E7288" s="126" t="s">
        <v>14289</v>
      </c>
      <c r="F7288" s="126" t="s">
        <v>3</v>
      </c>
      <c r="G7288" s="126">
        <v>1581960</v>
      </c>
      <c r="H7288" s="126"/>
      <c r="I7288" s="130" t="s">
        <v>17224</v>
      </c>
      <c r="J7288" s="126"/>
      <c r="K7288" s="126"/>
      <c r="L7288" s="126"/>
      <c r="M7288" s="126"/>
      <c r="N7288" s="226">
        <v>0</v>
      </c>
      <c r="O7288" s="226">
        <v>8.86</v>
      </c>
      <c r="P7288" s="126" t="s">
        <v>1331</v>
      </c>
    </row>
    <row r="7289" spans="1:16" ht="38.25">
      <c r="A7289" s="126">
        <v>291</v>
      </c>
      <c r="B7289" s="126"/>
      <c r="C7289" s="127" t="s">
        <v>795</v>
      </c>
      <c r="D7289" s="204">
        <v>43097</v>
      </c>
      <c r="E7289" s="126" t="s">
        <v>14290</v>
      </c>
      <c r="F7289" s="126" t="s">
        <v>3</v>
      </c>
      <c r="G7289" s="126">
        <v>1581965</v>
      </c>
      <c r="H7289" s="126"/>
      <c r="I7289" s="130" t="s">
        <v>17225</v>
      </c>
      <c r="J7289" s="126"/>
      <c r="K7289" s="126"/>
      <c r="L7289" s="126"/>
      <c r="M7289" s="126"/>
      <c r="N7289" s="226">
        <v>0</v>
      </c>
      <c r="O7289" s="226">
        <v>3111</v>
      </c>
      <c r="P7289" s="126" t="s">
        <v>1331</v>
      </c>
    </row>
    <row r="7290" spans="1:16" ht="51">
      <c r="A7290" s="126">
        <v>311</v>
      </c>
      <c r="B7290" s="126"/>
      <c r="C7290" s="127" t="s">
        <v>809</v>
      </c>
      <c r="D7290" s="204">
        <v>43097</v>
      </c>
      <c r="E7290" s="126" t="s">
        <v>14291</v>
      </c>
      <c r="F7290" s="126" t="s">
        <v>3</v>
      </c>
      <c r="G7290" s="126">
        <v>1581972</v>
      </c>
      <c r="H7290" s="126"/>
      <c r="I7290" s="130" t="s">
        <v>17226</v>
      </c>
      <c r="J7290" s="126"/>
      <c r="K7290" s="126"/>
      <c r="L7290" s="126"/>
      <c r="M7290" s="126"/>
      <c r="N7290" s="226">
        <v>0</v>
      </c>
      <c r="O7290" s="226">
        <v>7.0000000000000007E-2</v>
      </c>
      <c r="P7290" s="126" t="s">
        <v>1331</v>
      </c>
    </row>
    <row r="7291" spans="1:16" ht="51">
      <c r="A7291" s="126">
        <v>41</v>
      </c>
      <c r="B7291" s="126"/>
      <c r="C7291" s="127" t="s">
        <v>698</v>
      </c>
      <c r="D7291" s="204">
        <v>43097</v>
      </c>
      <c r="E7291" s="126" t="s">
        <v>14292</v>
      </c>
      <c r="F7291" s="126" t="s">
        <v>3</v>
      </c>
      <c r="G7291" s="126">
        <v>1581975</v>
      </c>
      <c r="H7291" s="126"/>
      <c r="I7291" s="130" t="s">
        <v>17227</v>
      </c>
      <c r="J7291" s="126"/>
      <c r="K7291" s="126"/>
      <c r="L7291" s="126"/>
      <c r="M7291" s="126"/>
      <c r="N7291" s="226">
        <v>0</v>
      </c>
      <c r="O7291" s="226">
        <v>25000</v>
      </c>
      <c r="P7291" s="126" t="s">
        <v>1331</v>
      </c>
    </row>
    <row r="7292" spans="1:16" ht="51">
      <c r="A7292" s="126">
        <v>20</v>
      </c>
      <c r="B7292" s="126"/>
      <c r="C7292" s="127" t="s">
        <v>694</v>
      </c>
      <c r="D7292" s="204">
        <v>43097</v>
      </c>
      <c r="E7292" s="126" t="s">
        <v>14293</v>
      </c>
      <c r="F7292" s="126" t="s">
        <v>3</v>
      </c>
      <c r="G7292" s="126">
        <v>1581988</v>
      </c>
      <c r="H7292" s="126"/>
      <c r="I7292" s="130" t="s">
        <v>17228</v>
      </c>
      <c r="J7292" s="126"/>
      <c r="K7292" s="126"/>
      <c r="L7292" s="126"/>
      <c r="M7292" s="126"/>
      <c r="N7292" s="226">
        <v>0</v>
      </c>
      <c r="O7292" s="226">
        <v>1949.38</v>
      </c>
      <c r="P7292" s="126" t="s">
        <v>1331</v>
      </c>
    </row>
    <row r="7293" spans="1:16" ht="51">
      <c r="A7293" s="126">
        <v>20</v>
      </c>
      <c r="B7293" s="126"/>
      <c r="C7293" s="127" t="s">
        <v>694</v>
      </c>
      <c r="D7293" s="204">
        <v>43097</v>
      </c>
      <c r="E7293" s="126" t="s">
        <v>14294</v>
      </c>
      <c r="F7293" s="126" t="s">
        <v>3</v>
      </c>
      <c r="G7293" s="126">
        <v>1581992</v>
      </c>
      <c r="H7293" s="126"/>
      <c r="I7293" s="130" t="s">
        <v>17229</v>
      </c>
      <c r="J7293" s="126"/>
      <c r="K7293" s="126"/>
      <c r="L7293" s="126"/>
      <c r="M7293" s="126"/>
      <c r="N7293" s="226">
        <v>0</v>
      </c>
      <c r="O7293" s="226">
        <v>680</v>
      </c>
      <c r="P7293" s="126" t="s">
        <v>1331</v>
      </c>
    </row>
    <row r="7294" spans="1:16" ht="51">
      <c r="A7294" s="126">
        <v>46</v>
      </c>
      <c r="B7294" s="126"/>
      <c r="C7294" s="127" t="s">
        <v>699</v>
      </c>
      <c r="D7294" s="204">
        <v>43097</v>
      </c>
      <c r="E7294" s="126" t="s">
        <v>14295</v>
      </c>
      <c r="F7294" s="126" t="s">
        <v>3</v>
      </c>
      <c r="G7294" s="126">
        <v>1581996</v>
      </c>
      <c r="H7294" s="126"/>
      <c r="I7294" s="130" t="s">
        <v>17230</v>
      </c>
      <c r="J7294" s="126"/>
      <c r="K7294" s="126"/>
      <c r="L7294" s="126"/>
      <c r="M7294" s="126"/>
      <c r="N7294" s="226">
        <v>0</v>
      </c>
      <c r="O7294" s="226">
        <v>350</v>
      </c>
      <c r="P7294" s="126" t="s">
        <v>1331</v>
      </c>
    </row>
    <row r="7295" spans="1:16" ht="38.25">
      <c r="A7295" s="126">
        <v>86</v>
      </c>
      <c r="B7295" s="126"/>
      <c r="C7295" s="127" t="s">
        <v>711</v>
      </c>
      <c r="D7295" s="204">
        <v>43097</v>
      </c>
      <c r="E7295" s="126" t="s">
        <v>14296</v>
      </c>
      <c r="F7295" s="126" t="s">
        <v>3</v>
      </c>
      <c r="G7295" s="126">
        <v>1582003</v>
      </c>
      <c r="H7295" s="126"/>
      <c r="I7295" s="130" t="s">
        <v>17231</v>
      </c>
      <c r="J7295" s="126"/>
      <c r="K7295" s="126"/>
      <c r="L7295" s="126"/>
      <c r="M7295" s="126"/>
      <c r="N7295" s="226">
        <v>0</v>
      </c>
      <c r="O7295" s="226">
        <v>90</v>
      </c>
      <c r="P7295" s="126" t="s">
        <v>1331</v>
      </c>
    </row>
    <row r="7296" spans="1:16" ht="38.25">
      <c r="A7296" s="126">
        <v>86</v>
      </c>
      <c r="B7296" s="126"/>
      <c r="C7296" s="127" t="s">
        <v>711</v>
      </c>
      <c r="D7296" s="204">
        <v>43097</v>
      </c>
      <c r="E7296" s="126" t="s">
        <v>14297</v>
      </c>
      <c r="F7296" s="126" t="s">
        <v>3</v>
      </c>
      <c r="G7296" s="126">
        <v>1582006</v>
      </c>
      <c r="H7296" s="126"/>
      <c r="I7296" s="130" t="s">
        <v>17231</v>
      </c>
      <c r="J7296" s="126"/>
      <c r="K7296" s="126"/>
      <c r="L7296" s="126"/>
      <c r="M7296" s="126"/>
      <c r="N7296" s="226">
        <v>0</v>
      </c>
      <c r="O7296" s="226">
        <v>1416.24</v>
      </c>
      <c r="P7296" s="126" t="s">
        <v>1331</v>
      </c>
    </row>
    <row r="7297" spans="1:16" ht="38.25">
      <c r="A7297" s="126">
        <v>86</v>
      </c>
      <c r="B7297" s="126"/>
      <c r="C7297" s="127" t="s">
        <v>711</v>
      </c>
      <c r="D7297" s="204">
        <v>43097</v>
      </c>
      <c r="E7297" s="126" t="s">
        <v>14298</v>
      </c>
      <c r="F7297" s="126" t="s">
        <v>3</v>
      </c>
      <c r="G7297" s="126">
        <v>1582011</v>
      </c>
      <c r="H7297" s="126"/>
      <c r="I7297" s="130" t="s">
        <v>17232</v>
      </c>
      <c r="J7297" s="126"/>
      <c r="K7297" s="126"/>
      <c r="L7297" s="126"/>
      <c r="M7297" s="126"/>
      <c r="N7297" s="226">
        <v>0</v>
      </c>
      <c r="O7297" s="226">
        <v>123.12</v>
      </c>
      <c r="P7297" s="126" t="s">
        <v>1331</v>
      </c>
    </row>
    <row r="7298" spans="1:16" ht="38.25">
      <c r="A7298" s="126">
        <v>46</v>
      </c>
      <c r="B7298" s="126"/>
      <c r="C7298" s="127" t="s">
        <v>699</v>
      </c>
      <c r="D7298" s="204">
        <v>43097</v>
      </c>
      <c r="E7298" s="126" t="s">
        <v>14299</v>
      </c>
      <c r="F7298" s="126" t="s">
        <v>3</v>
      </c>
      <c r="G7298" s="126">
        <v>1582032</v>
      </c>
      <c r="H7298" s="126"/>
      <c r="I7298" s="130" t="s">
        <v>11619</v>
      </c>
      <c r="J7298" s="126"/>
      <c r="K7298" s="126"/>
      <c r="L7298" s="126"/>
      <c r="M7298" s="126"/>
      <c r="N7298" s="226">
        <v>0</v>
      </c>
      <c r="O7298" s="226">
        <v>3192</v>
      </c>
      <c r="P7298" s="126" t="s">
        <v>1331</v>
      </c>
    </row>
    <row r="7299" spans="1:16" ht="51">
      <c r="A7299" s="126">
        <v>46</v>
      </c>
      <c r="B7299" s="126"/>
      <c r="C7299" s="127" t="s">
        <v>699</v>
      </c>
      <c r="D7299" s="204">
        <v>43097</v>
      </c>
      <c r="E7299" s="126" t="s">
        <v>14300</v>
      </c>
      <c r="F7299" s="126" t="s">
        <v>3</v>
      </c>
      <c r="G7299" s="126">
        <v>1582041</v>
      </c>
      <c r="H7299" s="126"/>
      <c r="I7299" s="130" t="s">
        <v>17233</v>
      </c>
      <c r="J7299" s="126"/>
      <c r="K7299" s="126"/>
      <c r="L7299" s="126"/>
      <c r="M7299" s="126"/>
      <c r="N7299" s="226">
        <v>0</v>
      </c>
      <c r="O7299" s="226">
        <v>7196</v>
      </c>
      <c r="P7299" s="126" t="s">
        <v>1331</v>
      </c>
    </row>
    <row r="7300" spans="1:16" ht="38.25">
      <c r="A7300" s="126">
        <v>16</v>
      </c>
      <c r="B7300" s="126"/>
      <c r="C7300" s="127" t="s">
        <v>693</v>
      </c>
      <c r="D7300" s="204">
        <v>43097</v>
      </c>
      <c r="E7300" s="126" t="s">
        <v>14301</v>
      </c>
      <c r="F7300" s="126" t="s">
        <v>3</v>
      </c>
      <c r="G7300" s="126">
        <v>1582049</v>
      </c>
      <c r="H7300" s="126"/>
      <c r="I7300" s="130" t="s">
        <v>17234</v>
      </c>
      <c r="J7300" s="126"/>
      <c r="K7300" s="126"/>
      <c r="L7300" s="126"/>
      <c r="M7300" s="126"/>
      <c r="N7300" s="226">
        <v>0</v>
      </c>
      <c r="O7300" s="226">
        <v>556</v>
      </c>
      <c r="P7300" s="126" t="s">
        <v>1331</v>
      </c>
    </row>
    <row r="7301" spans="1:16" ht="38.25">
      <c r="A7301" s="126">
        <v>20</v>
      </c>
      <c r="B7301" s="126"/>
      <c r="C7301" s="127" t="s">
        <v>694</v>
      </c>
      <c r="D7301" s="204">
        <v>43097</v>
      </c>
      <c r="E7301" s="126" t="s">
        <v>14302</v>
      </c>
      <c r="F7301" s="126" t="s">
        <v>3</v>
      </c>
      <c r="G7301" s="126">
        <v>1582067</v>
      </c>
      <c r="H7301" s="126"/>
      <c r="I7301" s="130" t="s">
        <v>17235</v>
      </c>
      <c r="J7301" s="126"/>
      <c r="K7301" s="126"/>
      <c r="L7301" s="126"/>
      <c r="M7301" s="126"/>
      <c r="N7301" s="226">
        <v>0</v>
      </c>
      <c r="O7301" s="226">
        <v>248</v>
      </c>
      <c r="P7301" s="126" t="s">
        <v>1331</v>
      </c>
    </row>
    <row r="7302" spans="1:16" ht="38.25">
      <c r="A7302" s="126">
        <v>52</v>
      </c>
      <c r="B7302" s="126"/>
      <c r="C7302" s="127" t="s">
        <v>704</v>
      </c>
      <c r="D7302" s="204">
        <v>43097</v>
      </c>
      <c r="E7302" s="126" t="s">
        <v>14303</v>
      </c>
      <c r="F7302" s="126" t="s">
        <v>3</v>
      </c>
      <c r="G7302" s="126">
        <v>1582086</v>
      </c>
      <c r="H7302" s="126"/>
      <c r="I7302" s="130" t="s">
        <v>17236</v>
      </c>
      <c r="J7302" s="126"/>
      <c r="K7302" s="126"/>
      <c r="L7302" s="126"/>
      <c r="M7302" s="126"/>
      <c r="N7302" s="226">
        <v>0</v>
      </c>
      <c r="O7302" s="226">
        <v>340</v>
      </c>
      <c r="P7302" s="126" t="s">
        <v>1331</v>
      </c>
    </row>
    <row r="7303" spans="1:16" ht="51">
      <c r="A7303" s="126">
        <v>10</v>
      </c>
      <c r="B7303" s="126"/>
      <c r="C7303" s="127" t="s">
        <v>691</v>
      </c>
      <c r="D7303" s="204">
        <v>43097</v>
      </c>
      <c r="E7303" s="126" t="s">
        <v>14304</v>
      </c>
      <c r="F7303" s="126" t="s">
        <v>3</v>
      </c>
      <c r="G7303" s="126">
        <v>1582115</v>
      </c>
      <c r="H7303" s="126"/>
      <c r="I7303" s="130" t="s">
        <v>17237</v>
      </c>
      <c r="J7303" s="126"/>
      <c r="K7303" s="126"/>
      <c r="L7303" s="126"/>
      <c r="M7303" s="126"/>
      <c r="N7303" s="226">
        <v>0</v>
      </c>
      <c r="O7303" s="226">
        <v>797.66</v>
      </c>
      <c r="P7303" s="126" t="s">
        <v>1331</v>
      </c>
    </row>
    <row r="7304" spans="1:16" ht="51">
      <c r="A7304" s="126" t="s">
        <v>620</v>
      </c>
      <c r="B7304" s="126"/>
      <c r="C7304" s="127" t="s">
        <v>714</v>
      </c>
      <c r="D7304" s="204">
        <v>43097</v>
      </c>
      <c r="E7304" s="126" t="s">
        <v>14305</v>
      </c>
      <c r="F7304" s="126" t="s">
        <v>3</v>
      </c>
      <c r="G7304" s="126">
        <v>1582130</v>
      </c>
      <c r="H7304" s="126"/>
      <c r="I7304" s="130" t="s">
        <v>17238</v>
      </c>
      <c r="J7304" s="126"/>
      <c r="K7304" s="126"/>
      <c r="L7304" s="126"/>
      <c r="M7304" s="126"/>
      <c r="N7304" s="226">
        <v>0</v>
      </c>
      <c r="O7304" s="226">
        <v>880</v>
      </c>
      <c r="P7304" s="126" t="s">
        <v>1331</v>
      </c>
    </row>
    <row r="7305" spans="1:16" ht="51">
      <c r="A7305" s="126">
        <v>66</v>
      </c>
      <c r="B7305" s="126"/>
      <c r="C7305" s="127" t="s">
        <v>705</v>
      </c>
      <c r="D7305" s="204">
        <v>43097</v>
      </c>
      <c r="E7305" s="126" t="s">
        <v>14306</v>
      </c>
      <c r="F7305" s="126" t="s">
        <v>3</v>
      </c>
      <c r="G7305" s="126">
        <v>1582190</v>
      </c>
      <c r="H7305" s="126"/>
      <c r="I7305" s="130" t="s">
        <v>17239</v>
      </c>
      <c r="J7305" s="126"/>
      <c r="K7305" s="126"/>
      <c r="L7305" s="126"/>
      <c r="M7305" s="126"/>
      <c r="N7305" s="226">
        <v>0</v>
      </c>
      <c r="O7305" s="226">
        <v>457.11</v>
      </c>
      <c r="P7305" s="126" t="s">
        <v>1331</v>
      </c>
    </row>
    <row r="7306" spans="1:16" ht="38.25">
      <c r="A7306" s="126">
        <v>52</v>
      </c>
      <c r="B7306" s="126"/>
      <c r="C7306" s="127" t="s">
        <v>704</v>
      </c>
      <c r="D7306" s="204">
        <v>43097</v>
      </c>
      <c r="E7306" s="126" t="s">
        <v>14307</v>
      </c>
      <c r="F7306" s="126" t="s">
        <v>3</v>
      </c>
      <c r="G7306" s="126">
        <v>1582197</v>
      </c>
      <c r="H7306" s="126"/>
      <c r="I7306" s="130" t="s">
        <v>17240</v>
      </c>
      <c r="J7306" s="126"/>
      <c r="K7306" s="126"/>
      <c r="L7306" s="126"/>
      <c r="M7306" s="126"/>
      <c r="N7306" s="226">
        <v>0</v>
      </c>
      <c r="O7306" s="226">
        <v>340</v>
      </c>
      <c r="P7306" s="126" t="s">
        <v>1331</v>
      </c>
    </row>
    <row r="7307" spans="1:16" ht="63.75">
      <c r="A7307" s="126">
        <v>380</v>
      </c>
      <c r="B7307" s="126"/>
      <c r="C7307" s="127" t="s">
        <v>1512</v>
      </c>
      <c r="D7307" s="204">
        <v>43097</v>
      </c>
      <c r="E7307" s="126" t="s">
        <v>14308</v>
      </c>
      <c r="F7307" s="126" t="s">
        <v>3</v>
      </c>
      <c r="G7307" s="126">
        <v>1582230</v>
      </c>
      <c r="H7307" s="126"/>
      <c r="I7307" s="130" t="s">
        <v>17241</v>
      </c>
      <c r="J7307" s="126"/>
      <c r="K7307" s="126"/>
      <c r="L7307" s="126"/>
      <c r="M7307" s="126"/>
      <c r="N7307" s="226">
        <v>0</v>
      </c>
      <c r="O7307" s="226">
        <v>1250</v>
      </c>
      <c r="P7307" s="126" t="s">
        <v>1331</v>
      </c>
    </row>
    <row r="7308" spans="1:16" ht="51">
      <c r="A7308" s="126" t="s">
        <v>620</v>
      </c>
      <c r="B7308" s="126"/>
      <c r="C7308" s="127" t="s">
        <v>714</v>
      </c>
      <c r="D7308" s="204">
        <v>43097</v>
      </c>
      <c r="E7308" s="126" t="s">
        <v>14309</v>
      </c>
      <c r="F7308" s="126" t="s">
        <v>3</v>
      </c>
      <c r="G7308" s="126">
        <v>1582238</v>
      </c>
      <c r="H7308" s="126"/>
      <c r="I7308" s="130" t="s">
        <v>17242</v>
      </c>
      <c r="J7308" s="126"/>
      <c r="K7308" s="126"/>
      <c r="L7308" s="126"/>
      <c r="M7308" s="126"/>
      <c r="N7308" s="226">
        <v>0</v>
      </c>
      <c r="O7308" s="226">
        <v>80</v>
      </c>
      <c r="P7308" s="126" t="s">
        <v>1331</v>
      </c>
    </row>
    <row r="7309" spans="1:16" ht="51">
      <c r="A7309" s="126" t="s">
        <v>620</v>
      </c>
      <c r="B7309" s="126"/>
      <c r="C7309" s="127" t="s">
        <v>714</v>
      </c>
      <c r="D7309" s="204">
        <v>43097</v>
      </c>
      <c r="E7309" s="126" t="s">
        <v>14310</v>
      </c>
      <c r="F7309" s="126" t="s">
        <v>3</v>
      </c>
      <c r="G7309" s="126">
        <v>1582239</v>
      </c>
      <c r="H7309" s="126"/>
      <c r="I7309" s="130" t="s">
        <v>17243</v>
      </c>
      <c r="J7309" s="126"/>
      <c r="K7309" s="126"/>
      <c r="L7309" s="126"/>
      <c r="M7309" s="126"/>
      <c r="N7309" s="226">
        <v>0</v>
      </c>
      <c r="O7309" s="226">
        <v>135</v>
      </c>
      <c r="P7309" s="126" t="s">
        <v>1331</v>
      </c>
    </row>
    <row r="7310" spans="1:16" ht="51">
      <c r="A7310" s="126" t="s">
        <v>620</v>
      </c>
      <c r="B7310" s="126"/>
      <c r="C7310" s="127" t="s">
        <v>714</v>
      </c>
      <c r="D7310" s="204">
        <v>43097</v>
      </c>
      <c r="E7310" s="126" t="s">
        <v>14311</v>
      </c>
      <c r="F7310" s="126" t="s">
        <v>3</v>
      </c>
      <c r="G7310" s="126">
        <v>1582240</v>
      </c>
      <c r="H7310" s="126"/>
      <c r="I7310" s="130" t="s">
        <v>17244</v>
      </c>
      <c r="J7310" s="126"/>
      <c r="K7310" s="126"/>
      <c r="L7310" s="126"/>
      <c r="M7310" s="126"/>
      <c r="N7310" s="226">
        <v>0</v>
      </c>
      <c r="O7310" s="226">
        <v>80</v>
      </c>
      <c r="P7310" s="126" t="s">
        <v>1331</v>
      </c>
    </row>
    <row r="7311" spans="1:16" ht="51">
      <c r="A7311" s="126">
        <v>52</v>
      </c>
      <c r="B7311" s="126"/>
      <c r="C7311" s="127" t="s">
        <v>704</v>
      </c>
      <c r="D7311" s="204">
        <v>43097</v>
      </c>
      <c r="E7311" s="126" t="s">
        <v>14312</v>
      </c>
      <c r="F7311" s="126" t="s">
        <v>3</v>
      </c>
      <c r="G7311" s="126">
        <v>1582245</v>
      </c>
      <c r="H7311" s="126"/>
      <c r="I7311" s="130" t="s">
        <v>17245</v>
      </c>
      <c r="J7311" s="126"/>
      <c r="K7311" s="126"/>
      <c r="L7311" s="126"/>
      <c r="M7311" s="126"/>
      <c r="N7311" s="226">
        <v>0</v>
      </c>
      <c r="O7311" s="226">
        <v>2291</v>
      </c>
      <c r="P7311" s="126" t="s">
        <v>1331</v>
      </c>
    </row>
    <row r="7312" spans="1:16" ht="51">
      <c r="A7312" s="126">
        <v>309</v>
      </c>
      <c r="B7312" s="126"/>
      <c r="C7312" s="127" t="s">
        <v>807</v>
      </c>
      <c r="D7312" s="204">
        <v>43097</v>
      </c>
      <c r="E7312" s="126" t="s">
        <v>14313</v>
      </c>
      <c r="F7312" s="126" t="s">
        <v>3</v>
      </c>
      <c r="G7312" s="126">
        <v>1582249</v>
      </c>
      <c r="H7312" s="126"/>
      <c r="I7312" s="130" t="s">
        <v>17246</v>
      </c>
      <c r="J7312" s="126"/>
      <c r="K7312" s="126"/>
      <c r="L7312" s="126"/>
      <c r="M7312" s="126"/>
      <c r="N7312" s="226">
        <v>0</v>
      </c>
      <c r="O7312" s="226">
        <v>663.8</v>
      </c>
      <c r="P7312" s="126" t="s">
        <v>1331</v>
      </c>
    </row>
    <row r="7313" spans="1:16" ht="38.25">
      <c r="A7313" s="126">
        <v>590</v>
      </c>
      <c r="B7313" s="126"/>
      <c r="C7313" s="127" t="s">
        <v>861</v>
      </c>
      <c r="D7313" s="204">
        <v>43097</v>
      </c>
      <c r="E7313" s="126" t="s">
        <v>14314</v>
      </c>
      <c r="F7313" s="126" t="s">
        <v>3</v>
      </c>
      <c r="G7313" s="126">
        <v>1582269</v>
      </c>
      <c r="H7313" s="126"/>
      <c r="I7313" s="130" t="s">
        <v>17247</v>
      </c>
      <c r="J7313" s="126"/>
      <c r="K7313" s="126"/>
      <c r="L7313" s="126"/>
      <c r="M7313" s="126"/>
      <c r="N7313" s="226">
        <v>0</v>
      </c>
      <c r="O7313" s="226">
        <v>1113.5999999999999</v>
      </c>
      <c r="P7313" s="126" t="s">
        <v>1331</v>
      </c>
    </row>
    <row r="7314" spans="1:16" ht="38.25">
      <c r="A7314" s="126">
        <v>526</v>
      </c>
      <c r="B7314" s="126"/>
      <c r="C7314" s="127" t="s">
        <v>847</v>
      </c>
      <c r="D7314" s="204">
        <v>43097</v>
      </c>
      <c r="E7314" s="126" t="s">
        <v>14315</v>
      </c>
      <c r="F7314" s="126" t="s">
        <v>3</v>
      </c>
      <c r="G7314" s="126">
        <v>1582279</v>
      </c>
      <c r="H7314" s="126"/>
      <c r="I7314" s="130" t="s">
        <v>11587</v>
      </c>
      <c r="J7314" s="126"/>
      <c r="K7314" s="126"/>
      <c r="L7314" s="126"/>
      <c r="M7314" s="126"/>
      <c r="N7314" s="226">
        <v>0</v>
      </c>
      <c r="O7314" s="226">
        <v>586</v>
      </c>
      <c r="P7314" s="126" t="s">
        <v>1331</v>
      </c>
    </row>
    <row r="7315" spans="1:16" ht="51">
      <c r="A7315" s="126">
        <v>16</v>
      </c>
      <c r="B7315" s="126"/>
      <c r="C7315" s="127" t="s">
        <v>693</v>
      </c>
      <c r="D7315" s="204">
        <v>43097</v>
      </c>
      <c r="E7315" s="126" t="s">
        <v>14316</v>
      </c>
      <c r="F7315" s="126" t="s">
        <v>3</v>
      </c>
      <c r="G7315" s="126">
        <v>1582281</v>
      </c>
      <c r="H7315" s="126"/>
      <c r="I7315" s="130" t="s">
        <v>17248</v>
      </c>
      <c r="J7315" s="126"/>
      <c r="K7315" s="126"/>
      <c r="L7315" s="126"/>
      <c r="M7315" s="126"/>
      <c r="N7315" s="226">
        <v>0</v>
      </c>
      <c r="O7315" s="226">
        <v>28550</v>
      </c>
      <c r="P7315" s="126" t="s">
        <v>1331</v>
      </c>
    </row>
    <row r="7316" spans="1:16" ht="51">
      <c r="A7316" s="126">
        <v>681</v>
      </c>
      <c r="B7316" s="126"/>
      <c r="C7316" s="127" t="s">
        <v>238</v>
      </c>
      <c r="D7316" s="204">
        <v>43097</v>
      </c>
      <c r="E7316" s="126" t="s">
        <v>14317</v>
      </c>
      <c r="F7316" s="126" t="s">
        <v>3</v>
      </c>
      <c r="G7316" s="126">
        <v>1582283</v>
      </c>
      <c r="H7316" s="126"/>
      <c r="I7316" s="130" t="s">
        <v>17249</v>
      </c>
      <c r="J7316" s="126"/>
      <c r="K7316" s="126"/>
      <c r="L7316" s="126"/>
      <c r="M7316" s="126"/>
      <c r="N7316" s="226">
        <v>0</v>
      </c>
      <c r="O7316" s="226">
        <v>46</v>
      </c>
      <c r="P7316" s="126" t="s">
        <v>12606</v>
      </c>
    </row>
    <row r="7317" spans="1:16" ht="51">
      <c r="A7317" s="126">
        <v>287</v>
      </c>
      <c r="B7317" s="126"/>
      <c r="C7317" s="127" t="s">
        <v>791</v>
      </c>
      <c r="D7317" s="204">
        <v>43097</v>
      </c>
      <c r="E7317" s="126" t="s">
        <v>14318</v>
      </c>
      <c r="F7317" s="126" t="s">
        <v>3</v>
      </c>
      <c r="G7317" s="126">
        <v>1582298</v>
      </c>
      <c r="H7317" s="126"/>
      <c r="I7317" s="130" t="s">
        <v>17250</v>
      </c>
      <c r="J7317" s="126"/>
      <c r="K7317" s="126"/>
      <c r="L7317" s="126"/>
      <c r="M7317" s="126"/>
      <c r="N7317" s="226">
        <v>0</v>
      </c>
      <c r="O7317" s="226">
        <v>181.32</v>
      </c>
      <c r="P7317" s="126" t="s">
        <v>1331</v>
      </c>
    </row>
    <row r="7318" spans="1:16" ht="51">
      <c r="A7318" s="126">
        <v>66</v>
      </c>
      <c r="B7318" s="126"/>
      <c r="C7318" s="127" t="s">
        <v>705</v>
      </c>
      <c r="D7318" s="204">
        <v>43097</v>
      </c>
      <c r="E7318" s="126" t="s">
        <v>14319</v>
      </c>
      <c r="F7318" s="126" t="s">
        <v>3</v>
      </c>
      <c r="G7318" s="126">
        <v>1582324</v>
      </c>
      <c r="H7318" s="126"/>
      <c r="I7318" s="130" t="s">
        <v>17251</v>
      </c>
      <c r="J7318" s="126"/>
      <c r="K7318" s="126"/>
      <c r="L7318" s="126"/>
      <c r="M7318" s="126"/>
      <c r="N7318" s="226">
        <v>0</v>
      </c>
      <c r="O7318" s="226">
        <v>50</v>
      </c>
      <c r="P7318" s="126" t="s">
        <v>1331</v>
      </c>
    </row>
    <row r="7319" spans="1:16" ht="63.75">
      <c r="A7319" s="126">
        <v>380</v>
      </c>
      <c r="B7319" s="126"/>
      <c r="C7319" s="127" t="s">
        <v>1512</v>
      </c>
      <c r="D7319" s="204">
        <v>43097</v>
      </c>
      <c r="E7319" s="126" t="s">
        <v>14320</v>
      </c>
      <c r="F7319" s="126" t="s">
        <v>3</v>
      </c>
      <c r="G7319" s="126">
        <v>1582328</v>
      </c>
      <c r="H7319" s="126"/>
      <c r="I7319" s="130" t="s">
        <v>17252</v>
      </c>
      <c r="J7319" s="126"/>
      <c r="K7319" s="126"/>
      <c r="L7319" s="126"/>
      <c r="M7319" s="126"/>
      <c r="N7319" s="226">
        <v>0</v>
      </c>
      <c r="O7319" s="226">
        <v>152</v>
      </c>
      <c r="P7319" s="126" t="s">
        <v>1331</v>
      </c>
    </row>
    <row r="7320" spans="1:16" ht="63.75">
      <c r="A7320" s="126">
        <v>380</v>
      </c>
      <c r="B7320" s="126"/>
      <c r="C7320" s="127" t="s">
        <v>1512</v>
      </c>
      <c r="D7320" s="204">
        <v>43097</v>
      </c>
      <c r="E7320" s="126" t="s">
        <v>14321</v>
      </c>
      <c r="F7320" s="126" t="s">
        <v>3</v>
      </c>
      <c r="G7320" s="126">
        <v>1582331</v>
      </c>
      <c r="H7320" s="126"/>
      <c r="I7320" s="130" t="s">
        <v>17252</v>
      </c>
      <c r="J7320" s="126"/>
      <c r="K7320" s="126"/>
      <c r="L7320" s="126"/>
      <c r="M7320" s="126"/>
      <c r="N7320" s="226">
        <v>0</v>
      </c>
      <c r="O7320" s="226">
        <v>4840</v>
      </c>
      <c r="P7320" s="126" t="s">
        <v>1331</v>
      </c>
    </row>
    <row r="7321" spans="1:16" ht="51">
      <c r="A7321" s="126">
        <v>584</v>
      </c>
      <c r="B7321" s="126"/>
      <c r="C7321" s="127" t="s">
        <v>858</v>
      </c>
      <c r="D7321" s="204">
        <v>43097</v>
      </c>
      <c r="E7321" s="126" t="s">
        <v>14322</v>
      </c>
      <c r="F7321" s="126" t="s">
        <v>3</v>
      </c>
      <c r="G7321" s="126">
        <v>1582333</v>
      </c>
      <c r="H7321" s="126"/>
      <c r="I7321" s="130" t="s">
        <v>17253</v>
      </c>
      <c r="J7321" s="126"/>
      <c r="K7321" s="126"/>
      <c r="L7321" s="126"/>
      <c r="M7321" s="126"/>
      <c r="N7321" s="226">
        <v>0</v>
      </c>
      <c r="O7321" s="226">
        <v>400</v>
      </c>
      <c r="P7321" s="126" t="s">
        <v>1331</v>
      </c>
    </row>
    <row r="7322" spans="1:16" ht="51">
      <c r="A7322" s="126">
        <v>586</v>
      </c>
      <c r="B7322" s="126"/>
      <c r="C7322" s="127" t="s">
        <v>223</v>
      </c>
      <c r="D7322" s="204">
        <v>43097</v>
      </c>
      <c r="E7322" s="126" t="s">
        <v>14323</v>
      </c>
      <c r="F7322" s="126" t="s">
        <v>3</v>
      </c>
      <c r="G7322" s="126">
        <v>1582335</v>
      </c>
      <c r="H7322" s="126"/>
      <c r="I7322" s="130" t="s">
        <v>17254</v>
      </c>
      <c r="J7322" s="126"/>
      <c r="K7322" s="126"/>
      <c r="L7322" s="126"/>
      <c r="M7322" s="126"/>
      <c r="N7322" s="226">
        <v>0</v>
      </c>
      <c r="O7322" s="226">
        <v>640</v>
      </c>
      <c r="P7322" s="126" t="s">
        <v>1331</v>
      </c>
    </row>
    <row r="7323" spans="1:16" ht="51">
      <c r="A7323" s="126" t="s">
        <v>620</v>
      </c>
      <c r="B7323" s="126"/>
      <c r="C7323" s="127" t="s">
        <v>714</v>
      </c>
      <c r="D7323" s="204">
        <v>43097</v>
      </c>
      <c r="E7323" s="126" t="s">
        <v>14324</v>
      </c>
      <c r="F7323" s="126" t="s">
        <v>3</v>
      </c>
      <c r="G7323" s="126">
        <v>1582336</v>
      </c>
      <c r="H7323" s="126"/>
      <c r="I7323" s="130" t="s">
        <v>17253</v>
      </c>
      <c r="J7323" s="126"/>
      <c r="K7323" s="126"/>
      <c r="L7323" s="126"/>
      <c r="M7323" s="126"/>
      <c r="N7323" s="226">
        <v>0</v>
      </c>
      <c r="O7323" s="226">
        <v>304</v>
      </c>
      <c r="P7323" s="126" t="s">
        <v>1331</v>
      </c>
    </row>
    <row r="7324" spans="1:16" ht="51">
      <c r="A7324" s="126">
        <v>584</v>
      </c>
      <c r="B7324" s="126"/>
      <c r="C7324" s="127" t="s">
        <v>858</v>
      </c>
      <c r="D7324" s="204">
        <v>43097</v>
      </c>
      <c r="E7324" s="126" t="s">
        <v>14325</v>
      </c>
      <c r="F7324" s="126" t="s">
        <v>3</v>
      </c>
      <c r="G7324" s="126">
        <v>1582340</v>
      </c>
      <c r="H7324" s="126"/>
      <c r="I7324" s="130" t="s">
        <v>17255</v>
      </c>
      <c r="J7324" s="126"/>
      <c r="K7324" s="126"/>
      <c r="L7324" s="126"/>
      <c r="M7324" s="126"/>
      <c r="N7324" s="226">
        <v>0</v>
      </c>
      <c r="O7324" s="226">
        <v>2700</v>
      </c>
      <c r="P7324" s="126" t="s">
        <v>1331</v>
      </c>
    </row>
    <row r="7325" spans="1:16" ht="63.75">
      <c r="A7325" s="126">
        <v>41</v>
      </c>
      <c r="B7325" s="126"/>
      <c r="C7325" s="127" t="s">
        <v>698</v>
      </c>
      <c r="D7325" s="204">
        <v>43097</v>
      </c>
      <c r="E7325" s="126" t="s">
        <v>14326</v>
      </c>
      <c r="F7325" s="126" t="s">
        <v>3</v>
      </c>
      <c r="G7325" s="126">
        <v>1582341</v>
      </c>
      <c r="H7325" s="126"/>
      <c r="I7325" s="130" t="s">
        <v>17256</v>
      </c>
      <c r="J7325" s="126"/>
      <c r="K7325" s="126"/>
      <c r="L7325" s="126"/>
      <c r="M7325" s="126"/>
      <c r="N7325" s="226">
        <v>0</v>
      </c>
      <c r="O7325" s="226">
        <v>2027</v>
      </c>
      <c r="P7325" s="126" t="s">
        <v>1331</v>
      </c>
    </row>
    <row r="7326" spans="1:16" ht="63.75">
      <c r="A7326" s="126">
        <v>201</v>
      </c>
      <c r="B7326" s="126"/>
      <c r="C7326" s="127" t="s">
        <v>757</v>
      </c>
      <c r="D7326" s="204">
        <v>43097</v>
      </c>
      <c r="E7326" s="126" t="s">
        <v>14327</v>
      </c>
      <c r="F7326" s="126" t="s">
        <v>3</v>
      </c>
      <c r="G7326" s="126">
        <v>1582349</v>
      </c>
      <c r="H7326" s="126"/>
      <c r="I7326" s="130" t="s">
        <v>17257</v>
      </c>
      <c r="J7326" s="126"/>
      <c r="K7326" s="126"/>
      <c r="L7326" s="126"/>
      <c r="M7326" s="126"/>
      <c r="N7326" s="226">
        <v>0</v>
      </c>
      <c r="O7326" s="226">
        <v>167.02</v>
      </c>
      <c r="P7326" s="126" t="s">
        <v>1331</v>
      </c>
    </row>
    <row r="7327" spans="1:16" ht="51">
      <c r="A7327" s="126" t="s">
        <v>620</v>
      </c>
      <c r="B7327" s="126"/>
      <c r="C7327" s="127" t="s">
        <v>714</v>
      </c>
      <c r="D7327" s="204">
        <v>43097</v>
      </c>
      <c r="E7327" s="126" t="s">
        <v>14328</v>
      </c>
      <c r="F7327" s="126" t="s">
        <v>3</v>
      </c>
      <c r="G7327" s="126">
        <v>1582355</v>
      </c>
      <c r="H7327" s="126"/>
      <c r="I7327" s="130" t="s">
        <v>17258</v>
      </c>
      <c r="J7327" s="126"/>
      <c r="K7327" s="126"/>
      <c r="L7327" s="126"/>
      <c r="M7327" s="126"/>
      <c r="N7327" s="226">
        <v>0</v>
      </c>
      <c r="O7327" s="226">
        <v>100</v>
      </c>
      <c r="P7327" s="126" t="s">
        <v>1331</v>
      </c>
    </row>
    <row r="7328" spans="1:16" ht="51">
      <c r="A7328" s="126">
        <v>586</v>
      </c>
      <c r="B7328" s="126"/>
      <c r="C7328" s="127" t="s">
        <v>223</v>
      </c>
      <c r="D7328" s="204">
        <v>43097</v>
      </c>
      <c r="E7328" s="126" t="s">
        <v>14329</v>
      </c>
      <c r="F7328" s="126" t="s">
        <v>3</v>
      </c>
      <c r="G7328" s="126">
        <v>1582356</v>
      </c>
      <c r="H7328" s="126"/>
      <c r="I7328" s="130" t="s">
        <v>17259</v>
      </c>
      <c r="J7328" s="126"/>
      <c r="K7328" s="126"/>
      <c r="L7328" s="126"/>
      <c r="M7328" s="126"/>
      <c r="N7328" s="226">
        <v>0</v>
      </c>
      <c r="O7328" s="226">
        <v>829513</v>
      </c>
      <c r="P7328" s="126" t="s">
        <v>1331</v>
      </c>
    </row>
    <row r="7329" spans="1:16" ht="63.75">
      <c r="A7329" s="126">
        <v>86</v>
      </c>
      <c r="B7329" s="126"/>
      <c r="C7329" s="127" t="s">
        <v>711</v>
      </c>
      <c r="D7329" s="204">
        <v>43097</v>
      </c>
      <c r="E7329" s="126" t="s">
        <v>14330</v>
      </c>
      <c r="F7329" s="126" t="s">
        <v>3</v>
      </c>
      <c r="G7329" s="126">
        <v>1582357</v>
      </c>
      <c r="H7329" s="126"/>
      <c r="I7329" s="130" t="s">
        <v>17260</v>
      </c>
      <c r="J7329" s="126"/>
      <c r="K7329" s="126"/>
      <c r="L7329" s="126"/>
      <c r="M7329" s="126"/>
      <c r="N7329" s="226">
        <v>0</v>
      </c>
      <c r="O7329" s="226">
        <v>350</v>
      </c>
      <c r="P7329" s="126" t="s">
        <v>1331</v>
      </c>
    </row>
    <row r="7330" spans="1:16" ht="51">
      <c r="A7330" s="126">
        <v>513</v>
      </c>
      <c r="B7330" s="126"/>
      <c r="C7330" s="127" t="s">
        <v>201</v>
      </c>
      <c r="D7330" s="204">
        <v>43097</v>
      </c>
      <c r="E7330" s="126" t="s">
        <v>14331</v>
      </c>
      <c r="F7330" s="126" t="s">
        <v>3</v>
      </c>
      <c r="G7330" s="126">
        <v>1582369</v>
      </c>
      <c r="H7330" s="126"/>
      <c r="I7330" s="130" t="s">
        <v>17261</v>
      </c>
      <c r="J7330" s="126"/>
      <c r="K7330" s="126"/>
      <c r="L7330" s="126"/>
      <c r="M7330" s="126"/>
      <c r="N7330" s="226">
        <v>0</v>
      </c>
      <c r="O7330" s="226">
        <v>1.03</v>
      </c>
      <c r="P7330" s="126" t="s">
        <v>1331</v>
      </c>
    </row>
    <row r="7331" spans="1:16" ht="51">
      <c r="A7331" s="126">
        <v>574</v>
      </c>
      <c r="B7331" s="126"/>
      <c r="C7331" s="127" t="s">
        <v>851</v>
      </c>
      <c r="D7331" s="204">
        <v>43097</v>
      </c>
      <c r="E7331" s="126" t="s">
        <v>14332</v>
      </c>
      <c r="F7331" s="126" t="s">
        <v>3</v>
      </c>
      <c r="G7331" s="126">
        <v>1582377</v>
      </c>
      <c r="H7331" s="126"/>
      <c r="I7331" s="130" t="s">
        <v>17262</v>
      </c>
      <c r="J7331" s="126"/>
      <c r="K7331" s="126"/>
      <c r="L7331" s="126"/>
      <c r="M7331" s="126"/>
      <c r="N7331" s="226">
        <v>0</v>
      </c>
      <c r="O7331" s="226">
        <v>1125</v>
      </c>
      <c r="P7331" s="126" t="s">
        <v>1331</v>
      </c>
    </row>
    <row r="7332" spans="1:16" ht="51">
      <c r="A7332" s="126">
        <v>574</v>
      </c>
      <c r="B7332" s="126"/>
      <c r="C7332" s="127" t="s">
        <v>851</v>
      </c>
      <c r="D7332" s="204">
        <v>43097</v>
      </c>
      <c r="E7332" s="126" t="s">
        <v>14333</v>
      </c>
      <c r="F7332" s="126" t="s">
        <v>3</v>
      </c>
      <c r="G7332" s="126">
        <v>1582381</v>
      </c>
      <c r="H7332" s="126"/>
      <c r="I7332" s="130" t="s">
        <v>17262</v>
      </c>
      <c r="J7332" s="126"/>
      <c r="K7332" s="126"/>
      <c r="L7332" s="126"/>
      <c r="M7332" s="126"/>
      <c r="N7332" s="226">
        <v>0</v>
      </c>
      <c r="O7332" s="226">
        <v>35</v>
      </c>
      <c r="P7332" s="126" t="s">
        <v>1331</v>
      </c>
    </row>
    <row r="7333" spans="1:16" ht="51">
      <c r="A7333" s="126" t="s">
        <v>620</v>
      </c>
      <c r="B7333" s="126"/>
      <c r="C7333" s="127" t="s">
        <v>714</v>
      </c>
      <c r="D7333" s="204">
        <v>43097</v>
      </c>
      <c r="E7333" s="126" t="s">
        <v>14334</v>
      </c>
      <c r="F7333" s="126" t="s">
        <v>3</v>
      </c>
      <c r="G7333" s="126">
        <v>1582394</v>
      </c>
      <c r="H7333" s="126"/>
      <c r="I7333" s="130" t="s">
        <v>17263</v>
      </c>
      <c r="J7333" s="126"/>
      <c r="K7333" s="126"/>
      <c r="L7333" s="126"/>
      <c r="M7333" s="126"/>
      <c r="N7333" s="226">
        <v>0</v>
      </c>
      <c r="O7333" s="226">
        <v>346.3</v>
      </c>
      <c r="P7333" s="126" t="s">
        <v>1331</v>
      </c>
    </row>
    <row r="7334" spans="1:16" ht="51">
      <c r="A7334" s="126">
        <v>681</v>
      </c>
      <c r="B7334" s="126"/>
      <c r="C7334" s="127" t="s">
        <v>238</v>
      </c>
      <c r="D7334" s="204">
        <v>43097</v>
      </c>
      <c r="E7334" s="126" t="s">
        <v>14335</v>
      </c>
      <c r="F7334" s="126" t="s">
        <v>3</v>
      </c>
      <c r="G7334" s="126">
        <v>1582401</v>
      </c>
      <c r="H7334" s="126"/>
      <c r="I7334" s="130" t="s">
        <v>17264</v>
      </c>
      <c r="J7334" s="126"/>
      <c r="K7334" s="126"/>
      <c r="L7334" s="126"/>
      <c r="M7334" s="126"/>
      <c r="N7334" s="226">
        <v>0</v>
      </c>
      <c r="O7334" s="226">
        <v>229.79</v>
      </c>
      <c r="P7334" s="126" t="s">
        <v>1331</v>
      </c>
    </row>
    <row r="7335" spans="1:16" ht="51">
      <c r="A7335" s="126">
        <v>681</v>
      </c>
      <c r="B7335" s="126"/>
      <c r="C7335" s="127" t="s">
        <v>238</v>
      </c>
      <c r="D7335" s="204">
        <v>43097</v>
      </c>
      <c r="E7335" s="126" t="s">
        <v>14336</v>
      </c>
      <c r="F7335" s="126" t="s">
        <v>3</v>
      </c>
      <c r="G7335" s="126">
        <v>1582402</v>
      </c>
      <c r="H7335" s="126"/>
      <c r="I7335" s="130" t="s">
        <v>17265</v>
      </c>
      <c r="J7335" s="126"/>
      <c r="K7335" s="126"/>
      <c r="L7335" s="126"/>
      <c r="M7335" s="126"/>
      <c r="N7335" s="226">
        <v>0</v>
      </c>
      <c r="O7335" s="226">
        <v>8.57</v>
      </c>
      <c r="P7335" s="126" t="s">
        <v>1331</v>
      </c>
    </row>
    <row r="7336" spans="1:16" ht="51">
      <c r="A7336" s="126">
        <v>681</v>
      </c>
      <c r="B7336" s="126"/>
      <c r="C7336" s="127" t="s">
        <v>238</v>
      </c>
      <c r="D7336" s="204">
        <v>43097</v>
      </c>
      <c r="E7336" s="126" t="s">
        <v>14337</v>
      </c>
      <c r="F7336" s="126" t="s">
        <v>3</v>
      </c>
      <c r="G7336" s="126">
        <v>1582403</v>
      </c>
      <c r="H7336" s="126"/>
      <c r="I7336" s="130" t="s">
        <v>17266</v>
      </c>
      <c r="J7336" s="126"/>
      <c r="K7336" s="126"/>
      <c r="L7336" s="126"/>
      <c r="M7336" s="126"/>
      <c r="N7336" s="226">
        <v>0</v>
      </c>
      <c r="O7336" s="226">
        <v>13.91</v>
      </c>
      <c r="P7336" s="126" t="s">
        <v>1331</v>
      </c>
    </row>
    <row r="7337" spans="1:16" ht="51">
      <c r="A7337" s="126">
        <v>681</v>
      </c>
      <c r="B7337" s="126"/>
      <c r="C7337" s="127" t="s">
        <v>238</v>
      </c>
      <c r="D7337" s="204">
        <v>43097</v>
      </c>
      <c r="E7337" s="126" t="s">
        <v>14338</v>
      </c>
      <c r="F7337" s="126" t="s">
        <v>3</v>
      </c>
      <c r="G7337" s="126">
        <v>1582411</v>
      </c>
      <c r="H7337" s="126"/>
      <c r="I7337" s="130" t="s">
        <v>17267</v>
      </c>
      <c r="J7337" s="126"/>
      <c r="K7337" s="126"/>
      <c r="L7337" s="126"/>
      <c r="M7337" s="126"/>
      <c r="N7337" s="226">
        <v>0</v>
      </c>
      <c r="O7337" s="226">
        <v>180</v>
      </c>
      <c r="P7337" s="126" t="s">
        <v>1331</v>
      </c>
    </row>
    <row r="7338" spans="1:16" ht="51">
      <c r="A7338" s="126">
        <v>683</v>
      </c>
      <c r="B7338" s="126"/>
      <c r="C7338" s="127" t="s">
        <v>869</v>
      </c>
      <c r="D7338" s="204">
        <v>43097</v>
      </c>
      <c r="E7338" s="126" t="s">
        <v>14339</v>
      </c>
      <c r="F7338" s="126" t="s">
        <v>3</v>
      </c>
      <c r="G7338" s="126">
        <v>1582419</v>
      </c>
      <c r="H7338" s="126"/>
      <c r="I7338" s="130" t="s">
        <v>17268</v>
      </c>
      <c r="J7338" s="126"/>
      <c r="K7338" s="126"/>
      <c r="L7338" s="126"/>
      <c r="M7338" s="126"/>
      <c r="N7338" s="226">
        <v>0</v>
      </c>
      <c r="O7338" s="226">
        <v>319.37</v>
      </c>
      <c r="P7338" s="126" t="s">
        <v>1331</v>
      </c>
    </row>
    <row r="7339" spans="1:16" ht="63.75">
      <c r="A7339" s="126">
        <v>580</v>
      </c>
      <c r="B7339" s="126"/>
      <c r="C7339" s="127" t="s">
        <v>218</v>
      </c>
      <c r="D7339" s="204">
        <v>43097</v>
      </c>
      <c r="E7339" s="126" t="s">
        <v>14340</v>
      </c>
      <c r="F7339" s="126" t="s">
        <v>3</v>
      </c>
      <c r="G7339" s="126">
        <v>1582423</v>
      </c>
      <c r="H7339" s="126"/>
      <c r="I7339" s="130" t="s">
        <v>17269</v>
      </c>
      <c r="J7339" s="126"/>
      <c r="K7339" s="126"/>
      <c r="L7339" s="126"/>
      <c r="M7339" s="126"/>
      <c r="N7339" s="226">
        <v>0</v>
      </c>
      <c r="O7339" s="226">
        <v>2502</v>
      </c>
      <c r="P7339" s="126" t="s">
        <v>1331</v>
      </c>
    </row>
    <row r="7340" spans="1:16" ht="51">
      <c r="A7340" s="126">
        <v>41</v>
      </c>
      <c r="B7340" s="126"/>
      <c r="C7340" s="127" t="s">
        <v>698</v>
      </c>
      <c r="D7340" s="204">
        <v>43097</v>
      </c>
      <c r="E7340" s="126" t="s">
        <v>14341</v>
      </c>
      <c r="F7340" s="126" t="s">
        <v>3</v>
      </c>
      <c r="G7340" s="126">
        <v>1582429</v>
      </c>
      <c r="H7340" s="126"/>
      <c r="I7340" s="130" t="s">
        <v>17270</v>
      </c>
      <c r="J7340" s="126"/>
      <c r="K7340" s="126"/>
      <c r="L7340" s="126"/>
      <c r="M7340" s="126"/>
      <c r="N7340" s="226">
        <v>0</v>
      </c>
      <c r="O7340" s="226">
        <v>4.33</v>
      </c>
      <c r="P7340" s="126" t="s">
        <v>1331</v>
      </c>
    </row>
    <row r="7341" spans="1:16" ht="51">
      <c r="A7341" s="126" t="s">
        <v>620</v>
      </c>
      <c r="B7341" s="126"/>
      <c r="C7341" s="127" t="s">
        <v>714</v>
      </c>
      <c r="D7341" s="204">
        <v>43097</v>
      </c>
      <c r="E7341" s="126" t="s">
        <v>14342</v>
      </c>
      <c r="F7341" s="126" t="s">
        <v>3</v>
      </c>
      <c r="G7341" s="126">
        <v>1582431</v>
      </c>
      <c r="H7341" s="126"/>
      <c r="I7341" s="130" t="s">
        <v>17271</v>
      </c>
      <c r="J7341" s="126"/>
      <c r="K7341" s="126"/>
      <c r="L7341" s="126"/>
      <c r="M7341" s="126"/>
      <c r="N7341" s="226">
        <v>0</v>
      </c>
      <c r="O7341" s="226">
        <v>8218</v>
      </c>
      <c r="P7341" s="126" t="s">
        <v>1331</v>
      </c>
    </row>
    <row r="7342" spans="1:16" ht="51">
      <c r="A7342" s="126">
        <v>290</v>
      </c>
      <c r="B7342" s="126"/>
      <c r="C7342" s="127" t="s">
        <v>794</v>
      </c>
      <c r="D7342" s="204">
        <v>43097</v>
      </c>
      <c r="E7342" s="126" t="s">
        <v>14343</v>
      </c>
      <c r="F7342" s="126" t="s">
        <v>3</v>
      </c>
      <c r="G7342" s="126">
        <v>1582442</v>
      </c>
      <c r="H7342" s="126"/>
      <c r="I7342" s="130" t="s">
        <v>17272</v>
      </c>
      <c r="J7342" s="126"/>
      <c r="K7342" s="126"/>
      <c r="L7342" s="126"/>
      <c r="M7342" s="126"/>
      <c r="N7342" s="226">
        <v>0</v>
      </c>
      <c r="O7342" s="226">
        <v>875</v>
      </c>
      <c r="P7342" s="126" t="s">
        <v>1331</v>
      </c>
    </row>
    <row r="7343" spans="1:16" ht="38.25">
      <c r="A7343" s="126">
        <v>20</v>
      </c>
      <c r="B7343" s="126"/>
      <c r="C7343" s="127" t="s">
        <v>694</v>
      </c>
      <c r="D7343" s="204">
        <v>43097</v>
      </c>
      <c r="E7343" s="126" t="s">
        <v>14344</v>
      </c>
      <c r="F7343" s="126" t="s">
        <v>3</v>
      </c>
      <c r="G7343" s="126">
        <v>1582443</v>
      </c>
      <c r="H7343" s="126"/>
      <c r="I7343" s="130" t="s">
        <v>17273</v>
      </c>
      <c r="J7343" s="126"/>
      <c r="K7343" s="126"/>
      <c r="L7343" s="126"/>
      <c r="M7343" s="126"/>
      <c r="N7343" s="226">
        <v>0</v>
      </c>
      <c r="O7343" s="226">
        <v>3</v>
      </c>
      <c r="P7343" s="126" t="s">
        <v>1331</v>
      </c>
    </row>
    <row r="7344" spans="1:16" ht="38.25">
      <c r="A7344" s="126">
        <v>52</v>
      </c>
      <c r="B7344" s="126"/>
      <c r="C7344" s="127" t="s">
        <v>704</v>
      </c>
      <c r="D7344" s="204">
        <v>43097</v>
      </c>
      <c r="E7344" s="126" t="s">
        <v>14345</v>
      </c>
      <c r="F7344" s="126" t="s">
        <v>3</v>
      </c>
      <c r="G7344" s="126">
        <v>1582449</v>
      </c>
      <c r="H7344" s="126"/>
      <c r="I7344" s="130" t="s">
        <v>17240</v>
      </c>
      <c r="J7344" s="126"/>
      <c r="K7344" s="126"/>
      <c r="L7344" s="126"/>
      <c r="M7344" s="126"/>
      <c r="N7344" s="226">
        <v>0</v>
      </c>
      <c r="O7344" s="226">
        <v>2</v>
      </c>
      <c r="P7344" s="126" t="s">
        <v>1331</v>
      </c>
    </row>
    <row r="7345" spans="1:16" ht="51">
      <c r="A7345" s="126">
        <v>20</v>
      </c>
      <c r="B7345" s="126"/>
      <c r="C7345" s="127" t="s">
        <v>694</v>
      </c>
      <c r="D7345" s="204">
        <v>43097</v>
      </c>
      <c r="E7345" s="126" t="s">
        <v>14346</v>
      </c>
      <c r="F7345" s="126" t="s">
        <v>3</v>
      </c>
      <c r="G7345" s="126">
        <v>1582455</v>
      </c>
      <c r="H7345" s="126"/>
      <c r="I7345" s="130" t="s">
        <v>17274</v>
      </c>
      <c r="J7345" s="126"/>
      <c r="K7345" s="126"/>
      <c r="L7345" s="126"/>
      <c r="M7345" s="126"/>
      <c r="N7345" s="226">
        <v>0</v>
      </c>
      <c r="O7345" s="226">
        <v>59.52</v>
      </c>
      <c r="P7345" s="126" t="s">
        <v>1331</v>
      </c>
    </row>
    <row r="7346" spans="1:16" ht="51">
      <c r="A7346" s="126">
        <v>20</v>
      </c>
      <c r="B7346" s="126"/>
      <c r="C7346" s="127" t="s">
        <v>694</v>
      </c>
      <c r="D7346" s="204">
        <v>43097</v>
      </c>
      <c r="E7346" s="126" t="s">
        <v>14347</v>
      </c>
      <c r="F7346" s="126" t="s">
        <v>3</v>
      </c>
      <c r="G7346" s="126">
        <v>1582457</v>
      </c>
      <c r="H7346" s="126"/>
      <c r="I7346" s="130" t="s">
        <v>17274</v>
      </c>
      <c r="J7346" s="126"/>
      <c r="K7346" s="126"/>
      <c r="L7346" s="126"/>
      <c r="M7346" s="126"/>
      <c r="N7346" s="226">
        <v>0</v>
      </c>
      <c r="O7346" s="226">
        <v>57.6</v>
      </c>
      <c r="P7346" s="126" t="s">
        <v>1331</v>
      </c>
    </row>
    <row r="7347" spans="1:16" ht="51">
      <c r="A7347" s="126">
        <v>20</v>
      </c>
      <c r="B7347" s="126"/>
      <c r="C7347" s="127" t="s">
        <v>694</v>
      </c>
      <c r="D7347" s="204">
        <v>43097</v>
      </c>
      <c r="E7347" s="126" t="s">
        <v>14348</v>
      </c>
      <c r="F7347" s="126" t="s">
        <v>3</v>
      </c>
      <c r="G7347" s="126">
        <v>1582460</v>
      </c>
      <c r="H7347" s="126"/>
      <c r="I7347" s="130" t="s">
        <v>17274</v>
      </c>
      <c r="J7347" s="126"/>
      <c r="K7347" s="126"/>
      <c r="L7347" s="126"/>
      <c r="M7347" s="126"/>
      <c r="N7347" s="226">
        <v>0</v>
      </c>
      <c r="O7347" s="226">
        <v>59.52</v>
      </c>
      <c r="P7347" s="126" t="s">
        <v>1331</v>
      </c>
    </row>
    <row r="7348" spans="1:16" ht="38.25">
      <c r="A7348" s="126">
        <v>20</v>
      </c>
      <c r="B7348" s="126"/>
      <c r="C7348" s="127" t="s">
        <v>694</v>
      </c>
      <c r="D7348" s="204">
        <v>43097</v>
      </c>
      <c r="E7348" s="126" t="s">
        <v>14349</v>
      </c>
      <c r="F7348" s="126" t="s">
        <v>3</v>
      </c>
      <c r="G7348" s="126">
        <v>1582464</v>
      </c>
      <c r="H7348" s="126"/>
      <c r="I7348" s="130" t="s">
        <v>17275</v>
      </c>
      <c r="J7348" s="126"/>
      <c r="K7348" s="126"/>
      <c r="L7348" s="126"/>
      <c r="M7348" s="126"/>
      <c r="N7348" s="226">
        <v>0</v>
      </c>
      <c r="O7348" s="226">
        <v>312.48</v>
      </c>
      <c r="P7348" s="126" t="s">
        <v>1331</v>
      </c>
    </row>
    <row r="7349" spans="1:16" ht="51">
      <c r="A7349" s="126" t="s">
        <v>620</v>
      </c>
      <c r="B7349" s="126"/>
      <c r="C7349" s="127" t="s">
        <v>714</v>
      </c>
      <c r="D7349" s="204">
        <v>43097</v>
      </c>
      <c r="E7349" s="126" t="s">
        <v>14350</v>
      </c>
      <c r="F7349" s="126" t="s">
        <v>3</v>
      </c>
      <c r="G7349" s="126">
        <v>1582473</v>
      </c>
      <c r="H7349" s="126"/>
      <c r="I7349" s="130" t="s">
        <v>17276</v>
      </c>
      <c r="J7349" s="126"/>
      <c r="K7349" s="126"/>
      <c r="L7349" s="126"/>
      <c r="M7349" s="126"/>
      <c r="N7349" s="226">
        <v>0</v>
      </c>
      <c r="O7349" s="226">
        <v>0.04</v>
      </c>
      <c r="P7349" s="126" t="s">
        <v>12606</v>
      </c>
    </row>
    <row r="7350" spans="1:16" ht="51">
      <c r="A7350" s="126">
        <v>20</v>
      </c>
      <c r="B7350" s="126"/>
      <c r="C7350" s="127" t="s">
        <v>694</v>
      </c>
      <c r="D7350" s="204">
        <v>43097</v>
      </c>
      <c r="E7350" s="126" t="s">
        <v>14351</v>
      </c>
      <c r="F7350" s="126" t="s">
        <v>3</v>
      </c>
      <c r="G7350" s="126">
        <v>1582475</v>
      </c>
      <c r="H7350" s="126"/>
      <c r="I7350" s="130" t="s">
        <v>17277</v>
      </c>
      <c r="J7350" s="126"/>
      <c r="K7350" s="126"/>
      <c r="L7350" s="126"/>
      <c r="M7350" s="126"/>
      <c r="N7350" s="226">
        <v>0</v>
      </c>
      <c r="O7350" s="226">
        <v>881.28</v>
      </c>
      <c r="P7350" s="126" t="s">
        <v>1331</v>
      </c>
    </row>
    <row r="7351" spans="1:16" ht="51">
      <c r="A7351" s="126">
        <v>46</v>
      </c>
      <c r="B7351" s="126"/>
      <c r="C7351" s="127" t="s">
        <v>699</v>
      </c>
      <c r="D7351" s="204">
        <v>43097</v>
      </c>
      <c r="E7351" s="126" t="s">
        <v>14352</v>
      </c>
      <c r="F7351" s="126" t="s">
        <v>3</v>
      </c>
      <c r="G7351" s="126">
        <v>1582477</v>
      </c>
      <c r="H7351" s="126"/>
      <c r="I7351" s="130" t="s">
        <v>17278</v>
      </c>
      <c r="J7351" s="126"/>
      <c r="K7351" s="126"/>
      <c r="L7351" s="126"/>
      <c r="M7351" s="126"/>
      <c r="N7351" s="226">
        <v>0</v>
      </c>
      <c r="O7351" s="226">
        <v>1120</v>
      </c>
      <c r="P7351" s="126" t="s">
        <v>1331</v>
      </c>
    </row>
    <row r="7352" spans="1:16" ht="51">
      <c r="A7352" s="126" t="s">
        <v>620</v>
      </c>
      <c r="B7352" s="126"/>
      <c r="C7352" s="127" t="s">
        <v>714</v>
      </c>
      <c r="D7352" s="204">
        <v>43097</v>
      </c>
      <c r="E7352" s="126" t="s">
        <v>14353</v>
      </c>
      <c r="F7352" s="126" t="s">
        <v>3</v>
      </c>
      <c r="G7352" s="126">
        <v>1582501</v>
      </c>
      <c r="H7352" s="126"/>
      <c r="I7352" s="130" t="s">
        <v>17279</v>
      </c>
      <c r="J7352" s="126"/>
      <c r="K7352" s="126"/>
      <c r="L7352" s="126"/>
      <c r="M7352" s="126"/>
      <c r="N7352" s="226">
        <v>0</v>
      </c>
      <c r="O7352" s="226">
        <v>50</v>
      </c>
      <c r="P7352" s="126" t="s">
        <v>1331</v>
      </c>
    </row>
    <row r="7353" spans="1:16" ht="51">
      <c r="A7353" s="126" t="s">
        <v>620</v>
      </c>
      <c r="B7353" s="126"/>
      <c r="C7353" s="127" t="s">
        <v>714</v>
      </c>
      <c r="D7353" s="204">
        <v>43097</v>
      </c>
      <c r="E7353" s="126" t="s">
        <v>14354</v>
      </c>
      <c r="F7353" s="126" t="s">
        <v>3</v>
      </c>
      <c r="G7353" s="126">
        <v>1582506</v>
      </c>
      <c r="H7353" s="126"/>
      <c r="I7353" s="130" t="s">
        <v>17280</v>
      </c>
      <c r="J7353" s="126"/>
      <c r="K7353" s="126"/>
      <c r="L7353" s="126"/>
      <c r="M7353" s="126"/>
      <c r="N7353" s="226">
        <v>0</v>
      </c>
      <c r="O7353" s="226">
        <v>70</v>
      </c>
      <c r="P7353" s="126" t="s">
        <v>1331</v>
      </c>
    </row>
    <row r="7354" spans="1:16" ht="51">
      <c r="A7354" s="126" t="s">
        <v>620</v>
      </c>
      <c r="B7354" s="126"/>
      <c r="C7354" s="127" t="s">
        <v>714</v>
      </c>
      <c r="D7354" s="204">
        <v>43097</v>
      </c>
      <c r="E7354" s="126" t="s">
        <v>14355</v>
      </c>
      <c r="F7354" s="126" t="s">
        <v>3</v>
      </c>
      <c r="G7354" s="126">
        <v>1582511</v>
      </c>
      <c r="H7354" s="126"/>
      <c r="I7354" s="130" t="s">
        <v>17281</v>
      </c>
      <c r="J7354" s="126"/>
      <c r="K7354" s="126"/>
      <c r="L7354" s="126"/>
      <c r="M7354" s="126"/>
      <c r="N7354" s="226">
        <v>0</v>
      </c>
      <c r="O7354" s="226">
        <v>485.5</v>
      </c>
      <c r="P7354" s="126" t="s">
        <v>1331</v>
      </c>
    </row>
    <row r="7355" spans="1:16" ht="38.25">
      <c r="A7355" s="126">
        <v>592</v>
      </c>
      <c r="B7355" s="126"/>
      <c r="C7355" s="127" t="s">
        <v>863</v>
      </c>
      <c r="D7355" s="204">
        <v>43097</v>
      </c>
      <c r="E7355" s="126" t="s">
        <v>14356</v>
      </c>
      <c r="F7355" s="126" t="s">
        <v>3</v>
      </c>
      <c r="G7355" s="126">
        <v>1582514</v>
      </c>
      <c r="H7355" s="126"/>
      <c r="I7355" s="130" t="s">
        <v>17282</v>
      </c>
      <c r="J7355" s="126"/>
      <c r="K7355" s="126"/>
      <c r="L7355" s="126"/>
      <c r="M7355" s="126"/>
      <c r="N7355" s="226">
        <v>0</v>
      </c>
      <c r="O7355" s="226">
        <v>358.6</v>
      </c>
      <c r="P7355" s="126" t="s">
        <v>1331</v>
      </c>
    </row>
    <row r="7356" spans="1:16" ht="51">
      <c r="A7356" s="126">
        <v>86</v>
      </c>
      <c r="B7356" s="126"/>
      <c r="C7356" s="127" t="s">
        <v>711</v>
      </c>
      <c r="D7356" s="204">
        <v>43097</v>
      </c>
      <c r="E7356" s="126" t="s">
        <v>14357</v>
      </c>
      <c r="F7356" s="126" t="s">
        <v>3</v>
      </c>
      <c r="G7356" s="126">
        <v>1582517</v>
      </c>
      <c r="H7356" s="126"/>
      <c r="I7356" s="130" t="s">
        <v>17283</v>
      </c>
      <c r="J7356" s="126"/>
      <c r="K7356" s="126"/>
      <c r="L7356" s="126"/>
      <c r="M7356" s="126"/>
      <c r="N7356" s="226">
        <v>0</v>
      </c>
      <c r="O7356" s="226">
        <v>267</v>
      </c>
      <c r="P7356" s="126" t="s">
        <v>1331</v>
      </c>
    </row>
    <row r="7357" spans="1:16" ht="51">
      <c r="A7357" s="126" t="s">
        <v>620</v>
      </c>
      <c r="B7357" s="126"/>
      <c r="C7357" s="127" t="s">
        <v>714</v>
      </c>
      <c r="D7357" s="204">
        <v>43097</v>
      </c>
      <c r="E7357" s="126" t="s">
        <v>14358</v>
      </c>
      <c r="F7357" s="126" t="s">
        <v>3</v>
      </c>
      <c r="G7357" s="126">
        <v>1582520</v>
      </c>
      <c r="H7357" s="126"/>
      <c r="I7357" s="130" t="s">
        <v>17284</v>
      </c>
      <c r="J7357" s="126"/>
      <c r="K7357" s="126"/>
      <c r="L7357" s="126"/>
      <c r="M7357" s="126"/>
      <c r="N7357" s="226">
        <v>0</v>
      </c>
      <c r="O7357" s="226">
        <v>1538</v>
      </c>
      <c r="P7357" s="126" t="s">
        <v>1331</v>
      </c>
    </row>
    <row r="7358" spans="1:16" ht="38.25">
      <c r="A7358" s="126">
        <v>86</v>
      </c>
      <c r="B7358" s="126"/>
      <c r="C7358" s="127" t="s">
        <v>711</v>
      </c>
      <c r="D7358" s="204">
        <v>43097</v>
      </c>
      <c r="E7358" s="126" t="s">
        <v>14359</v>
      </c>
      <c r="F7358" s="126" t="s">
        <v>3</v>
      </c>
      <c r="G7358" s="126">
        <v>1582522</v>
      </c>
      <c r="H7358" s="126"/>
      <c r="I7358" s="130" t="s">
        <v>17285</v>
      </c>
      <c r="J7358" s="126"/>
      <c r="K7358" s="126"/>
      <c r="L7358" s="126"/>
      <c r="M7358" s="126"/>
      <c r="N7358" s="226">
        <v>0</v>
      </c>
      <c r="O7358" s="226">
        <v>2075.25</v>
      </c>
      <c r="P7358" s="126" t="s">
        <v>1331</v>
      </c>
    </row>
    <row r="7359" spans="1:16" ht="38.25">
      <c r="A7359" s="126">
        <v>86</v>
      </c>
      <c r="B7359" s="126"/>
      <c r="C7359" s="127" t="s">
        <v>711</v>
      </c>
      <c r="D7359" s="204">
        <v>43097</v>
      </c>
      <c r="E7359" s="126" t="s">
        <v>14360</v>
      </c>
      <c r="F7359" s="126" t="s">
        <v>3</v>
      </c>
      <c r="G7359" s="126">
        <v>1582524</v>
      </c>
      <c r="H7359" s="126"/>
      <c r="I7359" s="130" t="s">
        <v>17286</v>
      </c>
      <c r="J7359" s="126"/>
      <c r="K7359" s="126"/>
      <c r="L7359" s="126"/>
      <c r="M7359" s="126"/>
      <c r="N7359" s="226">
        <v>0</v>
      </c>
      <c r="O7359" s="226">
        <v>11300.77</v>
      </c>
      <c r="P7359" s="126" t="s">
        <v>1331</v>
      </c>
    </row>
    <row r="7360" spans="1:16" ht="63.75">
      <c r="A7360" s="126">
        <v>512</v>
      </c>
      <c r="B7360" s="126"/>
      <c r="C7360" s="127" t="s">
        <v>841</v>
      </c>
      <c r="D7360" s="204">
        <v>43097</v>
      </c>
      <c r="E7360" s="126" t="s">
        <v>14361</v>
      </c>
      <c r="F7360" s="126" t="s">
        <v>3</v>
      </c>
      <c r="G7360" s="126">
        <v>1582527</v>
      </c>
      <c r="H7360" s="126"/>
      <c r="I7360" s="130" t="s">
        <v>17287</v>
      </c>
      <c r="J7360" s="126"/>
      <c r="K7360" s="126"/>
      <c r="L7360" s="126"/>
      <c r="M7360" s="126"/>
      <c r="N7360" s="226">
        <v>0</v>
      </c>
      <c r="O7360" s="226">
        <v>35</v>
      </c>
      <c r="P7360" s="126" t="s">
        <v>1331</v>
      </c>
    </row>
    <row r="7361" spans="1:16" ht="38.25">
      <c r="A7361" s="126">
        <v>86</v>
      </c>
      <c r="B7361" s="126"/>
      <c r="C7361" s="127" t="s">
        <v>711</v>
      </c>
      <c r="D7361" s="204">
        <v>43097</v>
      </c>
      <c r="E7361" s="126" t="s">
        <v>14362</v>
      </c>
      <c r="F7361" s="126" t="s">
        <v>3</v>
      </c>
      <c r="G7361" s="126">
        <v>1582529</v>
      </c>
      <c r="H7361" s="126"/>
      <c r="I7361" s="130" t="s">
        <v>17288</v>
      </c>
      <c r="J7361" s="126"/>
      <c r="K7361" s="126"/>
      <c r="L7361" s="126"/>
      <c r="M7361" s="126"/>
      <c r="N7361" s="226">
        <v>0</v>
      </c>
      <c r="O7361" s="226">
        <v>406.28</v>
      </c>
      <c r="P7361" s="126" t="s">
        <v>1331</v>
      </c>
    </row>
    <row r="7362" spans="1:16" ht="51">
      <c r="A7362" s="126">
        <v>86</v>
      </c>
      <c r="B7362" s="126"/>
      <c r="C7362" s="127" t="s">
        <v>711</v>
      </c>
      <c r="D7362" s="204">
        <v>43097</v>
      </c>
      <c r="E7362" s="126" t="s">
        <v>14363</v>
      </c>
      <c r="F7362" s="126" t="s">
        <v>3</v>
      </c>
      <c r="G7362" s="126">
        <v>1582532</v>
      </c>
      <c r="H7362" s="126"/>
      <c r="I7362" s="130" t="s">
        <v>17289</v>
      </c>
      <c r="J7362" s="126"/>
      <c r="K7362" s="126"/>
      <c r="L7362" s="126"/>
      <c r="M7362" s="126"/>
      <c r="N7362" s="226">
        <v>0</v>
      </c>
      <c r="O7362" s="226">
        <v>2455.2800000000002</v>
      </c>
      <c r="P7362" s="126" t="s">
        <v>1331</v>
      </c>
    </row>
    <row r="7363" spans="1:16" ht="51">
      <c r="A7363" s="126">
        <v>86</v>
      </c>
      <c r="B7363" s="126"/>
      <c r="C7363" s="127" t="s">
        <v>711</v>
      </c>
      <c r="D7363" s="204">
        <v>43097</v>
      </c>
      <c r="E7363" s="126" t="s">
        <v>14364</v>
      </c>
      <c r="F7363" s="126" t="s">
        <v>3</v>
      </c>
      <c r="G7363" s="126">
        <v>1582535</v>
      </c>
      <c r="H7363" s="126"/>
      <c r="I7363" s="130" t="s">
        <v>17290</v>
      </c>
      <c r="J7363" s="126"/>
      <c r="K7363" s="126"/>
      <c r="L7363" s="126"/>
      <c r="M7363" s="126"/>
      <c r="N7363" s="226">
        <v>0</v>
      </c>
      <c r="O7363" s="226">
        <v>1687</v>
      </c>
      <c r="P7363" s="126" t="s">
        <v>1331</v>
      </c>
    </row>
    <row r="7364" spans="1:16" ht="38.25">
      <c r="A7364" s="126">
        <v>86</v>
      </c>
      <c r="B7364" s="126"/>
      <c r="C7364" s="127" t="s">
        <v>711</v>
      </c>
      <c r="D7364" s="204">
        <v>43097</v>
      </c>
      <c r="E7364" s="126" t="s">
        <v>14365</v>
      </c>
      <c r="F7364" s="126" t="s">
        <v>3</v>
      </c>
      <c r="G7364" s="126">
        <v>1582537</v>
      </c>
      <c r="H7364" s="126"/>
      <c r="I7364" s="130" t="s">
        <v>17291</v>
      </c>
      <c r="J7364" s="126"/>
      <c r="K7364" s="126"/>
      <c r="L7364" s="126"/>
      <c r="M7364" s="126"/>
      <c r="N7364" s="226">
        <v>0</v>
      </c>
      <c r="O7364" s="226">
        <v>5022.28</v>
      </c>
      <c r="P7364" s="126" t="s">
        <v>1331</v>
      </c>
    </row>
    <row r="7365" spans="1:16" ht="38.25">
      <c r="A7365" s="126">
        <v>86</v>
      </c>
      <c r="B7365" s="126"/>
      <c r="C7365" s="127" t="s">
        <v>711</v>
      </c>
      <c r="D7365" s="204">
        <v>43097</v>
      </c>
      <c r="E7365" s="126" t="s">
        <v>14366</v>
      </c>
      <c r="F7365" s="126" t="s">
        <v>3</v>
      </c>
      <c r="G7365" s="126">
        <v>1582539</v>
      </c>
      <c r="H7365" s="126"/>
      <c r="I7365" s="130" t="s">
        <v>17292</v>
      </c>
      <c r="J7365" s="126"/>
      <c r="K7365" s="126"/>
      <c r="L7365" s="126"/>
      <c r="M7365" s="126"/>
      <c r="N7365" s="226">
        <v>0</v>
      </c>
      <c r="O7365" s="226">
        <v>16.690000000000001</v>
      </c>
      <c r="P7365" s="126" t="s">
        <v>1331</v>
      </c>
    </row>
    <row r="7366" spans="1:16" ht="51">
      <c r="A7366" s="126">
        <v>574</v>
      </c>
      <c r="B7366" s="126"/>
      <c r="C7366" s="127" t="s">
        <v>851</v>
      </c>
      <c r="D7366" s="204">
        <v>43097</v>
      </c>
      <c r="E7366" s="126" t="s">
        <v>14367</v>
      </c>
      <c r="F7366" s="126" t="s">
        <v>3</v>
      </c>
      <c r="G7366" s="126">
        <v>1582540</v>
      </c>
      <c r="H7366" s="126"/>
      <c r="I7366" s="130" t="s">
        <v>17293</v>
      </c>
      <c r="J7366" s="126"/>
      <c r="K7366" s="126"/>
      <c r="L7366" s="126"/>
      <c r="M7366" s="126"/>
      <c r="N7366" s="226">
        <v>0</v>
      </c>
      <c r="O7366" s="226">
        <v>0.1</v>
      </c>
      <c r="P7366" s="126" t="s">
        <v>1331</v>
      </c>
    </row>
    <row r="7367" spans="1:16" ht="38.25">
      <c r="A7367" s="126">
        <v>15</v>
      </c>
      <c r="B7367" s="126"/>
      <c r="C7367" s="127" t="s">
        <v>692</v>
      </c>
      <c r="D7367" s="204">
        <v>43097</v>
      </c>
      <c r="E7367" s="126" t="s">
        <v>14368</v>
      </c>
      <c r="F7367" s="126" t="s">
        <v>3</v>
      </c>
      <c r="G7367" s="126">
        <v>1582541</v>
      </c>
      <c r="H7367" s="126"/>
      <c r="I7367" s="130" t="s">
        <v>17294</v>
      </c>
      <c r="J7367" s="126"/>
      <c r="K7367" s="126"/>
      <c r="L7367" s="126"/>
      <c r="M7367" s="126"/>
      <c r="N7367" s="226">
        <v>0</v>
      </c>
      <c r="O7367" s="226">
        <v>0.39</v>
      </c>
      <c r="P7367" s="126" t="s">
        <v>1331</v>
      </c>
    </row>
    <row r="7368" spans="1:16" ht="38.25">
      <c r="A7368" s="126">
        <v>15</v>
      </c>
      <c r="B7368" s="126"/>
      <c r="C7368" s="127" t="s">
        <v>692</v>
      </c>
      <c r="D7368" s="204">
        <v>43097</v>
      </c>
      <c r="E7368" s="126" t="s">
        <v>14369</v>
      </c>
      <c r="F7368" s="126" t="s">
        <v>3</v>
      </c>
      <c r="G7368" s="126">
        <v>1582543</v>
      </c>
      <c r="H7368" s="126"/>
      <c r="I7368" s="130" t="s">
        <v>17295</v>
      </c>
      <c r="J7368" s="126"/>
      <c r="K7368" s="126"/>
      <c r="L7368" s="126"/>
      <c r="M7368" s="126"/>
      <c r="N7368" s="226">
        <v>0</v>
      </c>
      <c r="O7368" s="226">
        <v>0.05</v>
      </c>
      <c r="P7368" s="126" t="s">
        <v>1331</v>
      </c>
    </row>
    <row r="7369" spans="1:16" ht="51">
      <c r="A7369" s="126">
        <v>574</v>
      </c>
      <c r="B7369" s="126"/>
      <c r="C7369" s="127" t="s">
        <v>851</v>
      </c>
      <c r="D7369" s="204">
        <v>43097</v>
      </c>
      <c r="E7369" s="126" t="s">
        <v>14370</v>
      </c>
      <c r="F7369" s="126" t="s">
        <v>3</v>
      </c>
      <c r="G7369" s="126">
        <v>1582544</v>
      </c>
      <c r="H7369" s="126"/>
      <c r="I7369" s="130" t="s">
        <v>17296</v>
      </c>
      <c r="J7369" s="126"/>
      <c r="K7369" s="126"/>
      <c r="L7369" s="126"/>
      <c r="M7369" s="126"/>
      <c r="N7369" s="226">
        <v>0</v>
      </c>
      <c r="O7369" s="226">
        <v>5.85</v>
      </c>
      <c r="P7369" s="126" t="s">
        <v>1331</v>
      </c>
    </row>
    <row r="7370" spans="1:16" ht="51">
      <c r="A7370" s="126">
        <v>574</v>
      </c>
      <c r="B7370" s="126"/>
      <c r="C7370" s="127" t="s">
        <v>851</v>
      </c>
      <c r="D7370" s="204">
        <v>43097</v>
      </c>
      <c r="E7370" s="126" t="s">
        <v>14371</v>
      </c>
      <c r="F7370" s="126" t="s">
        <v>3</v>
      </c>
      <c r="G7370" s="126">
        <v>1582545</v>
      </c>
      <c r="H7370" s="126"/>
      <c r="I7370" s="130" t="s">
        <v>17296</v>
      </c>
      <c r="J7370" s="126"/>
      <c r="K7370" s="126"/>
      <c r="L7370" s="126"/>
      <c r="M7370" s="126"/>
      <c r="N7370" s="226">
        <v>0</v>
      </c>
      <c r="O7370" s="226">
        <v>13.65</v>
      </c>
      <c r="P7370" s="126" t="s">
        <v>1331</v>
      </c>
    </row>
    <row r="7371" spans="1:16" ht="38.25">
      <c r="A7371" s="126">
        <v>15</v>
      </c>
      <c r="B7371" s="126"/>
      <c r="C7371" s="127" t="s">
        <v>692</v>
      </c>
      <c r="D7371" s="204">
        <v>43097</v>
      </c>
      <c r="E7371" s="126" t="s">
        <v>14372</v>
      </c>
      <c r="F7371" s="126" t="s">
        <v>3</v>
      </c>
      <c r="G7371" s="126">
        <v>1582546</v>
      </c>
      <c r="H7371" s="126"/>
      <c r="I7371" s="130" t="s">
        <v>17295</v>
      </c>
      <c r="J7371" s="126"/>
      <c r="K7371" s="126"/>
      <c r="L7371" s="126"/>
      <c r="M7371" s="126"/>
      <c r="N7371" s="226">
        <v>0</v>
      </c>
      <c r="O7371" s="226">
        <v>0.03</v>
      </c>
      <c r="P7371" s="126" t="s">
        <v>1331</v>
      </c>
    </row>
    <row r="7372" spans="1:16" ht="38.25">
      <c r="A7372" s="126">
        <v>15</v>
      </c>
      <c r="B7372" s="126"/>
      <c r="C7372" s="127" t="s">
        <v>692</v>
      </c>
      <c r="D7372" s="204">
        <v>43097</v>
      </c>
      <c r="E7372" s="126" t="s">
        <v>14373</v>
      </c>
      <c r="F7372" s="126" t="s">
        <v>3</v>
      </c>
      <c r="G7372" s="126">
        <v>1582548</v>
      </c>
      <c r="H7372" s="126"/>
      <c r="I7372" s="130" t="s">
        <v>17295</v>
      </c>
      <c r="J7372" s="126"/>
      <c r="K7372" s="126"/>
      <c r="L7372" s="126"/>
      <c r="M7372" s="126"/>
      <c r="N7372" s="226">
        <v>0</v>
      </c>
      <c r="O7372" s="226">
        <v>1.1399999999999999</v>
      </c>
      <c r="P7372" s="126" t="s">
        <v>1331</v>
      </c>
    </row>
    <row r="7373" spans="1:16" ht="38.25">
      <c r="A7373" s="126">
        <v>15</v>
      </c>
      <c r="B7373" s="126"/>
      <c r="C7373" s="127" t="s">
        <v>692</v>
      </c>
      <c r="D7373" s="204">
        <v>43097</v>
      </c>
      <c r="E7373" s="126" t="s">
        <v>14374</v>
      </c>
      <c r="F7373" s="126" t="s">
        <v>3</v>
      </c>
      <c r="G7373" s="126">
        <v>1582549</v>
      </c>
      <c r="H7373" s="126"/>
      <c r="I7373" s="130" t="s">
        <v>17297</v>
      </c>
      <c r="J7373" s="126"/>
      <c r="K7373" s="126"/>
      <c r="L7373" s="126"/>
      <c r="M7373" s="126"/>
      <c r="N7373" s="226">
        <v>0</v>
      </c>
      <c r="O7373" s="226">
        <v>8.39</v>
      </c>
      <c r="P7373" s="126" t="s">
        <v>1331</v>
      </c>
    </row>
    <row r="7374" spans="1:16" ht="51">
      <c r="A7374" s="126">
        <v>132</v>
      </c>
      <c r="B7374" s="126"/>
      <c r="C7374" s="127" t="s">
        <v>729</v>
      </c>
      <c r="D7374" s="204">
        <v>43097</v>
      </c>
      <c r="E7374" s="126" t="s">
        <v>14375</v>
      </c>
      <c r="F7374" s="126" t="s">
        <v>3</v>
      </c>
      <c r="G7374" s="126">
        <v>1582561</v>
      </c>
      <c r="H7374" s="126"/>
      <c r="I7374" s="130" t="s">
        <v>17298</v>
      </c>
      <c r="J7374" s="126"/>
      <c r="K7374" s="126"/>
      <c r="L7374" s="126"/>
      <c r="M7374" s="126"/>
      <c r="N7374" s="226">
        <v>0</v>
      </c>
      <c r="O7374" s="226">
        <v>80.2</v>
      </c>
      <c r="P7374" s="126" t="s">
        <v>1331</v>
      </c>
    </row>
    <row r="7375" spans="1:16" ht="51">
      <c r="A7375" s="126" t="s">
        <v>620</v>
      </c>
      <c r="B7375" s="126"/>
      <c r="C7375" s="127" t="s">
        <v>714</v>
      </c>
      <c r="D7375" s="204">
        <v>43097</v>
      </c>
      <c r="E7375" s="126" t="s">
        <v>14376</v>
      </c>
      <c r="F7375" s="126" t="s">
        <v>3</v>
      </c>
      <c r="G7375" s="126">
        <v>1582581</v>
      </c>
      <c r="H7375" s="126"/>
      <c r="I7375" s="130" t="s">
        <v>17299</v>
      </c>
      <c r="J7375" s="126"/>
      <c r="K7375" s="126"/>
      <c r="L7375" s="126"/>
      <c r="M7375" s="126"/>
      <c r="N7375" s="226">
        <v>0</v>
      </c>
      <c r="O7375" s="226">
        <v>270</v>
      </c>
      <c r="P7375" s="126" t="s">
        <v>1331</v>
      </c>
    </row>
    <row r="7376" spans="1:16" ht="51">
      <c r="A7376" s="126">
        <v>119</v>
      </c>
      <c r="B7376" s="126"/>
      <c r="C7376" s="127" t="s">
        <v>724</v>
      </c>
      <c r="D7376" s="204">
        <v>43097</v>
      </c>
      <c r="E7376" s="126" t="s">
        <v>14377</v>
      </c>
      <c r="F7376" s="126" t="s">
        <v>3</v>
      </c>
      <c r="G7376" s="126">
        <v>1582582</v>
      </c>
      <c r="H7376" s="126"/>
      <c r="I7376" s="130" t="s">
        <v>17300</v>
      </c>
      <c r="J7376" s="126"/>
      <c r="K7376" s="126"/>
      <c r="L7376" s="126"/>
      <c r="M7376" s="126"/>
      <c r="N7376" s="226">
        <v>0</v>
      </c>
      <c r="O7376" s="226">
        <v>280</v>
      </c>
      <c r="P7376" s="126" t="s">
        <v>1331</v>
      </c>
    </row>
    <row r="7377" spans="1:16" ht="63.75">
      <c r="A7377" s="126">
        <v>30</v>
      </c>
      <c r="B7377" s="126"/>
      <c r="C7377" s="127" t="s">
        <v>696</v>
      </c>
      <c r="D7377" s="204">
        <v>43097</v>
      </c>
      <c r="E7377" s="126" t="s">
        <v>14378</v>
      </c>
      <c r="F7377" s="126" t="s">
        <v>3</v>
      </c>
      <c r="G7377" s="126">
        <v>1582585</v>
      </c>
      <c r="H7377" s="126"/>
      <c r="I7377" s="130" t="s">
        <v>17301</v>
      </c>
      <c r="J7377" s="126"/>
      <c r="K7377" s="126"/>
      <c r="L7377" s="126"/>
      <c r="M7377" s="126"/>
      <c r="N7377" s="226">
        <v>0</v>
      </c>
      <c r="O7377" s="226">
        <v>56.9</v>
      </c>
      <c r="P7377" s="126" t="s">
        <v>1331</v>
      </c>
    </row>
    <row r="7378" spans="1:16" ht="51">
      <c r="A7378" s="126">
        <v>283</v>
      </c>
      <c r="B7378" s="126"/>
      <c r="C7378" s="127" t="s">
        <v>146</v>
      </c>
      <c r="D7378" s="204">
        <v>43097</v>
      </c>
      <c r="E7378" s="126" t="s">
        <v>14379</v>
      </c>
      <c r="F7378" s="126" t="s">
        <v>3</v>
      </c>
      <c r="G7378" s="126">
        <v>1582588</v>
      </c>
      <c r="H7378" s="126"/>
      <c r="I7378" s="130" t="s">
        <v>17302</v>
      </c>
      <c r="J7378" s="126"/>
      <c r="K7378" s="126"/>
      <c r="L7378" s="126"/>
      <c r="M7378" s="126"/>
      <c r="N7378" s="226">
        <v>0</v>
      </c>
      <c r="O7378" s="226">
        <v>333</v>
      </c>
      <c r="P7378" s="126" t="s">
        <v>1331</v>
      </c>
    </row>
    <row r="7379" spans="1:16" ht="63.75">
      <c r="A7379" s="126">
        <v>46</v>
      </c>
      <c r="B7379" s="126"/>
      <c r="C7379" s="127" t="s">
        <v>699</v>
      </c>
      <c r="D7379" s="204">
        <v>43097</v>
      </c>
      <c r="E7379" s="126" t="s">
        <v>14380</v>
      </c>
      <c r="F7379" s="126" t="s">
        <v>3</v>
      </c>
      <c r="G7379" s="126">
        <v>1582590</v>
      </c>
      <c r="H7379" s="126"/>
      <c r="I7379" s="130" t="s">
        <v>17303</v>
      </c>
      <c r="J7379" s="126"/>
      <c r="K7379" s="126"/>
      <c r="L7379" s="126"/>
      <c r="M7379" s="126"/>
      <c r="N7379" s="226">
        <v>0</v>
      </c>
      <c r="O7379" s="226">
        <v>2328</v>
      </c>
      <c r="P7379" s="126" t="s">
        <v>1331</v>
      </c>
    </row>
    <row r="7380" spans="1:16" ht="51">
      <c r="A7380" s="126">
        <v>46</v>
      </c>
      <c r="B7380" s="126"/>
      <c r="C7380" s="127" t="s">
        <v>699</v>
      </c>
      <c r="D7380" s="204">
        <v>43097</v>
      </c>
      <c r="E7380" s="126" t="s">
        <v>14381</v>
      </c>
      <c r="F7380" s="126" t="s">
        <v>3</v>
      </c>
      <c r="G7380" s="126">
        <v>1582593</v>
      </c>
      <c r="H7380" s="126"/>
      <c r="I7380" s="130" t="s">
        <v>17304</v>
      </c>
      <c r="J7380" s="126"/>
      <c r="K7380" s="126"/>
      <c r="L7380" s="126"/>
      <c r="M7380" s="126"/>
      <c r="N7380" s="226">
        <v>0</v>
      </c>
      <c r="O7380" s="226">
        <v>431.7</v>
      </c>
      <c r="P7380" s="126" t="s">
        <v>1331</v>
      </c>
    </row>
    <row r="7381" spans="1:16" ht="51">
      <c r="A7381" s="126">
        <v>292</v>
      </c>
      <c r="B7381" s="126"/>
      <c r="C7381" s="127" t="s">
        <v>152</v>
      </c>
      <c r="D7381" s="204">
        <v>43097</v>
      </c>
      <c r="E7381" s="126" t="s">
        <v>14382</v>
      </c>
      <c r="F7381" s="126" t="s">
        <v>3</v>
      </c>
      <c r="G7381" s="126">
        <v>1582598</v>
      </c>
      <c r="H7381" s="126"/>
      <c r="I7381" s="130" t="s">
        <v>17305</v>
      </c>
      <c r="J7381" s="126"/>
      <c r="K7381" s="126"/>
      <c r="L7381" s="126"/>
      <c r="M7381" s="126"/>
      <c r="N7381" s="226">
        <v>0</v>
      </c>
      <c r="O7381" s="226">
        <v>1960.5</v>
      </c>
      <c r="P7381" s="126" t="s">
        <v>1331</v>
      </c>
    </row>
    <row r="7382" spans="1:16" ht="51">
      <c r="A7382" s="126" t="s">
        <v>620</v>
      </c>
      <c r="B7382" s="126"/>
      <c r="C7382" s="127" t="s">
        <v>714</v>
      </c>
      <c r="D7382" s="204">
        <v>43097</v>
      </c>
      <c r="E7382" s="126" t="s">
        <v>14383</v>
      </c>
      <c r="F7382" s="126" t="s">
        <v>3</v>
      </c>
      <c r="G7382" s="126">
        <v>1582607</v>
      </c>
      <c r="H7382" s="126"/>
      <c r="I7382" s="130" t="s">
        <v>17306</v>
      </c>
      <c r="J7382" s="126"/>
      <c r="K7382" s="126"/>
      <c r="L7382" s="126"/>
      <c r="M7382" s="126"/>
      <c r="N7382" s="226">
        <v>0</v>
      </c>
      <c r="O7382" s="226">
        <v>360.97</v>
      </c>
      <c r="P7382" s="126" t="s">
        <v>1331</v>
      </c>
    </row>
    <row r="7383" spans="1:16" ht="38.25">
      <c r="A7383" s="126">
        <v>526</v>
      </c>
      <c r="B7383" s="126"/>
      <c r="C7383" s="127" t="s">
        <v>847</v>
      </c>
      <c r="D7383" s="204">
        <v>43097</v>
      </c>
      <c r="E7383" s="126" t="s">
        <v>14384</v>
      </c>
      <c r="F7383" s="126" t="s">
        <v>3</v>
      </c>
      <c r="G7383" s="126">
        <v>1582611</v>
      </c>
      <c r="H7383" s="126"/>
      <c r="I7383" s="130" t="s">
        <v>17307</v>
      </c>
      <c r="J7383" s="126"/>
      <c r="K7383" s="126"/>
      <c r="L7383" s="126"/>
      <c r="M7383" s="126"/>
      <c r="N7383" s="226">
        <v>0</v>
      </c>
      <c r="O7383" s="226">
        <v>70</v>
      </c>
      <c r="P7383" s="126" t="s">
        <v>1331</v>
      </c>
    </row>
    <row r="7384" spans="1:16" ht="51">
      <c r="A7384" s="126">
        <v>378</v>
      </c>
      <c r="B7384" s="126"/>
      <c r="C7384" s="127" t="s">
        <v>1278</v>
      </c>
      <c r="D7384" s="204">
        <v>43097</v>
      </c>
      <c r="E7384" s="126" t="s">
        <v>14385</v>
      </c>
      <c r="F7384" s="126" t="s">
        <v>3</v>
      </c>
      <c r="G7384" s="126">
        <v>1582612</v>
      </c>
      <c r="H7384" s="126"/>
      <c r="I7384" s="130" t="s">
        <v>17308</v>
      </c>
      <c r="J7384" s="126"/>
      <c r="K7384" s="126"/>
      <c r="L7384" s="126"/>
      <c r="M7384" s="126"/>
      <c r="N7384" s="226">
        <v>0</v>
      </c>
      <c r="O7384" s="226">
        <v>140.56</v>
      </c>
      <c r="P7384" s="126" t="s">
        <v>1331</v>
      </c>
    </row>
    <row r="7385" spans="1:16" ht="38.25">
      <c r="A7385" s="126">
        <v>526</v>
      </c>
      <c r="B7385" s="126"/>
      <c r="C7385" s="127" t="s">
        <v>847</v>
      </c>
      <c r="D7385" s="204">
        <v>43097</v>
      </c>
      <c r="E7385" s="126" t="s">
        <v>14386</v>
      </c>
      <c r="F7385" s="126" t="s">
        <v>3</v>
      </c>
      <c r="G7385" s="126">
        <v>1582613</v>
      </c>
      <c r="H7385" s="126"/>
      <c r="I7385" s="130" t="s">
        <v>17309</v>
      </c>
      <c r="J7385" s="126"/>
      <c r="K7385" s="126"/>
      <c r="L7385" s="126"/>
      <c r="M7385" s="126"/>
      <c r="N7385" s="226">
        <v>0</v>
      </c>
      <c r="O7385" s="226">
        <v>609</v>
      </c>
      <c r="P7385" s="126" t="s">
        <v>1331</v>
      </c>
    </row>
    <row r="7386" spans="1:16" ht="51">
      <c r="A7386" s="126" t="s">
        <v>620</v>
      </c>
      <c r="B7386" s="126"/>
      <c r="C7386" s="127" t="s">
        <v>714</v>
      </c>
      <c r="D7386" s="204">
        <v>43097</v>
      </c>
      <c r="E7386" s="126" t="s">
        <v>14387</v>
      </c>
      <c r="F7386" s="126" t="s">
        <v>3</v>
      </c>
      <c r="G7386" s="126">
        <v>1582622</v>
      </c>
      <c r="H7386" s="126"/>
      <c r="I7386" s="130" t="s">
        <v>17310</v>
      </c>
      <c r="J7386" s="126"/>
      <c r="K7386" s="126"/>
      <c r="L7386" s="126"/>
      <c r="M7386" s="126"/>
      <c r="N7386" s="226">
        <v>0</v>
      </c>
      <c r="O7386" s="226">
        <v>957.98</v>
      </c>
      <c r="P7386" s="126" t="s">
        <v>1331</v>
      </c>
    </row>
    <row r="7387" spans="1:16" ht="51">
      <c r="A7387" s="126">
        <v>290</v>
      </c>
      <c r="B7387" s="126"/>
      <c r="C7387" s="127" t="s">
        <v>794</v>
      </c>
      <c r="D7387" s="204">
        <v>43097</v>
      </c>
      <c r="E7387" s="126" t="s">
        <v>14388</v>
      </c>
      <c r="F7387" s="126" t="s">
        <v>3</v>
      </c>
      <c r="G7387" s="126">
        <v>1582637</v>
      </c>
      <c r="H7387" s="126"/>
      <c r="I7387" s="130" t="s">
        <v>17311</v>
      </c>
      <c r="J7387" s="126"/>
      <c r="K7387" s="126"/>
      <c r="L7387" s="126"/>
      <c r="M7387" s="126"/>
      <c r="N7387" s="226">
        <v>0</v>
      </c>
      <c r="O7387" s="226">
        <v>195</v>
      </c>
      <c r="P7387" s="126" t="s">
        <v>1331</v>
      </c>
    </row>
    <row r="7388" spans="1:16" ht="51">
      <c r="A7388" s="126">
        <v>290</v>
      </c>
      <c r="B7388" s="126"/>
      <c r="C7388" s="127" t="s">
        <v>794</v>
      </c>
      <c r="D7388" s="204">
        <v>43097</v>
      </c>
      <c r="E7388" s="126" t="s">
        <v>14389</v>
      </c>
      <c r="F7388" s="126" t="s">
        <v>3</v>
      </c>
      <c r="G7388" s="126">
        <v>1582640</v>
      </c>
      <c r="H7388" s="126"/>
      <c r="I7388" s="130" t="s">
        <v>17312</v>
      </c>
      <c r="J7388" s="126"/>
      <c r="K7388" s="126"/>
      <c r="L7388" s="126"/>
      <c r="M7388" s="126"/>
      <c r="N7388" s="226">
        <v>0</v>
      </c>
      <c r="O7388" s="226">
        <v>195</v>
      </c>
      <c r="P7388" s="126" t="s">
        <v>1331</v>
      </c>
    </row>
    <row r="7389" spans="1:16" ht="51">
      <c r="A7389" s="126">
        <v>290</v>
      </c>
      <c r="B7389" s="126"/>
      <c r="C7389" s="127" t="s">
        <v>794</v>
      </c>
      <c r="D7389" s="204">
        <v>43097</v>
      </c>
      <c r="E7389" s="126" t="s">
        <v>14390</v>
      </c>
      <c r="F7389" s="126" t="s">
        <v>3</v>
      </c>
      <c r="G7389" s="126">
        <v>1582642</v>
      </c>
      <c r="H7389" s="126"/>
      <c r="I7389" s="130" t="s">
        <v>17313</v>
      </c>
      <c r="J7389" s="126"/>
      <c r="K7389" s="126"/>
      <c r="L7389" s="126"/>
      <c r="M7389" s="126"/>
      <c r="N7389" s="226">
        <v>0</v>
      </c>
      <c r="O7389" s="226">
        <v>195</v>
      </c>
      <c r="P7389" s="126" t="s">
        <v>1331</v>
      </c>
    </row>
    <row r="7390" spans="1:16" ht="51">
      <c r="A7390" s="126">
        <v>592</v>
      </c>
      <c r="B7390" s="126"/>
      <c r="C7390" s="127" t="s">
        <v>863</v>
      </c>
      <c r="D7390" s="204">
        <v>43097</v>
      </c>
      <c r="E7390" s="126" t="s">
        <v>14391</v>
      </c>
      <c r="F7390" s="126" t="s">
        <v>3</v>
      </c>
      <c r="G7390" s="126">
        <v>1582643</v>
      </c>
      <c r="H7390" s="126"/>
      <c r="I7390" s="130" t="s">
        <v>17314</v>
      </c>
      <c r="J7390" s="126"/>
      <c r="K7390" s="126"/>
      <c r="L7390" s="126"/>
      <c r="M7390" s="126"/>
      <c r="N7390" s="226">
        <v>0</v>
      </c>
      <c r="O7390" s="226">
        <v>12167</v>
      </c>
      <c r="P7390" s="126" t="s">
        <v>1331</v>
      </c>
    </row>
    <row r="7391" spans="1:16" ht="51">
      <c r="A7391" s="126">
        <v>290</v>
      </c>
      <c r="B7391" s="126"/>
      <c r="C7391" s="127" t="s">
        <v>794</v>
      </c>
      <c r="D7391" s="204">
        <v>43097</v>
      </c>
      <c r="E7391" s="126" t="s">
        <v>14392</v>
      </c>
      <c r="F7391" s="126" t="s">
        <v>3</v>
      </c>
      <c r="G7391" s="126">
        <v>1582644</v>
      </c>
      <c r="H7391" s="126"/>
      <c r="I7391" s="130" t="s">
        <v>17315</v>
      </c>
      <c r="J7391" s="126"/>
      <c r="K7391" s="126"/>
      <c r="L7391" s="126"/>
      <c r="M7391" s="126"/>
      <c r="N7391" s="226">
        <v>0</v>
      </c>
      <c r="O7391" s="226">
        <v>195</v>
      </c>
      <c r="P7391" s="126" t="s">
        <v>1331</v>
      </c>
    </row>
    <row r="7392" spans="1:16" ht="51">
      <c r="A7392" s="126">
        <v>650</v>
      </c>
      <c r="B7392" s="126"/>
      <c r="C7392" s="127" t="s">
        <v>233</v>
      </c>
      <c r="D7392" s="204">
        <v>43097</v>
      </c>
      <c r="E7392" s="126" t="s">
        <v>14393</v>
      </c>
      <c r="F7392" s="126" t="s">
        <v>3</v>
      </c>
      <c r="G7392" s="126">
        <v>1582645</v>
      </c>
      <c r="H7392" s="126"/>
      <c r="I7392" s="130" t="s">
        <v>17316</v>
      </c>
      <c r="J7392" s="126"/>
      <c r="K7392" s="126"/>
      <c r="L7392" s="126"/>
      <c r="M7392" s="126"/>
      <c r="N7392" s="226">
        <v>0</v>
      </c>
      <c r="O7392" s="226">
        <v>26941.599999999999</v>
      </c>
      <c r="P7392" s="126" t="s">
        <v>1331</v>
      </c>
    </row>
    <row r="7393" spans="1:16" ht="51">
      <c r="A7393" s="126">
        <v>592</v>
      </c>
      <c r="B7393" s="126"/>
      <c r="C7393" s="127" t="s">
        <v>863</v>
      </c>
      <c r="D7393" s="204">
        <v>43097</v>
      </c>
      <c r="E7393" s="126" t="s">
        <v>14394</v>
      </c>
      <c r="F7393" s="126" t="s">
        <v>3</v>
      </c>
      <c r="G7393" s="126">
        <v>1582646</v>
      </c>
      <c r="H7393" s="126"/>
      <c r="I7393" s="130" t="s">
        <v>17317</v>
      </c>
      <c r="J7393" s="126"/>
      <c r="K7393" s="126"/>
      <c r="L7393" s="126"/>
      <c r="M7393" s="126"/>
      <c r="N7393" s="226">
        <v>0</v>
      </c>
      <c r="O7393" s="226">
        <v>19585.14</v>
      </c>
      <c r="P7393" s="126" t="s">
        <v>1331</v>
      </c>
    </row>
    <row r="7394" spans="1:16" ht="51">
      <c r="A7394" s="126">
        <v>290</v>
      </c>
      <c r="B7394" s="126"/>
      <c r="C7394" s="127" t="s">
        <v>794</v>
      </c>
      <c r="D7394" s="204">
        <v>43097</v>
      </c>
      <c r="E7394" s="126" t="s">
        <v>14395</v>
      </c>
      <c r="F7394" s="126" t="s">
        <v>3</v>
      </c>
      <c r="G7394" s="126">
        <v>1582647</v>
      </c>
      <c r="H7394" s="126"/>
      <c r="I7394" s="130" t="s">
        <v>17318</v>
      </c>
      <c r="J7394" s="126"/>
      <c r="K7394" s="126"/>
      <c r="L7394" s="126"/>
      <c r="M7394" s="126"/>
      <c r="N7394" s="226">
        <v>0</v>
      </c>
      <c r="O7394" s="226">
        <v>195</v>
      </c>
      <c r="P7394" s="126" t="s">
        <v>1331</v>
      </c>
    </row>
    <row r="7395" spans="1:16" ht="51">
      <c r="A7395" s="126">
        <v>650</v>
      </c>
      <c r="B7395" s="126"/>
      <c r="C7395" s="127" t="s">
        <v>233</v>
      </c>
      <c r="D7395" s="204">
        <v>43097</v>
      </c>
      <c r="E7395" s="126" t="s">
        <v>14396</v>
      </c>
      <c r="F7395" s="126" t="s">
        <v>3</v>
      </c>
      <c r="G7395" s="126">
        <v>1582648</v>
      </c>
      <c r="H7395" s="126"/>
      <c r="I7395" s="130" t="s">
        <v>17319</v>
      </c>
      <c r="J7395" s="126"/>
      <c r="K7395" s="126"/>
      <c r="L7395" s="126"/>
      <c r="M7395" s="126"/>
      <c r="N7395" s="226">
        <v>0</v>
      </c>
      <c r="O7395" s="226">
        <v>4285</v>
      </c>
      <c r="P7395" s="126" t="s">
        <v>1331</v>
      </c>
    </row>
    <row r="7396" spans="1:16" ht="51">
      <c r="A7396" s="126">
        <v>650</v>
      </c>
      <c r="B7396" s="126"/>
      <c r="C7396" s="127" t="s">
        <v>233</v>
      </c>
      <c r="D7396" s="204">
        <v>43097</v>
      </c>
      <c r="E7396" s="126" t="s">
        <v>14397</v>
      </c>
      <c r="F7396" s="126" t="s">
        <v>3</v>
      </c>
      <c r="G7396" s="126">
        <v>1582650</v>
      </c>
      <c r="H7396" s="126"/>
      <c r="I7396" s="130" t="s">
        <v>17320</v>
      </c>
      <c r="J7396" s="126"/>
      <c r="K7396" s="126"/>
      <c r="L7396" s="126"/>
      <c r="M7396" s="126"/>
      <c r="N7396" s="226">
        <v>0</v>
      </c>
      <c r="O7396" s="223">
        <v>8715.6</v>
      </c>
      <c r="P7396" s="126" t="s">
        <v>1331</v>
      </c>
    </row>
    <row r="7397" spans="1:16" ht="51">
      <c r="A7397" s="126">
        <v>650</v>
      </c>
      <c r="B7397" s="126"/>
      <c r="C7397" s="127" t="s">
        <v>233</v>
      </c>
      <c r="D7397" s="204">
        <v>43097</v>
      </c>
      <c r="E7397" s="126" t="s">
        <v>14398</v>
      </c>
      <c r="F7397" s="126" t="s">
        <v>3</v>
      </c>
      <c r="G7397" s="126">
        <v>1582653</v>
      </c>
      <c r="H7397" s="126"/>
      <c r="I7397" s="130" t="s">
        <v>17321</v>
      </c>
      <c r="J7397" s="126"/>
      <c r="K7397" s="126"/>
      <c r="L7397" s="126"/>
      <c r="M7397" s="126"/>
      <c r="N7397" s="226">
        <v>0</v>
      </c>
      <c r="O7397" s="226">
        <v>2458.1</v>
      </c>
      <c r="P7397" s="126" t="s">
        <v>1331</v>
      </c>
    </row>
    <row r="7398" spans="1:16" ht="51">
      <c r="A7398" s="126">
        <v>650</v>
      </c>
      <c r="B7398" s="126"/>
      <c r="C7398" s="127" t="s">
        <v>233</v>
      </c>
      <c r="D7398" s="204">
        <v>43097</v>
      </c>
      <c r="E7398" s="126" t="s">
        <v>14399</v>
      </c>
      <c r="F7398" s="126" t="s">
        <v>3</v>
      </c>
      <c r="G7398" s="126">
        <v>1582656</v>
      </c>
      <c r="H7398" s="126"/>
      <c r="I7398" s="130" t="s">
        <v>17322</v>
      </c>
      <c r="J7398" s="126"/>
      <c r="K7398" s="126"/>
      <c r="L7398" s="126"/>
      <c r="M7398" s="126"/>
      <c r="N7398" s="226">
        <v>0</v>
      </c>
      <c r="O7398" s="226">
        <v>3747.3</v>
      </c>
      <c r="P7398" s="126" t="s">
        <v>1331</v>
      </c>
    </row>
    <row r="7399" spans="1:16" ht="51">
      <c r="A7399" s="126">
        <v>650</v>
      </c>
      <c r="B7399" s="126"/>
      <c r="C7399" s="127" t="s">
        <v>233</v>
      </c>
      <c r="D7399" s="204">
        <v>43097</v>
      </c>
      <c r="E7399" s="126" t="s">
        <v>14400</v>
      </c>
      <c r="F7399" s="126" t="s">
        <v>3</v>
      </c>
      <c r="G7399" s="126">
        <v>1582657</v>
      </c>
      <c r="H7399" s="126"/>
      <c r="I7399" s="130" t="s">
        <v>17323</v>
      </c>
      <c r="J7399" s="126"/>
      <c r="K7399" s="126"/>
      <c r="L7399" s="126"/>
      <c r="M7399" s="126"/>
      <c r="N7399" s="226">
        <v>0</v>
      </c>
      <c r="O7399" s="226">
        <v>2407</v>
      </c>
      <c r="P7399" s="126" t="s">
        <v>1331</v>
      </c>
    </row>
    <row r="7400" spans="1:16" ht="51">
      <c r="A7400" s="126">
        <v>650</v>
      </c>
      <c r="B7400" s="126"/>
      <c r="C7400" s="127" t="s">
        <v>233</v>
      </c>
      <c r="D7400" s="204">
        <v>43097</v>
      </c>
      <c r="E7400" s="126" t="s">
        <v>14401</v>
      </c>
      <c r="F7400" s="126" t="s">
        <v>3</v>
      </c>
      <c r="G7400" s="126">
        <v>1582659</v>
      </c>
      <c r="H7400" s="126"/>
      <c r="I7400" s="130" t="s">
        <v>17324</v>
      </c>
      <c r="J7400" s="126"/>
      <c r="K7400" s="126"/>
      <c r="L7400" s="126"/>
      <c r="M7400" s="126"/>
      <c r="N7400" s="226">
        <v>0</v>
      </c>
      <c r="O7400" s="226">
        <v>11699.62</v>
      </c>
      <c r="P7400" s="126" t="s">
        <v>1331</v>
      </c>
    </row>
    <row r="7401" spans="1:16" ht="51">
      <c r="A7401" s="126">
        <v>650</v>
      </c>
      <c r="B7401" s="126"/>
      <c r="C7401" s="127" t="s">
        <v>233</v>
      </c>
      <c r="D7401" s="204">
        <v>43097</v>
      </c>
      <c r="E7401" s="126" t="s">
        <v>14402</v>
      </c>
      <c r="F7401" s="126" t="s">
        <v>3</v>
      </c>
      <c r="G7401" s="126">
        <v>1582662</v>
      </c>
      <c r="H7401" s="126"/>
      <c r="I7401" s="130" t="s">
        <v>17325</v>
      </c>
      <c r="J7401" s="126"/>
      <c r="K7401" s="126"/>
      <c r="L7401" s="126"/>
      <c r="M7401" s="126"/>
      <c r="N7401" s="226">
        <v>0</v>
      </c>
      <c r="O7401" s="226">
        <v>1773.3</v>
      </c>
      <c r="P7401" s="126" t="s">
        <v>1331</v>
      </c>
    </row>
    <row r="7402" spans="1:16" ht="51">
      <c r="A7402" s="126">
        <v>650</v>
      </c>
      <c r="B7402" s="126"/>
      <c r="C7402" s="127" t="s">
        <v>233</v>
      </c>
      <c r="D7402" s="204">
        <v>43097</v>
      </c>
      <c r="E7402" s="126" t="s">
        <v>14403</v>
      </c>
      <c r="F7402" s="126" t="s">
        <v>3</v>
      </c>
      <c r="G7402" s="126">
        <v>1582665</v>
      </c>
      <c r="H7402" s="126"/>
      <c r="I7402" s="130" t="s">
        <v>17326</v>
      </c>
      <c r="J7402" s="126"/>
      <c r="K7402" s="126"/>
      <c r="L7402" s="126"/>
      <c r="M7402" s="126"/>
      <c r="N7402" s="226">
        <v>0</v>
      </c>
      <c r="O7402" s="226">
        <v>2762.5</v>
      </c>
      <c r="P7402" s="126" t="s">
        <v>1331</v>
      </c>
    </row>
    <row r="7403" spans="1:16" ht="51">
      <c r="A7403" s="126">
        <v>650</v>
      </c>
      <c r="B7403" s="126"/>
      <c r="C7403" s="127" t="s">
        <v>233</v>
      </c>
      <c r="D7403" s="204">
        <v>43097</v>
      </c>
      <c r="E7403" s="126" t="s">
        <v>14404</v>
      </c>
      <c r="F7403" s="126" t="s">
        <v>3</v>
      </c>
      <c r="G7403" s="126">
        <v>1582667</v>
      </c>
      <c r="H7403" s="126"/>
      <c r="I7403" s="130" t="s">
        <v>17327</v>
      </c>
      <c r="J7403" s="126"/>
      <c r="K7403" s="126"/>
      <c r="L7403" s="126"/>
      <c r="M7403" s="126"/>
      <c r="N7403" s="226">
        <v>0</v>
      </c>
      <c r="O7403" s="226">
        <v>179.2</v>
      </c>
      <c r="P7403" s="126" t="s">
        <v>1331</v>
      </c>
    </row>
    <row r="7404" spans="1:16" ht="51">
      <c r="A7404" s="126">
        <v>650</v>
      </c>
      <c r="B7404" s="126"/>
      <c r="C7404" s="127" t="s">
        <v>233</v>
      </c>
      <c r="D7404" s="204">
        <v>43097</v>
      </c>
      <c r="E7404" s="126" t="s">
        <v>14405</v>
      </c>
      <c r="F7404" s="126" t="s">
        <v>3</v>
      </c>
      <c r="G7404" s="126">
        <v>1582669</v>
      </c>
      <c r="H7404" s="126"/>
      <c r="I7404" s="130" t="s">
        <v>17328</v>
      </c>
      <c r="J7404" s="126"/>
      <c r="K7404" s="126"/>
      <c r="L7404" s="126"/>
      <c r="M7404" s="126"/>
      <c r="N7404" s="226">
        <v>0</v>
      </c>
      <c r="O7404" s="226">
        <v>5173.5</v>
      </c>
      <c r="P7404" s="126" t="s">
        <v>1331</v>
      </c>
    </row>
    <row r="7405" spans="1:16" ht="51">
      <c r="A7405" s="126">
        <v>650</v>
      </c>
      <c r="B7405" s="126"/>
      <c r="C7405" s="127" t="s">
        <v>233</v>
      </c>
      <c r="D7405" s="204">
        <v>43097</v>
      </c>
      <c r="E7405" s="126" t="s">
        <v>14406</v>
      </c>
      <c r="F7405" s="126" t="s">
        <v>3</v>
      </c>
      <c r="G7405" s="126">
        <v>1582670</v>
      </c>
      <c r="H7405" s="126"/>
      <c r="I7405" s="130" t="s">
        <v>17329</v>
      </c>
      <c r="J7405" s="126"/>
      <c r="K7405" s="126"/>
      <c r="L7405" s="126"/>
      <c r="M7405" s="126"/>
      <c r="N7405" s="226">
        <v>0</v>
      </c>
      <c r="O7405" s="226">
        <v>70824</v>
      </c>
      <c r="P7405" s="126" t="s">
        <v>1331</v>
      </c>
    </row>
    <row r="7406" spans="1:16" ht="51">
      <c r="A7406" s="126">
        <v>650</v>
      </c>
      <c r="B7406" s="126"/>
      <c r="C7406" s="127" t="s">
        <v>233</v>
      </c>
      <c r="D7406" s="204">
        <v>43097</v>
      </c>
      <c r="E7406" s="126" t="s">
        <v>14407</v>
      </c>
      <c r="F7406" s="126" t="s">
        <v>3</v>
      </c>
      <c r="G7406" s="126">
        <v>1582671</v>
      </c>
      <c r="H7406" s="126"/>
      <c r="I7406" s="130" t="s">
        <v>17330</v>
      </c>
      <c r="J7406" s="126"/>
      <c r="K7406" s="126"/>
      <c r="L7406" s="126"/>
      <c r="M7406" s="126"/>
      <c r="N7406" s="226">
        <v>0</v>
      </c>
      <c r="O7406" s="226">
        <v>4435</v>
      </c>
      <c r="P7406" s="126" t="s">
        <v>1331</v>
      </c>
    </row>
    <row r="7407" spans="1:16" ht="38.25">
      <c r="A7407" s="126">
        <v>15</v>
      </c>
      <c r="B7407" s="126"/>
      <c r="C7407" s="127" t="s">
        <v>692</v>
      </c>
      <c r="D7407" s="204">
        <v>43097</v>
      </c>
      <c r="E7407" s="126" t="s">
        <v>14408</v>
      </c>
      <c r="F7407" s="126" t="s">
        <v>3</v>
      </c>
      <c r="G7407" s="126">
        <v>1582673</v>
      </c>
      <c r="H7407" s="126"/>
      <c r="I7407" s="130" t="s">
        <v>17331</v>
      </c>
      <c r="J7407" s="126"/>
      <c r="K7407" s="126"/>
      <c r="L7407" s="126"/>
      <c r="M7407" s="126"/>
      <c r="N7407" s="226">
        <v>0</v>
      </c>
      <c r="O7407" s="226">
        <v>1500</v>
      </c>
      <c r="P7407" s="126" t="s">
        <v>1331</v>
      </c>
    </row>
    <row r="7408" spans="1:16" ht="51">
      <c r="A7408" s="126">
        <v>650</v>
      </c>
      <c r="B7408" s="126"/>
      <c r="C7408" s="127" t="s">
        <v>233</v>
      </c>
      <c r="D7408" s="204">
        <v>43097</v>
      </c>
      <c r="E7408" s="126" t="s">
        <v>14409</v>
      </c>
      <c r="F7408" s="126" t="s">
        <v>3</v>
      </c>
      <c r="G7408" s="126">
        <v>1582674</v>
      </c>
      <c r="H7408" s="126"/>
      <c r="I7408" s="130" t="s">
        <v>17332</v>
      </c>
      <c r="J7408" s="126"/>
      <c r="K7408" s="126"/>
      <c r="L7408" s="126"/>
      <c r="M7408" s="126"/>
      <c r="N7408" s="226">
        <v>0</v>
      </c>
      <c r="O7408" s="226">
        <v>529</v>
      </c>
      <c r="P7408" s="126" t="s">
        <v>1331</v>
      </c>
    </row>
    <row r="7409" spans="1:16" ht="51">
      <c r="A7409" s="126">
        <v>650</v>
      </c>
      <c r="B7409" s="126"/>
      <c r="C7409" s="127" t="s">
        <v>233</v>
      </c>
      <c r="D7409" s="204">
        <v>43097</v>
      </c>
      <c r="E7409" s="126" t="s">
        <v>14410</v>
      </c>
      <c r="F7409" s="126" t="s">
        <v>3</v>
      </c>
      <c r="G7409" s="126">
        <v>1582676</v>
      </c>
      <c r="H7409" s="126"/>
      <c r="I7409" s="130" t="s">
        <v>17333</v>
      </c>
      <c r="J7409" s="126"/>
      <c r="K7409" s="126"/>
      <c r="L7409" s="126"/>
      <c r="M7409" s="126"/>
      <c r="N7409" s="226">
        <v>0</v>
      </c>
      <c r="O7409" s="226">
        <v>2177</v>
      </c>
      <c r="P7409" s="126" t="s">
        <v>1331</v>
      </c>
    </row>
    <row r="7410" spans="1:16" ht="51">
      <c r="A7410" s="126">
        <v>650</v>
      </c>
      <c r="B7410" s="126"/>
      <c r="C7410" s="127" t="s">
        <v>233</v>
      </c>
      <c r="D7410" s="204">
        <v>43097</v>
      </c>
      <c r="E7410" s="126" t="s">
        <v>14411</v>
      </c>
      <c r="F7410" s="126" t="s">
        <v>3</v>
      </c>
      <c r="G7410" s="126">
        <v>1582678</v>
      </c>
      <c r="H7410" s="126"/>
      <c r="I7410" s="130" t="s">
        <v>17334</v>
      </c>
      <c r="J7410" s="126"/>
      <c r="K7410" s="126"/>
      <c r="L7410" s="126"/>
      <c r="M7410" s="126"/>
      <c r="N7410" s="226">
        <v>0</v>
      </c>
      <c r="O7410" s="226">
        <v>16068</v>
      </c>
      <c r="P7410" s="126" t="s">
        <v>1331</v>
      </c>
    </row>
    <row r="7411" spans="1:16" ht="51">
      <c r="A7411" s="126">
        <v>650</v>
      </c>
      <c r="B7411" s="126"/>
      <c r="C7411" s="127" t="s">
        <v>233</v>
      </c>
      <c r="D7411" s="204">
        <v>43097</v>
      </c>
      <c r="E7411" s="126" t="s">
        <v>14412</v>
      </c>
      <c r="F7411" s="126" t="s">
        <v>3</v>
      </c>
      <c r="G7411" s="126">
        <v>1582679</v>
      </c>
      <c r="H7411" s="126"/>
      <c r="I7411" s="130" t="s">
        <v>17335</v>
      </c>
      <c r="J7411" s="126"/>
      <c r="K7411" s="126"/>
      <c r="L7411" s="126"/>
      <c r="M7411" s="126"/>
      <c r="N7411" s="226">
        <v>0</v>
      </c>
      <c r="O7411" s="226">
        <v>19283.580000000002</v>
      </c>
      <c r="P7411" s="126" t="s">
        <v>1331</v>
      </c>
    </row>
    <row r="7412" spans="1:16" ht="51">
      <c r="A7412" s="126">
        <v>650</v>
      </c>
      <c r="B7412" s="126"/>
      <c r="C7412" s="127" t="s">
        <v>233</v>
      </c>
      <c r="D7412" s="204">
        <v>43097</v>
      </c>
      <c r="E7412" s="126" t="s">
        <v>14413</v>
      </c>
      <c r="F7412" s="126" t="s">
        <v>3</v>
      </c>
      <c r="G7412" s="126">
        <v>1582681</v>
      </c>
      <c r="H7412" s="126"/>
      <c r="I7412" s="130" t="s">
        <v>17336</v>
      </c>
      <c r="J7412" s="126"/>
      <c r="K7412" s="126"/>
      <c r="L7412" s="126"/>
      <c r="M7412" s="126"/>
      <c r="N7412" s="226">
        <v>0</v>
      </c>
      <c r="O7412" s="226">
        <v>1324</v>
      </c>
      <c r="P7412" s="126" t="s">
        <v>1331</v>
      </c>
    </row>
    <row r="7413" spans="1:16" ht="51">
      <c r="A7413" s="126">
        <v>650</v>
      </c>
      <c r="B7413" s="126"/>
      <c r="C7413" s="127" t="s">
        <v>233</v>
      </c>
      <c r="D7413" s="204">
        <v>43097</v>
      </c>
      <c r="E7413" s="126" t="s">
        <v>14414</v>
      </c>
      <c r="F7413" s="126" t="s">
        <v>3</v>
      </c>
      <c r="G7413" s="126">
        <v>1582683</v>
      </c>
      <c r="H7413" s="126"/>
      <c r="I7413" s="130" t="s">
        <v>17337</v>
      </c>
      <c r="J7413" s="126"/>
      <c r="K7413" s="126"/>
      <c r="L7413" s="126"/>
      <c r="M7413" s="126"/>
      <c r="N7413" s="226">
        <v>0</v>
      </c>
      <c r="O7413" s="226">
        <v>10088.5</v>
      </c>
      <c r="P7413" s="126" t="s">
        <v>1331</v>
      </c>
    </row>
    <row r="7414" spans="1:16" ht="51">
      <c r="A7414" s="126">
        <v>650</v>
      </c>
      <c r="B7414" s="126"/>
      <c r="C7414" s="127" t="s">
        <v>233</v>
      </c>
      <c r="D7414" s="204">
        <v>43097</v>
      </c>
      <c r="E7414" s="126" t="s">
        <v>14415</v>
      </c>
      <c r="F7414" s="126" t="s">
        <v>3</v>
      </c>
      <c r="G7414" s="126">
        <v>1582684</v>
      </c>
      <c r="H7414" s="126"/>
      <c r="I7414" s="130" t="s">
        <v>17338</v>
      </c>
      <c r="J7414" s="126"/>
      <c r="K7414" s="126"/>
      <c r="L7414" s="126"/>
      <c r="M7414" s="126"/>
      <c r="N7414" s="226">
        <v>0</v>
      </c>
      <c r="O7414" s="226">
        <v>3467.1</v>
      </c>
      <c r="P7414" s="126" t="s">
        <v>1331</v>
      </c>
    </row>
    <row r="7415" spans="1:16" ht="51">
      <c r="A7415" s="126">
        <v>650</v>
      </c>
      <c r="B7415" s="126"/>
      <c r="C7415" s="127" t="s">
        <v>233</v>
      </c>
      <c r="D7415" s="204">
        <v>43097</v>
      </c>
      <c r="E7415" s="126" t="s">
        <v>14416</v>
      </c>
      <c r="F7415" s="126" t="s">
        <v>3</v>
      </c>
      <c r="G7415" s="126">
        <v>1582687</v>
      </c>
      <c r="H7415" s="126"/>
      <c r="I7415" s="130" t="s">
        <v>17339</v>
      </c>
      <c r="J7415" s="126"/>
      <c r="K7415" s="126"/>
      <c r="L7415" s="126"/>
      <c r="M7415" s="126"/>
      <c r="N7415" s="226">
        <v>0</v>
      </c>
      <c r="O7415" s="226">
        <v>34460.300000000003</v>
      </c>
      <c r="P7415" s="126" t="s">
        <v>1331</v>
      </c>
    </row>
    <row r="7416" spans="1:16" ht="51">
      <c r="A7416" s="126">
        <v>650</v>
      </c>
      <c r="B7416" s="126"/>
      <c r="C7416" s="127" t="s">
        <v>233</v>
      </c>
      <c r="D7416" s="204">
        <v>43097</v>
      </c>
      <c r="E7416" s="126" t="s">
        <v>14417</v>
      </c>
      <c r="F7416" s="126" t="s">
        <v>3</v>
      </c>
      <c r="G7416" s="126">
        <v>1582688</v>
      </c>
      <c r="H7416" s="126"/>
      <c r="I7416" s="130" t="s">
        <v>17340</v>
      </c>
      <c r="J7416" s="126"/>
      <c r="K7416" s="126"/>
      <c r="L7416" s="126"/>
      <c r="M7416" s="126"/>
      <c r="N7416" s="226">
        <v>0</v>
      </c>
      <c r="O7416" s="226">
        <v>2090</v>
      </c>
      <c r="P7416" s="126" t="s">
        <v>1331</v>
      </c>
    </row>
    <row r="7417" spans="1:16" ht="51">
      <c r="A7417" s="126">
        <v>46</v>
      </c>
      <c r="B7417" s="126"/>
      <c r="C7417" s="127" t="s">
        <v>699</v>
      </c>
      <c r="D7417" s="204">
        <v>43097</v>
      </c>
      <c r="E7417" s="126" t="s">
        <v>14418</v>
      </c>
      <c r="F7417" s="126" t="s">
        <v>3</v>
      </c>
      <c r="G7417" s="126">
        <v>1582689</v>
      </c>
      <c r="H7417" s="126"/>
      <c r="I7417" s="130" t="s">
        <v>17341</v>
      </c>
      <c r="J7417" s="126"/>
      <c r="K7417" s="126"/>
      <c r="L7417" s="126"/>
      <c r="M7417" s="126"/>
      <c r="N7417" s="226">
        <v>0</v>
      </c>
      <c r="O7417" s="226">
        <v>100</v>
      </c>
      <c r="P7417" s="126" t="s">
        <v>1331</v>
      </c>
    </row>
    <row r="7418" spans="1:16" ht="51">
      <c r="A7418" s="126">
        <v>650</v>
      </c>
      <c r="B7418" s="126"/>
      <c r="C7418" s="127" t="s">
        <v>233</v>
      </c>
      <c r="D7418" s="204">
        <v>43097</v>
      </c>
      <c r="E7418" s="126" t="s">
        <v>14419</v>
      </c>
      <c r="F7418" s="126" t="s">
        <v>3</v>
      </c>
      <c r="G7418" s="126">
        <v>1582690</v>
      </c>
      <c r="H7418" s="126"/>
      <c r="I7418" s="130" t="s">
        <v>17342</v>
      </c>
      <c r="J7418" s="126"/>
      <c r="K7418" s="126"/>
      <c r="L7418" s="126"/>
      <c r="M7418" s="126"/>
      <c r="N7418" s="226">
        <v>0</v>
      </c>
      <c r="O7418" s="226">
        <v>9485</v>
      </c>
      <c r="P7418" s="126" t="s">
        <v>1331</v>
      </c>
    </row>
    <row r="7419" spans="1:16" ht="51">
      <c r="A7419" s="126">
        <v>650</v>
      </c>
      <c r="B7419" s="126"/>
      <c r="C7419" s="127" t="s">
        <v>233</v>
      </c>
      <c r="D7419" s="204">
        <v>43097</v>
      </c>
      <c r="E7419" s="126" t="s">
        <v>14420</v>
      </c>
      <c r="F7419" s="126" t="s">
        <v>3</v>
      </c>
      <c r="G7419" s="126">
        <v>1582692</v>
      </c>
      <c r="H7419" s="126"/>
      <c r="I7419" s="130" t="s">
        <v>17343</v>
      </c>
      <c r="J7419" s="126"/>
      <c r="K7419" s="126"/>
      <c r="L7419" s="126"/>
      <c r="M7419" s="126"/>
      <c r="N7419" s="226">
        <v>0</v>
      </c>
      <c r="O7419" s="226">
        <v>4193.5</v>
      </c>
      <c r="P7419" s="126" t="s">
        <v>1331</v>
      </c>
    </row>
    <row r="7420" spans="1:16" ht="51">
      <c r="A7420" s="126">
        <v>650</v>
      </c>
      <c r="B7420" s="126"/>
      <c r="C7420" s="127" t="s">
        <v>233</v>
      </c>
      <c r="D7420" s="204">
        <v>43097</v>
      </c>
      <c r="E7420" s="126" t="s">
        <v>14421</v>
      </c>
      <c r="F7420" s="126" t="s">
        <v>3</v>
      </c>
      <c r="G7420" s="126">
        <v>1582694</v>
      </c>
      <c r="H7420" s="126"/>
      <c r="I7420" s="130" t="s">
        <v>17344</v>
      </c>
      <c r="J7420" s="126"/>
      <c r="K7420" s="126"/>
      <c r="L7420" s="126"/>
      <c r="M7420" s="126"/>
      <c r="N7420" s="226">
        <v>0</v>
      </c>
      <c r="O7420" s="226">
        <v>354</v>
      </c>
      <c r="P7420" s="126" t="s">
        <v>1331</v>
      </c>
    </row>
    <row r="7421" spans="1:16" ht="51">
      <c r="A7421" s="126">
        <v>650</v>
      </c>
      <c r="B7421" s="126"/>
      <c r="C7421" s="127" t="s">
        <v>233</v>
      </c>
      <c r="D7421" s="204">
        <v>43097</v>
      </c>
      <c r="E7421" s="126" t="s">
        <v>14422</v>
      </c>
      <c r="F7421" s="126" t="s">
        <v>3</v>
      </c>
      <c r="G7421" s="126">
        <v>1582698</v>
      </c>
      <c r="H7421" s="126"/>
      <c r="I7421" s="130" t="s">
        <v>17345</v>
      </c>
      <c r="J7421" s="126"/>
      <c r="K7421" s="126"/>
      <c r="L7421" s="126"/>
      <c r="M7421" s="126"/>
      <c r="N7421" s="226">
        <v>0</v>
      </c>
      <c r="O7421" s="226">
        <v>26.68</v>
      </c>
      <c r="P7421" s="126" t="s">
        <v>1331</v>
      </c>
    </row>
    <row r="7422" spans="1:16" ht="51">
      <c r="A7422" s="126">
        <v>660</v>
      </c>
      <c r="B7422" s="126"/>
      <c r="C7422" s="127" t="s">
        <v>234</v>
      </c>
      <c r="D7422" s="204">
        <v>43097</v>
      </c>
      <c r="E7422" s="126" t="s">
        <v>14423</v>
      </c>
      <c r="F7422" s="126" t="s">
        <v>3</v>
      </c>
      <c r="G7422" s="126">
        <v>1582703</v>
      </c>
      <c r="H7422" s="126"/>
      <c r="I7422" s="130" t="s">
        <v>17346</v>
      </c>
      <c r="J7422" s="126"/>
      <c r="K7422" s="126"/>
      <c r="L7422" s="126"/>
      <c r="M7422" s="126"/>
      <c r="N7422" s="226">
        <v>0</v>
      </c>
      <c r="O7422" s="226">
        <v>3117</v>
      </c>
      <c r="P7422" s="126" t="s">
        <v>1331</v>
      </c>
    </row>
    <row r="7423" spans="1:16" ht="51">
      <c r="A7423" s="126">
        <v>660</v>
      </c>
      <c r="B7423" s="126"/>
      <c r="C7423" s="127" t="s">
        <v>234</v>
      </c>
      <c r="D7423" s="204">
        <v>43097</v>
      </c>
      <c r="E7423" s="126" t="s">
        <v>14424</v>
      </c>
      <c r="F7423" s="126" t="s">
        <v>3</v>
      </c>
      <c r="G7423" s="126">
        <v>1582706</v>
      </c>
      <c r="H7423" s="126"/>
      <c r="I7423" s="130" t="s">
        <v>17347</v>
      </c>
      <c r="J7423" s="126"/>
      <c r="K7423" s="126"/>
      <c r="L7423" s="126"/>
      <c r="M7423" s="126"/>
      <c r="N7423" s="226">
        <v>0</v>
      </c>
      <c r="O7423" s="226">
        <v>150</v>
      </c>
      <c r="P7423" s="126" t="s">
        <v>1331</v>
      </c>
    </row>
    <row r="7424" spans="1:16" ht="51">
      <c r="A7424" s="126">
        <v>309</v>
      </c>
      <c r="B7424" s="126"/>
      <c r="C7424" s="127" t="s">
        <v>807</v>
      </c>
      <c r="D7424" s="204">
        <v>43097</v>
      </c>
      <c r="E7424" s="126" t="s">
        <v>14425</v>
      </c>
      <c r="F7424" s="126" t="s">
        <v>3</v>
      </c>
      <c r="G7424" s="126">
        <v>1582712</v>
      </c>
      <c r="H7424" s="126"/>
      <c r="I7424" s="130" t="s">
        <v>17348</v>
      </c>
      <c r="J7424" s="126"/>
      <c r="K7424" s="126"/>
      <c r="L7424" s="126"/>
      <c r="M7424" s="126"/>
      <c r="N7424" s="226">
        <v>0</v>
      </c>
      <c r="O7424" s="226">
        <v>8412.1299999999992</v>
      </c>
      <c r="P7424" s="126" t="s">
        <v>1331</v>
      </c>
    </row>
    <row r="7425" spans="1:16" ht="51">
      <c r="A7425" s="126">
        <v>290</v>
      </c>
      <c r="B7425" s="126"/>
      <c r="C7425" s="127" t="s">
        <v>794</v>
      </c>
      <c r="D7425" s="204">
        <v>43097</v>
      </c>
      <c r="E7425" s="126" t="s">
        <v>14426</v>
      </c>
      <c r="F7425" s="126" t="s">
        <v>3</v>
      </c>
      <c r="G7425" s="126">
        <v>1582713</v>
      </c>
      <c r="H7425" s="126"/>
      <c r="I7425" s="130" t="s">
        <v>17349</v>
      </c>
      <c r="J7425" s="126"/>
      <c r="K7425" s="126"/>
      <c r="L7425" s="126"/>
      <c r="M7425" s="126"/>
      <c r="N7425" s="226">
        <v>0</v>
      </c>
      <c r="O7425" s="226">
        <v>10625</v>
      </c>
      <c r="P7425" s="126" t="s">
        <v>1331</v>
      </c>
    </row>
    <row r="7426" spans="1:16" ht="51">
      <c r="A7426" s="126">
        <v>585</v>
      </c>
      <c r="B7426" s="126"/>
      <c r="C7426" s="127" t="s">
        <v>222</v>
      </c>
      <c r="D7426" s="204">
        <v>43098</v>
      </c>
      <c r="E7426" s="126" t="s">
        <v>14427</v>
      </c>
      <c r="F7426" s="126" t="s">
        <v>3</v>
      </c>
      <c r="G7426" s="126">
        <v>1582843</v>
      </c>
      <c r="H7426" s="126"/>
      <c r="I7426" s="130" t="s">
        <v>17350</v>
      </c>
      <c r="J7426" s="126"/>
      <c r="K7426" s="126"/>
      <c r="L7426" s="126"/>
      <c r="M7426" s="126"/>
      <c r="N7426" s="226">
        <v>0</v>
      </c>
      <c r="O7426" s="226">
        <v>4820.6000000000004</v>
      </c>
      <c r="P7426" s="126" t="s">
        <v>1331</v>
      </c>
    </row>
    <row r="7427" spans="1:16" ht="38.25">
      <c r="A7427" s="126">
        <v>346</v>
      </c>
      <c r="B7427" s="126"/>
      <c r="C7427" s="127" t="s">
        <v>821</v>
      </c>
      <c r="D7427" s="204">
        <v>43098</v>
      </c>
      <c r="E7427" s="126" t="s">
        <v>14428</v>
      </c>
      <c r="F7427" s="126" t="s">
        <v>3</v>
      </c>
      <c r="G7427" s="126">
        <v>1582854</v>
      </c>
      <c r="H7427" s="126"/>
      <c r="I7427" s="130" t="s">
        <v>17351</v>
      </c>
      <c r="J7427" s="126"/>
      <c r="K7427" s="126"/>
      <c r="L7427" s="126"/>
      <c r="M7427" s="126"/>
      <c r="N7427" s="226">
        <v>0</v>
      </c>
      <c r="O7427" s="226">
        <v>5571.93</v>
      </c>
      <c r="P7427" s="126" t="s">
        <v>1331</v>
      </c>
    </row>
    <row r="7428" spans="1:16" ht="51">
      <c r="A7428" s="126">
        <v>86</v>
      </c>
      <c r="B7428" s="126"/>
      <c r="C7428" s="127" t="s">
        <v>711</v>
      </c>
      <c r="D7428" s="204">
        <v>43098</v>
      </c>
      <c r="E7428" s="126" t="s">
        <v>14429</v>
      </c>
      <c r="F7428" s="126" t="s">
        <v>3</v>
      </c>
      <c r="G7428" s="126">
        <v>1582855</v>
      </c>
      <c r="H7428" s="126"/>
      <c r="I7428" s="130" t="s">
        <v>17352</v>
      </c>
      <c r="J7428" s="126"/>
      <c r="K7428" s="126"/>
      <c r="L7428" s="126"/>
      <c r="M7428" s="126"/>
      <c r="N7428" s="226">
        <v>0</v>
      </c>
      <c r="O7428" s="226">
        <v>221498</v>
      </c>
      <c r="P7428" s="126" t="s">
        <v>1331</v>
      </c>
    </row>
    <row r="7429" spans="1:16" ht="51">
      <c r="A7429" s="126">
        <v>574</v>
      </c>
      <c r="B7429" s="126"/>
      <c r="C7429" s="127" t="s">
        <v>851</v>
      </c>
      <c r="D7429" s="204">
        <v>43098</v>
      </c>
      <c r="E7429" s="126" t="s">
        <v>14430</v>
      </c>
      <c r="F7429" s="126" t="s">
        <v>3</v>
      </c>
      <c r="G7429" s="126">
        <v>1582856</v>
      </c>
      <c r="H7429" s="126"/>
      <c r="I7429" s="130" t="s">
        <v>17353</v>
      </c>
      <c r="J7429" s="126"/>
      <c r="K7429" s="126"/>
      <c r="L7429" s="126"/>
      <c r="M7429" s="126"/>
      <c r="N7429" s="226">
        <v>0</v>
      </c>
      <c r="O7429" s="226">
        <v>343.2</v>
      </c>
      <c r="P7429" s="126" t="s">
        <v>1331</v>
      </c>
    </row>
    <row r="7430" spans="1:16" ht="51">
      <c r="A7430" s="126">
        <v>574</v>
      </c>
      <c r="B7430" s="126"/>
      <c r="C7430" s="127" t="s">
        <v>851</v>
      </c>
      <c r="D7430" s="204">
        <v>43098</v>
      </c>
      <c r="E7430" s="126" t="s">
        <v>14431</v>
      </c>
      <c r="F7430" s="126" t="s">
        <v>3</v>
      </c>
      <c r="G7430" s="126">
        <v>1582859</v>
      </c>
      <c r="H7430" s="126"/>
      <c r="I7430" s="130" t="s">
        <v>17354</v>
      </c>
      <c r="J7430" s="126"/>
      <c r="K7430" s="126"/>
      <c r="L7430" s="126"/>
      <c r="M7430" s="126"/>
      <c r="N7430" s="226">
        <v>0</v>
      </c>
      <c r="O7430" s="226">
        <v>190168.97</v>
      </c>
      <c r="P7430" s="126" t="s">
        <v>1331</v>
      </c>
    </row>
    <row r="7431" spans="1:16" ht="51">
      <c r="A7431" s="126">
        <v>86</v>
      </c>
      <c r="B7431" s="126"/>
      <c r="C7431" s="127" t="s">
        <v>711</v>
      </c>
      <c r="D7431" s="204">
        <v>43098</v>
      </c>
      <c r="E7431" s="126" t="s">
        <v>14432</v>
      </c>
      <c r="F7431" s="126" t="s">
        <v>3</v>
      </c>
      <c r="G7431" s="126">
        <v>1582861</v>
      </c>
      <c r="H7431" s="126"/>
      <c r="I7431" s="130" t="s">
        <v>17355</v>
      </c>
      <c r="J7431" s="126"/>
      <c r="K7431" s="126"/>
      <c r="L7431" s="126"/>
      <c r="M7431" s="126"/>
      <c r="N7431" s="226">
        <v>0</v>
      </c>
      <c r="O7431" s="226">
        <v>4029.01</v>
      </c>
      <c r="P7431" s="126" t="s">
        <v>1331</v>
      </c>
    </row>
    <row r="7432" spans="1:16" ht="51">
      <c r="A7432" s="126">
        <v>574</v>
      </c>
      <c r="B7432" s="126"/>
      <c r="C7432" s="127" t="s">
        <v>851</v>
      </c>
      <c r="D7432" s="204">
        <v>43098</v>
      </c>
      <c r="E7432" s="126" t="s">
        <v>14433</v>
      </c>
      <c r="F7432" s="126" t="s">
        <v>3</v>
      </c>
      <c r="G7432" s="126">
        <v>1582862</v>
      </c>
      <c r="H7432" s="126"/>
      <c r="I7432" s="130" t="s">
        <v>17356</v>
      </c>
      <c r="J7432" s="126"/>
      <c r="K7432" s="126"/>
      <c r="L7432" s="126"/>
      <c r="M7432" s="126"/>
      <c r="N7432" s="226">
        <v>0</v>
      </c>
      <c r="O7432" s="226">
        <v>228561.11</v>
      </c>
      <c r="P7432" s="126" t="s">
        <v>1331</v>
      </c>
    </row>
    <row r="7433" spans="1:16" ht="51">
      <c r="A7433" s="126">
        <v>574</v>
      </c>
      <c r="B7433" s="126"/>
      <c r="C7433" s="127" t="s">
        <v>851</v>
      </c>
      <c r="D7433" s="204">
        <v>43098</v>
      </c>
      <c r="E7433" s="126" t="s">
        <v>14434</v>
      </c>
      <c r="F7433" s="126" t="s">
        <v>3</v>
      </c>
      <c r="G7433" s="126">
        <v>1582864</v>
      </c>
      <c r="H7433" s="126"/>
      <c r="I7433" s="130" t="s">
        <v>17357</v>
      </c>
      <c r="J7433" s="126"/>
      <c r="K7433" s="126"/>
      <c r="L7433" s="126"/>
      <c r="M7433" s="126"/>
      <c r="N7433" s="226">
        <v>0</v>
      </c>
      <c r="O7433" s="226">
        <v>797507.07</v>
      </c>
      <c r="P7433" s="126" t="s">
        <v>1331</v>
      </c>
    </row>
    <row r="7434" spans="1:16" ht="51">
      <c r="A7434" s="126">
        <v>86</v>
      </c>
      <c r="B7434" s="126"/>
      <c r="C7434" s="127" t="s">
        <v>711</v>
      </c>
      <c r="D7434" s="204">
        <v>43098</v>
      </c>
      <c r="E7434" s="126" t="s">
        <v>14435</v>
      </c>
      <c r="F7434" s="126" t="s">
        <v>3</v>
      </c>
      <c r="G7434" s="126">
        <v>1582865</v>
      </c>
      <c r="H7434" s="126"/>
      <c r="I7434" s="130" t="s">
        <v>17358</v>
      </c>
      <c r="J7434" s="126"/>
      <c r="K7434" s="126"/>
      <c r="L7434" s="126"/>
      <c r="M7434" s="126"/>
      <c r="N7434" s="226">
        <v>0</v>
      </c>
      <c r="O7434" s="226">
        <v>7840.24</v>
      </c>
      <c r="P7434" s="126" t="s">
        <v>1331</v>
      </c>
    </row>
    <row r="7435" spans="1:16" ht="51">
      <c r="A7435" s="126">
        <v>574</v>
      </c>
      <c r="B7435" s="126"/>
      <c r="C7435" s="127" t="s">
        <v>851</v>
      </c>
      <c r="D7435" s="204">
        <v>43098</v>
      </c>
      <c r="E7435" s="126" t="s">
        <v>14436</v>
      </c>
      <c r="F7435" s="126" t="s">
        <v>3</v>
      </c>
      <c r="G7435" s="126">
        <v>1582867</v>
      </c>
      <c r="H7435" s="126"/>
      <c r="I7435" s="130" t="s">
        <v>17359</v>
      </c>
      <c r="J7435" s="126"/>
      <c r="K7435" s="126"/>
      <c r="L7435" s="126"/>
      <c r="M7435" s="126"/>
      <c r="N7435" s="226">
        <v>0</v>
      </c>
      <c r="O7435" s="226">
        <v>1521</v>
      </c>
      <c r="P7435" s="126" t="s">
        <v>1331</v>
      </c>
    </row>
    <row r="7436" spans="1:16" ht="51">
      <c r="A7436" s="126">
        <v>86</v>
      </c>
      <c r="B7436" s="126"/>
      <c r="C7436" s="127" t="s">
        <v>711</v>
      </c>
      <c r="D7436" s="204">
        <v>43098</v>
      </c>
      <c r="E7436" s="126" t="s">
        <v>14437</v>
      </c>
      <c r="F7436" s="126" t="s">
        <v>3</v>
      </c>
      <c r="G7436" s="126">
        <v>1582868</v>
      </c>
      <c r="H7436" s="126"/>
      <c r="I7436" s="130" t="s">
        <v>17360</v>
      </c>
      <c r="J7436" s="126"/>
      <c r="K7436" s="126"/>
      <c r="L7436" s="126"/>
      <c r="M7436" s="126"/>
      <c r="N7436" s="226">
        <v>0</v>
      </c>
      <c r="O7436" s="226">
        <v>7049.97</v>
      </c>
      <c r="P7436" s="126" t="s">
        <v>1331</v>
      </c>
    </row>
    <row r="7437" spans="1:16" ht="51">
      <c r="A7437" s="126">
        <v>86</v>
      </c>
      <c r="B7437" s="126"/>
      <c r="C7437" s="127" t="s">
        <v>711</v>
      </c>
      <c r="D7437" s="204">
        <v>43098</v>
      </c>
      <c r="E7437" s="126" t="s">
        <v>14438</v>
      </c>
      <c r="F7437" s="126" t="s">
        <v>3</v>
      </c>
      <c r="G7437" s="126">
        <v>1582874</v>
      </c>
      <c r="H7437" s="126"/>
      <c r="I7437" s="130" t="s">
        <v>17361</v>
      </c>
      <c r="J7437" s="126"/>
      <c r="K7437" s="126"/>
      <c r="L7437" s="126"/>
      <c r="M7437" s="126"/>
      <c r="N7437" s="226">
        <v>0</v>
      </c>
      <c r="O7437" s="226">
        <v>106343.16</v>
      </c>
      <c r="P7437" s="126" t="s">
        <v>1331</v>
      </c>
    </row>
    <row r="7438" spans="1:16" ht="51">
      <c r="A7438" s="126">
        <v>574</v>
      </c>
      <c r="B7438" s="126"/>
      <c r="C7438" s="127" t="s">
        <v>851</v>
      </c>
      <c r="D7438" s="204">
        <v>43098</v>
      </c>
      <c r="E7438" s="126" t="s">
        <v>14439</v>
      </c>
      <c r="F7438" s="126" t="s">
        <v>3</v>
      </c>
      <c r="G7438" s="126">
        <v>1582877</v>
      </c>
      <c r="H7438" s="126"/>
      <c r="I7438" s="130" t="s">
        <v>17362</v>
      </c>
      <c r="J7438" s="126"/>
      <c r="K7438" s="126"/>
      <c r="L7438" s="126"/>
      <c r="M7438" s="126"/>
      <c r="N7438" s="226">
        <v>0</v>
      </c>
      <c r="O7438" s="226">
        <v>123.79</v>
      </c>
      <c r="P7438" s="126" t="s">
        <v>1331</v>
      </c>
    </row>
    <row r="7439" spans="1:16" ht="51">
      <c r="A7439" s="126">
        <v>86</v>
      </c>
      <c r="B7439" s="126"/>
      <c r="C7439" s="127" t="s">
        <v>711</v>
      </c>
      <c r="D7439" s="204">
        <v>43098</v>
      </c>
      <c r="E7439" s="126" t="s">
        <v>14440</v>
      </c>
      <c r="F7439" s="126" t="s">
        <v>3</v>
      </c>
      <c r="G7439" s="126">
        <v>1582878</v>
      </c>
      <c r="H7439" s="126"/>
      <c r="I7439" s="130" t="s">
        <v>17363</v>
      </c>
      <c r="J7439" s="126"/>
      <c r="K7439" s="126"/>
      <c r="L7439" s="126"/>
      <c r="M7439" s="126"/>
      <c r="N7439" s="226">
        <v>0</v>
      </c>
      <c r="O7439" s="226">
        <v>1006</v>
      </c>
      <c r="P7439" s="126" t="s">
        <v>1331</v>
      </c>
    </row>
    <row r="7440" spans="1:16" ht="51">
      <c r="A7440" s="126">
        <v>574</v>
      </c>
      <c r="B7440" s="126"/>
      <c r="C7440" s="127" t="s">
        <v>851</v>
      </c>
      <c r="D7440" s="204">
        <v>43098</v>
      </c>
      <c r="E7440" s="126" t="s">
        <v>14441</v>
      </c>
      <c r="F7440" s="126" t="s">
        <v>3</v>
      </c>
      <c r="G7440" s="126">
        <v>1582881</v>
      </c>
      <c r="H7440" s="126"/>
      <c r="I7440" s="130" t="s">
        <v>17364</v>
      </c>
      <c r="J7440" s="126"/>
      <c r="K7440" s="126"/>
      <c r="L7440" s="126"/>
      <c r="M7440" s="126"/>
      <c r="N7440" s="226">
        <v>0</v>
      </c>
      <c r="O7440" s="226">
        <v>126.10000000000001</v>
      </c>
      <c r="P7440" s="126" t="s">
        <v>12606</v>
      </c>
    </row>
    <row r="7441" spans="1:16" ht="51">
      <c r="A7441" s="126">
        <v>86</v>
      </c>
      <c r="B7441" s="126"/>
      <c r="C7441" s="127" t="s">
        <v>711</v>
      </c>
      <c r="D7441" s="204">
        <v>43098</v>
      </c>
      <c r="E7441" s="126" t="s">
        <v>14442</v>
      </c>
      <c r="F7441" s="126" t="s">
        <v>3</v>
      </c>
      <c r="G7441" s="126">
        <v>1582888</v>
      </c>
      <c r="H7441" s="126"/>
      <c r="I7441" s="130" t="s">
        <v>17365</v>
      </c>
      <c r="J7441" s="126"/>
      <c r="K7441" s="126"/>
      <c r="L7441" s="126"/>
      <c r="M7441" s="126"/>
      <c r="N7441" s="226">
        <v>0</v>
      </c>
      <c r="O7441" s="226">
        <v>11240</v>
      </c>
      <c r="P7441" s="126" t="s">
        <v>1331</v>
      </c>
    </row>
    <row r="7442" spans="1:16" ht="51">
      <c r="A7442" s="126">
        <v>86</v>
      </c>
      <c r="B7442" s="126"/>
      <c r="C7442" s="127" t="s">
        <v>711</v>
      </c>
      <c r="D7442" s="204">
        <v>43098</v>
      </c>
      <c r="E7442" s="126" t="s">
        <v>14443</v>
      </c>
      <c r="F7442" s="126" t="s">
        <v>3</v>
      </c>
      <c r="G7442" s="126">
        <v>1582893</v>
      </c>
      <c r="H7442" s="126"/>
      <c r="I7442" s="130" t="s">
        <v>17366</v>
      </c>
      <c r="J7442" s="126"/>
      <c r="K7442" s="126"/>
      <c r="L7442" s="126"/>
      <c r="M7442" s="126"/>
      <c r="N7442" s="226">
        <v>0</v>
      </c>
      <c r="O7442" s="226">
        <v>14620.18</v>
      </c>
      <c r="P7442" s="126" t="s">
        <v>1331</v>
      </c>
    </row>
    <row r="7443" spans="1:16" ht="51">
      <c r="A7443" s="126">
        <v>86</v>
      </c>
      <c r="B7443" s="126"/>
      <c r="C7443" s="127" t="s">
        <v>711</v>
      </c>
      <c r="D7443" s="204">
        <v>43098</v>
      </c>
      <c r="E7443" s="126" t="s">
        <v>14444</v>
      </c>
      <c r="F7443" s="126" t="s">
        <v>3</v>
      </c>
      <c r="G7443" s="126">
        <v>1582897</v>
      </c>
      <c r="H7443" s="126"/>
      <c r="I7443" s="130" t="s">
        <v>17367</v>
      </c>
      <c r="J7443" s="126"/>
      <c r="K7443" s="126"/>
      <c r="L7443" s="126"/>
      <c r="M7443" s="126"/>
      <c r="N7443" s="226">
        <v>0</v>
      </c>
      <c r="O7443" s="226">
        <v>184596.36</v>
      </c>
      <c r="P7443" s="126" t="s">
        <v>1331</v>
      </c>
    </row>
    <row r="7444" spans="1:16" ht="51">
      <c r="A7444" s="126">
        <v>86</v>
      </c>
      <c r="B7444" s="126"/>
      <c r="C7444" s="127" t="s">
        <v>711</v>
      </c>
      <c r="D7444" s="204">
        <v>43098</v>
      </c>
      <c r="E7444" s="126" t="s">
        <v>14445</v>
      </c>
      <c r="F7444" s="126" t="s">
        <v>3</v>
      </c>
      <c r="G7444" s="126">
        <v>1582899</v>
      </c>
      <c r="H7444" s="126"/>
      <c r="I7444" s="130" t="s">
        <v>17368</v>
      </c>
      <c r="J7444" s="126"/>
      <c r="K7444" s="126"/>
      <c r="L7444" s="126"/>
      <c r="M7444" s="126"/>
      <c r="N7444" s="226">
        <v>0</v>
      </c>
      <c r="O7444" s="226">
        <v>5285.94</v>
      </c>
      <c r="P7444" s="126" t="s">
        <v>1331</v>
      </c>
    </row>
    <row r="7445" spans="1:16" ht="51">
      <c r="A7445" s="126">
        <v>526</v>
      </c>
      <c r="B7445" s="126"/>
      <c r="C7445" s="127" t="s">
        <v>847</v>
      </c>
      <c r="D7445" s="204">
        <v>43098</v>
      </c>
      <c r="E7445" s="126" t="s">
        <v>14446</v>
      </c>
      <c r="F7445" s="126" t="s">
        <v>3</v>
      </c>
      <c r="G7445" s="126">
        <v>1582900</v>
      </c>
      <c r="H7445" s="126"/>
      <c r="I7445" s="130" t="s">
        <v>17369</v>
      </c>
      <c r="J7445" s="126"/>
      <c r="K7445" s="126"/>
      <c r="L7445" s="126"/>
      <c r="M7445" s="126"/>
      <c r="N7445" s="226">
        <v>0</v>
      </c>
      <c r="O7445" s="226">
        <v>4643</v>
      </c>
      <c r="P7445" s="126" t="s">
        <v>1331</v>
      </c>
    </row>
    <row r="7446" spans="1:16" ht="51">
      <c r="A7446" s="126">
        <v>86</v>
      </c>
      <c r="B7446" s="126"/>
      <c r="C7446" s="127" t="s">
        <v>711</v>
      </c>
      <c r="D7446" s="204">
        <v>43098</v>
      </c>
      <c r="E7446" s="126" t="s">
        <v>14447</v>
      </c>
      <c r="F7446" s="126" t="s">
        <v>3</v>
      </c>
      <c r="G7446" s="126">
        <v>1582901</v>
      </c>
      <c r="H7446" s="126"/>
      <c r="I7446" s="130" t="s">
        <v>17370</v>
      </c>
      <c r="J7446" s="126"/>
      <c r="K7446" s="126"/>
      <c r="L7446" s="126"/>
      <c r="M7446" s="126"/>
      <c r="N7446" s="226">
        <v>0</v>
      </c>
      <c r="O7446" s="226">
        <v>7784.53</v>
      </c>
      <c r="P7446" s="126" t="s">
        <v>1331</v>
      </c>
    </row>
    <row r="7447" spans="1:16" ht="51">
      <c r="A7447" s="126">
        <v>86</v>
      </c>
      <c r="B7447" s="126"/>
      <c r="C7447" s="127" t="s">
        <v>711</v>
      </c>
      <c r="D7447" s="204">
        <v>43098</v>
      </c>
      <c r="E7447" s="126" t="s">
        <v>14448</v>
      </c>
      <c r="F7447" s="126" t="s">
        <v>3</v>
      </c>
      <c r="G7447" s="126">
        <v>1582905</v>
      </c>
      <c r="H7447" s="126"/>
      <c r="I7447" s="130" t="s">
        <v>17371</v>
      </c>
      <c r="J7447" s="126"/>
      <c r="K7447" s="126"/>
      <c r="L7447" s="126"/>
      <c r="M7447" s="126"/>
      <c r="N7447" s="226">
        <v>0</v>
      </c>
      <c r="O7447" s="226">
        <v>3000</v>
      </c>
      <c r="P7447" s="126" t="s">
        <v>1331</v>
      </c>
    </row>
    <row r="7448" spans="1:16" ht="51">
      <c r="A7448" s="126">
        <v>86</v>
      </c>
      <c r="B7448" s="126"/>
      <c r="C7448" s="127" t="s">
        <v>711</v>
      </c>
      <c r="D7448" s="204">
        <v>43098</v>
      </c>
      <c r="E7448" s="126" t="s">
        <v>14449</v>
      </c>
      <c r="F7448" s="126" t="s">
        <v>3</v>
      </c>
      <c r="G7448" s="126">
        <v>1582907</v>
      </c>
      <c r="H7448" s="126"/>
      <c r="I7448" s="130" t="s">
        <v>17372</v>
      </c>
      <c r="J7448" s="126"/>
      <c r="K7448" s="126"/>
      <c r="L7448" s="126"/>
      <c r="M7448" s="126"/>
      <c r="N7448" s="226">
        <v>0</v>
      </c>
      <c r="O7448" s="226">
        <v>230815.4</v>
      </c>
      <c r="P7448" s="126" t="s">
        <v>1331</v>
      </c>
    </row>
    <row r="7449" spans="1:16" ht="51">
      <c r="A7449" s="126">
        <v>86</v>
      </c>
      <c r="B7449" s="126"/>
      <c r="C7449" s="127" t="s">
        <v>711</v>
      </c>
      <c r="D7449" s="204">
        <v>43098</v>
      </c>
      <c r="E7449" s="126" t="s">
        <v>14450</v>
      </c>
      <c r="F7449" s="126" t="s">
        <v>3</v>
      </c>
      <c r="G7449" s="126">
        <v>1582911</v>
      </c>
      <c r="H7449" s="126"/>
      <c r="I7449" s="130" t="s">
        <v>17373</v>
      </c>
      <c r="J7449" s="126"/>
      <c r="K7449" s="126"/>
      <c r="L7449" s="126"/>
      <c r="M7449" s="126"/>
      <c r="N7449" s="226">
        <v>0</v>
      </c>
      <c r="O7449" s="226">
        <v>20364.88</v>
      </c>
      <c r="P7449" s="126" t="s">
        <v>1331</v>
      </c>
    </row>
    <row r="7450" spans="1:16" ht="51">
      <c r="A7450" s="126">
        <v>86</v>
      </c>
      <c r="B7450" s="126"/>
      <c r="C7450" s="127" t="s">
        <v>711</v>
      </c>
      <c r="D7450" s="204">
        <v>43098</v>
      </c>
      <c r="E7450" s="126" t="s">
        <v>14451</v>
      </c>
      <c r="F7450" s="126" t="s">
        <v>3</v>
      </c>
      <c r="G7450" s="126">
        <v>1582915</v>
      </c>
      <c r="H7450" s="126"/>
      <c r="I7450" s="130" t="s">
        <v>17374</v>
      </c>
      <c r="J7450" s="126"/>
      <c r="K7450" s="126"/>
      <c r="L7450" s="126"/>
      <c r="M7450" s="126"/>
      <c r="N7450" s="226">
        <v>0</v>
      </c>
      <c r="O7450" s="226">
        <v>58463.06</v>
      </c>
      <c r="P7450" s="126" t="s">
        <v>1331</v>
      </c>
    </row>
    <row r="7451" spans="1:16" ht="51">
      <c r="A7451" s="126">
        <v>86</v>
      </c>
      <c r="B7451" s="126"/>
      <c r="C7451" s="127" t="s">
        <v>711</v>
      </c>
      <c r="D7451" s="204">
        <v>43098</v>
      </c>
      <c r="E7451" s="126" t="s">
        <v>14452</v>
      </c>
      <c r="F7451" s="126" t="s">
        <v>3</v>
      </c>
      <c r="G7451" s="126">
        <v>1582916</v>
      </c>
      <c r="H7451" s="126"/>
      <c r="I7451" s="130" t="s">
        <v>17375</v>
      </c>
      <c r="J7451" s="126"/>
      <c r="K7451" s="126"/>
      <c r="L7451" s="126"/>
      <c r="M7451" s="126"/>
      <c r="N7451" s="226">
        <v>0</v>
      </c>
      <c r="O7451" s="226">
        <v>12546.27</v>
      </c>
      <c r="P7451" s="126" t="s">
        <v>1331</v>
      </c>
    </row>
    <row r="7452" spans="1:16" ht="51">
      <c r="A7452" s="126">
        <v>513</v>
      </c>
      <c r="B7452" s="126"/>
      <c r="C7452" s="127" t="s">
        <v>201</v>
      </c>
      <c r="D7452" s="204">
        <v>43098</v>
      </c>
      <c r="E7452" s="126" t="s">
        <v>14453</v>
      </c>
      <c r="F7452" s="126" t="s">
        <v>3</v>
      </c>
      <c r="G7452" s="126">
        <v>1582917</v>
      </c>
      <c r="H7452" s="126"/>
      <c r="I7452" s="130" t="s">
        <v>17376</v>
      </c>
      <c r="J7452" s="126"/>
      <c r="K7452" s="126"/>
      <c r="L7452" s="126"/>
      <c r="M7452" s="126"/>
      <c r="N7452" s="226">
        <v>0</v>
      </c>
      <c r="O7452" s="226">
        <v>634</v>
      </c>
      <c r="P7452" s="126" t="s">
        <v>1331</v>
      </c>
    </row>
    <row r="7453" spans="1:16" ht="51">
      <c r="A7453" s="126">
        <v>46</v>
      </c>
      <c r="B7453" s="126"/>
      <c r="C7453" s="127" t="s">
        <v>699</v>
      </c>
      <c r="D7453" s="204">
        <v>43098</v>
      </c>
      <c r="E7453" s="126" t="s">
        <v>14454</v>
      </c>
      <c r="F7453" s="126" t="s">
        <v>3</v>
      </c>
      <c r="G7453" s="126">
        <v>1582918</v>
      </c>
      <c r="H7453" s="126"/>
      <c r="I7453" s="130" t="s">
        <v>17377</v>
      </c>
      <c r="J7453" s="126"/>
      <c r="K7453" s="126"/>
      <c r="L7453" s="126"/>
      <c r="M7453" s="126"/>
      <c r="N7453" s="226">
        <v>0</v>
      </c>
      <c r="O7453" s="226">
        <v>280.24</v>
      </c>
      <c r="P7453" s="126" t="s">
        <v>12606</v>
      </c>
    </row>
    <row r="7454" spans="1:16" ht="51">
      <c r="A7454" s="126">
        <v>86</v>
      </c>
      <c r="B7454" s="126"/>
      <c r="C7454" s="127" t="s">
        <v>711</v>
      </c>
      <c r="D7454" s="204">
        <v>43098</v>
      </c>
      <c r="E7454" s="126" t="s">
        <v>14455</v>
      </c>
      <c r="F7454" s="126" t="s">
        <v>3</v>
      </c>
      <c r="G7454" s="126">
        <v>1582919</v>
      </c>
      <c r="H7454" s="126"/>
      <c r="I7454" s="130" t="s">
        <v>17378</v>
      </c>
      <c r="J7454" s="126"/>
      <c r="K7454" s="126"/>
      <c r="L7454" s="126"/>
      <c r="M7454" s="126"/>
      <c r="N7454" s="226">
        <v>0</v>
      </c>
      <c r="O7454" s="226">
        <v>17195.77</v>
      </c>
      <c r="P7454" s="126" t="s">
        <v>1331</v>
      </c>
    </row>
    <row r="7455" spans="1:16" ht="51">
      <c r="A7455" s="126">
        <v>513</v>
      </c>
      <c r="B7455" s="126"/>
      <c r="C7455" s="127" t="s">
        <v>201</v>
      </c>
      <c r="D7455" s="204">
        <v>43098</v>
      </c>
      <c r="E7455" s="126" t="s">
        <v>14456</v>
      </c>
      <c r="F7455" s="126" t="s">
        <v>3</v>
      </c>
      <c r="G7455" s="126">
        <v>1582921</v>
      </c>
      <c r="H7455" s="126"/>
      <c r="I7455" s="130" t="s">
        <v>17379</v>
      </c>
      <c r="J7455" s="126"/>
      <c r="K7455" s="126"/>
      <c r="L7455" s="126"/>
      <c r="M7455" s="126"/>
      <c r="N7455" s="226">
        <v>0</v>
      </c>
      <c r="O7455" s="226">
        <v>520</v>
      </c>
      <c r="P7455" s="126" t="s">
        <v>1331</v>
      </c>
    </row>
    <row r="7456" spans="1:16" ht="51">
      <c r="A7456" s="126">
        <v>513</v>
      </c>
      <c r="B7456" s="126"/>
      <c r="C7456" s="127" t="s">
        <v>201</v>
      </c>
      <c r="D7456" s="204">
        <v>43098</v>
      </c>
      <c r="E7456" s="126" t="s">
        <v>14457</v>
      </c>
      <c r="F7456" s="126" t="s">
        <v>3</v>
      </c>
      <c r="G7456" s="126">
        <v>1582922</v>
      </c>
      <c r="H7456" s="126"/>
      <c r="I7456" s="130" t="s">
        <v>17380</v>
      </c>
      <c r="J7456" s="126"/>
      <c r="K7456" s="126"/>
      <c r="L7456" s="126"/>
      <c r="M7456" s="126"/>
      <c r="N7456" s="226">
        <v>0</v>
      </c>
      <c r="O7456" s="226">
        <v>160</v>
      </c>
      <c r="P7456" s="126" t="s">
        <v>1331</v>
      </c>
    </row>
    <row r="7457" spans="1:16" ht="51">
      <c r="A7457" s="126">
        <v>513</v>
      </c>
      <c r="B7457" s="126"/>
      <c r="C7457" s="127" t="s">
        <v>201</v>
      </c>
      <c r="D7457" s="204">
        <v>43098</v>
      </c>
      <c r="E7457" s="126" t="s">
        <v>14458</v>
      </c>
      <c r="F7457" s="126" t="s">
        <v>3</v>
      </c>
      <c r="G7457" s="126">
        <v>1582924</v>
      </c>
      <c r="H7457" s="126"/>
      <c r="I7457" s="130" t="s">
        <v>17381</v>
      </c>
      <c r="J7457" s="126"/>
      <c r="K7457" s="126"/>
      <c r="L7457" s="126"/>
      <c r="M7457" s="126"/>
      <c r="N7457" s="226">
        <v>0</v>
      </c>
      <c r="O7457" s="226">
        <v>7835</v>
      </c>
      <c r="P7457" s="126" t="s">
        <v>1331</v>
      </c>
    </row>
    <row r="7458" spans="1:16" ht="51">
      <c r="A7458" s="126">
        <v>513</v>
      </c>
      <c r="B7458" s="126"/>
      <c r="C7458" s="127" t="s">
        <v>201</v>
      </c>
      <c r="D7458" s="204">
        <v>43098</v>
      </c>
      <c r="E7458" s="126" t="s">
        <v>14459</v>
      </c>
      <c r="F7458" s="126" t="s">
        <v>3</v>
      </c>
      <c r="G7458" s="126">
        <v>1582928</v>
      </c>
      <c r="H7458" s="126"/>
      <c r="I7458" s="130" t="s">
        <v>17382</v>
      </c>
      <c r="J7458" s="126"/>
      <c r="K7458" s="126"/>
      <c r="L7458" s="126"/>
      <c r="M7458" s="126"/>
      <c r="N7458" s="226">
        <v>0</v>
      </c>
      <c r="O7458" s="226">
        <v>7120.94</v>
      </c>
      <c r="P7458" s="126" t="s">
        <v>1331</v>
      </c>
    </row>
    <row r="7459" spans="1:16" ht="63.75">
      <c r="A7459" s="126">
        <v>340</v>
      </c>
      <c r="B7459" s="126"/>
      <c r="C7459" s="127" t="s">
        <v>815</v>
      </c>
      <c r="D7459" s="204">
        <v>43098</v>
      </c>
      <c r="E7459" s="126" t="s">
        <v>14460</v>
      </c>
      <c r="F7459" s="126" t="s">
        <v>3</v>
      </c>
      <c r="G7459" s="126">
        <v>1582929</v>
      </c>
      <c r="H7459" s="126"/>
      <c r="I7459" s="130" t="s">
        <v>17383</v>
      </c>
      <c r="J7459" s="126"/>
      <c r="K7459" s="126"/>
      <c r="L7459" s="126"/>
      <c r="M7459" s="126"/>
      <c r="N7459" s="226">
        <v>0</v>
      </c>
      <c r="O7459" s="226">
        <v>2004</v>
      </c>
      <c r="P7459" s="126" t="s">
        <v>1331</v>
      </c>
    </row>
    <row r="7460" spans="1:16" ht="51">
      <c r="A7460" s="126">
        <v>513</v>
      </c>
      <c r="B7460" s="126"/>
      <c r="C7460" s="127" t="s">
        <v>201</v>
      </c>
      <c r="D7460" s="204">
        <v>43098</v>
      </c>
      <c r="E7460" s="126" t="s">
        <v>14461</v>
      </c>
      <c r="F7460" s="126" t="s">
        <v>3</v>
      </c>
      <c r="G7460" s="126">
        <v>1582930</v>
      </c>
      <c r="H7460" s="126"/>
      <c r="I7460" s="130" t="s">
        <v>17384</v>
      </c>
      <c r="J7460" s="126"/>
      <c r="K7460" s="126"/>
      <c r="L7460" s="126"/>
      <c r="M7460" s="126"/>
      <c r="N7460" s="226">
        <v>0</v>
      </c>
      <c r="O7460" s="226">
        <v>87</v>
      </c>
      <c r="P7460" s="126" t="s">
        <v>1331</v>
      </c>
    </row>
    <row r="7461" spans="1:16" ht="51">
      <c r="A7461" s="126">
        <v>513</v>
      </c>
      <c r="B7461" s="126"/>
      <c r="C7461" s="127" t="s">
        <v>201</v>
      </c>
      <c r="D7461" s="204">
        <v>43098</v>
      </c>
      <c r="E7461" s="126" t="s">
        <v>14462</v>
      </c>
      <c r="F7461" s="126" t="s">
        <v>3</v>
      </c>
      <c r="G7461" s="126">
        <v>1582932</v>
      </c>
      <c r="H7461" s="126"/>
      <c r="I7461" s="130" t="s">
        <v>17385</v>
      </c>
      <c r="J7461" s="126"/>
      <c r="K7461" s="126"/>
      <c r="L7461" s="126"/>
      <c r="M7461" s="126"/>
      <c r="N7461" s="226">
        <v>0</v>
      </c>
      <c r="O7461" s="226">
        <v>15841</v>
      </c>
      <c r="P7461" s="126" t="s">
        <v>1331</v>
      </c>
    </row>
    <row r="7462" spans="1:16" ht="51">
      <c r="A7462" s="126">
        <v>340</v>
      </c>
      <c r="B7462" s="126"/>
      <c r="C7462" s="127" t="s">
        <v>815</v>
      </c>
      <c r="D7462" s="204">
        <v>43098</v>
      </c>
      <c r="E7462" s="126" t="s">
        <v>14463</v>
      </c>
      <c r="F7462" s="126" t="s">
        <v>3</v>
      </c>
      <c r="G7462" s="126">
        <v>1582934</v>
      </c>
      <c r="H7462" s="126"/>
      <c r="I7462" s="130" t="s">
        <v>17386</v>
      </c>
      <c r="J7462" s="126"/>
      <c r="K7462" s="126"/>
      <c r="L7462" s="126"/>
      <c r="M7462" s="126"/>
      <c r="N7462" s="226">
        <v>0</v>
      </c>
      <c r="O7462" s="226">
        <v>40</v>
      </c>
      <c r="P7462" s="126" t="s">
        <v>1331</v>
      </c>
    </row>
    <row r="7463" spans="1:16" ht="51">
      <c r="A7463" s="126">
        <v>513</v>
      </c>
      <c r="B7463" s="126"/>
      <c r="C7463" s="127" t="s">
        <v>201</v>
      </c>
      <c r="D7463" s="204">
        <v>43098</v>
      </c>
      <c r="E7463" s="126" t="s">
        <v>14464</v>
      </c>
      <c r="F7463" s="126" t="s">
        <v>3</v>
      </c>
      <c r="G7463" s="126">
        <v>1582937</v>
      </c>
      <c r="H7463" s="126"/>
      <c r="I7463" s="130" t="s">
        <v>17387</v>
      </c>
      <c r="J7463" s="126"/>
      <c r="K7463" s="126"/>
      <c r="L7463" s="126"/>
      <c r="M7463" s="126"/>
      <c r="N7463" s="226">
        <v>0</v>
      </c>
      <c r="O7463" s="226">
        <v>1113.4100000000001</v>
      </c>
      <c r="P7463" s="126" t="s">
        <v>1331</v>
      </c>
    </row>
    <row r="7464" spans="1:16" ht="51">
      <c r="A7464" s="126">
        <v>287</v>
      </c>
      <c r="B7464" s="126"/>
      <c r="C7464" s="127" t="s">
        <v>791</v>
      </c>
      <c r="D7464" s="204">
        <v>43098</v>
      </c>
      <c r="E7464" s="126" t="s">
        <v>14465</v>
      </c>
      <c r="F7464" s="126" t="s">
        <v>3</v>
      </c>
      <c r="G7464" s="126">
        <v>1582948</v>
      </c>
      <c r="H7464" s="126"/>
      <c r="I7464" s="130" t="s">
        <v>17388</v>
      </c>
      <c r="J7464" s="126"/>
      <c r="K7464" s="126"/>
      <c r="L7464" s="126"/>
      <c r="M7464" s="126"/>
      <c r="N7464" s="226">
        <v>0</v>
      </c>
      <c r="O7464" s="226">
        <v>21162.17</v>
      </c>
      <c r="P7464" s="126" t="s">
        <v>1331</v>
      </c>
    </row>
    <row r="7465" spans="1:16" ht="51">
      <c r="A7465" s="126">
        <v>35</v>
      </c>
      <c r="B7465" s="126"/>
      <c r="C7465" s="127" t="s">
        <v>697</v>
      </c>
      <c r="D7465" s="204">
        <v>43098</v>
      </c>
      <c r="E7465" s="126" t="s">
        <v>14466</v>
      </c>
      <c r="F7465" s="126" t="s">
        <v>3</v>
      </c>
      <c r="G7465" s="126">
        <v>1582951</v>
      </c>
      <c r="H7465" s="126"/>
      <c r="I7465" s="130" t="s">
        <v>17389</v>
      </c>
      <c r="J7465" s="126"/>
      <c r="K7465" s="126"/>
      <c r="L7465" s="126"/>
      <c r="M7465" s="126"/>
      <c r="N7465" s="226">
        <v>0</v>
      </c>
      <c r="O7465" s="226">
        <v>600</v>
      </c>
      <c r="P7465" s="126" t="s">
        <v>1331</v>
      </c>
    </row>
    <row r="7466" spans="1:16" ht="63.75">
      <c r="A7466" s="126">
        <v>35</v>
      </c>
      <c r="B7466" s="126"/>
      <c r="C7466" s="127" t="s">
        <v>697</v>
      </c>
      <c r="D7466" s="204">
        <v>43098</v>
      </c>
      <c r="E7466" s="126" t="s">
        <v>14467</v>
      </c>
      <c r="F7466" s="126" t="s">
        <v>3</v>
      </c>
      <c r="G7466" s="126">
        <v>1582953</v>
      </c>
      <c r="H7466" s="126"/>
      <c r="I7466" s="130" t="s">
        <v>17390</v>
      </c>
      <c r="J7466" s="126"/>
      <c r="K7466" s="126"/>
      <c r="L7466" s="126"/>
      <c r="M7466" s="126"/>
      <c r="N7466" s="226">
        <v>0</v>
      </c>
      <c r="O7466" s="226">
        <v>64270</v>
      </c>
      <c r="P7466" s="126" t="s">
        <v>1331</v>
      </c>
    </row>
    <row r="7467" spans="1:16" ht="51">
      <c r="A7467" s="126">
        <v>35</v>
      </c>
      <c r="B7467" s="126"/>
      <c r="C7467" s="127" t="s">
        <v>697</v>
      </c>
      <c r="D7467" s="204">
        <v>43098</v>
      </c>
      <c r="E7467" s="126" t="s">
        <v>14468</v>
      </c>
      <c r="F7467" s="126" t="s">
        <v>3</v>
      </c>
      <c r="G7467" s="126">
        <v>1582954</v>
      </c>
      <c r="H7467" s="126"/>
      <c r="I7467" s="130" t="s">
        <v>17391</v>
      </c>
      <c r="J7467" s="126"/>
      <c r="K7467" s="126"/>
      <c r="L7467" s="126"/>
      <c r="M7467" s="126"/>
      <c r="N7467" s="226">
        <v>0</v>
      </c>
      <c r="O7467" s="226">
        <v>3922</v>
      </c>
      <c r="P7467" s="126" t="s">
        <v>1331</v>
      </c>
    </row>
    <row r="7468" spans="1:16" ht="51">
      <c r="A7468" s="126">
        <v>35</v>
      </c>
      <c r="B7468" s="126"/>
      <c r="C7468" s="127" t="s">
        <v>697</v>
      </c>
      <c r="D7468" s="204">
        <v>43098</v>
      </c>
      <c r="E7468" s="126" t="s">
        <v>14469</v>
      </c>
      <c r="F7468" s="126" t="s">
        <v>3</v>
      </c>
      <c r="G7468" s="126">
        <v>1582955</v>
      </c>
      <c r="H7468" s="126"/>
      <c r="I7468" s="130" t="s">
        <v>17392</v>
      </c>
      <c r="J7468" s="126"/>
      <c r="K7468" s="126"/>
      <c r="L7468" s="126"/>
      <c r="M7468" s="126"/>
      <c r="N7468" s="226">
        <v>0</v>
      </c>
      <c r="O7468" s="226">
        <v>1110</v>
      </c>
      <c r="P7468" s="126" t="s">
        <v>1331</v>
      </c>
    </row>
    <row r="7469" spans="1:16" ht="51">
      <c r="A7469" s="126">
        <v>35</v>
      </c>
      <c r="B7469" s="126"/>
      <c r="C7469" s="127" t="s">
        <v>697</v>
      </c>
      <c r="D7469" s="204">
        <v>43098</v>
      </c>
      <c r="E7469" s="126" t="s">
        <v>14470</v>
      </c>
      <c r="F7469" s="126" t="s">
        <v>3</v>
      </c>
      <c r="G7469" s="126">
        <v>1582957</v>
      </c>
      <c r="H7469" s="126"/>
      <c r="I7469" s="130" t="s">
        <v>17393</v>
      </c>
      <c r="J7469" s="126"/>
      <c r="K7469" s="126"/>
      <c r="L7469" s="126"/>
      <c r="M7469" s="126"/>
      <c r="N7469" s="226">
        <v>0</v>
      </c>
      <c r="O7469" s="226">
        <v>100270</v>
      </c>
      <c r="P7469" s="126" t="s">
        <v>1331</v>
      </c>
    </row>
    <row r="7470" spans="1:16" ht="51">
      <c r="A7470" s="126">
        <v>35</v>
      </c>
      <c r="B7470" s="126"/>
      <c r="C7470" s="127" t="s">
        <v>697</v>
      </c>
      <c r="D7470" s="204">
        <v>43098</v>
      </c>
      <c r="E7470" s="126" t="s">
        <v>14471</v>
      </c>
      <c r="F7470" s="126" t="s">
        <v>3</v>
      </c>
      <c r="G7470" s="126">
        <v>1582958</v>
      </c>
      <c r="H7470" s="126"/>
      <c r="I7470" s="130" t="s">
        <v>17394</v>
      </c>
      <c r="J7470" s="126"/>
      <c r="K7470" s="126"/>
      <c r="L7470" s="126"/>
      <c r="M7470" s="126"/>
      <c r="N7470" s="226">
        <v>0</v>
      </c>
      <c r="O7470" s="226">
        <v>24340</v>
      </c>
      <c r="P7470" s="126" t="s">
        <v>1331</v>
      </c>
    </row>
    <row r="7471" spans="1:16" ht="51">
      <c r="A7471" s="126">
        <v>35</v>
      </c>
      <c r="B7471" s="126"/>
      <c r="C7471" s="127" t="s">
        <v>697</v>
      </c>
      <c r="D7471" s="204">
        <v>43098</v>
      </c>
      <c r="E7471" s="126" t="s">
        <v>14472</v>
      </c>
      <c r="F7471" s="126" t="s">
        <v>3</v>
      </c>
      <c r="G7471" s="126">
        <v>1582960</v>
      </c>
      <c r="H7471" s="126"/>
      <c r="I7471" s="130" t="s">
        <v>17395</v>
      </c>
      <c r="J7471" s="126"/>
      <c r="K7471" s="126"/>
      <c r="L7471" s="126"/>
      <c r="M7471" s="126"/>
      <c r="N7471" s="226">
        <v>0</v>
      </c>
      <c r="O7471" s="226">
        <v>24960</v>
      </c>
      <c r="P7471" s="126" t="s">
        <v>1331</v>
      </c>
    </row>
    <row r="7472" spans="1:16" ht="51">
      <c r="A7472" s="126">
        <v>35</v>
      </c>
      <c r="B7472" s="126"/>
      <c r="C7472" s="127" t="s">
        <v>697</v>
      </c>
      <c r="D7472" s="204">
        <v>43098</v>
      </c>
      <c r="E7472" s="126" t="s">
        <v>14473</v>
      </c>
      <c r="F7472" s="126" t="s">
        <v>3</v>
      </c>
      <c r="G7472" s="126">
        <v>1582963</v>
      </c>
      <c r="H7472" s="126"/>
      <c r="I7472" s="130" t="s">
        <v>17396</v>
      </c>
      <c r="J7472" s="126"/>
      <c r="K7472" s="126"/>
      <c r="L7472" s="126"/>
      <c r="M7472" s="126"/>
      <c r="N7472" s="226">
        <v>0</v>
      </c>
      <c r="O7472" s="226">
        <v>325472.5</v>
      </c>
      <c r="P7472" s="126" t="s">
        <v>1331</v>
      </c>
    </row>
    <row r="7473" spans="1:16" ht="63.75">
      <c r="A7473" s="126" t="s">
        <v>623</v>
      </c>
      <c r="B7473" s="126"/>
      <c r="C7473" s="127" t="s">
        <v>716</v>
      </c>
      <c r="D7473" s="204">
        <v>43098</v>
      </c>
      <c r="E7473" s="126" t="s">
        <v>14474</v>
      </c>
      <c r="F7473" s="126" t="s">
        <v>3</v>
      </c>
      <c r="G7473" s="126">
        <v>1582971</v>
      </c>
      <c r="H7473" s="126"/>
      <c r="I7473" s="130" t="s">
        <v>17397</v>
      </c>
      <c r="J7473" s="126"/>
      <c r="K7473" s="126"/>
      <c r="L7473" s="126"/>
      <c r="M7473" s="126"/>
      <c r="N7473" s="226">
        <v>0</v>
      </c>
      <c r="O7473" s="226">
        <v>638955.98</v>
      </c>
      <c r="P7473" s="126" t="s">
        <v>12606</v>
      </c>
    </row>
    <row r="7474" spans="1:16" ht="51">
      <c r="A7474" s="126">
        <v>283</v>
      </c>
      <c r="B7474" s="126"/>
      <c r="C7474" s="127" t="s">
        <v>146</v>
      </c>
      <c r="D7474" s="204">
        <v>43098</v>
      </c>
      <c r="E7474" s="126" t="s">
        <v>14475</v>
      </c>
      <c r="F7474" s="126" t="s">
        <v>3</v>
      </c>
      <c r="G7474" s="126">
        <v>1582982</v>
      </c>
      <c r="H7474" s="126"/>
      <c r="I7474" s="130" t="s">
        <v>17398</v>
      </c>
      <c r="J7474" s="126"/>
      <c r="K7474" s="126"/>
      <c r="L7474" s="126"/>
      <c r="M7474" s="126"/>
      <c r="N7474" s="226">
        <v>0</v>
      </c>
      <c r="O7474" s="226">
        <v>4479.2</v>
      </c>
      <c r="P7474" s="126" t="s">
        <v>1331</v>
      </c>
    </row>
    <row r="7475" spans="1:16" ht="51">
      <c r="A7475" s="126">
        <v>283</v>
      </c>
      <c r="B7475" s="126"/>
      <c r="C7475" s="127" t="s">
        <v>146</v>
      </c>
      <c r="D7475" s="204">
        <v>43098</v>
      </c>
      <c r="E7475" s="126" t="s">
        <v>14476</v>
      </c>
      <c r="F7475" s="126" t="s">
        <v>3</v>
      </c>
      <c r="G7475" s="126">
        <v>1582985</v>
      </c>
      <c r="H7475" s="126"/>
      <c r="I7475" s="130" t="s">
        <v>17399</v>
      </c>
      <c r="J7475" s="126"/>
      <c r="K7475" s="126"/>
      <c r="L7475" s="126"/>
      <c r="M7475" s="126"/>
      <c r="N7475" s="226">
        <v>0</v>
      </c>
      <c r="O7475" s="226">
        <v>6000</v>
      </c>
      <c r="P7475" s="126" t="s">
        <v>1331</v>
      </c>
    </row>
    <row r="7476" spans="1:16" ht="51">
      <c r="A7476" s="126">
        <v>283</v>
      </c>
      <c r="B7476" s="126"/>
      <c r="C7476" s="127" t="s">
        <v>146</v>
      </c>
      <c r="D7476" s="204">
        <v>43098</v>
      </c>
      <c r="E7476" s="126" t="s">
        <v>14477</v>
      </c>
      <c r="F7476" s="126" t="s">
        <v>3</v>
      </c>
      <c r="G7476" s="126">
        <v>1582988</v>
      </c>
      <c r="H7476" s="126"/>
      <c r="I7476" s="130" t="s">
        <v>17400</v>
      </c>
      <c r="J7476" s="126"/>
      <c r="K7476" s="126"/>
      <c r="L7476" s="126"/>
      <c r="M7476" s="126"/>
      <c r="N7476" s="226">
        <v>0</v>
      </c>
      <c r="O7476" s="226">
        <v>6000</v>
      </c>
      <c r="P7476" s="126" t="s">
        <v>1331</v>
      </c>
    </row>
    <row r="7477" spans="1:16" ht="51">
      <c r="A7477" s="126">
        <v>283</v>
      </c>
      <c r="B7477" s="126"/>
      <c r="C7477" s="127" t="s">
        <v>146</v>
      </c>
      <c r="D7477" s="204">
        <v>43098</v>
      </c>
      <c r="E7477" s="126" t="s">
        <v>14478</v>
      </c>
      <c r="F7477" s="126" t="s">
        <v>3</v>
      </c>
      <c r="G7477" s="126">
        <v>1582991</v>
      </c>
      <c r="H7477" s="126"/>
      <c r="I7477" s="130" t="s">
        <v>17401</v>
      </c>
      <c r="J7477" s="126"/>
      <c r="K7477" s="126"/>
      <c r="L7477" s="126"/>
      <c r="M7477" s="126"/>
      <c r="N7477" s="226">
        <v>0</v>
      </c>
      <c r="O7477" s="226">
        <v>22376.3</v>
      </c>
      <c r="P7477" s="126" t="s">
        <v>1331</v>
      </c>
    </row>
    <row r="7478" spans="1:16" ht="51">
      <c r="A7478" s="126">
        <v>283</v>
      </c>
      <c r="B7478" s="126"/>
      <c r="C7478" s="127" t="s">
        <v>146</v>
      </c>
      <c r="D7478" s="204">
        <v>43098</v>
      </c>
      <c r="E7478" s="126" t="s">
        <v>14479</v>
      </c>
      <c r="F7478" s="126" t="s">
        <v>3</v>
      </c>
      <c r="G7478" s="126">
        <v>1582994</v>
      </c>
      <c r="H7478" s="126"/>
      <c r="I7478" s="130" t="s">
        <v>17402</v>
      </c>
      <c r="J7478" s="126"/>
      <c r="K7478" s="126"/>
      <c r="L7478" s="126"/>
      <c r="M7478" s="126"/>
      <c r="N7478" s="226">
        <v>0</v>
      </c>
      <c r="O7478" s="226">
        <v>6311.7</v>
      </c>
      <c r="P7478" s="126" t="s">
        <v>1331</v>
      </c>
    </row>
    <row r="7479" spans="1:16" ht="63.75">
      <c r="A7479" s="126">
        <v>15</v>
      </c>
      <c r="B7479" s="126"/>
      <c r="C7479" s="127" t="s">
        <v>692</v>
      </c>
      <c r="D7479" s="204">
        <v>43098</v>
      </c>
      <c r="E7479" s="126" t="s">
        <v>14480</v>
      </c>
      <c r="F7479" s="126" t="s">
        <v>3</v>
      </c>
      <c r="G7479" s="126">
        <v>1582996</v>
      </c>
      <c r="H7479" s="126"/>
      <c r="I7479" s="130" t="s">
        <v>17403</v>
      </c>
      <c r="J7479" s="126"/>
      <c r="K7479" s="126"/>
      <c r="L7479" s="126"/>
      <c r="M7479" s="126"/>
      <c r="N7479" s="226">
        <v>0</v>
      </c>
      <c r="O7479" s="226">
        <v>633393.4</v>
      </c>
      <c r="P7479" s="126" t="s">
        <v>1331</v>
      </c>
    </row>
    <row r="7480" spans="1:16" ht="63.75">
      <c r="A7480" s="126">
        <v>15</v>
      </c>
      <c r="B7480" s="126"/>
      <c r="C7480" s="127" t="s">
        <v>692</v>
      </c>
      <c r="D7480" s="204">
        <v>43098</v>
      </c>
      <c r="E7480" s="126" t="s">
        <v>14481</v>
      </c>
      <c r="F7480" s="126" t="s">
        <v>3</v>
      </c>
      <c r="G7480" s="126">
        <v>1582998</v>
      </c>
      <c r="H7480" s="126"/>
      <c r="I7480" s="130" t="s">
        <v>17404</v>
      </c>
      <c r="J7480" s="126"/>
      <c r="K7480" s="126"/>
      <c r="L7480" s="126"/>
      <c r="M7480" s="126"/>
      <c r="N7480" s="226">
        <v>0</v>
      </c>
      <c r="O7480" s="226">
        <v>104500</v>
      </c>
      <c r="P7480" s="126" t="s">
        <v>1331</v>
      </c>
    </row>
    <row r="7481" spans="1:16" ht="63.75">
      <c r="A7481" s="126">
        <v>15</v>
      </c>
      <c r="B7481" s="126"/>
      <c r="C7481" s="127" t="s">
        <v>692</v>
      </c>
      <c r="D7481" s="204">
        <v>43098</v>
      </c>
      <c r="E7481" s="126" t="s">
        <v>14482</v>
      </c>
      <c r="F7481" s="126" t="s">
        <v>3</v>
      </c>
      <c r="G7481" s="126">
        <v>1583004</v>
      </c>
      <c r="H7481" s="126"/>
      <c r="I7481" s="130" t="s">
        <v>17405</v>
      </c>
      <c r="J7481" s="126"/>
      <c r="K7481" s="126"/>
      <c r="L7481" s="126"/>
      <c r="M7481" s="126"/>
      <c r="N7481" s="226">
        <v>0</v>
      </c>
      <c r="O7481" s="226">
        <v>27509.200000000001</v>
      </c>
      <c r="P7481" s="126" t="s">
        <v>1331</v>
      </c>
    </row>
    <row r="7482" spans="1:16" ht="51">
      <c r="A7482" s="126">
        <v>574</v>
      </c>
      <c r="B7482" s="126"/>
      <c r="C7482" s="127" t="s">
        <v>851</v>
      </c>
      <c r="D7482" s="204">
        <v>43098</v>
      </c>
      <c r="E7482" s="126" t="s">
        <v>14483</v>
      </c>
      <c r="F7482" s="126" t="s">
        <v>3</v>
      </c>
      <c r="G7482" s="126">
        <v>1583006</v>
      </c>
      <c r="H7482" s="126"/>
      <c r="I7482" s="130" t="s">
        <v>17406</v>
      </c>
      <c r="J7482" s="126"/>
      <c r="K7482" s="126"/>
      <c r="L7482" s="126"/>
      <c r="M7482" s="126"/>
      <c r="N7482" s="226">
        <v>0</v>
      </c>
      <c r="O7482" s="226">
        <v>55274.39</v>
      </c>
      <c r="P7482" s="126" t="s">
        <v>12606</v>
      </c>
    </row>
    <row r="7483" spans="1:16" ht="51">
      <c r="A7483" s="126">
        <v>574</v>
      </c>
      <c r="B7483" s="126"/>
      <c r="C7483" s="127" t="s">
        <v>851</v>
      </c>
      <c r="D7483" s="204">
        <v>43098</v>
      </c>
      <c r="E7483" s="126" t="s">
        <v>14484</v>
      </c>
      <c r="F7483" s="126" t="s">
        <v>3</v>
      </c>
      <c r="G7483" s="126">
        <v>1583009</v>
      </c>
      <c r="H7483" s="126"/>
      <c r="I7483" s="130" t="s">
        <v>17407</v>
      </c>
      <c r="J7483" s="126"/>
      <c r="K7483" s="126"/>
      <c r="L7483" s="126"/>
      <c r="M7483" s="126"/>
      <c r="N7483" s="226">
        <v>0</v>
      </c>
      <c r="O7483" s="226">
        <v>2418.1</v>
      </c>
      <c r="P7483" s="126" t="s">
        <v>1331</v>
      </c>
    </row>
    <row r="7484" spans="1:16" ht="63.75">
      <c r="A7484" s="126">
        <v>380</v>
      </c>
      <c r="B7484" s="126"/>
      <c r="C7484" s="127" t="s">
        <v>1512</v>
      </c>
      <c r="D7484" s="204">
        <v>43098</v>
      </c>
      <c r="E7484" s="126" t="s">
        <v>14485</v>
      </c>
      <c r="F7484" s="126" t="s">
        <v>3</v>
      </c>
      <c r="G7484" s="126">
        <v>1583013</v>
      </c>
      <c r="H7484" s="126"/>
      <c r="I7484" s="130" t="s">
        <v>17408</v>
      </c>
      <c r="J7484" s="126"/>
      <c r="K7484" s="126"/>
      <c r="L7484" s="126"/>
      <c r="M7484" s="126"/>
      <c r="N7484" s="226">
        <v>0</v>
      </c>
      <c r="O7484" s="226">
        <v>1115</v>
      </c>
      <c r="P7484" s="126" t="s">
        <v>1331</v>
      </c>
    </row>
    <row r="7485" spans="1:16" ht="51">
      <c r="A7485" s="126">
        <v>523</v>
      </c>
      <c r="B7485" s="126"/>
      <c r="C7485" s="127" t="s">
        <v>846</v>
      </c>
      <c r="D7485" s="204">
        <v>43098</v>
      </c>
      <c r="E7485" s="126" t="s">
        <v>14486</v>
      </c>
      <c r="F7485" s="126" t="s">
        <v>3</v>
      </c>
      <c r="G7485" s="126">
        <v>1583014</v>
      </c>
      <c r="H7485" s="126"/>
      <c r="I7485" s="130" t="s">
        <v>17409</v>
      </c>
      <c r="J7485" s="126"/>
      <c r="K7485" s="126"/>
      <c r="L7485" s="126"/>
      <c r="M7485" s="126"/>
      <c r="N7485" s="226">
        <v>0</v>
      </c>
      <c r="O7485" s="226">
        <v>160</v>
      </c>
      <c r="P7485" s="126" t="s">
        <v>1331</v>
      </c>
    </row>
    <row r="7486" spans="1:16" ht="51">
      <c r="A7486" s="126">
        <v>523</v>
      </c>
      <c r="B7486" s="126"/>
      <c r="C7486" s="127" t="s">
        <v>846</v>
      </c>
      <c r="D7486" s="204">
        <v>43098</v>
      </c>
      <c r="E7486" s="126" t="s">
        <v>14487</v>
      </c>
      <c r="F7486" s="126" t="s">
        <v>3</v>
      </c>
      <c r="G7486" s="126">
        <v>1583015</v>
      </c>
      <c r="H7486" s="126"/>
      <c r="I7486" s="130" t="s">
        <v>17410</v>
      </c>
      <c r="J7486" s="126"/>
      <c r="K7486" s="126"/>
      <c r="L7486" s="126"/>
      <c r="M7486" s="126"/>
      <c r="N7486" s="226">
        <v>0</v>
      </c>
      <c r="O7486" s="226">
        <v>695</v>
      </c>
      <c r="P7486" s="126" t="s">
        <v>1331</v>
      </c>
    </row>
    <row r="7487" spans="1:16" ht="51">
      <c r="A7487" s="126">
        <v>523</v>
      </c>
      <c r="B7487" s="126"/>
      <c r="C7487" s="127" t="s">
        <v>846</v>
      </c>
      <c r="D7487" s="204">
        <v>43098</v>
      </c>
      <c r="E7487" s="126" t="s">
        <v>14488</v>
      </c>
      <c r="F7487" s="126" t="s">
        <v>3</v>
      </c>
      <c r="G7487" s="126">
        <v>1583017</v>
      </c>
      <c r="H7487" s="126"/>
      <c r="I7487" s="130" t="s">
        <v>17411</v>
      </c>
      <c r="J7487" s="126"/>
      <c r="K7487" s="126"/>
      <c r="L7487" s="126"/>
      <c r="M7487" s="126"/>
      <c r="N7487" s="226">
        <v>0</v>
      </c>
      <c r="O7487" s="226">
        <v>316</v>
      </c>
      <c r="P7487" s="126" t="s">
        <v>1331</v>
      </c>
    </row>
    <row r="7488" spans="1:16" ht="51">
      <c r="A7488" s="126">
        <v>523</v>
      </c>
      <c r="B7488" s="126"/>
      <c r="C7488" s="127" t="s">
        <v>846</v>
      </c>
      <c r="D7488" s="204">
        <v>43098</v>
      </c>
      <c r="E7488" s="126" t="s">
        <v>14489</v>
      </c>
      <c r="F7488" s="126" t="s">
        <v>3</v>
      </c>
      <c r="G7488" s="126">
        <v>1583019</v>
      </c>
      <c r="H7488" s="126"/>
      <c r="I7488" s="130" t="s">
        <v>17412</v>
      </c>
      <c r="J7488" s="126"/>
      <c r="K7488" s="126"/>
      <c r="L7488" s="126"/>
      <c r="M7488" s="126"/>
      <c r="N7488" s="226">
        <v>0</v>
      </c>
      <c r="O7488" s="226">
        <v>655</v>
      </c>
      <c r="P7488" s="126" t="s">
        <v>1331</v>
      </c>
    </row>
    <row r="7489" spans="1:16" ht="51">
      <c r="A7489" s="126">
        <v>523</v>
      </c>
      <c r="B7489" s="126"/>
      <c r="C7489" s="127" t="s">
        <v>846</v>
      </c>
      <c r="D7489" s="204">
        <v>43098</v>
      </c>
      <c r="E7489" s="126" t="s">
        <v>14490</v>
      </c>
      <c r="F7489" s="126" t="s">
        <v>3</v>
      </c>
      <c r="G7489" s="126">
        <v>1583021</v>
      </c>
      <c r="H7489" s="126"/>
      <c r="I7489" s="130" t="s">
        <v>17413</v>
      </c>
      <c r="J7489" s="126"/>
      <c r="K7489" s="126"/>
      <c r="L7489" s="126"/>
      <c r="M7489" s="126"/>
      <c r="N7489" s="226">
        <v>0</v>
      </c>
      <c r="O7489" s="226">
        <v>24.82</v>
      </c>
      <c r="P7489" s="126" t="s">
        <v>1331</v>
      </c>
    </row>
    <row r="7490" spans="1:16" ht="51">
      <c r="A7490" s="126">
        <v>25</v>
      </c>
      <c r="B7490" s="126"/>
      <c r="C7490" s="127" t="s">
        <v>695</v>
      </c>
      <c r="D7490" s="204">
        <v>43098</v>
      </c>
      <c r="E7490" s="126" t="s">
        <v>14491</v>
      </c>
      <c r="F7490" s="126" t="s">
        <v>3</v>
      </c>
      <c r="G7490" s="126">
        <v>1583023</v>
      </c>
      <c r="H7490" s="126"/>
      <c r="I7490" s="130" t="s">
        <v>17414</v>
      </c>
      <c r="J7490" s="126"/>
      <c r="K7490" s="126"/>
      <c r="L7490" s="126"/>
      <c r="M7490" s="126"/>
      <c r="N7490" s="226">
        <v>0</v>
      </c>
      <c r="O7490" s="226">
        <v>3026.3</v>
      </c>
      <c r="P7490" s="126" t="s">
        <v>1331</v>
      </c>
    </row>
    <row r="7491" spans="1:16" ht="51">
      <c r="A7491" s="126">
        <v>523</v>
      </c>
      <c r="B7491" s="126"/>
      <c r="C7491" s="127" t="s">
        <v>846</v>
      </c>
      <c r="D7491" s="204">
        <v>43098</v>
      </c>
      <c r="E7491" s="126" t="s">
        <v>14492</v>
      </c>
      <c r="F7491" s="126" t="s">
        <v>3</v>
      </c>
      <c r="G7491" s="126">
        <v>1583024</v>
      </c>
      <c r="H7491" s="126"/>
      <c r="I7491" s="130" t="s">
        <v>17415</v>
      </c>
      <c r="J7491" s="126"/>
      <c r="K7491" s="126"/>
      <c r="L7491" s="126"/>
      <c r="M7491" s="126"/>
      <c r="N7491" s="226">
        <v>0</v>
      </c>
      <c r="O7491" s="226">
        <v>1.88</v>
      </c>
      <c r="P7491" s="126" t="s">
        <v>1331</v>
      </c>
    </row>
    <row r="7492" spans="1:16" ht="51">
      <c r="A7492" s="126">
        <v>523</v>
      </c>
      <c r="B7492" s="126"/>
      <c r="C7492" s="127" t="s">
        <v>846</v>
      </c>
      <c r="D7492" s="204">
        <v>43098</v>
      </c>
      <c r="E7492" s="126" t="s">
        <v>14493</v>
      </c>
      <c r="F7492" s="126" t="s">
        <v>3</v>
      </c>
      <c r="G7492" s="126">
        <v>1583027</v>
      </c>
      <c r="H7492" s="126"/>
      <c r="I7492" s="130" t="s">
        <v>17416</v>
      </c>
      <c r="J7492" s="126"/>
      <c r="K7492" s="126"/>
      <c r="L7492" s="126"/>
      <c r="M7492" s="126"/>
      <c r="N7492" s="226">
        <v>0</v>
      </c>
      <c r="O7492" s="226">
        <v>5.85</v>
      </c>
      <c r="P7492" s="126" t="s">
        <v>1331</v>
      </c>
    </row>
    <row r="7493" spans="1:16" ht="51">
      <c r="A7493" s="126">
        <v>523</v>
      </c>
      <c r="B7493" s="126"/>
      <c r="C7493" s="127" t="s">
        <v>846</v>
      </c>
      <c r="D7493" s="204">
        <v>43098</v>
      </c>
      <c r="E7493" s="126" t="s">
        <v>14494</v>
      </c>
      <c r="F7493" s="126" t="s">
        <v>3</v>
      </c>
      <c r="G7493" s="126">
        <v>1583030</v>
      </c>
      <c r="H7493" s="126"/>
      <c r="I7493" s="130" t="s">
        <v>17417</v>
      </c>
      <c r="J7493" s="126"/>
      <c r="K7493" s="126"/>
      <c r="L7493" s="126"/>
      <c r="M7493" s="126"/>
      <c r="N7493" s="226">
        <v>0</v>
      </c>
      <c r="O7493" s="226">
        <v>3.48</v>
      </c>
      <c r="P7493" s="126" t="s">
        <v>1331</v>
      </c>
    </row>
    <row r="7494" spans="1:16" ht="51">
      <c r="A7494" s="126">
        <v>523</v>
      </c>
      <c r="B7494" s="126"/>
      <c r="C7494" s="127" t="s">
        <v>846</v>
      </c>
      <c r="D7494" s="204">
        <v>43098</v>
      </c>
      <c r="E7494" s="126" t="s">
        <v>14495</v>
      </c>
      <c r="F7494" s="126" t="s">
        <v>3</v>
      </c>
      <c r="G7494" s="126">
        <v>1583035</v>
      </c>
      <c r="H7494" s="126"/>
      <c r="I7494" s="130" t="s">
        <v>17418</v>
      </c>
      <c r="J7494" s="126"/>
      <c r="K7494" s="126"/>
      <c r="L7494" s="126"/>
      <c r="M7494" s="126"/>
      <c r="N7494" s="226">
        <v>0</v>
      </c>
      <c r="O7494" s="226">
        <v>16.420000000000002</v>
      </c>
      <c r="P7494" s="126" t="s">
        <v>1331</v>
      </c>
    </row>
    <row r="7495" spans="1:16" ht="51">
      <c r="A7495" s="126">
        <v>523</v>
      </c>
      <c r="B7495" s="126"/>
      <c r="C7495" s="127" t="s">
        <v>846</v>
      </c>
      <c r="D7495" s="204">
        <v>43098</v>
      </c>
      <c r="E7495" s="126" t="s">
        <v>14496</v>
      </c>
      <c r="F7495" s="126" t="s">
        <v>3</v>
      </c>
      <c r="G7495" s="126">
        <v>1583037</v>
      </c>
      <c r="H7495" s="126"/>
      <c r="I7495" s="130" t="s">
        <v>17419</v>
      </c>
      <c r="J7495" s="126"/>
      <c r="K7495" s="126"/>
      <c r="L7495" s="126"/>
      <c r="M7495" s="126"/>
      <c r="N7495" s="226">
        <v>0</v>
      </c>
      <c r="O7495" s="226">
        <v>3</v>
      </c>
      <c r="P7495" s="126" t="s">
        <v>1331</v>
      </c>
    </row>
    <row r="7496" spans="1:16" ht="51">
      <c r="A7496" s="126">
        <v>523</v>
      </c>
      <c r="B7496" s="126"/>
      <c r="C7496" s="127" t="s">
        <v>846</v>
      </c>
      <c r="D7496" s="204">
        <v>43098</v>
      </c>
      <c r="E7496" s="126" t="s">
        <v>14497</v>
      </c>
      <c r="F7496" s="126" t="s">
        <v>3</v>
      </c>
      <c r="G7496" s="126">
        <v>1583039</v>
      </c>
      <c r="H7496" s="126"/>
      <c r="I7496" s="130" t="s">
        <v>17420</v>
      </c>
      <c r="J7496" s="126"/>
      <c r="K7496" s="126"/>
      <c r="L7496" s="126"/>
      <c r="M7496" s="126"/>
      <c r="N7496" s="226">
        <v>0</v>
      </c>
      <c r="O7496" s="226">
        <v>304.12</v>
      </c>
      <c r="P7496" s="126" t="s">
        <v>1331</v>
      </c>
    </row>
    <row r="7497" spans="1:16" ht="51">
      <c r="A7497" s="126">
        <v>523</v>
      </c>
      <c r="B7497" s="126"/>
      <c r="C7497" s="127" t="s">
        <v>846</v>
      </c>
      <c r="D7497" s="204">
        <v>43098</v>
      </c>
      <c r="E7497" s="126" t="s">
        <v>14498</v>
      </c>
      <c r="F7497" s="126" t="s">
        <v>3</v>
      </c>
      <c r="G7497" s="126">
        <v>1583042</v>
      </c>
      <c r="H7497" s="126"/>
      <c r="I7497" s="130" t="s">
        <v>17421</v>
      </c>
      <c r="J7497" s="126"/>
      <c r="K7497" s="126"/>
      <c r="L7497" s="126"/>
      <c r="M7497" s="126"/>
      <c r="N7497" s="226">
        <v>0</v>
      </c>
      <c r="O7497" s="226">
        <v>868.68</v>
      </c>
      <c r="P7497" s="126" t="s">
        <v>1331</v>
      </c>
    </row>
    <row r="7498" spans="1:16" ht="51">
      <c r="A7498" s="126" t="s">
        <v>620</v>
      </c>
      <c r="B7498" s="126"/>
      <c r="C7498" s="127" t="s">
        <v>714</v>
      </c>
      <c r="D7498" s="204">
        <v>43098</v>
      </c>
      <c r="E7498" s="126" t="s">
        <v>14499</v>
      </c>
      <c r="F7498" s="126" t="s">
        <v>3</v>
      </c>
      <c r="G7498" s="126">
        <v>1583044</v>
      </c>
      <c r="H7498" s="126"/>
      <c r="I7498" s="130" t="s">
        <v>17422</v>
      </c>
      <c r="J7498" s="126"/>
      <c r="K7498" s="126"/>
      <c r="L7498" s="126"/>
      <c r="M7498" s="126"/>
      <c r="N7498" s="226">
        <v>0</v>
      </c>
      <c r="O7498" s="226">
        <v>34850</v>
      </c>
      <c r="P7498" s="126" t="s">
        <v>1331</v>
      </c>
    </row>
    <row r="7499" spans="1:16" ht="51">
      <c r="A7499" s="126">
        <v>523</v>
      </c>
      <c r="B7499" s="126"/>
      <c r="C7499" s="127" t="s">
        <v>846</v>
      </c>
      <c r="D7499" s="204">
        <v>43098</v>
      </c>
      <c r="E7499" s="126" t="s">
        <v>14500</v>
      </c>
      <c r="F7499" s="126" t="s">
        <v>3</v>
      </c>
      <c r="G7499" s="126">
        <v>1583045</v>
      </c>
      <c r="H7499" s="126"/>
      <c r="I7499" s="130" t="s">
        <v>17423</v>
      </c>
      <c r="J7499" s="126"/>
      <c r="K7499" s="126"/>
      <c r="L7499" s="126"/>
      <c r="M7499" s="126"/>
      <c r="N7499" s="226">
        <v>0</v>
      </c>
      <c r="O7499" s="226">
        <v>29</v>
      </c>
      <c r="P7499" s="126" t="s">
        <v>1331</v>
      </c>
    </row>
    <row r="7500" spans="1:16" ht="51">
      <c r="A7500" s="126">
        <v>523</v>
      </c>
      <c r="B7500" s="126"/>
      <c r="C7500" s="127" t="s">
        <v>846</v>
      </c>
      <c r="D7500" s="204">
        <v>43098</v>
      </c>
      <c r="E7500" s="126" t="s">
        <v>14501</v>
      </c>
      <c r="F7500" s="126" t="s">
        <v>3</v>
      </c>
      <c r="G7500" s="126">
        <v>1583049</v>
      </c>
      <c r="H7500" s="126"/>
      <c r="I7500" s="130" t="s">
        <v>17424</v>
      </c>
      <c r="J7500" s="126"/>
      <c r="K7500" s="126"/>
      <c r="L7500" s="126"/>
      <c r="M7500" s="126"/>
      <c r="N7500" s="226">
        <v>0</v>
      </c>
      <c r="O7500" s="226">
        <v>516.25</v>
      </c>
      <c r="P7500" s="126" t="s">
        <v>1331</v>
      </c>
    </row>
    <row r="7501" spans="1:16" ht="51">
      <c r="A7501" s="126">
        <v>523</v>
      </c>
      <c r="B7501" s="126"/>
      <c r="C7501" s="127" t="s">
        <v>846</v>
      </c>
      <c r="D7501" s="204">
        <v>43098</v>
      </c>
      <c r="E7501" s="126" t="s">
        <v>14502</v>
      </c>
      <c r="F7501" s="126" t="s">
        <v>3</v>
      </c>
      <c r="G7501" s="126">
        <v>1583050</v>
      </c>
      <c r="H7501" s="126"/>
      <c r="I7501" s="130" t="s">
        <v>17425</v>
      </c>
      <c r="J7501" s="126"/>
      <c r="K7501" s="126"/>
      <c r="L7501" s="126"/>
      <c r="M7501" s="126"/>
      <c r="N7501" s="226">
        <v>0</v>
      </c>
      <c r="O7501" s="226">
        <v>792.71</v>
      </c>
      <c r="P7501" s="126" t="s">
        <v>1331</v>
      </c>
    </row>
    <row r="7502" spans="1:16" ht="51">
      <c r="A7502" s="126">
        <v>15</v>
      </c>
      <c r="B7502" s="126"/>
      <c r="C7502" s="127" t="s">
        <v>692</v>
      </c>
      <c r="D7502" s="204">
        <v>43098</v>
      </c>
      <c r="E7502" s="126" t="s">
        <v>14503</v>
      </c>
      <c r="F7502" s="126" t="s">
        <v>3</v>
      </c>
      <c r="G7502" s="126">
        <v>1583052</v>
      </c>
      <c r="H7502" s="126"/>
      <c r="I7502" s="130" t="s">
        <v>17426</v>
      </c>
      <c r="J7502" s="126"/>
      <c r="K7502" s="126"/>
      <c r="L7502" s="126"/>
      <c r="M7502" s="126"/>
      <c r="N7502" s="226">
        <v>0</v>
      </c>
      <c r="O7502" s="226">
        <v>233759.16</v>
      </c>
      <c r="P7502" s="126" t="s">
        <v>1331</v>
      </c>
    </row>
    <row r="7503" spans="1:16" ht="51">
      <c r="A7503" s="126">
        <v>523</v>
      </c>
      <c r="B7503" s="126"/>
      <c r="C7503" s="127" t="s">
        <v>846</v>
      </c>
      <c r="D7503" s="204">
        <v>43098</v>
      </c>
      <c r="E7503" s="126" t="s">
        <v>14504</v>
      </c>
      <c r="F7503" s="126" t="s">
        <v>3</v>
      </c>
      <c r="G7503" s="126">
        <v>1583054</v>
      </c>
      <c r="H7503" s="126"/>
      <c r="I7503" s="130" t="s">
        <v>17427</v>
      </c>
      <c r="J7503" s="126"/>
      <c r="K7503" s="126"/>
      <c r="L7503" s="126"/>
      <c r="M7503" s="126"/>
      <c r="N7503" s="226">
        <v>0</v>
      </c>
      <c r="O7503" s="226">
        <v>623.16</v>
      </c>
      <c r="P7503" s="126" t="s">
        <v>1331</v>
      </c>
    </row>
    <row r="7504" spans="1:16" ht="51">
      <c r="A7504" s="126">
        <v>523</v>
      </c>
      <c r="B7504" s="126"/>
      <c r="C7504" s="127" t="s">
        <v>846</v>
      </c>
      <c r="D7504" s="204">
        <v>43098</v>
      </c>
      <c r="E7504" s="126" t="s">
        <v>14505</v>
      </c>
      <c r="F7504" s="126" t="s">
        <v>3</v>
      </c>
      <c r="G7504" s="126">
        <v>1583058</v>
      </c>
      <c r="H7504" s="126"/>
      <c r="I7504" s="130" t="s">
        <v>17428</v>
      </c>
      <c r="J7504" s="126"/>
      <c r="K7504" s="126"/>
      <c r="L7504" s="126"/>
      <c r="M7504" s="126"/>
      <c r="N7504" s="226">
        <v>0</v>
      </c>
      <c r="O7504" s="226">
        <v>6379</v>
      </c>
      <c r="P7504" s="126" t="s">
        <v>1331</v>
      </c>
    </row>
    <row r="7505" spans="1:16" ht="51">
      <c r="A7505" s="126">
        <v>661</v>
      </c>
      <c r="B7505" s="126"/>
      <c r="C7505" s="127" t="s">
        <v>235</v>
      </c>
      <c r="D7505" s="204">
        <v>43098</v>
      </c>
      <c r="E7505" s="126" t="s">
        <v>14506</v>
      </c>
      <c r="F7505" s="126" t="s">
        <v>3</v>
      </c>
      <c r="G7505" s="126">
        <v>1583064</v>
      </c>
      <c r="H7505" s="126"/>
      <c r="I7505" s="130" t="s">
        <v>17429</v>
      </c>
      <c r="J7505" s="126"/>
      <c r="K7505" s="126"/>
      <c r="L7505" s="126"/>
      <c r="M7505" s="126"/>
      <c r="N7505" s="226">
        <v>0</v>
      </c>
      <c r="O7505" s="226">
        <v>20050.38</v>
      </c>
      <c r="P7505" s="126" t="s">
        <v>1331</v>
      </c>
    </row>
    <row r="7506" spans="1:16" ht="51">
      <c r="A7506" s="126">
        <v>46</v>
      </c>
      <c r="B7506" s="126"/>
      <c r="C7506" s="127" t="s">
        <v>699</v>
      </c>
      <c r="D7506" s="204">
        <v>43098</v>
      </c>
      <c r="E7506" s="126" t="s">
        <v>14507</v>
      </c>
      <c r="F7506" s="126" t="s">
        <v>3</v>
      </c>
      <c r="G7506" s="126">
        <v>1583114</v>
      </c>
      <c r="H7506" s="126"/>
      <c r="I7506" s="130" t="s">
        <v>17430</v>
      </c>
      <c r="J7506" s="126"/>
      <c r="K7506" s="126"/>
      <c r="L7506" s="126"/>
      <c r="M7506" s="126"/>
      <c r="N7506" s="226">
        <v>0</v>
      </c>
      <c r="O7506" s="226">
        <v>75000</v>
      </c>
      <c r="P7506" s="126" t="s">
        <v>1331</v>
      </c>
    </row>
    <row r="7507" spans="1:16" ht="63.75">
      <c r="A7507" s="126" t="s">
        <v>620</v>
      </c>
      <c r="B7507" s="126"/>
      <c r="C7507" s="127" t="s">
        <v>714</v>
      </c>
      <c r="D7507" s="204">
        <v>43098</v>
      </c>
      <c r="E7507" s="126" t="s">
        <v>14508</v>
      </c>
      <c r="F7507" s="126" t="s">
        <v>3</v>
      </c>
      <c r="G7507" s="126">
        <v>1583120</v>
      </c>
      <c r="H7507" s="126"/>
      <c r="I7507" s="130" t="s">
        <v>17431</v>
      </c>
      <c r="J7507" s="126"/>
      <c r="K7507" s="126"/>
      <c r="L7507" s="126"/>
      <c r="M7507" s="126"/>
      <c r="N7507" s="226">
        <v>0</v>
      </c>
      <c r="O7507" s="226">
        <v>1449</v>
      </c>
      <c r="P7507" s="126" t="s">
        <v>1331</v>
      </c>
    </row>
    <row r="7508" spans="1:16" ht="76.5">
      <c r="A7508" s="126" t="s">
        <v>620</v>
      </c>
      <c r="B7508" s="126"/>
      <c r="C7508" s="127" t="s">
        <v>714</v>
      </c>
      <c r="D7508" s="204">
        <v>43098</v>
      </c>
      <c r="E7508" s="126" t="s">
        <v>14509</v>
      </c>
      <c r="F7508" s="126" t="s">
        <v>3</v>
      </c>
      <c r="G7508" s="126">
        <v>1583130</v>
      </c>
      <c r="H7508" s="126"/>
      <c r="I7508" s="130" t="s">
        <v>17432</v>
      </c>
      <c r="J7508" s="126"/>
      <c r="K7508" s="126"/>
      <c r="L7508" s="126"/>
      <c r="M7508" s="126"/>
      <c r="N7508" s="226">
        <v>0</v>
      </c>
      <c r="O7508" s="226">
        <v>10833.02</v>
      </c>
      <c r="P7508" s="126" t="s">
        <v>1331</v>
      </c>
    </row>
    <row r="7509" spans="1:16" ht="51">
      <c r="A7509" s="126" t="s">
        <v>620</v>
      </c>
      <c r="B7509" s="126"/>
      <c r="C7509" s="127" t="s">
        <v>714</v>
      </c>
      <c r="D7509" s="204">
        <v>43098</v>
      </c>
      <c r="E7509" s="126" t="s">
        <v>14510</v>
      </c>
      <c r="F7509" s="126" t="s">
        <v>3</v>
      </c>
      <c r="G7509" s="126">
        <v>1583136</v>
      </c>
      <c r="H7509" s="126"/>
      <c r="I7509" s="130" t="s">
        <v>17433</v>
      </c>
      <c r="J7509" s="126"/>
      <c r="K7509" s="126"/>
      <c r="L7509" s="126"/>
      <c r="M7509" s="126"/>
      <c r="N7509" s="226">
        <v>0</v>
      </c>
      <c r="O7509" s="226">
        <v>210</v>
      </c>
      <c r="P7509" s="126" t="s">
        <v>1331</v>
      </c>
    </row>
    <row r="7510" spans="1:16" ht="63.75">
      <c r="A7510" s="126" t="s">
        <v>620</v>
      </c>
      <c r="B7510" s="126"/>
      <c r="C7510" s="127" t="s">
        <v>714</v>
      </c>
      <c r="D7510" s="204">
        <v>43098</v>
      </c>
      <c r="E7510" s="126" t="s">
        <v>14511</v>
      </c>
      <c r="F7510" s="126" t="s">
        <v>3</v>
      </c>
      <c r="G7510" s="126">
        <v>1583142</v>
      </c>
      <c r="H7510" s="126"/>
      <c r="I7510" s="130" t="s">
        <v>17434</v>
      </c>
      <c r="J7510" s="126"/>
      <c r="K7510" s="126"/>
      <c r="L7510" s="126"/>
      <c r="M7510" s="126"/>
      <c r="N7510" s="226">
        <v>0</v>
      </c>
      <c r="O7510" s="226">
        <v>9347.66</v>
      </c>
      <c r="P7510" s="126" t="s">
        <v>1331</v>
      </c>
    </row>
    <row r="7511" spans="1:16" ht="51">
      <c r="A7511" s="126">
        <v>290</v>
      </c>
      <c r="B7511" s="126"/>
      <c r="C7511" s="127" t="s">
        <v>794</v>
      </c>
      <c r="D7511" s="204">
        <v>43098</v>
      </c>
      <c r="E7511" s="126" t="s">
        <v>14512</v>
      </c>
      <c r="F7511" s="126" t="s">
        <v>3</v>
      </c>
      <c r="G7511" s="126">
        <v>1583164</v>
      </c>
      <c r="H7511" s="126"/>
      <c r="I7511" s="130" t="s">
        <v>17435</v>
      </c>
      <c r="J7511" s="126"/>
      <c r="K7511" s="126"/>
      <c r="L7511" s="126"/>
      <c r="M7511" s="126"/>
      <c r="N7511" s="226">
        <v>0</v>
      </c>
      <c r="O7511" s="226">
        <v>11777.58</v>
      </c>
      <c r="P7511" s="126" t="s">
        <v>1331</v>
      </c>
    </row>
    <row r="7512" spans="1:16" ht="51">
      <c r="A7512" s="126">
        <v>670</v>
      </c>
      <c r="B7512" s="126"/>
      <c r="C7512" s="127" t="s">
        <v>236</v>
      </c>
      <c r="D7512" s="204">
        <v>43098</v>
      </c>
      <c r="E7512" s="126" t="s">
        <v>14513</v>
      </c>
      <c r="F7512" s="126" t="s">
        <v>3</v>
      </c>
      <c r="G7512" s="126">
        <v>1583175</v>
      </c>
      <c r="H7512" s="126"/>
      <c r="I7512" s="130" t="s">
        <v>17436</v>
      </c>
      <c r="J7512" s="126"/>
      <c r="K7512" s="126"/>
      <c r="L7512" s="126"/>
      <c r="M7512" s="126"/>
      <c r="N7512" s="226">
        <v>0</v>
      </c>
      <c r="O7512" s="226">
        <v>22640</v>
      </c>
      <c r="P7512" s="126" t="s">
        <v>1331</v>
      </c>
    </row>
    <row r="7513" spans="1:16" ht="51">
      <c r="A7513" s="126">
        <v>46</v>
      </c>
      <c r="B7513" s="126"/>
      <c r="C7513" s="127" t="s">
        <v>699</v>
      </c>
      <c r="D7513" s="204">
        <v>43098</v>
      </c>
      <c r="E7513" s="126" t="s">
        <v>14514</v>
      </c>
      <c r="F7513" s="126" t="s">
        <v>3</v>
      </c>
      <c r="G7513" s="126">
        <v>1583255</v>
      </c>
      <c r="H7513" s="126"/>
      <c r="I7513" s="130" t="s">
        <v>17437</v>
      </c>
      <c r="J7513" s="126"/>
      <c r="K7513" s="126"/>
      <c r="L7513" s="126"/>
      <c r="M7513" s="126"/>
      <c r="N7513" s="226">
        <v>0</v>
      </c>
      <c r="O7513" s="226">
        <v>1103.56</v>
      </c>
      <c r="P7513" s="126" t="s">
        <v>1331</v>
      </c>
    </row>
    <row r="7514" spans="1:16" ht="51">
      <c r="A7514" s="126">
        <v>86</v>
      </c>
      <c r="B7514" s="126"/>
      <c r="C7514" s="127" t="s">
        <v>711</v>
      </c>
      <c r="D7514" s="204">
        <v>43098</v>
      </c>
      <c r="E7514" s="126" t="s">
        <v>14515</v>
      </c>
      <c r="F7514" s="126" t="s">
        <v>3</v>
      </c>
      <c r="G7514" s="126">
        <v>1583262</v>
      </c>
      <c r="H7514" s="126"/>
      <c r="I7514" s="130" t="s">
        <v>17438</v>
      </c>
      <c r="J7514" s="126"/>
      <c r="K7514" s="126"/>
      <c r="L7514" s="126"/>
      <c r="M7514" s="126"/>
      <c r="N7514" s="226">
        <v>0</v>
      </c>
      <c r="O7514" s="226">
        <v>40119.17</v>
      </c>
      <c r="P7514" s="126" t="s">
        <v>1331</v>
      </c>
    </row>
    <row r="7515" spans="1:16" ht="51">
      <c r="A7515" s="126">
        <v>86</v>
      </c>
      <c r="B7515" s="126"/>
      <c r="C7515" s="127" t="s">
        <v>711</v>
      </c>
      <c r="D7515" s="204">
        <v>43098</v>
      </c>
      <c r="E7515" s="126" t="s">
        <v>14516</v>
      </c>
      <c r="F7515" s="126" t="s">
        <v>3</v>
      </c>
      <c r="G7515" s="126">
        <v>1583266</v>
      </c>
      <c r="H7515" s="126"/>
      <c r="I7515" s="130" t="s">
        <v>17439</v>
      </c>
      <c r="J7515" s="126"/>
      <c r="K7515" s="126"/>
      <c r="L7515" s="126"/>
      <c r="M7515" s="126"/>
      <c r="N7515" s="226">
        <v>0</v>
      </c>
      <c r="O7515" s="226">
        <v>108300</v>
      </c>
      <c r="P7515" s="126" t="s">
        <v>1331</v>
      </c>
    </row>
    <row r="7516" spans="1:16" ht="51">
      <c r="A7516" s="126">
        <v>578</v>
      </c>
      <c r="B7516" s="126"/>
      <c r="C7516" s="127" t="s">
        <v>854</v>
      </c>
      <c r="D7516" s="204">
        <v>43098</v>
      </c>
      <c r="E7516" s="126" t="s">
        <v>14517</v>
      </c>
      <c r="F7516" s="126" t="s">
        <v>3</v>
      </c>
      <c r="G7516" s="126">
        <v>1583270</v>
      </c>
      <c r="H7516" s="126"/>
      <c r="I7516" s="130" t="s">
        <v>17440</v>
      </c>
      <c r="J7516" s="126"/>
      <c r="K7516" s="126"/>
      <c r="L7516" s="126"/>
      <c r="M7516" s="126"/>
      <c r="N7516" s="226">
        <v>0</v>
      </c>
      <c r="O7516" s="226">
        <v>387</v>
      </c>
      <c r="P7516" s="126" t="s">
        <v>1331</v>
      </c>
    </row>
    <row r="7517" spans="1:16" ht="51">
      <c r="A7517" s="126">
        <v>86</v>
      </c>
      <c r="B7517" s="126"/>
      <c r="C7517" s="127" t="s">
        <v>711</v>
      </c>
      <c r="D7517" s="204">
        <v>43098</v>
      </c>
      <c r="E7517" s="126" t="s">
        <v>14518</v>
      </c>
      <c r="F7517" s="126" t="s">
        <v>3</v>
      </c>
      <c r="G7517" s="126">
        <v>1583271</v>
      </c>
      <c r="H7517" s="126"/>
      <c r="I7517" s="130" t="s">
        <v>17441</v>
      </c>
      <c r="J7517" s="126"/>
      <c r="K7517" s="126"/>
      <c r="L7517" s="126"/>
      <c r="M7517" s="126"/>
      <c r="N7517" s="226">
        <v>0</v>
      </c>
      <c r="O7517" s="226">
        <v>3941.16</v>
      </c>
      <c r="P7517" s="126" t="s">
        <v>1331</v>
      </c>
    </row>
    <row r="7518" spans="1:16" ht="51">
      <c r="A7518" s="126" t="s">
        <v>620</v>
      </c>
      <c r="B7518" s="126"/>
      <c r="C7518" s="127" t="s">
        <v>714</v>
      </c>
      <c r="D7518" s="204">
        <v>43098</v>
      </c>
      <c r="E7518" s="126" t="s">
        <v>14519</v>
      </c>
      <c r="F7518" s="126" t="s">
        <v>3</v>
      </c>
      <c r="G7518" s="126">
        <v>1583274</v>
      </c>
      <c r="H7518" s="126"/>
      <c r="I7518" s="130" t="s">
        <v>17442</v>
      </c>
      <c r="J7518" s="126"/>
      <c r="K7518" s="126"/>
      <c r="L7518" s="126"/>
      <c r="M7518" s="126"/>
      <c r="N7518" s="226">
        <v>0</v>
      </c>
      <c r="O7518" s="226">
        <v>1350</v>
      </c>
      <c r="P7518" s="126" t="s">
        <v>1331</v>
      </c>
    </row>
    <row r="7519" spans="1:16" ht="63.75">
      <c r="A7519" s="126" t="s">
        <v>623</v>
      </c>
      <c r="B7519" s="126"/>
      <c r="C7519" s="127" t="s">
        <v>716</v>
      </c>
      <c r="D7519" s="204">
        <v>43098</v>
      </c>
      <c r="E7519" s="126" t="s">
        <v>14520</v>
      </c>
      <c r="F7519" s="126" t="s">
        <v>3</v>
      </c>
      <c r="G7519" s="126">
        <v>1583275</v>
      </c>
      <c r="H7519" s="126"/>
      <c r="I7519" s="130" t="s">
        <v>17443</v>
      </c>
      <c r="J7519" s="126"/>
      <c r="K7519" s="126"/>
      <c r="L7519" s="126"/>
      <c r="M7519" s="126"/>
      <c r="N7519" s="226">
        <v>0</v>
      </c>
      <c r="O7519" s="226">
        <v>114525.24</v>
      </c>
      <c r="P7519" s="126" t="s">
        <v>1331</v>
      </c>
    </row>
    <row r="7520" spans="1:16" ht="51">
      <c r="A7520" s="126">
        <v>86</v>
      </c>
      <c r="B7520" s="126"/>
      <c r="C7520" s="127" t="s">
        <v>711</v>
      </c>
      <c r="D7520" s="204">
        <v>43098</v>
      </c>
      <c r="E7520" s="126" t="s">
        <v>14521</v>
      </c>
      <c r="F7520" s="126" t="s">
        <v>3</v>
      </c>
      <c r="G7520" s="126">
        <v>1583277</v>
      </c>
      <c r="H7520" s="126"/>
      <c r="I7520" s="130" t="s">
        <v>17444</v>
      </c>
      <c r="J7520" s="126"/>
      <c r="K7520" s="126"/>
      <c r="L7520" s="126"/>
      <c r="M7520" s="126"/>
      <c r="N7520" s="226">
        <v>0</v>
      </c>
      <c r="O7520" s="223">
        <v>170638.4</v>
      </c>
      <c r="P7520" s="126" t="s">
        <v>1331</v>
      </c>
    </row>
    <row r="7521" spans="1:16" ht="51">
      <c r="A7521" s="126">
        <v>86</v>
      </c>
      <c r="B7521" s="126"/>
      <c r="C7521" s="127" t="s">
        <v>711</v>
      </c>
      <c r="D7521" s="204">
        <v>43098</v>
      </c>
      <c r="E7521" s="126" t="s">
        <v>14522</v>
      </c>
      <c r="F7521" s="126" t="s">
        <v>3</v>
      </c>
      <c r="G7521" s="126">
        <v>1583279</v>
      </c>
      <c r="H7521" s="126"/>
      <c r="I7521" s="130" t="s">
        <v>17445</v>
      </c>
      <c r="J7521" s="126"/>
      <c r="K7521" s="126"/>
      <c r="L7521" s="126"/>
      <c r="M7521" s="126"/>
      <c r="N7521" s="226">
        <v>0</v>
      </c>
      <c r="O7521" s="226">
        <v>19742.509999999998</v>
      </c>
      <c r="P7521" s="126" t="s">
        <v>1331</v>
      </c>
    </row>
    <row r="7522" spans="1:16" ht="51">
      <c r="A7522" s="126">
        <v>86</v>
      </c>
      <c r="B7522" s="126"/>
      <c r="C7522" s="127" t="s">
        <v>711</v>
      </c>
      <c r="D7522" s="204">
        <v>43098</v>
      </c>
      <c r="E7522" s="126" t="s">
        <v>14523</v>
      </c>
      <c r="F7522" s="126" t="s">
        <v>3</v>
      </c>
      <c r="G7522" s="126">
        <v>1583282</v>
      </c>
      <c r="H7522" s="126"/>
      <c r="I7522" s="130" t="s">
        <v>17446</v>
      </c>
      <c r="J7522" s="126"/>
      <c r="K7522" s="126"/>
      <c r="L7522" s="126"/>
      <c r="M7522" s="126"/>
      <c r="N7522" s="226">
        <v>0</v>
      </c>
      <c r="O7522" s="226">
        <v>1707.5</v>
      </c>
      <c r="P7522" s="126" t="s">
        <v>1331</v>
      </c>
    </row>
    <row r="7523" spans="1:16" ht="51">
      <c r="A7523" s="126">
        <v>25</v>
      </c>
      <c r="B7523" s="126"/>
      <c r="C7523" s="127" t="s">
        <v>695</v>
      </c>
      <c r="D7523" s="204">
        <v>43098</v>
      </c>
      <c r="E7523" s="126" t="s">
        <v>14524</v>
      </c>
      <c r="F7523" s="126" t="s">
        <v>3</v>
      </c>
      <c r="G7523" s="126">
        <v>1583283</v>
      </c>
      <c r="H7523" s="126"/>
      <c r="I7523" s="130" t="s">
        <v>17447</v>
      </c>
      <c r="J7523" s="126"/>
      <c r="K7523" s="126"/>
      <c r="L7523" s="126"/>
      <c r="M7523" s="126"/>
      <c r="N7523" s="226">
        <v>0</v>
      </c>
      <c r="O7523" s="226">
        <v>535.24</v>
      </c>
      <c r="P7523" s="126" t="s">
        <v>1331</v>
      </c>
    </row>
    <row r="7524" spans="1:16" ht="51">
      <c r="A7524" s="126">
        <v>20</v>
      </c>
      <c r="B7524" s="126"/>
      <c r="C7524" s="127" t="s">
        <v>694</v>
      </c>
      <c r="D7524" s="204">
        <v>43098</v>
      </c>
      <c r="E7524" s="126" t="s">
        <v>14525</v>
      </c>
      <c r="F7524" s="126" t="s">
        <v>3</v>
      </c>
      <c r="G7524" s="126">
        <v>1583285</v>
      </c>
      <c r="H7524" s="126"/>
      <c r="I7524" s="130" t="s">
        <v>17448</v>
      </c>
      <c r="J7524" s="126"/>
      <c r="K7524" s="126"/>
      <c r="L7524" s="126"/>
      <c r="M7524" s="126"/>
      <c r="N7524" s="226">
        <v>0</v>
      </c>
      <c r="O7524" s="226">
        <v>55638.03</v>
      </c>
      <c r="P7524" s="126" t="s">
        <v>1331</v>
      </c>
    </row>
    <row r="7525" spans="1:16" ht="51">
      <c r="A7525" s="126">
        <v>86</v>
      </c>
      <c r="B7525" s="126"/>
      <c r="C7525" s="127" t="s">
        <v>711</v>
      </c>
      <c r="D7525" s="204">
        <v>43098</v>
      </c>
      <c r="E7525" s="126" t="s">
        <v>14526</v>
      </c>
      <c r="F7525" s="126" t="s">
        <v>3</v>
      </c>
      <c r="G7525" s="126">
        <v>1583286</v>
      </c>
      <c r="H7525" s="126"/>
      <c r="I7525" s="130" t="s">
        <v>17449</v>
      </c>
      <c r="J7525" s="126"/>
      <c r="K7525" s="126"/>
      <c r="L7525" s="126"/>
      <c r="M7525" s="126"/>
      <c r="N7525" s="226">
        <v>0</v>
      </c>
      <c r="O7525" s="226">
        <v>205.62</v>
      </c>
      <c r="P7525" s="126" t="s">
        <v>1331</v>
      </c>
    </row>
    <row r="7526" spans="1:16" ht="51">
      <c r="A7526" s="126">
        <v>86</v>
      </c>
      <c r="B7526" s="126"/>
      <c r="C7526" s="127" t="s">
        <v>711</v>
      </c>
      <c r="D7526" s="204">
        <v>43098</v>
      </c>
      <c r="E7526" s="126" t="s">
        <v>14527</v>
      </c>
      <c r="F7526" s="126" t="s">
        <v>3</v>
      </c>
      <c r="G7526" s="126">
        <v>1583288</v>
      </c>
      <c r="H7526" s="126"/>
      <c r="I7526" s="130" t="s">
        <v>17450</v>
      </c>
      <c r="J7526" s="126"/>
      <c r="K7526" s="126"/>
      <c r="L7526" s="126"/>
      <c r="M7526" s="126"/>
      <c r="N7526" s="226">
        <v>0</v>
      </c>
      <c r="O7526" s="226">
        <v>2680</v>
      </c>
      <c r="P7526" s="126" t="s">
        <v>1331</v>
      </c>
    </row>
    <row r="7527" spans="1:16" ht="51">
      <c r="A7527" s="126">
        <v>20</v>
      </c>
      <c r="B7527" s="126"/>
      <c r="C7527" s="127" t="s">
        <v>694</v>
      </c>
      <c r="D7527" s="204">
        <v>43098</v>
      </c>
      <c r="E7527" s="126" t="s">
        <v>14528</v>
      </c>
      <c r="F7527" s="126" t="s">
        <v>3</v>
      </c>
      <c r="G7527" s="126">
        <v>1583289</v>
      </c>
      <c r="H7527" s="126"/>
      <c r="I7527" s="130" t="s">
        <v>17451</v>
      </c>
      <c r="J7527" s="126"/>
      <c r="K7527" s="126"/>
      <c r="L7527" s="126"/>
      <c r="M7527" s="126"/>
      <c r="N7527" s="226">
        <v>0</v>
      </c>
      <c r="O7527" s="226">
        <v>27879.45</v>
      </c>
      <c r="P7527" s="126" t="s">
        <v>1331</v>
      </c>
    </row>
    <row r="7528" spans="1:16" ht="51">
      <c r="A7528" s="126">
        <v>86</v>
      </c>
      <c r="B7528" s="126"/>
      <c r="C7528" s="127" t="s">
        <v>711</v>
      </c>
      <c r="D7528" s="204">
        <v>43098</v>
      </c>
      <c r="E7528" s="126" t="s">
        <v>14529</v>
      </c>
      <c r="F7528" s="126" t="s">
        <v>3</v>
      </c>
      <c r="G7528" s="126">
        <v>1583291</v>
      </c>
      <c r="H7528" s="126"/>
      <c r="I7528" s="130" t="s">
        <v>17452</v>
      </c>
      <c r="J7528" s="126"/>
      <c r="K7528" s="126"/>
      <c r="L7528" s="126"/>
      <c r="M7528" s="126"/>
      <c r="N7528" s="226">
        <v>0</v>
      </c>
      <c r="O7528" s="226">
        <v>148</v>
      </c>
      <c r="P7528" s="126" t="s">
        <v>1331</v>
      </c>
    </row>
    <row r="7529" spans="1:16" ht="51">
      <c r="A7529" s="126">
        <v>46</v>
      </c>
      <c r="B7529" s="126"/>
      <c r="C7529" s="127" t="s">
        <v>699</v>
      </c>
      <c r="D7529" s="204">
        <v>43098</v>
      </c>
      <c r="E7529" s="126" t="s">
        <v>14530</v>
      </c>
      <c r="F7529" s="126" t="s">
        <v>3</v>
      </c>
      <c r="G7529" s="126">
        <v>1583292</v>
      </c>
      <c r="H7529" s="126"/>
      <c r="I7529" s="130" t="s">
        <v>17453</v>
      </c>
      <c r="J7529" s="126"/>
      <c r="K7529" s="126"/>
      <c r="L7529" s="126"/>
      <c r="M7529" s="126"/>
      <c r="N7529" s="226">
        <v>0</v>
      </c>
      <c r="O7529" s="226">
        <v>10392.5</v>
      </c>
      <c r="P7529" s="126" t="s">
        <v>1331</v>
      </c>
    </row>
    <row r="7530" spans="1:16" ht="63.75">
      <c r="A7530" s="126">
        <v>48</v>
      </c>
      <c r="B7530" s="126"/>
      <c r="C7530" s="127" t="s">
        <v>701</v>
      </c>
      <c r="D7530" s="204">
        <v>43098</v>
      </c>
      <c r="E7530" s="126" t="s">
        <v>14531</v>
      </c>
      <c r="F7530" s="126" t="s">
        <v>3</v>
      </c>
      <c r="G7530" s="126">
        <v>1582845</v>
      </c>
      <c r="H7530" s="126"/>
      <c r="I7530" s="130" t="s">
        <v>17454</v>
      </c>
      <c r="J7530" s="126"/>
      <c r="K7530" s="126"/>
      <c r="L7530" s="126"/>
      <c r="M7530" s="126"/>
      <c r="N7530" s="226">
        <v>0</v>
      </c>
      <c r="O7530" s="226">
        <v>129.85</v>
      </c>
      <c r="P7530" s="126" t="s">
        <v>1331</v>
      </c>
    </row>
    <row r="7531" spans="1:16" ht="51">
      <c r="A7531" s="126">
        <v>670</v>
      </c>
      <c r="B7531" s="126"/>
      <c r="C7531" s="127" t="s">
        <v>236</v>
      </c>
      <c r="D7531" s="204">
        <v>43098</v>
      </c>
      <c r="E7531" s="126" t="s">
        <v>14532</v>
      </c>
      <c r="F7531" s="126" t="s">
        <v>3</v>
      </c>
      <c r="G7531" s="126">
        <v>1582872</v>
      </c>
      <c r="H7531" s="126"/>
      <c r="I7531" s="130" t="s">
        <v>17455</v>
      </c>
      <c r="J7531" s="126"/>
      <c r="K7531" s="126"/>
      <c r="L7531" s="126"/>
      <c r="M7531" s="126"/>
      <c r="N7531" s="226">
        <v>0</v>
      </c>
      <c r="O7531" s="226">
        <v>360</v>
      </c>
      <c r="P7531" s="126" t="s">
        <v>1331</v>
      </c>
    </row>
    <row r="7532" spans="1:16" ht="38.25">
      <c r="A7532" s="126">
        <v>585</v>
      </c>
      <c r="B7532" s="126"/>
      <c r="C7532" s="127" t="s">
        <v>222</v>
      </c>
      <c r="D7532" s="204">
        <v>43098</v>
      </c>
      <c r="E7532" s="126" t="s">
        <v>14533</v>
      </c>
      <c r="F7532" s="126" t="s">
        <v>3</v>
      </c>
      <c r="G7532" s="126">
        <v>1582875</v>
      </c>
      <c r="H7532" s="126"/>
      <c r="I7532" s="130" t="s">
        <v>17456</v>
      </c>
      <c r="J7532" s="126"/>
      <c r="K7532" s="126"/>
      <c r="L7532" s="126"/>
      <c r="M7532" s="126"/>
      <c r="N7532" s="226">
        <v>0</v>
      </c>
      <c r="O7532" s="226">
        <v>1820</v>
      </c>
      <c r="P7532" s="126" t="s">
        <v>1331</v>
      </c>
    </row>
    <row r="7533" spans="1:16" ht="51">
      <c r="A7533" s="126">
        <v>224</v>
      </c>
      <c r="B7533" s="126"/>
      <c r="C7533" s="127" t="s">
        <v>120</v>
      </c>
      <c r="D7533" s="204">
        <v>43098</v>
      </c>
      <c r="E7533" s="126" t="s">
        <v>14534</v>
      </c>
      <c r="F7533" s="126" t="s">
        <v>3</v>
      </c>
      <c r="G7533" s="126">
        <v>1582879</v>
      </c>
      <c r="H7533" s="126"/>
      <c r="I7533" s="130" t="s">
        <v>17457</v>
      </c>
      <c r="J7533" s="126"/>
      <c r="K7533" s="126"/>
      <c r="L7533" s="126"/>
      <c r="M7533" s="126"/>
      <c r="N7533" s="226">
        <v>0</v>
      </c>
      <c r="O7533" s="226">
        <v>10</v>
      </c>
      <c r="P7533" s="126" t="s">
        <v>1331</v>
      </c>
    </row>
    <row r="7534" spans="1:16" ht="63.75">
      <c r="A7534" s="126" t="s">
        <v>620</v>
      </c>
      <c r="B7534" s="126"/>
      <c r="C7534" s="127" t="s">
        <v>714</v>
      </c>
      <c r="D7534" s="204">
        <v>43098</v>
      </c>
      <c r="E7534" s="126" t="s">
        <v>14535</v>
      </c>
      <c r="F7534" s="126" t="s">
        <v>3</v>
      </c>
      <c r="G7534" s="126">
        <v>1582914</v>
      </c>
      <c r="H7534" s="126"/>
      <c r="I7534" s="130" t="s">
        <v>17458</v>
      </c>
      <c r="J7534" s="126"/>
      <c r="K7534" s="126"/>
      <c r="L7534" s="126"/>
      <c r="M7534" s="126"/>
      <c r="N7534" s="226">
        <v>0</v>
      </c>
      <c r="O7534" s="226">
        <v>622.42999999999995</v>
      </c>
      <c r="P7534" s="126" t="s">
        <v>1331</v>
      </c>
    </row>
    <row r="7535" spans="1:16" ht="51">
      <c r="A7535" s="126" t="s">
        <v>620</v>
      </c>
      <c r="B7535" s="126"/>
      <c r="C7535" s="127" t="s">
        <v>714</v>
      </c>
      <c r="D7535" s="204">
        <v>43098</v>
      </c>
      <c r="E7535" s="126" t="s">
        <v>14536</v>
      </c>
      <c r="F7535" s="126" t="s">
        <v>3</v>
      </c>
      <c r="G7535" s="126">
        <v>1582941</v>
      </c>
      <c r="H7535" s="126"/>
      <c r="I7535" s="130" t="s">
        <v>17459</v>
      </c>
      <c r="J7535" s="126"/>
      <c r="K7535" s="126"/>
      <c r="L7535" s="126"/>
      <c r="M7535" s="126"/>
      <c r="N7535" s="226">
        <v>0</v>
      </c>
      <c r="O7535" s="226">
        <v>989.53</v>
      </c>
      <c r="P7535" s="126" t="s">
        <v>1331</v>
      </c>
    </row>
    <row r="7536" spans="1:16" ht="51">
      <c r="A7536" s="126">
        <v>46</v>
      </c>
      <c r="B7536" s="126"/>
      <c r="C7536" s="127" t="s">
        <v>699</v>
      </c>
      <c r="D7536" s="204">
        <v>43098</v>
      </c>
      <c r="E7536" s="126" t="s">
        <v>14537</v>
      </c>
      <c r="F7536" s="126" t="s">
        <v>3</v>
      </c>
      <c r="G7536" s="126">
        <v>1582962</v>
      </c>
      <c r="H7536" s="126"/>
      <c r="I7536" s="130" t="s">
        <v>17460</v>
      </c>
      <c r="J7536" s="126"/>
      <c r="K7536" s="126"/>
      <c r="L7536" s="126"/>
      <c r="M7536" s="126"/>
      <c r="N7536" s="226">
        <v>0</v>
      </c>
      <c r="O7536" s="226">
        <v>10323</v>
      </c>
      <c r="P7536" s="126" t="s">
        <v>1331</v>
      </c>
    </row>
    <row r="7537" spans="1:16" ht="38.25">
      <c r="A7537" s="126">
        <v>254</v>
      </c>
      <c r="B7537" s="126"/>
      <c r="C7537" s="127" t="s">
        <v>780</v>
      </c>
      <c r="D7537" s="204">
        <v>43098</v>
      </c>
      <c r="E7537" s="126" t="s">
        <v>14538</v>
      </c>
      <c r="F7537" s="126" t="s">
        <v>3</v>
      </c>
      <c r="G7537" s="126">
        <v>1582970</v>
      </c>
      <c r="H7537" s="126"/>
      <c r="I7537" s="130" t="s">
        <v>17461</v>
      </c>
      <c r="J7537" s="126"/>
      <c r="K7537" s="126"/>
      <c r="L7537" s="126"/>
      <c r="M7537" s="126"/>
      <c r="N7537" s="226">
        <v>0</v>
      </c>
      <c r="O7537" s="226">
        <v>3</v>
      </c>
      <c r="P7537" s="126" t="s">
        <v>1331</v>
      </c>
    </row>
    <row r="7538" spans="1:16" ht="38.25">
      <c r="A7538" s="126">
        <v>283</v>
      </c>
      <c r="B7538" s="126"/>
      <c r="C7538" s="127" t="s">
        <v>146</v>
      </c>
      <c r="D7538" s="204">
        <v>43098</v>
      </c>
      <c r="E7538" s="126" t="s">
        <v>14539</v>
      </c>
      <c r="F7538" s="126" t="s">
        <v>3</v>
      </c>
      <c r="G7538" s="126">
        <v>1582973</v>
      </c>
      <c r="H7538" s="126"/>
      <c r="I7538" s="130" t="s">
        <v>17462</v>
      </c>
      <c r="J7538" s="126"/>
      <c r="K7538" s="126"/>
      <c r="L7538" s="126"/>
      <c r="M7538" s="126"/>
      <c r="N7538" s="226">
        <v>0</v>
      </c>
      <c r="O7538" s="226">
        <v>20736</v>
      </c>
      <c r="P7538" s="126" t="s">
        <v>1331</v>
      </c>
    </row>
    <row r="7539" spans="1:16" ht="51">
      <c r="A7539" s="126">
        <v>20</v>
      </c>
      <c r="B7539" s="126"/>
      <c r="C7539" s="127" t="s">
        <v>694</v>
      </c>
      <c r="D7539" s="204">
        <v>43098</v>
      </c>
      <c r="E7539" s="126" t="s">
        <v>14540</v>
      </c>
      <c r="F7539" s="126" t="s">
        <v>3</v>
      </c>
      <c r="G7539" s="126">
        <v>1582984</v>
      </c>
      <c r="H7539" s="126"/>
      <c r="I7539" s="130" t="s">
        <v>17463</v>
      </c>
      <c r="J7539" s="126"/>
      <c r="K7539" s="126"/>
      <c r="L7539" s="126"/>
      <c r="M7539" s="126"/>
      <c r="N7539" s="226">
        <v>0</v>
      </c>
      <c r="O7539" s="226">
        <v>261</v>
      </c>
      <c r="P7539" s="126" t="s">
        <v>1331</v>
      </c>
    </row>
    <row r="7540" spans="1:16" ht="63.75">
      <c r="A7540" s="126" t="s">
        <v>620</v>
      </c>
      <c r="B7540" s="126"/>
      <c r="C7540" s="127" t="s">
        <v>714</v>
      </c>
      <c r="D7540" s="204">
        <v>43098</v>
      </c>
      <c r="E7540" s="126" t="s">
        <v>14541</v>
      </c>
      <c r="F7540" s="126" t="s">
        <v>3</v>
      </c>
      <c r="G7540" s="126">
        <v>1582992</v>
      </c>
      <c r="H7540" s="126"/>
      <c r="I7540" s="130" t="s">
        <v>17464</v>
      </c>
      <c r="J7540" s="126"/>
      <c r="K7540" s="126"/>
      <c r="L7540" s="126"/>
      <c r="M7540" s="126"/>
      <c r="N7540" s="226">
        <v>0</v>
      </c>
      <c r="O7540" s="226">
        <v>901</v>
      </c>
      <c r="P7540" s="126" t="s">
        <v>1331</v>
      </c>
    </row>
    <row r="7541" spans="1:16" ht="51">
      <c r="A7541" s="126">
        <v>234</v>
      </c>
      <c r="B7541" s="126"/>
      <c r="C7541" s="127" t="s">
        <v>124</v>
      </c>
      <c r="D7541" s="204">
        <v>43098</v>
      </c>
      <c r="E7541" s="126" t="s">
        <v>14542</v>
      </c>
      <c r="F7541" s="126" t="s">
        <v>3</v>
      </c>
      <c r="G7541" s="126">
        <v>1582993</v>
      </c>
      <c r="H7541" s="126"/>
      <c r="I7541" s="130" t="s">
        <v>17465</v>
      </c>
      <c r="J7541" s="126"/>
      <c r="K7541" s="126"/>
      <c r="L7541" s="126"/>
      <c r="M7541" s="126"/>
      <c r="N7541" s="226">
        <v>0</v>
      </c>
      <c r="O7541" s="226">
        <v>329</v>
      </c>
      <c r="P7541" s="126" t="s">
        <v>1331</v>
      </c>
    </row>
    <row r="7542" spans="1:16" ht="51">
      <c r="A7542" s="126">
        <v>234</v>
      </c>
      <c r="B7542" s="126"/>
      <c r="C7542" s="127" t="s">
        <v>124</v>
      </c>
      <c r="D7542" s="204">
        <v>43098</v>
      </c>
      <c r="E7542" s="126" t="s">
        <v>14543</v>
      </c>
      <c r="F7542" s="126" t="s">
        <v>3</v>
      </c>
      <c r="G7542" s="126">
        <v>1582995</v>
      </c>
      <c r="H7542" s="126"/>
      <c r="I7542" s="130" t="s">
        <v>17466</v>
      </c>
      <c r="J7542" s="126"/>
      <c r="K7542" s="126"/>
      <c r="L7542" s="126"/>
      <c r="M7542" s="126"/>
      <c r="N7542" s="226">
        <v>0</v>
      </c>
      <c r="O7542" s="226">
        <v>216</v>
      </c>
      <c r="P7542" s="126" t="s">
        <v>1331</v>
      </c>
    </row>
    <row r="7543" spans="1:16" ht="38.25">
      <c r="A7543" s="126">
        <v>283</v>
      </c>
      <c r="B7543" s="126"/>
      <c r="C7543" s="127" t="s">
        <v>146</v>
      </c>
      <c r="D7543" s="204">
        <v>43098</v>
      </c>
      <c r="E7543" s="126" t="s">
        <v>14544</v>
      </c>
      <c r="F7543" s="126" t="s">
        <v>3</v>
      </c>
      <c r="G7543" s="126">
        <v>1583010</v>
      </c>
      <c r="H7543" s="126"/>
      <c r="I7543" s="130" t="s">
        <v>17467</v>
      </c>
      <c r="J7543" s="126"/>
      <c r="K7543" s="126"/>
      <c r="L7543" s="126"/>
      <c r="M7543" s="126"/>
      <c r="N7543" s="226">
        <v>0</v>
      </c>
      <c r="O7543" s="226">
        <v>222</v>
      </c>
      <c r="P7543" s="126" t="s">
        <v>1331</v>
      </c>
    </row>
    <row r="7544" spans="1:16" ht="38.25">
      <c r="A7544" s="126">
        <v>660</v>
      </c>
      <c r="B7544" s="126"/>
      <c r="C7544" s="127" t="s">
        <v>234</v>
      </c>
      <c r="D7544" s="204">
        <v>43098</v>
      </c>
      <c r="E7544" s="126" t="s">
        <v>14545</v>
      </c>
      <c r="F7544" s="126" t="s">
        <v>3</v>
      </c>
      <c r="G7544" s="126">
        <v>1583016</v>
      </c>
      <c r="H7544" s="126"/>
      <c r="I7544" s="130" t="s">
        <v>17468</v>
      </c>
      <c r="J7544" s="126"/>
      <c r="K7544" s="126"/>
      <c r="L7544" s="126"/>
      <c r="M7544" s="126"/>
      <c r="N7544" s="226">
        <v>0</v>
      </c>
      <c r="O7544" s="226">
        <v>871</v>
      </c>
      <c r="P7544" s="126" t="s">
        <v>1331</v>
      </c>
    </row>
    <row r="7545" spans="1:16" ht="38.25">
      <c r="A7545" s="126">
        <v>660</v>
      </c>
      <c r="B7545" s="126"/>
      <c r="C7545" s="127" t="s">
        <v>234</v>
      </c>
      <c r="D7545" s="204">
        <v>43098</v>
      </c>
      <c r="E7545" s="126" t="s">
        <v>14546</v>
      </c>
      <c r="F7545" s="126" t="s">
        <v>3</v>
      </c>
      <c r="G7545" s="126">
        <v>1583018</v>
      </c>
      <c r="H7545" s="126"/>
      <c r="I7545" s="130" t="s">
        <v>17469</v>
      </c>
      <c r="J7545" s="126"/>
      <c r="K7545" s="126"/>
      <c r="L7545" s="126"/>
      <c r="M7545" s="126"/>
      <c r="N7545" s="226">
        <v>0</v>
      </c>
      <c r="O7545" s="226">
        <v>323</v>
      </c>
      <c r="P7545" s="126" t="s">
        <v>1331</v>
      </c>
    </row>
    <row r="7546" spans="1:16" ht="63.75">
      <c r="A7546" s="126">
        <v>650</v>
      </c>
      <c r="B7546" s="126"/>
      <c r="C7546" s="127" t="s">
        <v>233</v>
      </c>
      <c r="D7546" s="204">
        <v>43098</v>
      </c>
      <c r="E7546" s="126" t="s">
        <v>14547</v>
      </c>
      <c r="F7546" s="126" t="s">
        <v>3</v>
      </c>
      <c r="G7546" s="126">
        <v>1583028</v>
      </c>
      <c r="H7546" s="126"/>
      <c r="I7546" s="130" t="s">
        <v>17470</v>
      </c>
      <c r="J7546" s="126"/>
      <c r="K7546" s="126"/>
      <c r="L7546" s="126"/>
      <c r="M7546" s="126"/>
      <c r="N7546" s="226">
        <v>0</v>
      </c>
      <c r="O7546" s="226">
        <v>220</v>
      </c>
      <c r="P7546" s="126" t="s">
        <v>1331</v>
      </c>
    </row>
    <row r="7547" spans="1:16" ht="51">
      <c r="A7547" s="126">
        <v>373</v>
      </c>
      <c r="B7547" s="126"/>
      <c r="C7547" s="127" t="s">
        <v>1273</v>
      </c>
      <c r="D7547" s="204">
        <v>43098</v>
      </c>
      <c r="E7547" s="126" t="s">
        <v>14548</v>
      </c>
      <c r="F7547" s="126" t="s">
        <v>3</v>
      </c>
      <c r="G7547" s="126">
        <v>1583031</v>
      </c>
      <c r="H7547" s="126"/>
      <c r="I7547" s="130" t="s">
        <v>17471</v>
      </c>
      <c r="J7547" s="126"/>
      <c r="K7547" s="126"/>
      <c r="L7547" s="126"/>
      <c r="M7547" s="126"/>
      <c r="N7547" s="226">
        <v>0</v>
      </c>
      <c r="O7547" s="226">
        <v>30</v>
      </c>
      <c r="P7547" s="126" t="s">
        <v>1331</v>
      </c>
    </row>
    <row r="7548" spans="1:16" ht="63.75">
      <c r="A7548" s="126">
        <v>650</v>
      </c>
      <c r="B7548" s="126"/>
      <c r="C7548" s="127" t="s">
        <v>233</v>
      </c>
      <c r="D7548" s="204">
        <v>43098</v>
      </c>
      <c r="E7548" s="126" t="s">
        <v>14549</v>
      </c>
      <c r="F7548" s="126" t="s">
        <v>3</v>
      </c>
      <c r="G7548" s="126">
        <v>1583033</v>
      </c>
      <c r="H7548" s="126"/>
      <c r="I7548" s="130" t="s">
        <v>17472</v>
      </c>
      <c r="J7548" s="126"/>
      <c r="K7548" s="126"/>
      <c r="L7548" s="126"/>
      <c r="M7548" s="126"/>
      <c r="N7548" s="226">
        <v>0</v>
      </c>
      <c r="O7548" s="226">
        <v>9135</v>
      </c>
      <c r="P7548" s="126" t="s">
        <v>1331</v>
      </c>
    </row>
    <row r="7549" spans="1:16" ht="63.75">
      <c r="A7549" s="126">
        <v>650</v>
      </c>
      <c r="B7549" s="126"/>
      <c r="C7549" s="127" t="s">
        <v>233</v>
      </c>
      <c r="D7549" s="204">
        <v>43098</v>
      </c>
      <c r="E7549" s="126" t="s">
        <v>14550</v>
      </c>
      <c r="F7549" s="126" t="s">
        <v>3</v>
      </c>
      <c r="G7549" s="126">
        <v>1583036</v>
      </c>
      <c r="H7549" s="126"/>
      <c r="I7549" s="130" t="s">
        <v>17473</v>
      </c>
      <c r="J7549" s="126"/>
      <c r="K7549" s="126"/>
      <c r="L7549" s="126"/>
      <c r="M7549" s="126"/>
      <c r="N7549" s="226">
        <v>0</v>
      </c>
      <c r="O7549" s="226">
        <v>7947</v>
      </c>
      <c r="P7549" s="126" t="s">
        <v>1331</v>
      </c>
    </row>
    <row r="7550" spans="1:16" ht="51">
      <c r="A7550" s="126" t="s">
        <v>620</v>
      </c>
      <c r="B7550" s="126"/>
      <c r="C7550" s="127" t="s">
        <v>714</v>
      </c>
      <c r="D7550" s="204">
        <v>43098</v>
      </c>
      <c r="E7550" s="126" t="s">
        <v>14551</v>
      </c>
      <c r="F7550" s="126" t="s">
        <v>3</v>
      </c>
      <c r="G7550" s="126">
        <v>1583038</v>
      </c>
      <c r="H7550" s="126"/>
      <c r="I7550" s="130" t="s">
        <v>17474</v>
      </c>
      <c r="J7550" s="126"/>
      <c r="K7550" s="126"/>
      <c r="L7550" s="126"/>
      <c r="M7550" s="126"/>
      <c r="N7550" s="226">
        <v>0</v>
      </c>
      <c r="O7550" s="226">
        <v>38.93</v>
      </c>
      <c r="P7550" s="126" t="s">
        <v>1331</v>
      </c>
    </row>
    <row r="7551" spans="1:16" ht="63.75">
      <c r="A7551" s="126">
        <v>650</v>
      </c>
      <c r="B7551" s="126"/>
      <c r="C7551" s="127" t="s">
        <v>233</v>
      </c>
      <c r="D7551" s="204">
        <v>43098</v>
      </c>
      <c r="E7551" s="126" t="s">
        <v>14552</v>
      </c>
      <c r="F7551" s="126" t="s">
        <v>3</v>
      </c>
      <c r="G7551" s="126">
        <v>1583040</v>
      </c>
      <c r="H7551" s="126"/>
      <c r="I7551" s="130" t="s">
        <v>17475</v>
      </c>
      <c r="J7551" s="126"/>
      <c r="K7551" s="126"/>
      <c r="L7551" s="126"/>
      <c r="M7551" s="126"/>
      <c r="N7551" s="226">
        <v>0</v>
      </c>
      <c r="O7551" s="226">
        <v>1188</v>
      </c>
      <c r="P7551" s="126" t="s">
        <v>1331</v>
      </c>
    </row>
    <row r="7552" spans="1:16" ht="63.75">
      <c r="A7552" s="126">
        <v>650</v>
      </c>
      <c r="B7552" s="126"/>
      <c r="C7552" s="127" t="s">
        <v>233</v>
      </c>
      <c r="D7552" s="204">
        <v>43098</v>
      </c>
      <c r="E7552" s="126" t="s">
        <v>14553</v>
      </c>
      <c r="F7552" s="126" t="s">
        <v>3</v>
      </c>
      <c r="G7552" s="126">
        <v>1583043</v>
      </c>
      <c r="H7552" s="126"/>
      <c r="I7552" s="130" t="s">
        <v>17476</v>
      </c>
      <c r="J7552" s="126"/>
      <c r="K7552" s="126"/>
      <c r="L7552" s="126"/>
      <c r="M7552" s="126"/>
      <c r="N7552" s="226">
        <v>0</v>
      </c>
      <c r="O7552" s="226">
        <v>40</v>
      </c>
      <c r="P7552" s="126" t="s">
        <v>1331</v>
      </c>
    </row>
    <row r="7553" spans="1:16" ht="63.75">
      <c r="A7553" s="126">
        <v>650</v>
      </c>
      <c r="B7553" s="126"/>
      <c r="C7553" s="127" t="s">
        <v>233</v>
      </c>
      <c r="D7553" s="204">
        <v>43098</v>
      </c>
      <c r="E7553" s="126" t="s">
        <v>14554</v>
      </c>
      <c r="F7553" s="126" t="s">
        <v>3</v>
      </c>
      <c r="G7553" s="126">
        <v>1583047</v>
      </c>
      <c r="H7553" s="126"/>
      <c r="I7553" s="130" t="s">
        <v>17477</v>
      </c>
      <c r="J7553" s="126"/>
      <c r="K7553" s="126"/>
      <c r="L7553" s="126"/>
      <c r="M7553" s="126"/>
      <c r="N7553" s="226">
        <v>0</v>
      </c>
      <c r="O7553" s="226">
        <v>3129</v>
      </c>
      <c r="P7553" s="126" t="s">
        <v>1331</v>
      </c>
    </row>
    <row r="7554" spans="1:16" ht="51">
      <c r="A7554" s="126">
        <v>650</v>
      </c>
      <c r="B7554" s="126"/>
      <c r="C7554" s="127" t="s">
        <v>233</v>
      </c>
      <c r="D7554" s="204">
        <v>43098</v>
      </c>
      <c r="E7554" s="126" t="s">
        <v>14555</v>
      </c>
      <c r="F7554" s="126" t="s">
        <v>3</v>
      </c>
      <c r="G7554" s="126">
        <v>1583051</v>
      </c>
      <c r="H7554" s="126"/>
      <c r="I7554" s="130" t="s">
        <v>17478</v>
      </c>
      <c r="J7554" s="126"/>
      <c r="K7554" s="126"/>
      <c r="L7554" s="126"/>
      <c r="M7554" s="126"/>
      <c r="N7554" s="226">
        <v>0</v>
      </c>
      <c r="O7554" s="226">
        <v>373</v>
      </c>
      <c r="P7554" s="126" t="s">
        <v>1331</v>
      </c>
    </row>
    <row r="7555" spans="1:16" ht="51">
      <c r="A7555" s="126">
        <v>650</v>
      </c>
      <c r="B7555" s="126"/>
      <c r="C7555" s="127" t="s">
        <v>233</v>
      </c>
      <c r="D7555" s="204">
        <v>43098</v>
      </c>
      <c r="E7555" s="126" t="s">
        <v>14556</v>
      </c>
      <c r="F7555" s="126" t="s">
        <v>3</v>
      </c>
      <c r="G7555" s="126">
        <v>1583055</v>
      </c>
      <c r="H7555" s="126"/>
      <c r="I7555" s="130" t="s">
        <v>17478</v>
      </c>
      <c r="J7555" s="126"/>
      <c r="K7555" s="126"/>
      <c r="L7555" s="126"/>
      <c r="M7555" s="126"/>
      <c r="N7555" s="226">
        <v>0</v>
      </c>
      <c r="O7555" s="226">
        <v>700</v>
      </c>
      <c r="P7555" s="126" t="s">
        <v>1331</v>
      </c>
    </row>
    <row r="7556" spans="1:16" ht="51">
      <c r="A7556" s="126">
        <v>650</v>
      </c>
      <c r="B7556" s="126"/>
      <c r="C7556" s="127" t="s">
        <v>233</v>
      </c>
      <c r="D7556" s="204">
        <v>43098</v>
      </c>
      <c r="E7556" s="126" t="s">
        <v>14557</v>
      </c>
      <c r="F7556" s="126" t="s">
        <v>3</v>
      </c>
      <c r="G7556" s="126">
        <v>1583056</v>
      </c>
      <c r="H7556" s="126"/>
      <c r="I7556" s="130" t="s">
        <v>17478</v>
      </c>
      <c r="J7556" s="126"/>
      <c r="K7556" s="126"/>
      <c r="L7556" s="126"/>
      <c r="M7556" s="126"/>
      <c r="N7556" s="226">
        <v>0</v>
      </c>
      <c r="O7556" s="226">
        <v>546</v>
      </c>
      <c r="P7556" s="126" t="s">
        <v>1331</v>
      </c>
    </row>
    <row r="7557" spans="1:16" ht="51">
      <c r="A7557" s="126">
        <v>132</v>
      </c>
      <c r="B7557" s="126"/>
      <c r="C7557" s="127" t="s">
        <v>729</v>
      </c>
      <c r="D7557" s="204">
        <v>43098</v>
      </c>
      <c r="E7557" s="126" t="s">
        <v>14558</v>
      </c>
      <c r="F7557" s="126" t="s">
        <v>3</v>
      </c>
      <c r="G7557" s="126">
        <v>1583057</v>
      </c>
      <c r="H7557" s="126"/>
      <c r="I7557" s="130" t="s">
        <v>17479</v>
      </c>
      <c r="J7557" s="126"/>
      <c r="K7557" s="126"/>
      <c r="L7557" s="126"/>
      <c r="M7557" s="126"/>
      <c r="N7557" s="226">
        <v>0</v>
      </c>
      <c r="O7557" s="226">
        <v>3025</v>
      </c>
      <c r="P7557" s="126" t="s">
        <v>1331</v>
      </c>
    </row>
    <row r="7558" spans="1:16" ht="51">
      <c r="A7558" s="126">
        <v>650</v>
      </c>
      <c r="B7558" s="126"/>
      <c r="C7558" s="127" t="s">
        <v>233</v>
      </c>
      <c r="D7558" s="204">
        <v>43098</v>
      </c>
      <c r="E7558" s="126" t="s">
        <v>14559</v>
      </c>
      <c r="F7558" s="126" t="s">
        <v>3</v>
      </c>
      <c r="G7558" s="126">
        <v>1583059</v>
      </c>
      <c r="H7558" s="126"/>
      <c r="I7558" s="130" t="s">
        <v>17478</v>
      </c>
      <c r="J7558" s="126"/>
      <c r="K7558" s="126"/>
      <c r="L7558" s="126"/>
      <c r="M7558" s="126"/>
      <c r="N7558" s="226">
        <v>0</v>
      </c>
      <c r="O7558" s="226">
        <v>373</v>
      </c>
      <c r="P7558" s="126" t="s">
        <v>1331</v>
      </c>
    </row>
    <row r="7559" spans="1:16" ht="51">
      <c r="A7559" s="126">
        <v>650</v>
      </c>
      <c r="B7559" s="126"/>
      <c r="C7559" s="127" t="s">
        <v>233</v>
      </c>
      <c r="D7559" s="204">
        <v>43098</v>
      </c>
      <c r="E7559" s="126" t="s">
        <v>14560</v>
      </c>
      <c r="F7559" s="126" t="s">
        <v>3</v>
      </c>
      <c r="G7559" s="126">
        <v>1583061</v>
      </c>
      <c r="H7559" s="126"/>
      <c r="I7559" s="130" t="s">
        <v>17478</v>
      </c>
      <c r="J7559" s="126"/>
      <c r="K7559" s="126"/>
      <c r="L7559" s="126"/>
      <c r="M7559" s="126"/>
      <c r="N7559" s="226">
        <v>0</v>
      </c>
      <c r="O7559" s="226">
        <v>1277</v>
      </c>
      <c r="P7559" s="126" t="s">
        <v>1331</v>
      </c>
    </row>
    <row r="7560" spans="1:16" ht="51">
      <c r="A7560" s="126">
        <v>650</v>
      </c>
      <c r="B7560" s="126"/>
      <c r="C7560" s="127" t="s">
        <v>233</v>
      </c>
      <c r="D7560" s="204">
        <v>43098</v>
      </c>
      <c r="E7560" s="126" t="s">
        <v>14561</v>
      </c>
      <c r="F7560" s="126" t="s">
        <v>3</v>
      </c>
      <c r="G7560" s="126">
        <v>1583066</v>
      </c>
      <c r="H7560" s="126"/>
      <c r="I7560" s="130" t="s">
        <v>17478</v>
      </c>
      <c r="J7560" s="126"/>
      <c r="K7560" s="126"/>
      <c r="L7560" s="126"/>
      <c r="M7560" s="126"/>
      <c r="N7560" s="226">
        <v>0</v>
      </c>
      <c r="O7560" s="226">
        <v>375</v>
      </c>
      <c r="P7560" s="126" t="s">
        <v>1331</v>
      </c>
    </row>
    <row r="7561" spans="1:16" ht="63.75">
      <c r="A7561" s="126">
        <v>650</v>
      </c>
      <c r="B7561" s="126"/>
      <c r="C7561" s="127" t="s">
        <v>233</v>
      </c>
      <c r="D7561" s="204">
        <v>43098</v>
      </c>
      <c r="E7561" s="126" t="s">
        <v>14562</v>
      </c>
      <c r="F7561" s="126" t="s">
        <v>3</v>
      </c>
      <c r="G7561" s="126">
        <v>1583068</v>
      </c>
      <c r="H7561" s="126"/>
      <c r="I7561" s="130" t="s">
        <v>17480</v>
      </c>
      <c r="J7561" s="126"/>
      <c r="K7561" s="126"/>
      <c r="L7561" s="126"/>
      <c r="M7561" s="126"/>
      <c r="N7561" s="226">
        <v>0</v>
      </c>
      <c r="O7561" s="226">
        <v>3999</v>
      </c>
      <c r="P7561" s="126" t="s">
        <v>1331</v>
      </c>
    </row>
    <row r="7562" spans="1:16" ht="51">
      <c r="A7562" s="126">
        <v>132</v>
      </c>
      <c r="B7562" s="126"/>
      <c r="C7562" s="127" t="s">
        <v>729</v>
      </c>
      <c r="D7562" s="204">
        <v>43098</v>
      </c>
      <c r="E7562" s="126" t="s">
        <v>14563</v>
      </c>
      <c r="F7562" s="126" t="s">
        <v>3</v>
      </c>
      <c r="G7562" s="126">
        <v>1583070</v>
      </c>
      <c r="H7562" s="126"/>
      <c r="I7562" s="130" t="s">
        <v>17479</v>
      </c>
      <c r="J7562" s="126"/>
      <c r="K7562" s="126"/>
      <c r="L7562" s="126"/>
      <c r="M7562" s="126"/>
      <c r="N7562" s="226">
        <v>0</v>
      </c>
      <c r="O7562" s="226">
        <v>46000</v>
      </c>
      <c r="P7562" s="126" t="s">
        <v>1331</v>
      </c>
    </row>
    <row r="7563" spans="1:16" ht="51">
      <c r="A7563" s="126" t="s">
        <v>623</v>
      </c>
      <c r="B7563" s="126"/>
      <c r="C7563" s="127" t="s">
        <v>716</v>
      </c>
      <c r="D7563" s="204">
        <v>43098</v>
      </c>
      <c r="E7563" s="126" t="s">
        <v>14564</v>
      </c>
      <c r="F7563" s="126" t="s">
        <v>3</v>
      </c>
      <c r="G7563" s="126">
        <v>1583072</v>
      </c>
      <c r="H7563" s="126"/>
      <c r="I7563" s="130" t="s">
        <v>17481</v>
      </c>
      <c r="J7563" s="126"/>
      <c r="K7563" s="126"/>
      <c r="L7563" s="126"/>
      <c r="M7563" s="126"/>
      <c r="N7563" s="226">
        <v>0</v>
      </c>
      <c r="O7563" s="226">
        <v>2686.07</v>
      </c>
      <c r="P7563" s="126" t="s">
        <v>1331</v>
      </c>
    </row>
    <row r="7564" spans="1:16" ht="63.75">
      <c r="A7564" s="126">
        <v>650</v>
      </c>
      <c r="B7564" s="126"/>
      <c r="C7564" s="127" t="s">
        <v>233</v>
      </c>
      <c r="D7564" s="204">
        <v>43098</v>
      </c>
      <c r="E7564" s="126" t="s">
        <v>14565</v>
      </c>
      <c r="F7564" s="126" t="s">
        <v>3</v>
      </c>
      <c r="G7564" s="126">
        <v>1583073</v>
      </c>
      <c r="H7564" s="126"/>
      <c r="I7564" s="130" t="s">
        <v>17482</v>
      </c>
      <c r="J7564" s="126"/>
      <c r="K7564" s="126"/>
      <c r="L7564" s="126"/>
      <c r="M7564" s="126"/>
      <c r="N7564" s="226">
        <v>0</v>
      </c>
      <c r="O7564" s="226">
        <v>2988</v>
      </c>
      <c r="P7564" s="126" t="s">
        <v>1331</v>
      </c>
    </row>
    <row r="7565" spans="1:16" ht="63.75">
      <c r="A7565" s="126">
        <v>650</v>
      </c>
      <c r="B7565" s="126"/>
      <c r="C7565" s="127" t="s">
        <v>233</v>
      </c>
      <c r="D7565" s="204">
        <v>43098</v>
      </c>
      <c r="E7565" s="126" t="s">
        <v>14566</v>
      </c>
      <c r="F7565" s="126" t="s">
        <v>3</v>
      </c>
      <c r="G7565" s="126">
        <v>1583077</v>
      </c>
      <c r="H7565" s="126"/>
      <c r="I7565" s="130" t="s">
        <v>17483</v>
      </c>
      <c r="J7565" s="126"/>
      <c r="K7565" s="126"/>
      <c r="L7565" s="126"/>
      <c r="M7565" s="126"/>
      <c r="N7565" s="226">
        <v>0</v>
      </c>
      <c r="O7565" s="226">
        <v>702</v>
      </c>
      <c r="P7565" s="126" t="s">
        <v>1331</v>
      </c>
    </row>
    <row r="7566" spans="1:16" ht="51">
      <c r="A7566" s="126">
        <v>594</v>
      </c>
      <c r="B7566" s="126"/>
      <c r="C7566" s="127" t="s">
        <v>113</v>
      </c>
      <c r="D7566" s="204">
        <v>43098</v>
      </c>
      <c r="E7566" s="126" t="s">
        <v>14567</v>
      </c>
      <c r="F7566" s="126" t="s">
        <v>3</v>
      </c>
      <c r="G7566" s="126">
        <v>1583079</v>
      </c>
      <c r="H7566" s="126"/>
      <c r="I7566" s="130" t="s">
        <v>17484</v>
      </c>
      <c r="J7566" s="126"/>
      <c r="K7566" s="126"/>
      <c r="L7566" s="126"/>
      <c r="M7566" s="126"/>
      <c r="N7566" s="226">
        <v>0</v>
      </c>
      <c r="O7566" s="226">
        <v>484.16</v>
      </c>
      <c r="P7566" s="126" t="s">
        <v>1331</v>
      </c>
    </row>
    <row r="7567" spans="1:16" ht="63.75">
      <c r="A7567" s="126">
        <v>650</v>
      </c>
      <c r="B7567" s="126"/>
      <c r="C7567" s="127" t="s">
        <v>233</v>
      </c>
      <c r="D7567" s="204">
        <v>43098</v>
      </c>
      <c r="E7567" s="126" t="s">
        <v>14568</v>
      </c>
      <c r="F7567" s="126" t="s">
        <v>3</v>
      </c>
      <c r="G7567" s="126">
        <v>1583080</v>
      </c>
      <c r="H7567" s="126"/>
      <c r="I7567" s="130" t="s">
        <v>17485</v>
      </c>
      <c r="J7567" s="126"/>
      <c r="K7567" s="126"/>
      <c r="L7567" s="126"/>
      <c r="M7567" s="126"/>
      <c r="N7567" s="226">
        <v>0</v>
      </c>
      <c r="O7567" s="226">
        <v>4482</v>
      </c>
      <c r="P7567" s="126" t="s">
        <v>1331</v>
      </c>
    </row>
    <row r="7568" spans="1:16" ht="38.25">
      <c r="A7568" s="126">
        <v>46</v>
      </c>
      <c r="B7568" s="126"/>
      <c r="C7568" s="127" t="s">
        <v>699</v>
      </c>
      <c r="D7568" s="204">
        <v>43098</v>
      </c>
      <c r="E7568" s="126" t="s">
        <v>14569</v>
      </c>
      <c r="F7568" s="126" t="s">
        <v>3</v>
      </c>
      <c r="G7568" s="126">
        <v>1583081</v>
      </c>
      <c r="H7568" s="126"/>
      <c r="I7568" s="130" t="s">
        <v>17486</v>
      </c>
      <c r="J7568" s="126"/>
      <c r="K7568" s="126"/>
      <c r="L7568" s="126"/>
      <c r="M7568" s="126"/>
      <c r="N7568" s="226">
        <v>0</v>
      </c>
      <c r="O7568" s="226">
        <v>6625.5</v>
      </c>
      <c r="P7568" s="126" t="s">
        <v>1331</v>
      </c>
    </row>
    <row r="7569" spans="1:16" ht="63.75">
      <c r="A7569" s="126">
        <v>650</v>
      </c>
      <c r="B7569" s="126"/>
      <c r="C7569" s="127" t="s">
        <v>233</v>
      </c>
      <c r="D7569" s="204">
        <v>43098</v>
      </c>
      <c r="E7569" s="126" t="s">
        <v>14570</v>
      </c>
      <c r="F7569" s="126" t="s">
        <v>3</v>
      </c>
      <c r="G7569" s="126">
        <v>1583084</v>
      </c>
      <c r="H7569" s="126"/>
      <c r="I7569" s="130" t="s">
        <v>17487</v>
      </c>
      <c r="J7569" s="126"/>
      <c r="K7569" s="126"/>
      <c r="L7569" s="126"/>
      <c r="M7569" s="126"/>
      <c r="N7569" s="226">
        <v>0</v>
      </c>
      <c r="O7569" s="226">
        <v>2646</v>
      </c>
      <c r="P7569" s="126" t="s">
        <v>1331</v>
      </c>
    </row>
    <row r="7570" spans="1:16" ht="63.75">
      <c r="A7570" s="126">
        <v>650</v>
      </c>
      <c r="B7570" s="126"/>
      <c r="C7570" s="127" t="s">
        <v>233</v>
      </c>
      <c r="D7570" s="204">
        <v>43098</v>
      </c>
      <c r="E7570" s="126" t="s">
        <v>14571</v>
      </c>
      <c r="F7570" s="126" t="s">
        <v>3</v>
      </c>
      <c r="G7570" s="126">
        <v>1583085</v>
      </c>
      <c r="H7570" s="126"/>
      <c r="I7570" s="130" t="s">
        <v>17488</v>
      </c>
      <c r="J7570" s="126"/>
      <c r="K7570" s="126"/>
      <c r="L7570" s="126"/>
      <c r="M7570" s="126"/>
      <c r="N7570" s="226">
        <v>0</v>
      </c>
      <c r="O7570" s="226">
        <v>360</v>
      </c>
      <c r="P7570" s="126" t="s">
        <v>1331</v>
      </c>
    </row>
    <row r="7571" spans="1:16" ht="63.75">
      <c r="A7571" s="126">
        <v>670</v>
      </c>
      <c r="B7571" s="126"/>
      <c r="C7571" s="127" t="s">
        <v>236</v>
      </c>
      <c r="D7571" s="204">
        <v>43098</v>
      </c>
      <c r="E7571" s="126" t="s">
        <v>14572</v>
      </c>
      <c r="F7571" s="126" t="s">
        <v>3</v>
      </c>
      <c r="G7571" s="126">
        <v>1583087</v>
      </c>
      <c r="H7571" s="126"/>
      <c r="I7571" s="130" t="s">
        <v>17489</v>
      </c>
      <c r="J7571" s="126"/>
      <c r="K7571" s="126"/>
      <c r="L7571" s="126"/>
      <c r="M7571" s="126"/>
      <c r="N7571" s="226">
        <v>0</v>
      </c>
      <c r="O7571" s="226">
        <v>306</v>
      </c>
      <c r="P7571" s="126" t="s">
        <v>1331</v>
      </c>
    </row>
    <row r="7572" spans="1:16" ht="51">
      <c r="A7572" s="126">
        <v>670</v>
      </c>
      <c r="B7572" s="126"/>
      <c r="C7572" s="127" t="s">
        <v>236</v>
      </c>
      <c r="D7572" s="204">
        <v>43098</v>
      </c>
      <c r="E7572" s="126" t="s">
        <v>14573</v>
      </c>
      <c r="F7572" s="126" t="s">
        <v>3</v>
      </c>
      <c r="G7572" s="126">
        <v>1583089</v>
      </c>
      <c r="H7572" s="126"/>
      <c r="I7572" s="130" t="s">
        <v>17490</v>
      </c>
      <c r="J7572" s="126"/>
      <c r="K7572" s="126"/>
      <c r="L7572" s="126"/>
      <c r="M7572" s="126"/>
      <c r="N7572" s="226">
        <v>0</v>
      </c>
      <c r="O7572" s="226">
        <v>306</v>
      </c>
      <c r="P7572" s="126" t="s">
        <v>1331</v>
      </c>
    </row>
    <row r="7573" spans="1:16" ht="63.75">
      <c r="A7573" s="126">
        <v>650</v>
      </c>
      <c r="B7573" s="126"/>
      <c r="C7573" s="127" t="s">
        <v>233</v>
      </c>
      <c r="D7573" s="204">
        <v>43098</v>
      </c>
      <c r="E7573" s="126" t="s">
        <v>14574</v>
      </c>
      <c r="F7573" s="126" t="s">
        <v>3</v>
      </c>
      <c r="G7573" s="126">
        <v>1583090</v>
      </c>
      <c r="H7573" s="126"/>
      <c r="I7573" s="130" t="s">
        <v>17491</v>
      </c>
      <c r="J7573" s="126"/>
      <c r="K7573" s="126"/>
      <c r="L7573" s="126"/>
      <c r="M7573" s="126"/>
      <c r="N7573" s="226">
        <v>0</v>
      </c>
      <c r="O7573" s="226">
        <v>250</v>
      </c>
      <c r="P7573" s="126" t="s">
        <v>1331</v>
      </c>
    </row>
    <row r="7574" spans="1:16" ht="63.75">
      <c r="A7574" s="126">
        <v>650</v>
      </c>
      <c r="B7574" s="126"/>
      <c r="C7574" s="127" t="s">
        <v>233</v>
      </c>
      <c r="D7574" s="204">
        <v>43098</v>
      </c>
      <c r="E7574" s="126" t="s">
        <v>14575</v>
      </c>
      <c r="F7574" s="126" t="s">
        <v>3</v>
      </c>
      <c r="G7574" s="126">
        <v>1583095</v>
      </c>
      <c r="H7574" s="126"/>
      <c r="I7574" s="130" t="s">
        <v>17492</v>
      </c>
      <c r="J7574" s="126"/>
      <c r="K7574" s="126"/>
      <c r="L7574" s="126"/>
      <c r="M7574" s="126"/>
      <c r="N7574" s="226">
        <v>0</v>
      </c>
      <c r="O7574" s="226">
        <v>140</v>
      </c>
      <c r="P7574" s="126" t="s">
        <v>1331</v>
      </c>
    </row>
    <row r="7575" spans="1:16" ht="51">
      <c r="A7575" s="126">
        <v>670</v>
      </c>
      <c r="B7575" s="126"/>
      <c r="C7575" s="127" t="s">
        <v>236</v>
      </c>
      <c r="D7575" s="204">
        <v>43098</v>
      </c>
      <c r="E7575" s="126" t="s">
        <v>14576</v>
      </c>
      <c r="F7575" s="126" t="s">
        <v>3</v>
      </c>
      <c r="G7575" s="126">
        <v>1583097</v>
      </c>
      <c r="H7575" s="126"/>
      <c r="I7575" s="130" t="s">
        <v>17493</v>
      </c>
      <c r="J7575" s="126"/>
      <c r="K7575" s="126"/>
      <c r="L7575" s="126"/>
      <c r="M7575" s="126"/>
      <c r="N7575" s="226">
        <v>0</v>
      </c>
      <c r="O7575" s="226">
        <v>306</v>
      </c>
      <c r="P7575" s="126" t="s">
        <v>1331</v>
      </c>
    </row>
    <row r="7576" spans="1:16" ht="63.75">
      <c r="A7576" s="126">
        <v>670</v>
      </c>
      <c r="B7576" s="126"/>
      <c r="C7576" s="127" t="s">
        <v>236</v>
      </c>
      <c r="D7576" s="204">
        <v>43098</v>
      </c>
      <c r="E7576" s="126" t="s">
        <v>14577</v>
      </c>
      <c r="F7576" s="126" t="s">
        <v>3</v>
      </c>
      <c r="G7576" s="126">
        <v>1583098</v>
      </c>
      <c r="H7576" s="126"/>
      <c r="I7576" s="130" t="s">
        <v>17494</v>
      </c>
      <c r="J7576" s="126"/>
      <c r="K7576" s="126"/>
      <c r="L7576" s="126"/>
      <c r="M7576" s="126"/>
      <c r="N7576" s="226">
        <v>0</v>
      </c>
      <c r="O7576" s="226">
        <v>306</v>
      </c>
      <c r="P7576" s="126" t="s">
        <v>1331</v>
      </c>
    </row>
    <row r="7577" spans="1:16" ht="63.75">
      <c r="A7577" s="126">
        <v>650</v>
      </c>
      <c r="B7577" s="126"/>
      <c r="C7577" s="127" t="s">
        <v>233</v>
      </c>
      <c r="D7577" s="204">
        <v>43098</v>
      </c>
      <c r="E7577" s="126" t="s">
        <v>14578</v>
      </c>
      <c r="F7577" s="126" t="s">
        <v>3</v>
      </c>
      <c r="G7577" s="126">
        <v>1583099</v>
      </c>
      <c r="H7577" s="126"/>
      <c r="I7577" s="130" t="s">
        <v>17495</v>
      </c>
      <c r="J7577" s="126"/>
      <c r="K7577" s="126"/>
      <c r="L7577" s="126"/>
      <c r="M7577" s="126"/>
      <c r="N7577" s="226">
        <v>0</v>
      </c>
      <c r="O7577" s="226">
        <v>200</v>
      </c>
      <c r="P7577" s="126" t="s">
        <v>1331</v>
      </c>
    </row>
    <row r="7578" spans="1:16" ht="63.75">
      <c r="A7578" s="126">
        <v>650</v>
      </c>
      <c r="B7578" s="126"/>
      <c r="C7578" s="127" t="s">
        <v>233</v>
      </c>
      <c r="D7578" s="204">
        <v>43098</v>
      </c>
      <c r="E7578" s="126" t="s">
        <v>14579</v>
      </c>
      <c r="F7578" s="126" t="s">
        <v>3</v>
      </c>
      <c r="G7578" s="126">
        <v>1583101</v>
      </c>
      <c r="H7578" s="126"/>
      <c r="I7578" s="130" t="s">
        <v>17496</v>
      </c>
      <c r="J7578" s="126"/>
      <c r="K7578" s="126"/>
      <c r="L7578" s="126"/>
      <c r="M7578" s="126"/>
      <c r="N7578" s="226">
        <v>0</v>
      </c>
      <c r="O7578" s="226">
        <v>70</v>
      </c>
      <c r="P7578" s="126" t="s">
        <v>1331</v>
      </c>
    </row>
    <row r="7579" spans="1:16" ht="63.75">
      <c r="A7579" s="126">
        <v>650</v>
      </c>
      <c r="B7579" s="126"/>
      <c r="C7579" s="127" t="s">
        <v>233</v>
      </c>
      <c r="D7579" s="204">
        <v>43098</v>
      </c>
      <c r="E7579" s="126" t="s">
        <v>14580</v>
      </c>
      <c r="F7579" s="126" t="s">
        <v>3</v>
      </c>
      <c r="G7579" s="126">
        <v>1583103</v>
      </c>
      <c r="H7579" s="126"/>
      <c r="I7579" s="130" t="s">
        <v>17497</v>
      </c>
      <c r="J7579" s="126"/>
      <c r="K7579" s="126"/>
      <c r="L7579" s="126"/>
      <c r="M7579" s="126"/>
      <c r="N7579" s="226">
        <v>0</v>
      </c>
      <c r="O7579" s="226">
        <v>340</v>
      </c>
      <c r="P7579" s="126" t="s">
        <v>1331</v>
      </c>
    </row>
    <row r="7580" spans="1:16" ht="51">
      <c r="A7580" s="126">
        <v>16</v>
      </c>
      <c r="B7580" s="126"/>
      <c r="C7580" s="127" t="s">
        <v>693</v>
      </c>
      <c r="D7580" s="204">
        <v>43098</v>
      </c>
      <c r="E7580" s="126" t="s">
        <v>14581</v>
      </c>
      <c r="F7580" s="126" t="s">
        <v>3</v>
      </c>
      <c r="G7580" s="126">
        <v>1583105</v>
      </c>
      <c r="H7580" s="126"/>
      <c r="I7580" s="130" t="s">
        <v>17498</v>
      </c>
      <c r="J7580" s="126"/>
      <c r="K7580" s="126"/>
      <c r="L7580" s="126"/>
      <c r="M7580" s="126"/>
      <c r="N7580" s="226">
        <v>0</v>
      </c>
      <c r="O7580" s="226">
        <v>371</v>
      </c>
      <c r="P7580" s="126" t="s">
        <v>1331</v>
      </c>
    </row>
    <row r="7581" spans="1:16" ht="51">
      <c r="A7581" s="126" t="s">
        <v>620</v>
      </c>
      <c r="B7581" s="126"/>
      <c r="C7581" s="127" t="s">
        <v>714</v>
      </c>
      <c r="D7581" s="204">
        <v>43098</v>
      </c>
      <c r="E7581" s="126" t="s">
        <v>14582</v>
      </c>
      <c r="F7581" s="126" t="s">
        <v>3</v>
      </c>
      <c r="G7581" s="126">
        <v>1583108</v>
      </c>
      <c r="H7581" s="126"/>
      <c r="I7581" s="130" t="s">
        <v>17499</v>
      </c>
      <c r="J7581" s="126"/>
      <c r="K7581" s="126"/>
      <c r="L7581" s="126"/>
      <c r="M7581" s="126"/>
      <c r="N7581" s="226">
        <v>0</v>
      </c>
      <c r="O7581" s="226">
        <v>262.36</v>
      </c>
      <c r="P7581" s="126" t="s">
        <v>1331</v>
      </c>
    </row>
    <row r="7582" spans="1:16" ht="63.75">
      <c r="A7582" s="126">
        <v>650</v>
      </c>
      <c r="B7582" s="126"/>
      <c r="C7582" s="127" t="s">
        <v>233</v>
      </c>
      <c r="D7582" s="204">
        <v>43098</v>
      </c>
      <c r="E7582" s="126" t="s">
        <v>14583</v>
      </c>
      <c r="F7582" s="126" t="s">
        <v>3</v>
      </c>
      <c r="G7582" s="126">
        <v>1583110</v>
      </c>
      <c r="H7582" s="126"/>
      <c r="I7582" s="130" t="s">
        <v>17500</v>
      </c>
      <c r="J7582" s="126"/>
      <c r="K7582" s="126"/>
      <c r="L7582" s="126"/>
      <c r="M7582" s="126"/>
      <c r="N7582" s="226">
        <v>0</v>
      </c>
      <c r="O7582" s="226">
        <v>200</v>
      </c>
      <c r="P7582" s="126" t="s">
        <v>1331</v>
      </c>
    </row>
    <row r="7583" spans="1:16" ht="63.75">
      <c r="A7583" s="126">
        <v>650</v>
      </c>
      <c r="B7583" s="126"/>
      <c r="C7583" s="127" t="s">
        <v>233</v>
      </c>
      <c r="D7583" s="204">
        <v>43098</v>
      </c>
      <c r="E7583" s="126" t="s">
        <v>14584</v>
      </c>
      <c r="F7583" s="126" t="s">
        <v>3</v>
      </c>
      <c r="G7583" s="126">
        <v>1583116</v>
      </c>
      <c r="H7583" s="126"/>
      <c r="I7583" s="130" t="s">
        <v>17501</v>
      </c>
      <c r="J7583" s="126"/>
      <c r="K7583" s="126"/>
      <c r="L7583" s="126"/>
      <c r="M7583" s="126"/>
      <c r="N7583" s="226">
        <v>0</v>
      </c>
      <c r="O7583" s="226">
        <v>190</v>
      </c>
      <c r="P7583" s="126" t="s">
        <v>1331</v>
      </c>
    </row>
    <row r="7584" spans="1:16" ht="63.75">
      <c r="A7584" s="126">
        <v>650</v>
      </c>
      <c r="B7584" s="126"/>
      <c r="C7584" s="127" t="s">
        <v>233</v>
      </c>
      <c r="D7584" s="204">
        <v>43098</v>
      </c>
      <c r="E7584" s="126" t="s">
        <v>14585</v>
      </c>
      <c r="F7584" s="126" t="s">
        <v>3</v>
      </c>
      <c r="G7584" s="126">
        <v>1583118</v>
      </c>
      <c r="H7584" s="126"/>
      <c r="I7584" s="130" t="s">
        <v>17470</v>
      </c>
      <c r="J7584" s="126"/>
      <c r="K7584" s="126"/>
      <c r="L7584" s="126"/>
      <c r="M7584" s="126"/>
      <c r="N7584" s="226">
        <v>0</v>
      </c>
      <c r="O7584" s="226">
        <v>200</v>
      </c>
      <c r="P7584" s="126" t="s">
        <v>1331</v>
      </c>
    </row>
    <row r="7585" spans="1:16" ht="63.75">
      <c r="A7585" s="126">
        <v>650</v>
      </c>
      <c r="B7585" s="126"/>
      <c r="C7585" s="127" t="s">
        <v>233</v>
      </c>
      <c r="D7585" s="204">
        <v>43098</v>
      </c>
      <c r="E7585" s="126" t="s">
        <v>14586</v>
      </c>
      <c r="F7585" s="126" t="s">
        <v>3</v>
      </c>
      <c r="G7585" s="126">
        <v>1583123</v>
      </c>
      <c r="H7585" s="126"/>
      <c r="I7585" s="130" t="s">
        <v>17502</v>
      </c>
      <c r="J7585" s="126"/>
      <c r="K7585" s="126"/>
      <c r="L7585" s="126"/>
      <c r="M7585" s="126"/>
      <c r="N7585" s="226">
        <v>0</v>
      </c>
      <c r="O7585" s="226">
        <v>60</v>
      </c>
      <c r="P7585" s="126" t="s">
        <v>1331</v>
      </c>
    </row>
    <row r="7586" spans="1:16" ht="63.75">
      <c r="A7586" s="126">
        <v>650</v>
      </c>
      <c r="B7586" s="126"/>
      <c r="C7586" s="127" t="s">
        <v>233</v>
      </c>
      <c r="D7586" s="204">
        <v>43098</v>
      </c>
      <c r="E7586" s="126" t="s">
        <v>14587</v>
      </c>
      <c r="F7586" s="126" t="s">
        <v>3</v>
      </c>
      <c r="G7586" s="126">
        <v>1583127</v>
      </c>
      <c r="H7586" s="126"/>
      <c r="I7586" s="130" t="s">
        <v>17503</v>
      </c>
      <c r="J7586" s="126"/>
      <c r="K7586" s="126"/>
      <c r="L7586" s="126"/>
      <c r="M7586" s="126"/>
      <c r="N7586" s="226">
        <v>0</v>
      </c>
      <c r="O7586" s="226">
        <v>210</v>
      </c>
      <c r="P7586" s="126" t="s">
        <v>1331</v>
      </c>
    </row>
    <row r="7587" spans="1:16" ht="51">
      <c r="A7587" s="126">
        <v>288</v>
      </c>
      <c r="B7587" s="126"/>
      <c r="C7587" s="127" t="s">
        <v>792</v>
      </c>
      <c r="D7587" s="204">
        <v>43098</v>
      </c>
      <c r="E7587" s="126" t="s">
        <v>14588</v>
      </c>
      <c r="F7587" s="126" t="s">
        <v>3</v>
      </c>
      <c r="G7587" s="126">
        <v>1583132</v>
      </c>
      <c r="H7587" s="126"/>
      <c r="I7587" s="130" t="s">
        <v>17504</v>
      </c>
      <c r="J7587" s="126"/>
      <c r="K7587" s="126"/>
      <c r="L7587" s="126"/>
      <c r="M7587" s="126"/>
      <c r="N7587" s="226">
        <v>0</v>
      </c>
      <c r="O7587" s="226">
        <v>76</v>
      </c>
      <c r="P7587" s="126" t="s">
        <v>1331</v>
      </c>
    </row>
    <row r="7588" spans="1:16" ht="63.75">
      <c r="A7588" s="126">
        <v>650</v>
      </c>
      <c r="B7588" s="126"/>
      <c r="C7588" s="127" t="s">
        <v>233</v>
      </c>
      <c r="D7588" s="204">
        <v>43098</v>
      </c>
      <c r="E7588" s="126" t="s">
        <v>14589</v>
      </c>
      <c r="F7588" s="126" t="s">
        <v>3</v>
      </c>
      <c r="G7588" s="126">
        <v>1583133</v>
      </c>
      <c r="H7588" s="126"/>
      <c r="I7588" s="130" t="s">
        <v>17505</v>
      </c>
      <c r="J7588" s="126"/>
      <c r="K7588" s="126"/>
      <c r="L7588" s="126"/>
      <c r="M7588" s="126"/>
      <c r="N7588" s="226">
        <v>0</v>
      </c>
      <c r="O7588" s="226">
        <v>20</v>
      </c>
      <c r="P7588" s="126" t="s">
        <v>1331</v>
      </c>
    </row>
    <row r="7589" spans="1:16" ht="63.75">
      <c r="A7589" s="126">
        <v>650</v>
      </c>
      <c r="B7589" s="126"/>
      <c r="C7589" s="127" t="s">
        <v>233</v>
      </c>
      <c r="D7589" s="204">
        <v>43098</v>
      </c>
      <c r="E7589" s="126" t="s">
        <v>14590</v>
      </c>
      <c r="F7589" s="126" t="s">
        <v>3</v>
      </c>
      <c r="G7589" s="126">
        <v>1583134</v>
      </c>
      <c r="H7589" s="126"/>
      <c r="I7589" s="130" t="s">
        <v>17506</v>
      </c>
      <c r="J7589" s="126"/>
      <c r="K7589" s="126"/>
      <c r="L7589" s="126"/>
      <c r="M7589" s="126"/>
      <c r="N7589" s="226">
        <v>0</v>
      </c>
      <c r="O7589" s="226">
        <v>60</v>
      </c>
      <c r="P7589" s="126" t="s">
        <v>1331</v>
      </c>
    </row>
    <row r="7590" spans="1:16" ht="63.75">
      <c r="A7590" s="126">
        <v>650</v>
      </c>
      <c r="B7590" s="126"/>
      <c r="C7590" s="127" t="s">
        <v>233</v>
      </c>
      <c r="D7590" s="204">
        <v>43098</v>
      </c>
      <c r="E7590" s="126" t="s">
        <v>14591</v>
      </c>
      <c r="F7590" s="126" t="s">
        <v>3</v>
      </c>
      <c r="G7590" s="126">
        <v>1583137</v>
      </c>
      <c r="H7590" s="126"/>
      <c r="I7590" s="130" t="s">
        <v>17507</v>
      </c>
      <c r="J7590" s="126"/>
      <c r="K7590" s="126"/>
      <c r="L7590" s="126"/>
      <c r="M7590" s="126"/>
      <c r="N7590" s="226">
        <v>0</v>
      </c>
      <c r="O7590" s="226">
        <v>50</v>
      </c>
      <c r="P7590" s="126" t="s">
        <v>1331</v>
      </c>
    </row>
    <row r="7591" spans="1:16" ht="63.75">
      <c r="A7591" s="126">
        <v>650</v>
      </c>
      <c r="B7591" s="126"/>
      <c r="C7591" s="127" t="s">
        <v>233</v>
      </c>
      <c r="D7591" s="204">
        <v>43098</v>
      </c>
      <c r="E7591" s="126" t="s">
        <v>14592</v>
      </c>
      <c r="F7591" s="126" t="s">
        <v>3</v>
      </c>
      <c r="G7591" s="126">
        <v>1583138</v>
      </c>
      <c r="H7591" s="126"/>
      <c r="I7591" s="130" t="s">
        <v>17508</v>
      </c>
      <c r="J7591" s="126"/>
      <c r="K7591" s="126"/>
      <c r="L7591" s="126"/>
      <c r="M7591" s="126"/>
      <c r="N7591" s="226">
        <v>0</v>
      </c>
      <c r="O7591" s="226">
        <v>225</v>
      </c>
      <c r="P7591" s="126" t="s">
        <v>1331</v>
      </c>
    </row>
    <row r="7592" spans="1:16" ht="38.25">
      <c r="A7592" s="126">
        <v>592</v>
      </c>
      <c r="B7592" s="126"/>
      <c r="C7592" s="127" t="s">
        <v>863</v>
      </c>
      <c r="D7592" s="204">
        <v>43098</v>
      </c>
      <c r="E7592" s="126" t="s">
        <v>14593</v>
      </c>
      <c r="F7592" s="126" t="s">
        <v>3</v>
      </c>
      <c r="G7592" s="126">
        <v>1583139</v>
      </c>
      <c r="H7592" s="126"/>
      <c r="I7592" s="130" t="s">
        <v>17509</v>
      </c>
      <c r="J7592" s="126"/>
      <c r="K7592" s="126"/>
      <c r="L7592" s="126"/>
      <c r="M7592" s="126"/>
      <c r="N7592" s="226">
        <v>0</v>
      </c>
      <c r="O7592" s="226">
        <v>479</v>
      </c>
      <c r="P7592" s="126" t="s">
        <v>1331</v>
      </c>
    </row>
    <row r="7593" spans="1:16" ht="63.75">
      <c r="A7593" s="126">
        <v>650</v>
      </c>
      <c r="B7593" s="126"/>
      <c r="C7593" s="127" t="s">
        <v>233</v>
      </c>
      <c r="D7593" s="204">
        <v>43098</v>
      </c>
      <c r="E7593" s="126" t="s">
        <v>14594</v>
      </c>
      <c r="F7593" s="126" t="s">
        <v>3</v>
      </c>
      <c r="G7593" s="126">
        <v>1583140</v>
      </c>
      <c r="H7593" s="126"/>
      <c r="I7593" s="130" t="s">
        <v>17510</v>
      </c>
      <c r="J7593" s="126"/>
      <c r="K7593" s="126"/>
      <c r="L7593" s="126"/>
      <c r="M7593" s="126"/>
      <c r="N7593" s="226">
        <v>0</v>
      </c>
      <c r="O7593" s="226">
        <v>30</v>
      </c>
      <c r="P7593" s="126" t="s">
        <v>1331</v>
      </c>
    </row>
    <row r="7594" spans="1:16" ht="63.75">
      <c r="A7594" s="126">
        <v>650</v>
      </c>
      <c r="B7594" s="126"/>
      <c r="C7594" s="127" t="s">
        <v>233</v>
      </c>
      <c r="D7594" s="204">
        <v>43098</v>
      </c>
      <c r="E7594" s="126" t="s">
        <v>14595</v>
      </c>
      <c r="F7594" s="126" t="s">
        <v>3</v>
      </c>
      <c r="G7594" s="126">
        <v>1583144</v>
      </c>
      <c r="H7594" s="126"/>
      <c r="I7594" s="130" t="s">
        <v>17511</v>
      </c>
      <c r="J7594" s="126"/>
      <c r="K7594" s="126"/>
      <c r="L7594" s="126"/>
      <c r="M7594" s="126"/>
      <c r="N7594" s="226">
        <v>0</v>
      </c>
      <c r="O7594" s="226">
        <v>30</v>
      </c>
      <c r="P7594" s="126" t="s">
        <v>1331</v>
      </c>
    </row>
    <row r="7595" spans="1:16" ht="63.75">
      <c r="A7595" s="126">
        <v>650</v>
      </c>
      <c r="B7595" s="126"/>
      <c r="C7595" s="127" t="s">
        <v>233</v>
      </c>
      <c r="D7595" s="204">
        <v>43098</v>
      </c>
      <c r="E7595" s="126" t="s">
        <v>14596</v>
      </c>
      <c r="F7595" s="126" t="s">
        <v>3</v>
      </c>
      <c r="G7595" s="126">
        <v>1583145</v>
      </c>
      <c r="H7595" s="126"/>
      <c r="I7595" s="130" t="s">
        <v>17512</v>
      </c>
      <c r="J7595" s="126"/>
      <c r="K7595" s="126"/>
      <c r="L7595" s="126"/>
      <c r="M7595" s="126"/>
      <c r="N7595" s="226">
        <v>0</v>
      </c>
      <c r="O7595" s="226">
        <v>20</v>
      </c>
      <c r="P7595" s="126" t="s">
        <v>1331</v>
      </c>
    </row>
    <row r="7596" spans="1:16" ht="38.25">
      <c r="A7596" s="126">
        <v>526</v>
      </c>
      <c r="B7596" s="126"/>
      <c r="C7596" s="127" t="s">
        <v>847</v>
      </c>
      <c r="D7596" s="204">
        <v>43098</v>
      </c>
      <c r="E7596" s="126" t="s">
        <v>14597</v>
      </c>
      <c r="F7596" s="126" t="s">
        <v>3</v>
      </c>
      <c r="G7596" s="126">
        <v>1583146</v>
      </c>
      <c r="H7596" s="126"/>
      <c r="I7596" s="130" t="s">
        <v>17513</v>
      </c>
      <c r="J7596" s="126"/>
      <c r="K7596" s="126"/>
      <c r="L7596" s="126"/>
      <c r="M7596" s="126"/>
      <c r="N7596" s="226">
        <v>0</v>
      </c>
      <c r="O7596" s="226">
        <v>35</v>
      </c>
      <c r="P7596" s="126" t="s">
        <v>1331</v>
      </c>
    </row>
    <row r="7597" spans="1:16" ht="38.25">
      <c r="A7597" s="126">
        <v>526</v>
      </c>
      <c r="B7597" s="126"/>
      <c r="C7597" s="127" t="s">
        <v>847</v>
      </c>
      <c r="D7597" s="204">
        <v>43098</v>
      </c>
      <c r="E7597" s="126" t="s">
        <v>14598</v>
      </c>
      <c r="F7597" s="126" t="s">
        <v>3</v>
      </c>
      <c r="G7597" s="126">
        <v>1583149</v>
      </c>
      <c r="H7597" s="126"/>
      <c r="I7597" s="130" t="s">
        <v>17513</v>
      </c>
      <c r="J7597" s="126"/>
      <c r="K7597" s="126"/>
      <c r="L7597" s="126"/>
      <c r="M7597" s="126"/>
      <c r="N7597" s="226">
        <v>0</v>
      </c>
      <c r="O7597" s="226">
        <v>10</v>
      </c>
      <c r="P7597" s="126" t="s">
        <v>1331</v>
      </c>
    </row>
    <row r="7598" spans="1:16" ht="38.25">
      <c r="A7598" s="126">
        <v>348</v>
      </c>
      <c r="B7598" s="126"/>
      <c r="C7598" s="127" t="s">
        <v>823</v>
      </c>
      <c r="D7598" s="204">
        <v>43098</v>
      </c>
      <c r="E7598" s="126" t="s">
        <v>14599</v>
      </c>
      <c r="F7598" s="126" t="s">
        <v>3</v>
      </c>
      <c r="G7598" s="126">
        <v>1583151</v>
      </c>
      <c r="H7598" s="126"/>
      <c r="I7598" s="130" t="s">
        <v>17514</v>
      </c>
      <c r="J7598" s="126"/>
      <c r="K7598" s="126"/>
      <c r="L7598" s="126"/>
      <c r="M7598" s="126"/>
      <c r="N7598" s="226">
        <v>0</v>
      </c>
      <c r="O7598" s="226">
        <v>322.77</v>
      </c>
      <c r="P7598" s="126" t="s">
        <v>1331</v>
      </c>
    </row>
    <row r="7599" spans="1:16" ht="63.75">
      <c r="A7599" s="126">
        <v>650</v>
      </c>
      <c r="B7599" s="126"/>
      <c r="C7599" s="127" t="s">
        <v>233</v>
      </c>
      <c r="D7599" s="204">
        <v>43098</v>
      </c>
      <c r="E7599" s="126" t="s">
        <v>14600</v>
      </c>
      <c r="F7599" s="126" t="s">
        <v>3</v>
      </c>
      <c r="G7599" s="126">
        <v>1583153</v>
      </c>
      <c r="H7599" s="126"/>
      <c r="I7599" s="130" t="s">
        <v>17515</v>
      </c>
      <c r="J7599" s="126"/>
      <c r="K7599" s="126"/>
      <c r="L7599" s="126"/>
      <c r="M7599" s="126"/>
      <c r="N7599" s="226">
        <v>0</v>
      </c>
      <c r="O7599" s="226">
        <v>465</v>
      </c>
      <c r="P7599" s="126" t="s">
        <v>1331</v>
      </c>
    </row>
    <row r="7600" spans="1:16" ht="63.75">
      <c r="A7600" s="126">
        <v>650</v>
      </c>
      <c r="B7600" s="126"/>
      <c r="C7600" s="127" t="s">
        <v>233</v>
      </c>
      <c r="D7600" s="204">
        <v>43098</v>
      </c>
      <c r="E7600" s="126" t="s">
        <v>14601</v>
      </c>
      <c r="F7600" s="126" t="s">
        <v>3</v>
      </c>
      <c r="G7600" s="126">
        <v>1583156</v>
      </c>
      <c r="H7600" s="126"/>
      <c r="I7600" s="130" t="s">
        <v>17477</v>
      </c>
      <c r="J7600" s="126"/>
      <c r="K7600" s="126"/>
      <c r="L7600" s="126"/>
      <c r="M7600" s="126"/>
      <c r="N7600" s="226">
        <v>0</v>
      </c>
      <c r="O7600" s="226">
        <v>193</v>
      </c>
      <c r="P7600" s="126" t="s">
        <v>1331</v>
      </c>
    </row>
    <row r="7601" spans="1:16" ht="51">
      <c r="A7601" s="126" t="s">
        <v>620</v>
      </c>
      <c r="B7601" s="126"/>
      <c r="C7601" s="127" t="s">
        <v>714</v>
      </c>
      <c r="D7601" s="204">
        <v>43098</v>
      </c>
      <c r="E7601" s="126" t="s">
        <v>14602</v>
      </c>
      <c r="F7601" s="126" t="s">
        <v>3</v>
      </c>
      <c r="G7601" s="126">
        <v>1583159</v>
      </c>
      <c r="H7601" s="126"/>
      <c r="I7601" s="130" t="s">
        <v>17516</v>
      </c>
      <c r="J7601" s="126"/>
      <c r="K7601" s="126"/>
      <c r="L7601" s="126"/>
      <c r="M7601" s="126"/>
      <c r="N7601" s="226">
        <v>0</v>
      </c>
      <c r="O7601" s="226">
        <v>77.84</v>
      </c>
      <c r="P7601" s="126" t="s">
        <v>1331</v>
      </c>
    </row>
    <row r="7602" spans="1:16" ht="38.25">
      <c r="A7602" s="126">
        <v>526</v>
      </c>
      <c r="B7602" s="126"/>
      <c r="C7602" s="127" t="s">
        <v>847</v>
      </c>
      <c r="D7602" s="204">
        <v>43098</v>
      </c>
      <c r="E7602" s="126" t="s">
        <v>14603</v>
      </c>
      <c r="F7602" s="126" t="s">
        <v>3</v>
      </c>
      <c r="G7602" s="126">
        <v>1583166</v>
      </c>
      <c r="H7602" s="126"/>
      <c r="I7602" s="130" t="s">
        <v>17517</v>
      </c>
      <c r="J7602" s="126"/>
      <c r="K7602" s="126"/>
      <c r="L7602" s="126"/>
      <c r="M7602" s="126"/>
      <c r="N7602" s="226">
        <v>0</v>
      </c>
      <c r="O7602" s="226">
        <v>91</v>
      </c>
      <c r="P7602" s="126" t="s">
        <v>1331</v>
      </c>
    </row>
    <row r="7603" spans="1:16" ht="51">
      <c r="A7603" s="126" t="s">
        <v>620</v>
      </c>
      <c r="B7603" s="126"/>
      <c r="C7603" s="127" t="s">
        <v>714</v>
      </c>
      <c r="D7603" s="204">
        <v>43098</v>
      </c>
      <c r="E7603" s="126" t="s">
        <v>14604</v>
      </c>
      <c r="F7603" s="126" t="s">
        <v>3</v>
      </c>
      <c r="G7603" s="126">
        <v>1583170</v>
      </c>
      <c r="H7603" s="126"/>
      <c r="I7603" s="130" t="s">
        <v>17518</v>
      </c>
      <c r="J7603" s="126"/>
      <c r="K7603" s="126"/>
      <c r="L7603" s="126"/>
      <c r="M7603" s="126"/>
      <c r="N7603" s="226">
        <v>0</v>
      </c>
      <c r="O7603" s="226">
        <v>644</v>
      </c>
      <c r="P7603" s="126" t="s">
        <v>1331</v>
      </c>
    </row>
    <row r="7604" spans="1:16" ht="51">
      <c r="A7604" s="126">
        <v>109</v>
      </c>
      <c r="B7604" s="126"/>
      <c r="C7604" s="127" t="s">
        <v>718</v>
      </c>
      <c r="D7604" s="204">
        <v>43098</v>
      </c>
      <c r="E7604" s="126" t="s">
        <v>14605</v>
      </c>
      <c r="F7604" s="126" t="s">
        <v>3</v>
      </c>
      <c r="G7604" s="126">
        <v>1583172</v>
      </c>
      <c r="H7604" s="126"/>
      <c r="I7604" s="130" t="s">
        <v>17519</v>
      </c>
      <c r="J7604" s="126"/>
      <c r="K7604" s="126"/>
      <c r="L7604" s="126"/>
      <c r="M7604" s="126"/>
      <c r="N7604" s="226">
        <v>0</v>
      </c>
      <c r="O7604" s="226">
        <v>36</v>
      </c>
      <c r="P7604" s="126" t="s">
        <v>1331</v>
      </c>
    </row>
    <row r="7605" spans="1:16" ht="63.75">
      <c r="A7605" s="126">
        <v>20</v>
      </c>
      <c r="B7605" s="126"/>
      <c r="C7605" s="127" t="s">
        <v>694</v>
      </c>
      <c r="D7605" s="204">
        <v>43098</v>
      </c>
      <c r="E7605" s="126" t="s">
        <v>14606</v>
      </c>
      <c r="F7605" s="126" t="s">
        <v>3</v>
      </c>
      <c r="G7605" s="126">
        <v>1583176</v>
      </c>
      <c r="H7605" s="126"/>
      <c r="I7605" s="130" t="s">
        <v>17520</v>
      </c>
      <c r="J7605" s="126"/>
      <c r="K7605" s="126"/>
      <c r="L7605" s="126"/>
      <c r="M7605" s="126"/>
      <c r="N7605" s="226">
        <v>0</v>
      </c>
      <c r="O7605" s="226">
        <v>55.77</v>
      </c>
      <c r="P7605" s="126" t="s">
        <v>1331</v>
      </c>
    </row>
    <row r="7606" spans="1:16" ht="38.25">
      <c r="A7606" s="126">
        <v>169</v>
      </c>
      <c r="B7606" s="126"/>
      <c r="C7606" s="127" t="s">
        <v>750</v>
      </c>
      <c r="D7606" s="204">
        <v>43098</v>
      </c>
      <c r="E7606" s="126" t="s">
        <v>14607</v>
      </c>
      <c r="F7606" s="126" t="s">
        <v>3</v>
      </c>
      <c r="G7606" s="126">
        <v>1583194</v>
      </c>
      <c r="H7606" s="126"/>
      <c r="I7606" s="130" t="s">
        <v>17521</v>
      </c>
      <c r="J7606" s="126"/>
      <c r="K7606" s="126"/>
      <c r="L7606" s="126"/>
      <c r="M7606" s="126"/>
      <c r="N7606" s="226">
        <v>0</v>
      </c>
      <c r="O7606" s="226">
        <v>2500</v>
      </c>
      <c r="P7606" s="126" t="s">
        <v>1331</v>
      </c>
    </row>
    <row r="7607" spans="1:16" ht="38.25">
      <c r="A7607" s="126">
        <v>169</v>
      </c>
      <c r="B7607" s="126"/>
      <c r="C7607" s="127" t="s">
        <v>750</v>
      </c>
      <c r="D7607" s="204">
        <v>43098</v>
      </c>
      <c r="E7607" s="126" t="s">
        <v>14608</v>
      </c>
      <c r="F7607" s="126" t="s">
        <v>3</v>
      </c>
      <c r="G7607" s="126">
        <v>1583197</v>
      </c>
      <c r="H7607" s="126"/>
      <c r="I7607" s="130" t="s">
        <v>17522</v>
      </c>
      <c r="J7607" s="126"/>
      <c r="K7607" s="126"/>
      <c r="L7607" s="126"/>
      <c r="M7607" s="126"/>
      <c r="N7607" s="226">
        <v>0</v>
      </c>
      <c r="O7607" s="226">
        <v>15.87</v>
      </c>
      <c r="P7607" s="126" t="s">
        <v>1331</v>
      </c>
    </row>
    <row r="7608" spans="1:16" ht="38.25">
      <c r="A7608" s="126">
        <v>169</v>
      </c>
      <c r="B7608" s="126"/>
      <c r="C7608" s="127" t="s">
        <v>750</v>
      </c>
      <c r="D7608" s="204">
        <v>43098</v>
      </c>
      <c r="E7608" s="126" t="s">
        <v>14609</v>
      </c>
      <c r="F7608" s="126" t="s">
        <v>3</v>
      </c>
      <c r="G7608" s="126">
        <v>1583203</v>
      </c>
      <c r="H7608" s="126"/>
      <c r="I7608" s="130" t="s">
        <v>17523</v>
      </c>
      <c r="J7608" s="126"/>
      <c r="K7608" s="126"/>
      <c r="L7608" s="126"/>
      <c r="M7608" s="126"/>
      <c r="N7608" s="226">
        <v>0</v>
      </c>
      <c r="O7608" s="226">
        <v>36</v>
      </c>
      <c r="P7608" s="126" t="s">
        <v>1331</v>
      </c>
    </row>
    <row r="7609" spans="1:16" ht="63.75">
      <c r="A7609" s="126">
        <v>41</v>
      </c>
      <c r="B7609" s="126"/>
      <c r="C7609" s="127" t="s">
        <v>698</v>
      </c>
      <c r="D7609" s="204">
        <v>43098</v>
      </c>
      <c r="E7609" s="126" t="s">
        <v>14610</v>
      </c>
      <c r="F7609" s="126" t="s">
        <v>3</v>
      </c>
      <c r="G7609" s="126">
        <v>1583284</v>
      </c>
      <c r="H7609" s="126"/>
      <c r="I7609" s="130" t="s">
        <v>17524</v>
      </c>
      <c r="J7609" s="126"/>
      <c r="K7609" s="126"/>
      <c r="L7609" s="126"/>
      <c r="M7609" s="126"/>
      <c r="N7609" s="226">
        <v>0</v>
      </c>
      <c r="O7609" s="226">
        <v>50038.89</v>
      </c>
      <c r="P7609" s="126" t="s">
        <v>1331</v>
      </c>
    </row>
    <row r="7610" spans="1:16" ht="38.25">
      <c r="A7610" s="126">
        <v>46</v>
      </c>
      <c r="B7610" s="126"/>
      <c r="C7610" s="127" t="s">
        <v>699</v>
      </c>
      <c r="D7610" s="204">
        <v>43098</v>
      </c>
      <c r="E7610" s="126" t="s">
        <v>14611</v>
      </c>
      <c r="F7610" s="126" t="s">
        <v>3</v>
      </c>
      <c r="G7610" s="126">
        <v>1583300</v>
      </c>
      <c r="H7610" s="126"/>
      <c r="I7610" s="130" t="s">
        <v>17525</v>
      </c>
      <c r="J7610" s="126"/>
      <c r="K7610" s="126"/>
      <c r="L7610" s="126"/>
      <c r="M7610" s="126"/>
      <c r="N7610" s="226">
        <v>0</v>
      </c>
      <c r="O7610" s="226">
        <v>1062</v>
      </c>
      <c r="P7610" s="126" t="s">
        <v>1331</v>
      </c>
    </row>
    <row r="7611" spans="1:16" ht="51">
      <c r="A7611" s="126">
        <v>16</v>
      </c>
      <c r="B7611" s="126"/>
      <c r="C7611" s="127" t="s">
        <v>693</v>
      </c>
      <c r="D7611" s="204">
        <v>43098</v>
      </c>
      <c r="E7611" s="126" t="s">
        <v>14612</v>
      </c>
      <c r="F7611" s="126" t="s">
        <v>3</v>
      </c>
      <c r="G7611" s="126">
        <v>1583307</v>
      </c>
      <c r="H7611" s="126"/>
      <c r="I7611" s="130" t="s">
        <v>17526</v>
      </c>
      <c r="J7611" s="126"/>
      <c r="K7611" s="126"/>
      <c r="L7611" s="126"/>
      <c r="M7611" s="126"/>
      <c r="N7611" s="226">
        <v>0</v>
      </c>
      <c r="O7611" s="226">
        <v>2</v>
      </c>
      <c r="P7611" s="126" t="s">
        <v>1331</v>
      </c>
    </row>
    <row r="7612" spans="1:16" ht="51">
      <c r="A7612" s="126" t="s">
        <v>620</v>
      </c>
      <c r="B7612" s="126"/>
      <c r="C7612" s="127" t="s">
        <v>714</v>
      </c>
      <c r="D7612" s="204">
        <v>43098</v>
      </c>
      <c r="E7612" s="126" t="s">
        <v>14613</v>
      </c>
      <c r="F7612" s="126" t="s">
        <v>3</v>
      </c>
      <c r="G7612" s="126">
        <v>1583309</v>
      </c>
      <c r="H7612" s="126"/>
      <c r="I7612" s="130" t="s">
        <v>17527</v>
      </c>
      <c r="J7612" s="126"/>
      <c r="K7612" s="126"/>
      <c r="L7612" s="126"/>
      <c r="M7612" s="126"/>
      <c r="N7612" s="226">
        <v>0</v>
      </c>
      <c r="O7612" s="226">
        <v>1026.4000000000001</v>
      </c>
      <c r="P7612" s="126" t="s">
        <v>1331</v>
      </c>
    </row>
    <row r="7613" spans="1:16" ht="51">
      <c r="A7613" s="126">
        <v>290</v>
      </c>
      <c r="B7613" s="126"/>
      <c r="C7613" s="127" t="s">
        <v>794</v>
      </c>
      <c r="D7613" s="204">
        <v>43098</v>
      </c>
      <c r="E7613" s="126" t="s">
        <v>14614</v>
      </c>
      <c r="F7613" s="126" t="s">
        <v>3</v>
      </c>
      <c r="G7613" s="126">
        <v>1583311</v>
      </c>
      <c r="H7613" s="126"/>
      <c r="I7613" s="130" t="s">
        <v>17528</v>
      </c>
      <c r="J7613" s="126"/>
      <c r="K7613" s="126"/>
      <c r="L7613" s="126"/>
      <c r="M7613" s="126"/>
      <c r="N7613" s="226">
        <v>0</v>
      </c>
      <c r="O7613" s="226">
        <v>304</v>
      </c>
      <c r="P7613" s="126" t="s">
        <v>1331</v>
      </c>
    </row>
    <row r="7614" spans="1:16" ht="38.25">
      <c r="A7614" s="126">
        <v>206</v>
      </c>
      <c r="B7614" s="126"/>
      <c r="C7614" s="127" t="s">
        <v>759</v>
      </c>
      <c r="D7614" s="204">
        <v>43098</v>
      </c>
      <c r="E7614" s="126" t="s">
        <v>14615</v>
      </c>
      <c r="F7614" s="126" t="s">
        <v>3</v>
      </c>
      <c r="G7614" s="126">
        <v>1583313</v>
      </c>
      <c r="H7614" s="126"/>
      <c r="I7614" s="130" t="s">
        <v>17529</v>
      </c>
      <c r="J7614" s="126"/>
      <c r="K7614" s="126"/>
      <c r="L7614" s="126"/>
      <c r="M7614" s="126"/>
      <c r="N7614" s="226">
        <v>0</v>
      </c>
      <c r="O7614" s="226">
        <v>32</v>
      </c>
      <c r="P7614" s="126" t="s">
        <v>1331</v>
      </c>
    </row>
    <row r="7615" spans="1:16" ht="51">
      <c r="A7615" s="126" t="s">
        <v>620</v>
      </c>
      <c r="B7615" s="126"/>
      <c r="C7615" s="127" t="s">
        <v>714</v>
      </c>
      <c r="D7615" s="204">
        <v>43098</v>
      </c>
      <c r="E7615" s="126" t="s">
        <v>14616</v>
      </c>
      <c r="F7615" s="126" t="s">
        <v>3</v>
      </c>
      <c r="G7615" s="126">
        <v>1583314</v>
      </c>
      <c r="H7615" s="126"/>
      <c r="I7615" s="130" t="s">
        <v>17530</v>
      </c>
      <c r="J7615" s="126"/>
      <c r="K7615" s="126"/>
      <c r="L7615" s="126"/>
      <c r="M7615" s="126"/>
      <c r="N7615" s="226">
        <v>0</v>
      </c>
      <c r="O7615" s="226">
        <v>15200</v>
      </c>
      <c r="P7615" s="126" t="s">
        <v>1331</v>
      </c>
    </row>
    <row r="7616" spans="1:16" ht="51">
      <c r="A7616" s="126" t="s">
        <v>620</v>
      </c>
      <c r="B7616" s="126"/>
      <c r="C7616" s="127" t="s">
        <v>714</v>
      </c>
      <c r="D7616" s="204">
        <v>43098</v>
      </c>
      <c r="E7616" s="126" t="s">
        <v>14617</v>
      </c>
      <c r="F7616" s="126" t="s">
        <v>3</v>
      </c>
      <c r="G7616" s="126">
        <v>1583320</v>
      </c>
      <c r="H7616" s="126"/>
      <c r="I7616" s="130" t="s">
        <v>17531</v>
      </c>
      <c r="J7616" s="126"/>
      <c r="K7616" s="126"/>
      <c r="L7616" s="126"/>
      <c r="M7616" s="126"/>
      <c r="N7616" s="226">
        <v>0</v>
      </c>
      <c r="O7616" s="226">
        <v>23226</v>
      </c>
      <c r="P7616" s="126" t="s">
        <v>1331</v>
      </c>
    </row>
    <row r="7617" spans="1:16" ht="51">
      <c r="A7617" s="126">
        <v>660</v>
      </c>
      <c r="B7617" s="126"/>
      <c r="C7617" s="127" t="s">
        <v>234</v>
      </c>
      <c r="D7617" s="204">
        <v>43098</v>
      </c>
      <c r="E7617" s="126" t="s">
        <v>14618</v>
      </c>
      <c r="F7617" s="126" t="s">
        <v>3</v>
      </c>
      <c r="G7617" s="126">
        <v>1583322</v>
      </c>
      <c r="H7617" s="126"/>
      <c r="I7617" s="130" t="s">
        <v>17532</v>
      </c>
      <c r="J7617" s="126"/>
      <c r="K7617" s="126"/>
      <c r="L7617" s="126"/>
      <c r="M7617" s="126"/>
      <c r="N7617" s="226">
        <v>0</v>
      </c>
      <c r="O7617" s="226">
        <v>6608</v>
      </c>
      <c r="P7617" s="126" t="s">
        <v>1331</v>
      </c>
    </row>
    <row r="7618" spans="1:16" ht="51">
      <c r="A7618" s="126">
        <v>299</v>
      </c>
      <c r="B7618" s="126"/>
      <c r="C7618" s="127" t="s">
        <v>799</v>
      </c>
      <c r="D7618" s="204">
        <v>43098</v>
      </c>
      <c r="E7618" s="126" t="s">
        <v>14619</v>
      </c>
      <c r="F7618" s="126" t="s">
        <v>3</v>
      </c>
      <c r="G7618" s="126">
        <v>1583323</v>
      </c>
      <c r="H7618" s="126"/>
      <c r="I7618" s="130" t="s">
        <v>17533</v>
      </c>
      <c r="J7618" s="126"/>
      <c r="K7618" s="126"/>
      <c r="L7618" s="126"/>
      <c r="M7618" s="126"/>
      <c r="N7618" s="226">
        <v>0</v>
      </c>
      <c r="O7618" s="226">
        <v>862.88</v>
      </c>
      <c r="P7618" s="126" t="s">
        <v>1331</v>
      </c>
    </row>
    <row r="7619" spans="1:16" ht="51">
      <c r="A7619" s="126" t="s">
        <v>620</v>
      </c>
      <c r="B7619" s="126"/>
      <c r="C7619" s="127" t="s">
        <v>714</v>
      </c>
      <c r="D7619" s="204">
        <v>43098</v>
      </c>
      <c r="E7619" s="126" t="s">
        <v>14620</v>
      </c>
      <c r="F7619" s="126" t="s">
        <v>3</v>
      </c>
      <c r="G7619" s="126">
        <v>1583324</v>
      </c>
      <c r="H7619" s="126"/>
      <c r="I7619" s="130" t="s">
        <v>17534</v>
      </c>
      <c r="J7619" s="126"/>
      <c r="K7619" s="126"/>
      <c r="L7619" s="126"/>
      <c r="M7619" s="126"/>
      <c r="N7619" s="226">
        <v>0</v>
      </c>
      <c r="O7619" s="226">
        <v>140</v>
      </c>
      <c r="P7619" s="126" t="s">
        <v>1331</v>
      </c>
    </row>
    <row r="7620" spans="1:16" ht="51">
      <c r="A7620" s="126">
        <v>660</v>
      </c>
      <c r="B7620" s="126"/>
      <c r="C7620" s="127" t="s">
        <v>234</v>
      </c>
      <c r="D7620" s="204">
        <v>43098</v>
      </c>
      <c r="E7620" s="126" t="s">
        <v>14621</v>
      </c>
      <c r="F7620" s="126" t="s">
        <v>3</v>
      </c>
      <c r="G7620" s="126">
        <v>1583326</v>
      </c>
      <c r="H7620" s="126"/>
      <c r="I7620" s="130" t="s">
        <v>17535</v>
      </c>
      <c r="J7620" s="126"/>
      <c r="K7620" s="126"/>
      <c r="L7620" s="126"/>
      <c r="M7620" s="126"/>
      <c r="N7620" s="226">
        <v>0</v>
      </c>
      <c r="O7620" s="226">
        <v>386</v>
      </c>
      <c r="P7620" s="126" t="s">
        <v>1331</v>
      </c>
    </row>
    <row r="7621" spans="1:16" ht="51">
      <c r="A7621" s="126">
        <v>660</v>
      </c>
      <c r="B7621" s="126"/>
      <c r="C7621" s="127" t="s">
        <v>234</v>
      </c>
      <c r="D7621" s="204">
        <v>43098</v>
      </c>
      <c r="E7621" s="126" t="s">
        <v>14622</v>
      </c>
      <c r="F7621" s="126" t="s">
        <v>3</v>
      </c>
      <c r="G7621" s="126">
        <v>1583328</v>
      </c>
      <c r="H7621" s="126"/>
      <c r="I7621" s="130" t="s">
        <v>17536</v>
      </c>
      <c r="J7621" s="126"/>
      <c r="K7621" s="126"/>
      <c r="L7621" s="126"/>
      <c r="M7621" s="126"/>
      <c r="N7621" s="226">
        <v>0</v>
      </c>
      <c r="O7621" s="226">
        <v>40.08</v>
      </c>
      <c r="P7621" s="126" t="s">
        <v>1331</v>
      </c>
    </row>
    <row r="7622" spans="1:16" ht="63.75">
      <c r="A7622" s="126">
        <v>660</v>
      </c>
      <c r="B7622" s="126"/>
      <c r="C7622" s="127" t="s">
        <v>234</v>
      </c>
      <c r="D7622" s="204">
        <v>43098</v>
      </c>
      <c r="E7622" s="126" t="s">
        <v>14623</v>
      </c>
      <c r="F7622" s="126" t="s">
        <v>3</v>
      </c>
      <c r="G7622" s="126">
        <v>1583329</v>
      </c>
      <c r="H7622" s="126"/>
      <c r="I7622" s="130" t="s">
        <v>17537</v>
      </c>
      <c r="J7622" s="126"/>
      <c r="K7622" s="126"/>
      <c r="L7622" s="126"/>
      <c r="M7622" s="126"/>
      <c r="N7622" s="226">
        <v>0</v>
      </c>
      <c r="O7622" s="226">
        <v>218.25</v>
      </c>
      <c r="P7622" s="126" t="s">
        <v>1331</v>
      </c>
    </row>
    <row r="7623" spans="1:16" ht="51">
      <c r="A7623" s="126" t="s">
        <v>620</v>
      </c>
      <c r="B7623" s="126"/>
      <c r="C7623" s="127" t="s">
        <v>714</v>
      </c>
      <c r="D7623" s="204">
        <v>43098</v>
      </c>
      <c r="E7623" s="126" t="s">
        <v>14624</v>
      </c>
      <c r="F7623" s="126" t="s">
        <v>3</v>
      </c>
      <c r="G7623" s="126">
        <v>1583335</v>
      </c>
      <c r="H7623" s="126"/>
      <c r="I7623" s="130" t="s">
        <v>17538</v>
      </c>
      <c r="J7623" s="126"/>
      <c r="K7623" s="126"/>
      <c r="L7623" s="126"/>
      <c r="M7623" s="126"/>
      <c r="N7623" s="226">
        <v>0</v>
      </c>
      <c r="O7623" s="226">
        <v>140</v>
      </c>
      <c r="P7623" s="126" t="s">
        <v>1331</v>
      </c>
    </row>
    <row r="7624" spans="1:16" ht="51">
      <c r="A7624" s="126">
        <v>292</v>
      </c>
      <c r="B7624" s="126"/>
      <c r="C7624" s="127" t="s">
        <v>152</v>
      </c>
      <c r="D7624" s="204">
        <v>43098</v>
      </c>
      <c r="E7624" s="126" t="s">
        <v>14625</v>
      </c>
      <c r="F7624" s="126" t="s">
        <v>3</v>
      </c>
      <c r="G7624" s="126">
        <v>1583336</v>
      </c>
      <c r="H7624" s="126"/>
      <c r="I7624" s="130" t="s">
        <v>9672</v>
      </c>
      <c r="J7624" s="126"/>
      <c r="K7624" s="126"/>
      <c r="L7624" s="126"/>
      <c r="M7624" s="126"/>
      <c r="N7624" s="226">
        <v>0</v>
      </c>
      <c r="O7624" s="226">
        <v>353</v>
      </c>
      <c r="P7624" s="126" t="s">
        <v>1331</v>
      </c>
    </row>
    <row r="7625" spans="1:16" ht="51">
      <c r="A7625" s="126">
        <v>292</v>
      </c>
      <c r="B7625" s="126"/>
      <c r="C7625" s="127" t="s">
        <v>152</v>
      </c>
      <c r="D7625" s="204">
        <v>43098</v>
      </c>
      <c r="E7625" s="126" t="s">
        <v>14626</v>
      </c>
      <c r="F7625" s="126" t="s">
        <v>3</v>
      </c>
      <c r="G7625" s="126">
        <v>1583339</v>
      </c>
      <c r="H7625" s="126"/>
      <c r="I7625" s="130" t="s">
        <v>9672</v>
      </c>
      <c r="J7625" s="126"/>
      <c r="K7625" s="126"/>
      <c r="L7625" s="126"/>
      <c r="M7625" s="126"/>
      <c r="N7625" s="226">
        <v>0</v>
      </c>
      <c r="O7625" s="226">
        <v>375</v>
      </c>
      <c r="P7625" s="126" t="s">
        <v>1331</v>
      </c>
    </row>
    <row r="7626" spans="1:16" ht="51">
      <c r="A7626" s="126" t="s">
        <v>620</v>
      </c>
      <c r="B7626" s="126"/>
      <c r="C7626" s="127" t="s">
        <v>714</v>
      </c>
      <c r="D7626" s="204">
        <v>43098</v>
      </c>
      <c r="E7626" s="126" t="s">
        <v>14627</v>
      </c>
      <c r="F7626" s="126" t="s">
        <v>3</v>
      </c>
      <c r="G7626" s="126">
        <v>1583340</v>
      </c>
      <c r="H7626" s="126"/>
      <c r="I7626" s="130" t="s">
        <v>17539</v>
      </c>
      <c r="J7626" s="126"/>
      <c r="K7626" s="126"/>
      <c r="L7626" s="126"/>
      <c r="M7626" s="126"/>
      <c r="N7626" s="226">
        <v>0</v>
      </c>
      <c r="O7626" s="226">
        <v>140</v>
      </c>
      <c r="P7626" s="126" t="s">
        <v>1331</v>
      </c>
    </row>
    <row r="7627" spans="1:16" ht="51">
      <c r="A7627" s="126">
        <v>292</v>
      </c>
      <c r="B7627" s="126"/>
      <c r="C7627" s="127" t="s">
        <v>152</v>
      </c>
      <c r="D7627" s="204">
        <v>43098</v>
      </c>
      <c r="E7627" s="126" t="s">
        <v>14628</v>
      </c>
      <c r="F7627" s="126" t="s">
        <v>3</v>
      </c>
      <c r="G7627" s="126">
        <v>1583341</v>
      </c>
      <c r="H7627" s="126"/>
      <c r="I7627" s="130" t="s">
        <v>9672</v>
      </c>
      <c r="J7627" s="126"/>
      <c r="K7627" s="126"/>
      <c r="L7627" s="126"/>
      <c r="M7627" s="126"/>
      <c r="N7627" s="226">
        <v>0</v>
      </c>
      <c r="O7627" s="226">
        <v>391</v>
      </c>
      <c r="P7627" s="126" t="s">
        <v>1331</v>
      </c>
    </row>
    <row r="7628" spans="1:16" ht="51">
      <c r="A7628" s="126" t="s">
        <v>620</v>
      </c>
      <c r="B7628" s="126"/>
      <c r="C7628" s="127" t="s">
        <v>714</v>
      </c>
      <c r="D7628" s="204">
        <v>43098</v>
      </c>
      <c r="E7628" s="126" t="s">
        <v>14629</v>
      </c>
      <c r="F7628" s="126" t="s">
        <v>3</v>
      </c>
      <c r="G7628" s="126">
        <v>1583342</v>
      </c>
      <c r="H7628" s="126"/>
      <c r="I7628" s="130" t="s">
        <v>17540</v>
      </c>
      <c r="J7628" s="126"/>
      <c r="K7628" s="126"/>
      <c r="L7628" s="126"/>
      <c r="M7628" s="126"/>
      <c r="N7628" s="226">
        <v>0</v>
      </c>
      <c r="O7628" s="226">
        <v>140</v>
      </c>
      <c r="P7628" s="126" t="s">
        <v>1331</v>
      </c>
    </row>
    <row r="7629" spans="1:16" ht="51">
      <c r="A7629" s="126" t="s">
        <v>620</v>
      </c>
      <c r="B7629" s="126"/>
      <c r="C7629" s="127" t="s">
        <v>714</v>
      </c>
      <c r="D7629" s="204">
        <v>43098</v>
      </c>
      <c r="E7629" s="126" t="s">
        <v>14630</v>
      </c>
      <c r="F7629" s="126" t="s">
        <v>3</v>
      </c>
      <c r="G7629" s="126">
        <v>1583343</v>
      </c>
      <c r="H7629" s="126"/>
      <c r="I7629" s="130" t="s">
        <v>17541</v>
      </c>
      <c r="J7629" s="126"/>
      <c r="K7629" s="126"/>
      <c r="L7629" s="126"/>
      <c r="M7629" s="126"/>
      <c r="N7629" s="226">
        <v>0</v>
      </c>
      <c r="O7629" s="226">
        <v>140</v>
      </c>
      <c r="P7629" s="126" t="s">
        <v>1331</v>
      </c>
    </row>
    <row r="7630" spans="1:16" ht="51">
      <c r="A7630" s="126" t="s">
        <v>620</v>
      </c>
      <c r="B7630" s="126"/>
      <c r="C7630" s="127" t="s">
        <v>714</v>
      </c>
      <c r="D7630" s="204">
        <v>43098</v>
      </c>
      <c r="E7630" s="126" t="s">
        <v>14631</v>
      </c>
      <c r="F7630" s="126" t="s">
        <v>3</v>
      </c>
      <c r="G7630" s="126">
        <v>1583344</v>
      </c>
      <c r="H7630" s="126"/>
      <c r="I7630" s="130" t="s">
        <v>17542</v>
      </c>
      <c r="J7630" s="126"/>
      <c r="K7630" s="126"/>
      <c r="L7630" s="126"/>
      <c r="M7630" s="126"/>
      <c r="N7630" s="226">
        <v>0</v>
      </c>
      <c r="O7630" s="226">
        <v>140</v>
      </c>
      <c r="P7630" s="126" t="s">
        <v>1331</v>
      </c>
    </row>
    <row r="7631" spans="1:16" ht="38.25">
      <c r="A7631" s="126">
        <v>20</v>
      </c>
      <c r="B7631" s="126"/>
      <c r="C7631" s="127" t="s">
        <v>694</v>
      </c>
      <c r="D7631" s="204">
        <v>43098</v>
      </c>
      <c r="E7631" s="126" t="s">
        <v>14632</v>
      </c>
      <c r="F7631" s="126" t="s">
        <v>3</v>
      </c>
      <c r="G7631" s="126">
        <v>1583345</v>
      </c>
      <c r="H7631" s="126"/>
      <c r="I7631" s="130" t="s">
        <v>17543</v>
      </c>
      <c r="J7631" s="126"/>
      <c r="K7631" s="126"/>
      <c r="L7631" s="126"/>
      <c r="M7631" s="126"/>
      <c r="N7631" s="226">
        <v>0</v>
      </c>
      <c r="O7631" s="226">
        <v>1006.9</v>
      </c>
      <c r="P7631" s="126" t="s">
        <v>1331</v>
      </c>
    </row>
    <row r="7632" spans="1:16" ht="38.25">
      <c r="A7632" s="126">
        <v>20</v>
      </c>
      <c r="B7632" s="126"/>
      <c r="C7632" s="127" t="s">
        <v>694</v>
      </c>
      <c r="D7632" s="204">
        <v>43098</v>
      </c>
      <c r="E7632" s="126" t="s">
        <v>14633</v>
      </c>
      <c r="F7632" s="126" t="s">
        <v>3</v>
      </c>
      <c r="G7632" s="126">
        <v>1583348</v>
      </c>
      <c r="H7632" s="126"/>
      <c r="I7632" s="130" t="s">
        <v>17543</v>
      </c>
      <c r="J7632" s="126"/>
      <c r="K7632" s="126"/>
      <c r="L7632" s="126"/>
      <c r="M7632" s="126"/>
      <c r="N7632" s="226">
        <v>0</v>
      </c>
      <c r="O7632" s="226">
        <v>988.8</v>
      </c>
      <c r="P7632" s="126" t="s">
        <v>1331</v>
      </c>
    </row>
    <row r="7633" spans="1:16" ht="76.5">
      <c r="A7633" s="126">
        <v>25</v>
      </c>
      <c r="B7633" s="126"/>
      <c r="C7633" s="127" t="s">
        <v>695</v>
      </c>
      <c r="D7633" s="204">
        <v>43098</v>
      </c>
      <c r="E7633" s="126" t="s">
        <v>14634</v>
      </c>
      <c r="F7633" s="126" t="s">
        <v>3</v>
      </c>
      <c r="G7633" s="126">
        <v>1583368</v>
      </c>
      <c r="H7633" s="126"/>
      <c r="I7633" s="130" t="s">
        <v>17544</v>
      </c>
      <c r="J7633" s="126"/>
      <c r="K7633" s="126"/>
      <c r="L7633" s="126"/>
      <c r="M7633" s="126"/>
      <c r="N7633" s="226">
        <v>0</v>
      </c>
      <c r="O7633" s="226">
        <v>158.16999999999999</v>
      </c>
      <c r="P7633" s="126" t="s">
        <v>1331</v>
      </c>
    </row>
    <row r="7634" spans="1:16" ht="38.25">
      <c r="A7634" s="126">
        <v>86</v>
      </c>
      <c r="B7634" s="126"/>
      <c r="C7634" s="127" t="s">
        <v>711</v>
      </c>
      <c r="D7634" s="204">
        <v>43098</v>
      </c>
      <c r="E7634" s="126" t="s">
        <v>14635</v>
      </c>
      <c r="F7634" s="126" t="s">
        <v>3</v>
      </c>
      <c r="G7634" s="126">
        <v>1583371</v>
      </c>
      <c r="H7634" s="126"/>
      <c r="I7634" s="130" t="s">
        <v>17545</v>
      </c>
      <c r="J7634" s="126"/>
      <c r="K7634" s="126"/>
      <c r="L7634" s="126"/>
      <c r="M7634" s="126"/>
      <c r="N7634" s="226">
        <v>0</v>
      </c>
      <c r="O7634" s="226">
        <v>2106</v>
      </c>
      <c r="P7634" s="126" t="s">
        <v>1331</v>
      </c>
    </row>
    <row r="7635" spans="1:16" ht="51">
      <c r="A7635" s="126">
        <v>41</v>
      </c>
      <c r="B7635" s="126"/>
      <c r="C7635" s="127" t="s">
        <v>698</v>
      </c>
      <c r="D7635" s="204">
        <v>43098</v>
      </c>
      <c r="E7635" s="126" t="s">
        <v>14636</v>
      </c>
      <c r="F7635" s="126" t="s">
        <v>3</v>
      </c>
      <c r="G7635" s="126">
        <v>1583392</v>
      </c>
      <c r="H7635" s="126"/>
      <c r="I7635" s="130" t="s">
        <v>17546</v>
      </c>
      <c r="J7635" s="126"/>
      <c r="K7635" s="126"/>
      <c r="L7635" s="126"/>
      <c r="M7635" s="126"/>
      <c r="N7635" s="226">
        <v>0</v>
      </c>
      <c r="O7635" s="226">
        <v>500</v>
      </c>
      <c r="P7635" s="126" t="s">
        <v>1331</v>
      </c>
    </row>
    <row r="7636" spans="1:16" ht="63.75">
      <c r="A7636" s="126">
        <v>660</v>
      </c>
      <c r="B7636" s="126"/>
      <c r="C7636" s="127" t="s">
        <v>234</v>
      </c>
      <c r="D7636" s="204">
        <v>43098</v>
      </c>
      <c r="E7636" s="126" t="s">
        <v>14637</v>
      </c>
      <c r="F7636" s="126" t="s">
        <v>3</v>
      </c>
      <c r="G7636" s="126">
        <v>1583401</v>
      </c>
      <c r="H7636" s="126"/>
      <c r="I7636" s="130" t="s">
        <v>17547</v>
      </c>
      <c r="J7636" s="126"/>
      <c r="K7636" s="126"/>
      <c r="L7636" s="126"/>
      <c r="M7636" s="126"/>
      <c r="N7636" s="226">
        <v>0</v>
      </c>
      <c r="O7636" s="226">
        <v>8</v>
      </c>
      <c r="P7636" s="126" t="s">
        <v>1331</v>
      </c>
    </row>
    <row r="7637" spans="1:16" ht="63.75">
      <c r="A7637" s="126">
        <v>660</v>
      </c>
      <c r="B7637" s="126"/>
      <c r="C7637" s="127" t="s">
        <v>234</v>
      </c>
      <c r="D7637" s="204">
        <v>43098</v>
      </c>
      <c r="E7637" s="126" t="s">
        <v>14638</v>
      </c>
      <c r="F7637" s="126" t="s">
        <v>3</v>
      </c>
      <c r="G7637" s="126">
        <v>1583404</v>
      </c>
      <c r="H7637" s="126"/>
      <c r="I7637" s="130" t="s">
        <v>17548</v>
      </c>
      <c r="J7637" s="126"/>
      <c r="K7637" s="126"/>
      <c r="L7637" s="126"/>
      <c r="M7637" s="126"/>
      <c r="N7637" s="226">
        <v>0</v>
      </c>
      <c r="O7637" s="226">
        <v>10</v>
      </c>
      <c r="P7637" s="126" t="s">
        <v>1331</v>
      </c>
    </row>
    <row r="7638" spans="1:16" ht="51">
      <c r="A7638" s="126">
        <v>526</v>
      </c>
      <c r="B7638" s="126"/>
      <c r="C7638" s="127" t="s">
        <v>847</v>
      </c>
      <c r="D7638" s="204">
        <v>43098</v>
      </c>
      <c r="E7638" s="126" t="s">
        <v>14639</v>
      </c>
      <c r="F7638" s="126" t="s">
        <v>3</v>
      </c>
      <c r="G7638" s="126">
        <v>1583441</v>
      </c>
      <c r="H7638" s="126"/>
      <c r="I7638" s="130" t="s">
        <v>17549</v>
      </c>
      <c r="J7638" s="126"/>
      <c r="K7638" s="126"/>
      <c r="L7638" s="126"/>
      <c r="M7638" s="126"/>
      <c r="N7638" s="226">
        <v>0</v>
      </c>
      <c r="O7638" s="226">
        <v>152</v>
      </c>
      <c r="P7638" s="126" t="s">
        <v>1331</v>
      </c>
    </row>
    <row r="7639" spans="1:16" ht="38.25">
      <c r="A7639" s="126">
        <v>580</v>
      </c>
      <c r="B7639" s="126"/>
      <c r="C7639" s="127" t="s">
        <v>218</v>
      </c>
      <c r="D7639" s="204">
        <v>43098</v>
      </c>
      <c r="E7639" s="126" t="s">
        <v>14640</v>
      </c>
      <c r="F7639" s="126" t="s">
        <v>3</v>
      </c>
      <c r="G7639" s="126">
        <v>1583443</v>
      </c>
      <c r="H7639" s="126"/>
      <c r="I7639" s="130" t="s">
        <v>17550</v>
      </c>
      <c r="J7639" s="126"/>
      <c r="K7639" s="126"/>
      <c r="L7639" s="126"/>
      <c r="M7639" s="126"/>
      <c r="N7639" s="226">
        <v>0</v>
      </c>
      <c r="O7639" s="226">
        <v>30</v>
      </c>
      <c r="P7639" s="126" t="s">
        <v>1331</v>
      </c>
    </row>
    <row r="7640" spans="1:16" ht="63.75">
      <c r="A7640" s="126">
        <v>342</v>
      </c>
      <c r="B7640" s="126"/>
      <c r="C7640" s="127" t="s">
        <v>817</v>
      </c>
      <c r="D7640" s="204">
        <v>43098</v>
      </c>
      <c r="E7640" s="126" t="s">
        <v>14641</v>
      </c>
      <c r="F7640" s="126" t="s">
        <v>3</v>
      </c>
      <c r="G7640" s="126">
        <v>1583448</v>
      </c>
      <c r="H7640" s="126"/>
      <c r="I7640" s="130" t="s">
        <v>17551</v>
      </c>
      <c r="J7640" s="126"/>
      <c r="K7640" s="126"/>
      <c r="L7640" s="126"/>
      <c r="M7640" s="126"/>
      <c r="N7640" s="226">
        <v>0</v>
      </c>
      <c r="O7640" s="226">
        <v>5000</v>
      </c>
      <c r="P7640" s="126" t="s">
        <v>1331</v>
      </c>
    </row>
    <row r="7641" spans="1:16" ht="38.25">
      <c r="A7641" s="126">
        <v>117</v>
      </c>
      <c r="B7641" s="126"/>
      <c r="C7641" s="127" t="s">
        <v>723</v>
      </c>
      <c r="D7641" s="204">
        <v>43098</v>
      </c>
      <c r="E7641" s="126" t="s">
        <v>14642</v>
      </c>
      <c r="F7641" s="126" t="s">
        <v>3</v>
      </c>
      <c r="G7641" s="126">
        <v>1583450</v>
      </c>
      <c r="H7641" s="126"/>
      <c r="I7641" s="130" t="s">
        <v>17552</v>
      </c>
      <c r="J7641" s="126"/>
      <c r="K7641" s="126"/>
      <c r="L7641" s="126"/>
      <c r="M7641" s="126"/>
      <c r="N7641" s="226">
        <v>0</v>
      </c>
      <c r="O7641" s="226">
        <v>1288</v>
      </c>
      <c r="P7641" s="126" t="s">
        <v>1331</v>
      </c>
    </row>
    <row r="7642" spans="1:16" ht="38.25">
      <c r="A7642" s="126">
        <v>117</v>
      </c>
      <c r="B7642" s="126"/>
      <c r="C7642" s="127" t="s">
        <v>723</v>
      </c>
      <c r="D7642" s="204">
        <v>43098</v>
      </c>
      <c r="E7642" s="126" t="s">
        <v>14643</v>
      </c>
      <c r="F7642" s="126" t="s">
        <v>3</v>
      </c>
      <c r="G7642" s="126">
        <v>1583451</v>
      </c>
      <c r="H7642" s="126"/>
      <c r="I7642" s="130" t="s">
        <v>17553</v>
      </c>
      <c r="J7642" s="126"/>
      <c r="K7642" s="126"/>
      <c r="L7642" s="126"/>
      <c r="M7642" s="126"/>
      <c r="N7642" s="226">
        <v>0</v>
      </c>
      <c r="O7642" s="226">
        <v>1855</v>
      </c>
      <c r="P7642" s="126" t="s">
        <v>1331</v>
      </c>
    </row>
    <row r="7643" spans="1:16" ht="51">
      <c r="A7643" s="126">
        <v>291</v>
      </c>
      <c r="B7643" s="126"/>
      <c r="C7643" s="127" t="s">
        <v>795</v>
      </c>
      <c r="D7643" s="204">
        <v>43098</v>
      </c>
      <c r="E7643" s="126" t="s">
        <v>14644</v>
      </c>
      <c r="F7643" s="126" t="s">
        <v>3</v>
      </c>
      <c r="G7643" s="126">
        <v>1583461</v>
      </c>
      <c r="H7643" s="126"/>
      <c r="I7643" s="130" t="s">
        <v>17554</v>
      </c>
      <c r="J7643" s="126"/>
      <c r="K7643" s="126"/>
      <c r="L7643" s="126"/>
      <c r="M7643" s="126"/>
      <c r="N7643" s="226">
        <v>0</v>
      </c>
      <c r="O7643" s="226">
        <v>35</v>
      </c>
      <c r="P7643" s="126" t="s">
        <v>1331</v>
      </c>
    </row>
    <row r="7644" spans="1:16" ht="51">
      <c r="A7644" s="126">
        <v>41</v>
      </c>
      <c r="B7644" s="126"/>
      <c r="C7644" s="127" t="s">
        <v>698</v>
      </c>
      <c r="D7644" s="204">
        <v>43098</v>
      </c>
      <c r="E7644" s="126" t="s">
        <v>14645</v>
      </c>
      <c r="F7644" s="126" t="s">
        <v>3</v>
      </c>
      <c r="G7644" s="126">
        <v>1583502</v>
      </c>
      <c r="H7644" s="126"/>
      <c r="I7644" s="130" t="s">
        <v>17555</v>
      </c>
      <c r="J7644" s="126"/>
      <c r="K7644" s="126"/>
      <c r="L7644" s="126"/>
      <c r="M7644" s="126"/>
      <c r="N7644" s="226">
        <v>0</v>
      </c>
      <c r="O7644" s="226">
        <v>7000</v>
      </c>
      <c r="P7644" s="126" t="s">
        <v>1331</v>
      </c>
    </row>
    <row r="7645" spans="1:16" ht="51">
      <c r="A7645" s="126">
        <v>591</v>
      </c>
      <c r="B7645" s="126"/>
      <c r="C7645" s="127" t="s">
        <v>862</v>
      </c>
      <c r="D7645" s="204">
        <v>43098</v>
      </c>
      <c r="E7645" s="126" t="s">
        <v>14646</v>
      </c>
      <c r="F7645" s="126" t="s">
        <v>3</v>
      </c>
      <c r="G7645" s="126">
        <v>1583531</v>
      </c>
      <c r="H7645" s="126"/>
      <c r="I7645" s="130" t="s">
        <v>17556</v>
      </c>
      <c r="J7645" s="126"/>
      <c r="K7645" s="126"/>
      <c r="L7645" s="126"/>
      <c r="M7645" s="126"/>
      <c r="N7645" s="226">
        <v>0</v>
      </c>
      <c r="O7645" s="226">
        <v>46.76</v>
      </c>
      <c r="P7645" s="126" t="s">
        <v>1331</v>
      </c>
    </row>
    <row r="7646" spans="1:16" ht="51">
      <c r="A7646" s="126">
        <v>591</v>
      </c>
      <c r="B7646" s="126"/>
      <c r="C7646" s="127" t="s">
        <v>862</v>
      </c>
      <c r="D7646" s="204">
        <v>43098</v>
      </c>
      <c r="E7646" s="126" t="s">
        <v>14647</v>
      </c>
      <c r="F7646" s="126" t="s">
        <v>3</v>
      </c>
      <c r="G7646" s="126">
        <v>1583534</v>
      </c>
      <c r="H7646" s="126"/>
      <c r="I7646" s="130" t="s">
        <v>17557</v>
      </c>
      <c r="J7646" s="126"/>
      <c r="K7646" s="126"/>
      <c r="L7646" s="126"/>
      <c r="M7646" s="126"/>
      <c r="N7646" s="226">
        <v>0</v>
      </c>
      <c r="O7646" s="226">
        <v>46.76</v>
      </c>
      <c r="P7646" s="126" t="s">
        <v>1331</v>
      </c>
    </row>
    <row r="7647" spans="1:16" ht="51">
      <c r="A7647" s="126">
        <v>46</v>
      </c>
      <c r="B7647" s="126"/>
      <c r="C7647" s="127" t="s">
        <v>699</v>
      </c>
      <c r="D7647" s="204">
        <v>43098</v>
      </c>
      <c r="E7647" s="126" t="s">
        <v>14648</v>
      </c>
      <c r="F7647" s="126" t="s">
        <v>3</v>
      </c>
      <c r="G7647" s="126">
        <v>1583536</v>
      </c>
      <c r="H7647" s="126"/>
      <c r="I7647" s="130" t="s">
        <v>17558</v>
      </c>
      <c r="J7647" s="126"/>
      <c r="K7647" s="126"/>
      <c r="L7647" s="126"/>
      <c r="M7647" s="126"/>
      <c r="N7647" s="226">
        <v>0</v>
      </c>
      <c r="O7647" s="226">
        <v>20371</v>
      </c>
      <c r="P7647" s="126" t="s">
        <v>1331</v>
      </c>
    </row>
    <row r="7648" spans="1:16" ht="51">
      <c r="A7648" s="126">
        <v>591</v>
      </c>
      <c r="B7648" s="126"/>
      <c r="C7648" s="127" t="s">
        <v>862</v>
      </c>
      <c r="D7648" s="204">
        <v>43098</v>
      </c>
      <c r="E7648" s="126" t="s">
        <v>14649</v>
      </c>
      <c r="F7648" s="126" t="s">
        <v>3</v>
      </c>
      <c r="G7648" s="126">
        <v>1583537</v>
      </c>
      <c r="H7648" s="126"/>
      <c r="I7648" s="130" t="s">
        <v>17559</v>
      </c>
      <c r="J7648" s="126"/>
      <c r="K7648" s="126"/>
      <c r="L7648" s="126"/>
      <c r="M7648" s="126"/>
      <c r="N7648" s="226">
        <v>0</v>
      </c>
      <c r="O7648" s="226">
        <v>42.36</v>
      </c>
      <c r="P7648" s="126" t="s">
        <v>1331</v>
      </c>
    </row>
    <row r="7649" spans="1:16" ht="51">
      <c r="A7649" s="126" t="s">
        <v>620</v>
      </c>
      <c r="B7649" s="126"/>
      <c r="C7649" s="127" t="s">
        <v>714</v>
      </c>
      <c r="D7649" s="204">
        <v>43098</v>
      </c>
      <c r="E7649" s="126" t="s">
        <v>14650</v>
      </c>
      <c r="F7649" s="126" t="s">
        <v>3</v>
      </c>
      <c r="G7649" s="126">
        <v>1583582</v>
      </c>
      <c r="H7649" s="126"/>
      <c r="I7649" s="130" t="s">
        <v>17560</v>
      </c>
      <c r="J7649" s="126"/>
      <c r="K7649" s="126"/>
      <c r="L7649" s="126"/>
      <c r="M7649" s="126"/>
      <c r="N7649" s="226">
        <v>0</v>
      </c>
      <c r="O7649" s="226">
        <v>1028.3</v>
      </c>
      <c r="P7649" s="126" t="s">
        <v>1331</v>
      </c>
    </row>
    <row r="7650" spans="1:16" ht="38.25">
      <c r="A7650" s="126">
        <v>206</v>
      </c>
      <c r="B7650" s="126"/>
      <c r="C7650" s="127" t="s">
        <v>759</v>
      </c>
      <c r="D7650" s="204">
        <v>43098</v>
      </c>
      <c r="E7650" s="126" t="s">
        <v>14651</v>
      </c>
      <c r="F7650" s="126" t="s">
        <v>3</v>
      </c>
      <c r="G7650" s="126">
        <v>1583619</v>
      </c>
      <c r="H7650" s="126"/>
      <c r="I7650" s="130" t="s">
        <v>17529</v>
      </c>
      <c r="J7650" s="126"/>
      <c r="K7650" s="126"/>
      <c r="L7650" s="126"/>
      <c r="M7650" s="126"/>
      <c r="N7650" s="226">
        <v>0</v>
      </c>
      <c r="O7650" s="226">
        <v>0.2</v>
      </c>
      <c r="P7650" s="126" t="s">
        <v>1331</v>
      </c>
    </row>
    <row r="7651" spans="1:16" ht="51">
      <c r="A7651" s="126">
        <v>287</v>
      </c>
      <c r="B7651" s="126"/>
      <c r="C7651" s="127" t="s">
        <v>791</v>
      </c>
      <c r="D7651" s="204">
        <v>43070</v>
      </c>
      <c r="E7651" s="126" t="s">
        <v>14652</v>
      </c>
      <c r="F7651" s="126" t="s">
        <v>6</v>
      </c>
      <c r="G7651" s="126">
        <v>73283</v>
      </c>
      <c r="H7651" s="126"/>
      <c r="I7651" s="130" t="s">
        <v>5616</v>
      </c>
      <c r="J7651" s="126"/>
      <c r="K7651" s="126"/>
      <c r="L7651" s="126"/>
      <c r="M7651" s="126"/>
      <c r="N7651" s="226">
        <v>0</v>
      </c>
      <c r="O7651" s="226">
        <v>24516930</v>
      </c>
      <c r="P7651" s="126" t="s">
        <v>1331</v>
      </c>
    </row>
    <row r="7652" spans="1:16" ht="76.5">
      <c r="A7652" s="126">
        <v>117</v>
      </c>
      <c r="B7652" s="126"/>
      <c r="C7652" s="127" t="s">
        <v>723</v>
      </c>
      <c r="D7652" s="204">
        <v>43070</v>
      </c>
      <c r="E7652" s="126" t="s">
        <v>14653</v>
      </c>
      <c r="F7652" s="126" t="s">
        <v>11</v>
      </c>
      <c r="G7652" s="126">
        <v>906174</v>
      </c>
      <c r="H7652" s="126"/>
      <c r="I7652" s="130" t="s">
        <v>17561</v>
      </c>
      <c r="J7652" s="126"/>
      <c r="K7652" s="126"/>
      <c r="L7652" s="126"/>
      <c r="M7652" s="126"/>
      <c r="N7652" s="226">
        <v>50</v>
      </c>
      <c r="O7652" s="226">
        <v>0</v>
      </c>
      <c r="P7652" s="126" t="s">
        <v>1331</v>
      </c>
    </row>
    <row r="7653" spans="1:16" ht="38.25">
      <c r="A7653" s="126">
        <v>117</v>
      </c>
      <c r="B7653" s="126"/>
      <c r="C7653" s="127" t="s">
        <v>723</v>
      </c>
      <c r="D7653" s="204">
        <v>43070</v>
      </c>
      <c r="E7653" s="126" t="s">
        <v>14654</v>
      </c>
      <c r="F7653" s="126" t="s">
        <v>11</v>
      </c>
      <c r="G7653" s="126">
        <v>906202</v>
      </c>
      <c r="H7653" s="126"/>
      <c r="I7653" s="130" t="s">
        <v>17562</v>
      </c>
      <c r="J7653" s="126"/>
      <c r="K7653" s="126"/>
      <c r="L7653" s="126"/>
      <c r="M7653" s="126"/>
      <c r="N7653" s="226">
        <v>50</v>
      </c>
      <c r="O7653" s="226">
        <v>0</v>
      </c>
      <c r="P7653" s="126" t="s">
        <v>1331</v>
      </c>
    </row>
    <row r="7654" spans="1:16" ht="51">
      <c r="A7654" s="126">
        <v>117</v>
      </c>
      <c r="B7654" s="126"/>
      <c r="C7654" s="127" t="s">
        <v>723</v>
      </c>
      <c r="D7654" s="204">
        <v>43070</v>
      </c>
      <c r="E7654" s="126" t="s">
        <v>14655</v>
      </c>
      <c r="F7654" s="126" t="s">
        <v>11</v>
      </c>
      <c r="G7654" s="126">
        <v>906203</v>
      </c>
      <c r="H7654" s="126"/>
      <c r="I7654" s="130" t="s">
        <v>17563</v>
      </c>
      <c r="J7654" s="126"/>
      <c r="K7654" s="126"/>
      <c r="L7654" s="126"/>
      <c r="M7654" s="126"/>
      <c r="N7654" s="226">
        <v>50</v>
      </c>
      <c r="O7654" s="226">
        <v>0</v>
      </c>
      <c r="P7654" s="126" t="s">
        <v>1331</v>
      </c>
    </row>
    <row r="7655" spans="1:16" ht="63.75">
      <c r="A7655" s="126">
        <v>513</v>
      </c>
      <c r="B7655" s="126"/>
      <c r="C7655" s="127" t="s">
        <v>201</v>
      </c>
      <c r="D7655" s="204">
        <v>43070</v>
      </c>
      <c r="E7655" s="126" t="s">
        <v>14656</v>
      </c>
      <c r="F7655" s="126" t="s">
        <v>15</v>
      </c>
      <c r="G7655" s="126">
        <v>608502</v>
      </c>
      <c r="H7655" s="126"/>
      <c r="I7655" s="130" t="s">
        <v>17564</v>
      </c>
      <c r="J7655" s="126"/>
      <c r="K7655" s="126"/>
      <c r="L7655" s="126"/>
      <c r="M7655" s="126"/>
      <c r="N7655" s="226">
        <v>50</v>
      </c>
      <c r="O7655" s="226">
        <v>0</v>
      </c>
      <c r="P7655" s="126" t="s">
        <v>1331</v>
      </c>
    </row>
    <row r="7656" spans="1:16" ht="76.5">
      <c r="A7656" s="126">
        <v>16</v>
      </c>
      <c r="B7656" s="126"/>
      <c r="C7656" s="127" t="s">
        <v>693</v>
      </c>
      <c r="D7656" s="204">
        <v>43070</v>
      </c>
      <c r="E7656" s="126" t="s">
        <v>14657</v>
      </c>
      <c r="F7656" s="126" t="s">
        <v>1261</v>
      </c>
      <c r="G7656" s="126">
        <v>3734</v>
      </c>
      <c r="H7656" s="126"/>
      <c r="I7656" s="130" t="s">
        <v>17565</v>
      </c>
      <c r="J7656" s="126"/>
      <c r="K7656" s="126"/>
      <c r="L7656" s="126"/>
      <c r="M7656" s="126"/>
      <c r="N7656" s="226">
        <v>804.85</v>
      </c>
      <c r="O7656" s="226">
        <v>0</v>
      </c>
      <c r="P7656" s="126" t="s">
        <v>1331</v>
      </c>
    </row>
    <row r="7657" spans="1:16" ht="63.75">
      <c r="A7657" s="126">
        <v>16</v>
      </c>
      <c r="B7657" s="126"/>
      <c r="C7657" s="127" t="s">
        <v>693</v>
      </c>
      <c r="D7657" s="204">
        <v>43070</v>
      </c>
      <c r="E7657" s="126" t="s">
        <v>14658</v>
      </c>
      <c r="F7657" s="126" t="s">
        <v>15</v>
      </c>
      <c r="G7657" s="126">
        <v>3734</v>
      </c>
      <c r="H7657" s="126"/>
      <c r="I7657" s="130" t="s">
        <v>17566</v>
      </c>
      <c r="J7657" s="126"/>
      <c r="K7657" s="126"/>
      <c r="L7657" s="126"/>
      <c r="M7657" s="126"/>
      <c r="N7657" s="226">
        <v>310.89</v>
      </c>
      <c r="O7657" s="226">
        <v>0</v>
      </c>
      <c r="P7657" s="126" t="s">
        <v>1331</v>
      </c>
    </row>
    <row r="7658" spans="1:16" ht="63.75">
      <c r="A7658" s="126">
        <v>16</v>
      </c>
      <c r="B7658" s="126"/>
      <c r="C7658" s="127" t="s">
        <v>693</v>
      </c>
      <c r="D7658" s="204">
        <v>43070</v>
      </c>
      <c r="E7658" s="126" t="s">
        <v>14659</v>
      </c>
      <c r="F7658" s="126" t="s">
        <v>1261</v>
      </c>
      <c r="G7658" s="126">
        <v>3726</v>
      </c>
      <c r="H7658" s="126"/>
      <c r="I7658" s="130" t="s">
        <v>17567</v>
      </c>
      <c r="J7658" s="126"/>
      <c r="K7658" s="126"/>
      <c r="L7658" s="126"/>
      <c r="M7658" s="126"/>
      <c r="N7658" s="226">
        <v>830.6</v>
      </c>
      <c r="O7658" s="226">
        <v>0</v>
      </c>
      <c r="P7658" s="126" t="s">
        <v>1331</v>
      </c>
    </row>
    <row r="7659" spans="1:16" ht="63.75">
      <c r="A7659" s="126">
        <v>16</v>
      </c>
      <c r="B7659" s="126"/>
      <c r="C7659" s="127" t="s">
        <v>693</v>
      </c>
      <c r="D7659" s="204">
        <v>43070</v>
      </c>
      <c r="E7659" s="126" t="s">
        <v>14660</v>
      </c>
      <c r="F7659" s="126" t="s">
        <v>15</v>
      </c>
      <c r="G7659" s="126">
        <v>3726</v>
      </c>
      <c r="H7659" s="126"/>
      <c r="I7659" s="130" t="s">
        <v>17568</v>
      </c>
      <c r="J7659" s="126"/>
      <c r="K7659" s="126"/>
      <c r="L7659" s="126"/>
      <c r="M7659" s="126"/>
      <c r="N7659" s="226">
        <v>319.94</v>
      </c>
      <c r="O7659" s="226">
        <v>0</v>
      </c>
      <c r="P7659" s="126" t="s">
        <v>1331</v>
      </c>
    </row>
    <row r="7660" spans="1:16" ht="63.75">
      <c r="A7660" s="126">
        <v>16</v>
      </c>
      <c r="B7660" s="126"/>
      <c r="C7660" s="127" t="s">
        <v>693</v>
      </c>
      <c r="D7660" s="204">
        <v>43070</v>
      </c>
      <c r="E7660" s="126" t="s">
        <v>14661</v>
      </c>
      <c r="F7660" s="126" t="s">
        <v>1261</v>
      </c>
      <c r="G7660" s="126">
        <v>3739</v>
      </c>
      <c r="H7660" s="126"/>
      <c r="I7660" s="130" t="s">
        <v>17569</v>
      </c>
      <c r="J7660" s="126"/>
      <c r="K7660" s="126"/>
      <c r="L7660" s="126"/>
      <c r="M7660" s="126"/>
      <c r="N7660" s="226">
        <v>248.45</v>
      </c>
      <c r="O7660" s="226">
        <v>0</v>
      </c>
      <c r="P7660" s="126" t="s">
        <v>1331</v>
      </c>
    </row>
    <row r="7661" spans="1:16" ht="63.75">
      <c r="A7661" s="126">
        <v>16</v>
      </c>
      <c r="B7661" s="126"/>
      <c r="C7661" s="127" t="s">
        <v>693</v>
      </c>
      <c r="D7661" s="204">
        <v>43070</v>
      </c>
      <c r="E7661" s="126" t="s">
        <v>14662</v>
      </c>
      <c r="F7661" s="126" t="s">
        <v>15</v>
      </c>
      <c r="G7661" s="126">
        <v>3739</v>
      </c>
      <c r="H7661" s="126"/>
      <c r="I7661" s="130" t="s">
        <v>17570</v>
      </c>
      <c r="J7661" s="126"/>
      <c r="K7661" s="126"/>
      <c r="L7661" s="126"/>
      <c r="M7661" s="126"/>
      <c r="N7661" s="226">
        <v>282.49</v>
      </c>
      <c r="O7661" s="226">
        <v>0</v>
      </c>
      <c r="P7661" s="126" t="s">
        <v>1331</v>
      </c>
    </row>
    <row r="7662" spans="1:16" ht="63.75">
      <c r="A7662" s="126">
        <v>16</v>
      </c>
      <c r="B7662" s="126"/>
      <c r="C7662" s="127" t="s">
        <v>693</v>
      </c>
      <c r="D7662" s="204">
        <v>43070</v>
      </c>
      <c r="E7662" s="126" t="s">
        <v>14663</v>
      </c>
      <c r="F7662" s="126" t="s">
        <v>1261</v>
      </c>
      <c r="G7662" s="126">
        <v>3735</v>
      </c>
      <c r="H7662" s="126"/>
      <c r="I7662" s="130" t="s">
        <v>17571</v>
      </c>
      <c r="J7662" s="126"/>
      <c r="K7662" s="126"/>
      <c r="L7662" s="126"/>
      <c r="M7662" s="126"/>
      <c r="N7662" s="226">
        <v>248.45</v>
      </c>
      <c r="O7662" s="226">
        <v>0</v>
      </c>
      <c r="P7662" s="126" t="s">
        <v>1331</v>
      </c>
    </row>
    <row r="7663" spans="1:16" ht="63.75">
      <c r="A7663" s="126">
        <v>16</v>
      </c>
      <c r="B7663" s="126"/>
      <c r="C7663" s="127" t="s">
        <v>693</v>
      </c>
      <c r="D7663" s="204">
        <v>43070</v>
      </c>
      <c r="E7663" s="126" t="s">
        <v>14664</v>
      </c>
      <c r="F7663" s="126" t="s">
        <v>15</v>
      </c>
      <c r="G7663" s="126">
        <v>3735</v>
      </c>
      <c r="H7663" s="126"/>
      <c r="I7663" s="130" t="s">
        <v>17572</v>
      </c>
      <c r="J7663" s="126"/>
      <c r="K7663" s="126"/>
      <c r="L7663" s="126"/>
      <c r="M7663" s="126"/>
      <c r="N7663" s="226">
        <v>282.49</v>
      </c>
      <c r="O7663" s="226">
        <v>0</v>
      </c>
      <c r="P7663" s="126" t="s">
        <v>1331</v>
      </c>
    </row>
    <row r="7664" spans="1:16" ht="63.75">
      <c r="A7664" s="126">
        <v>16</v>
      </c>
      <c r="B7664" s="126"/>
      <c r="C7664" s="127" t="s">
        <v>693</v>
      </c>
      <c r="D7664" s="204">
        <v>43070</v>
      </c>
      <c r="E7664" s="126" t="s">
        <v>14665</v>
      </c>
      <c r="F7664" s="126" t="s">
        <v>1261</v>
      </c>
      <c r="G7664" s="126">
        <v>3733</v>
      </c>
      <c r="H7664" s="126"/>
      <c r="I7664" s="130" t="s">
        <v>17573</v>
      </c>
      <c r="J7664" s="126"/>
      <c r="K7664" s="126"/>
      <c r="L7664" s="126"/>
      <c r="M7664" s="126"/>
      <c r="N7664" s="226">
        <v>201.68</v>
      </c>
      <c r="O7664" s="226">
        <v>0</v>
      </c>
      <c r="P7664" s="126" t="s">
        <v>1331</v>
      </c>
    </row>
    <row r="7665" spans="1:16" ht="63.75">
      <c r="A7665" s="126">
        <v>16</v>
      </c>
      <c r="B7665" s="126"/>
      <c r="C7665" s="127" t="s">
        <v>693</v>
      </c>
      <c r="D7665" s="204">
        <v>43070</v>
      </c>
      <c r="E7665" s="126" t="s">
        <v>14666</v>
      </c>
      <c r="F7665" s="126" t="s">
        <v>15</v>
      </c>
      <c r="G7665" s="126">
        <v>3733</v>
      </c>
      <c r="H7665" s="126"/>
      <c r="I7665" s="130" t="s">
        <v>17574</v>
      </c>
      <c r="J7665" s="126"/>
      <c r="K7665" s="126"/>
      <c r="L7665" s="126"/>
      <c r="M7665" s="126"/>
      <c r="N7665" s="226">
        <v>282.49</v>
      </c>
      <c r="O7665" s="226">
        <v>0</v>
      </c>
      <c r="P7665" s="126" t="s">
        <v>1331</v>
      </c>
    </row>
    <row r="7666" spans="1:16" ht="63.75">
      <c r="A7666" s="126">
        <v>16</v>
      </c>
      <c r="B7666" s="126"/>
      <c r="C7666" s="127" t="s">
        <v>693</v>
      </c>
      <c r="D7666" s="204">
        <v>43070</v>
      </c>
      <c r="E7666" s="126" t="s">
        <v>14667</v>
      </c>
      <c r="F7666" s="126" t="s">
        <v>1261</v>
      </c>
      <c r="G7666" s="126">
        <v>3731</v>
      </c>
      <c r="H7666" s="126"/>
      <c r="I7666" s="130" t="s">
        <v>17575</v>
      </c>
      <c r="J7666" s="126"/>
      <c r="K7666" s="126"/>
      <c r="L7666" s="126"/>
      <c r="M7666" s="126"/>
      <c r="N7666" s="226">
        <v>197.65</v>
      </c>
      <c r="O7666" s="226">
        <v>0</v>
      </c>
      <c r="P7666" s="126" t="s">
        <v>1331</v>
      </c>
    </row>
    <row r="7667" spans="1:16" ht="63.75">
      <c r="A7667" s="126">
        <v>16</v>
      </c>
      <c r="B7667" s="126"/>
      <c r="C7667" s="127" t="s">
        <v>693</v>
      </c>
      <c r="D7667" s="204">
        <v>43070</v>
      </c>
      <c r="E7667" s="126" t="s">
        <v>14668</v>
      </c>
      <c r="F7667" s="126" t="s">
        <v>15</v>
      </c>
      <c r="G7667" s="126">
        <v>3731</v>
      </c>
      <c r="H7667" s="126"/>
      <c r="I7667" s="130" t="s">
        <v>17576</v>
      </c>
      <c r="J7667" s="126"/>
      <c r="K7667" s="126"/>
      <c r="L7667" s="126"/>
      <c r="M7667" s="126"/>
      <c r="N7667" s="226">
        <v>282.49</v>
      </c>
      <c r="O7667" s="226">
        <v>0</v>
      </c>
      <c r="P7667" s="126" t="s">
        <v>1331</v>
      </c>
    </row>
    <row r="7668" spans="1:16" ht="89.25">
      <c r="A7668" s="126">
        <v>10</v>
      </c>
      <c r="B7668" s="126"/>
      <c r="C7668" s="127" t="s">
        <v>691</v>
      </c>
      <c r="D7668" s="204">
        <v>43070</v>
      </c>
      <c r="E7668" s="126" t="s">
        <v>14669</v>
      </c>
      <c r="F7668" s="126" t="s">
        <v>15</v>
      </c>
      <c r="G7668" s="126">
        <v>3756</v>
      </c>
      <c r="H7668" s="126"/>
      <c r="I7668" s="130" t="s">
        <v>17577</v>
      </c>
      <c r="J7668" s="126"/>
      <c r="K7668" s="126"/>
      <c r="L7668" s="126"/>
      <c r="M7668" s="126"/>
      <c r="N7668" s="226">
        <v>613</v>
      </c>
      <c r="O7668" s="226">
        <v>0</v>
      </c>
      <c r="P7668" s="126" t="s">
        <v>1331</v>
      </c>
    </row>
    <row r="7669" spans="1:16" ht="89.25">
      <c r="A7669" s="126">
        <v>594</v>
      </c>
      <c r="B7669" s="126"/>
      <c r="C7669" s="127" t="s">
        <v>113</v>
      </c>
      <c r="D7669" s="204">
        <v>43070</v>
      </c>
      <c r="E7669" s="126" t="s">
        <v>14670</v>
      </c>
      <c r="F7669" s="126" t="s">
        <v>15</v>
      </c>
      <c r="G7669" s="126">
        <v>3762</v>
      </c>
      <c r="H7669" s="126"/>
      <c r="I7669" s="130" t="s">
        <v>17578</v>
      </c>
      <c r="J7669" s="126"/>
      <c r="K7669" s="126"/>
      <c r="L7669" s="126"/>
      <c r="M7669" s="126"/>
      <c r="N7669" s="226">
        <v>332.56</v>
      </c>
      <c r="O7669" s="226">
        <v>0</v>
      </c>
      <c r="P7669" s="126" t="s">
        <v>1331</v>
      </c>
    </row>
    <row r="7670" spans="1:16" ht="89.25">
      <c r="A7670" s="126">
        <v>35</v>
      </c>
      <c r="B7670" s="126"/>
      <c r="C7670" s="127" t="s">
        <v>697</v>
      </c>
      <c r="D7670" s="204">
        <v>43070</v>
      </c>
      <c r="E7670" s="126" t="s">
        <v>14671</v>
      </c>
      <c r="F7670" s="126" t="s">
        <v>15</v>
      </c>
      <c r="G7670" s="126">
        <v>3767</v>
      </c>
      <c r="H7670" s="126"/>
      <c r="I7670" s="130" t="s">
        <v>17579</v>
      </c>
      <c r="J7670" s="126"/>
      <c r="K7670" s="126"/>
      <c r="L7670" s="126"/>
      <c r="M7670" s="126"/>
      <c r="N7670" s="226">
        <v>294.01</v>
      </c>
      <c r="O7670" s="226">
        <v>0</v>
      </c>
      <c r="P7670" s="126" t="s">
        <v>1331</v>
      </c>
    </row>
    <row r="7671" spans="1:16" ht="89.25">
      <c r="A7671" s="126">
        <v>70</v>
      </c>
      <c r="B7671" s="126"/>
      <c r="C7671" s="127" t="s">
        <v>706</v>
      </c>
      <c r="D7671" s="204">
        <v>43070</v>
      </c>
      <c r="E7671" s="126" t="s">
        <v>14672</v>
      </c>
      <c r="F7671" s="126" t="s">
        <v>15</v>
      </c>
      <c r="G7671" s="126">
        <v>3742</v>
      </c>
      <c r="H7671" s="126"/>
      <c r="I7671" s="130" t="s">
        <v>17580</v>
      </c>
      <c r="J7671" s="126"/>
      <c r="K7671" s="126"/>
      <c r="L7671" s="126"/>
      <c r="M7671" s="126"/>
      <c r="N7671" s="226">
        <v>270</v>
      </c>
      <c r="O7671" s="226">
        <v>0</v>
      </c>
      <c r="P7671" s="126" t="s">
        <v>1331</v>
      </c>
    </row>
    <row r="7672" spans="1:16" ht="89.25">
      <c r="A7672" s="126">
        <v>594</v>
      </c>
      <c r="B7672" s="126"/>
      <c r="C7672" s="127" t="s">
        <v>113</v>
      </c>
      <c r="D7672" s="204">
        <v>43070</v>
      </c>
      <c r="E7672" s="126" t="s">
        <v>14673</v>
      </c>
      <c r="F7672" s="126" t="s">
        <v>15</v>
      </c>
      <c r="G7672" s="126">
        <v>3761</v>
      </c>
      <c r="H7672" s="126"/>
      <c r="I7672" s="130" t="s">
        <v>17581</v>
      </c>
      <c r="J7672" s="126"/>
      <c r="K7672" s="126"/>
      <c r="L7672" s="126"/>
      <c r="M7672" s="126"/>
      <c r="N7672" s="226">
        <v>1707.38</v>
      </c>
      <c r="O7672" s="226">
        <v>0</v>
      </c>
      <c r="P7672" s="126" t="s">
        <v>1331</v>
      </c>
    </row>
    <row r="7673" spans="1:16" ht="89.25">
      <c r="A7673" s="126">
        <v>594</v>
      </c>
      <c r="B7673" s="126"/>
      <c r="C7673" s="127" t="s">
        <v>113</v>
      </c>
      <c r="D7673" s="204">
        <v>43070</v>
      </c>
      <c r="E7673" s="126" t="s">
        <v>14674</v>
      </c>
      <c r="F7673" s="126" t="s">
        <v>15</v>
      </c>
      <c r="G7673" s="126">
        <v>3760</v>
      </c>
      <c r="H7673" s="126"/>
      <c r="I7673" s="130" t="s">
        <v>17582</v>
      </c>
      <c r="J7673" s="126"/>
      <c r="K7673" s="126"/>
      <c r="L7673" s="126"/>
      <c r="M7673" s="126"/>
      <c r="N7673" s="226">
        <v>795.41</v>
      </c>
      <c r="O7673" s="226">
        <v>0</v>
      </c>
      <c r="P7673" s="126" t="s">
        <v>1331</v>
      </c>
    </row>
    <row r="7674" spans="1:16" ht="89.25">
      <c r="A7674" s="126">
        <v>594</v>
      </c>
      <c r="B7674" s="126"/>
      <c r="C7674" s="127" t="s">
        <v>113</v>
      </c>
      <c r="D7674" s="204">
        <v>43070</v>
      </c>
      <c r="E7674" s="126" t="s">
        <v>14675</v>
      </c>
      <c r="F7674" s="126" t="s">
        <v>15</v>
      </c>
      <c r="G7674" s="126">
        <v>3759</v>
      </c>
      <c r="H7674" s="126"/>
      <c r="I7674" s="130" t="s">
        <v>17583</v>
      </c>
      <c r="J7674" s="126"/>
      <c r="K7674" s="126"/>
      <c r="L7674" s="126"/>
      <c r="M7674" s="126"/>
      <c r="N7674" s="226">
        <v>2210.63</v>
      </c>
      <c r="O7674" s="226">
        <v>0</v>
      </c>
      <c r="P7674" s="126" t="s">
        <v>1331</v>
      </c>
    </row>
    <row r="7675" spans="1:16" ht="51">
      <c r="A7675" s="126">
        <v>513</v>
      </c>
      <c r="B7675" s="126"/>
      <c r="C7675" s="127" t="s">
        <v>201</v>
      </c>
      <c r="D7675" s="204">
        <v>43070</v>
      </c>
      <c r="E7675" s="126" t="s">
        <v>14676</v>
      </c>
      <c r="F7675" s="126" t="s">
        <v>15</v>
      </c>
      <c r="G7675" s="126">
        <v>608545</v>
      </c>
      <c r="H7675" s="126"/>
      <c r="I7675" s="130" t="s">
        <v>8796</v>
      </c>
      <c r="J7675" s="126"/>
      <c r="K7675" s="126"/>
      <c r="L7675" s="126"/>
      <c r="M7675" s="126"/>
      <c r="N7675" s="226">
        <v>50</v>
      </c>
      <c r="O7675" s="226">
        <v>0</v>
      </c>
      <c r="P7675" s="126" t="s">
        <v>1331</v>
      </c>
    </row>
    <row r="7676" spans="1:16" ht="63.75">
      <c r="A7676" s="126">
        <v>513</v>
      </c>
      <c r="B7676" s="126"/>
      <c r="C7676" s="127" t="s">
        <v>201</v>
      </c>
      <c r="D7676" s="204">
        <v>43070</v>
      </c>
      <c r="E7676" s="126" t="s">
        <v>14677</v>
      </c>
      <c r="F7676" s="126" t="s">
        <v>15</v>
      </c>
      <c r="G7676" s="126">
        <v>608747</v>
      </c>
      <c r="H7676" s="126"/>
      <c r="I7676" s="130" t="s">
        <v>17584</v>
      </c>
      <c r="J7676" s="126"/>
      <c r="K7676" s="126"/>
      <c r="L7676" s="126"/>
      <c r="M7676" s="126"/>
      <c r="N7676" s="226">
        <v>50</v>
      </c>
      <c r="O7676" s="226">
        <v>0</v>
      </c>
      <c r="P7676" s="126" t="s">
        <v>1331</v>
      </c>
    </row>
    <row r="7677" spans="1:16" ht="63.75">
      <c r="A7677" s="126">
        <v>10</v>
      </c>
      <c r="B7677" s="126"/>
      <c r="C7677" s="127" t="s">
        <v>691</v>
      </c>
      <c r="D7677" s="204">
        <v>43070</v>
      </c>
      <c r="E7677" s="126" t="s">
        <v>14678</v>
      </c>
      <c r="F7677" s="126" t="s">
        <v>15</v>
      </c>
      <c r="G7677" s="126">
        <v>608758</v>
      </c>
      <c r="H7677" s="126"/>
      <c r="I7677" s="130" t="s">
        <v>17585</v>
      </c>
      <c r="J7677" s="126"/>
      <c r="K7677" s="126"/>
      <c r="L7677" s="126"/>
      <c r="M7677" s="126"/>
      <c r="N7677" s="226">
        <v>50</v>
      </c>
      <c r="O7677" s="226">
        <v>0</v>
      </c>
      <c r="P7677" s="126" t="s">
        <v>1331</v>
      </c>
    </row>
    <row r="7678" spans="1:16" ht="51">
      <c r="A7678" s="126">
        <v>222</v>
      </c>
      <c r="B7678" s="126"/>
      <c r="C7678" s="127" t="s">
        <v>765</v>
      </c>
      <c r="D7678" s="204">
        <v>43070</v>
      </c>
      <c r="E7678" s="126" t="s">
        <v>14679</v>
      </c>
      <c r="F7678" s="126" t="s">
        <v>15</v>
      </c>
      <c r="G7678" s="126">
        <v>608923</v>
      </c>
      <c r="H7678" s="126"/>
      <c r="I7678" s="130" t="s">
        <v>17586</v>
      </c>
      <c r="J7678" s="126"/>
      <c r="K7678" s="126"/>
      <c r="L7678" s="126"/>
      <c r="M7678" s="126"/>
      <c r="N7678" s="226">
        <v>50</v>
      </c>
      <c r="O7678" s="226">
        <v>0</v>
      </c>
      <c r="P7678" s="126" t="s">
        <v>1331</v>
      </c>
    </row>
    <row r="7679" spans="1:16" ht="51">
      <c r="A7679" s="126">
        <v>340</v>
      </c>
      <c r="B7679" s="126"/>
      <c r="C7679" s="127" t="s">
        <v>815</v>
      </c>
      <c r="D7679" s="204">
        <v>43073</v>
      </c>
      <c r="E7679" s="126" t="s">
        <v>14680</v>
      </c>
      <c r="F7679" s="126" t="s">
        <v>6</v>
      </c>
      <c r="G7679" s="126">
        <v>609917</v>
      </c>
      <c r="H7679" s="126"/>
      <c r="I7679" s="130" t="s">
        <v>17587</v>
      </c>
      <c r="J7679" s="126"/>
      <c r="K7679" s="126"/>
      <c r="L7679" s="126"/>
      <c r="M7679" s="126"/>
      <c r="N7679" s="226">
        <v>0</v>
      </c>
      <c r="O7679" s="226">
        <v>29795.93</v>
      </c>
      <c r="P7679" s="126" t="s">
        <v>1331</v>
      </c>
    </row>
    <row r="7680" spans="1:16" ht="63.75">
      <c r="A7680" s="126">
        <v>512</v>
      </c>
      <c r="B7680" s="126"/>
      <c r="C7680" s="127" t="s">
        <v>841</v>
      </c>
      <c r="D7680" s="204">
        <v>43073</v>
      </c>
      <c r="E7680" s="126" t="s">
        <v>14681</v>
      </c>
      <c r="F7680" s="126" t="s">
        <v>6</v>
      </c>
      <c r="G7680" s="126">
        <v>914871</v>
      </c>
      <c r="H7680" s="126"/>
      <c r="I7680" s="130" t="s">
        <v>17588</v>
      </c>
      <c r="J7680" s="126"/>
      <c r="K7680" s="126"/>
      <c r="L7680" s="126"/>
      <c r="M7680" s="126"/>
      <c r="N7680" s="226">
        <v>0</v>
      </c>
      <c r="O7680" s="226">
        <v>7439</v>
      </c>
      <c r="P7680" s="126" t="s">
        <v>1331</v>
      </c>
    </row>
    <row r="7681" spans="1:16" ht="76.5">
      <c r="A7681" s="126" t="s">
        <v>621</v>
      </c>
      <c r="B7681" s="126"/>
      <c r="C7681" s="127" t="s">
        <v>715</v>
      </c>
      <c r="D7681" s="204">
        <v>43073</v>
      </c>
      <c r="E7681" s="126" t="s">
        <v>14682</v>
      </c>
      <c r="F7681" s="126" t="s">
        <v>6</v>
      </c>
      <c r="G7681" s="126">
        <v>915210</v>
      </c>
      <c r="H7681" s="126"/>
      <c r="I7681" s="130" t="s">
        <v>17589</v>
      </c>
      <c r="J7681" s="126"/>
      <c r="K7681" s="126"/>
      <c r="L7681" s="126"/>
      <c r="M7681" s="126"/>
      <c r="N7681" s="226">
        <v>0</v>
      </c>
      <c r="O7681" s="226">
        <v>140000</v>
      </c>
      <c r="P7681" s="126" t="s">
        <v>1331</v>
      </c>
    </row>
    <row r="7682" spans="1:16" ht="76.5">
      <c r="A7682" s="126">
        <v>584</v>
      </c>
      <c r="B7682" s="126"/>
      <c r="C7682" s="127" t="s">
        <v>858</v>
      </c>
      <c r="D7682" s="204">
        <v>43073</v>
      </c>
      <c r="E7682" s="126" t="s">
        <v>14683</v>
      </c>
      <c r="F7682" s="126" t="s">
        <v>6</v>
      </c>
      <c r="G7682" s="126">
        <v>906319</v>
      </c>
      <c r="H7682" s="126"/>
      <c r="I7682" s="130" t="s">
        <v>17590</v>
      </c>
      <c r="J7682" s="126"/>
      <c r="K7682" s="126"/>
      <c r="L7682" s="126"/>
      <c r="M7682" s="126"/>
      <c r="N7682" s="226">
        <v>0</v>
      </c>
      <c r="O7682" s="226">
        <v>9814100.9000000004</v>
      </c>
      <c r="P7682" s="126" t="s">
        <v>1331</v>
      </c>
    </row>
    <row r="7683" spans="1:16" ht="76.5">
      <c r="A7683" s="126">
        <v>117</v>
      </c>
      <c r="B7683" s="126"/>
      <c r="C7683" s="127" t="s">
        <v>723</v>
      </c>
      <c r="D7683" s="204">
        <v>43073</v>
      </c>
      <c r="E7683" s="126" t="s">
        <v>14684</v>
      </c>
      <c r="F7683" s="126" t="s">
        <v>11</v>
      </c>
      <c r="G7683" s="126">
        <v>906238</v>
      </c>
      <c r="H7683" s="126"/>
      <c r="I7683" s="130" t="s">
        <v>17591</v>
      </c>
      <c r="J7683" s="126"/>
      <c r="K7683" s="126"/>
      <c r="L7683" s="126"/>
      <c r="M7683" s="126"/>
      <c r="N7683" s="226">
        <v>50</v>
      </c>
      <c r="O7683" s="226">
        <v>0</v>
      </c>
      <c r="P7683" s="126" t="s">
        <v>1331</v>
      </c>
    </row>
    <row r="7684" spans="1:16" ht="76.5">
      <c r="A7684" s="126">
        <v>15</v>
      </c>
      <c r="B7684" s="126"/>
      <c r="C7684" s="127" t="s">
        <v>692</v>
      </c>
      <c r="D7684" s="204">
        <v>43073</v>
      </c>
      <c r="E7684" s="126" t="s">
        <v>14685</v>
      </c>
      <c r="F7684" s="126" t="s">
        <v>11</v>
      </c>
      <c r="G7684" s="126">
        <v>906240</v>
      </c>
      <c r="H7684" s="126"/>
      <c r="I7684" s="130" t="s">
        <v>17592</v>
      </c>
      <c r="J7684" s="126"/>
      <c r="K7684" s="126"/>
      <c r="L7684" s="126"/>
      <c r="M7684" s="126"/>
      <c r="N7684" s="226">
        <v>270</v>
      </c>
      <c r="O7684" s="226">
        <v>0</v>
      </c>
      <c r="P7684" s="126" t="s">
        <v>1331</v>
      </c>
    </row>
    <row r="7685" spans="1:16" ht="38.25">
      <c r="A7685" s="126">
        <v>117</v>
      </c>
      <c r="B7685" s="126"/>
      <c r="C7685" s="127" t="s">
        <v>723</v>
      </c>
      <c r="D7685" s="204">
        <v>43073</v>
      </c>
      <c r="E7685" s="126" t="s">
        <v>14686</v>
      </c>
      <c r="F7685" s="126" t="s">
        <v>11</v>
      </c>
      <c r="G7685" s="126">
        <v>906259</v>
      </c>
      <c r="H7685" s="126"/>
      <c r="I7685" s="130" t="s">
        <v>17593</v>
      </c>
      <c r="J7685" s="126"/>
      <c r="K7685" s="126"/>
      <c r="L7685" s="126"/>
      <c r="M7685" s="126"/>
      <c r="N7685" s="226">
        <v>50</v>
      </c>
      <c r="O7685" s="226">
        <v>0</v>
      </c>
      <c r="P7685" s="126" t="s">
        <v>1331</v>
      </c>
    </row>
    <row r="7686" spans="1:16" ht="63.75">
      <c r="A7686" s="126">
        <v>573</v>
      </c>
      <c r="B7686" s="126"/>
      <c r="C7686" s="127" t="s">
        <v>850</v>
      </c>
      <c r="D7686" s="204">
        <v>43073</v>
      </c>
      <c r="E7686" s="126" t="s">
        <v>14687</v>
      </c>
      <c r="F7686" s="126" t="s">
        <v>11</v>
      </c>
      <c r="G7686" s="126">
        <v>906263</v>
      </c>
      <c r="H7686" s="126"/>
      <c r="I7686" s="130" t="s">
        <v>17594</v>
      </c>
      <c r="J7686" s="126"/>
      <c r="K7686" s="126"/>
      <c r="L7686" s="126"/>
      <c r="M7686" s="126"/>
      <c r="N7686" s="226">
        <v>50</v>
      </c>
      <c r="O7686" s="226">
        <v>0</v>
      </c>
      <c r="P7686" s="126" t="s">
        <v>1331</v>
      </c>
    </row>
    <row r="7687" spans="1:16" ht="63.75">
      <c r="A7687" s="126">
        <v>573</v>
      </c>
      <c r="B7687" s="126"/>
      <c r="C7687" s="127" t="s">
        <v>850</v>
      </c>
      <c r="D7687" s="204">
        <v>43073</v>
      </c>
      <c r="E7687" s="126" t="s">
        <v>14688</v>
      </c>
      <c r="F7687" s="126" t="s">
        <v>11</v>
      </c>
      <c r="G7687" s="126">
        <v>906264</v>
      </c>
      <c r="H7687" s="126"/>
      <c r="I7687" s="130" t="s">
        <v>17595</v>
      </c>
      <c r="J7687" s="126"/>
      <c r="K7687" s="126"/>
      <c r="L7687" s="126"/>
      <c r="M7687" s="126"/>
      <c r="N7687" s="226">
        <v>50</v>
      </c>
      <c r="O7687" s="226">
        <v>0</v>
      </c>
      <c r="P7687" s="126" t="s">
        <v>1331</v>
      </c>
    </row>
    <row r="7688" spans="1:16" ht="76.5">
      <c r="A7688" s="126">
        <v>117</v>
      </c>
      <c r="B7688" s="126"/>
      <c r="C7688" s="127" t="s">
        <v>723</v>
      </c>
      <c r="D7688" s="204">
        <v>43073</v>
      </c>
      <c r="E7688" s="126" t="s">
        <v>14689</v>
      </c>
      <c r="F7688" s="126" t="s">
        <v>11</v>
      </c>
      <c r="G7688" s="126">
        <v>906308</v>
      </c>
      <c r="H7688" s="126"/>
      <c r="I7688" s="130" t="s">
        <v>17596</v>
      </c>
      <c r="J7688" s="126"/>
      <c r="K7688" s="126"/>
      <c r="L7688" s="126"/>
      <c r="M7688" s="126"/>
      <c r="N7688" s="226">
        <v>50</v>
      </c>
      <c r="O7688" s="226">
        <v>0</v>
      </c>
      <c r="P7688" s="126" t="s">
        <v>1331</v>
      </c>
    </row>
    <row r="7689" spans="1:16" ht="63.75">
      <c r="A7689" s="126">
        <v>10</v>
      </c>
      <c r="B7689" s="126"/>
      <c r="C7689" s="127" t="s">
        <v>691</v>
      </c>
      <c r="D7689" s="204">
        <v>43073</v>
      </c>
      <c r="E7689" s="126" t="s">
        <v>14690</v>
      </c>
      <c r="F7689" s="126" t="s">
        <v>15</v>
      </c>
      <c r="G7689" s="126">
        <v>609557</v>
      </c>
      <c r="H7689" s="126"/>
      <c r="I7689" s="130" t="s">
        <v>17597</v>
      </c>
      <c r="J7689" s="126"/>
      <c r="K7689" s="126"/>
      <c r="L7689" s="126"/>
      <c r="M7689" s="126"/>
      <c r="N7689" s="226">
        <v>50</v>
      </c>
      <c r="O7689" s="226">
        <v>0</v>
      </c>
      <c r="P7689" s="126" t="s">
        <v>1331</v>
      </c>
    </row>
    <row r="7690" spans="1:16" ht="63.75">
      <c r="A7690" s="126">
        <v>16</v>
      </c>
      <c r="B7690" s="126"/>
      <c r="C7690" s="127" t="s">
        <v>693</v>
      </c>
      <c r="D7690" s="204">
        <v>43073</v>
      </c>
      <c r="E7690" s="126" t="s">
        <v>14691</v>
      </c>
      <c r="F7690" s="126" t="s">
        <v>1261</v>
      </c>
      <c r="G7690" s="126">
        <v>3738</v>
      </c>
      <c r="H7690" s="126"/>
      <c r="I7690" s="130" t="s">
        <v>17598</v>
      </c>
      <c r="J7690" s="126"/>
      <c r="K7690" s="126"/>
      <c r="L7690" s="126"/>
      <c r="M7690" s="126"/>
      <c r="N7690" s="226">
        <v>1256.03</v>
      </c>
      <c r="O7690" s="226">
        <v>0</v>
      </c>
      <c r="P7690" s="126" t="s">
        <v>1331</v>
      </c>
    </row>
    <row r="7691" spans="1:16" ht="63.75">
      <c r="A7691" s="126">
        <v>16</v>
      </c>
      <c r="B7691" s="126"/>
      <c r="C7691" s="127" t="s">
        <v>693</v>
      </c>
      <c r="D7691" s="204">
        <v>43073</v>
      </c>
      <c r="E7691" s="126" t="s">
        <v>14692</v>
      </c>
      <c r="F7691" s="126" t="s">
        <v>15</v>
      </c>
      <c r="G7691" s="126">
        <v>3738</v>
      </c>
      <c r="H7691" s="126"/>
      <c r="I7691" s="130" t="s">
        <v>17599</v>
      </c>
      <c r="J7691" s="126"/>
      <c r="K7691" s="126"/>
      <c r="L7691" s="126"/>
      <c r="M7691" s="126"/>
      <c r="N7691" s="226">
        <v>314.73</v>
      </c>
      <c r="O7691" s="226">
        <v>0</v>
      </c>
      <c r="P7691" s="126" t="s">
        <v>1331</v>
      </c>
    </row>
    <row r="7692" spans="1:16" ht="63.75">
      <c r="A7692" s="126">
        <v>16</v>
      </c>
      <c r="B7692" s="126"/>
      <c r="C7692" s="127" t="s">
        <v>693</v>
      </c>
      <c r="D7692" s="204">
        <v>43073</v>
      </c>
      <c r="E7692" s="126" t="s">
        <v>14693</v>
      </c>
      <c r="F7692" s="126" t="s">
        <v>1261</v>
      </c>
      <c r="G7692" s="126">
        <v>3732</v>
      </c>
      <c r="H7692" s="126"/>
      <c r="I7692" s="130" t="s">
        <v>17600</v>
      </c>
      <c r="J7692" s="126"/>
      <c r="K7692" s="126"/>
      <c r="L7692" s="126"/>
      <c r="M7692" s="126"/>
      <c r="N7692" s="226">
        <v>166.11</v>
      </c>
      <c r="O7692" s="226">
        <v>0</v>
      </c>
      <c r="P7692" s="126" t="s">
        <v>1331</v>
      </c>
    </row>
    <row r="7693" spans="1:16" ht="63.75">
      <c r="A7693" s="126">
        <v>16</v>
      </c>
      <c r="B7693" s="126"/>
      <c r="C7693" s="127" t="s">
        <v>693</v>
      </c>
      <c r="D7693" s="204">
        <v>43073</v>
      </c>
      <c r="E7693" s="126" t="s">
        <v>14694</v>
      </c>
      <c r="F7693" s="126" t="s">
        <v>15</v>
      </c>
      <c r="G7693" s="126">
        <v>3732</v>
      </c>
      <c r="H7693" s="126"/>
      <c r="I7693" s="130" t="s">
        <v>17601</v>
      </c>
      <c r="J7693" s="126"/>
      <c r="K7693" s="126"/>
      <c r="L7693" s="126"/>
      <c r="M7693" s="126"/>
      <c r="N7693" s="226">
        <v>277.41000000000003</v>
      </c>
      <c r="O7693" s="226">
        <v>0</v>
      </c>
      <c r="P7693" s="126" t="s">
        <v>1331</v>
      </c>
    </row>
    <row r="7694" spans="1:16" ht="76.5">
      <c r="A7694" s="126">
        <v>291</v>
      </c>
      <c r="B7694" s="126"/>
      <c r="C7694" s="127" t="s">
        <v>795</v>
      </c>
      <c r="D7694" s="204">
        <v>43073</v>
      </c>
      <c r="E7694" s="126" t="s">
        <v>14695</v>
      </c>
      <c r="F7694" s="126" t="s">
        <v>11</v>
      </c>
      <c r="G7694" s="126">
        <v>609809</v>
      </c>
      <c r="H7694" s="126"/>
      <c r="I7694" s="130" t="s">
        <v>17602</v>
      </c>
      <c r="J7694" s="126"/>
      <c r="K7694" s="126"/>
      <c r="L7694" s="126"/>
      <c r="M7694" s="126"/>
      <c r="N7694" s="226">
        <v>50</v>
      </c>
      <c r="O7694" s="226">
        <v>0</v>
      </c>
      <c r="P7694" s="126" t="s">
        <v>1331</v>
      </c>
    </row>
    <row r="7695" spans="1:16" ht="76.5">
      <c r="A7695" s="126">
        <v>291</v>
      </c>
      <c r="B7695" s="126"/>
      <c r="C7695" s="127" t="s">
        <v>795</v>
      </c>
      <c r="D7695" s="204">
        <v>43073</v>
      </c>
      <c r="E7695" s="126" t="s">
        <v>14696</v>
      </c>
      <c r="F7695" s="126" t="s">
        <v>11</v>
      </c>
      <c r="G7695" s="126">
        <v>609810</v>
      </c>
      <c r="H7695" s="126"/>
      <c r="I7695" s="130" t="s">
        <v>17603</v>
      </c>
      <c r="J7695" s="126"/>
      <c r="K7695" s="126"/>
      <c r="L7695" s="126"/>
      <c r="M7695" s="126"/>
      <c r="N7695" s="226">
        <v>50</v>
      </c>
      <c r="O7695" s="226">
        <v>0</v>
      </c>
      <c r="P7695" s="126" t="s">
        <v>1331</v>
      </c>
    </row>
    <row r="7696" spans="1:16" ht="102">
      <c r="A7696" s="126">
        <v>10</v>
      </c>
      <c r="B7696" s="126"/>
      <c r="C7696" s="127" t="s">
        <v>691</v>
      </c>
      <c r="D7696" s="204">
        <v>43073</v>
      </c>
      <c r="E7696" s="126" t="s">
        <v>14697</v>
      </c>
      <c r="F7696" s="126" t="s">
        <v>15</v>
      </c>
      <c r="G7696" s="126">
        <v>3778</v>
      </c>
      <c r="H7696" s="126"/>
      <c r="I7696" s="130" t="s">
        <v>17604</v>
      </c>
      <c r="J7696" s="126"/>
      <c r="K7696" s="126"/>
      <c r="L7696" s="126"/>
      <c r="M7696" s="126"/>
      <c r="N7696" s="226">
        <v>745.4</v>
      </c>
      <c r="O7696" s="226">
        <v>0</v>
      </c>
      <c r="P7696" s="126" t="s">
        <v>1331</v>
      </c>
    </row>
    <row r="7697" spans="1:16" ht="63.75">
      <c r="A7697" s="126">
        <v>10</v>
      </c>
      <c r="B7697" s="126"/>
      <c r="C7697" s="127" t="s">
        <v>691</v>
      </c>
      <c r="D7697" s="204">
        <v>43073</v>
      </c>
      <c r="E7697" s="126" t="s">
        <v>14698</v>
      </c>
      <c r="F7697" s="126" t="s">
        <v>15</v>
      </c>
      <c r="G7697" s="126">
        <v>609916</v>
      </c>
      <c r="H7697" s="126"/>
      <c r="I7697" s="130" t="s">
        <v>17605</v>
      </c>
      <c r="J7697" s="126"/>
      <c r="K7697" s="126"/>
      <c r="L7697" s="126"/>
      <c r="M7697" s="126"/>
      <c r="N7697" s="226">
        <v>50</v>
      </c>
      <c r="O7697" s="226">
        <v>0</v>
      </c>
      <c r="P7697" s="126" t="s">
        <v>1331</v>
      </c>
    </row>
    <row r="7698" spans="1:16" ht="51">
      <c r="A7698" s="126">
        <v>340</v>
      </c>
      <c r="B7698" s="126"/>
      <c r="C7698" s="127" t="s">
        <v>815</v>
      </c>
      <c r="D7698" s="204">
        <v>43073</v>
      </c>
      <c r="E7698" s="126" t="s">
        <v>14699</v>
      </c>
      <c r="F7698" s="126" t="s">
        <v>15</v>
      </c>
      <c r="G7698" s="126">
        <v>609918</v>
      </c>
      <c r="H7698" s="126"/>
      <c r="I7698" s="130" t="s">
        <v>17606</v>
      </c>
      <c r="J7698" s="126"/>
      <c r="K7698" s="126"/>
      <c r="L7698" s="126"/>
      <c r="M7698" s="126"/>
      <c r="N7698" s="226">
        <v>50</v>
      </c>
      <c r="O7698" s="226">
        <v>0</v>
      </c>
      <c r="P7698" s="126" t="s">
        <v>1331</v>
      </c>
    </row>
    <row r="7699" spans="1:16" ht="76.5">
      <c r="A7699" s="126">
        <v>291</v>
      </c>
      <c r="B7699" s="126"/>
      <c r="C7699" s="127" t="s">
        <v>795</v>
      </c>
      <c r="D7699" s="204">
        <v>43073</v>
      </c>
      <c r="E7699" s="126" t="s">
        <v>14700</v>
      </c>
      <c r="F7699" s="126" t="s">
        <v>11</v>
      </c>
      <c r="G7699" s="126">
        <v>610053</v>
      </c>
      <c r="H7699" s="126"/>
      <c r="I7699" s="130" t="s">
        <v>17607</v>
      </c>
      <c r="J7699" s="126"/>
      <c r="K7699" s="126"/>
      <c r="L7699" s="126"/>
      <c r="M7699" s="126"/>
      <c r="N7699" s="226">
        <v>50</v>
      </c>
      <c r="O7699" s="226">
        <v>0</v>
      </c>
      <c r="P7699" s="126" t="s">
        <v>1331</v>
      </c>
    </row>
    <row r="7700" spans="1:16" ht="63.75">
      <c r="A7700" s="126">
        <v>10</v>
      </c>
      <c r="B7700" s="126"/>
      <c r="C7700" s="127" t="s">
        <v>691</v>
      </c>
      <c r="D7700" s="204">
        <v>43073</v>
      </c>
      <c r="E7700" s="126" t="s">
        <v>14701</v>
      </c>
      <c r="F7700" s="126" t="s">
        <v>15</v>
      </c>
      <c r="G7700" s="126">
        <v>610289</v>
      </c>
      <c r="H7700" s="126"/>
      <c r="I7700" s="130" t="s">
        <v>17608</v>
      </c>
      <c r="J7700" s="126"/>
      <c r="K7700" s="126"/>
      <c r="L7700" s="126"/>
      <c r="M7700" s="126"/>
      <c r="N7700" s="226">
        <v>50</v>
      </c>
      <c r="O7700" s="226">
        <v>0</v>
      </c>
      <c r="P7700" s="126" t="s">
        <v>1331</v>
      </c>
    </row>
    <row r="7701" spans="1:16" ht="51">
      <c r="A7701" s="126">
        <v>513</v>
      </c>
      <c r="B7701" s="126"/>
      <c r="C7701" s="127" t="s">
        <v>201</v>
      </c>
      <c r="D7701" s="204">
        <v>43073</v>
      </c>
      <c r="E7701" s="126" t="s">
        <v>14702</v>
      </c>
      <c r="F7701" s="126" t="s">
        <v>15</v>
      </c>
      <c r="G7701" s="126">
        <v>610295</v>
      </c>
      <c r="H7701" s="126"/>
      <c r="I7701" s="130" t="s">
        <v>12030</v>
      </c>
      <c r="J7701" s="126"/>
      <c r="K7701" s="126"/>
      <c r="L7701" s="126"/>
      <c r="M7701" s="126"/>
      <c r="N7701" s="226">
        <v>50</v>
      </c>
      <c r="O7701" s="226">
        <v>0</v>
      </c>
      <c r="P7701" s="126" t="s">
        <v>1331</v>
      </c>
    </row>
    <row r="7702" spans="1:16" ht="51">
      <c r="A7702" s="126">
        <v>10</v>
      </c>
      <c r="B7702" s="126"/>
      <c r="C7702" s="127" t="s">
        <v>691</v>
      </c>
      <c r="D7702" s="204">
        <v>43073</v>
      </c>
      <c r="E7702" s="126" t="s">
        <v>14703</v>
      </c>
      <c r="F7702" s="126" t="s">
        <v>15</v>
      </c>
      <c r="G7702" s="126">
        <v>610297</v>
      </c>
      <c r="H7702" s="126"/>
      <c r="I7702" s="130" t="s">
        <v>17609</v>
      </c>
      <c r="J7702" s="126"/>
      <c r="K7702" s="126"/>
      <c r="L7702" s="126"/>
      <c r="M7702" s="126"/>
      <c r="N7702" s="226">
        <v>50</v>
      </c>
      <c r="O7702" s="226">
        <v>0</v>
      </c>
      <c r="P7702" s="126" t="s">
        <v>1331</v>
      </c>
    </row>
    <row r="7703" spans="1:16" ht="51">
      <c r="A7703" s="126">
        <v>513</v>
      </c>
      <c r="B7703" s="126"/>
      <c r="C7703" s="127" t="s">
        <v>201</v>
      </c>
      <c r="D7703" s="204">
        <v>43073</v>
      </c>
      <c r="E7703" s="126" t="s">
        <v>14704</v>
      </c>
      <c r="F7703" s="126" t="s">
        <v>15</v>
      </c>
      <c r="G7703" s="126">
        <v>610299</v>
      </c>
      <c r="H7703" s="126"/>
      <c r="I7703" s="130" t="s">
        <v>17610</v>
      </c>
      <c r="J7703" s="126"/>
      <c r="K7703" s="126"/>
      <c r="L7703" s="126"/>
      <c r="M7703" s="126"/>
      <c r="N7703" s="226">
        <v>50</v>
      </c>
      <c r="O7703" s="226">
        <v>0</v>
      </c>
      <c r="P7703" s="126" t="s">
        <v>1331</v>
      </c>
    </row>
    <row r="7704" spans="1:16" ht="63.75">
      <c r="A7704" s="126">
        <v>10</v>
      </c>
      <c r="B7704" s="126"/>
      <c r="C7704" s="127" t="s">
        <v>691</v>
      </c>
      <c r="D7704" s="204">
        <v>43073</v>
      </c>
      <c r="E7704" s="126" t="s">
        <v>14705</v>
      </c>
      <c r="F7704" s="126" t="s">
        <v>15</v>
      </c>
      <c r="G7704" s="126">
        <v>610301</v>
      </c>
      <c r="H7704" s="126"/>
      <c r="I7704" s="130" t="s">
        <v>17611</v>
      </c>
      <c r="J7704" s="126"/>
      <c r="K7704" s="126"/>
      <c r="L7704" s="126"/>
      <c r="M7704" s="126"/>
      <c r="N7704" s="226">
        <v>50</v>
      </c>
      <c r="O7704" s="226">
        <v>0</v>
      </c>
      <c r="P7704" s="126" t="s">
        <v>1331</v>
      </c>
    </row>
    <row r="7705" spans="1:16" ht="76.5">
      <c r="A7705" s="126">
        <v>25</v>
      </c>
      <c r="B7705" s="126"/>
      <c r="C7705" s="127" t="s">
        <v>695</v>
      </c>
      <c r="D7705" s="204">
        <v>43073</v>
      </c>
      <c r="E7705" s="126" t="s">
        <v>14706</v>
      </c>
      <c r="F7705" s="126" t="s">
        <v>1368</v>
      </c>
      <c r="G7705" s="126">
        <v>15788374</v>
      </c>
      <c r="H7705" s="126"/>
      <c r="I7705" s="130" t="s">
        <v>17612</v>
      </c>
      <c r="J7705" s="126"/>
      <c r="K7705" s="126"/>
      <c r="L7705" s="126"/>
      <c r="M7705" s="126"/>
      <c r="N7705" s="226">
        <v>577384.07999999996</v>
      </c>
      <c r="O7705" s="226">
        <v>0</v>
      </c>
      <c r="P7705" s="126" t="s">
        <v>1331</v>
      </c>
    </row>
    <row r="7706" spans="1:16" ht="76.5">
      <c r="A7706" s="126">
        <v>25</v>
      </c>
      <c r="B7706" s="126"/>
      <c r="C7706" s="127" t="s">
        <v>695</v>
      </c>
      <c r="D7706" s="204">
        <v>43073</v>
      </c>
      <c r="E7706" s="126" t="s">
        <v>14707</v>
      </c>
      <c r="F7706" s="126" t="s">
        <v>1368</v>
      </c>
      <c r="G7706" s="126">
        <v>15788376</v>
      </c>
      <c r="H7706" s="126"/>
      <c r="I7706" s="130" t="s">
        <v>17613</v>
      </c>
      <c r="J7706" s="126"/>
      <c r="K7706" s="126"/>
      <c r="L7706" s="126"/>
      <c r="M7706" s="126"/>
      <c r="N7706" s="226">
        <v>46588.79</v>
      </c>
      <c r="O7706" s="226">
        <v>0</v>
      </c>
      <c r="P7706" s="126" t="s">
        <v>1331</v>
      </c>
    </row>
    <row r="7707" spans="1:16" ht="76.5">
      <c r="A7707" s="126">
        <v>25</v>
      </c>
      <c r="B7707" s="126"/>
      <c r="C7707" s="127" t="s">
        <v>695</v>
      </c>
      <c r="D7707" s="204">
        <v>43073</v>
      </c>
      <c r="E7707" s="126" t="s">
        <v>14708</v>
      </c>
      <c r="F7707" s="126" t="s">
        <v>1368</v>
      </c>
      <c r="G7707" s="126">
        <v>15774922</v>
      </c>
      <c r="H7707" s="126"/>
      <c r="I7707" s="130" t="s">
        <v>17614</v>
      </c>
      <c r="J7707" s="126"/>
      <c r="K7707" s="126"/>
      <c r="L7707" s="126"/>
      <c r="M7707" s="126"/>
      <c r="N7707" s="226">
        <v>1.96</v>
      </c>
      <c r="O7707" s="226">
        <v>0</v>
      </c>
      <c r="P7707" s="126" t="s">
        <v>1331</v>
      </c>
    </row>
    <row r="7708" spans="1:16" ht="76.5">
      <c r="A7708" s="126">
        <v>25</v>
      </c>
      <c r="B7708" s="126"/>
      <c r="C7708" s="127" t="s">
        <v>695</v>
      </c>
      <c r="D7708" s="204">
        <v>43073</v>
      </c>
      <c r="E7708" s="126" t="s">
        <v>14709</v>
      </c>
      <c r="F7708" s="126" t="s">
        <v>1368</v>
      </c>
      <c r="G7708" s="126">
        <v>15774307</v>
      </c>
      <c r="H7708" s="126"/>
      <c r="I7708" s="130" t="s">
        <v>17615</v>
      </c>
      <c r="J7708" s="126"/>
      <c r="K7708" s="126"/>
      <c r="L7708" s="126"/>
      <c r="M7708" s="126"/>
      <c r="N7708" s="226">
        <v>33772.47</v>
      </c>
      <c r="O7708" s="226">
        <v>0</v>
      </c>
      <c r="P7708" s="126" t="s">
        <v>1331</v>
      </c>
    </row>
    <row r="7709" spans="1:16" ht="51">
      <c r="A7709" s="126" t="s">
        <v>623</v>
      </c>
      <c r="B7709" s="126"/>
      <c r="C7709" s="127" t="s">
        <v>716</v>
      </c>
      <c r="D7709" s="204">
        <v>43074</v>
      </c>
      <c r="E7709" s="126" t="s">
        <v>14710</v>
      </c>
      <c r="F7709" s="126" t="s">
        <v>6</v>
      </c>
      <c r="G7709" s="126">
        <v>915771</v>
      </c>
      <c r="H7709" s="126"/>
      <c r="I7709" s="130" t="s">
        <v>3853</v>
      </c>
      <c r="J7709" s="126"/>
      <c r="K7709" s="126"/>
      <c r="L7709" s="126"/>
      <c r="M7709" s="126"/>
      <c r="N7709" s="226">
        <v>0</v>
      </c>
      <c r="O7709" s="226">
        <v>1110.26</v>
      </c>
      <c r="P7709" s="126" t="s">
        <v>1331</v>
      </c>
    </row>
    <row r="7710" spans="1:16" ht="76.5">
      <c r="A7710" s="126" t="s">
        <v>621</v>
      </c>
      <c r="B7710" s="126"/>
      <c r="C7710" s="127" t="s">
        <v>715</v>
      </c>
      <c r="D7710" s="204">
        <v>43074</v>
      </c>
      <c r="E7710" s="126" t="s">
        <v>14711</v>
      </c>
      <c r="F7710" s="126" t="s">
        <v>6</v>
      </c>
      <c r="G7710" s="126">
        <v>915785</v>
      </c>
      <c r="H7710" s="126"/>
      <c r="I7710" s="130" t="s">
        <v>17616</v>
      </c>
      <c r="J7710" s="126"/>
      <c r="K7710" s="126"/>
      <c r="L7710" s="126"/>
      <c r="M7710" s="126"/>
      <c r="N7710" s="226">
        <v>0</v>
      </c>
      <c r="O7710" s="226">
        <v>200000</v>
      </c>
      <c r="P7710" s="126" t="s">
        <v>1331</v>
      </c>
    </row>
    <row r="7711" spans="1:16" ht="76.5">
      <c r="A7711" s="126" t="s">
        <v>623</v>
      </c>
      <c r="B7711" s="126"/>
      <c r="C7711" s="127" t="s">
        <v>716</v>
      </c>
      <c r="D7711" s="204">
        <v>43074</v>
      </c>
      <c r="E7711" s="126" t="s">
        <v>14712</v>
      </c>
      <c r="F7711" s="126" t="s">
        <v>6</v>
      </c>
      <c r="G7711" s="126">
        <v>906397</v>
      </c>
      <c r="H7711" s="126"/>
      <c r="I7711" s="130" t="s">
        <v>17617</v>
      </c>
      <c r="J7711" s="126"/>
      <c r="K7711" s="126"/>
      <c r="L7711" s="126"/>
      <c r="M7711" s="126"/>
      <c r="N7711" s="226">
        <v>0</v>
      </c>
      <c r="O7711" s="226">
        <v>14464</v>
      </c>
      <c r="P7711" s="126" t="s">
        <v>1331</v>
      </c>
    </row>
    <row r="7712" spans="1:16" ht="76.5">
      <c r="A7712" s="126">
        <v>592</v>
      </c>
      <c r="B7712" s="126"/>
      <c r="C7712" s="127" t="s">
        <v>863</v>
      </c>
      <c r="D7712" s="204">
        <v>43074</v>
      </c>
      <c r="E7712" s="126" t="s">
        <v>14713</v>
      </c>
      <c r="F7712" s="126" t="s">
        <v>6</v>
      </c>
      <c r="G7712" s="126">
        <v>906405</v>
      </c>
      <c r="H7712" s="126"/>
      <c r="I7712" s="130" t="s">
        <v>17618</v>
      </c>
      <c r="J7712" s="126"/>
      <c r="K7712" s="126"/>
      <c r="L7712" s="126"/>
      <c r="M7712" s="126"/>
      <c r="N7712" s="226">
        <v>0</v>
      </c>
      <c r="O7712" s="226">
        <v>13099.81</v>
      </c>
      <c r="P7712" s="126" t="s">
        <v>1331</v>
      </c>
    </row>
    <row r="7713" spans="1:16" ht="76.5">
      <c r="A7713" s="126">
        <v>25</v>
      </c>
      <c r="B7713" s="126"/>
      <c r="C7713" s="127" t="s">
        <v>695</v>
      </c>
      <c r="D7713" s="204">
        <v>43074</v>
      </c>
      <c r="E7713" s="126" t="s">
        <v>14714</v>
      </c>
      <c r="F7713" s="126" t="s">
        <v>1368</v>
      </c>
      <c r="G7713" s="126">
        <v>15810039</v>
      </c>
      <c r="H7713" s="126"/>
      <c r="I7713" s="130" t="s">
        <v>17619</v>
      </c>
      <c r="J7713" s="126"/>
      <c r="K7713" s="126"/>
      <c r="L7713" s="126"/>
      <c r="M7713" s="126"/>
      <c r="N7713" s="226">
        <v>389796.42</v>
      </c>
      <c r="O7713" s="226">
        <v>0</v>
      </c>
      <c r="P7713" s="126" t="s">
        <v>1331</v>
      </c>
    </row>
    <row r="7714" spans="1:16" ht="76.5">
      <c r="A7714" s="126">
        <v>25</v>
      </c>
      <c r="B7714" s="126"/>
      <c r="C7714" s="127" t="s">
        <v>695</v>
      </c>
      <c r="D7714" s="204">
        <v>43074</v>
      </c>
      <c r="E7714" s="126" t="s">
        <v>14715</v>
      </c>
      <c r="F7714" s="126" t="s">
        <v>1368</v>
      </c>
      <c r="G7714" s="126">
        <v>15810063</v>
      </c>
      <c r="H7714" s="126"/>
      <c r="I7714" s="130" t="s">
        <v>17620</v>
      </c>
      <c r="J7714" s="126"/>
      <c r="K7714" s="126"/>
      <c r="L7714" s="126"/>
      <c r="M7714" s="126"/>
      <c r="N7714" s="226">
        <v>398706.01</v>
      </c>
      <c r="O7714" s="226">
        <v>0</v>
      </c>
      <c r="P7714" s="126" t="s">
        <v>1331</v>
      </c>
    </row>
    <row r="7715" spans="1:16" ht="76.5">
      <c r="A7715" s="126">
        <v>25</v>
      </c>
      <c r="B7715" s="126"/>
      <c r="C7715" s="127" t="s">
        <v>695</v>
      </c>
      <c r="D7715" s="204">
        <v>43074</v>
      </c>
      <c r="E7715" s="126" t="s">
        <v>14716</v>
      </c>
      <c r="F7715" s="126" t="s">
        <v>1368</v>
      </c>
      <c r="G7715" s="126">
        <v>15810064</v>
      </c>
      <c r="H7715" s="126"/>
      <c r="I7715" s="130" t="s">
        <v>17621</v>
      </c>
      <c r="J7715" s="126"/>
      <c r="K7715" s="126"/>
      <c r="L7715" s="126"/>
      <c r="M7715" s="126"/>
      <c r="N7715" s="226">
        <v>373927.36</v>
      </c>
      <c r="O7715" s="226">
        <v>0</v>
      </c>
      <c r="P7715" s="126" t="s">
        <v>1331</v>
      </c>
    </row>
    <row r="7716" spans="1:16" ht="76.5">
      <c r="A7716" s="126">
        <v>25</v>
      </c>
      <c r="B7716" s="126"/>
      <c r="C7716" s="127" t="s">
        <v>695</v>
      </c>
      <c r="D7716" s="204">
        <v>43074</v>
      </c>
      <c r="E7716" s="126" t="s">
        <v>14717</v>
      </c>
      <c r="F7716" s="126" t="s">
        <v>1368</v>
      </c>
      <c r="G7716" s="126">
        <v>15810073</v>
      </c>
      <c r="H7716" s="126"/>
      <c r="I7716" s="130" t="s">
        <v>17622</v>
      </c>
      <c r="J7716" s="126"/>
      <c r="K7716" s="126"/>
      <c r="L7716" s="126"/>
      <c r="M7716" s="126"/>
      <c r="N7716" s="226">
        <v>424779.24</v>
      </c>
      <c r="O7716" s="226">
        <v>0</v>
      </c>
      <c r="P7716" s="126" t="s">
        <v>1331</v>
      </c>
    </row>
    <row r="7717" spans="1:16" ht="76.5">
      <c r="A7717" s="126">
        <v>25</v>
      </c>
      <c r="B7717" s="126"/>
      <c r="C7717" s="127" t="s">
        <v>695</v>
      </c>
      <c r="D7717" s="204">
        <v>43074</v>
      </c>
      <c r="E7717" s="126" t="s">
        <v>14718</v>
      </c>
      <c r="F7717" s="126" t="s">
        <v>1368</v>
      </c>
      <c r="G7717" s="126">
        <v>15810072</v>
      </c>
      <c r="H7717" s="126"/>
      <c r="I7717" s="130" t="s">
        <v>17623</v>
      </c>
      <c r="J7717" s="126"/>
      <c r="K7717" s="126"/>
      <c r="L7717" s="126"/>
      <c r="M7717" s="126"/>
      <c r="N7717" s="226">
        <v>131016.69</v>
      </c>
      <c r="O7717" s="226">
        <v>0</v>
      </c>
      <c r="P7717" s="126" t="s">
        <v>1331</v>
      </c>
    </row>
    <row r="7718" spans="1:16" ht="76.5">
      <c r="A7718" s="126">
        <v>25</v>
      </c>
      <c r="B7718" s="126"/>
      <c r="C7718" s="127" t="s">
        <v>695</v>
      </c>
      <c r="D7718" s="204">
        <v>43074</v>
      </c>
      <c r="E7718" s="126" t="s">
        <v>14719</v>
      </c>
      <c r="F7718" s="126" t="s">
        <v>1368</v>
      </c>
      <c r="G7718" s="126">
        <v>15807238</v>
      </c>
      <c r="H7718" s="126"/>
      <c r="I7718" s="130" t="s">
        <v>17624</v>
      </c>
      <c r="J7718" s="126"/>
      <c r="K7718" s="126"/>
      <c r="L7718" s="126"/>
      <c r="M7718" s="126"/>
      <c r="N7718" s="226">
        <v>79319.69</v>
      </c>
      <c r="O7718" s="226">
        <v>0</v>
      </c>
      <c r="P7718" s="126" t="s">
        <v>1331</v>
      </c>
    </row>
    <row r="7719" spans="1:16" ht="76.5">
      <c r="A7719" s="126">
        <v>25</v>
      </c>
      <c r="B7719" s="126"/>
      <c r="C7719" s="127" t="s">
        <v>695</v>
      </c>
      <c r="D7719" s="204">
        <v>43074</v>
      </c>
      <c r="E7719" s="126" t="s">
        <v>14720</v>
      </c>
      <c r="F7719" s="126" t="s">
        <v>1368</v>
      </c>
      <c r="G7719" s="126">
        <v>15807327</v>
      </c>
      <c r="H7719" s="126"/>
      <c r="I7719" s="130" t="s">
        <v>17625</v>
      </c>
      <c r="J7719" s="126"/>
      <c r="K7719" s="126"/>
      <c r="L7719" s="126"/>
      <c r="M7719" s="126"/>
      <c r="N7719" s="226">
        <v>597342.79</v>
      </c>
      <c r="O7719" s="226">
        <v>0</v>
      </c>
      <c r="P7719" s="126" t="s">
        <v>1331</v>
      </c>
    </row>
    <row r="7720" spans="1:16" ht="76.5">
      <c r="A7720" s="126">
        <v>25</v>
      </c>
      <c r="B7720" s="126"/>
      <c r="C7720" s="127" t="s">
        <v>695</v>
      </c>
      <c r="D7720" s="204">
        <v>43074</v>
      </c>
      <c r="E7720" s="126" t="s">
        <v>14721</v>
      </c>
      <c r="F7720" s="126" t="s">
        <v>1368</v>
      </c>
      <c r="G7720" s="126">
        <v>15807335</v>
      </c>
      <c r="H7720" s="126"/>
      <c r="I7720" s="130" t="s">
        <v>17626</v>
      </c>
      <c r="J7720" s="126"/>
      <c r="K7720" s="126"/>
      <c r="L7720" s="126"/>
      <c r="M7720" s="126"/>
      <c r="N7720" s="226">
        <v>115519.16</v>
      </c>
      <c r="O7720" s="226">
        <v>0</v>
      </c>
      <c r="P7720" s="126" t="s">
        <v>1331</v>
      </c>
    </row>
    <row r="7721" spans="1:16" ht="76.5">
      <c r="A7721" s="126">
        <v>25</v>
      </c>
      <c r="B7721" s="126"/>
      <c r="C7721" s="127" t="s">
        <v>695</v>
      </c>
      <c r="D7721" s="204">
        <v>43074</v>
      </c>
      <c r="E7721" s="126" t="s">
        <v>14722</v>
      </c>
      <c r="F7721" s="126" t="s">
        <v>1368</v>
      </c>
      <c r="G7721" s="126">
        <v>15807456</v>
      </c>
      <c r="H7721" s="126"/>
      <c r="I7721" s="130" t="s">
        <v>17627</v>
      </c>
      <c r="J7721" s="126"/>
      <c r="K7721" s="126"/>
      <c r="L7721" s="126"/>
      <c r="M7721" s="126"/>
      <c r="N7721" s="226">
        <v>317461.21000000002</v>
      </c>
      <c r="O7721" s="226">
        <v>0</v>
      </c>
      <c r="P7721" s="126" t="s">
        <v>1331</v>
      </c>
    </row>
    <row r="7722" spans="1:16" ht="76.5">
      <c r="A7722" s="126">
        <v>25</v>
      </c>
      <c r="B7722" s="126"/>
      <c r="C7722" s="127" t="s">
        <v>695</v>
      </c>
      <c r="D7722" s="204">
        <v>43074</v>
      </c>
      <c r="E7722" s="126" t="s">
        <v>14723</v>
      </c>
      <c r="F7722" s="126" t="s">
        <v>1368</v>
      </c>
      <c r="G7722" s="126">
        <v>15807537</v>
      </c>
      <c r="H7722" s="126"/>
      <c r="I7722" s="130" t="s">
        <v>17628</v>
      </c>
      <c r="J7722" s="126"/>
      <c r="K7722" s="126"/>
      <c r="L7722" s="126"/>
      <c r="M7722" s="126"/>
      <c r="N7722" s="226">
        <v>77138.02</v>
      </c>
      <c r="O7722" s="226">
        <v>0</v>
      </c>
      <c r="P7722" s="126" t="s">
        <v>1331</v>
      </c>
    </row>
    <row r="7723" spans="1:16" ht="76.5">
      <c r="A7723" s="126">
        <v>25</v>
      </c>
      <c r="B7723" s="126"/>
      <c r="C7723" s="127" t="s">
        <v>695</v>
      </c>
      <c r="D7723" s="204">
        <v>43074</v>
      </c>
      <c r="E7723" s="126" t="s">
        <v>14724</v>
      </c>
      <c r="F7723" s="126" t="s">
        <v>1368</v>
      </c>
      <c r="G7723" s="126">
        <v>15807488</v>
      </c>
      <c r="H7723" s="126"/>
      <c r="I7723" s="130" t="s">
        <v>17629</v>
      </c>
      <c r="J7723" s="126"/>
      <c r="K7723" s="126"/>
      <c r="L7723" s="126"/>
      <c r="M7723" s="126"/>
      <c r="N7723" s="226">
        <v>680119.49</v>
      </c>
      <c r="O7723" s="226">
        <v>0</v>
      </c>
      <c r="P7723" s="126" t="s">
        <v>1331</v>
      </c>
    </row>
    <row r="7724" spans="1:16" ht="76.5">
      <c r="A7724" s="126">
        <v>25</v>
      </c>
      <c r="B7724" s="126"/>
      <c r="C7724" s="127" t="s">
        <v>695</v>
      </c>
      <c r="D7724" s="204">
        <v>43074</v>
      </c>
      <c r="E7724" s="126" t="s">
        <v>14725</v>
      </c>
      <c r="F7724" s="126" t="s">
        <v>1368</v>
      </c>
      <c r="G7724" s="126">
        <v>15807541</v>
      </c>
      <c r="H7724" s="126"/>
      <c r="I7724" s="130" t="s">
        <v>17630</v>
      </c>
      <c r="J7724" s="126"/>
      <c r="K7724" s="126"/>
      <c r="L7724" s="126"/>
      <c r="M7724" s="126"/>
      <c r="N7724" s="226">
        <v>201616.9</v>
      </c>
      <c r="O7724" s="226">
        <v>0</v>
      </c>
      <c r="P7724" s="126" t="s">
        <v>1331</v>
      </c>
    </row>
    <row r="7725" spans="1:16" ht="76.5">
      <c r="A7725" s="126">
        <v>25</v>
      </c>
      <c r="B7725" s="126"/>
      <c r="C7725" s="127" t="s">
        <v>695</v>
      </c>
      <c r="D7725" s="204">
        <v>43074</v>
      </c>
      <c r="E7725" s="126" t="s">
        <v>14726</v>
      </c>
      <c r="F7725" s="126" t="s">
        <v>1368</v>
      </c>
      <c r="G7725" s="126">
        <v>15807544</v>
      </c>
      <c r="H7725" s="126"/>
      <c r="I7725" s="130" t="s">
        <v>17631</v>
      </c>
      <c r="J7725" s="126"/>
      <c r="K7725" s="126"/>
      <c r="L7725" s="126"/>
      <c r="M7725" s="126"/>
      <c r="N7725" s="226">
        <v>486923.28</v>
      </c>
      <c r="O7725" s="226">
        <v>0</v>
      </c>
      <c r="P7725" s="126" t="s">
        <v>1331</v>
      </c>
    </row>
    <row r="7726" spans="1:16" ht="76.5">
      <c r="A7726" s="126">
        <v>25</v>
      </c>
      <c r="B7726" s="126"/>
      <c r="C7726" s="127" t="s">
        <v>695</v>
      </c>
      <c r="D7726" s="204">
        <v>43074</v>
      </c>
      <c r="E7726" s="126" t="s">
        <v>14727</v>
      </c>
      <c r="F7726" s="126" t="s">
        <v>1368</v>
      </c>
      <c r="G7726" s="126">
        <v>15807547</v>
      </c>
      <c r="H7726" s="126"/>
      <c r="I7726" s="130" t="s">
        <v>17632</v>
      </c>
      <c r="J7726" s="126"/>
      <c r="K7726" s="126"/>
      <c r="L7726" s="126"/>
      <c r="M7726" s="126"/>
      <c r="N7726" s="226">
        <v>280511.37</v>
      </c>
      <c r="O7726" s="226">
        <v>0</v>
      </c>
      <c r="P7726" s="126" t="s">
        <v>1331</v>
      </c>
    </row>
    <row r="7727" spans="1:16" ht="76.5">
      <c r="A7727" s="126">
        <v>25</v>
      </c>
      <c r="B7727" s="126"/>
      <c r="C7727" s="127" t="s">
        <v>695</v>
      </c>
      <c r="D7727" s="204">
        <v>43074</v>
      </c>
      <c r="E7727" s="126" t="s">
        <v>14728</v>
      </c>
      <c r="F7727" s="126" t="s">
        <v>1368</v>
      </c>
      <c r="G7727" s="126">
        <v>15807598</v>
      </c>
      <c r="H7727" s="126"/>
      <c r="I7727" s="130" t="s">
        <v>17633</v>
      </c>
      <c r="J7727" s="126"/>
      <c r="K7727" s="126"/>
      <c r="L7727" s="126"/>
      <c r="M7727" s="126"/>
      <c r="N7727" s="226">
        <v>159029.25</v>
      </c>
      <c r="O7727" s="226">
        <v>0</v>
      </c>
      <c r="P7727" s="126" t="s">
        <v>1331</v>
      </c>
    </row>
    <row r="7728" spans="1:16" ht="76.5">
      <c r="A7728" s="126">
        <v>132</v>
      </c>
      <c r="B7728" s="126"/>
      <c r="C7728" s="127" t="s">
        <v>729</v>
      </c>
      <c r="D7728" s="204">
        <v>43074</v>
      </c>
      <c r="E7728" s="126" t="s">
        <v>14729</v>
      </c>
      <c r="F7728" s="126" t="s">
        <v>13</v>
      </c>
      <c r="G7728" s="126">
        <v>906334</v>
      </c>
      <c r="H7728" s="126"/>
      <c r="I7728" s="130" t="s">
        <v>17634</v>
      </c>
      <c r="J7728" s="126"/>
      <c r="K7728" s="126"/>
      <c r="L7728" s="126"/>
      <c r="M7728" s="126"/>
      <c r="N7728" s="226">
        <v>458043.34</v>
      </c>
      <c r="O7728" s="226">
        <v>0</v>
      </c>
      <c r="P7728" s="126" t="s">
        <v>1331</v>
      </c>
    </row>
    <row r="7729" spans="1:16" ht="51">
      <c r="A7729" s="126">
        <v>132</v>
      </c>
      <c r="B7729" s="126"/>
      <c r="C7729" s="127" t="s">
        <v>729</v>
      </c>
      <c r="D7729" s="204">
        <v>43074</v>
      </c>
      <c r="E7729" s="126" t="s">
        <v>14730</v>
      </c>
      <c r="F7729" s="126" t="s">
        <v>11</v>
      </c>
      <c r="G7729" s="126">
        <v>906336</v>
      </c>
      <c r="H7729" s="126"/>
      <c r="I7729" s="130" t="s">
        <v>17635</v>
      </c>
      <c r="J7729" s="126"/>
      <c r="K7729" s="126"/>
      <c r="L7729" s="126"/>
      <c r="M7729" s="126"/>
      <c r="N7729" s="226">
        <v>50</v>
      </c>
      <c r="O7729" s="226">
        <v>0</v>
      </c>
      <c r="P7729" s="126" t="s">
        <v>1331</v>
      </c>
    </row>
    <row r="7730" spans="1:16" ht="89.25">
      <c r="A7730" s="126">
        <v>590</v>
      </c>
      <c r="B7730" s="126"/>
      <c r="C7730" s="127" t="s">
        <v>861</v>
      </c>
      <c r="D7730" s="204">
        <v>43074</v>
      </c>
      <c r="E7730" s="126" t="s">
        <v>14731</v>
      </c>
      <c r="F7730" s="126" t="s">
        <v>13</v>
      </c>
      <c r="G7730" s="126">
        <v>906338</v>
      </c>
      <c r="H7730" s="126"/>
      <c r="I7730" s="130" t="s">
        <v>17636</v>
      </c>
      <c r="J7730" s="126"/>
      <c r="K7730" s="126"/>
      <c r="L7730" s="126"/>
      <c r="M7730" s="126"/>
      <c r="N7730" s="226">
        <v>50310815.299999997</v>
      </c>
      <c r="O7730" s="226">
        <v>0</v>
      </c>
      <c r="P7730" s="126" t="s">
        <v>1331</v>
      </c>
    </row>
    <row r="7731" spans="1:16" ht="76.5">
      <c r="A7731" s="126">
        <v>590</v>
      </c>
      <c r="B7731" s="126"/>
      <c r="C7731" s="127" t="s">
        <v>861</v>
      </c>
      <c r="D7731" s="204">
        <v>43074</v>
      </c>
      <c r="E7731" s="126" t="s">
        <v>14732</v>
      </c>
      <c r="F7731" s="126" t="s">
        <v>11</v>
      </c>
      <c r="G7731" s="126">
        <v>906350</v>
      </c>
      <c r="H7731" s="126"/>
      <c r="I7731" s="130" t="s">
        <v>17637</v>
      </c>
      <c r="J7731" s="126"/>
      <c r="K7731" s="126"/>
      <c r="L7731" s="126"/>
      <c r="M7731" s="126"/>
      <c r="N7731" s="226">
        <v>733443.81</v>
      </c>
      <c r="O7731" s="226">
        <v>0</v>
      </c>
      <c r="P7731" s="126" t="s">
        <v>1331</v>
      </c>
    </row>
    <row r="7732" spans="1:16" ht="76.5">
      <c r="A7732" s="126">
        <v>16</v>
      </c>
      <c r="B7732" s="126"/>
      <c r="C7732" s="127" t="s">
        <v>693</v>
      </c>
      <c r="D7732" s="204">
        <v>43074</v>
      </c>
      <c r="E7732" s="126" t="s">
        <v>14733</v>
      </c>
      <c r="F7732" s="126" t="s">
        <v>1261</v>
      </c>
      <c r="G7732" s="126">
        <v>3777</v>
      </c>
      <c r="H7732" s="126"/>
      <c r="I7732" s="130" t="s">
        <v>17638</v>
      </c>
      <c r="J7732" s="126"/>
      <c r="K7732" s="126"/>
      <c r="L7732" s="126"/>
      <c r="M7732" s="126"/>
      <c r="N7732" s="226">
        <v>1814.65</v>
      </c>
      <c r="O7732" s="226">
        <v>0</v>
      </c>
      <c r="P7732" s="126" t="s">
        <v>1331</v>
      </c>
    </row>
    <row r="7733" spans="1:16" ht="76.5">
      <c r="A7733" s="126">
        <v>16</v>
      </c>
      <c r="B7733" s="126"/>
      <c r="C7733" s="127" t="s">
        <v>693</v>
      </c>
      <c r="D7733" s="204">
        <v>43074</v>
      </c>
      <c r="E7733" s="126" t="s">
        <v>14734</v>
      </c>
      <c r="F7733" s="126" t="s">
        <v>15</v>
      </c>
      <c r="G7733" s="126">
        <v>3777</v>
      </c>
      <c r="H7733" s="126"/>
      <c r="I7733" s="130" t="s">
        <v>17639</v>
      </c>
      <c r="J7733" s="126"/>
      <c r="K7733" s="126"/>
      <c r="L7733" s="126"/>
      <c r="M7733" s="126"/>
      <c r="N7733" s="226">
        <v>459.06</v>
      </c>
      <c r="O7733" s="226">
        <v>0</v>
      </c>
      <c r="P7733" s="126" t="s">
        <v>1331</v>
      </c>
    </row>
    <row r="7734" spans="1:16" ht="76.5">
      <c r="A7734" s="126">
        <v>513</v>
      </c>
      <c r="B7734" s="126"/>
      <c r="C7734" s="127" t="s">
        <v>201</v>
      </c>
      <c r="D7734" s="204">
        <v>43074</v>
      </c>
      <c r="E7734" s="126" t="s">
        <v>14735</v>
      </c>
      <c r="F7734" s="126" t="s">
        <v>15</v>
      </c>
      <c r="G7734" s="126">
        <v>610514</v>
      </c>
      <c r="H7734" s="126"/>
      <c r="I7734" s="130" t="s">
        <v>17640</v>
      </c>
      <c r="J7734" s="126"/>
      <c r="K7734" s="126"/>
      <c r="L7734" s="126"/>
      <c r="M7734" s="126"/>
      <c r="N7734" s="226">
        <v>50</v>
      </c>
      <c r="O7734" s="226">
        <v>0</v>
      </c>
      <c r="P7734" s="126" t="s">
        <v>1331</v>
      </c>
    </row>
    <row r="7735" spans="1:16" ht="51">
      <c r="A7735" s="126">
        <v>10</v>
      </c>
      <c r="B7735" s="126"/>
      <c r="C7735" s="127" t="s">
        <v>691</v>
      </c>
      <c r="D7735" s="204">
        <v>43074</v>
      </c>
      <c r="E7735" s="126" t="s">
        <v>14736</v>
      </c>
      <c r="F7735" s="126" t="s">
        <v>15</v>
      </c>
      <c r="G7735" s="126">
        <v>610743</v>
      </c>
      <c r="H7735" s="126"/>
      <c r="I7735" s="130" t="s">
        <v>17641</v>
      </c>
      <c r="J7735" s="126"/>
      <c r="K7735" s="126"/>
      <c r="L7735" s="126"/>
      <c r="M7735" s="126"/>
      <c r="N7735" s="226">
        <v>50</v>
      </c>
      <c r="O7735" s="226">
        <v>0</v>
      </c>
      <c r="P7735" s="126" t="s">
        <v>1331</v>
      </c>
    </row>
    <row r="7736" spans="1:16" ht="63.75">
      <c r="A7736" s="126">
        <v>10</v>
      </c>
      <c r="B7736" s="126"/>
      <c r="C7736" s="127" t="s">
        <v>691</v>
      </c>
      <c r="D7736" s="204">
        <v>43074</v>
      </c>
      <c r="E7736" s="126" t="s">
        <v>14737</v>
      </c>
      <c r="F7736" s="126" t="s">
        <v>15</v>
      </c>
      <c r="G7736" s="126">
        <v>611073</v>
      </c>
      <c r="H7736" s="126"/>
      <c r="I7736" s="130" t="s">
        <v>17642</v>
      </c>
      <c r="J7736" s="126"/>
      <c r="K7736" s="126"/>
      <c r="L7736" s="126"/>
      <c r="M7736" s="126"/>
      <c r="N7736" s="226">
        <v>50</v>
      </c>
      <c r="O7736" s="226">
        <v>0</v>
      </c>
      <c r="P7736" s="126" t="s">
        <v>1331</v>
      </c>
    </row>
    <row r="7737" spans="1:16" ht="63.75">
      <c r="A7737" s="126">
        <v>10</v>
      </c>
      <c r="B7737" s="126"/>
      <c r="C7737" s="127" t="s">
        <v>691</v>
      </c>
      <c r="D7737" s="204">
        <v>43074</v>
      </c>
      <c r="E7737" s="126" t="s">
        <v>14738</v>
      </c>
      <c r="F7737" s="126" t="s">
        <v>15</v>
      </c>
      <c r="G7737" s="126">
        <v>611075</v>
      </c>
      <c r="H7737" s="126"/>
      <c r="I7737" s="130" t="s">
        <v>17643</v>
      </c>
      <c r="J7737" s="126"/>
      <c r="K7737" s="126"/>
      <c r="L7737" s="126"/>
      <c r="M7737" s="126"/>
      <c r="N7737" s="226">
        <v>50</v>
      </c>
      <c r="O7737" s="226">
        <v>0</v>
      </c>
      <c r="P7737" s="126" t="s">
        <v>1331</v>
      </c>
    </row>
    <row r="7738" spans="1:16" ht="102">
      <c r="A7738" s="126">
        <v>132</v>
      </c>
      <c r="B7738" s="126"/>
      <c r="C7738" s="127" t="s">
        <v>729</v>
      </c>
      <c r="D7738" s="204">
        <v>43074</v>
      </c>
      <c r="E7738" s="126" t="s">
        <v>14739</v>
      </c>
      <c r="F7738" s="126" t="s">
        <v>15</v>
      </c>
      <c r="G7738" s="126">
        <v>3786</v>
      </c>
      <c r="H7738" s="126"/>
      <c r="I7738" s="130" t="s">
        <v>17644</v>
      </c>
      <c r="J7738" s="126"/>
      <c r="K7738" s="126"/>
      <c r="L7738" s="126"/>
      <c r="M7738" s="126"/>
      <c r="N7738" s="226">
        <v>407.41</v>
      </c>
      <c r="O7738" s="226">
        <v>0</v>
      </c>
      <c r="P7738" s="126" t="s">
        <v>1331</v>
      </c>
    </row>
    <row r="7739" spans="1:16" ht="76.5">
      <c r="A7739" s="126">
        <v>291</v>
      </c>
      <c r="B7739" s="126"/>
      <c r="C7739" s="127" t="s">
        <v>795</v>
      </c>
      <c r="D7739" s="204">
        <v>43074</v>
      </c>
      <c r="E7739" s="126" t="s">
        <v>14740</v>
      </c>
      <c r="F7739" s="126" t="s">
        <v>11</v>
      </c>
      <c r="G7739" s="126">
        <v>611082</v>
      </c>
      <c r="H7739" s="126"/>
      <c r="I7739" s="130" t="s">
        <v>17645</v>
      </c>
      <c r="J7739" s="126"/>
      <c r="K7739" s="126"/>
      <c r="L7739" s="126"/>
      <c r="M7739" s="126"/>
      <c r="N7739" s="226">
        <v>50</v>
      </c>
      <c r="O7739" s="226">
        <v>0</v>
      </c>
      <c r="P7739" s="126" t="s">
        <v>1331</v>
      </c>
    </row>
    <row r="7740" spans="1:16" ht="63.75">
      <c r="A7740" s="126">
        <v>10</v>
      </c>
      <c r="B7740" s="126"/>
      <c r="C7740" s="127" t="s">
        <v>691</v>
      </c>
      <c r="D7740" s="204">
        <v>43074</v>
      </c>
      <c r="E7740" s="126" t="s">
        <v>14741</v>
      </c>
      <c r="F7740" s="126" t="s">
        <v>15</v>
      </c>
      <c r="G7740" s="126">
        <v>611196</v>
      </c>
      <c r="H7740" s="126"/>
      <c r="I7740" s="130" t="s">
        <v>17646</v>
      </c>
      <c r="J7740" s="126"/>
      <c r="K7740" s="126"/>
      <c r="L7740" s="126"/>
      <c r="M7740" s="126"/>
      <c r="N7740" s="226">
        <v>50</v>
      </c>
      <c r="O7740" s="226">
        <v>0</v>
      </c>
      <c r="P7740" s="126" t="s">
        <v>1331</v>
      </c>
    </row>
    <row r="7741" spans="1:16" ht="63.75">
      <c r="A7741" s="126">
        <v>10</v>
      </c>
      <c r="B7741" s="126"/>
      <c r="C7741" s="127" t="s">
        <v>691</v>
      </c>
      <c r="D7741" s="204">
        <v>43074</v>
      </c>
      <c r="E7741" s="126" t="s">
        <v>14742</v>
      </c>
      <c r="F7741" s="126" t="s">
        <v>15</v>
      </c>
      <c r="G7741" s="126">
        <v>611198</v>
      </c>
      <c r="H7741" s="126"/>
      <c r="I7741" s="130" t="s">
        <v>17647</v>
      </c>
      <c r="J7741" s="126"/>
      <c r="K7741" s="126"/>
      <c r="L7741" s="126"/>
      <c r="M7741" s="126"/>
      <c r="N7741" s="226">
        <v>50</v>
      </c>
      <c r="O7741" s="226">
        <v>0</v>
      </c>
      <c r="P7741" s="126" t="s">
        <v>1331</v>
      </c>
    </row>
    <row r="7742" spans="1:16" ht="63.75">
      <c r="A7742" s="126">
        <v>513</v>
      </c>
      <c r="B7742" s="126"/>
      <c r="C7742" s="127" t="s">
        <v>201</v>
      </c>
      <c r="D7742" s="204">
        <v>43074</v>
      </c>
      <c r="E7742" s="126" t="s">
        <v>14743</v>
      </c>
      <c r="F7742" s="126" t="s">
        <v>15</v>
      </c>
      <c r="G7742" s="126">
        <v>611200</v>
      </c>
      <c r="H7742" s="126"/>
      <c r="I7742" s="130" t="s">
        <v>17648</v>
      </c>
      <c r="J7742" s="126"/>
      <c r="K7742" s="126"/>
      <c r="L7742" s="126"/>
      <c r="M7742" s="126"/>
      <c r="N7742" s="226">
        <v>50</v>
      </c>
      <c r="O7742" s="226">
        <v>0</v>
      </c>
      <c r="P7742" s="126" t="s">
        <v>1331</v>
      </c>
    </row>
    <row r="7743" spans="1:16" ht="63.75">
      <c r="A7743" s="126">
        <v>525</v>
      </c>
      <c r="B7743" s="126"/>
      <c r="C7743" s="127" t="s">
        <v>207</v>
      </c>
      <c r="D7743" s="204">
        <v>43075</v>
      </c>
      <c r="E7743" s="126" t="s">
        <v>14744</v>
      </c>
      <c r="F7743" s="126" t="s">
        <v>6</v>
      </c>
      <c r="G7743" s="126">
        <v>906492</v>
      </c>
      <c r="H7743" s="126"/>
      <c r="I7743" s="130" t="s">
        <v>17649</v>
      </c>
      <c r="J7743" s="126"/>
      <c r="K7743" s="126"/>
      <c r="L7743" s="126"/>
      <c r="M7743" s="126"/>
      <c r="N7743" s="226">
        <v>0</v>
      </c>
      <c r="O7743" s="226">
        <v>1075954.23</v>
      </c>
      <c r="P7743" s="126" t="s">
        <v>1331</v>
      </c>
    </row>
    <row r="7744" spans="1:16" ht="89.25">
      <c r="A7744" s="126" t="s">
        <v>621</v>
      </c>
      <c r="B7744" s="126"/>
      <c r="C7744" s="127" t="s">
        <v>715</v>
      </c>
      <c r="D7744" s="204">
        <v>43075</v>
      </c>
      <c r="E7744" s="126" t="s">
        <v>14745</v>
      </c>
      <c r="F7744" s="126" t="s">
        <v>13</v>
      </c>
      <c r="G7744" s="126">
        <v>906528</v>
      </c>
      <c r="H7744" s="126"/>
      <c r="I7744" s="130" t="s">
        <v>17650</v>
      </c>
      <c r="J7744" s="126"/>
      <c r="K7744" s="126"/>
      <c r="L7744" s="126"/>
      <c r="M7744" s="126"/>
      <c r="N7744" s="226">
        <v>32017298</v>
      </c>
      <c r="O7744" s="226">
        <v>0</v>
      </c>
      <c r="P7744" s="126" t="s">
        <v>1331</v>
      </c>
    </row>
    <row r="7745" spans="1:16" ht="76.5">
      <c r="A7745" s="126">
        <v>25</v>
      </c>
      <c r="B7745" s="126"/>
      <c r="C7745" s="127" t="s">
        <v>695</v>
      </c>
      <c r="D7745" s="204">
        <v>43075</v>
      </c>
      <c r="E7745" s="126" t="s">
        <v>14746</v>
      </c>
      <c r="F7745" s="126" t="s">
        <v>1368</v>
      </c>
      <c r="G7745" s="126">
        <v>15807756</v>
      </c>
      <c r="H7745" s="126"/>
      <c r="I7745" s="130" t="s">
        <v>17651</v>
      </c>
      <c r="J7745" s="126"/>
      <c r="K7745" s="126"/>
      <c r="L7745" s="126"/>
      <c r="M7745" s="126"/>
      <c r="N7745" s="226">
        <v>478175.09</v>
      </c>
      <c r="O7745" s="226">
        <v>0</v>
      </c>
      <c r="P7745" s="126" t="s">
        <v>1331</v>
      </c>
    </row>
    <row r="7746" spans="1:16" ht="76.5">
      <c r="A7746" s="126">
        <v>25</v>
      </c>
      <c r="B7746" s="126"/>
      <c r="C7746" s="127" t="s">
        <v>695</v>
      </c>
      <c r="D7746" s="204">
        <v>43075</v>
      </c>
      <c r="E7746" s="126" t="s">
        <v>14747</v>
      </c>
      <c r="F7746" s="126" t="s">
        <v>1368</v>
      </c>
      <c r="G7746" s="126">
        <v>15807742</v>
      </c>
      <c r="H7746" s="126"/>
      <c r="I7746" s="130" t="s">
        <v>17652</v>
      </c>
      <c r="J7746" s="126"/>
      <c r="K7746" s="126"/>
      <c r="L7746" s="126"/>
      <c r="M7746" s="126"/>
      <c r="N7746" s="226">
        <v>297720.02</v>
      </c>
      <c r="O7746" s="226">
        <v>0</v>
      </c>
      <c r="P7746" s="126" t="s">
        <v>1331</v>
      </c>
    </row>
    <row r="7747" spans="1:16" ht="76.5">
      <c r="A7747" s="126">
        <v>25</v>
      </c>
      <c r="B7747" s="126"/>
      <c r="C7747" s="127" t="s">
        <v>695</v>
      </c>
      <c r="D7747" s="204">
        <v>43075</v>
      </c>
      <c r="E7747" s="126" t="s">
        <v>14748</v>
      </c>
      <c r="F7747" s="126" t="s">
        <v>1368</v>
      </c>
      <c r="G7747" s="126">
        <v>15807735</v>
      </c>
      <c r="H7747" s="126"/>
      <c r="I7747" s="130" t="s">
        <v>17653</v>
      </c>
      <c r="J7747" s="126"/>
      <c r="K7747" s="126"/>
      <c r="L7747" s="126"/>
      <c r="M7747" s="126"/>
      <c r="N7747" s="226">
        <v>259530.56</v>
      </c>
      <c r="O7747" s="226">
        <v>0</v>
      </c>
      <c r="P7747" s="126" t="s">
        <v>1331</v>
      </c>
    </row>
    <row r="7748" spans="1:16" ht="76.5">
      <c r="A7748" s="126">
        <v>25</v>
      </c>
      <c r="B7748" s="126"/>
      <c r="C7748" s="127" t="s">
        <v>695</v>
      </c>
      <c r="D7748" s="204">
        <v>43075</v>
      </c>
      <c r="E7748" s="126" t="s">
        <v>14749</v>
      </c>
      <c r="F7748" s="126" t="s">
        <v>1368</v>
      </c>
      <c r="G7748" s="126">
        <v>15807600</v>
      </c>
      <c r="H7748" s="126"/>
      <c r="I7748" s="130" t="s">
        <v>17654</v>
      </c>
      <c r="J7748" s="126"/>
      <c r="K7748" s="126"/>
      <c r="L7748" s="126"/>
      <c r="M7748" s="126"/>
      <c r="N7748" s="226">
        <v>302199.65000000002</v>
      </c>
      <c r="O7748" s="226">
        <v>0</v>
      </c>
      <c r="P7748" s="126" t="s">
        <v>1331</v>
      </c>
    </row>
    <row r="7749" spans="1:16" ht="76.5">
      <c r="A7749" s="126">
        <v>25</v>
      </c>
      <c r="B7749" s="126"/>
      <c r="C7749" s="127" t="s">
        <v>695</v>
      </c>
      <c r="D7749" s="204">
        <v>43075</v>
      </c>
      <c r="E7749" s="126" t="s">
        <v>14750</v>
      </c>
      <c r="F7749" s="126" t="s">
        <v>1368</v>
      </c>
      <c r="G7749" s="126">
        <v>15807597</v>
      </c>
      <c r="H7749" s="126"/>
      <c r="I7749" s="130" t="s">
        <v>17655</v>
      </c>
      <c r="J7749" s="126"/>
      <c r="K7749" s="126"/>
      <c r="L7749" s="126"/>
      <c r="M7749" s="126"/>
      <c r="N7749" s="226">
        <v>2696506.78</v>
      </c>
      <c r="O7749" s="226">
        <v>0</v>
      </c>
      <c r="P7749" s="126" t="s">
        <v>1331</v>
      </c>
    </row>
    <row r="7750" spans="1:16" ht="76.5">
      <c r="A7750" s="126">
        <v>25</v>
      </c>
      <c r="B7750" s="126"/>
      <c r="C7750" s="127" t="s">
        <v>695</v>
      </c>
      <c r="D7750" s="204">
        <v>43075</v>
      </c>
      <c r="E7750" s="126" t="s">
        <v>14751</v>
      </c>
      <c r="F7750" s="126" t="s">
        <v>1368</v>
      </c>
      <c r="G7750" s="126">
        <v>15807542</v>
      </c>
      <c r="H7750" s="126"/>
      <c r="I7750" s="130" t="s">
        <v>17656</v>
      </c>
      <c r="J7750" s="126"/>
      <c r="K7750" s="126"/>
      <c r="L7750" s="126"/>
      <c r="M7750" s="126"/>
      <c r="N7750" s="226">
        <v>1756161.55</v>
      </c>
      <c r="O7750" s="226">
        <v>0</v>
      </c>
      <c r="P7750" s="126" t="s">
        <v>1331</v>
      </c>
    </row>
    <row r="7751" spans="1:16" ht="76.5">
      <c r="A7751" s="126">
        <v>25</v>
      </c>
      <c r="B7751" s="126"/>
      <c r="C7751" s="127" t="s">
        <v>695</v>
      </c>
      <c r="D7751" s="204">
        <v>43075</v>
      </c>
      <c r="E7751" s="126" t="s">
        <v>14752</v>
      </c>
      <c r="F7751" s="126" t="s">
        <v>1368</v>
      </c>
      <c r="G7751" s="126">
        <v>15807536</v>
      </c>
      <c r="H7751" s="126"/>
      <c r="I7751" s="130" t="s">
        <v>17657</v>
      </c>
      <c r="J7751" s="126"/>
      <c r="K7751" s="126"/>
      <c r="L7751" s="126"/>
      <c r="M7751" s="126"/>
      <c r="N7751" s="226">
        <v>440329.05</v>
      </c>
      <c r="O7751" s="226">
        <v>0</v>
      </c>
      <c r="P7751" s="126" t="s">
        <v>1331</v>
      </c>
    </row>
    <row r="7752" spans="1:16" ht="76.5">
      <c r="A7752" s="126">
        <v>25</v>
      </c>
      <c r="B7752" s="126"/>
      <c r="C7752" s="127" t="s">
        <v>695</v>
      </c>
      <c r="D7752" s="204">
        <v>43075</v>
      </c>
      <c r="E7752" s="126" t="s">
        <v>14753</v>
      </c>
      <c r="F7752" s="126" t="s">
        <v>1368</v>
      </c>
      <c r="G7752" s="126">
        <v>15807446</v>
      </c>
      <c r="H7752" s="126"/>
      <c r="I7752" s="130" t="s">
        <v>17658</v>
      </c>
      <c r="J7752" s="126"/>
      <c r="K7752" s="126"/>
      <c r="L7752" s="126"/>
      <c r="M7752" s="126"/>
      <c r="N7752" s="226">
        <v>1862996.48</v>
      </c>
      <c r="O7752" s="226">
        <v>0</v>
      </c>
      <c r="P7752" s="126" t="s">
        <v>1331</v>
      </c>
    </row>
    <row r="7753" spans="1:16" ht="76.5">
      <c r="A7753" s="126">
        <v>25</v>
      </c>
      <c r="B7753" s="126"/>
      <c r="C7753" s="127" t="s">
        <v>695</v>
      </c>
      <c r="D7753" s="204">
        <v>43075</v>
      </c>
      <c r="E7753" s="126" t="s">
        <v>14754</v>
      </c>
      <c r="F7753" s="126" t="s">
        <v>1368</v>
      </c>
      <c r="G7753" s="126">
        <v>15807334</v>
      </c>
      <c r="H7753" s="126"/>
      <c r="I7753" s="130" t="s">
        <v>17659</v>
      </c>
      <c r="J7753" s="126"/>
      <c r="K7753" s="126"/>
      <c r="L7753" s="126"/>
      <c r="M7753" s="126"/>
      <c r="N7753" s="226">
        <v>469888.53</v>
      </c>
      <c r="O7753" s="226">
        <v>0</v>
      </c>
      <c r="P7753" s="126" t="s">
        <v>1331</v>
      </c>
    </row>
    <row r="7754" spans="1:16" ht="76.5">
      <c r="A7754" s="126">
        <v>25</v>
      </c>
      <c r="B7754" s="126"/>
      <c r="C7754" s="127" t="s">
        <v>695</v>
      </c>
      <c r="D7754" s="204">
        <v>43075</v>
      </c>
      <c r="E7754" s="126" t="s">
        <v>14755</v>
      </c>
      <c r="F7754" s="126" t="s">
        <v>1368</v>
      </c>
      <c r="G7754" s="126">
        <v>15808275</v>
      </c>
      <c r="H7754" s="126"/>
      <c r="I7754" s="130" t="s">
        <v>17660</v>
      </c>
      <c r="J7754" s="126"/>
      <c r="K7754" s="126"/>
      <c r="L7754" s="126"/>
      <c r="M7754" s="126"/>
      <c r="N7754" s="226">
        <v>125129.47</v>
      </c>
      <c r="O7754" s="226">
        <v>0</v>
      </c>
      <c r="P7754" s="126" t="s">
        <v>1331</v>
      </c>
    </row>
    <row r="7755" spans="1:16" ht="76.5">
      <c r="A7755" s="126">
        <v>25</v>
      </c>
      <c r="B7755" s="126"/>
      <c r="C7755" s="127" t="s">
        <v>695</v>
      </c>
      <c r="D7755" s="204">
        <v>43075</v>
      </c>
      <c r="E7755" s="126" t="s">
        <v>14756</v>
      </c>
      <c r="F7755" s="126" t="s">
        <v>1368</v>
      </c>
      <c r="G7755" s="126">
        <v>15808201</v>
      </c>
      <c r="H7755" s="126"/>
      <c r="I7755" s="130" t="s">
        <v>17661</v>
      </c>
      <c r="J7755" s="126"/>
      <c r="K7755" s="126"/>
      <c r="L7755" s="126"/>
      <c r="M7755" s="126"/>
      <c r="N7755" s="226">
        <v>928798.9</v>
      </c>
      <c r="O7755" s="226">
        <v>0</v>
      </c>
      <c r="P7755" s="126" t="s">
        <v>1331</v>
      </c>
    </row>
    <row r="7756" spans="1:16" ht="76.5">
      <c r="A7756" s="126">
        <v>25</v>
      </c>
      <c r="B7756" s="126"/>
      <c r="C7756" s="127" t="s">
        <v>695</v>
      </c>
      <c r="D7756" s="204">
        <v>43075</v>
      </c>
      <c r="E7756" s="126" t="s">
        <v>14757</v>
      </c>
      <c r="F7756" s="126" t="s">
        <v>1368</v>
      </c>
      <c r="G7756" s="126">
        <v>15808112</v>
      </c>
      <c r="H7756" s="126"/>
      <c r="I7756" s="130" t="s">
        <v>17662</v>
      </c>
      <c r="J7756" s="126"/>
      <c r="K7756" s="126"/>
      <c r="L7756" s="126"/>
      <c r="M7756" s="126"/>
      <c r="N7756" s="226">
        <v>119276.02</v>
      </c>
      <c r="O7756" s="226">
        <v>0</v>
      </c>
      <c r="P7756" s="126" t="s">
        <v>1331</v>
      </c>
    </row>
    <row r="7757" spans="1:16" ht="76.5">
      <c r="A7757" s="126">
        <v>25</v>
      </c>
      <c r="B7757" s="126"/>
      <c r="C7757" s="127" t="s">
        <v>695</v>
      </c>
      <c r="D7757" s="204">
        <v>43075</v>
      </c>
      <c r="E7757" s="126" t="s">
        <v>14758</v>
      </c>
      <c r="F7757" s="126" t="s">
        <v>1368</v>
      </c>
      <c r="G7757" s="126">
        <v>15808111</v>
      </c>
      <c r="H7757" s="126"/>
      <c r="I7757" s="130" t="s">
        <v>17663</v>
      </c>
      <c r="J7757" s="126"/>
      <c r="K7757" s="126"/>
      <c r="L7757" s="126"/>
      <c r="M7757" s="126"/>
      <c r="N7757" s="226">
        <v>829778.1</v>
      </c>
      <c r="O7757" s="226">
        <v>0</v>
      </c>
      <c r="P7757" s="126" t="s">
        <v>1331</v>
      </c>
    </row>
    <row r="7758" spans="1:16" ht="76.5">
      <c r="A7758" s="126">
        <v>25</v>
      </c>
      <c r="B7758" s="126"/>
      <c r="C7758" s="127" t="s">
        <v>695</v>
      </c>
      <c r="D7758" s="204">
        <v>43075</v>
      </c>
      <c r="E7758" s="126" t="s">
        <v>14759</v>
      </c>
      <c r="F7758" s="126" t="s">
        <v>1368</v>
      </c>
      <c r="G7758" s="126">
        <v>15808110</v>
      </c>
      <c r="H7758" s="126"/>
      <c r="I7758" s="130" t="s">
        <v>8150</v>
      </c>
      <c r="J7758" s="126"/>
      <c r="K7758" s="126"/>
      <c r="L7758" s="126"/>
      <c r="M7758" s="126"/>
      <c r="N7758" s="226">
        <v>395841.42</v>
      </c>
      <c r="O7758" s="226">
        <v>0</v>
      </c>
      <c r="P7758" s="126" t="s">
        <v>1331</v>
      </c>
    </row>
    <row r="7759" spans="1:16" ht="76.5">
      <c r="A7759" s="126">
        <v>25</v>
      </c>
      <c r="B7759" s="126"/>
      <c r="C7759" s="127" t="s">
        <v>695</v>
      </c>
      <c r="D7759" s="204">
        <v>43075</v>
      </c>
      <c r="E7759" s="126" t="s">
        <v>14760</v>
      </c>
      <c r="F7759" s="126" t="s">
        <v>1368</v>
      </c>
      <c r="G7759" s="126">
        <v>15808107</v>
      </c>
      <c r="H7759" s="126"/>
      <c r="I7759" s="130" t="s">
        <v>17664</v>
      </c>
      <c r="J7759" s="126"/>
      <c r="K7759" s="126"/>
      <c r="L7759" s="126"/>
      <c r="M7759" s="126"/>
      <c r="N7759" s="226">
        <v>104742.36</v>
      </c>
      <c r="O7759" s="226">
        <v>0</v>
      </c>
      <c r="P7759" s="126" t="s">
        <v>1331</v>
      </c>
    </row>
    <row r="7760" spans="1:16" ht="76.5">
      <c r="A7760" s="126">
        <v>25</v>
      </c>
      <c r="B7760" s="126"/>
      <c r="C7760" s="127" t="s">
        <v>695</v>
      </c>
      <c r="D7760" s="204">
        <v>43075</v>
      </c>
      <c r="E7760" s="126" t="s">
        <v>14761</v>
      </c>
      <c r="F7760" s="126" t="s">
        <v>1368</v>
      </c>
      <c r="G7760" s="126">
        <v>15808105</v>
      </c>
      <c r="H7760" s="126"/>
      <c r="I7760" s="130" t="s">
        <v>17665</v>
      </c>
      <c r="J7760" s="126"/>
      <c r="K7760" s="126"/>
      <c r="L7760" s="126"/>
      <c r="M7760" s="126"/>
      <c r="N7760" s="226">
        <v>400197.24</v>
      </c>
      <c r="O7760" s="226">
        <v>0</v>
      </c>
      <c r="P7760" s="126" t="s">
        <v>1331</v>
      </c>
    </row>
    <row r="7761" spans="1:16" ht="76.5">
      <c r="A7761" s="126">
        <v>25</v>
      </c>
      <c r="B7761" s="126"/>
      <c r="C7761" s="127" t="s">
        <v>695</v>
      </c>
      <c r="D7761" s="204">
        <v>43075</v>
      </c>
      <c r="E7761" s="126" t="s">
        <v>14762</v>
      </c>
      <c r="F7761" s="126" t="s">
        <v>1368</v>
      </c>
      <c r="G7761" s="126">
        <v>15808103</v>
      </c>
      <c r="H7761" s="126"/>
      <c r="I7761" s="130" t="s">
        <v>17666</v>
      </c>
      <c r="J7761" s="126"/>
      <c r="K7761" s="126"/>
      <c r="L7761" s="126"/>
      <c r="M7761" s="126"/>
      <c r="N7761" s="226">
        <v>943294.35</v>
      </c>
      <c r="O7761" s="226">
        <v>0</v>
      </c>
      <c r="P7761" s="126" t="s">
        <v>1331</v>
      </c>
    </row>
    <row r="7762" spans="1:16" ht="76.5">
      <c r="A7762" s="126">
        <v>25</v>
      </c>
      <c r="B7762" s="126"/>
      <c r="C7762" s="127" t="s">
        <v>695</v>
      </c>
      <c r="D7762" s="204">
        <v>43075</v>
      </c>
      <c r="E7762" s="126" t="s">
        <v>14763</v>
      </c>
      <c r="F7762" s="126" t="s">
        <v>1368</v>
      </c>
      <c r="G7762" s="126">
        <v>15808097</v>
      </c>
      <c r="H7762" s="126"/>
      <c r="I7762" s="130" t="s">
        <v>17667</v>
      </c>
      <c r="J7762" s="126"/>
      <c r="K7762" s="126"/>
      <c r="L7762" s="126"/>
      <c r="M7762" s="126"/>
      <c r="N7762" s="226">
        <v>532597.43000000005</v>
      </c>
      <c r="O7762" s="226">
        <v>0</v>
      </c>
      <c r="P7762" s="126" t="s">
        <v>1331</v>
      </c>
    </row>
    <row r="7763" spans="1:16" ht="76.5">
      <c r="A7763" s="126">
        <v>25</v>
      </c>
      <c r="B7763" s="126"/>
      <c r="C7763" s="127" t="s">
        <v>695</v>
      </c>
      <c r="D7763" s="204">
        <v>43075</v>
      </c>
      <c r="E7763" s="126" t="s">
        <v>14764</v>
      </c>
      <c r="F7763" s="126" t="s">
        <v>1368</v>
      </c>
      <c r="G7763" s="126">
        <v>15807895</v>
      </c>
      <c r="H7763" s="126"/>
      <c r="I7763" s="130" t="s">
        <v>17668</v>
      </c>
      <c r="J7763" s="126"/>
      <c r="K7763" s="126"/>
      <c r="L7763" s="126"/>
      <c r="M7763" s="126"/>
      <c r="N7763" s="226">
        <v>836201.69</v>
      </c>
      <c r="O7763" s="226">
        <v>0</v>
      </c>
      <c r="P7763" s="126" t="s">
        <v>1331</v>
      </c>
    </row>
    <row r="7764" spans="1:16" ht="76.5">
      <c r="A7764" s="126">
        <v>25</v>
      </c>
      <c r="B7764" s="126"/>
      <c r="C7764" s="127" t="s">
        <v>695</v>
      </c>
      <c r="D7764" s="204">
        <v>43075</v>
      </c>
      <c r="E7764" s="126" t="s">
        <v>14765</v>
      </c>
      <c r="F7764" s="126" t="s">
        <v>1368</v>
      </c>
      <c r="G7764" s="126">
        <v>15807892</v>
      </c>
      <c r="H7764" s="126"/>
      <c r="I7764" s="130" t="s">
        <v>17669</v>
      </c>
      <c r="J7764" s="126"/>
      <c r="K7764" s="126"/>
      <c r="L7764" s="126"/>
      <c r="M7764" s="126"/>
      <c r="N7764" s="226">
        <v>1082350.33</v>
      </c>
      <c r="O7764" s="226">
        <v>0</v>
      </c>
      <c r="P7764" s="126" t="s">
        <v>1331</v>
      </c>
    </row>
    <row r="7765" spans="1:16" ht="76.5">
      <c r="A7765" s="126">
        <v>25</v>
      </c>
      <c r="B7765" s="126"/>
      <c r="C7765" s="127" t="s">
        <v>695</v>
      </c>
      <c r="D7765" s="204">
        <v>43075</v>
      </c>
      <c r="E7765" s="126" t="s">
        <v>14766</v>
      </c>
      <c r="F7765" s="126" t="s">
        <v>1368</v>
      </c>
      <c r="G7765" s="126">
        <v>15807858</v>
      </c>
      <c r="H7765" s="126"/>
      <c r="I7765" s="130" t="s">
        <v>17670</v>
      </c>
      <c r="J7765" s="126"/>
      <c r="K7765" s="126"/>
      <c r="L7765" s="126"/>
      <c r="M7765" s="126"/>
      <c r="N7765" s="226">
        <v>422676.05</v>
      </c>
      <c r="O7765" s="226">
        <v>0</v>
      </c>
      <c r="P7765" s="126" t="s">
        <v>1331</v>
      </c>
    </row>
    <row r="7766" spans="1:16" ht="76.5">
      <c r="A7766" s="126">
        <v>25</v>
      </c>
      <c r="B7766" s="126"/>
      <c r="C7766" s="127" t="s">
        <v>695</v>
      </c>
      <c r="D7766" s="204">
        <v>43075</v>
      </c>
      <c r="E7766" s="126" t="s">
        <v>14767</v>
      </c>
      <c r="F7766" s="126" t="s">
        <v>1368</v>
      </c>
      <c r="G7766" s="126">
        <v>15810061</v>
      </c>
      <c r="H7766" s="126"/>
      <c r="I7766" s="130" t="s">
        <v>17671</v>
      </c>
      <c r="J7766" s="126"/>
      <c r="K7766" s="126"/>
      <c r="L7766" s="126"/>
      <c r="M7766" s="126"/>
      <c r="N7766" s="226">
        <v>386759.87</v>
      </c>
      <c r="O7766" s="226">
        <v>0</v>
      </c>
      <c r="P7766" s="126" t="s">
        <v>1331</v>
      </c>
    </row>
    <row r="7767" spans="1:16" ht="76.5">
      <c r="A7767" s="126">
        <v>132</v>
      </c>
      <c r="B7767" s="126"/>
      <c r="C7767" s="127" t="s">
        <v>729</v>
      </c>
      <c r="D7767" s="204">
        <v>43075</v>
      </c>
      <c r="E7767" s="126" t="s">
        <v>14768</v>
      </c>
      <c r="F7767" s="126" t="s">
        <v>11</v>
      </c>
      <c r="G7767" s="126">
        <v>906445</v>
      </c>
      <c r="H7767" s="126"/>
      <c r="I7767" s="130" t="s">
        <v>17672</v>
      </c>
      <c r="J7767" s="126"/>
      <c r="K7767" s="126"/>
      <c r="L7767" s="126"/>
      <c r="M7767" s="126"/>
      <c r="N7767" s="226">
        <v>4525.9399999999996</v>
      </c>
      <c r="O7767" s="226">
        <v>0</v>
      </c>
      <c r="P7767" s="126" t="s">
        <v>1331</v>
      </c>
    </row>
    <row r="7768" spans="1:16" ht="76.5">
      <c r="A7768" s="126">
        <v>513</v>
      </c>
      <c r="B7768" s="126"/>
      <c r="C7768" s="127" t="s">
        <v>201</v>
      </c>
      <c r="D7768" s="204">
        <v>43075</v>
      </c>
      <c r="E7768" s="126" t="s">
        <v>14769</v>
      </c>
      <c r="F7768" s="126" t="s">
        <v>11</v>
      </c>
      <c r="G7768" s="126">
        <v>906451</v>
      </c>
      <c r="H7768" s="126"/>
      <c r="I7768" s="130" t="s">
        <v>17673</v>
      </c>
      <c r="J7768" s="126"/>
      <c r="K7768" s="126"/>
      <c r="L7768" s="126"/>
      <c r="M7768" s="126"/>
      <c r="N7768" s="226">
        <v>2267.63</v>
      </c>
      <c r="O7768" s="226">
        <v>0</v>
      </c>
      <c r="P7768" s="126" t="s">
        <v>1331</v>
      </c>
    </row>
    <row r="7769" spans="1:16" ht="76.5">
      <c r="A7769" s="126">
        <v>513</v>
      </c>
      <c r="B7769" s="126"/>
      <c r="C7769" s="127" t="s">
        <v>201</v>
      </c>
      <c r="D7769" s="204">
        <v>43075</v>
      </c>
      <c r="E7769" s="126" t="s">
        <v>14770</v>
      </c>
      <c r="F7769" s="126" t="s">
        <v>11</v>
      </c>
      <c r="G7769" s="126">
        <v>906455</v>
      </c>
      <c r="H7769" s="126"/>
      <c r="I7769" s="130" t="s">
        <v>17674</v>
      </c>
      <c r="J7769" s="126"/>
      <c r="K7769" s="126"/>
      <c r="L7769" s="126"/>
      <c r="M7769" s="126"/>
      <c r="N7769" s="226">
        <v>5934.99</v>
      </c>
      <c r="O7769" s="226">
        <v>0</v>
      </c>
      <c r="P7769" s="126" t="s">
        <v>1331</v>
      </c>
    </row>
    <row r="7770" spans="1:16" ht="89.25">
      <c r="A7770" s="126">
        <v>132</v>
      </c>
      <c r="B7770" s="126"/>
      <c r="C7770" s="127" t="s">
        <v>729</v>
      </c>
      <c r="D7770" s="204">
        <v>43075</v>
      </c>
      <c r="E7770" s="126" t="s">
        <v>14771</v>
      </c>
      <c r="F7770" s="126" t="s">
        <v>11</v>
      </c>
      <c r="G7770" s="126">
        <v>906483</v>
      </c>
      <c r="H7770" s="126"/>
      <c r="I7770" s="130" t="s">
        <v>17675</v>
      </c>
      <c r="J7770" s="126"/>
      <c r="K7770" s="126"/>
      <c r="L7770" s="126"/>
      <c r="M7770" s="126"/>
      <c r="N7770" s="226">
        <v>465.03</v>
      </c>
      <c r="O7770" s="226">
        <v>0</v>
      </c>
      <c r="P7770" s="126" t="s">
        <v>1331</v>
      </c>
    </row>
    <row r="7771" spans="1:16" ht="63.75">
      <c r="A7771" s="126">
        <v>249</v>
      </c>
      <c r="B7771" s="126"/>
      <c r="C7771" s="127" t="s">
        <v>776</v>
      </c>
      <c r="D7771" s="204">
        <v>43075</v>
      </c>
      <c r="E7771" s="126" t="s">
        <v>14772</v>
      </c>
      <c r="F7771" s="126" t="s">
        <v>11</v>
      </c>
      <c r="G7771" s="126">
        <v>906504</v>
      </c>
      <c r="H7771" s="126"/>
      <c r="I7771" s="130" t="s">
        <v>17676</v>
      </c>
      <c r="J7771" s="126"/>
      <c r="K7771" s="126"/>
      <c r="L7771" s="126"/>
      <c r="M7771" s="126"/>
      <c r="N7771" s="226">
        <v>339.35</v>
      </c>
      <c r="O7771" s="226">
        <v>0</v>
      </c>
      <c r="P7771" s="126" t="s">
        <v>1331</v>
      </c>
    </row>
    <row r="7772" spans="1:16" ht="76.5">
      <c r="A7772" s="126">
        <v>660</v>
      </c>
      <c r="B7772" s="126"/>
      <c r="C7772" s="127" t="s">
        <v>234</v>
      </c>
      <c r="D7772" s="204">
        <v>43075</v>
      </c>
      <c r="E7772" s="126" t="s">
        <v>14773</v>
      </c>
      <c r="F7772" s="126" t="s">
        <v>1261</v>
      </c>
      <c r="G7772" s="126">
        <v>3779</v>
      </c>
      <c r="H7772" s="126"/>
      <c r="I7772" s="130" t="s">
        <v>17677</v>
      </c>
      <c r="J7772" s="126"/>
      <c r="K7772" s="126"/>
      <c r="L7772" s="126"/>
      <c r="M7772" s="126"/>
      <c r="N7772" s="226">
        <v>2157.0100000000002</v>
      </c>
      <c r="O7772" s="226">
        <v>0</v>
      </c>
      <c r="P7772" s="126" t="s">
        <v>1331</v>
      </c>
    </row>
    <row r="7773" spans="1:16" ht="76.5">
      <c r="A7773" s="126">
        <v>660</v>
      </c>
      <c r="B7773" s="126"/>
      <c r="C7773" s="127" t="s">
        <v>234</v>
      </c>
      <c r="D7773" s="204">
        <v>43075</v>
      </c>
      <c r="E7773" s="126" t="s">
        <v>14774</v>
      </c>
      <c r="F7773" s="126" t="s">
        <v>15</v>
      </c>
      <c r="G7773" s="126">
        <v>3779</v>
      </c>
      <c r="H7773" s="126"/>
      <c r="I7773" s="130" t="s">
        <v>17678</v>
      </c>
      <c r="J7773" s="126"/>
      <c r="K7773" s="126"/>
      <c r="L7773" s="126"/>
      <c r="M7773" s="126"/>
      <c r="N7773" s="226">
        <v>534.86</v>
      </c>
      <c r="O7773" s="226">
        <v>0</v>
      </c>
      <c r="P7773" s="126" t="s">
        <v>1331</v>
      </c>
    </row>
    <row r="7774" spans="1:16" ht="102">
      <c r="A7774" s="126">
        <v>513</v>
      </c>
      <c r="B7774" s="126"/>
      <c r="C7774" s="127" t="s">
        <v>201</v>
      </c>
      <c r="D7774" s="204">
        <v>43075</v>
      </c>
      <c r="E7774" s="126" t="s">
        <v>14775</v>
      </c>
      <c r="F7774" s="126" t="s">
        <v>15</v>
      </c>
      <c r="G7774" s="126">
        <v>3780</v>
      </c>
      <c r="H7774" s="126"/>
      <c r="I7774" s="130" t="s">
        <v>17679</v>
      </c>
      <c r="J7774" s="126"/>
      <c r="K7774" s="126"/>
      <c r="L7774" s="126"/>
      <c r="M7774" s="126"/>
      <c r="N7774" s="226">
        <v>139639.41</v>
      </c>
      <c r="O7774" s="226">
        <v>0</v>
      </c>
      <c r="P7774" s="126" t="s">
        <v>1331</v>
      </c>
    </row>
    <row r="7775" spans="1:16" ht="76.5">
      <c r="A7775" s="126">
        <v>10</v>
      </c>
      <c r="B7775" s="126"/>
      <c r="C7775" s="127" t="s">
        <v>691</v>
      </c>
      <c r="D7775" s="204">
        <v>43075</v>
      </c>
      <c r="E7775" s="126" t="s">
        <v>14776</v>
      </c>
      <c r="F7775" s="126" t="s">
        <v>15</v>
      </c>
      <c r="G7775" s="126">
        <v>611774</v>
      </c>
      <c r="H7775" s="126"/>
      <c r="I7775" s="130" t="s">
        <v>17680</v>
      </c>
      <c r="J7775" s="126"/>
      <c r="K7775" s="126"/>
      <c r="L7775" s="126"/>
      <c r="M7775" s="126"/>
      <c r="N7775" s="226">
        <v>50</v>
      </c>
      <c r="O7775" s="226">
        <v>0</v>
      </c>
      <c r="P7775" s="126" t="s">
        <v>1331</v>
      </c>
    </row>
    <row r="7776" spans="1:16" ht="51">
      <c r="A7776" s="126">
        <v>10</v>
      </c>
      <c r="B7776" s="126"/>
      <c r="C7776" s="127" t="s">
        <v>691</v>
      </c>
      <c r="D7776" s="204">
        <v>43075</v>
      </c>
      <c r="E7776" s="126" t="s">
        <v>14777</v>
      </c>
      <c r="F7776" s="126" t="s">
        <v>15</v>
      </c>
      <c r="G7776" s="126">
        <v>611778</v>
      </c>
      <c r="H7776" s="126"/>
      <c r="I7776" s="130" t="s">
        <v>17681</v>
      </c>
      <c r="J7776" s="126"/>
      <c r="K7776" s="126"/>
      <c r="L7776" s="126"/>
      <c r="M7776" s="126"/>
      <c r="N7776" s="226">
        <v>50</v>
      </c>
      <c r="O7776" s="226">
        <v>0</v>
      </c>
      <c r="P7776" s="126" t="s">
        <v>1331</v>
      </c>
    </row>
    <row r="7777" spans="1:16" ht="51">
      <c r="A7777" s="126">
        <v>10</v>
      </c>
      <c r="B7777" s="126"/>
      <c r="C7777" s="127" t="s">
        <v>691</v>
      </c>
      <c r="D7777" s="204">
        <v>43075</v>
      </c>
      <c r="E7777" s="126" t="s">
        <v>14778</v>
      </c>
      <c r="F7777" s="126" t="s">
        <v>15</v>
      </c>
      <c r="G7777" s="126">
        <v>611780</v>
      </c>
      <c r="H7777" s="126"/>
      <c r="I7777" s="130" t="s">
        <v>17682</v>
      </c>
      <c r="J7777" s="126"/>
      <c r="K7777" s="126"/>
      <c r="L7777" s="126"/>
      <c r="M7777" s="126"/>
      <c r="N7777" s="226">
        <v>50</v>
      </c>
      <c r="O7777" s="226">
        <v>0</v>
      </c>
      <c r="P7777" s="126" t="s">
        <v>1331</v>
      </c>
    </row>
    <row r="7778" spans="1:16" ht="76.5">
      <c r="A7778" s="126">
        <v>513</v>
      </c>
      <c r="B7778" s="126"/>
      <c r="C7778" s="127" t="s">
        <v>201</v>
      </c>
      <c r="D7778" s="204">
        <v>43075</v>
      </c>
      <c r="E7778" s="126" t="s">
        <v>14779</v>
      </c>
      <c r="F7778" s="126" t="s">
        <v>15</v>
      </c>
      <c r="G7778" s="126">
        <v>3823</v>
      </c>
      <c r="H7778" s="126"/>
      <c r="I7778" s="130" t="s">
        <v>17683</v>
      </c>
      <c r="J7778" s="126"/>
      <c r="K7778" s="126"/>
      <c r="L7778" s="126"/>
      <c r="M7778" s="126"/>
      <c r="N7778" s="226">
        <v>50</v>
      </c>
      <c r="O7778" s="226">
        <v>0</v>
      </c>
      <c r="P7778" s="126" t="s">
        <v>1331</v>
      </c>
    </row>
    <row r="7779" spans="1:16" ht="76.5">
      <c r="A7779" s="126">
        <v>513</v>
      </c>
      <c r="B7779" s="126"/>
      <c r="C7779" s="127" t="s">
        <v>201</v>
      </c>
      <c r="D7779" s="204">
        <v>43075</v>
      </c>
      <c r="E7779" s="126" t="s">
        <v>14780</v>
      </c>
      <c r="F7779" s="126" t="s">
        <v>15</v>
      </c>
      <c r="G7779" s="126">
        <v>3811</v>
      </c>
      <c r="H7779" s="126"/>
      <c r="I7779" s="130" t="s">
        <v>17684</v>
      </c>
      <c r="J7779" s="126"/>
      <c r="K7779" s="126"/>
      <c r="L7779" s="126"/>
      <c r="M7779" s="126"/>
      <c r="N7779" s="226">
        <v>50</v>
      </c>
      <c r="O7779" s="226">
        <v>0</v>
      </c>
      <c r="P7779" s="126" t="s">
        <v>1331</v>
      </c>
    </row>
    <row r="7780" spans="1:16" ht="76.5">
      <c r="A7780" s="126">
        <v>513</v>
      </c>
      <c r="B7780" s="126"/>
      <c r="C7780" s="127" t="s">
        <v>201</v>
      </c>
      <c r="D7780" s="204">
        <v>43075</v>
      </c>
      <c r="E7780" s="126" t="s">
        <v>14781</v>
      </c>
      <c r="F7780" s="126" t="s">
        <v>15</v>
      </c>
      <c r="G7780" s="126">
        <v>3810</v>
      </c>
      <c r="H7780" s="126"/>
      <c r="I7780" s="130" t="s">
        <v>17685</v>
      </c>
      <c r="J7780" s="126"/>
      <c r="K7780" s="126"/>
      <c r="L7780" s="126"/>
      <c r="M7780" s="126"/>
      <c r="N7780" s="226">
        <v>50</v>
      </c>
      <c r="O7780" s="226">
        <v>0</v>
      </c>
      <c r="P7780" s="126" t="s">
        <v>1331</v>
      </c>
    </row>
    <row r="7781" spans="1:16" ht="63.75">
      <c r="A7781" s="126">
        <v>10</v>
      </c>
      <c r="B7781" s="126"/>
      <c r="C7781" s="127" t="s">
        <v>691</v>
      </c>
      <c r="D7781" s="204">
        <v>43075</v>
      </c>
      <c r="E7781" s="126" t="s">
        <v>14782</v>
      </c>
      <c r="F7781" s="126" t="s">
        <v>15</v>
      </c>
      <c r="G7781" s="126">
        <v>3788</v>
      </c>
      <c r="H7781" s="126"/>
      <c r="I7781" s="130" t="s">
        <v>17686</v>
      </c>
      <c r="J7781" s="126"/>
      <c r="K7781" s="126"/>
      <c r="L7781" s="126"/>
      <c r="M7781" s="126"/>
      <c r="N7781" s="226">
        <v>3138.23</v>
      </c>
      <c r="O7781" s="226">
        <v>0</v>
      </c>
      <c r="P7781" s="126" t="s">
        <v>1331</v>
      </c>
    </row>
    <row r="7782" spans="1:16" ht="89.25">
      <c r="A7782" s="126">
        <v>35</v>
      </c>
      <c r="B7782" s="126"/>
      <c r="C7782" s="127" t="s">
        <v>697</v>
      </c>
      <c r="D7782" s="204">
        <v>43075</v>
      </c>
      <c r="E7782" s="126" t="s">
        <v>14783</v>
      </c>
      <c r="F7782" s="126" t="s">
        <v>15</v>
      </c>
      <c r="G7782" s="126">
        <v>3802</v>
      </c>
      <c r="H7782" s="126"/>
      <c r="I7782" s="130" t="s">
        <v>17687</v>
      </c>
      <c r="J7782" s="126"/>
      <c r="K7782" s="126"/>
      <c r="L7782" s="126"/>
      <c r="M7782" s="126"/>
      <c r="N7782" s="226">
        <v>510.1</v>
      </c>
      <c r="O7782" s="226">
        <v>0</v>
      </c>
      <c r="P7782" s="126" t="s">
        <v>1331</v>
      </c>
    </row>
    <row r="7783" spans="1:16" ht="102">
      <c r="A7783" s="126">
        <v>66</v>
      </c>
      <c r="B7783" s="126"/>
      <c r="C7783" s="127" t="s">
        <v>705</v>
      </c>
      <c r="D7783" s="204">
        <v>43075</v>
      </c>
      <c r="E7783" s="126" t="s">
        <v>14784</v>
      </c>
      <c r="F7783" s="126" t="s">
        <v>15</v>
      </c>
      <c r="G7783" s="126">
        <v>3799</v>
      </c>
      <c r="H7783" s="126"/>
      <c r="I7783" s="130" t="s">
        <v>17688</v>
      </c>
      <c r="J7783" s="126"/>
      <c r="K7783" s="126"/>
      <c r="L7783" s="126"/>
      <c r="M7783" s="126"/>
      <c r="N7783" s="226">
        <v>2548.0700000000002</v>
      </c>
      <c r="O7783" s="226">
        <v>0</v>
      </c>
      <c r="P7783" s="126" t="s">
        <v>1331</v>
      </c>
    </row>
    <row r="7784" spans="1:16" ht="102">
      <c r="A7784" s="126">
        <v>66</v>
      </c>
      <c r="B7784" s="126"/>
      <c r="C7784" s="127" t="s">
        <v>705</v>
      </c>
      <c r="D7784" s="204">
        <v>43075</v>
      </c>
      <c r="E7784" s="126" t="s">
        <v>14785</v>
      </c>
      <c r="F7784" s="126" t="s">
        <v>15</v>
      </c>
      <c r="G7784" s="126">
        <v>3798</v>
      </c>
      <c r="H7784" s="126"/>
      <c r="I7784" s="130" t="s">
        <v>17689</v>
      </c>
      <c r="J7784" s="126"/>
      <c r="K7784" s="126"/>
      <c r="L7784" s="126"/>
      <c r="M7784" s="126"/>
      <c r="N7784" s="226">
        <v>551.53</v>
      </c>
      <c r="O7784" s="226">
        <v>0</v>
      </c>
      <c r="P7784" s="126" t="s">
        <v>1331</v>
      </c>
    </row>
    <row r="7785" spans="1:16" ht="76.5">
      <c r="A7785" s="126">
        <v>291</v>
      </c>
      <c r="B7785" s="126"/>
      <c r="C7785" s="127" t="s">
        <v>795</v>
      </c>
      <c r="D7785" s="204">
        <v>43075</v>
      </c>
      <c r="E7785" s="126" t="s">
        <v>14786</v>
      </c>
      <c r="F7785" s="126" t="s">
        <v>11</v>
      </c>
      <c r="G7785" s="126">
        <v>612135</v>
      </c>
      <c r="H7785" s="126"/>
      <c r="I7785" s="130" t="s">
        <v>17690</v>
      </c>
      <c r="J7785" s="126"/>
      <c r="K7785" s="126"/>
      <c r="L7785" s="126"/>
      <c r="M7785" s="126"/>
      <c r="N7785" s="226">
        <v>50</v>
      </c>
      <c r="O7785" s="226">
        <v>0</v>
      </c>
      <c r="P7785" s="126" t="s">
        <v>1331</v>
      </c>
    </row>
    <row r="7786" spans="1:16" ht="89.25">
      <c r="A7786" s="126">
        <v>10</v>
      </c>
      <c r="B7786" s="126"/>
      <c r="C7786" s="127" t="s">
        <v>691</v>
      </c>
      <c r="D7786" s="204">
        <v>43075</v>
      </c>
      <c r="E7786" s="126" t="s">
        <v>14787</v>
      </c>
      <c r="F7786" s="126" t="s">
        <v>15</v>
      </c>
      <c r="G7786" s="126">
        <v>3789</v>
      </c>
      <c r="H7786" s="126"/>
      <c r="I7786" s="130" t="s">
        <v>17691</v>
      </c>
      <c r="J7786" s="126"/>
      <c r="K7786" s="126"/>
      <c r="L7786" s="126"/>
      <c r="M7786" s="126"/>
      <c r="N7786" s="226">
        <v>529.58000000000004</v>
      </c>
      <c r="O7786" s="226">
        <v>0</v>
      </c>
      <c r="P7786" s="126" t="s">
        <v>1331</v>
      </c>
    </row>
    <row r="7787" spans="1:16" ht="89.25">
      <c r="A7787" s="126">
        <v>683</v>
      </c>
      <c r="B7787" s="126"/>
      <c r="C7787" s="127" t="s">
        <v>869</v>
      </c>
      <c r="D7787" s="204">
        <v>43075</v>
      </c>
      <c r="E7787" s="126" t="s">
        <v>14788</v>
      </c>
      <c r="F7787" s="126" t="s">
        <v>15</v>
      </c>
      <c r="G7787" s="126">
        <v>3806</v>
      </c>
      <c r="H7787" s="126"/>
      <c r="I7787" s="130" t="s">
        <v>17692</v>
      </c>
      <c r="J7787" s="126"/>
      <c r="K7787" s="126"/>
      <c r="L7787" s="126"/>
      <c r="M7787" s="126"/>
      <c r="N7787" s="226">
        <v>2860.47</v>
      </c>
      <c r="O7787" s="226">
        <v>0</v>
      </c>
      <c r="P7787" s="126" t="s">
        <v>1331</v>
      </c>
    </row>
    <row r="7788" spans="1:16" ht="89.25">
      <c r="A7788" s="126">
        <v>683</v>
      </c>
      <c r="B7788" s="126"/>
      <c r="C7788" s="127" t="s">
        <v>869</v>
      </c>
      <c r="D7788" s="204">
        <v>43075</v>
      </c>
      <c r="E7788" s="126" t="s">
        <v>14789</v>
      </c>
      <c r="F7788" s="126" t="s">
        <v>15</v>
      </c>
      <c r="G7788" s="126">
        <v>3805</v>
      </c>
      <c r="H7788" s="126"/>
      <c r="I7788" s="130" t="s">
        <v>17693</v>
      </c>
      <c r="J7788" s="126"/>
      <c r="K7788" s="126"/>
      <c r="L7788" s="126"/>
      <c r="M7788" s="126"/>
      <c r="N7788" s="226">
        <v>354.1</v>
      </c>
      <c r="O7788" s="226">
        <v>0</v>
      </c>
      <c r="P7788" s="126" t="s">
        <v>1331</v>
      </c>
    </row>
    <row r="7789" spans="1:16" ht="89.25">
      <c r="A7789" s="126">
        <v>683</v>
      </c>
      <c r="B7789" s="126"/>
      <c r="C7789" s="127" t="s">
        <v>869</v>
      </c>
      <c r="D7789" s="204">
        <v>43075</v>
      </c>
      <c r="E7789" s="126" t="s">
        <v>14790</v>
      </c>
      <c r="F7789" s="126" t="s">
        <v>15</v>
      </c>
      <c r="G7789" s="126">
        <v>3804</v>
      </c>
      <c r="H7789" s="126"/>
      <c r="I7789" s="130" t="s">
        <v>17694</v>
      </c>
      <c r="J7789" s="126"/>
      <c r="K7789" s="126"/>
      <c r="L7789" s="126"/>
      <c r="M7789" s="126"/>
      <c r="N7789" s="226">
        <v>358.97</v>
      </c>
      <c r="O7789" s="226">
        <v>0</v>
      </c>
      <c r="P7789" s="126" t="s">
        <v>1331</v>
      </c>
    </row>
    <row r="7790" spans="1:16" ht="51">
      <c r="A7790" s="126">
        <v>513</v>
      </c>
      <c r="B7790" s="126"/>
      <c r="C7790" s="127" t="s">
        <v>201</v>
      </c>
      <c r="D7790" s="204">
        <v>43075</v>
      </c>
      <c r="E7790" s="126" t="s">
        <v>14791</v>
      </c>
      <c r="F7790" s="126" t="s">
        <v>15</v>
      </c>
      <c r="G7790" s="126">
        <v>612565</v>
      </c>
      <c r="H7790" s="126"/>
      <c r="I7790" s="130" t="s">
        <v>8593</v>
      </c>
      <c r="J7790" s="126"/>
      <c r="K7790" s="126"/>
      <c r="L7790" s="126"/>
      <c r="M7790" s="126"/>
      <c r="N7790" s="226">
        <v>50</v>
      </c>
      <c r="O7790" s="226">
        <v>0</v>
      </c>
      <c r="P7790" s="126" t="s">
        <v>1331</v>
      </c>
    </row>
    <row r="7791" spans="1:16" ht="76.5">
      <c r="A7791" s="126">
        <v>10</v>
      </c>
      <c r="B7791" s="126"/>
      <c r="C7791" s="127" t="s">
        <v>691</v>
      </c>
      <c r="D7791" s="204">
        <v>43075</v>
      </c>
      <c r="E7791" s="126" t="s">
        <v>14792</v>
      </c>
      <c r="F7791" s="126" t="s">
        <v>15</v>
      </c>
      <c r="G7791" s="126">
        <v>612567</v>
      </c>
      <c r="H7791" s="126"/>
      <c r="I7791" s="130" t="s">
        <v>17695</v>
      </c>
      <c r="J7791" s="126"/>
      <c r="K7791" s="126"/>
      <c r="L7791" s="126"/>
      <c r="M7791" s="126"/>
      <c r="N7791" s="226">
        <v>50</v>
      </c>
      <c r="O7791" s="226">
        <v>0</v>
      </c>
      <c r="P7791" s="126" t="s">
        <v>1331</v>
      </c>
    </row>
    <row r="7792" spans="1:16" ht="63.75">
      <c r="A7792" s="126">
        <v>10</v>
      </c>
      <c r="B7792" s="126"/>
      <c r="C7792" s="127" t="s">
        <v>691</v>
      </c>
      <c r="D7792" s="204">
        <v>43075</v>
      </c>
      <c r="E7792" s="126" t="s">
        <v>14793</v>
      </c>
      <c r="F7792" s="126" t="s">
        <v>15</v>
      </c>
      <c r="G7792" s="126">
        <v>612569</v>
      </c>
      <c r="H7792" s="126"/>
      <c r="I7792" s="130" t="s">
        <v>17696</v>
      </c>
      <c r="J7792" s="126"/>
      <c r="K7792" s="126"/>
      <c r="L7792" s="126"/>
      <c r="M7792" s="126"/>
      <c r="N7792" s="226">
        <v>50</v>
      </c>
      <c r="O7792" s="226">
        <v>0</v>
      </c>
      <c r="P7792" s="126" t="s">
        <v>1331</v>
      </c>
    </row>
    <row r="7793" spans="1:16" ht="63.75">
      <c r="A7793" s="126">
        <v>10</v>
      </c>
      <c r="B7793" s="126"/>
      <c r="C7793" s="127" t="s">
        <v>691</v>
      </c>
      <c r="D7793" s="204">
        <v>43075</v>
      </c>
      <c r="E7793" s="126" t="s">
        <v>14794</v>
      </c>
      <c r="F7793" s="126" t="s">
        <v>15</v>
      </c>
      <c r="G7793" s="126">
        <v>612571</v>
      </c>
      <c r="H7793" s="126"/>
      <c r="I7793" s="130" t="s">
        <v>17697</v>
      </c>
      <c r="J7793" s="126"/>
      <c r="K7793" s="126"/>
      <c r="L7793" s="126"/>
      <c r="M7793" s="126"/>
      <c r="N7793" s="226">
        <v>50</v>
      </c>
      <c r="O7793" s="226">
        <v>0</v>
      </c>
      <c r="P7793" s="126" t="s">
        <v>1331</v>
      </c>
    </row>
    <row r="7794" spans="1:16" ht="63.75">
      <c r="A7794" s="126">
        <v>10</v>
      </c>
      <c r="B7794" s="126"/>
      <c r="C7794" s="127" t="s">
        <v>691</v>
      </c>
      <c r="D7794" s="204">
        <v>43075</v>
      </c>
      <c r="E7794" s="126" t="s">
        <v>14795</v>
      </c>
      <c r="F7794" s="126" t="s">
        <v>15</v>
      </c>
      <c r="G7794" s="126">
        <v>612573</v>
      </c>
      <c r="H7794" s="126"/>
      <c r="I7794" s="130" t="s">
        <v>17698</v>
      </c>
      <c r="J7794" s="126"/>
      <c r="K7794" s="126"/>
      <c r="L7794" s="126"/>
      <c r="M7794" s="126"/>
      <c r="N7794" s="226">
        <v>50</v>
      </c>
      <c r="O7794" s="226">
        <v>0</v>
      </c>
      <c r="P7794" s="126" t="s">
        <v>1331</v>
      </c>
    </row>
    <row r="7795" spans="1:16" ht="51">
      <c r="A7795" s="126">
        <v>10</v>
      </c>
      <c r="B7795" s="126"/>
      <c r="C7795" s="127" t="s">
        <v>691</v>
      </c>
      <c r="D7795" s="204">
        <v>43075</v>
      </c>
      <c r="E7795" s="126" t="s">
        <v>14796</v>
      </c>
      <c r="F7795" s="126" t="s">
        <v>15</v>
      </c>
      <c r="G7795" s="126">
        <v>612581</v>
      </c>
      <c r="H7795" s="126"/>
      <c r="I7795" s="130" t="s">
        <v>17699</v>
      </c>
      <c r="J7795" s="126"/>
      <c r="K7795" s="126"/>
      <c r="L7795" s="126"/>
      <c r="M7795" s="126"/>
      <c r="N7795" s="226">
        <v>50</v>
      </c>
      <c r="O7795" s="226">
        <v>0</v>
      </c>
      <c r="P7795" s="126" t="s">
        <v>1331</v>
      </c>
    </row>
    <row r="7796" spans="1:16" ht="51">
      <c r="A7796" s="126">
        <v>513</v>
      </c>
      <c r="B7796" s="126"/>
      <c r="C7796" s="127" t="s">
        <v>201</v>
      </c>
      <c r="D7796" s="204">
        <v>43075</v>
      </c>
      <c r="E7796" s="126" t="s">
        <v>14797</v>
      </c>
      <c r="F7796" s="126" t="s">
        <v>15</v>
      </c>
      <c r="G7796" s="126">
        <v>612583</v>
      </c>
      <c r="H7796" s="126"/>
      <c r="I7796" s="130" t="s">
        <v>8591</v>
      </c>
      <c r="J7796" s="126"/>
      <c r="K7796" s="126"/>
      <c r="L7796" s="126"/>
      <c r="M7796" s="126"/>
      <c r="N7796" s="226">
        <v>50</v>
      </c>
      <c r="O7796" s="226">
        <v>0</v>
      </c>
      <c r="P7796" s="126" t="s">
        <v>1331</v>
      </c>
    </row>
    <row r="7797" spans="1:16" ht="63.75">
      <c r="A7797" s="126">
        <v>513</v>
      </c>
      <c r="B7797" s="126"/>
      <c r="C7797" s="127" t="s">
        <v>201</v>
      </c>
      <c r="D7797" s="204">
        <v>43075</v>
      </c>
      <c r="E7797" s="126" t="s">
        <v>14798</v>
      </c>
      <c r="F7797" s="126" t="s">
        <v>15</v>
      </c>
      <c r="G7797" s="126">
        <v>612587</v>
      </c>
      <c r="H7797" s="126"/>
      <c r="I7797" s="130" t="s">
        <v>17700</v>
      </c>
      <c r="J7797" s="126"/>
      <c r="K7797" s="126"/>
      <c r="L7797" s="126"/>
      <c r="M7797" s="126"/>
      <c r="N7797" s="226">
        <v>50</v>
      </c>
      <c r="O7797" s="226">
        <v>0</v>
      </c>
      <c r="P7797" s="126" t="s">
        <v>1331</v>
      </c>
    </row>
    <row r="7798" spans="1:16" ht="63.75">
      <c r="A7798" s="126" t="s">
        <v>621</v>
      </c>
      <c r="B7798" s="126"/>
      <c r="C7798" s="127" t="s">
        <v>715</v>
      </c>
      <c r="D7798" s="204">
        <v>43076</v>
      </c>
      <c r="E7798" s="126" t="s">
        <v>14799</v>
      </c>
      <c r="F7798" s="126" t="s">
        <v>6</v>
      </c>
      <c r="G7798" s="126">
        <v>613619</v>
      </c>
      <c r="H7798" s="126"/>
      <c r="I7798" s="130" t="s">
        <v>17701</v>
      </c>
      <c r="J7798" s="126"/>
      <c r="K7798" s="126"/>
      <c r="L7798" s="126"/>
      <c r="M7798" s="126"/>
      <c r="N7798" s="226">
        <v>0</v>
      </c>
      <c r="O7798" s="226">
        <v>3490826.49</v>
      </c>
      <c r="P7798" s="126" t="s">
        <v>1331</v>
      </c>
    </row>
    <row r="7799" spans="1:16" ht="63.75">
      <c r="A7799" s="126" t="s">
        <v>620</v>
      </c>
      <c r="B7799" s="126"/>
      <c r="C7799" s="127" t="s">
        <v>714</v>
      </c>
      <c r="D7799" s="204">
        <v>43076</v>
      </c>
      <c r="E7799" s="126" t="s">
        <v>14800</v>
      </c>
      <c r="F7799" s="126" t="s">
        <v>1368</v>
      </c>
      <c r="G7799" s="126">
        <v>15823613</v>
      </c>
      <c r="H7799" s="126"/>
      <c r="I7799" s="130" t="s">
        <v>17702</v>
      </c>
      <c r="J7799" s="126"/>
      <c r="K7799" s="126"/>
      <c r="L7799" s="126"/>
      <c r="M7799" s="126"/>
      <c r="N7799" s="226">
        <v>0</v>
      </c>
      <c r="O7799" s="226">
        <v>32474.639999999999</v>
      </c>
      <c r="P7799" s="126" t="s">
        <v>1331</v>
      </c>
    </row>
    <row r="7800" spans="1:16" ht="51">
      <c r="A7800" s="126" t="s">
        <v>620</v>
      </c>
      <c r="B7800" s="126"/>
      <c r="C7800" s="127" t="s">
        <v>714</v>
      </c>
      <c r="D7800" s="204">
        <v>43076</v>
      </c>
      <c r="E7800" s="126" t="s">
        <v>14801</v>
      </c>
      <c r="F7800" s="126" t="s">
        <v>1368</v>
      </c>
      <c r="G7800" s="126">
        <v>15823603</v>
      </c>
      <c r="H7800" s="126"/>
      <c r="I7800" s="130" t="s">
        <v>17703</v>
      </c>
      <c r="J7800" s="126"/>
      <c r="K7800" s="126"/>
      <c r="L7800" s="126"/>
      <c r="M7800" s="126"/>
      <c r="N7800" s="226">
        <v>0</v>
      </c>
      <c r="O7800" s="226">
        <v>280553.02</v>
      </c>
      <c r="P7800" s="126" t="s">
        <v>1331</v>
      </c>
    </row>
    <row r="7801" spans="1:16" ht="76.5">
      <c r="A7801" s="126" t="s">
        <v>620</v>
      </c>
      <c r="B7801" s="126"/>
      <c r="C7801" s="127" t="s">
        <v>714</v>
      </c>
      <c r="D7801" s="204">
        <v>43076</v>
      </c>
      <c r="E7801" s="126" t="s">
        <v>14802</v>
      </c>
      <c r="F7801" s="126" t="s">
        <v>1368</v>
      </c>
      <c r="G7801" s="126">
        <v>15823571</v>
      </c>
      <c r="H7801" s="126"/>
      <c r="I7801" s="130" t="s">
        <v>17704</v>
      </c>
      <c r="J7801" s="126"/>
      <c r="K7801" s="126"/>
      <c r="L7801" s="126"/>
      <c r="M7801" s="126"/>
      <c r="N7801" s="226">
        <v>0</v>
      </c>
      <c r="O7801" s="226">
        <v>101518.08</v>
      </c>
      <c r="P7801" s="126" t="s">
        <v>1331</v>
      </c>
    </row>
    <row r="7802" spans="1:16" ht="76.5">
      <c r="A7802" s="126" t="s">
        <v>620</v>
      </c>
      <c r="B7802" s="126"/>
      <c r="C7802" s="127" t="s">
        <v>714</v>
      </c>
      <c r="D7802" s="204">
        <v>43076</v>
      </c>
      <c r="E7802" s="126" t="s">
        <v>14803</v>
      </c>
      <c r="F7802" s="126" t="s">
        <v>1368</v>
      </c>
      <c r="G7802" s="126">
        <v>15823570</v>
      </c>
      <c r="H7802" s="126"/>
      <c r="I7802" s="130" t="s">
        <v>17705</v>
      </c>
      <c r="J7802" s="126"/>
      <c r="K7802" s="126"/>
      <c r="L7802" s="126"/>
      <c r="M7802" s="126"/>
      <c r="N7802" s="226">
        <v>0</v>
      </c>
      <c r="O7802" s="226">
        <v>11791.14</v>
      </c>
      <c r="P7802" s="126" t="s">
        <v>1331</v>
      </c>
    </row>
    <row r="7803" spans="1:16" ht="63.75">
      <c r="A7803" s="126" t="s">
        <v>620</v>
      </c>
      <c r="B7803" s="126"/>
      <c r="C7803" s="127" t="s">
        <v>714</v>
      </c>
      <c r="D7803" s="204">
        <v>43076</v>
      </c>
      <c r="E7803" s="126" t="s">
        <v>14804</v>
      </c>
      <c r="F7803" s="126" t="s">
        <v>1368</v>
      </c>
      <c r="G7803" s="126">
        <v>15823548</v>
      </c>
      <c r="H7803" s="126"/>
      <c r="I7803" s="130" t="s">
        <v>17706</v>
      </c>
      <c r="J7803" s="126"/>
      <c r="K7803" s="126"/>
      <c r="L7803" s="126"/>
      <c r="M7803" s="126"/>
      <c r="N7803" s="226">
        <v>0</v>
      </c>
      <c r="O7803" s="226">
        <v>5333.19</v>
      </c>
      <c r="P7803" s="126" t="s">
        <v>1331</v>
      </c>
    </row>
    <row r="7804" spans="1:16" ht="76.5">
      <c r="A7804" s="126" t="s">
        <v>620</v>
      </c>
      <c r="B7804" s="126"/>
      <c r="C7804" s="127" t="s">
        <v>714</v>
      </c>
      <c r="D7804" s="204">
        <v>43076</v>
      </c>
      <c r="E7804" s="126" t="s">
        <v>14805</v>
      </c>
      <c r="F7804" s="126" t="s">
        <v>1368</v>
      </c>
      <c r="G7804" s="126">
        <v>15823573</v>
      </c>
      <c r="H7804" s="126"/>
      <c r="I7804" s="130" t="s">
        <v>17707</v>
      </c>
      <c r="J7804" s="126"/>
      <c r="K7804" s="126"/>
      <c r="L7804" s="126"/>
      <c r="M7804" s="126"/>
      <c r="N7804" s="226">
        <v>0</v>
      </c>
      <c r="O7804" s="226">
        <v>139674.34</v>
      </c>
      <c r="P7804" s="126" t="s">
        <v>1331</v>
      </c>
    </row>
    <row r="7805" spans="1:16" ht="51">
      <c r="A7805" s="126" t="s">
        <v>621</v>
      </c>
      <c r="B7805" s="126"/>
      <c r="C7805" s="127" t="s">
        <v>715</v>
      </c>
      <c r="D7805" s="204">
        <v>43076</v>
      </c>
      <c r="E7805" s="126" t="s">
        <v>14806</v>
      </c>
      <c r="F7805" s="126" t="s">
        <v>1368</v>
      </c>
      <c r="G7805" s="126">
        <v>15843676</v>
      </c>
      <c r="H7805" s="126"/>
      <c r="I7805" s="130" t="s">
        <v>17708</v>
      </c>
      <c r="J7805" s="126"/>
      <c r="K7805" s="126"/>
      <c r="L7805" s="126"/>
      <c r="M7805" s="126"/>
      <c r="N7805" s="226">
        <v>0</v>
      </c>
      <c r="O7805" s="226">
        <v>912.53</v>
      </c>
      <c r="P7805" s="126" t="s">
        <v>1331</v>
      </c>
    </row>
    <row r="7806" spans="1:16" ht="51">
      <c r="A7806" s="126">
        <v>513</v>
      </c>
      <c r="B7806" s="126"/>
      <c r="C7806" s="127" t="s">
        <v>201</v>
      </c>
      <c r="D7806" s="204">
        <v>43076</v>
      </c>
      <c r="E7806" s="126" t="s">
        <v>14807</v>
      </c>
      <c r="F7806" s="126" t="s">
        <v>6</v>
      </c>
      <c r="G7806" s="126">
        <v>916748</v>
      </c>
      <c r="H7806" s="126"/>
      <c r="I7806" s="130" t="s">
        <v>17709</v>
      </c>
      <c r="J7806" s="126"/>
      <c r="K7806" s="126"/>
      <c r="L7806" s="126"/>
      <c r="M7806" s="126"/>
      <c r="N7806" s="226">
        <v>0</v>
      </c>
      <c r="O7806" s="226">
        <v>17035707.199999999</v>
      </c>
      <c r="P7806" s="126" t="s">
        <v>1331</v>
      </c>
    </row>
    <row r="7807" spans="1:16" ht="76.5">
      <c r="A7807" s="126">
        <v>86</v>
      </c>
      <c r="B7807" s="126"/>
      <c r="C7807" s="127" t="s">
        <v>711</v>
      </c>
      <c r="D7807" s="204">
        <v>43076</v>
      </c>
      <c r="E7807" s="126" t="s">
        <v>14808</v>
      </c>
      <c r="F7807" s="126" t="s">
        <v>6</v>
      </c>
      <c r="G7807" s="126">
        <v>906569</v>
      </c>
      <c r="H7807" s="126"/>
      <c r="I7807" s="130" t="s">
        <v>17710</v>
      </c>
      <c r="J7807" s="126"/>
      <c r="K7807" s="126"/>
      <c r="L7807" s="126"/>
      <c r="M7807" s="126"/>
      <c r="N7807" s="226">
        <v>0</v>
      </c>
      <c r="O7807" s="226">
        <v>123169.4</v>
      </c>
      <c r="P7807" s="126" t="s">
        <v>1331</v>
      </c>
    </row>
    <row r="7808" spans="1:16" ht="76.5">
      <c r="A7808" s="126">
        <v>25</v>
      </c>
      <c r="B7808" s="126"/>
      <c r="C7808" s="127" t="s">
        <v>695</v>
      </c>
      <c r="D7808" s="204">
        <v>43076</v>
      </c>
      <c r="E7808" s="126" t="s">
        <v>14809</v>
      </c>
      <c r="F7808" s="126" t="s">
        <v>1368</v>
      </c>
      <c r="G7808" s="126">
        <v>15840849</v>
      </c>
      <c r="H7808" s="126"/>
      <c r="I7808" s="130" t="s">
        <v>17711</v>
      </c>
      <c r="J7808" s="126"/>
      <c r="K7808" s="126"/>
      <c r="L7808" s="126"/>
      <c r="M7808" s="126"/>
      <c r="N7808" s="226">
        <v>11044.84</v>
      </c>
      <c r="O7808" s="226">
        <v>0</v>
      </c>
      <c r="P7808" s="126" t="s">
        <v>1331</v>
      </c>
    </row>
    <row r="7809" spans="1:16" ht="76.5">
      <c r="A7809" s="126">
        <v>25</v>
      </c>
      <c r="B7809" s="126"/>
      <c r="C7809" s="127" t="s">
        <v>695</v>
      </c>
      <c r="D7809" s="204">
        <v>43076</v>
      </c>
      <c r="E7809" s="126" t="s">
        <v>14810</v>
      </c>
      <c r="F7809" s="126" t="s">
        <v>1368</v>
      </c>
      <c r="G7809" s="126">
        <v>15840867</v>
      </c>
      <c r="H7809" s="126"/>
      <c r="I7809" s="130" t="s">
        <v>17712</v>
      </c>
      <c r="J7809" s="126"/>
      <c r="K7809" s="126"/>
      <c r="L7809" s="126"/>
      <c r="M7809" s="126"/>
      <c r="N7809" s="226">
        <v>481310.66</v>
      </c>
      <c r="O7809" s="226">
        <v>0</v>
      </c>
      <c r="P7809" s="126" t="s">
        <v>1331</v>
      </c>
    </row>
    <row r="7810" spans="1:16" ht="76.5">
      <c r="A7810" s="126">
        <v>52</v>
      </c>
      <c r="B7810" s="126"/>
      <c r="C7810" s="127" t="s">
        <v>704</v>
      </c>
      <c r="D7810" s="204">
        <v>43076</v>
      </c>
      <c r="E7810" s="126" t="s">
        <v>14811</v>
      </c>
      <c r="F7810" s="126" t="s">
        <v>1261</v>
      </c>
      <c r="G7810" s="126">
        <v>3801</v>
      </c>
      <c r="H7810" s="126"/>
      <c r="I7810" s="130" t="s">
        <v>17713</v>
      </c>
      <c r="J7810" s="126"/>
      <c r="K7810" s="126"/>
      <c r="L7810" s="126"/>
      <c r="M7810" s="126"/>
      <c r="N7810" s="226">
        <v>1262.6099999999999</v>
      </c>
      <c r="O7810" s="226">
        <v>0</v>
      </c>
      <c r="P7810" s="126" t="s">
        <v>1331</v>
      </c>
    </row>
    <row r="7811" spans="1:16" ht="76.5">
      <c r="A7811" s="126">
        <v>52</v>
      </c>
      <c r="B7811" s="126"/>
      <c r="C7811" s="127" t="s">
        <v>704</v>
      </c>
      <c r="D7811" s="204">
        <v>43076</v>
      </c>
      <c r="E7811" s="126" t="s">
        <v>14812</v>
      </c>
      <c r="F7811" s="126" t="s">
        <v>15</v>
      </c>
      <c r="G7811" s="126">
        <v>3801</v>
      </c>
      <c r="H7811" s="126"/>
      <c r="I7811" s="130" t="s">
        <v>17714</v>
      </c>
      <c r="J7811" s="126"/>
      <c r="K7811" s="126"/>
      <c r="L7811" s="126"/>
      <c r="M7811" s="126"/>
      <c r="N7811" s="226">
        <v>477.03</v>
      </c>
      <c r="O7811" s="226">
        <v>0</v>
      </c>
      <c r="P7811" s="126" t="s">
        <v>1331</v>
      </c>
    </row>
    <row r="7812" spans="1:16" ht="63.75">
      <c r="A7812" s="126">
        <v>10</v>
      </c>
      <c r="B7812" s="126"/>
      <c r="C7812" s="127" t="s">
        <v>691</v>
      </c>
      <c r="D7812" s="204">
        <v>43076</v>
      </c>
      <c r="E7812" s="126" t="s">
        <v>14813</v>
      </c>
      <c r="F7812" s="126" t="s">
        <v>15</v>
      </c>
      <c r="G7812" s="126">
        <v>612965</v>
      </c>
      <c r="H7812" s="126"/>
      <c r="I7812" s="130" t="s">
        <v>17715</v>
      </c>
      <c r="J7812" s="126"/>
      <c r="K7812" s="126"/>
      <c r="L7812" s="126"/>
      <c r="M7812" s="126"/>
      <c r="N7812" s="226">
        <v>50</v>
      </c>
      <c r="O7812" s="226">
        <v>0</v>
      </c>
      <c r="P7812" s="126" t="s">
        <v>1331</v>
      </c>
    </row>
    <row r="7813" spans="1:16" ht="63.75">
      <c r="A7813" s="126">
        <v>10</v>
      </c>
      <c r="B7813" s="126"/>
      <c r="C7813" s="127" t="s">
        <v>691</v>
      </c>
      <c r="D7813" s="204">
        <v>43076</v>
      </c>
      <c r="E7813" s="126" t="s">
        <v>14814</v>
      </c>
      <c r="F7813" s="126" t="s">
        <v>15</v>
      </c>
      <c r="G7813" s="126">
        <v>612967</v>
      </c>
      <c r="H7813" s="126"/>
      <c r="I7813" s="130" t="s">
        <v>17716</v>
      </c>
      <c r="J7813" s="126"/>
      <c r="K7813" s="126"/>
      <c r="L7813" s="126"/>
      <c r="M7813" s="126"/>
      <c r="N7813" s="226">
        <v>50</v>
      </c>
      <c r="O7813" s="226">
        <v>0</v>
      </c>
      <c r="P7813" s="126" t="s">
        <v>1331</v>
      </c>
    </row>
    <row r="7814" spans="1:16" ht="102">
      <c r="A7814" s="126">
        <v>66</v>
      </c>
      <c r="B7814" s="126"/>
      <c r="C7814" s="127" t="s">
        <v>705</v>
      </c>
      <c r="D7814" s="204">
        <v>43076</v>
      </c>
      <c r="E7814" s="126" t="s">
        <v>14815</v>
      </c>
      <c r="F7814" s="126" t="s">
        <v>15</v>
      </c>
      <c r="G7814" s="126">
        <v>3800</v>
      </c>
      <c r="H7814" s="126"/>
      <c r="I7814" s="130" t="s">
        <v>17717</v>
      </c>
      <c r="J7814" s="126"/>
      <c r="K7814" s="126"/>
      <c r="L7814" s="126"/>
      <c r="M7814" s="126"/>
      <c r="N7814" s="226">
        <v>4236.7299999999996</v>
      </c>
      <c r="O7814" s="226">
        <v>0</v>
      </c>
      <c r="P7814" s="126" t="s">
        <v>1331</v>
      </c>
    </row>
    <row r="7815" spans="1:16" ht="51">
      <c r="A7815" s="126">
        <v>513</v>
      </c>
      <c r="B7815" s="126"/>
      <c r="C7815" s="127" t="s">
        <v>201</v>
      </c>
      <c r="D7815" s="204">
        <v>43076</v>
      </c>
      <c r="E7815" s="126" t="s">
        <v>14816</v>
      </c>
      <c r="F7815" s="126" t="s">
        <v>15</v>
      </c>
      <c r="G7815" s="126">
        <v>613275</v>
      </c>
      <c r="H7815" s="126"/>
      <c r="I7815" s="130" t="s">
        <v>8631</v>
      </c>
      <c r="J7815" s="126"/>
      <c r="K7815" s="126"/>
      <c r="L7815" s="126"/>
      <c r="M7815" s="126"/>
      <c r="N7815" s="226">
        <v>50</v>
      </c>
      <c r="O7815" s="226">
        <v>0</v>
      </c>
      <c r="P7815" s="126" t="s">
        <v>1331</v>
      </c>
    </row>
    <row r="7816" spans="1:16" ht="63.75">
      <c r="A7816" s="126">
        <v>10</v>
      </c>
      <c r="B7816" s="126"/>
      <c r="C7816" s="127" t="s">
        <v>691</v>
      </c>
      <c r="D7816" s="204">
        <v>43076</v>
      </c>
      <c r="E7816" s="126" t="s">
        <v>14817</v>
      </c>
      <c r="F7816" s="126" t="s">
        <v>15</v>
      </c>
      <c r="G7816" s="126">
        <v>613277</v>
      </c>
      <c r="H7816" s="126"/>
      <c r="I7816" s="130" t="s">
        <v>17718</v>
      </c>
      <c r="J7816" s="126"/>
      <c r="K7816" s="126"/>
      <c r="L7816" s="126"/>
      <c r="M7816" s="126"/>
      <c r="N7816" s="226">
        <v>50</v>
      </c>
      <c r="O7816" s="226">
        <v>0</v>
      </c>
      <c r="P7816" s="126" t="s">
        <v>1331</v>
      </c>
    </row>
    <row r="7817" spans="1:16" ht="89.25">
      <c r="A7817" s="126">
        <v>25</v>
      </c>
      <c r="B7817" s="126"/>
      <c r="C7817" s="127" t="s">
        <v>695</v>
      </c>
      <c r="D7817" s="204">
        <v>43076</v>
      </c>
      <c r="E7817" s="126" t="s">
        <v>14818</v>
      </c>
      <c r="F7817" s="126" t="s">
        <v>15</v>
      </c>
      <c r="G7817" s="126">
        <v>3837</v>
      </c>
      <c r="H7817" s="126"/>
      <c r="I7817" s="130" t="s">
        <v>17719</v>
      </c>
      <c r="J7817" s="126"/>
      <c r="K7817" s="126"/>
      <c r="L7817" s="126"/>
      <c r="M7817" s="126"/>
      <c r="N7817" s="226">
        <v>305.67</v>
      </c>
      <c r="O7817" s="226">
        <v>0</v>
      </c>
      <c r="P7817" s="126" t="s">
        <v>1331</v>
      </c>
    </row>
    <row r="7818" spans="1:16" ht="89.25">
      <c r="A7818" s="126">
        <v>25</v>
      </c>
      <c r="B7818" s="126"/>
      <c r="C7818" s="127" t="s">
        <v>695</v>
      </c>
      <c r="D7818" s="204">
        <v>43076</v>
      </c>
      <c r="E7818" s="126" t="s">
        <v>14819</v>
      </c>
      <c r="F7818" s="126" t="s">
        <v>15</v>
      </c>
      <c r="G7818" s="126">
        <v>3841</v>
      </c>
      <c r="H7818" s="126"/>
      <c r="I7818" s="130" t="s">
        <v>17720</v>
      </c>
      <c r="J7818" s="126"/>
      <c r="K7818" s="126"/>
      <c r="L7818" s="126"/>
      <c r="M7818" s="126"/>
      <c r="N7818" s="226">
        <v>272.81</v>
      </c>
      <c r="O7818" s="226">
        <v>0</v>
      </c>
      <c r="P7818" s="126" t="s">
        <v>1331</v>
      </c>
    </row>
    <row r="7819" spans="1:16" ht="51">
      <c r="A7819" s="126">
        <v>16</v>
      </c>
      <c r="B7819" s="126"/>
      <c r="C7819" s="127" t="s">
        <v>693</v>
      </c>
      <c r="D7819" s="204">
        <v>43076</v>
      </c>
      <c r="E7819" s="126" t="s">
        <v>14820</v>
      </c>
      <c r="F7819" s="126" t="s">
        <v>15</v>
      </c>
      <c r="G7819" s="126">
        <v>3839</v>
      </c>
      <c r="H7819" s="126"/>
      <c r="I7819" s="130" t="s">
        <v>17721</v>
      </c>
      <c r="J7819" s="126"/>
      <c r="K7819" s="126"/>
      <c r="L7819" s="126"/>
      <c r="M7819" s="126"/>
      <c r="N7819" s="226">
        <v>288.66000000000003</v>
      </c>
      <c r="O7819" s="226">
        <v>0</v>
      </c>
      <c r="P7819" s="126" t="s">
        <v>1331</v>
      </c>
    </row>
    <row r="7820" spans="1:16" ht="102">
      <c r="A7820" s="126">
        <v>46</v>
      </c>
      <c r="B7820" s="126"/>
      <c r="C7820" s="127" t="s">
        <v>699</v>
      </c>
      <c r="D7820" s="204">
        <v>43076</v>
      </c>
      <c r="E7820" s="126" t="s">
        <v>14821</v>
      </c>
      <c r="F7820" s="126" t="s">
        <v>15</v>
      </c>
      <c r="G7820" s="126">
        <v>3829</v>
      </c>
      <c r="H7820" s="126"/>
      <c r="I7820" s="130" t="s">
        <v>17722</v>
      </c>
      <c r="J7820" s="126"/>
      <c r="K7820" s="126"/>
      <c r="L7820" s="126"/>
      <c r="M7820" s="126"/>
      <c r="N7820" s="226">
        <v>504.68</v>
      </c>
      <c r="O7820" s="226">
        <v>0</v>
      </c>
      <c r="P7820" s="126" t="s">
        <v>1331</v>
      </c>
    </row>
    <row r="7821" spans="1:16" ht="63.75">
      <c r="A7821" s="126">
        <v>291</v>
      </c>
      <c r="B7821" s="126"/>
      <c r="C7821" s="127" t="s">
        <v>795</v>
      </c>
      <c r="D7821" s="204">
        <v>43076</v>
      </c>
      <c r="E7821" s="126" t="s">
        <v>14822</v>
      </c>
      <c r="F7821" s="126" t="s">
        <v>11</v>
      </c>
      <c r="G7821" s="126">
        <v>613610</v>
      </c>
      <c r="H7821" s="126"/>
      <c r="I7821" s="130" t="s">
        <v>17723</v>
      </c>
      <c r="J7821" s="126"/>
      <c r="K7821" s="126"/>
      <c r="L7821" s="126"/>
      <c r="M7821" s="126"/>
      <c r="N7821" s="226">
        <v>50</v>
      </c>
      <c r="O7821" s="226">
        <v>0</v>
      </c>
      <c r="P7821" s="126" t="s">
        <v>1331</v>
      </c>
    </row>
    <row r="7822" spans="1:16" ht="63.75">
      <c r="A7822" s="126">
        <v>291</v>
      </c>
      <c r="B7822" s="126"/>
      <c r="C7822" s="127" t="s">
        <v>795</v>
      </c>
      <c r="D7822" s="204">
        <v>43076</v>
      </c>
      <c r="E7822" s="126" t="s">
        <v>14823</v>
      </c>
      <c r="F7822" s="126" t="s">
        <v>11</v>
      </c>
      <c r="G7822" s="126">
        <v>613612</v>
      </c>
      <c r="H7822" s="126"/>
      <c r="I7822" s="130" t="s">
        <v>17724</v>
      </c>
      <c r="J7822" s="126"/>
      <c r="K7822" s="126"/>
      <c r="L7822" s="126"/>
      <c r="M7822" s="126"/>
      <c r="N7822" s="226">
        <v>50</v>
      </c>
      <c r="O7822" s="226">
        <v>0</v>
      </c>
      <c r="P7822" s="126" t="s">
        <v>1331</v>
      </c>
    </row>
    <row r="7823" spans="1:16" ht="89.25">
      <c r="A7823" s="126">
        <v>25</v>
      </c>
      <c r="B7823" s="126"/>
      <c r="C7823" s="127" t="s">
        <v>695</v>
      </c>
      <c r="D7823" s="204">
        <v>43076</v>
      </c>
      <c r="E7823" s="126" t="s">
        <v>14824</v>
      </c>
      <c r="F7823" s="126" t="s">
        <v>15</v>
      </c>
      <c r="G7823" s="126">
        <v>3836</v>
      </c>
      <c r="H7823" s="126"/>
      <c r="I7823" s="130" t="s">
        <v>17725</v>
      </c>
      <c r="J7823" s="126"/>
      <c r="K7823" s="126"/>
      <c r="L7823" s="126"/>
      <c r="M7823" s="126"/>
      <c r="N7823" s="226">
        <v>50</v>
      </c>
      <c r="O7823" s="226">
        <v>0</v>
      </c>
      <c r="P7823" s="126" t="s">
        <v>1331</v>
      </c>
    </row>
    <row r="7824" spans="1:16" ht="63.75">
      <c r="A7824" s="126">
        <v>10</v>
      </c>
      <c r="B7824" s="126"/>
      <c r="C7824" s="127" t="s">
        <v>691</v>
      </c>
      <c r="D7824" s="204">
        <v>43076</v>
      </c>
      <c r="E7824" s="126" t="s">
        <v>14825</v>
      </c>
      <c r="F7824" s="126" t="s">
        <v>15</v>
      </c>
      <c r="G7824" s="126">
        <v>613737</v>
      </c>
      <c r="H7824" s="126"/>
      <c r="I7824" s="130" t="s">
        <v>17726</v>
      </c>
      <c r="J7824" s="126"/>
      <c r="K7824" s="126"/>
      <c r="L7824" s="126"/>
      <c r="M7824" s="126"/>
      <c r="N7824" s="226">
        <v>50</v>
      </c>
      <c r="O7824" s="226">
        <v>0</v>
      </c>
      <c r="P7824" s="126" t="s">
        <v>1331</v>
      </c>
    </row>
    <row r="7825" spans="1:16" ht="51">
      <c r="A7825" s="126">
        <v>10</v>
      </c>
      <c r="B7825" s="126"/>
      <c r="C7825" s="127" t="s">
        <v>691</v>
      </c>
      <c r="D7825" s="204">
        <v>43076</v>
      </c>
      <c r="E7825" s="126" t="s">
        <v>14826</v>
      </c>
      <c r="F7825" s="126" t="s">
        <v>15</v>
      </c>
      <c r="G7825" s="126">
        <v>613742</v>
      </c>
      <c r="H7825" s="126"/>
      <c r="I7825" s="130" t="s">
        <v>17727</v>
      </c>
      <c r="J7825" s="126"/>
      <c r="K7825" s="126"/>
      <c r="L7825" s="126"/>
      <c r="M7825" s="126"/>
      <c r="N7825" s="226">
        <v>50</v>
      </c>
      <c r="O7825" s="226">
        <v>0</v>
      </c>
      <c r="P7825" s="126" t="s">
        <v>1331</v>
      </c>
    </row>
    <row r="7826" spans="1:16" ht="51">
      <c r="A7826" s="126">
        <v>513</v>
      </c>
      <c r="B7826" s="126"/>
      <c r="C7826" s="127" t="s">
        <v>201</v>
      </c>
      <c r="D7826" s="204">
        <v>43076</v>
      </c>
      <c r="E7826" s="126" t="s">
        <v>14827</v>
      </c>
      <c r="F7826" s="126" t="s">
        <v>15</v>
      </c>
      <c r="G7826" s="126">
        <v>613874</v>
      </c>
      <c r="H7826" s="126"/>
      <c r="I7826" s="130" t="s">
        <v>8593</v>
      </c>
      <c r="J7826" s="126"/>
      <c r="K7826" s="126"/>
      <c r="L7826" s="126"/>
      <c r="M7826" s="126"/>
      <c r="N7826" s="226">
        <v>50</v>
      </c>
      <c r="O7826" s="226">
        <v>0</v>
      </c>
      <c r="P7826" s="126" t="s">
        <v>1331</v>
      </c>
    </row>
    <row r="7827" spans="1:16" ht="63.75">
      <c r="A7827" s="126">
        <v>291</v>
      </c>
      <c r="B7827" s="126"/>
      <c r="C7827" s="127" t="s">
        <v>795</v>
      </c>
      <c r="D7827" s="204">
        <v>43076</v>
      </c>
      <c r="E7827" s="126" t="s">
        <v>14828</v>
      </c>
      <c r="F7827" s="126" t="s">
        <v>11</v>
      </c>
      <c r="G7827" s="126">
        <v>613880</v>
      </c>
      <c r="H7827" s="126"/>
      <c r="I7827" s="130" t="s">
        <v>17728</v>
      </c>
      <c r="J7827" s="126"/>
      <c r="K7827" s="126"/>
      <c r="L7827" s="126"/>
      <c r="M7827" s="126"/>
      <c r="N7827" s="226">
        <v>50</v>
      </c>
      <c r="O7827" s="226">
        <v>0</v>
      </c>
      <c r="P7827" s="126" t="s">
        <v>1331</v>
      </c>
    </row>
    <row r="7828" spans="1:16" ht="51">
      <c r="A7828" s="126">
        <v>513</v>
      </c>
      <c r="B7828" s="126"/>
      <c r="C7828" s="127" t="s">
        <v>201</v>
      </c>
      <c r="D7828" s="204">
        <v>43076</v>
      </c>
      <c r="E7828" s="126" t="s">
        <v>14829</v>
      </c>
      <c r="F7828" s="126" t="s">
        <v>15</v>
      </c>
      <c r="G7828" s="126">
        <v>613882</v>
      </c>
      <c r="H7828" s="126"/>
      <c r="I7828" s="130" t="s">
        <v>8059</v>
      </c>
      <c r="J7828" s="126"/>
      <c r="K7828" s="126"/>
      <c r="L7828" s="126"/>
      <c r="M7828" s="126"/>
      <c r="N7828" s="226">
        <v>50</v>
      </c>
      <c r="O7828" s="226">
        <v>0</v>
      </c>
      <c r="P7828" s="126" t="s">
        <v>1331</v>
      </c>
    </row>
    <row r="7829" spans="1:16" ht="63.75">
      <c r="A7829" s="126">
        <v>10</v>
      </c>
      <c r="B7829" s="126"/>
      <c r="C7829" s="127" t="s">
        <v>691</v>
      </c>
      <c r="D7829" s="204">
        <v>43076</v>
      </c>
      <c r="E7829" s="126" t="s">
        <v>14830</v>
      </c>
      <c r="F7829" s="126" t="s">
        <v>15</v>
      </c>
      <c r="G7829" s="126">
        <v>613886</v>
      </c>
      <c r="H7829" s="126"/>
      <c r="I7829" s="130" t="s">
        <v>17729</v>
      </c>
      <c r="J7829" s="126"/>
      <c r="K7829" s="126"/>
      <c r="L7829" s="126"/>
      <c r="M7829" s="126"/>
      <c r="N7829" s="226">
        <v>50</v>
      </c>
      <c r="O7829" s="226">
        <v>0</v>
      </c>
      <c r="P7829" s="126" t="s">
        <v>1331</v>
      </c>
    </row>
    <row r="7830" spans="1:16" ht="76.5">
      <c r="A7830" s="126">
        <v>25</v>
      </c>
      <c r="B7830" s="126"/>
      <c r="C7830" s="127" t="s">
        <v>695</v>
      </c>
      <c r="D7830" s="204">
        <v>43076</v>
      </c>
      <c r="E7830" s="126" t="s">
        <v>14831</v>
      </c>
      <c r="F7830" s="126" t="s">
        <v>1368</v>
      </c>
      <c r="G7830" s="126">
        <v>15827507</v>
      </c>
      <c r="H7830" s="126"/>
      <c r="I7830" s="130" t="s">
        <v>17730</v>
      </c>
      <c r="J7830" s="126"/>
      <c r="K7830" s="126"/>
      <c r="L7830" s="126"/>
      <c r="M7830" s="126"/>
      <c r="N7830" s="226">
        <v>1498233.83</v>
      </c>
      <c r="O7830" s="226">
        <v>0</v>
      </c>
      <c r="P7830" s="126" t="s">
        <v>1331</v>
      </c>
    </row>
    <row r="7831" spans="1:16" ht="76.5">
      <c r="A7831" s="126">
        <v>25</v>
      </c>
      <c r="B7831" s="126"/>
      <c r="C7831" s="127" t="s">
        <v>695</v>
      </c>
      <c r="D7831" s="204">
        <v>43076</v>
      </c>
      <c r="E7831" s="126" t="s">
        <v>14832</v>
      </c>
      <c r="F7831" s="126" t="s">
        <v>1368</v>
      </c>
      <c r="G7831" s="126">
        <v>15827508</v>
      </c>
      <c r="H7831" s="126"/>
      <c r="I7831" s="130" t="s">
        <v>17731</v>
      </c>
      <c r="J7831" s="126"/>
      <c r="K7831" s="126"/>
      <c r="L7831" s="126"/>
      <c r="M7831" s="126"/>
      <c r="N7831" s="226">
        <v>1498233.83</v>
      </c>
      <c r="O7831" s="226">
        <v>0</v>
      </c>
      <c r="P7831" s="126" t="s">
        <v>1331</v>
      </c>
    </row>
    <row r="7832" spans="1:16" ht="76.5">
      <c r="A7832" s="126">
        <v>25</v>
      </c>
      <c r="B7832" s="126"/>
      <c r="C7832" s="127" t="s">
        <v>695</v>
      </c>
      <c r="D7832" s="204">
        <v>43076</v>
      </c>
      <c r="E7832" s="126" t="s">
        <v>14833</v>
      </c>
      <c r="F7832" s="126" t="s">
        <v>1368</v>
      </c>
      <c r="G7832" s="126">
        <v>15827509</v>
      </c>
      <c r="H7832" s="126"/>
      <c r="I7832" s="130" t="s">
        <v>17732</v>
      </c>
      <c r="J7832" s="126"/>
      <c r="K7832" s="126"/>
      <c r="L7832" s="126"/>
      <c r="M7832" s="126"/>
      <c r="N7832" s="226">
        <v>1498233.83</v>
      </c>
      <c r="O7832" s="226">
        <v>0</v>
      </c>
      <c r="P7832" s="126" t="s">
        <v>1331</v>
      </c>
    </row>
    <row r="7833" spans="1:16" ht="76.5">
      <c r="A7833" s="126">
        <v>25</v>
      </c>
      <c r="B7833" s="126"/>
      <c r="C7833" s="127" t="s">
        <v>695</v>
      </c>
      <c r="D7833" s="204">
        <v>43076</v>
      </c>
      <c r="E7833" s="126" t="s">
        <v>14834</v>
      </c>
      <c r="F7833" s="126" t="s">
        <v>1368</v>
      </c>
      <c r="G7833" s="126">
        <v>15827506</v>
      </c>
      <c r="H7833" s="126"/>
      <c r="I7833" s="130" t="s">
        <v>17733</v>
      </c>
      <c r="J7833" s="126"/>
      <c r="K7833" s="126"/>
      <c r="L7833" s="126"/>
      <c r="M7833" s="126"/>
      <c r="N7833" s="226">
        <v>481175.9</v>
      </c>
      <c r="O7833" s="226">
        <v>0</v>
      </c>
      <c r="P7833" s="126" t="s">
        <v>1331</v>
      </c>
    </row>
    <row r="7834" spans="1:16" ht="76.5">
      <c r="A7834" s="126">
        <v>25</v>
      </c>
      <c r="B7834" s="126"/>
      <c r="C7834" s="127" t="s">
        <v>695</v>
      </c>
      <c r="D7834" s="204">
        <v>43076</v>
      </c>
      <c r="E7834" s="126" t="s">
        <v>14835</v>
      </c>
      <c r="F7834" s="126" t="s">
        <v>1368</v>
      </c>
      <c r="G7834" s="126">
        <v>15807607</v>
      </c>
      <c r="H7834" s="126"/>
      <c r="I7834" s="130" t="s">
        <v>17734</v>
      </c>
      <c r="J7834" s="126"/>
      <c r="K7834" s="126"/>
      <c r="L7834" s="126"/>
      <c r="M7834" s="126"/>
      <c r="N7834" s="226">
        <v>299999.32</v>
      </c>
      <c r="O7834" s="226">
        <v>0</v>
      </c>
      <c r="P7834" s="126" t="s">
        <v>1331</v>
      </c>
    </row>
    <row r="7835" spans="1:16" ht="76.5">
      <c r="A7835" s="126">
        <v>25</v>
      </c>
      <c r="B7835" s="126"/>
      <c r="C7835" s="127" t="s">
        <v>695</v>
      </c>
      <c r="D7835" s="204">
        <v>43076</v>
      </c>
      <c r="E7835" s="126" t="s">
        <v>14836</v>
      </c>
      <c r="F7835" s="126" t="s">
        <v>1368</v>
      </c>
      <c r="G7835" s="126">
        <v>15823392</v>
      </c>
      <c r="H7835" s="126"/>
      <c r="I7835" s="130" t="s">
        <v>17735</v>
      </c>
      <c r="J7835" s="126"/>
      <c r="K7835" s="126"/>
      <c r="L7835" s="126"/>
      <c r="M7835" s="126"/>
      <c r="N7835" s="226">
        <v>166449.48000000001</v>
      </c>
      <c r="O7835" s="226">
        <v>0</v>
      </c>
      <c r="P7835" s="126" t="s">
        <v>1331</v>
      </c>
    </row>
    <row r="7836" spans="1:16" ht="76.5">
      <c r="A7836" s="126">
        <v>25</v>
      </c>
      <c r="B7836" s="126"/>
      <c r="C7836" s="127" t="s">
        <v>695</v>
      </c>
      <c r="D7836" s="204">
        <v>43076</v>
      </c>
      <c r="E7836" s="126" t="s">
        <v>14837</v>
      </c>
      <c r="F7836" s="126" t="s">
        <v>1368</v>
      </c>
      <c r="G7836" s="126">
        <v>15823410</v>
      </c>
      <c r="H7836" s="126"/>
      <c r="I7836" s="130" t="s">
        <v>17736</v>
      </c>
      <c r="J7836" s="126"/>
      <c r="K7836" s="126"/>
      <c r="L7836" s="126"/>
      <c r="M7836" s="126"/>
      <c r="N7836" s="226">
        <v>532597.43000000005</v>
      </c>
      <c r="O7836" s="226">
        <v>0</v>
      </c>
      <c r="P7836" s="126" t="s">
        <v>1331</v>
      </c>
    </row>
    <row r="7837" spans="1:16" ht="76.5">
      <c r="A7837" s="126">
        <v>25</v>
      </c>
      <c r="B7837" s="126"/>
      <c r="C7837" s="127" t="s">
        <v>695</v>
      </c>
      <c r="D7837" s="204">
        <v>43076</v>
      </c>
      <c r="E7837" s="126" t="s">
        <v>14838</v>
      </c>
      <c r="F7837" s="126" t="s">
        <v>1368</v>
      </c>
      <c r="G7837" s="126">
        <v>15823356</v>
      </c>
      <c r="H7837" s="126"/>
      <c r="I7837" s="130" t="s">
        <v>17737</v>
      </c>
      <c r="J7837" s="126"/>
      <c r="K7837" s="126"/>
      <c r="L7837" s="126"/>
      <c r="M7837" s="126"/>
      <c r="N7837" s="226">
        <v>2357494.21</v>
      </c>
      <c r="O7837" s="226">
        <v>0</v>
      </c>
      <c r="P7837" s="126" t="s">
        <v>1331</v>
      </c>
    </row>
    <row r="7838" spans="1:16" ht="76.5">
      <c r="A7838" s="126">
        <v>25</v>
      </c>
      <c r="B7838" s="126"/>
      <c r="C7838" s="127" t="s">
        <v>695</v>
      </c>
      <c r="D7838" s="204">
        <v>43076</v>
      </c>
      <c r="E7838" s="126" t="s">
        <v>14839</v>
      </c>
      <c r="F7838" s="126" t="s">
        <v>1368</v>
      </c>
      <c r="G7838" s="126">
        <v>15823355</v>
      </c>
      <c r="H7838" s="126"/>
      <c r="I7838" s="130" t="s">
        <v>17738</v>
      </c>
      <c r="J7838" s="126"/>
      <c r="K7838" s="126"/>
      <c r="L7838" s="126"/>
      <c r="M7838" s="126"/>
      <c r="N7838" s="226">
        <v>71530.350000000006</v>
      </c>
      <c r="O7838" s="226">
        <v>0</v>
      </c>
      <c r="P7838" s="126" t="s">
        <v>1331</v>
      </c>
    </row>
    <row r="7839" spans="1:16" ht="76.5">
      <c r="A7839" s="126">
        <v>25</v>
      </c>
      <c r="B7839" s="126"/>
      <c r="C7839" s="127" t="s">
        <v>695</v>
      </c>
      <c r="D7839" s="204">
        <v>43076</v>
      </c>
      <c r="E7839" s="126" t="s">
        <v>14840</v>
      </c>
      <c r="F7839" s="126" t="s">
        <v>1368</v>
      </c>
      <c r="G7839" s="126">
        <v>15823290</v>
      </c>
      <c r="H7839" s="126"/>
      <c r="I7839" s="130" t="s">
        <v>12555</v>
      </c>
      <c r="J7839" s="126"/>
      <c r="K7839" s="126"/>
      <c r="L7839" s="126"/>
      <c r="M7839" s="126"/>
      <c r="N7839" s="226">
        <v>397515.54</v>
      </c>
      <c r="O7839" s="226">
        <v>0</v>
      </c>
      <c r="P7839" s="126" t="s">
        <v>1331</v>
      </c>
    </row>
    <row r="7840" spans="1:16" ht="76.5">
      <c r="A7840" s="126">
        <v>25</v>
      </c>
      <c r="B7840" s="126"/>
      <c r="C7840" s="127" t="s">
        <v>695</v>
      </c>
      <c r="D7840" s="204">
        <v>43076</v>
      </c>
      <c r="E7840" s="126" t="s">
        <v>14841</v>
      </c>
      <c r="F7840" s="126" t="s">
        <v>1368</v>
      </c>
      <c r="G7840" s="126">
        <v>15823275</v>
      </c>
      <c r="H7840" s="126"/>
      <c r="I7840" s="130" t="s">
        <v>17739</v>
      </c>
      <c r="J7840" s="126"/>
      <c r="K7840" s="126"/>
      <c r="L7840" s="126"/>
      <c r="M7840" s="126"/>
      <c r="N7840" s="226">
        <v>1105287.93</v>
      </c>
      <c r="O7840" s="226">
        <v>0</v>
      </c>
      <c r="P7840" s="126" t="s">
        <v>1331</v>
      </c>
    </row>
    <row r="7841" spans="1:16" ht="76.5">
      <c r="A7841" s="126">
        <v>25</v>
      </c>
      <c r="B7841" s="126"/>
      <c r="C7841" s="127" t="s">
        <v>695</v>
      </c>
      <c r="D7841" s="204">
        <v>43076</v>
      </c>
      <c r="E7841" s="126" t="s">
        <v>14842</v>
      </c>
      <c r="F7841" s="126" t="s">
        <v>1368</v>
      </c>
      <c r="G7841" s="126">
        <v>15840986</v>
      </c>
      <c r="H7841" s="126"/>
      <c r="I7841" s="130" t="s">
        <v>17740</v>
      </c>
      <c r="J7841" s="126"/>
      <c r="K7841" s="126"/>
      <c r="L7841" s="126"/>
      <c r="M7841" s="126"/>
      <c r="N7841" s="226">
        <v>1358717.67</v>
      </c>
      <c r="O7841" s="226">
        <v>0</v>
      </c>
      <c r="P7841" s="126" t="s">
        <v>1331</v>
      </c>
    </row>
    <row r="7842" spans="1:16" ht="63.75">
      <c r="A7842" s="126">
        <v>340</v>
      </c>
      <c r="B7842" s="126"/>
      <c r="C7842" s="127" t="s">
        <v>815</v>
      </c>
      <c r="D7842" s="204">
        <v>43077</v>
      </c>
      <c r="E7842" s="126" t="s">
        <v>14843</v>
      </c>
      <c r="F7842" s="126" t="s">
        <v>6</v>
      </c>
      <c r="G7842" s="126">
        <v>615169</v>
      </c>
      <c r="H7842" s="126"/>
      <c r="I7842" s="130" t="s">
        <v>17741</v>
      </c>
      <c r="J7842" s="126"/>
      <c r="K7842" s="126"/>
      <c r="L7842" s="126"/>
      <c r="M7842" s="126"/>
      <c r="N7842" s="226">
        <v>0</v>
      </c>
      <c r="O7842" s="226">
        <v>1965347.67</v>
      </c>
      <c r="P7842" s="126" t="s">
        <v>1331</v>
      </c>
    </row>
    <row r="7843" spans="1:16" ht="76.5">
      <c r="A7843" s="126">
        <v>25</v>
      </c>
      <c r="B7843" s="126"/>
      <c r="C7843" s="127" t="s">
        <v>695</v>
      </c>
      <c r="D7843" s="204">
        <v>43077</v>
      </c>
      <c r="E7843" s="126" t="s">
        <v>14844</v>
      </c>
      <c r="F7843" s="126" t="s">
        <v>1260</v>
      </c>
      <c r="G7843" s="126">
        <v>15736376</v>
      </c>
      <c r="H7843" s="126"/>
      <c r="I7843" s="130" t="s">
        <v>17742</v>
      </c>
      <c r="J7843" s="126"/>
      <c r="K7843" s="126"/>
      <c r="L7843" s="126"/>
      <c r="M7843" s="126"/>
      <c r="N7843" s="226">
        <v>0</v>
      </c>
      <c r="O7843" s="226">
        <v>882682.68</v>
      </c>
      <c r="P7843" s="126" t="s">
        <v>1331</v>
      </c>
    </row>
    <row r="7844" spans="1:16" ht="76.5">
      <c r="A7844" s="126">
        <v>25</v>
      </c>
      <c r="B7844" s="126"/>
      <c r="C7844" s="127" t="s">
        <v>695</v>
      </c>
      <c r="D7844" s="204">
        <v>43077</v>
      </c>
      <c r="E7844" s="126" t="s">
        <v>14845</v>
      </c>
      <c r="F7844" s="126" t="s">
        <v>1260</v>
      </c>
      <c r="G7844" s="126">
        <v>15715990</v>
      </c>
      <c r="H7844" s="126"/>
      <c r="I7844" s="130" t="s">
        <v>17743</v>
      </c>
      <c r="J7844" s="126"/>
      <c r="K7844" s="126"/>
      <c r="L7844" s="126"/>
      <c r="M7844" s="126"/>
      <c r="N7844" s="226">
        <v>0</v>
      </c>
      <c r="O7844" s="226">
        <v>1939923.14</v>
      </c>
      <c r="P7844" s="126" t="s">
        <v>1331</v>
      </c>
    </row>
    <row r="7845" spans="1:16" ht="76.5">
      <c r="A7845" s="126">
        <v>670</v>
      </c>
      <c r="B7845" s="126"/>
      <c r="C7845" s="127" t="s">
        <v>236</v>
      </c>
      <c r="D7845" s="204">
        <v>43077</v>
      </c>
      <c r="E7845" s="126" t="s">
        <v>14846</v>
      </c>
      <c r="F7845" s="126" t="s">
        <v>6</v>
      </c>
      <c r="G7845" s="126">
        <v>917038</v>
      </c>
      <c r="H7845" s="126"/>
      <c r="I7845" s="130" t="s">
        <v>17744</v>
      </c>
      <c r="J7845" s="126"/>
      <c r="K7845" s="126"/>
      <c r="L7845" s="126"/>
      <c r="M7845" s="126"/>
      <c r="N7845" s="226">
        <v>0</v>
      </c>
      <c r="O7845" s="226">
        <v>264386.8</v>
      </c>
      <c r="P7845" s="126" t="s">
        <v>1331</v>
      </c>
    </row>
    <row r="7846" spans="1:16" ht="51">
      <c r="A7846" s="126">
        <v>523</v>
      </c>
      <c r="B7846" s="126"/>
      <c r="C7846" s="127" t="s">
        <v>846</v>
      </c>
      <c r="D7846" s="204">
        <v>43077</v>
      </c>
      <c r="E7846" s="126" t="s">
        <v>14847</v>
      </c>
      <c r="F7846" s="126" t="s">
        <v>6</v>
      </c>
      <c r="G7846" s="126">
        <v>917062</v>
      </c>
      <c r="H7846" s="126"/>
      <c r="I7846" s="130" t="s">
        <v>17745</v>
      </c>
      <c r="J7846" s="126"/>
      <c r="K7846" s="126"/>
      <c r="L7846" s="126"/>
      <c r="M7846" s="126"/>
      <c r="N7846" s="226">
        <v>0</v>
      </c>
      <c r="O7846" s="226">
        <v>2928</v>
      </c>
      <c r="P7846" s="126" t="s">
        <v>1331</v>
      </c>
    </row>
    <row r="7847" spans="1:16" ht="76.5">
      <c r="A7847" s="126">
        <v>311</v>
      </c>
      <c r="B7847" s="126"/>
      <c r="C7847" s="127" t="s">
        <v>809</v>
      </c>
      <c r="D7847" s="204">
        <v>43077</v>
      </c>
      <c r="E7847" s="126" t="s">
        <v>14848</v>
      </c>
      <c r="F7847" s="126" t="s">
        <v>6</v>
      </c>
      <c r="G7847" s="126">
        <v>917145</v>
      </c>
      <c r="H7847" s="126"/>
      <c r="I7847" s="130" t="s">
        <v>17746</v>
      </c>
      <c r="J7847" s="126"/>
      <c r="K7847" s="126"/>
      <c r="L7847" s="126"/>
      <c r="M7847" s="126"/>
      <c r="N7847" s="226">
        <v>0</v>
      </c>
      <c r="O7847" s="226">
        <v>160140</v>
      </c>
      <c r="P7847" s="126" t="s">
        <v>1331</v>
      </c>
    </row>
    <row r="7848" spans="1:16" ht="63.75">
      <c r="A7848" s="126">
        <v>25</v>
      </c>
      <c r="B7848" s="126"/>
      <c r="C7848" s="127" t="s">
        <v>695</v>
      </c>
      <c r="D7848" s="204">
        <v>43077</v>
      </c>
      <c r="E7848" s="126" t="s">
        <v>14849</v>
      </c>
      <c r="F7848" s="126" t="s">
        <v>6</v>
      </c>
      <c r="G7848" s="126">
        <v>906770</v>
      </c>
      <c r="H7848" s="126"/>
      <c r="I7848" s="130" t="s">
        <v>17747</v>
      </c>
      <c r="J7848" s="126"/>
      <c r="K7848" s="126"/>
      <c r="L7848" s="126"/>
      <c r="M7848" s="126"/>
      <c r="N7848" s="226">
        <v>0</v>
      </c>
      <c r="O7848" s="226">
        <v>1131310.31</v>
      </c>
      <c r="P7848" s="126" t="s">
        <v>1331</v>
      </c>
    </row>
    <row r="7849" spans="1:16" ht="38.25">
      <c r="A7849" s="126">
        <v>117</v>
      </c>
      <c r="B7849" s="126"/>
      <c r="C7849" s="127" t="s">
        <v>723</v>
      </c>
      <c r="D7849" s="204">
        <v>43077</v>
      </c>
      <c r="E7849" s="126" t="s">
        <v>14850</v>
      </c>
      <c r="F7849" s="126" t="s">
        <v>11</v>
      </c>
      <c r="G7849" s="126">
        <v>906635</v>
      </c>
      <c r="H7849" s="126"/>
      <c r="I7849" s="130" t="s">
        <v>17748</v>
      </c>
      <c r="J7849" s="126"/>
      <c r="K7849" s="126"/>
      <c r="L7849" s="126"/>
      <c r="M7849" s="126"/>
      <c r="N7849" s="226">
        <v>50</v>
      </c>
      <c r="O7849" s="226">
        <v>0</v>
      </c>
      <c r="P7849" s="126" t="s">
        <v>1331</v>
      </c>
    </row>
    <row r="7850" spans="1:16" ht="76.5">
      <c r="A7850" s="126">
        <v>574</v>
      </c>
      <c r="B7850" s="126"/>
      <c r="C7850" s="127" t="s">
        <v>851</v>
      </c>
      <c r="D7850" s="204">
        <v>43077</v>
      </c>
      <c r="E7850" s="126" t="s">
        <v>14851</v>
      </c>
      <c r="F7850" s="126" t="s">
        <v>13</v>
      </c>
      <c r="G7850" s="126">
        <v>906637</v>
      </c>
      <c r="H7850" s="126"/>
      <c r="I7850" s="130" t="s">
        <v>17749</v>
      </c>
      <c r="J7850" s="126"/>
      <c r="K7850" s="126"/>
      <c r="L7850" s="126"/>
      <c r="M7850" s="126"/>
      <c r="N7850" s="226">
        <v>2249357.37</v>
      </c>
      <c r="O7850" s="226">
        <v>0</v>
      </c>
      <c r="P7850" s="126" t="s">
        <v>1331</v>
      </c>
    </row>
    <row r="7851" spans="1:16" ht="76.5">
      <c r="A7851" s="126">
        <v>574</v>
      </c>
      <c r="B7851" s="126"/>
      <c r="C7851" s="127" t="s">
        <v>851</v>
      </c>
      <c r="D7851" s="204">
        <v>43077</v>
      </c>
      <c r="E7851" s="126" t="s">
        <v>14852</v>
      </c>
      <c r="F7851" s="126" t="s">
        <v>11</v>
      </c>
      <c r="G7851" s="126">
        <v>906654</v>
      </c>
      <c r="H7851" s="126"/>
      <c r="I7851" s="130" t="s">
        <v>17750</v>
      </c>
      <c r="J7851" s="126"/>
      <c r="K7851" s="126"/>
      <c r="L7851" s="126"/>
      <c r="M7851" s="126"/>
      <c r="N7851" s="226">
        <v>32839.47</v>
      </c>
      <c r="O7851" s="226">
        <v>0</v>
      </c>
      <c r="P7851" s="126" t="s">
        <v>1331</v>
      </c>
    </row>
    <row r="7852" spans="1:16" ht="76.5">
      <c r="A7852" s="126">
        <v>513</v>
      </c>
      <c r="B7852" s="126"/>
      <c r="C7852" s="127" t="s">
        <v>201</v>
      </c>
      <c r="D7852" s="204">
        <v>43077</v>
      </c>
      <c r="E7852" s="126" t="s">
        <v>14853</v>
      </c>
      <c r="F7852" s="126" t="s">
        <v>11</v>
      </c>
      <c r="G7852" s="126">
        <v>906706</v>
      </c>
      <c r="H7852" s="126"/>
      <c r="I7852" s="130" t="s">
        <v>17751</v>
      </c>
      <c r="J7852" s="126"/>
      <c r="K7852" s="126"/>
      <c r="L7852" s="126"/>
      <c r="M7852" s="126"/>
      <c r="N7852" s="226">
        <v>270</v>
      </c>
      <c r="O7852" s="226">
        <v>0</v>
      </c>
      <c r="P7852" s="126" t="s">
        <v>1331</v>
      </c>
    </row>
    <row r="7853" spans="1:16" ht="76.5">
      <c r="A7853" s="126" t="s">
        <v>621</v>
      </c>
      <c r="B7853" s="126"/>
      <c r="C7853" s="127" t="s">
        <v>715</v>
      </c>
      <c r="D7853" s="204">
        <v>43077</v>
      </c>
      <c r="E7853" s="126" t="s">
        <v>14854</v>
      </c>
      <c r="F7853" s="126" t="s">
        <v>11</v>
      </c>
      <c r="G7853" s="126">
        <v>906843</v>
      </c>
      <c r="H7853" s="126"/>
      <c r="I7853" s="130" t="s">
        <v>17752</v>
      </c>
      <c r="J7853" s="126"/>
      <c r="K7853" s="126"/>
      <c r="L7853" s="126"/>
      <c r="M7853" s="126"/>
      <c r="N7853" s="226">
        <v>50</v>
      </c>
      <c r="O7853" s="226">
        <v>0</v>
      </c>
      <c r="P7853" s="126" t="s">
        <v>1331</v>
      </c>
    </row>
    <row r="7854" spans="1:16" ht="63.75">
      <c r="A7854" s="126">
        <v>16</v>
      </c>
      <c r="B7854" s="126"/>
      <c r="C7854" s="127" t="s">
        <v>693</v>
      </c>
      <c r="D7854" s="204">
        <v>43077</v>
      </c>
      <c r="E7854" s="126" t="s">
        <v>14855</v>
      </c>
      <c r="F7854" s="126" t="s">
        <v>1261</v>
      </c>
      <c r="G7854" s="126">
        <v>3838</v>
      </c>
      <c r="H7854" s="126"/>
      <c r="I7854" s="130" t="s">
        <v>17753</v>
      </c>
      <c r="J7854" s="126"/>
      <c r="K7854" s="126"/>
      <c r="L7854" s="126"/>
      <c r="M7854" s="126"/>
      <c r="N7854" s="226">
        <v>433.24</v>
      </c>
      <c r="O7854" s="226">
        <v>0</v>
      </c>
      <c r="P7854" s="126" t="s">
        <v>1331</v>
      </c>
    </row>
    <row r="7855" spans="1:16" ht="63.75">
      <c r="A7855" s="126">
        <v>16</v>
      </c>
      <c r="B7855" s="126"/>
      <c r="C7855" s="127" t="s">
        <v>693</v>
      </c>
      <c r="D7855" s="204">
        <v>43077</v>
      </c>
      <c r="E7855" s="126" t="s">
        <v>14856</v>
      </c>
      <c r="F7855" s="126" t="s">
        <v>15</v>
      </c>
      <c r="G7855" s="126">
        <v>3838</v>
      </c>
      <c r="H7855" s="126"/>
      <c r="I7855" s="130" t="s">
        <v>17754</v>
      </c>
      <c r="J7855" s="126"/>
      <c r="K7855" s="126"/>
      <c r="L7855" s="126"/>
      <c r="M7855" s="126"/>
      <c r="N7855" s="226">
        <v>308.14</v>
      </c>
      <c r="O7855" s="226">
        <v>0</v>
      </c>
      <c r="P7855" s="126" t="s">
        <v>1331</v>
      </c>
    </row>
    <row r="7856" spans="1:16" ht="63.75">
      <c r="A7856" s="126">
        <v>10</v>
      </c>
      <c r="B7856" s="126"/>
      <c r="C7856" s="127" t="s">
        <v>691</v>
      </c>
      <c r="D7856" s="204">
        <v>43077</v>
      </c>
      <c r="E7856" s="126" t="s">
        <v>14857</v>
      </c>
      <c r="F7856" s="126" t="s">
        <v>15</v>
      </c>
      <c r="G7856" s="126">
        <v>614055</v>
      </c>
      <c r="H7856" s="126"/>
      <c r="I7856" s="130" t="s">
        <v>17755</v>
      </c>
      <c r="J7856" s="126"/>
      <c r="K7856" s="126"/>
      <c r="L7856" s="126"/>
      <c r="M7856" s="126"/>
      <c r="N7856" s="226">
        <v>50</v>
      </c>
      <c r="O7856" s="226">
        <v>0</v>
      </c>
      <c r="P7856" s="126" t="s">
        <v>1331</v>
      </c>
    </row>
    <row r="7857" spans="1:16" ht="63.75">
      <c r="A7857" s="126">
        <v>513</v>
      </c>
      <c r="B7857" s="126"/>
      <c r="C7857" s="127" t="s">
        <v>201</v>
      </c>
      <c r="D7857" s="204">
        <v>43077</v>
      </c>
      <c r="E7857" s="126" t="s">
        <v>14858</v>
      </c>
      <c r="F7857" s="126" t="s">
        <v>15</v>
      </c>
      <c r="G7857" s="126">
        <v>614182</v>
      </c>
      <c r="H7857" s="126"/>
      <c r="I7857" s="130" t="s">
        <v>17756</v>
      </c>
      <c r="J7857" s="126"/>
      <c r="K7857" s="126"/>
      <c r="L7857" s="126"/>
      <c r="M7857" s="126"/>
      <c r="N7857" s="226">
        <v>50</v>
      </c>
      <c r="O7857" s="226">
        <v>0</v>
      </c>
      <c r="P7857" s="126" t="s">
        <v>1331</v>
      </c>
    </row>
    <row r="7858" spans="1:16" ht="51">
      <c r="A7858" s="126">
        <v>513</v>
      </c>
      <c r="B7858" s="126"/>
      <c r="C7858" s="127" t="s">
        <v>201</v>
      </c>
      <c r="D7858" s="204">
        <v>43077</v>
      </c>
      <c r="E7858" s="126" t="s">
        <v>14859</v>
      </c>
      <c r="F7858" s="126" t="s">
        <v>15</v>
      </c>
      <c r="G7858" s="126">
        <v>614636</v>
      </c>
      <c r="H7858" s="126"/>
      <c r="I7858" s="130" t="s">
        <v>12129</v>
      </c>
      <c r="J7858" s="126"/>
      <c r="K7858" s="126"/>
      <c r="L7858" s="126"/>
      <c r="M7858" s="126"/>
      <c r="N7858" s="226">
        <v>50</v>
      </c>
      <c r="O7858" s="226">
        <v>0</v>
      </c>
      <c r="P7858" s="126" t="s">
        <v>1331</v>
      </c>
    </row>
    <row r="7859" spans="1:16" ht="51">
      <c r="A7859" s="126">
        <v>513</v>
      </c>
      <c r="B7859" s="126"/>
      <c r="C7859" s="127" t="s">
        <v>201</v>
      </c>
      <c r="D7859" s="204">
        <v>43077</v>
      </c>
      <c r="E7859" s="126" t="s">
        <v>14860</v>
      </c>
      <c r="F7859" s="126" t="s">
        <v>15</v>
      </c>
      <c r="G7859" s="126">
        <v>614638</v>
      </c>
      <c r="H7859" s="126"/>
      <c r="I7859" s="130" t="s">
        <v>12129</v>
      </c>
      <c r="J7859" s="126"/>
      <c r="K7859" s="126"/>
      <c r="L7859" s="126"/>
      <c r="M7859" s="126"/>
      <c r="N7859" s="226">
        <v>50</v>
      </c>
      <c r="O7859" s="226">
        <v>0</v>
      </c>
      <c r="P7859" s="126" t="s">
        <v>1331</v>
      </c>
    </row>
    <row r="7860" spans="1:16" ht="51">
      <c r="A7860" s="126">
        <v>513</v>
      </c>
      <c r="B7860" s="126"/>
      <c r="C7860" s="127" t="s">
        <v>201</v>
      </c>
      <c r="D7860" s="204">
        <v>43077</v>
      </c>
      <c r="E7860" s="126" t="s">
        <v>14861</v>
      </c>
      <c r="F7860" s="126" t="s">
        <v>15</v>
      </c>
      <c r="G7860" s="126">
        <v>614640</v>
      </c>
      <c r="H7860" s="126"/>
      <c r="I7860" s="130" t="s">
        <v>12129</v>
      </c>
      <c r="J7860" s="126"/>
      <c r="K7860" s="126"/>
      <c r="L7860" s="126"/>
      <c r="M7860" s="126"/>
      <c r="N7860" s="226">
        <v>50</v>
      </c>
      <c r="O7860" s="226">
        <v>0</v>
      </c>
      <c r="P7860" s="126" t="s">
        <v>1331</v>
      </c>
    </row>
    <row r="7861" spans="1:16" ht="89.25">
      <c r="A7861" s="126">
        <v>594</v>
      </c>
      <c r="B7861" s="126"/>
      <c r="C7861" s="127" t="s">
        <v>113</v>
      </c>
      <c r="D7861" s="204">
        <v>43077</v>
      </c>
      <c r="E7861" s="126" t="s">
        <v>14862</v>
      </c>
      <c r="F7861" s="126" t="s">
        <v>15</v>
      </c>
      <c r="G7861" s="126">
        <v>3844</v>
      </c>
      <c r="H7861" s="126"/>
      <c r="I7861" s="130" t="s">
        <v>17757</v>
      </c>
      <c r="J7861" s="126"/>
      <c r="K7861" s="126"/>
      <c r="L7861" s="126"/>
      <c r="M7861" s="126"/>
      <c r="N7861" s="226">
        <v>271.99</v>
      </c>
      <c r="O7861" s="226">
        <v>0</v>
      </c>
      <c r="P7861" s="126" t="s">
        <v>1331</v>
      </c>
    </row>
    <row r="7862" spans="1:16" ht="89.25">
      <c r="A7862" s="126">
        <v>25</v>
      </c>
      <c r="B7862" s="126"/>
      <c r="C7862" s="127" t="s">
        <v>695</v>
      </c>
      <c r="D7862" s="204">
        <v>43077</v>
      </c>
      <c r="E7862" s="126" t="s">
        <v>14863</v>
      </c>
      <c r="F7862" s="126" t="s">
        <v>15</v>
      </c>
      <c r="G7862" s="126">
        <v>3845</v>
      </c>
      <c r="H7862" s="126"/>
      <c r="I7862" s="130" t="s">
        <v>17758</v>
      </c>
      <c r="J7862" s="126"/>
      <c r="K7862" s="126"/>
      <c r="L7862" s="126"/>
      <c r="M7862" s="126"/>
      <c r="N7862" s="226">
        <v>555.86</v>
      </c>
      <c r="O7862" s="226">
        <v>0</v>
      </c>
      <c r="P7862" s="126" t="s">
        <v>1331</v>
      </c>
    </row>
    <row r="7863" spans="1:16" ht="51">
      <c r="A7863" s="126">
        <v>10</v>
      </c>
      <c r="B7863" s="126"/>
      <c r="C7863" s="127" t="s">
        <v>691</v>
      </c>
      <c r="D7863" s="204">
        <v>43077</v>
      </c>
      <c r="E7863" s="126" t="s">
        <v>14864</v>
      </c>
      <c r="F7863" s="126" t="s">
        <v>15</v>
      </c>
      <c r="G7863" s="126">
        <v>614746</v>
      </c>
      <c r="H7863" s="126"/>
      <c r="I7863" s="130" t="s">
        <v>17759</v>
      </c>
      <c r="J7863" s="126"/>
      <c r="K7863" s="126"/>
      <c r="L7863" s="126"/>
      <c r="M7863" s="126"/>
      <c r="N7863" s="226">
        <v>50</v>
      </c>
      <c r="O7863" s="226">
        <v>0</v>
      </c>
      <c r="P7863" s="126" t="s">
        <v>1331</v>
      </c>
    </row>
    <row r="7864" spans="1:16" ht="51">
      <c r="A7864" s="126">
        <v>10</v>
      </c>
      <c r="B7864" s="126"/>
      <c r="C7864" s="127" t="s">
        <v>691</v>
      </c>
      <c r="D7864" s="204">
        <v>43077</v>
      </c>
      <c r="E7864" s="126" t="s">
        <v>14865</v>
      </c>
      <c r="F7864" s="126" t="s">
        <v>15</v>
      </c>
      <c r="G7864" s="126">
        <v>614748</v>
      </c>
      <c r="H7864" s="126"/>
      <c r="I7864" s="130" t="s">
        <v>17760</v>
      </c>
      <c r="J7864" s="126"/>
      <c r="K7864" s="126"/>
      <c r="L7864" s="126"/>
      <c r="M7864" s="126"/>
      <c r="N7864" s="226">
        <v>50</v>
      </c>
      <c r="O7864" s="226">
        <v>0</v>
      </c>
      <c r="P7864" s="126" t="s">
        <v>1331</v>
      </c>
    </row>
    <row r="7865" spans="1:16" ht="76.5">
      <c r="A7865" s="126">
        <v>291</v>
      </c>
      <c r="B7865" s="126"/>
      <c r="C7865" s="127" t="s">
        <v>795</v>
      </c>
      <c r="D7865" s="204">
        <v>43077</v>
      </c>
      <c r="E7865" s="126" t="s">
        <v>14866</v>
      </c>
      <c r="F7865" s="126" t="s">
        <v>11</v>
      </c>
      <c r="G7865" s="126">
        <v>614762</v>
      </c>
      <c r="H7865" s="126"/>
      <c r="I7865" s="130" t="s">
        <v>17761</v>
      </c>
      <c r="J7865" s="126"/>
      <c r="K7865" s="126"/>
      <c r="L7865" s="126"/>
      <c r="M7865" s="126"/>
      <c r="N7865" s="226">
        <v>50</v>
      </c>
      <c r="O7865" s="226">
        <v>0</v>
      </c>
      <c r="P7865" s="126" t="s">
        <v>1331</v>
      </c>
    </row>
    <row r="7866" spans="1:16" ht="76.5">
      <c r="A7866" s="126">
        <v>291</v>
      </c>
      <c r="B7866" s="126"/>
      <c r="C7866" s="127" t="s">
        <v>795</v>
      </c>
      <c r="D7866" s="204">
        <v>43077</v>
      </c>
      <c r="E7866" s="126" t="s">
        <v>14867</v>
      </c>
      <c r="F7866" s="126" t="s">
        <v>11</v>
      </c>
      <c r="G7866" s="126">
        <v>614767</v>
      </c>
      <c r="H7866" s="126"/>
      <c r="I7866" s="130" t="s">
        <v>17762</v>
      </c>
      <c r="J7866" s="126"/>
      <c r="K7866" s="126"/>
      <c r="L7866" s="126"/>
      <c r="M7866" s="126"/>
      <c r="N7866" s="226">
        <v>50</v>
      </c>
      <c r="O7866" s="226">
        <v>0</v>
      </c>
      <c r="P7866" s="126" t="s">
        <v>1331</v>
      </c>
    </row>
    <row r="7867" spans="1:16" ht="63.75">
      <c r="A7867" s="126">
        <v>86</v>
      </c>
      <c r="B7867" s="126"/>
      <c r="C7867" s="127" t="s">
        <v>711</v>
      </c>
      <c r="D7867" s="204">
        <v>43077</v>
      </c>
      <c r="E7867" s="126" t="s">
        <v>14868</v>
      </c>
      <c r="F7867" s="126" t="s">
        <v>15</v>
      </c>
      <c r="G7867" s="126">
        <v>615166</v>
      </c>
      <c r="H7867" s="126"/>
      <c r="I7867" s="130" t="s">
        <v>17763</v>
      </c>
      <c r="J7867" s="126"/>
      <c r="K7867" s="126"/>
      <c r="L7867" s="126"/>
      <c r="M7867" s="126"/>
      <c r="N7867" s="226">
        <v>50</v>
      </c>
      <c r="O7867" s="226">
        <v>0</v>
      </c>
      <c r="P7867" s="126" t="s">
        <v>1331</v>
      </c>
    </row>
    <row r="7868" spans="1:16" ht="63.75">
      <c r="A7868" s="126">
        <v>340</v>
      </c>
      <c r="B7868" s="126"/>
      <c r="C7868" s="127" t="s">
        <v>815</v>
      </c>
      <c r="D7868" s="204">
        <v>43077</v>
      </c>
      <c r="E7868" s="126" t="s">
        <v>14869</v>
      </c>
      <c r="F7868" s="126" t="s">
        <v>15</v>
      </c>
      <c r="G7868" s="126">
        <v>615170</v>
      </c>
      <c r="H7868" s="126"/>
      <c r="I7868" s="130" t="s">
        <v>17764</v>
      </c>
      <c r="J7868" s="126"/>
      <c r="K7868" s="126"/>
      <c r="L7868" s="126"/>
      <c r="M7868" s="126"/>
      <c r="N7868" s="226">
        <v>50</v>
      </c>
      <c r="O7868" s="226">
        <v>0</v>
      </c>
      <c r="P7868" s="126" t="s">
        <v>1331</v>
      </c>
    </row>
    <row r="7869" spans="1:16" ht="76.5">
      <c r="A7869" s="126">
        <v>25</v>
      </c>
      <c r="B7869" s="126"/>
      <c r="C7869" s="127" t="s">
        <v>695</v>
      </c>
      <c r="D7869" s="204">
        <v>43077</v>
      </c>
      <c r="E7869" s="126" t="s">
        <v>14870</v>
      </c>
      <c r="F7869" s="126" t="s">
        <v>1368</v>
      </c>
      <c r="G7869" s="126">
        <v>15858181</v>
      </c>
      <c r="H7869" s="126"/>
      <c r="I7869" s="130" t="s">
        <v>17765</v>
      </c>
      <c r="J7869" s="126"/>
      <c r="K7869" s="126"/>
      <c r="L7869" s="126"/>
      <c r="M7869" s="126"/>
      <c r="N7869" s="226">
        <v>1412476.31</v>
      </c>
      <c r="O7869" s="226">
        <v>0</v>
      </c>
      <c r="P7869" s="126" t="s">
        <v>1331</v>
      </c>
    </row>
    <row r="7870" spans="1:16" ht="51">
      <c r="A7870" s="126">
        <v>47</v>
      </c>
      <c r="B7870" s="126"/>
      <c r="C7870" s="127" t="s">
        <v>700</v>
      </c>
      <c r="D7870" s="204">
        <v>43080</v>
      </c>
      <c r="E7870" s="126" t="s">
        <v>14871</v>
      </c>
      <c r="F7870" s="126" t="s">
        <v>6</v>
      </c>
      <c r="G7870" s="126">
        <v>616244</v>
      </c>
      <c r="H7870" s="126"/>
      <c r="I7870" s="130" t="s">
        <v>17766</v>
      </c>
      <c r="J7870" s="126"/>
      <c r="K7870" s="126"/>
      <c r="L7870" s="126"/>
      <c r="M7870" s="126"/>
      <c r="N7870" s="226">
        <v>0</v>
      </c>
      <c r="O7870" s="226">
        <v>1074728.01</v>
      </c>
      <c r="P7870" s="126" t="s">
        <v>1331</v>
      </c>
    </row>
    <row r="7871" spans="1:16" ht="76.5">
      <c r="A7871" s="126">
        <v>41</v>
      </c>
      <c r="B7871" s="126"/>
      <c r="C7871" s="127" t="s">
        <v>698</v>
      </c>
      <c r="D7871" s="204">
        <v>43080</v>
      </c>
      <c r="E7871" s="126" t="s">
        <v>14872</v>
      </c>
      <c r="F7871" s="126" t="s">
        <v>6</v>
      </c>
      <c r="G7871" s="126">
        <v>616257</v>
      </c>
      <c r="H7871" s="126"/>
      <c r="I7871" s="130" t="s">
        <v>17767</v>
      </c>
      <c r="J7871" s="126"/>
      <c r="K7871" s="126"/>
      <c r="L7871" s="126"/>
      <c r="M7871" s="126"/>
      <c r="N7871" s="226">
        <v>0</v>
      </c>
      <c r="O7871" s="226">
        <v>3999794.21</v>
      </c>
      <c r="P7871" s="126" t="s">
        <v>1331</v>
      </c>
    </row>
    <row r="7872" spans="1:16" ht="76.5">
      <c r="A7872" s="126">
        <v>373</v>
      </c>
      <c r="B7872" s="126"/>
      <c r="C7872" s="127" t="s">
        <v>1273</v>
      </c>
      <c r="D7872" s="204">
        <v>43080</v>
      </c>
      <c r="E7872" s="126" t="s">
        <v>14873</v>
      </c>
      <c r="F7872" s="126" t="s">
        <v>1368</v>
      </c>
      <c r="G7872" s="126">
        <v>15876417</v>
      </c>
      <c r="H7872" s="126"/>
      <c r="I7872" s="130" t="s">
        <v>17768</v>
      </c>
      <c r="J7872" s="126"/>
      <c r="K7872" s="126"/>
      <c r="L7872" s="126"/>
      <c r="M7872" s="126"/>
      <c r="N7872" s="226">
        <v>0</v>
      </c>
      <c r="O7872" s="226">
        <v>2167235.81</v>
      </c>
      <c r="P7872" s="126" t="s">
        <v>1331</v>
      </c>
    </row>
    <row r="7873" spans="1:16" ht="76.5">
      <c r="A7873" s="126">
        <v>291</v>
      </c>
      <c r="B7873" s="126"/>
      <c r="C7873" s="127" t="s">
        <v>795</v>
      </c>
      <c r="D7873" s="204">
        <v>43080</v>
      </c>
      <c r="E7873" s="126" t="s">
        <v>14874</v>
      </c>
      <c r="F7873" s="126" t="s">
        <v>6</v>
      </c>
      <c r="G7873" s="126">
        <v>917709</v>
      </c>
      <c r="H7873" s="126"/>
      <c r="I7873" s="130" t="s">
        <v>17769</v>
      </c>
      <c r="J7873" s="126"/>
      <c r="K7873" s="126"/>
      <c r="L7873" s="126"/>
      <c r="M7873" s="126"/>
      <c r="N7873" s="226">
        <v>0</v>
      </c>
      <c r="O7873" s="226">
        <v>17600</v>
      </c>
      <c r="P7873" s="126" t="s">
        <v>1331</v>
      </c>
    </row>
    <row r="7874" spans="1:16" ht="63.75">
      <c r="A7874" s="126" t="s">
        <v>621</v>
      </c>
      <c r="B7874" s="126"/>
      <c r="C7874" s="127" t="s">
        <v>715</v>
      </c>
      <c r="D7874" s="204">
        <v>43080</v>
      </c>
      <c r="E7874" s="126" t="s">
        <v>14875</v>
      </c>
      <c r="F7874" s="126" t="s">
        <v>6</v>
      </c>
      <c r="G7874" s="126">
        <v>917985</v>
      </c>
      <c r="H7874" s="126"/>
      <c r="I7874" s="130" t="s">
        <v>17770</v>
      </c>
      <c r="J7874" s="126"/>
      <c r="K7874" s="126"/>
      <c r="L7874" s="126"/>
      <c r="M7874" s="126"/>
      <c r="N7874" s="226">
        <v>0</v>
      </c>
      <c r="O7874" s="226">
        <v>2516681.87</v>
      </c>
      <c r="P7874" s="126" t="s">
        <v>1331</v>
      </c>
    </row>
    <row r="7875" spans="1:16" ht="102">
      <c r="A7875" s="126" t="s">
        <v>620</v>
      </c>
      <c r="B7875" s="126"/>
      <c r="C7875" s="127" t="s">
        <v>714</v>
      </c>
      <c r="D7875" s="204">
        <v>43080</v>
      </c>
      <c r="E7875" s="126" t="s">
        <v>14876</v>
      </c>
      <c r="F7875" s="126" t="s">
        <v>6</v>
      </c>
      <c r="G7875" s="126">
        <v>906928</v>
      </c>
      <c r="H7875" s="126"/>
      <c r="I7875" s="130" t="s">
        <v>17771</v>
      </c>
      <c r="J7875" s="126"/>
      <c r="K7875" s="126"/>
      <c r="L7875" s="126"/>
      <c r="M7875" s="126"/>
      <c r="N7875" s="226">
        <v>0</v>
      </c>
      <c r="O7875" s="226">
        <v>6639.65</v>
      </c>
      <c r="P7875" s="126" t="s">
        <v>1331</v>
      </c>
    </row>
    <row r="7876" spans="1:16" ht="76.5">
      <c r="A7876" s="126" t="s">
        <v>620</v>
      </c>
      <c r="B7876" s="126"/>
      <c r="C7876" s="127" t="s">
        <v>714</v>
      </c>
      <c r="D7876" s="204">
        <v>43080</v>
      </c>
      <c r="E7876" s="126" t="s">
        <v>14877</v>
      </c>
      <c r="F7876" s="126" t="s">
        <v>6</v>
      </c>
      <c r="G7876" s="126">
        <v>907008</v>
      </c>
      <c r="H7876" s="126"/>
      <c r="I7876" s="130" t="s">
        <v>17772</v>
      </c>
      <c r="J7876" s="126"/>
      <c r="K7876" s="126"/>
      <c r="L7876" s="126"/>
      <c r="M7876" s="126"/>
      <c r="N7876" s="226">
        <v>0</v>
      </c>
      <c r="O7876" s="226">
        <v>1063945.28</v>
      </c>
      <c r="P7876" s="126" t="s">
        <v>1331</v>
      </c>
    </row>
    <row r="7877" spans="1:16" ht="63.75">
      <c r="A7877" s="126">
        <v>222</v>
      </c>
      <c r="B7877" s="126"/>
      <c r="C7877" s="127" t="s">
        <v>765</v>
      </c>
      <c r="D7877" s="204">
        <v>43080</v>
      </c>
      <c r="E7877" s="126" t="s">
        <v>14878</v>
      </c>
      <c r="F7877" s="126" t="s">
        <v>6</v>
      </c>
      <c r="G7877" s="126">
        <v>907020</v>
      </c>
      <c r="H7877" s="126"/>
      <c r="I7877" s="130" t="s">
        <v>17773</v>
      </c>
      <c r="J7877" s="126"/>
      <c r="K7877" s="126"/>
      <c r="L7877" s="126"/>
      <c r="M7877" s="126"/>
      <c r="N7877" s="226">
        <v>0</v>
      </c>
      <c r="O7877" s="226">
        <v>271902.96000000002</v>
      </c>
      <c r="P7877" s="126" t="s">
        <v>1331</v>
      </c>
    </row>
    <row r="7878" spans="1:16" ht="76.5">
      <c r="A7878" s="126">
        <v>513</v>
      </c>
      <c r="B7878" s="126"/>
      <c r="C7878" s="127" t="s">
        <v>201</v>
      </c>
      <c r="D7878" s="204">
        <v>43080</v>
      </c>
      <c r="E7878" s="126" t="s">
        <v>14879</v>
      </c>
      <c r="F7878" s="126" t="s">
        <v>11</v>
      </c>
      <c r="G7878" s="126">
        <v>906977</v>
      </c>
      <c r="H7878" s="126"/>
      <c r="I7878" s="130" t="s">
        <v>17774</v>
      </c>
      <c r="J7878" s="126"/>
      <c r="K7878" s="126"/>
      <c r="L7878" s="126"/>
      <c r="M7878" s="126"/>
      <c r="N7878" s="226">
        <v>270</v>
      </c>
      <c r="O7878" s="226">
        <v>0</v>
      </c>
      <c r="P7878" s="126" t="s">
        <v>1331</v>
      </c>
    </row>
    <row r="7879" spans="1:16" ht="76.5">
      <c r="A7879" s="126" t="s">
        <v>620</v>
      </c>
      <c r="B7879" s="126"/>
      <c r="C7879" s="127" t="s">
        <v>714</v>
      </c>
      <c r="D7879" s="204">
        <v>43080</v>
      </c>
      <c r="E7879" s="126" t="s">
        <v>14880</v>
      </c>
      <c r="F7879" s="126" t="s">
        <v>11</v>
      </c>
      <c r="G7879" s="126">
        <v>907008</v>
      </c>
      <c r="H7879" s="126"/>
      <c r="I7879" s="130" t="s">
        <v>17775</v>
      </c>
      <c r="J7879" s="126"/>
      <c r="K7879" s="126"/>
      <c r="L7879" s="126"/>
      <c r="M7879" s="126"/>
      <c r="N7879" s="226">
        <v>50</v>
      </c>
      <c r="O7879" s="226">
        <v>0</v>
      </c>
      <c r="P7879" s="126" t="s">
        <v>1331</v>
      </c>
    </row>
    <row r="7880" spans="1:16" ht="63.75">
      <c r="A7880" s="126">
        <v>222</v>
      </c>
      <c r="B7880" s="126"/>
      <c r="C7880" s="127" t="s">
        <v>765</v>
      </c>
      <c r="D7880" s="204">
        <v>43080</v>
      </c>
      <c r="E7880" s="126" t="s">
        <v>14881</v>
      </c>
      <c r="F7880" s="126" t="s">
        <v>11</v>
      </c>
      <c r="G7880" s="126">
        <v>907020</v>
      </c>
      <c r="H7880" s="126"/>
      <c r="I7880" s="130" t="s">
        <v>17776</v>
      </c>
      <c r="J7880" s="126"/>
      <c r="K7880" s="126"/>
      <c r="L7880" s="126"/>
      <c r="M7880" s="126"/>
      <c r="N7880" s="226">
        <v>50</v>
      </c>
      <c r="O7880" s="226">
        <v>0</v>
      </c>
      <c r="P7880" s="126" t="s">
        <v>1331</v>
      </c>
    </row>
    <row r="7881" spans="1:16" ht="63.75">
      <c r="A7881" s="126">
        <v>119</v>
      </c>
      <c r="B7881" s="126"/>
      <c r="C7881" s="127" t="s">
        <v>724</v>
      </c>
      <c r="D7881" s="204">
        <v>43080</v>
      </c>
      <c r="E7881" s="126" t="s">
        <v>14882</v>
      </c>
      <c r="F7881" s="126" t="s">
        <v>15</v>
      </c>
      <c r="G7881" s="126">
        <v>3846</v>
      </c>
      <c r="H7881" s="126"/>
      <c r="I7881" s="130" t="s">
        <v>17777</v>
      </c>
      <c r="J7881" s="126"/>
      <c r="K7881" s="126"/>
      <c r="L7881" s="126"/>
      <c r="M7881" s="126"/>
      <c r="N7881" s="226">
        <v>44227.51</v>
      </c>
      <c r="O7881" s="226">
        <v>0</v>
      </c>
      <c r="P7881" s="126" t="s">
        <v>1331</v>
      </c>
    </row>
    <row r="7882" spans="1:16" ht="63.75">
      <c r="A7882" s="126">
        <v>119</v>
      </c>
      <c r="B7882" s="126"/>
      <c r="C7882" s="127" t="s">
        <v>724</v>
      </c>
      <c r="D7882" s="204">
        <v>43080</v>
      </c>
      <c r="E7882" s="126" t="s">
        <v>14883</v>
      </c>
      <c r="F7882" s="126" t="s">
        <v>15</v>
      </c>
      <c r="G7882" s="126">
        <v>3847</v>
      </c>
      <c r="H7882" s="126"/>
      <c r="I7882" s="130" t="s">
        <v>17778</v>
      </c>
      <c r="J7882" s="126"/>
      <c r="K7882" s="126"/>
      <c r="L7882" s="126"/>
      <c r="M7882" s="126"/>
      <c r="N7882" s="226">
        <v>242915.06</v>
      </c>
      <c r="O7882" s="226">
        <v>0</v>
      </c>
      <c r="P7882" s="126" t="s">
        <v>1331</v>
      </c>
    </row>
    <row r="7883" spans="1:16" ht="51">
      <c r="A7883" s="126">
        <v>513</v>
      </c>
      <c r="B7883" s="126"/>
      <c r="C7883" s="127" t="s">
        <v>201</v>
      </c>
      <c r="D7883" s="204">
        <v>43080</v>
      </c>
      <c r="E7883" s="126" t="s">
        <v>14884</v>
      </c>
      <c r="F7883" s="126" t="s">
        <v>15</v>
      </c>
      <c r="G7883" s="126">
        <v>615549</v>
      </c>
      <c r="H7883" s="126"/>
      <c r="I7883" s="130" t="s">
        <v>8559</v>
      </c>
      <c r="J7883" s="126"/>
      <c r="K7883" s="126"/>
      <c r="L7883" s="126"/>
      <c r="M7883" s="126"/>
      <c r="N7883" s="226">
        <v>50</v>
      </c>
      <c r="O7883" s="226">
        <v>0</v>
      </c>
      <c r="P7883" s="126" t="s">
        <v>1331</v>
      </c>
    </row>
    <row r="7884" spans="1:16" ht="51">
      <c r="A7884" s="126">
        <v>86</v>
      </c>
      <c r="B7884" s="126"/>
      <c r="C7884" s="127" t="s">
        <v>711</v>
      </c>
      <c r="D7884" s="204">
        <v>43080</v>
      </c>
      <c r="E7884" s="126" t="s">
        <v>14885</v>
      </c>
      <c r="F7884" s="126" t="s">
        <v>15</v>
      </c>
      <c r="G7884" s="126">
        <v>615800</v>
      </c>
      <c r="H7884" s="126"/>
      <c r="I7884" s="130" t="s">
        <v>17779</v>
      </c>
      <c r="J7884" s="126"/>
      <c r="K7884" s="126"/>
      <c r="L7884" s="126"/>
      <c r="M7884" s="126"/>
      <c r="N7884" s="226">
        <v>50</v>
      </c>
      <c r="O7884" s="226">
        <v>0</v>
      </c>
      <c r="P7884" s="126" t="s">
        <v>1331</v>
      </c>
    </row>
    <row r="7885" spans="1:16" ht="76.5">
      <c r="A7885" s="126">
        <v>10</v>
      </c>
      <c r="B7885" s="126"/>
      <c r="C7885" s="127" t="s">
        <v>691</v>
      </c>
      <c r="D7885" s="204">
        <v>43080</v>
      </c>
      <c r="E7885" s="126" t="s">
        <v>14886</v>
      </c>
      <c r="F7885" s="126" t="s">
        <v>15</v>
      </c>
      <c r="G7885" s="126">
        <v>3852</v>
      </c>
      <c r="H7885" s="126"/>
      <c r="I7885" s="130" t="s">
        <v>17780</v>
      </c>
      <c r="J7885" s="126"/>
      <c r="K7885" s="126"/>
      <c r="L7885" s="126"/>
      <c r="M7885" s="126"/>
      <c r="N7885" s="226">
        <v>550.99</v>
      </c>
      <c r="O7885" s="226">
        <v>0</v>
      </c>
      <c r="P7885" s="126" t="s">
        <v>1331</v>
      </c>
    </row>
    <row r="7886" spans="1:16" ht="102">
      <c r="A7886" s="126">
        <v>10</v>
      </c>
      <c r="B7886" s="126"/>
      <c r="C7886" s="127" t="s">
        <v>691</v>
      </c>
      <c r="D7886" s="204">
        <v>43080</v>
      </c>
      <c r="E7886" s="126" t="s">
        <v>14887</v>
      </c>
      <c r="F7886" s="126" t="s">
        <v>15</v>
      </c>
      <c r="G7886" s="126">
        <v>3853</v>
      </c>
      <c r="H7886" s="126"/>
      <c r="I7886" s="130" t="s">
        <v>17781</v>
      </c>
      <c r="J7886" s="126"/>
      <c r="K7886" s="126"/>
      <c r="L7886" s="126"/>
      <c r="M7886" s="126"/>
      <c r="N7886" s="226">
        <v>359.73</v>
      </c>
      <c r="O7886" s="226">
        <v>0</v>
      </c>
      <c r="P7886" s="126" t="s">
        <v>1331</v>
      </c>
    </row>
    <row r="7887" spans="1:16" ht="89.25">
      <c r="A7887" s="126">
        <v>10</v>
      </c>
      <c r="B7887" s="126"/>
      <c r="C7887" s="127" t="s">
        <v>691</v>
      </c>
      <c r="D7887" s="204">
        <v>43080</v>
      </c>
      <c r="E7887" s="126" t="s">
        <v>14888</v>
      </c>
      <c r="F7887" s="126" t="s">
        <v>15</v>
      </c>
      <c r="G7887" s="126">
        <v>3848</v>
      </c>
      <c r="H7887" s="126"/>
      <c r="I7887" s="130" t="s">
        <v>17782</v>
      </c>
      <c r="J7887" s="126"/>
      <c r="K7887" s="126"/>
      <c r="L7887" s="126"/>
      <c r="M7887" s="126"/>
      <c r="N7887" s="226">
        <v>361.1</v>
      </c>
      <c r="O7887" s="226">
        <v>0</v>
      </c>
      <c r="P7887" s="126" t="s">
        <v>1331</v>
      </c>
    </row>
    <row r="7888" spans="1:16" ht="102">
      <c r="A7888" s="126">
        <v>10</v>
      </c>
      <c r="B7888" s="126"/>
      <c r="C7888" s="127" t="s">
        <v>691</v>
      </c>
      <c r="D7888" s="204">
        <v>43080</v>
      </c>
      <c r="E7888" s="126" t="s">
        <v>14889</v>
      </c>
      <c r="F7888" s="126" t="s">
        <v>15</v>
      </c>
      <c r="G7888" s="126">
        <v>3854</v>
      </c>
      <c r="H7888" s="126"/>
      <c r="I7888" s="130" t="s">
        <v>17783</v>
      </c>
      <c r="J7888" s="126"/>
      <c r="K7888" s="126"/>
      <c r="L7888" s="126"/>
      <c r="M7888" s="126"/>
      <c r="N7888" s="226">
        <v>308.76</v>
      </c>
      <c r="O7888" s="226">
        <v>0</v>
      </c>
      <c r="P7888" s="126" t="s">
        <v>1331</v>
      </c>
    </row>
    <row r="7889" spans="1:16" ht="89.25">
      <c r="A7889" s="126">
        <v>10</v>
      </c>
      <c r="B7889" s="126"/>
      <c r="C7889" s="127" t="s">
        <v>691</v>
      </c>
      <c r="D7889" s="204">
        <v>43080</v>
      </c>
      <c r="E7889" s="126" t="s">
        <v>14890</v>
      </c>
      <c r="F7889" s="126" t="s">
        <v>15</v>
      </c>
      <c r="G7889" s="126">
        <v>3849</v>
      </c>
      <c r="H7889" s="126"/>
      <c r="I7889" s="130" t="s">
        <v>17784</v>
      </c>
      <c r="J7889" s="126"/>
      <c r="K7889" s="126"/>
      <c r="L7889" s="126"/>
      <c r="M7889" s="126"/>
      <c r="N7889" s="226">
        <v>24755.86</v>
      </c>
      <c r="O7889" s="226">
        <v>0</v>
      </c>
      <c r="P7889" s="126" t="s">
        <v>1331</v>
      </c>
    </row>
    <row r="7890" spans="1:16" ht="63.75">
      <c r="A7890" s="126">
        <v>10</v>
      </c>
      <c r="B7890" s="126"/>
      <c r="C7890" s="127" t="s">
        <v>691</v>
      </c>
      <c r="D7890" s="204">
        <v>43080</v>
      </c>
      <c r="E7890" s="126" t="s">
        <v>14891</v>
      </c>
      <c r="F7890" s="126" t="s">
        <v>15</v>
      </c>
      <c r="G7890" s="126">
        <v>3851</v>
      </c>
      <c r="H7890" s="126"/>
      <c r="I7890" s="130" t="s">
        <v>17785</v>
      </c>
      <c r="J7890" s="126"/>
      <c r="K7890" s="126"/>
      <c r="L7890" s="126"/>
      <c r="M7890" s="126"/>
      <c r="N7890" s="226">
        <v>2895.11</v>
      </c>
      <c r="O7890" s="226">
        <v>0</v>
      </c>
      <c r="P7890" s="126" t="s">
        <v>1331</v>
      </c>
    </row>
    <row r="7891" spans="1:16" ht="89.25">
      <c r="A7891" s="126">
        <v>10</v>
      </c>
      <c r="B7891" s="126"/>
      <c r="C7891" s="127" t="s">
        <v>691</v>
      </c>
      <c r="D7891" s="204">
        <v>43080</v>
      </c>
      <c r="E7891" s="126" t="s">
        <v>14892</v>
      </c>
      <c r="F7891" s="126" t="s">
        <v>15</v>
      </c>
      <c r="G7891" s="126">
        <v>3855</v>
      </c>
      <c r="H7891" s="126"/>
      <c r="I7891" s="130" t="s">
        <v>17786</v>
      </c>
      <c r="J7891" s="126"/>
      <c r="K7891" s="126"/>
      <c r="L7891" s="126"/>
      <c r="M7891" s="126"/>
      <c r="N7891" s="226">
        <v>3759.27</v>
      </c>
      <c r="O7891" s="226">
        <v>0</v>
      </c>
      <c r="P7891" s="126" t="s">
        <v>1331</v>
      </c>
    </row>
    <row r="7892" spans="1:16" ht="89.25">
      <c r="A7892" s="126">
        <v>10</v>
      </c>
      <c r="B7892" s="126"/>
      <c r="C7892" s="127" t="s">
        <v>691</v>
      </c>
      <c r="D7892" s="204">
        <v>43080</v>
      </c>
      <c r="E7892" s="126" t="s">
        <v>14893</v>
      </c>
      <c r="F7892" s="126" t="s">
        <v>15</v>
      </c>
      <c r="G7892" s="126">
        <v>3850</v>
      </c>
      <c r="H7892" s="126"/>
      <c r="I7892" s="130" t="s">
        <v>17787</v>
      </c>
      <c r="J7892" s="126"/>
      <c r="K7892" s="126"/>
      <c r="L7892" s="126"/>
      <c r="M7892" s="126"/>
      <c r="N7892" s="226">
        <v>2131.73</v>
      </c>
      <c r="O7892" s="226">
        <v>0</v>
      </c>
      <c r="P7892" s="126" t="s">
        <v>1331</v>
      </c>
    </row>
    <row r="7893" spans="1:16" ht="51">
      <c r="A7893" s="126">
        <v>47</v>
      </c>
      <c r="B7893" s="126"/>
      <c r="C7893" s="127" t="s">
        <v>700</v>
      </c>
      <c r="D7893" s="204">
        <v>43080</v>
      </c>
      <c r="E7893" s="126" t="s">
        <v>14894</v>
      </c>
      <c r="F7893" s="126" t="s">
        <v>15</v>
      </c>
      <c r="G7893" s="126">
        <v>616245</v>
      </c>
      <c r="H7893" s="126"/>
      <c r="I7893" s="130" t="s">
        <v>17788</v>
      </c>
      <c r="J7893" s="126"/>
      <c r="K7893" s="126"/>
      <c r="L7893" s="126"/>
      <c r="M7893" s="126"/>
      <c r="N7893" s="226">
        <v>50</v>
      </c>
      <c r="O7893" s="226">
        <v>0</v>
      </c>
      <c r="P7893" s="126" t="s">
        <v>1331</v>
      </c>
    </row>
    <row r="7894" spans="1:16" ht="63.75">
      <c r="A7894" s="126">
        <v>10</v>
      </c>
      <c r="B7894" s="126"/>
      <c r="C7894" s="127" t="s">
        <v>691</v>
      </c>
      <c r="D7894" s="204">
        <v>43080</v>
      </c>
      <c r="E7894" s="126" t="s">
        <v>14895</v>
      </c>
      <c r="F7894" s="126" t="s">
        <v>15</v>
      </c>
      <c r="G7894" s="126">
        <v>616249</v>
      </c>
      <c r="H7894" s="126"/>
      <c r="I7894" s="130" t="s">
        <v>17789</v>
      </c>
      <c r="J7894" s="126"/>
      <c r="K7894" s="126"/>
      <c r="L7894" s="126"/>
      <c r="M7894" s="126"/>
      <c r="N7894" s="226">
        <v>50</v>
      </c>
      <c r="O7894" s="226">
        <v>0</v>
      </c>
      <c r="P7894" s="126" t="s">
        <v>1331</v>
      </c>
    </row>
    <row r="7895" spans="1:16" ht="63.75">
      <c r="A7895" s="126">
        <v>10</v>
      </c>
      <c r="B7895" s="126"/>
      <c r="C7895" s="127" t="s">
        <v>691</v>
      </c>
      <c r="D7895" s="204">
        <v>43080</v>
      </c>
      <c r="E7895" s="126" t="s">
        <v>14896</v>
      </c>
      <c r="F7895" s="126" t="s">
        <v>15</v>
      </c>
      <c r="G7895" s="126">
        <v>616251</v>
      </c>
      <c r="H7895" s="126"/>
      <c r="I7895" s="130" t="s">
        <v>17790</v>
      </c>
      <c r="J7895" s="126"/>
      <c r="K7895" s="126"/>
      <c r="L7895" s="126"/>
      <c r="M7895" s="126"/>
      <c r="N7895" s="226">
        <v>50</v>
      </c>
      <c r="O7895" s="226">
        <v>0</v>
      </c>
      <c r="P7895" s="126" t="s">
        <v>1331</v>
      </c>
    </row>
    <row r="7896" spans="1:16" ht="63.75">
      <c r="A7896" s="126">
        <v>41</v>
      </c>
      <c r="B7896" s="126"/>
      <c r="C7896" s="127" t="s">
        <v>698</v>
      </c>
      <c r="D7896" s="204">
        <v>43080</v>
      </c>
      <c r="E7896" s="126" t="s">
        <v>14897</v>
      </c>
      <c r="F7896" s="126" t="s">
        <v>15</v>
      </c>
      <c r="G7896" s="126">
        <v>616258</v>
      </c>
      <c r="H7896" s="126"/>
      <c r="I7896" s="130" t="s">
        <v>17791</v>
      </c>
      <c r="J7896" s="126"/>
      <c r="K7896" s="126"/>
      <c r="L7896" s="126"/>
      <c r="M7896" s="126"/>
      <c r="N7896" s="226">
        <v>50</v>
      </c>
      <c r="O7896" s="226">
        <v>0</v>
      </c>
      <c r="P7896" s="126" t="s">
        <v>1331</v>
      </c>
    </row>
    <row r="7897" spans="1:16" ht="51">
      <c r="A7897" s="126">
        <v>513</v>
      </c>
      <c r="B7897" s="126"/>
      <c r="C7897" s="127" t="s">
        <v>201</v>
      </c>
      <c r="D7897" s="204">
        <v>43080</v>
      </c>
      <c r="E7897" s="126" t="s">
        <v>14898</v>
      </c>
      <c r="F7897" s="126" t="s">
        <v>15</v>
      </c>
      <c r="G7897" s="126">
        <v>616404</v>
      </c>
      <c r="H7897" s="126"/>
      <c r="I7897" s="130" t="s">
        <v>12030</v>
      </c>
      <c r="J7897" s="126"/>
      <c r="K7897" s="126"/>
      <c r="L7897" s="126"/>
      <c r="M7897" s="126"/>
      <c r="N7897" s="226">
        <v>50</v>
      </c>
      <c r="O7897" s="226">
        <v>0</v>
      </c>
      <c r="P7897" s="126" t="s">
        <v>1331</v>
      </c>
    </row>
    <row r="7898" spans="1:16" ht="51">
      <c r="A7898" s="126">
        <v>513</v>
      </c>
      <c r="B7898" s="126"/>
      <c r="C7898" s="127" t="s">
        <v>201</v>
      </c>
      <c r="D7898" s="204">
        <v>43080</v>
      </c>
      <c r="E7898" s="126" t="s">
        <v>14899</v>
      </c>
      <c r="F7898" s="126" t="s">
        <v>15</v>
      </c>
      <c r="G7898" s="126">
        <v>616407</v>
      </c>
      <c r="H7898" s="126"/>
      <c r="I7898" s="130" t="s">
        <v>17792</v>
      </c>
      <c r="J7898" s="126"/>
      <c r="K7898" s="126"/>
      <c r="L7898" s="126"/>
      <c r="M7898" s="126"/>
      <c r="N7898" s="226">
        <v>50</v>
      </c>
      <c r="O7898" s="226">
        <v>0</v>
      </c>
      <c r="P7898" s="126" t="s">
        <v>1331</v>
      </c>
    </row>
    <row r="7899" spans="1:16" ht="76.5">
      <c r="A7899" s="126">
        <v>25</v>
      </c>
      <c r="B7899" s="126"/>
      <c r="C7899" s="127" t="s">
        <v>695</v>
      </c>
      <c r="D7899" s="204">
        <v>43080</v>
      </c>
      <c r="E7899" s="126" t="s">
        <v>14900</v>
      </c>
      <c r="F7899" s="126" t="s">
        <v>1368</v>
      </c>
      <c r="G7899" s="126">
        <v>15862905</v>
      </c>
      <c r="H7899" s="126"/>
      <c r="I7899" s="130" t="s">
        <v>17793</v>
      </c>
      <c r="J7899" s="126"/>
      <c r="K7899" s="126"/>
      <c r="L7899" s="126"/>
      <c r="M7899" s="126"/>
      <c r="N7899" s="226">
        <v>1757707.63</v>
      </c>
      <c r="O7899" s="226">
        <v>0</v>
      </c>
      <c r="P7899" s="126" t="s">
        <v>1331</v>
      </c>
    </row>
    <row r="7900" spans="1:16" ht="76.5">
      <c r="A7900" s="126">
        <v>25</v>
      </c>
      <c r="B7900" s="126"/>
      <c r="C7900" s="127" t="s">
        <v>695</v>
      </c>
      <c r="D7900" s="204">
        <v>43080</v>
      </c>
      <c r="E7900" s="126" t="s">
        <v>14901</v>
      </c>
      <c r="F7900" s="126" t="s">
        <v>1368</v>
      </c>
      <c r="G7900" s="126">
        <v>15876709</v>
      </c>
      <c r="H7900" s="126"/>
      <c r="I7900" s="130" t="s">
        <v>17794</v>
      </c>
      <c r="J7900" s="126"/>
      <c r="K7900" s="126"/>
      <c r="L7900" s="126"/>
      <c r="M7900" s="126"/>
      <c r="N7900" s="226">
        <v>0.3</v>
      </c>
      <c r="O7900" s="226">
        <v>0</v>
      </c>
      <c r="P7900" s="126" t="s">
        <v>1331</v>
      </c>
    </row>
    <row r="7901" spans="1:16" ht="51">
      <c r="A7901" s="126">
        <v>340</v>
      </c>
      <c r="B7901" s="126"/>
      <c r="C7901" s="127" t="s">
        <v>815</v>
      </c>
      <c r="D7901" s="204">
        <v>43081</v>
      </c>
      <c r="E7901" s="126" t="s">
        <v>14902</v>
      </c>
      <c r="F7901" s="126" t="s">
        <v>6</v>
      </c>
      <c r="G7901" s="126">
        <v>617645</v>
      </c>
      <c r="H7901" s="126"/>
      <c r="I7901" s="130" t="s">
        <v>17795</v>
      </c>
      <c r="J7901" s="126"/>
      <c r="K7901" s="126"/>
      <c r="L7901" s="126"/>
      <c r="M7901" s="126"/>
      <c r="N7901" s="226">
        <v>0</v>
      </c>
      <c r="O7901" s="226">
        <v>24098.77</v>
      </c>
      <c r="P7901" s="126" t="s">
        <v>1331</v>
      </c>
    </row>
    <row r="7902" spans="1:16" ht="76.5">
      <c r="A7902" s="126" t="s">
        <v>621</v>
      </c>
      <c r="B7902" s="126"/>
      <c r="C7902" s="127" t="s">
        <v>715</v>
      </c>
      <c r="D7902" s="204">
        <v>43081</v>
      </c>
      <c r="E7902" s="126" t="s">
        <v>14903</v>
      </c>
      <c r="F7902" s="126" t="s">
        <v>6</v>
      </c>
      <c r="G7902" s="126">
        <v>918414</v>
      </c>
      <c r="H7902" s="126"/>
      <c r="I7902" s="130" t="s">
        <v>17796</v>
      </c>
      <c r="J7902" s="126"/>
      <c r="K7902" s="126"/>
      <c r="L7902" s="126"/>
      <c r="M7902" s="126"/>
      <c r="N7902" s="226">
        <v>0</v>
      </c>
      <c r="O7902" s="226">
        <v>64000</v>
      </c>
      <c r="P7902" s="126" t="s">
        <v>1331</v>
      </c>
    </row>
    <row r="7903" spans="1:16" ht="51">
      <c r="A7903" s="126">
        <v>342</v>
      </c>
      <c r="B7903" s="126"/>
      <c r="C7903" s="127" t="s">
        <v>817</v>
      </c>
      <c r="D7903" s="204">
        <v>43081</v>
      </c>
      <c r="E7903" s="126" t="s">
        <v>14904</v>
      </c>
      <c r="F7903" s="126" t="s">
        <v>6</v>
      </c>
      <c r="G7903" s="126">
        <v>918492</v>
      </c>
      <c r="H7903" s="126"/>
      <c r="I7903" s="130" t="s">
        <v>7061</v>
      </c>
      <c r="J7903" s="126"/>
      <c r="K7903" s="126"/>
      <c r="L7903" s="126"/>
      <c r="M7903" s="126"/>
      <c r="N7903" s="226">
        <v>0</v>
      </c>
      <c r="O7903" s="226">
        <v>4389899.99</v>
      </c>
      <c r="P7903" s="126" t="s">
        <v>1331</v>
      </c>
    </row>
    <row r="7904" spans="1:16" ht="76.5">
      <c r="A7904" s="126">
        <v>865</v>
      </c>
      <c r="B7904" s="126"/>
      <c r="C7904" s="127" t="s">
        <v>877</v>
      </c>
      <c r="D7904" s="204">
        <v>43081</v>
      </c>
      <c r="E7904" s="126" t="s">
        <v>14905</v>
      </c>
      <c r="F7904" s="126" t="s">
        <v>6</v>
      </c>
      <c r="G7904" s="126">
        <v>907126</v>
      </c>
      <c r="H7904" s="126"/>
      <c r="I7904" s="130" t="s">
        <v>17797</v>
      </c>
      <c r="J7904" s="126"/>
      <c r="K7904" s="126"/>
      <c r="L7904" s="126"/>
      <c r="M7904" s="126"/>
      <c r="N7904" s="226">
        <v>0</v>
      </c>
      <c r="O7904" s="226">
        <v>16377.92</v>
      </c>
      <c r="P7904" s="126" t="s">
        <v>1331</v>
      </c>
    </row>
    <row r="7905" spans="1:16" ht="51">
      <c r="A7905" s="126">
        <v>117</v>
      </c>
      <c r="B7905" s="126"/>
      <c r="C7905" s="127" t="s">
        <v>723</v>
      </c>
      <c r="D7905" s="204">
        <v>43081</v>
      </c>
      <c r="E7905" s="126" t="s">
        <v>14906</v>
      </c>
      <c r="F7905" s="126" t="s">
        <v>11</v>
      </c>
      <c r="G7905" s="126">
        <v>907261</v>
      </c>
      <c r="H7905" s="126"/>
      <c r="I7905" s="130" t="s">
        <v>17798</v>
      </c>
      <c r="J7905" s="126"/>
      <c r="K7905" s="126"/>
      <c r="L7905" s="126"/>
      <c r="M7905" s="126"/>
      <c r="N7905" s="226">
        <v>50</v>
      </c>
      <c r="O7905" s="226">
        <v>0</v>
      </c>
      <c r="P7905" s="126" t="s">
        <v>1331</v>
      </c>
    </row>
    <row r="7906" spans="1:16" ht="76.5">
      <c r="A7906" s="126">
        <v>25</v>
      </c>
      <c r="B7906" s="126"/>
      <c r="C7906" s="127" t="s">
        <v>695</v>
      </c>
      <c r="D7906" s="204">
        <v>43081</v>
      </c>
      <c r="E7906" s="126" t="s">
        <v>14907</v>
      </c>
      <c r="F7906" s="126" t="s">
        <v>1368</v>
      </c>
      <c r="G7906" s="126">
        <v>15880678</v>
      </c>
      <c r="H7906" s="126"/>
      <c r="I7906" s="130" t="s">
        <v>17799</v>
      </c>
      <c r="J7906" s="126"/>
      <c r="K7906" s="126"/>
      <c r="L7906" s="126"/>
      <c r="M7906" s="126"/>
      <c r="N7906" s="226">
        <v>278573.90999999997</v>
      </c>
      <c r="O7906" s="226">
        <v>0</v>
      </c>
      <c r="P7906" s="126" t="s">
        <v>1331</v>
      </c>
    </row>
    <row r="7907" spans="1:16" ht="76.5">
      <c r="A7907" s="126">
        <v>25</v>
      </c>
      <c r="B7907" s="126"/>
      <c r="C7907" s="127" t="s">
        <v>695</v>
      </c>
      <c r="D7907" s="204">
        <v>43081</v>
      </c>
      <c r="E7907" s="126" t="s">
        <v>14908</v>
      </c>
      <c r="F7907" s="126" t="s">
        <v>1368</v>
      </c>
      <c r="G7907" s="126">
        <v>15893897</v>
      </c>
      <c r="H7907" s="126"/>
      <c r="I7907" s="130" t="s">
        <v>17800</v>
      </c>
      <c r="J7907" s="126"/>
      <c r="K7907" s="126"/>
      <c r="L7907" s="126"/>
      <c r="M7907" s="126"/>
      <c r="N7907" s="226">
        <v>156019.82999999999</v>
      </c>
      <c r="O7907" s="226">
        <v>0</v>
      </c>
      <c r="P7907" s="126" t="s">
        <v>1331</v>
      </c>
    </row>
    <row r="7908" spans="1:16" ht="76.5">
      <c r="A7908" s="126">
        <v>25</v>
      </c>
      <c r="B7908" s="126"/>
      <c r="C7908" s="127" t="s">
        <v>695</v>
      </c>
      <c r="D7908" s="204">
        <v>43081</v>
      </c>
      <c r="E7908" s="126" t="s">
        <v>14909</v>
      </c>
      <c r="F7908" s="126" t="s">
        <v>1368</v>
      </c>
      <c r="G7908" s="126">
        <v>15880676</v>
      </c>
      <c r="H7908" s="126"/>
      <c r="I7908" s="130" t="s">
        <v>17801</v>
      </c>
      <c r="J7908" s="126"/>
      <c r="K7908" s="126"/>
      <c r="L7908" s="126"/>
      <c r="M7908" s="126"/>
      <c r="N7908" s="226">
        <v>853645.35</v>
      </c>
      <c r="O7908" s="226">
        <v>0</v>
      </c>
      <c r="P7908" s="126" t="s">
        <v>1331</v>
      </c>
    </row>
    <row r="7909" spans="1:16" ht="76.5">
      <c r="A7909" s="126">
        <v>25</v>
      </c>
      <c r="B7909" s="126"/>
      <c r="C7909" s="127" t="s">
        <v>695</v>
      </c>
      <c r="D7909" s="204">
        <v>43081</v>
      </c>
      <c r="E7909" s="126" t="s">
        <v>14910</v>
      </c>
      <c r="F7909" s="126" t="s">
        <v>1368</v>
      </c>
      <c r="G7909" s="126">
        <v>15893898</v>
      </c>
      <c r="H7909" s="126"/>
      <c r="I7909" s="130" t="s">
        <v>17802</v>
      </c>
      <c r="J7909" s="126"/>
      <c r="K7909" s="126"/>
      <c r="L7909" s="126"/>
      <c r="M7909" s="126"/>
      <c r="N7909" s="226">
        <v>1428794.77</v>
      </c>
      <c r="O7909" s="226">
        <v>0</v>
      </c>
      <c r="P7909" s="126" t="s">
        <v>1331</v>
      </c>
    </row>
    <row r="7910" spans="1:16" ht="76.5">
      <c r="A7910" s="126">
        <v>25</v>
      </c>
      <c r="B7910" s="126"/>
      <c r="C7910" s="127" t="s">
        <v>695</v>
      </c>
      <c r="D7910" s="204">
        <v>43081</v>
      </c>
      <c r="E7910" s="126" t="s">
        <v>14911</v>
      </c>
      <c r="F7910" s="126" t="s">
        <v>1368</v>
      </c>
      <c r="G7910" s="126">
        <v>15893908</v>
      </c>
      <c r="H7910" s="126"/>
      <c r="I7910" s="130" t="s">
        <v>17803</v>
      </c>
      <c r="J7910" s="126"/>
      <c r="K7910" s="126"/>
      <c r="L7910" s="126"/>
      <c r="M7910" s="126"/>
      <c r="N7910" s="226">
        <v>268582.75</v>
      </c>
      <c r="O7910" s="226">
        <v>0</v>
      </c>
      <c r="P7910" s="126" t="s">
        <v>1331</v>
      </c>
    </row>
    <row r="7911" spans="1:16" ht="76.5">
      <c r="A7911" s="126">
        <v>25</v>
      </c>
      <c r="B7911" s="126"/>
      <c r="C7911" s="127" t="s">
        <v>695</v>
      </c>
      <c r="D7911" s="204">
        <v>43081</v>
      </c>
      <c r="E7911" s="126" t="s">
        <v>14912</v>
      </c>
      <c r="F7911" s="126" t="s">
        <v>1368</v>
      </c>
      <c r="G7911" s="126">
        <v>15880679</v>
      </c>
      <c r="H7911" s="126"/>
      <c r="I7911" s="130" t="s">
        <v>17804</v>
      </c>
      <c r="J7911" s="126"/>
      <c r="K7911" s="126"/>
      <c r="L7911" s="126"/>
      <c r="M7911" s="126"/>
      <c r="N7911" s="226">
        <v>43943.02</v>
      </c>
      <c r="O7911" s="226">
        <v>0</v>
      </c>
      <c r="P7911" s="126" t="s">
        <v>1331</v>
      </c>
    </row>
    <row r="7912" spans="1:16" ht="76.5">
      <c r="A7912" s="126">
        <v>25</v>
      </c>
      <c r="B7912" s="126"/>
      <c r="C7912" s="127" t="s">
        <v>695</v>
      </c>
      <c r="D7912" s="204">
        <v>43081</v>
      </c>
      <c r="E7912" s="126" t="s">
        <v>14913</v>
      </c>
      <c r="F7912" s="126" t="s">
        <v>1368</v>
      </c>
      <c r="G7912" s="126">
        <v>15880680</v>
      </c>
      <c r="H7912" s="126"/>
      <c r="I7912" s="130" t="s">
        <v>17805</v>
      </c>
      <c r="J7912" s="126"/>
      <c r="K7912" s="126"/>
      <c r="L7912" s="126"/>
      <c r="M7912" s="126"/>
      <c r="N7912" s="226">
        <v>184009.36</v>
      </c>
      <c r="O7912" s="226">
        <v>0</v>
      </c>
      <c r="P7912" s="126" t="s">
        <v>1331</v>
      </c>
    </row>
    <row r="7913" spans="1:16" ht="76.5">
      <c r="A7913" s="126">
        <v>25</v>
      </c>
      <c r="B7913" s="126"/>
      <c r="C7913" s="127" t="s">
        <v>695</v>
      </c>
      <c r="D7913" s="204">
        <v>43081</v>
      </c>
      <c r="E7913" s="126" t="s">
        <v>14914</v>
      </c>
      <c r="F7913" s="126" t="s">
        <v>1368</v>
      </c>
      <c r="G7913" s="126">
        <v>15880681</v>
      </c>
      <c r="H7913" s="126"/>
      <c r="I7913" s="130" t="s">
        <v>17806</v>
      </c>
      <c r="J7913" s="126"/>
      <c r="K7913" s="126"/>
      <c r="L7913" s="126"/>
      <c r="M7913" s="126"/>
      <c r="N7913" s="226">
        <v>269731.93</v>
      </c>
      <c r="O7913" s="226">
        <v>0</v>
      </c>
      <c r="P7913" s="126" t="s">
        <v>1331</v>
      </c>
    </row>
    <row r="7914" spans="1:16" ht="76.5">
      <c r="A7914" s="126">
        <v>25</v>
      </c>
      <c r="B7914" s="126"/>
      <c r="C7914" s="127" t="s">
        <v>695</v>
      </c>
      <c r="D7914" s="204">
        <v>43081</v>
      </c>
      <c r="E7914" s="126" t="s">
        <v>14915</v>
      </c>
      <c r="F7914" s="126" t="s">
        <v>1368</v>
      </c>
      <c r="G7914" s="126">
        <v>15880682</v>
      </c>
      <c r="H7914" s="126"/>
      <c r="I7914" s="130" t="s">
        <v>17807</v>
      </c>
      <c r="J7914" s="126"/>
      <c r="K7914" s="126"/>
      <c r="L7914" s="126"/>
      <c r="M7914" s="126"/>
      <c r="N7914" s="226">
        <v>1083493.48</v>
      </c>
      <c r="O7914" s="226">
        <v>0</v>
      </c>
      <c r="P7914" s="126" t="s">
        <v>1331</v>
      </c>
    </row>
    <row r="7915" spans="1:16" ht="76.5">
      <c r="A7915" s="126">
        <v>25</v>
      </c>
      <c r="B7915" s="126"/>
      <c r="C7915" s="127" t="s">
        <v>695</v>
      </c>
      <c r="D7915" s="204">
        <v>43081</v>
      </c>
      <c r="E7915" s="126" t="s">
        <v>14916</v>
      </c>
      <c r="F7915" s="126" t="s">
        <v>1368</v>
      </c>
      <c r="G7915" s="126">
        <v>15880683</v>
      </c>
      <c r="H7915" s="126"/>
      <c r="I7915" s="130" t="s">
        <v>17808</v>
      </c>
      <c r="J7915" s="126"/>
      <c r="K7915" s="126"/>
      <c r="L7915" s="126"/>
      <c r="M7915" s="126"/>
      <c r="N7915" s="226">
        <v>374055.89</v>
      </c>
      <c r="O7915" s="226">
        <v>0</v>
      </c>
      <c r="P7915" s="126" t="s">
        <v>1331</v>
      </c>
    </row>
    <row r="7916" spans="1:16" ht="76.5">
      <c r="A7916" s="126">
        <v>25</v>
      </c>
      <c r="B7916" s="126"/>
      <c r="C7916" s="127" t="s">
        <v>695</v>
      </c>
      <c r="D7916" s="204">
        <v>43081</v>
      </c>
      <c r="E7916" s="126" t="s">
        <v>14917</v>
      </c>
      <c r="F7916" s="126" t="s">
        <v>1368</v>
      </c>
      <c r="G7916" s="126">
        <v>15880684</v>
      </c>
      <c r="H7916" s="126"/>
      <c r="I7916" s="130" t="s">
        <v>17809</v>
      </c>
      <c r="J7916" s="126"/>
      <c r="K7916" s="126"/>
      <c r="L7916" s="126"/>
      <c r="M7916" s="126"/>
      <c r="N7916" s="226">
        <v>806673.98</v>
      </c>
      <c r="O7916" s="226">
        <v>0</v>
      </c>
      <c r="P7916" s="126" t="s">
        <v>1331</v>
      </c>
    </row>
    <row r="7917" spans="1:16" ht="63.75">
      <c r="A7917" s="126" t="s">
        <v>621</v>
      </c>
      <c r="B7917" s="126"/>
      <c r="C7917" s="127" t="s">
        <v>715</v>
      </c>
      <c r="D7917" s="204">
        <v>43081</v>
      </c>
      <c r="E7917" s="126" t="s">
        <v>14918</v>
      </c>
      <c r="F7917" s="126" t="s">
        <v>11</v>
      </c>
      <c r="G7917" s="126">
        <v>907110</v>
      </c>
      <c r="H7917" s="126"/>
      <c r="I7917" s="130" t="s">
        <v>17810</v>
      </c>
      <c r="J7917" s="126"/>
      <c r="K7917" s="126"/>
      <c r="L7917" s="126"/>
      <c r="M7917" s="126"/>
      <c r="N7917" s="226">
        <v>4838.42</v>
      </c>
      <c r="O7917" s="226">
        <v>0</v>
      </c>
      <c r="P7917" s="126" t="s">
        <v>1331</v>
      </c>
    </row>
    <row r="7918" spans="1:16" ht="76.5">
      <c r="A7918" s="126">
        <v>78</v>
      </c>
      <c r="B7918" s="126"/>
      <c r="C7918" s="127" t="s">
        <v>1585</v>
      </c>
      <c r="D7918" s="204">
        <v>43081</v>
      </c>
      <c r="E7918" s="126" t="s">
        <v>14919</v>
      </c>
      <c r="F7918" s="126" t="s">
        <v>11</v>
      </c>
      <c r="G7918" s="126">
        <v>907238</v>
      </c>
      <c r="H7918" s="126"/>
      <c r="I7918" s="130" t="s">
        <v>17811</v>
      </c>
      <c r="J7918" s="126"/>
      <c r="K7918" s="126"/>
      <c r="L7918" s="126"/>
      <c r="M7918" s="126"/>
      <c r="N7918" s="226">
        <v>1110.49</v>
      </c>
      <c r="O7918" s="226">
        <v>0</v>
      </c>
      <c r="P7918" s="126" t="s">
        <v>1331</v>
      </c>
    </row>
    <row r="7919" spans="1:16" ht="102">
      <c r="A7919" s="126">
        <v>660</v>
      </c>
      <c r="B7919" s="126"/>
      <c r="C7919" s="127" t="s">
        <v>234</v>
      </c>
      <c r="D7919" s="204">
        <v>43081</v>
      </c>
      <c r="E7919" s="126" t="s">
        <v>14920</v>
      </c>
      <c r="F7919" s="126" t="s">
        <v>1261</v>
      </c>
      <c r="G7919" s="126">
        <v>3862</v>
      </c>
      <c r="H7919" s="126"/>
      <c r="I7919" s="130" t="s">
        <v>17812</v>
      </c>
      <c r="J7919" s="126"/>
      <c r="K7919" s="126"/>
      <c r="L7919" s="126"/>
      <c r="M7919" s="126"/>
      <c r="N7919" s="226">
        <v>1297.45</v>
      </c>
      <c r="O7919" s="226">
        <v>0</v>
      </c>
      <c r="P7919" s="126" t="s">
        <v>1331</v>
      </c>
    </row>
    <row r="7920" spans="1:16" ht="102">
      <c r="A7920" s="126">
        <v>660</v>
      </c>
      <c r="B7920" s="126"/>
      <c r="C7920" s="127" t="s">
        <v>234</v>
      </c>
      <c r="D7920" s="204">
        <v>43081</v>
      </c>
      <c r="E7920" s="126" t="s">
        <v>14921</v>
      </c>
      <c r="F7920" s="126" t="s">
        <v>15</v>
      </c>
      <c r="G7920" s="126">
        <v>3862</v>
      </c>
      <c r="H7920" s="126"/>
      <c r="I7920" s="130" t="s">
        <v>17813</v>
      </c>
      <c r="J7920" s="126"/>
      <c r="K7920" s="126"/>
      <c r="L7920" s="126"/>
      <c r="M7920" s="126"/>
      <c r="N7920" s="226">
        <v>356.02</v>
      </c>
      <c r="O7920" s="226">
        <v>0</v>
      </c>
      <c r="P7920" s="126" t="s">
        <v>1331</v>
      </c>
    </row>
    <row r="7921" spans="1:16" ht="89.25">
      <c r="A7921" s="126">
        <v>683</v>
      </c>
      <c r="B7921" s="126"/>
      <c r="C7921" s="127" t="s">
        <v>869</v>
      </c>
      <c r="D7921" s="204">
        <v>43081</v>
      </c>
      <c r="E7921" s="126" t="s">
        <v>14922</v>
      </c>
      <c r="F7921" s="126" t="s">
        <v>15</v>
      </c>
      <c r="G7921" s="126">
        <v>3856</v>
      </c>
      <c r="H7921" s="126"/>
      <c r="I7921" s="130" t="s">
        <v>17814</v>
      </c>
      <c r="J7921" s="126"/>
      <c r="K7921" s="126"/>
      <c r="L7921" s="126"/>
      <c r="M7921" s="126"/>
      <c r="N7921" s="226">
        <v>501.39</v>
      </c>
      <c r="O7921" s="226">
        <v>0</v>
      </c>
      <c r="P7921" s="126" t="s">
        <v>1331</v>
      </c>
    </row>
    <row r="7922" spans="1:16" ht="89.25">
      <c r="A7922" s="126">
        <v>683</v>
      </c>
      <c r="B7922" s="126"/>
      <c r="C7922" s="127" t="s">
        <v>869</v>
      </c>
      <c r="D7922" s="204">
        <v>43081</v>
      </c>
      <c r="E7922" s="126" t="s">
        <v>14923</v>
      </c>
      <c r="F7922" s="126" t="s">
        <v>15</v>
      </c>
      <c r="G7922" s="126">
        <v>3857</v>
      </c>
      <c r="H7922" s="126"/>
      <c r="I7922" s="130" t="s">
        <v>17815</v>
      </c>
      <c r="J7922" s="126"/>
      <c r="K7922" s="126"/>
      <c r="L7922" s="126"/>
      <c r="M7922" s="126"/>
      <c r="N7922" s="226">
        <v>692.44</v>
      </c>
      <c r="O7922" s="226">
        <v>0</v>
      </c>
      <c r="P7922" s="126" t="s">
        <v>1331</v>
      </c>
    </row>
    <row r="7923" spans="1:16" ht="51">
      <c r="A7923" s="126">
        <v>10</v>
      </c>
      <c r="B7923" s="126"/>
      <c r="C7923" s="127" t="s">
        <v>691</v>
      </c>
      <c r="D7923" s="204">
        <v>43081</v>
      </c>
      <c r="E7923" s="126" t="s">
        <v>14924</v>
      </c>
      <c r="F7923" s="126" t="s">
        <v>15</v>
      </c>
      <c r="G7923" s="126">
        <v>616843</v>
      </c>
      <c r="H7923" s="126"/>
      <c r="I7923" s="130" t="s">
        <v>17816</v>
      </c>
      <c r="J7923" s="126"/>
      <c r="K7923" s="126"/>
      <c r="L7923" s="126"/>
      <c r="M7923" s="126"/>
      <c r="N7923" s="226">
        <v>50</v>
      </c>
      <c r="O7923" s="226">
        <v>0</v>
      </c>
      <c r="P7923" s="126" t="s">
        <v>1331</v>
      </c>
    </row>
    <row r="7924" spans="1:16" ht="102">
      <c r="A7924" s="126">
        <v>66</v>
      </c>
      <c r="B7924" s="126"/>
      <c r="C7924" s="127" t="s">
        <v>705</v>
      </c>
      <c r="D7924" s="204">
        <v>43081</v>
      </c>
      <c r="E7924" s="126" t="s">
        <v>14925</v>
      </c>
      <c r="F7924" s="126" t="s">
        <v>15</v>
      </c>
      <c r="G7924" s="126">
        <v>3872</v>
      </c>
      <c r="H7924" s="126"/>
      <c r="I7924" s="130" t="s">
        <v>17817</v>
      </c>
      <c r="J7924" s="126"/>
      <c r="K7924" s="126"/>
      <c r="L7924" s="126"/>
      <c r="M7924" s="126"/>
      <c r="N7924" s="226">
        <v>495.49</v>
      </c>
      <c r="O7924" s="226">
        <v>0</v>
      </c>
      <c r="P7924" s="126" t="s">
        <v>1331</v>
      </c>
    </row>
    <row r="7925" spans="1:16" ht="102">
      <c r="A7925" s="126">
        <v>132</v>
      </c>
      <c r="B7925" s="126"/>
      <c r="C7925" s="127" t="s">
        <v>729</v>
      </c>
      <c r="D7925" s="204">
        <v>43081</v>
      </c>
      <c r="E7925" s="126" t="s">
        <v>14926</v>
      </c>
      <c r="F7925" s="126" t="s">
        <v>15</v>
      </c>
      <c r="G7925" s="126">
        <v>3867</v>
      </c>
      <c r="H7925" s="126"/>
      <c r="I7925" s="130" t="s">
        <v>17818</v>
      </c>
      <c r="J7925" s="126"/>
      <c r="K7925" s="126"/>
      <c r="L7925" s="126"/>
      <c r="M7925" s="126"/>
      <c r="N7925" s="226">
        <v>870.25</v>
      </c>
      <c r="O7925" s="226">
        <v>0</v>
      </c>
      <c r="P7925" s="126" t="s">
        <v>1331</v>
      </c>
    </row>
    <row r="7926" spans="1:16" ht="76.5">
      <c r="A7926" s="126">
        <v>291</v>
      </c>
      <c r="B7926" s="126"/>
      <c r="C7926" s="127" t="s">
        <v>795</v>
      </c>
      <c r="D7926" s="204">
        <v>43081</v>
      </c>
      <c r="E7926" s="126" t="s">
        <v>14927</v>
      </c>
      <c r="F7926" s="126" t="s">
        <v>11</v>
      </c>
      <c r="G7926" s="126">
        <v>617444</v>
      </c>
      <c r="H7926" s="126"/>
      <c r="I7926" s="130" t="s">
        <v>17819</v>
      </c>
      <c r="J7926" s="126"/>
      <c r="K7926" s="126"/>
      <c r="L7926" s="126"/>
      <c r="M7926" s="126"/>
      <c r="N7926" s="226">
        <v>50</v>
      </c>
      <c r="O7926" s="226">
        <v>0</v>
      </c>
      <c r="P7926" s="126" t="s">
        <v>1331</v>
      </c>
    </row>
    <row r="7927" spans="1:16" ht="51">
      <c r="A7927" s="126">
        <v>10</v>
      </c>
      <c r="B7927" s="126"/>
      <c r="C7927" s="127" t="s">
        <v>691</v>
      </c>
      <c r="D7927" s="204">
        <v>43081</v>
      </c>
      <c r="E7927" s="126" t="s">
        <v>14928</v>
      </c>
      <c r="F7927" s="126" t="s">
        <v>15</v>
      </c>
      <c r="G7927" s="126">
        <v>617451</v>
      </c>
      <c r="H7927" s="126"/>
      <c r="I7927" s="130" t="s">
        <v>12007</v>
      </c>
      <c r="J7927" s="126"/>
      <c r="K7927" s="126"/>
      <c r="L7927" s="126"/>
      <c r="M7927" s="126"/>
      <c r="N7927" s="226">
        <v>50</v>
      </c>
      <c r="O7927" s="226">
        <v>0</v>
      </c>
      <c r="P7927" s="126" t="s">
        <v>1331</v>
      </c>
    </row>
    <row r="7928" spans="1:16" ht="63.75">
      <c r="A7928" s="126">
        <v>10</v>
      </c>
      <c r="B7928" s="126"/>
      <c r="C7928" s="127" t="s">
        <v>691</v>
      </c>
      <c r="D7928" s="204">
        <v>43081</v>
      </c>
      <c r="E7928" s="126" t="s">
        <v>14929</v>
      </c>
      <c r="F7928" s="126" t="s">
        <v>15</v>
      </c>
      <c r="G7928" s="126">
        <v>617453</v>
      </c>
      <c r="H7928" s="126"/>
      <c r="I7928" s="130" t="s">
        <v>17820</v>
      </c>
      <c r="J7928" s="126"/>
      <c r="K7928" s="126"/>
      <c r="L7928" s="126"/>
      <c r="M7928" s="126"/>
      <c r="N7928" s="226">
        <v>50</v>
      </c>
      <c r="O7928" s="226">
        <v>0</v>
      </c>
      <c r="P7928" s="126" t="s">
        <v>1331</v>
      </c>
    </row>
    <row r="7929" spans="1:16" ht="63.75">
      <c r="A7929" s="126">
        <v>10</v>
      </c>
      <c r="B7929" s="126"/>
      <c r="C7929" s="127" t="s">
        <v>691</v>
      </c>
      <c r="D7929" s="204">
        <v>43081</v>
      </c>
      <c r="E7929" s="126" t="s">
        <v>14930</v>
      </c>
      <c r="F7929" s="126" t="s">
        <v>15</v>
      </c>
      <c r="G7929" s="126">
        <v>617640</v>
      </c>
      <c r="H7929" s="126"/>
      <c r="I7929" s="130" t="s">
        <v>17821</v>
      </c>
      <c r="J7929" s="126"/>
      <c r="K7929" s="126"/>
      <c r="L7929" s="126"/>
      <c r="M7929" s="126"/>
      <c r="N7929" s="226">
        <v>50</v>
      </c>
      <c r="O7929" s="226">
        <v>0</v>
      </c>
      <c r="P7929" s="126" t="s">
        <v>1331</v>
      </c>
    </row>
    <row r="7930" spans="1:16" ht="63.75">
      <c r="A7930" s="126">
        <v>10</v>
      </c>
      <c r="B7930" s="126"/>
      <c r="C7930" s="127" t="s">
        <v>691</v>
      </c>
      <c r="D7930" s="204">
        <v>43081</v>
      </c>
      <c r="E7930" s="126" t="s">
        <v>14931</v>
      </c>
      <c r="F7930" s="126" t="s">
        <v>15</v>
      </c>
      <c r="G7930" s="126">
        <v>617642</v>
      </c>
      <c r="H7930" s="126"/>
      <c r="I7930" s="130" t="s">
        <v>17822</v>
      </c>
      <c r="J7930" s="126"/>
      <c r="K7930" s="126"/>
      <c r="L7930" s="126"/>
      <c r="M7930" s="126"/>
      <c r="N7930" s="226">
        <v>50</v>
      </c>
      <c r="O7930" s="226">
        <v>0</v>
      </c>
      <c r="P7930" s="126" t="s">
        <v>1331</v>
      </c>
    </row>
    <row r="7931" spans="1:16" ht="51">
      <c r="A7931" s="126">
        <v>340</v>
      </c>
      <c r="B7931" s="126"/>
      <c r="C7931" s="127" t="s">
        <v>815</v>
      </c>
      <c r="D7931" s="204">
        <v>43081</v>
      </c>
      <c r="E7931" s="126" t="s">
        <v>14932</v>
      </c>
      <c r="F7931" s="126" t="s">
        <v>15</v>
      </c>
      <c r="G7931" s="126">
        <v>617646</v>
      </c>
      <c r="H7931" s="126"/>
      <c r="I7931" s="130" t="s">
        <v>17823</v>
      </c>
      <c r="J7931" s="126"/>
      <c r="K7931" s="126"/>
      <c r="L7931" s="126"/>
      <c r="M7931" s="126"/>
      <c r="N7931" s="226">
        <v>50</v>
      </c>
      <c r="O7931" s="226">
        <v>0</v>
      </c>
      <c r="P7931" s="126" t="s">
        <v>1331</v>
      </c>
    </row>
    <row r="7932" spans="1:16" ht="76.5">
      <c r="A7932" s="126">
        <v>25</v>
      </c>
      <c r="B7932" s="126"/>
      <c r="C7932" s="127" t="s">
        <v>695</v>
      </c>
      <c r="D7932" s="204">
        <v>43081</v>
      </c>
      <c r="E7932" s="126" t="s">
        <v>14933</v>
      </c>
      <c r="F7932" s="126" t="s">
        <v>1368</v>
      </c>
      <c r="G7932" s="126">
        <v>15880819</v>
      </c>
      <c r="H7932" s="126"/>
      <c r="I7932" s="130" t="s">
        <v>17824</v>
      </c>
      <c r="J7932" s="126"/>
      <c r="K7932" s="126"/>
      <c r="L7932" s="126"/>
      <c r="M7932" s="126"/>
      <c r="N7932" s="226">
        <v>736935.34</v>
      </c>
      <c r="O7932" s="226">
        <v>0</v>
      </c>
      <c r="P7932" s="126" t="s">
        <v>1331</v>
      </c>
    </row>
    <row r="7933" spans="1:16" ht="76.5">
      <c r="A7933" s="126">
        <v>25</v>
      </c>
      <c r="B7933" s="126"/>
      <c r="C7933" s="127" t="s">
        <v>695</v>
      </c>
      <c r="D7933" s="204">
        <v>43081</v>
      </c>
      <c r="E7933" s="126" t="s">
        <v>14934</v>
      </c>
      <c r="F7933" s="126" t="s">
        <v>1368</v>
      </c>
      <c r="G7933" s="126">
        <v>15880820</v>
      </c>
      <c r="H7933" s="126"/>
      <c r="I7933" s="130" t="s">
        <v>17825</v>
      </c>
      <c r="J7933" s="126"/>
      <c r="K7933" s="126"/>
      <c r="L7933" s="126"/>
      <c r="M7933" s="126"/>
      <c r="N7933" s="226">
        <v>990241.77</v>
      </c>
      <c r="O7933" s="226">
        <v>0</v>
      </c>
      <c r="P7933" s="126" t="s">
        <v>1331</v>
      </c>
    </row>
    <row r="7934" spans="1:16" ht="76.5">
      <c r="A7934" s="126">
        <v>25</v>
      </c>
      <c r="B7934" s="126"/>
      <c r="C7934" s="127" t="s">
        <v>695</v>
      </c>
      <c r="D7934" s="204">
        <v>43081</v>
      </c>
      <c r="E7934" s="126" t="s">
        <v>14935</v>
      </c>
      <c r="F7934" s="126" t="s">
        <v>1368</v>
      </c>
      <c r="G7934" s="126">
        <v>15880821</v>
      </c>
      <c r="H7934" s="126"/>
      <c r="I7934" s="130" t="s">
        <v>17826</v>
      </c>
      <c r="J7934" s="126"/>
      <c r="K7934" s="126"/>
      <c r="L7934" s="126"/>
      <c r="M7934" s="126"/>
      <c r="N7934" s="226">
        <v>50840.59</v>
      </c>
      <c r="O7934" s="226">
        <v>0</v>
      </c>
      <c r="P7934" s="126" t="s">
        <v>1331</v>
      </c>
    </row>
    <row r="7935" spans="1:16" ht="76.5">
      <c r="A7935" s="126">
        <v>25</v>
      </c>
      <c r="B7935" s="126"/>
      <c r="C7935" s="127" t="s">
        <v>695</v>
      </c>
      <c r="D7935" s="204">
        <v>43081</v>
      </c>
      <c r="E7935" s="126" t="s">
        <v>14936</v>
      </c>
      <c r="F7935" s="126" t="s">
        <v>1368</v>
      </c>
      <c r="G7935" s="126">
        <v>15880822</v>
      </c>
      <c r="H7935" s="126"/>
      <c r="I7935" s="130" t="s">
        <v>17827</v>
      </c>
      <c r="J7935" s="126"/>
      <c r="K7935" s="126"/>
      <c r="L7935" s="126"/>
      <c r="M7935" s="126"/>
      <c r="N7935" s="226">
        <v>1595883.2</v>
      </c>
      <c r="O7935" s="226">
        <v>0</v>
      </c>
      <c r="P7935" s="126" t="s">
        <v>1331</v>
      </c>
    </row>
    <row r="7936" spans="1:16" ht="76.5">
      <c r="A7936" s="126">
        <v>25</v>
      </c>
      <c r="B7936" s="126"/>
      <c r="C7936" s="127" t="s">
        <v>695</v>
      </c>
      <c r="D7936" s="204">
        <v>43081</v>
      </c>
      <c r="E7936" s="126" t="s">
        <v>14937</v>
      </c>
      <c r="F7936" s="126" t="s">
        <v>1368</v>
      </c>
      <c r="G7936" s="126">
        <v>15880677</v>
      </c>
      <c r="H7936" s="126"/>
      <c r="I7936" s="130" t="s">
        <v>17828</v>
      </c>
      <c r="J7936" s="126"/>
      <c r="K7936" s="126"/>
      <c r="L7936" s="126"/>
      <c r="M7936" s="126"/>
      <c r="N7936" s="226">
        <v>290771.28000000003</v>
      </c>
      <c r="O7936" s="226">
        <v>0</v>
      </c>
      <c r="P7936" s="126" t="s">
        <v>1331</v>
      </c>
    </row>
    <row r="7937" spans="1:16" ht="76.5">
      <c r="A7937" s="126">
        <v>25</v>
      </c>
      <c r="B7937" s="126"/>
      <c r="C7937" s="127" t="s">
        <v>695</v>
      </c>
      <c r="D7937" s="204">
        <v>43081</v>
      </c>
      <c r="E7937" s="126" t="s">
        <v>14938</v>
      </c>
      <c r="F7937" s="126" t="s">
        <v>1368</v>
      </c>
      <c r="G7937" s="126">
        <v>15880833</v>
      </c>
      <c r="H7937" s="126"/>
      <c r="I7937" s="130" t="s">
        <v>17829</v>
      </c>
      <c r="J7937" s="126"/>
      <c r="K7937" s="126"/>
      <c r="L7937" s="126"/>
      <c r="M7937" s="126"/>
      <c r="N7937" s="226">
        <v>141943.47</v>
      </c>
      <c r="O7937" s="226">
        <v>0</v>
      </c>
      <c r="P7937" s="126" t="s">
        <v>1331</v>
      </c>
    </row>
    <row r="7938" spans="1:16" ht="76.5">
      <c r="A7938" s="126">
        <v>25</v>
      </c>
      <c r="B7938" s="126"/>
      <c r="C7938" s="127" t="s">
        <v>695</v>
      </c>
      <c r="D7938" s="204">
        <v>43081</v>
      </c>
      <c r="E7938" s="126" t="s">
        <v>14939</v>
      </c>
      <c r="F7938" s="126" t="s">
        <v>1368</v>
      </c>
      <c r="G7938" s="126">
        <v>15880832</v>
      </c>
      <c r="H7938" s="126"/>
      <c r="I7938" s="130" t="s">
        <v>17830</v>
      </c>
      <c r="J7938" s="126"/>
      <c r="K7938" s="126"/>
      <c r="L7938" s="126"/>
      <c r="M7938" s="126"/>
      <c r="N7938" s="226">
        <v>295125.89</v>
      </c>
      <c r="O7938" s="226">
        <v>0</v>
      </c>
      <c r="P7938" s="126" t="s">
        <v>1331</v>
      </c>
    </row>
    <row r="7939" spans="1:16" ht="76.5">
      <c r="A7939" s="126">
        <v>25</v>
      </c>
      <c r="B7939" s="126"/>
      <c r="C7939" s="127" t="s">
        <v>695</v>
      </c>
      <c r="D7939" s="204">
        <v>43081</v>
      </c>
      <c r="E7939" s="126" t="s">
        <v>14940</v>
      </c>
      <c r="F7939" s="126" t="s">
        <v>1368</v>
      </c>
      <c r="G7939" s="126">
        <v>15880831</v>
      </c>
      <c r="H7939" s="126"/>
      <c r="I7939" s="130" t="s">
        <v>17831</v>
      </c>
      <c r="J7939" s="126"/>
      <c r="K7939" s="126"/>
      <c r="L7939" s="126"/>
      <c r="M7939" s="126"/>
      <c r="N7939" s="226">
        <v>295125.89</v>
      </c>
      <c r="O7939" s="226">
        <v>0</v>
      </c>
      <c r="P7939" s="126" t="s">
        <v>1331</v>
      </c>
    </row>
    <row r="7940" spans="1:16" ht="76.5">
      <c r="A7940" s="126">
        <v>25</v>
      </c>
      <c r="B7940" s="126"/>
      <c r="C7940" s="127" t="s">
        <v>695</v>
      </c>
      <c r="D7940" s="204">
        <v>43081</v>
      </c>
      <c r="E7940" s="126" t="s">
        <v>14941</v>
      </c>
      <c r="F7940" s="126" t="s">
        <v>1368</v>
      </c>
      <c r="G7940" s="126">
        <v>15880830</v>
      </c>
      <c r="H7940" s="126"/>
      <c r="I7940" s="130" t="s">
        <v>17832</v>
      </c>
      <c r="J7940" s="126"/>
      <c r="K7940" s="126"/>
      <c r="L7940" s="126"/>
      <c r="M7940" s="126"/>
      <c r="N7940" s="226">
        <v>215691.58</v>
      </c>
      <c r="O7940" s="226">
        <v>0</v>
      </c>
      <c r="P7940" s="126" t="s">
        <v>1331</v>
      </c>
    </row>
    <row r="7941" spans="1:16" ht="76.5">
      <c r="A7941" s="126">
        <v>25</v>
      </c>
      <c r="B7941" s="126"/>
      <c r="C7941" s="127" t="s">
        <v>695</v>
      </c>
      <c r="D7941" s="204">
        <v>43081</v>
      </c>
      <c r="E7941" s="126" t="s">
        <v>14942</v>
      </c>
      <c r="F7941" s="126" t="s">
        <v>1368</v>
      </c>
      <c r="G7941" s="126">
        <v>15880829</v>
      </c>
      <c r="H7941" s="126"/>
      <c r="I7941" s="130" t="s">
        <v>17833</v>
      </c>
      <c r="J7941" s="126"/>
      <c r="K7941" s="126"/>
      <c r="L7941" s="126"/>
      <c r="M7941" s="126"/>
      <c r="N7941" s="226">
        <v>295125.89</v>
      </c>
      <c r="O7941" s="226">
        <v>0</v>
      </c>
      <c r="P7941" s="126" t="s">
        <v>1331</v>
      </c>
    </row>
    <row r="7942" spans="1:16" ht="76.5">
      <c r="A7942" s="126">
        <v>25</v>
      </c>
      <c r="B7942" s="126"/>
      <c r="C7942" s="127" t="s">
        <v>695</v>
      </c>
      <c r="D7942" s="204">
        <v>43081</v>
      </c>
      <c r="E7942" s="126" t="s">
        <v>14943</v>
      </c>
      <c r="F7942" s="126" t="s">
        <v>1368</v>
      </c>
      <c r="G7942" s="126">
        <v>15880827</v>
      </c>
      <c r="H7942" s="126"/>
      <c r="I7942" s="130" t="s">
        <v>17834</v>
      </c>
      <c r="J7942" s="126"/>
      <c r="K7942" s="126"/>
      <c r="L7942" s="126"/>
      <c r="M7942" s="126"/>
      <c r="N7942" s="226">
        <v>2631098.37</v>
      </c>
      <c r="O7942" s="226">
        <v>0</v>
      </c>
      <c r="P7942" s="126" t="s">
        <v>1331</v>
      </c>
    </row>
    <row r="7943" spans="1:16" ht="76.5">
      <c r="A7943" s="126">
        <v>25</v>
      </c>
      <c r="B7943" s="126"/>
      <c r="C7943" s="127" t="s">
        <v>695</v>
      </c>
      <c r="D7943" s="204">
        <v>43081</v>
      </c>
      <c r="E7943" s="126" t="s">
        <v>14944</v>
      </c>
      <c r="F7943" s="126" t="s">
        <v>1368</v>
      </c>
      <c r="G7943" s="126">
        <v>15880826</v>
      </c>
      <c r="H7943" s="126"/>
      <c r="I7943" s="130" t="s">
        <v>17835</v>
      </c>
      <c r="J7943" s="126"/>
      <c r="K7943" s="126"/>
      <c r="L7943" s="126"/>
      <c r="M7943" s="126"/>
      <c r="N7943" s="226">
        <v>1016941.13</v>
      </c>
      <c r="O7943" s="226">
        <v>0</v>
      </c>
      <c r="P7943" s="126" t="s">
        <v>1331</v>
      </c>
    </row>
    <row r="7944" spans="1:16" ht="76.5">
      <c r="A7944" s="126">
        <v>25</v>
      </c>
      <c r="B7944" s="126"/>
      <c r="C7944" s="127" t="s">
        <v>695</v>
      </c>
      <c r="D7944" s="204">
        <v>43081</v>
      </c>
      <c r="E7944" s="126" t="s">
        <v>14945</v>
      </c>
      <c r="F7944" s="126" t="s">
        <v>1368</v>
      </c>
      <c r="G7944" s="126">
        <v>15880824</v>
      </c>
      <c r="H7944" s="126"/>
      <c r="I7944" s="130" t="s">
        <v>17836</v>
      </c>
      <c r="J7944" s="126"/>
      <c r="K7944" s="126"/>
      <c r="L7944" s="126"/>
      <c r="M7944" s="126"/>
      <c r="N7944" s="226">
        <v>239966.25</v>
      </c>
      <c r="O7944" s="226">
        <v>0</v>
      </c>
      <c r="P7944" s="126" t="s">
        <v>1331</v>
      </c>
    </row>
    <row r="7945" spans="1:16" ht="76.5">
      <c r="A7945" s="126">
        <v>25</v>
      </c>
      <c r="B7945" s="126"/>
      <c r="C7945" s="127" t="s">
        <v>695</v>
      </c>
      <c r="D7945" s="204">
        <v>43081</v>
      </c>
      <c r="E7945" s="126" t="s">
        <v>14946</v>
      </c>
      <c r="F7945" s="126" t="s">
        <v>1368</v>
      </c>
      <c r="G7945" s="126">
        <v>15880673</v>
      </c>
      <c r="H7945" s="126"/>
      <c r="I7945" s="130" t="s">
        <v>17837</v>
      </c>
      <c r="J7945" s="126"/>
      <c r="K7945" s="126"/>
      <c r="L7945" s="126"/>
      <c r="M7945" s="126"/>
      <c r="N7945" s="226">
        <v>145697.57</v>
      </c>
      <c r="O7945" s="226">
        <v>0</v>
      </c>
      <c r="P7945" s="126" t="s">
        <v>1331</v>
      </c>
    </row>
    <row r="7946" spans="1:16" ht="76.5">
      <c r="A7946" s="126">
        <v>25</v>
      </c>
      <c r="B7946" s="126"/>
      <c r="C7946" s="127" t="s">
        <v>695</v>
      </c>
      <c r="D7946" s="204">
        <v>43081</v>
      </c>
      <c r="E7946" s="126" t="s">
        <v>14947</v>
      </c>
      <c r="F7946" s="126" t="s">
        <v>1368</v>
      </c>
      <c r="G7946" s="126">
        <v>15879033</v>
      </c>
      <c r="H7946" s="126"/>
      <c r="I7946" s="130" t="s">
        <v>17838</v>
      </c>
      <c r="J7946" s="126"/>
      <c r="K7946" s="126"/>
      <c r="L7946" s="126"/>
      <c r="M7946" s="126"/>
      <c r="N7946" s="226">
        <v>132387.01</v>
      </c>
      <c r="O7946" s="226">
        <v>0</v>
      </c>
      <c r="P7946" s="126" t="s">
        <v>1331</v>
      </c>
    </row>
    <row r="7947" spans="1:16" ht="76.5">
      <c r="A7947" s="126">
        <v>25</v>
      </c>
      <c r="B7947" s="126"/>
      <c r="C7947" s="127" t="s">
        <v>695</v>
      </c>
      <c r="D7947" s="204">
        <v>43081</v>
      </c>
      <c r="E7947" s="126" t="s">
        <v>14948</v>
      </c>
      <c r="F7947" s="126" t="s">
        <v>1368</v>
      </c>
      <c r="G7947" s="126">
        <v>15880156</v>
      </c>
      <c r="H7947" s="126"/>
      <c r="I7947" s="130" t="s">
        <v>17839</v>
      </c>
      <c r="J7947" s="126"/>
      <c r="K7947" s="126"/>
      <c r="L7947" s="126"/>
      <c r="M7947" s="126"/>
      <c r="N7947" s="226">
        <v>131413.54999999999</v>
      </c>
      <c r="O7947" s="226">
        <v>0</v>
      </c>
      <c r="P7947" s="126" t="s">
        <v>1331</v>
      </c>
    </row>
    <row r="7948" spans="1:16" ht="76.5">
      <c r="A7948" s="126">
        <v>25</v>
      </c>
      <c r="B7948" s="126"/>
      <c r="C7948" s="127" t="s">
        <v>695</v>
      </c>
      <c r="D7948" s="204">
        <v>43081</v>
      </c>
      <c r="E7948" s="126" t="s">
        <v>14949</v>
      </c>
      <c r="F7948" s="126" t="s">
        <v>1368</v>
      </c>
      <c r="G7948" s="126">
        <v>15880659</v>
      </c>
      <c r="H7948" s="126"/>
      <c r="I7948" s="130" t="s">
        <v>17840</v>
      </c>
      <c r="J7948" s="126"/>
      <c r="K7948" s="126"/>
      <c r="L7948" s="126"/>
      <c r="M7948" s="126"/>
      <c r="N7948" s="226">
        <v>42003.6</v>
      </c>
      <c r="O7948" s="226">
        <v>0</v>
      </c>
      <c r="P7948" s="126" t="s">
        <v>1331</v>
      </c>
    </row>
    <row r="7949" spans="1:16" ht="76.5">
      <c r="A7949" s="126">
        <v>25</v>
      </c>
      <c r="B7949" s="126"/>
      <c r="C7949" s="127" t="s">
        <v>695</v>
      </c>
      <c r="D7949" s="204">
        <v>43081</v>
      </c>
      <c r="E7949" s="126" t="s">
        <v>14950</v>
      </c>
      <c r="F7949" s="126" t="s">
        <v>1368</v>
      </c>
      <c r="G7949" s="126">
        <v>15880660</v>
      </c>
      <c r="H7949" s="126"/>
      <c r="I7949" s="130" t="s">
        <v>17841</v>
      </c>
      <c r="J7949" s="126"/>
      <c r="K7949" s="126"/>
      <c r="L7949" s="126"/>
      <c r="M7949" s="126"/>
      <c r="N7949" s="226">
        <v>96000</v>
      </c>
      <c r="O7949" s="226">
        <v>0</v>
      </c>
      <c r="P7949" s="126" t="s">
        <v>1331</v>
      </c>
    </row>
    <row r="7950" spans="1:16" ht="76.5">
      <c r="A7950" s="126">
        <v>25</v>
      </c>
      <c r="B7950" s="126"/>
      <c r="C7950" s="127" t="s">
        <v>695</v>
      </c>
      <c r="D7950" s="204">
        <v>43081</v>
      </c>
      <c r="E7950" s="126" t="s">
        <v>14951</v>
      </c>
      <c r="F7950" s="126" t="s">
        <v>1368</v>
      </c>
      <c r="G7950" s="126">
        <v>15880661</v>
      </c>
      <c r="H7950" s="126"/>
      <c r="I7950" s="130" t="s">
        <v>17842</v>
      </c>
      <c r="J7950" s="126"/>
      <c r="K7950" s="126"/>
      <c r="L7950" s="126"/>
      <c r="M7950" s="126"/>
      <c r="N7950" s="226">
        <v>495203.74</v>
      </c>
      <c r="O7950" s="226">
        <v>0</v>
      </c>
      <c r="P7950" s="126" t="s">
        <v>1331</v>
      </c>
    </row>
    <row r="7951" spans="1:16" ht="76.5">
      <c r="A7951" s="126">
        <v>25</v>
      </c>
      <c r="B7951" s="126"/>
      <c r="C7951" s="127" t="s">
        <v>695</v>
      </c>
      <c r="D7951" s="204">
        <v>43081</v>
      </c>
      <c r="E7951" s="126" t="s">
        <v>14952</v>
      </c>
      <c r="F7951" s="126" t="s">
        <v>1368</v>
      </c>
      <c r="G7951" s="126">
        <v>15880825</v>
      </c>
      <c r="H7951" s="126"/>
      <c r="I7951" s="130" t="s">
        <v>17843</v>
      </c>
      <c r="J7951" s="126"/>
      <c r="K7951" s="126"/>
      <c r="L7951" s="126"/>
      <c r="M7951" s="126"/>
      <c r="N7951" s="226">
        <v>762167.91</v>
      </c>
      <c r="O7951" s="226">
        <v>0</v>
      </c>
      <c r="P7951" s="126" t="s">
        <v>1331</v>
      </c>
    </row>
    <row r="7952" spans="1:16" ht="63.75">
      <c r="A7952" s="126">
        <v>25</v>
      </c>
      <c r="B7952" s="126"/>
      <c r="C7952" s="127" t="s">
        <v>695</v>
      </c>
      <c r="D7952" s="204">
        <v>43081</v>
      </c>
      <c r="E7952" s="126" t="s">
        <v>14953</v>
      </c>
      <c r="F7952" s="126" t="s">
        <v>1368</v>
      </c>
      <c r="G7952" s="126">
        <v>15880662</v>
      </c>
      <c r="H7952" s="126"/>
      <c r="I7952" s="130" t="s">
        <v>17844</v>
      </c>
      <c r="J7952" s="126"/>
      <c r="K7952" s="126"/>
      <c r="L7952" s="126"/>
      <c r="M7952" s="126"/>
      <c r="N7952" s="226">
        <v>1003872.85</v>
      </c>
      <c r="O7952" s="226">
        <v>0</v>
      </c>
      <c r="P7952" s="126" t="s">
        <v>1331</v>
      </c>
    </row>
    <row r="7953" spans="1:16" ht="76.5">
      <c r="A7953" s="126">
        <v>25</v>
      </c>
      <c r="B7953" s="126"/>
      <c r="C7953" s="127" t="s">
        <v>695</v>
      </c>
      <c r="D7953" s="204">
        <v>43081</v>
      </c>
      <c r="E7953" s="126" t="s">
        <v>14954</v>
      </c>
      <c r="F7953" s="126" t="s">
        <v>1368</v>
      </c>
      <c r="G7953" s="126">
        <v>15880663</v>
      </c>
      <c r="H7953" s="126"/>
      <c r="I7953" s="130" t="s">
        <v>17845</v>
      </c>
      <c r="J7953" s="126"/>
      <c r="K7953" s="126"/>
      <c r="L7953" s="126"/>
      <c r="M7953" s="126"/>
      <c r="N7953" s="226">
        <v>82324.039999999994</v>
      </c>
      <c r="O7953" s="226">
        <v>0</v>
      </c>
      <c r="P7953" s="126" t="s">
        <v>1331</v>
      </c>
    </row>
    <row r="7954" spans="1:16" ht="63.75">
      <c r="A7954" s="126">
        <v>25</v>
      </c>
      <c r="B7954" s="126"/>
      <c r="C7954" s="127" t="s">
        <v>695</v>
      </c>
      <c r="D7954" s="204">
        <v>43081</v>
      </c>
      <c r="E7954" s="126" t="s">
        <v>14955</v>
      </c>
      <c r="F7954" s="126" t="s">
        <v>1368</v>
      </c>
      <c r="G7954" s="126">
        <v>15880664</v>
      </c>
      <c r="H7954" s="126"/>
      <c r="I7954" s="130" t="s">
        <v>17846</v>
      </c>
      <c r="J7954" s="126"/>
      <c r="K7954" s="126"/>
      <c r="L7954" s="126"/>
      <c r="M7954" s="126"/>
      <c r="N7954" s="226">
        <v>275379.09000000003</v>
      </c>
      <c r="O7954" s="226">
        <v>0</v>
      </c>
      <c r="P7954" s="126" t="s">
        <v>1331</v>
      </c>
    </row>
    <row r="7955" spans="1:16" ht="76.5">
      <c r="A7955" s="126">
        <v>25</v>
      </c>
      <c r="B7955" s="126"/>
      <c r="C7955" s="127" t="s">
        <v>695</v>
      </c>
      <c r="D7955" s="204">
        <v>43081</v>
      </c>
      <c r="E7955" s="126" t="s">
        <v>14956</v>
      </c>
      <c r="F7955" s="126" t="s">
        <v>1368</v>
      </c>
      <c r="G7955" s="126">
        <v>15880665</v>
      </c>
      <c r="H7955" s="126"/>
      <c r="I7955" s="130" t="s">
        <v>17847</v>
      </c>
      <c r="J7955" s="126"/>
      <c r="K7955" s="126"/>
      <c r="L7955" s="126"/>
      <c r="M7955" s="126"/>
      <c r="N7955" s="226">
        <v>244001.62</v>
      </c>
      <c r="O7955" s="226">
        <v>0</v>
      </c>
      <c r="P7955" s="126" t="s">
        <v>1331</v>
      </c>
    </row>
    <row r="7956" spans="1:16" ht="76.5">
      <c r="A7956" s="126">
        <v>25</v>
      </c>
      <c r="B7956" s="126"/>
      <c r="C7956" s="127" t="s">
        <v>695</v>
      </c>
      <c r="D7956" s="204">
        <v>43081</v>
      </c>
      <c r="E7956" s="126" t="s">
        <v>14957</v>
      </c>
      <c r="F7956" s="126" t="s">
        <v>1368</v>
      </c>
      <c r="G7956" s="126">
        <v>15880674</v>
      </c>
      <c r="H7956" s="126"/>
      <c r="I7956" s="130" t="s">
        <v>17848</v>
      </c>
      <c r="J7956" s="126"/>
      <c r="K7956" s="126"/>
      <c r="L7956" s="126"/>
      <c r="M7956" s="126"/>
      <c r="N7956" s="226">
        <v>115938.89</v>
      </c>
      <c r="O7956" s="226">
        <v>0</v>
      </c>
      <c r="P7956" s="126" t="s">
        <v>1331</v>
      </c>
    </row>
    <row r="7957" spans="1:16" ht="51">
      <c r="A7957" s="126">
        <v>340</v>
      </c>
      <c r="B7957" s="126"/>
      <c r="C7957" s="127" t="s">
        <v>815</v>
      </c>
      <c r="D7957" s="204">
        <v>43082</v>
      </c>
      <c r="E7957" s="126" t="s">
        <v>14958</v>
      </c>
      <c r="F7957" s="126" t="s">
        <v>6</v>
      </c>
      <c r="G7957" s="126">
        <v>618059</v>
      </c>
      <c r="H7957" s="126"/>
      <c r="I7957" s="130" t="s">
        <v>17849</v>
      </c>
      <c r="J7957" s="126"/>
      <c r="K7957" s="126"/>
      <c r="L7957" s="126"/>
      <c r="M7957" s="126"/>
      <c r="N7957" s="226">
        <v>0</v>
      </c>
      <c r="O7957" s="226">
        <v>9309.02</v>
      </c>
      <c r="P7957" s="126" t="s">
        <v>1331</v>
      </c>
    </row>
    <row r="7958" spans="1:16" ht="51">
      <c r="A7958" s="126">
        <v>10</v>
      </c>
      <c r="B7958" s="126"/>
      <c r="C7958" s="127" t="s">
        <v>691</v>
      </c>
      <c r="D7958" s="204">
        <v>43082</v>
      </c>
      <c r="E7958" s="126" t="s">
        <v>14959</v>
      </c>
      <c r="F7958" s="126" t="s">
        <v>6</v>
      </c>
      <c r="G7958" s="126">
        <v>618852</v>
      </c>
      <c r="H7958" s="126"/>
      <c r="I7958" s="130" t="s">
        <v>17850</v>
      </c>
      <c r="J7958" s="126"/>
      <c r="K7958" s="126"/>
      <c r="L7958" s="126"/>
      <c r="M7958" s="126"/>
      <c r="N7958" s="226">
        <v>0</v>
      </c>
      <c r="O7958" s="226">
        <v>21511.73</v>
      </c>
      <c r="P7958" s="126" t="s">
        <v>1331</v>
      </c>
    </row>
    <row r="7959" spans="1:16" ht="51">
      <c r="A7959" s="126" t="s">
        <v>620</v>
      </c>
      <c r="B7959" s="126"/>
      <c r="C7959" s="127" t="s">
        <v>714</v>
      </c>
      <c r="D7959" s="204">
        <v>43082</v>
      </c>
      <c r="E7959" s="126" t="s">
        <v>14960</v>
      </c>
      <c r="F7959" s="126" t="s">
        <v>6</v>
      </c>
      <c r="G7959" s="126">
        <v>918615</v>
      </c>
      <c r="H7959" s="126"/>
      <c r="I7959" s="130" t="s">
        <v>17851</v>
      </c>
      <c r="J7959" s="126"/>
      <c r="K7959" s="126"/>
      <c r="L7959" s="126"/>
      <c r="M7959" s="126"/>
      <c r="N7959" s="226">
        <v>0</v>
      </c>
      <c r="O7959" s="226">
        <v>540.9</v>
      </c>
      <c r="P7959" s="126" t="s">
        <v>1331</v>
      </c>
    </row>
    <row r="7960" spans="1:16" ht="51">
      <c r="A7960" s="126" t="s">
        <v>620</v>
      </c>
      <c r="B7960" s="126"/>
      <c r="C7960" s="127" t="s">
        <v>714</v>
      </c>
      <c r="D7960" s="204">
        <v>43082</v>
      </c>
      <c r="E7960" s="126" t="s">
        <v>14961</v>
      </c>
      <c r="F7960" s="126" t="s">
        <v>6</v>
      </c>
      <c r="G7960" s="126">
        <v>918616</v>
      </c>
      <c r="H7960" s="126"/>
      <c r="I7960" s="130" t="s">
        <v>17852</v>
      </c>
      <c r="J7960" s="126"/>
      <c r="K7960" s="126"/>
      <c r="L7960" s="126"/>
      <c r="M7960" s="126"/>
      <c r="N7960" s="226">
        <v>0</v>
      </c>
      <c r="O7960" s="226">
        <v>8997.76</v>
      </c>
      <c r="P7960" s="126" t="s">
        <v>1331</v>
      </c>
    </row>
    <row r="7961" spans="1:16" ht="51">
      <c r="A7961" s="126">
        <v>340</v>
      </c>
      <c r="B7961" s="126"/>
      <c r="C7961" s="127" t="s">
        <v>815</v>
      </c>
      <c r="D7961" s="204">
        <v>43082</v>
      </c>
      <c r="E7961" s="126" t="s">
        <v>14962</v>
      </c>
      <c r="F7961" s="126" t="s">
        <v>6</v>
      </c>
      <c r="G7961" s="126">
        <v>918694</v>
      </c>
      <c r="H7961" s="126"/>
      <c r="I7961" s="130" t="s">
        <v>17853</v>
      </c>
      <c r="J7961" s="126"/>
      <c r="K7961" s="126"/>
      <c r="L7961" s="126"/>
      <c r="M7961" s="126"/>
      <c r="N7961" s="226">
        <v>0</v>
      </c>
      <c r="O7961" s="226">
        <v>33.56</v>
      </c>
      <c r="P7961" s="126" t="s">
        <v>1331</v>
      </c>
    </row>
    <row r="7962" spans="1:16" ht="76.5">
      <c r="A7962" s="126" t="s">
        <v>621</v>
      </c>
      <c r="B7962" s="126"/>
      <c r="C7962" s="127" t="s">
        <v>715</v>
      </c>
      <c r="D7962" s="204">
        <v>43082</v>
      </c>
      <c r="E7962" s="126" t="s">
        <v>14963</v>
      </c>
      <c r="F7962" s="126" t="s">
        <v>6</v>
      </c>
      <c r="G7962" s="126">
        <v>919031</v>
      </c>
      <c r="H7962" s="126"/>
      <c r="I7962" s="130" t="s">
        <v>17854</v>
      </c>
      <c r="J7962" s="126"/>
      <c r="K7962" s="126"/>
      <c r="L7962" s="126"/>
      <c r="M7962" s="126"/>
      <c r="N7962" s="226">
        <v>0</v>
      </c>
      <c r="O7962" s="226">
        <v>218000</v>
      </c>
      <c r="P7962" s="126" t="s">
        <v>1331</v>
      </c>
    </row>
    <row r="7963" spans="1:16" ht="76.5">
      <c r="A7963" s="126">
        <v>16</v>
      </c>
      <c r="B7963" s="126"/>
      <c r="C7963" s="127" t="s">
        <v>693</v>
      </c>
      <c r="D7963" s="204">
        <v>43082</v>
      </c>
      <c r="E7963" s="126" t="s">
        <v>14964</v>
      </c>
      <c r="F7963" s="126" t="s">
        <v>11</v>
      </c>
      <c r="G7963" s="126">
        <v>907359</v>
      </c>
      <c r="H7963" s="126"/>
      <c r="I7963" s="130" t="s">
        <v>17855</v>
      </c>
      <c r="J7963" s="126"/>
      <c r="K7963" s="126"/>
      <c r="L7963" s="126"/>
      <c r="M7963" s="126"/>
      <c r="N7963" s="226">
        <v>50</v>
      </c>
      <c r="O7963" s="226">
        <v>0</v>
      </c>
      <c r="P7963" s="126" t="s">
        <v>1331</v>
      </c>
    </row>
    <row r="7964" spans="1:16" ht="63.75">
      <c r="A7964" s="126">
        <v>197</v>
      </c>
      <c r="B7964" s="126"/>
      <c r="C7964" s="127" t="s">
        <v>755</v>
      </c>
      <c r="D7964" s="204">
        <v>43082</v>
      </c>
      <c r="E7964" s="126" t="s">
        <v>14965</v>
      </c>
      <c r="F7964" s="126" t="s">
        <v>13</v>
      </c>
      <c r="G7964" s="126">
        <v>907360</v>
      </c>
      <c r="H7964" s="126"/>
      <c r="I7964" s="130" t="s">
        <v>17856</v>
      </c>
      <c r="J7964" s="126"/>
      <c r="K7964" s="126"/>
      <c r="L7964" s="126"/>
      <c r="M7964" s="126"/>
      <c r="N7964" s="226">
        <v>54.91</v>
      </c>
      <c r="O7964" s="226">
        <v>0</v>
      </c>
      <c r="P7964" s="126" t="s">
        <v>1331</v>
      </c>
    </row>
    <row r="7965" spans="1:16" ht="63.75">
      <c r="A7965" s="126">
        <v>197</v>
      </c>
      <c r="B7965" s="126"/>
      <c r="C7965" s="127" t="s">
        <v>755</v>
      </c>
      <c r="D7965" s="204">
        <v>43082</v>
      </c>
      <c r="E7965" s="126" t="s">
        <v>14966</v>
      </c>
      <c r="F7965" s="126" t="s">
        <v>11</v>
      </c>
      <c r="G7965" s="126">
        <v>907360</v>
      </c>
      <c r="H7965" s="126"/>
      <c r="I7965" s="130" t="s">
        <v>17857</v>
      </c>
      <c r="J7965" s="126"/>
      <c r="K7965" s="126"/>
      <c r="L7965" s="126"/>
      <c r="M7965" s="126"/>
      <c r="N7965" s="226">
        <v>50</v>
      </c>
      <c r="O7965" s="226">
        <v>0</v>
      </c>
      <c r="P7965" s="126" t="s">
        <v>1331</v>
      </c>
    </row>
    <row r="7966" spans="1:16" ht="76.5">
      <c r="A7966" s="126" t="s">
        <v>620</v>
      </c>
      <c r="B7966" s="126"/>
      <c r="C7966" s="127" t="s">
        <v>714</v>
      </c>
      <c r="D7966" s="204">
        <v>43082</v>
      </c>
      <c r="E7966" s="126" t="s">
        <v>14967</v>
      </c>
      <c r="F7966" s="126" t="s">
        <v>13</v>
      </c>
      <c r="G7966" s="126">
        <v>907361</v>
      </c>
      <c r="H7966" s="126"/>
      <c r="I7966" s="130" t="s">
        <v>17858</v>
      </c>
      <c r="J7966" s="126"/>
      <c r="K7966" s="126"/>
      <c r="L7966" s="126"/>
      <c r="M7966" s="126"/>
      <c r="N7966" s="226">
        <v>285.99</v>
      </c>
      <c r="O7966" s="226">
        <v>0</v>
      </c>
      <c r="P7966" s="126" t="s">
        <v>1331</v>
      </c>
    </row>
    <row r="7967" spans="1:16" ht="76.5">
      <c r="A7967" s="126" t="s">
        <v>620</v>
      </c>
      <c r="B7967" s="126"/>
      <c r="C7967" s="127" t="s">
        <v>714</v>
      </c>
      <c r="D7967" s="204">
        <v>43082</v>
      </c>
      <c r="E7967" s="126" t="s">
        <v>14968</v>
      </c>
      <c r="F7967" s="126" t="s">
        <v>11</v>
      </c>
      <c r="G7967" s="126">
        <v>907361</v>
      </c>
      <c r="H7967" s="126"/>
      <c r="I7967" s="130" t="s">
        <v>17859</v>
      </c>
      <c r="J7967" s="126"/>
      <c r="K7967" s="126"/>
      <c r="L7967" s="126"/>
      <c r="M7967" s="126"/>
      <c r="N7967" s="226">
        <v>50</v>
      </c>
      <c r="O7967" s="226">
        <v>0</v>
      </c>
      <c r="P7967" s="126" t="s">
        <v>1331</v>
      </c>
    </row>
    <row r="7968" spans="1:16" ht="63.75">
      <c r="A7968" s="126">
        <v>573</v>
      </c>
      <c r="B7968" s="126"/>
      <c r="C7968" s="127" t="s">
        <v>850</v>
      </c>
      <c r="D7968" s="204">
        <v>43082</v>
      </c>
      <c r="E7968" s="126" t="s">
        <v>14969</v>
      </c>
      <c r="F7968" s="126" t="s">
        <v>11</v>
      </c>
      <c r="G7968" s="126">
        <v>907365</v>
      </c>
      <c r="H7968" s="126"/>
      <c r="I7968" s="130" t="s">
        <v>17860</v>
      </c>
      <c r="J7968" s="126"/>
      <c r="K7968" s="126"/>
      <c r="L7968" s="126"/>
      <c r="M7968" s="126"/>
      <c r="N7968" s="226">
        <v>50</v>
      </c>
      <c r="O7968" s="226">
        <v>0</v>
      </c>
      <c r="P7968" s="126" t="s">
        <v>1331</v>
      </c>
    </row>
    <row r="7969" spans="1:16" ht="76.5">
      <c r="A7969" s="126">
        <v>25</v>
      </c>
      <c r="B7969" s="126"/>
      <c r="C7969" s="127" t="s">
        <v>695</v>
      </c>
      <c r="D7969" s="204">
        <v>43082</v>
      </c>
      <c r="E7969" s="126" t="s">
        <v>14970</v>
      </c>
      <c r="F7969" s="126" t="s">
        <v>1368</v>
      </c>
      <c r="G7969" s="126">
        <v>15894481</v>
      </c>
      <c r="H7969" s="126"/>
      <c r="I7969" s="130" t="s">
        <v>17861</v>
      </c>
      <c r="J7969" s="126"/>
      <c r="K7969" s="126"/>
      <c r="L7969" s="126"/>
      <c r="M7969" s="126"/>
      <c r="N7969" s="226">
        <v>451651.95</v>
      </c>
      <c r="O7969" s="226">
        <v>0</v>
      </c>
      <c r="P7969" s="126" t="s">
        <v>1331</v>
      </c>
    </row>
    <row r="7970" spans="1:16" ht="76.5">
      <c r="A7970" s="126">
        <v>25</v>
      </c>
      <c r="B7970" s="126"/>
      <c r="C7970" s="127" t="s">
        <v>695</v>
      </c>
      <c r="D7970" s="204">
        <v>43082</v>
      </c>
      <c r="E7970" s="126" t="s">
        <v>14971</v>
      </c>
      <c r="F7970" s="126" t="s">
        <v>1368</v>
      </c>
      <c r="G7970" s="126">
        <v>15895670</v>
      </c>
      <c r="H7970" s="126"/>
      <c r="I7970" s="130" t="s">
        <v>17862</v>
      </c>
      <c r="J7970" s="126"/>
      <c r="K7970" s="126"/>
      <c r="L7970" s="126"/>
      <c r="M7970" s="126"/>
      <c r="N7970" s="226">
        <v>283800</v>
      </c>
      <c r="O7970" s="226">
        <v>0</v>
      </c>
      <c r="P7970" s="126" t="s">
        <v>1331</v>
      </c>
    </row>
    <row r="7971" spans="1:16" ht="76.5">
      <c r="A7971" s="126">
        <v>25</v>
      </c>
      <c r="B7971" s="126"/>
      <c r="C7971" s="127" t="s">
        <v>695</v>
      </c>
      <c r="D7971" s="204">
        <v>43082</v>
      </c>
      <c r="E7971" s="126" t="s">
        <v>14972</v>
      </c>
      <c r="F7971" s="126" t="s">
        <v>1368</v>
      </c>
      <c r="G7971" s="126">
        <v>15895818</v>
      </c>
      <c r="H7971" s="126"/>
      <c r="I7971" s="130" t="s">
        <v>17863</v>
      </c>
      <c r="J7971" s="126"/>
      <c r="K7971" s="126"/>
      <c r="L7971" s="126"/>
      <c r="M7971" s="126"/>
      <c r="N7971" s="226">
        <v>331463.43</v>
      </c>
      <c r="O7971" s="226">
        <v>0</v>
      </c>
      <c r="P7971" s="126" t="s">
        <v>1331</v>
      </c>
    </row>
    <row r="7972" spans="1:16" ht="76.5">
      <c r="A7972" s="126">
        <v>25</v>
      </c>
      <c r="B7972" s="126"/>
      <c r="C7972" s="127" t="s">
        <v>695</v>
      </c>
      <c r="D7972" s="204">
        <v>43082</v>
      </c>
      <c r="E7972" s="126" t="s">
        <v>14973</v>
      </c>
      <c r="F7972" s="126" t="s">
        <v>1368</v>
      </c>
      <c r="G7972" s="126">
        <v>15896555</v>
      </c>
      <c r="H7972" s="126"/>
      <c r="I7972" s="130" t="s">
        <v>17864</v>
      </c>
      <c r="J7972" s="126"/>
      <c r="K7972" s="126"/>
      <c r="L7972" s="126"/>
      <c r="M7972" s="126"/>
      <c r="N7972" s="226">
        <v>287842.76</v>
      </c>
      <c r="O7972" s="226">
        <v>0</v>
      </c>
      <c r="P7972" s="126" t="s">
        <v>1331</v>
      </c>
    </row>
    <row r="7973" spans="1:16" ht="76.5">
      <c r="A7973" s="126">
        <v>25</v>
      </c>
      <c r="B7973" s="126"/>
      <c r="C7973" s="127" t="s">
        <v>695</v>
      </c>
      <c r="D7973" s="204">
        <v>43082</v>
      </c>
      <c r="E7973" s="126" t="s">
        <v>14974</v>
      </c>
      <c r="F7973" s="126" t="s">
        <v>1368</v>
      </c>
      <c r="G7973" s="126">
        <v>15898377</v>
      </c>
      <c r="H7973" s="126"/>
      <c r="I7973" s="130" t="s">
        <v>17865</v>
      </c>
      <c r="J7973" s="126"/>
      <c r="K7973" s="126"/>
      <c r="L7973" s="126"/>
      <c r="M7973" s="126"/>
      <c r="N7973" s="226">
        <v>132048.49</v>
      </c>
      <c r="O7973" s="226">
        <v>0</v>
      </c>
      <c r="P7973" s="126" t="s">
        <v>1331</v>
      </c>
    </row>
    <row r="7974" spans="1:16" ht="76.5">
      <c r="A7974" s="126">
        <v>25</v>
      </c>
      <c r="B7974" s="126"/>
      <c r="C7974" s="127" t="s">
        <v>695</v>
      </c>
      <c r="D7974" s="204">
        <v>43082</v>
      </c>
      <c r="E7974" s="126" t="s">
        <v>14975</v>
      </c>
      <c r="F7974" s="126" t="s">
        <v>1368</v>
      </c>
      <c r="G7974" s="126">
        <v>15899373</v>
      </c>
      <c r="H7974" s="126"/>
      <c r="I7974" s="130" t="s">
        <v>17866</v>
      </c>
      <c r="J7974" s="126"/>
      <c r="K7974" s="126"/>
      <c r="L7974" s="126"/>
      <c r="M7974" s="126"/>
      <c r="N7974" s="226">
        <v>244817.75</v>
      </c>
      <c r="O7974" s="226">
        <v>0</v>
      </c>
      <c r="P7974" s="126" t="s">
        <v>1331</v>
      </c>
    </row>
    <row r="7975" spans="1:16" ht="76.5">
      <c r="A7975" s="126">
        <v>25</v>
      </c>
      <c r="B7975" s="126"/>
      <c r="C7975" s="127" t="s">
        <v>695</v>
      </c>
      <c r="D7975" s="204">
        <v>43082</v>
      </c>
      <c r="E7975" s="126" t="s">
        <v>14976</v>
      </c>
      <c r="F7975" s="126" t="s">
        <v>1368</v>
      </c>
      <c r="G7975" s="126">
        <v>15900057</v>
      </c>
      <c r="H7975" s="126"/>
      <c r="I7975" s="130" t="s">
        <v>17867</v>
      </c>
      <c r="J7975" s="126"/>
      <c r="K7975" s="126"/>
      <c r="L7975" s="126"/>
      <c r="M7975" s="126"/>
      <c r="N7975" s="226">
        <v>1405210.3</v>
      </c>
      <c r="O7975" s="226">
        <v>0</v>
      </c>
      <c r="P7975" s="126" t="s">
        <v>1331</v>
      </c>
    </row>
    <row r="7976" spans="1:16" ht="76.5">
      <c r="A7976" s="126">
        <v>25</v>
      </c>
      <c r="B7976" s="126"/>
      <c r="C7976" s="127" t="s">
        <v>695</v>
      </c>
      <c r="D7976" s="204">
        <v>43082</v>
      </c>
      <c r="E7976" s="126" t="s">
        <v>14977</v>
      </c>
      <c r="F7976" s="126" t="s">
        <v>1368</v>
      </c>
      <c r="G7976" s="126">
        <v>15900344</v>
      </c>
      <c r="H7976" s="126"/>
      <c r="I7976" s="130" t="s">
        <v>17868</v>
      </c>
      <c r="J7976" s="126"/>
      <c r="K7976" s="126"/>
      <c r="L7976" s="126"/>
      <c r="M7976" s="126"/>
      <c r="N7976" s="226">
        <v>708318.11</v>
      </c>
      <c r="O7976" s="226">
        <v>0</v>
      </c>
      <c r="P7976" s="126" t="s">
        <v>1331</v>
      </c>
    </row>
    <row r="7977" spans="1:16" ht="76.5">
      <c r="A7977" s="126">
        <v>25</v>
      </c>
      <c r="B7977" s="126"/>
      <c r="C7977" s="127" t="s">
        <v>695</v>
      </c>
      <c r="D7977" s="204">
        <v>43082</v>
      </c>
      <c r="E7977" s="126" t="s">
        <v>14978</v>
      </c>
      <c r="F7977" s="126" t="s">
        <v>1368</v>
      </c>
      <c r="G7977" s="126">
        <v>15900354</v>
      </c>
      <c r="H7977" s="126"/>
      <c r="I7977" s="130" t="s">
        <v>17869</v>
      </c>
      <c r="J7977" s="126"/>
      <c r="K7977" s="126"/>
      <c r="L7977" s="126"/>
      <c r="M7977" s="126"/>
      <c r="N7977" s="226">
        <v>109701.64</v>
      </c>
      <c r="O7977" s="226">
        <v>0</v>
      </c>
      <c r="P7977" s="126" t="s">
        <v>1331</v>
      </c>
    </row>
    <row r="7978" spans="1:16" ht="76.5">
      <c r="A7978" s="126">
        <v>25</v>
      </c>
      <c r="B7978" s="126"/>
      <c r="C7978" s="127" t="s">
        <v>695</v>
      </c>
      <c r="D7978" s="204">
        <v>43082</v>
      </c>
      <c r="E7978" s="126" t="s">
        <v>14979</v>
      </c>
      <c r="F7978" s="126" t="s">
        <v>1368</v>
      </c>
      <c r="G7978" s="126">
        <v>15900355</v>
      </c>
      <c r="H7978" s="126"/>
      <c r="I7978" s="130" t="s">
        <v>17870</v>
      </c>
      <c r="J7978" s="126"/>
      <c r="K7978" s="126"/>
      <c r="L7978" s="126"/>
      <c r="M7978" s="126"/>
      <c r="N7978" s="226">
        <v>1056302.78</v>
      </c>
      <c r="O7978" s="226">
        <v>0</v>
      </c>
      <c r="P7978" s="126" t="s">
        <v>1331</v>
      </c>
    </row>
    <row r="7979" spans="1:16" ht="76.5">
      <c r="A7979" s="126">
        <v>25</v>
      </c>
      <c r="B7979" s="126"/>
      <c r="C7979" s="127" t="s">
        <v>695</v>
      </c>
      <c r="D7979" s="204">
        <v>43082</v>
      </c>
      <c r="E7979" s="126" t="s">
        <v>14980</v>
      </c>
      <c r="F7979" s="126" t="s">
        <v>1368</v>
      </c>
      <c r="G7979" s="126">
        <v>15900358</v>
      </c>
      <c r="H7979" s="126"/>
      <c r="I7979" s="130" t="s">
        <v>17871</v>
      </c>
      <c r="J7979" s="126"/>
      <c r="K7979" s="126"/>
      <c r="L7979" s="126"/>
      <c r="M7979" s="126"/>
      <c r="N7979" s="226">
        <v>311527.21999999997</v>
      </c>
      <c r="O7979" s="226">
        <v>0</v>
      </c>
      <c r="P7979" s="126" t="s">
        <v>1331</v>
      </c>
    </row>
    <row r="7980" spans="1:16" ht="76.5">
      <c r="A7980" s="126">
        <v>25</v>
      </c>
      <c r="B7980" s="126"/>
      <c r="C7980" s="127" t="s">
        <v>695</v>
      </c>
      <c r="D7980" s="204">
        <v>43082</v>
      </c>
      <c r="E7980" s="126" t="s">
        <v>14981</v>
      </c>
      <c r="F7980" s="126" t="s">
        <v>1368</v>
      </c>
      <c r="G7980" s="126">
        <v>15900370</v>
      </c>
      <c r="H7980" s="126"/>
      <c r="I7980" s="130" t="s">
        <v>17872</v>
      </c>
      <c r="J7980" s="126"/>
      <c r="K7980" s="126"/>
      <c r="L7980" s="126"/>
      <c r="M7980" s="126"/>
      <c r="N7980" s="226">
        <v>1712865.12</v>
      </c>
      <c r="O7980" s="226">
        <v>0</v>
      </c>
      <c r="P7980" s="126" t="s">
        <v>1331</v>
      </c>
    </row>
    <row r="7981" spans="1:16" ht="76.5">
      <c r="A7981" s="126">
        <v>25</v>
      </c>
      <c r="B7981" s="126"/>
      <c r="C7981" s="127" t="s">
        <v>695</v>
      </c>
      <c r="D7981" s="204">
        <v>43082</v>
      </c>
      <c r="E7981" s="126" t="s">
        <v>14982</v>
      </c>
      <c r="F7981" s="126" t="s">
        <v>1368</v>
      </c>
      <c r="G7981" s="126">
        <v>15900371</v>
      </c>
      <c r="H7981" s="126"/>
      <c r="I7981" s="130" t="s">
        <v>17873</v>
      </c>
      <c r="J7981" s="126"/>
      <c r="K7981" s="126"/>
      <c r="L7981" s="126"/>
      <c r="M7981" s="126"/>
      <c r="N7981" s="226">
        <v>64043.17</v>
      </c>
      <c r="O7981" s="226">
        <v>0</v>
      </c>
      <c r="P7981" s="126" t="s">
        <v>1331</v>
      </c>
    </row>
    <row r="7982" spans="1:16" ht="76.5">
      <c r="A7982" s="126">
        <v>25</v>
      </c>
      <c r="B7982" s="126"/>
      <c r="C7982" s="127" t="s">
        <v>695</v>
      </c>
      <c r="D7982" s="204">
        <v>43082</v>
      </c>
      <c r="E7982" s="126" t="s">
        <v>14983</v>
      </c>
      <c r="F7982" s="126" t="s">
        <v>1368</v>
      </c>
      <c r="G7982" s="126">
        <v>15900374</v>
      </c>
      <c r="H7982" s="126"/>
      <c r="I7982" s="130" t="s">
        <v>17874</v>
      </c>
      <c r="J7982" s="126"/>
      <c r="K7982" s="126"/>
      <c r="L7982" s="126"/>
      <c r="M7982" s="126"/>
      <c r="N7982" s="226">
        <v>727974.13</v>
      </c>
      <c r="O7982" s="226">
        <v>0</v>
      </c>
      <c r="P7982" s="126" t="s">
        <v>1331</v>
      </c>
    </row>
    <row r="7983" spans="1:16" ht="76.5">
      <c r="A7983" s="126">
        <v>25</v>
      </c>
      <c r="B7983" s="126"/>
      <c r="C7983" s="127" t="s">
        <v>695</v>
      </c>
      <c r="D7983" s="204">
        <v>43082</v>
      </c>
      <c r="E7983" s="126" t="s">
        <v>14984</v>
      </c>
      <c r="F7983" s="126" t="s">
        <v>1368</v>
      </c>
      <c r="G7983" s="126">
        <v>15900362</v>
      </c>
      <c r="H7983" s="126"/>
      <c r="I7983" s="130" t="s">
        <v>17875</v>
      </c>
      <c r="J7983" s="126"/>
      <c r="K7983" s="126"/>
      <c r="L7983" s="126"/>
      <c r="M7983" s="126"/>
      <c r="N7983" s="226">
        <v>550000</v>
      </c>
      <c r="O7983" s="226">
        <v>0</v>
      </c>
      <c r="P7983" s="126" t="s">
        <v>1331</v>
      </c>
    </row>
    <row r="7984" spans="1:16" ht="76.5">
      <c r="A7984" s="126">
        <v>25</v>
      </c>
      <c r="B7984" s="126"/>
      <c r="C7984" s="127" t="s">
        <v>695</v>
      </c>
      <c r="D7984" s="204">
        <v>43082</v>
      </c>
      <c r="E7984" s="126" t="s">
        <v>14985</v>
      </c>
      <c r="F7984" s="126" t="s">
        <v>1368</v>
      </c>
      <c r="G7984" s="126">
        <v>15900363</v>
      </c>
      <c r="H7984" s="126"/>
      <c r="I7984" s="130" t="s">
        <v>17876</v>
      </c>
      <c r="J7984" s="126"/>
      <c r="K7984" s="126"/>
      <c r="L7984" s="126"/>
      <c r="M7984" s="126"/>
      <c r="N7984" s="226">
        <v>164957.42000000001</v>
      </c>
      <c r="O7984" s="226">
        <v>0</v>
      </c>
      <c r="P7984" s="126" t="s">
        <v>1331</v>
      </c>
    </row>
    <row r="7985" spans="1:16" ht="76.5">
      <c r="A7985" s="126">
        <v>25</v>
      </c>
      <c r="B7985" s="126"/>
      <c r="C7985" s="127" t="s">
        <v>695</v>
      </c>
      <c r="D7985" s="204">
        <v>43082</v>
      </c>
      <c r="E7985" s="126" t="s">
        <v>14986</v>
      </c>
      <c r="F7985" s="126" t="s">
        <v>1368</v>
      </c>
      <c r="G7985" s="126">
        <v>15900364</v>
      </c>
      <c r="H7985" s="126"/>
      <c r="I7985" s="130" t="s">
        <v>17877</v>
      </c>
      <c r="J7985" s="126"/>
      <c r="K7985" s="126"/>
      <c r="L7985" s="126"/>
      <c r="M7985" s="126"/>
      <c r="N7985" s="226">
        <v>51428.24</v>
      </c>
      <c r="O7985" s="226">
        <v>0</v>
      </c>
      <c r="P7985" s="126" t="s">
        <v>1331</v>
      </c>
    </row>
    <row r="7986" spans="1:16" ht="76.5">
      <c r="A7986" s="126">
        <v>25</v>
      </c>
      <c r="B7986" s="126"/>
      <c r="C7986" s="127" t="s">
        <v>695</v>
      </c>
      <c r="D7986" s="204">
        <v>43082</v>
      </c>
      <c r="E7986" s="126" t="s">
        <v>14987</v>
      </c>
      <c r="F7986" s="126" t="s">
        <v>1368</v>
      </c>
      <c r="G7986" s="126">
        <v>15900365</v>
      </c>
      <c r="H7986" s="126"/>
      <c r="I7986" s="130" t="s">
        <v>17878</v>
      </c>
      <c r="J7986" s="126"/>
      <c r="K7986" s="126"/>
      <c r="L7986" s="126"/>
      <c r="M7986" s="126"/>
      <c r="N7986" s="226">
        <v>108656.2</v>
      </c>
      <c r="O7986" s="226">
        <v>0</v>
      </c>
      <c r="P7986" s="126" t="s">
        <v>1331</v>
      </c>
    </row>
    <row r="7987" spans="1:16" ht="76.5">
      <c r="A7987" s="126">
        <v>25</v>
      </c>
      <c r="B7987" s="126"/>
      <c r="C7987" s="127" t="s">
        <v>695</v>
      </c>
      <c r="D7987" s="204">
        <v>43082</v>
      </c>
      <c r="E7987" s="126" t="s">
        <v>14988</v>
      </c>
      <c r="F7987" s="126" t="s">
        <v>1368</v>
      </c>
      <c r="G7987" s="126">
        <v>15900366</v>
      </c>
      <c r="H7987" s="126"/>
      <c r="I7987" s="130" t="s">
        <v>17879</v>
      </c>
      <c r="J7987" s="126"/>
      <c r="K7987" s="126"/>
      <c r="L7987" s="126"/>
      <c r="M7987" s="126"/>
      <c r="N7987" s="226">
        <v>275604</v>
      </c>
      <c r="O7987" s="226">
        <v>0</v>
      </c>
      <c r="P7987" s="126" t="s">
        <v>1331</v>
      </c>
    </row>
    <row r="7988" spans="1:16" ht="76.5">
      <c r="A7988" s="126">
        <v>25</v>
      </c>
      <c r="B7988" s="126"/>
      <c r="C7988" s="127" t="s">
        <v>695</v>
      </c>
      <c r="D7988" s="204">
        <v>43082</v>
      </c>
      <c r="E7988" s="126" t="s">
        <v>14989</v>
      </c>
      <c r="F7988" s="126" t="s">
        <v>1368</v>
      </c>
      <c r="G7988" s="126">
        <v>15900367</v>
      </c>
      <c r="H7988" s="126"/>
      <c r="I7988" s="130" t="s">
        <v>17880</v>
      </c>
      <c r="J7988" s="126"/>
      <c r="K7988" s="126"/>
      <c r="L7988" s="126"/>
      <c r="M7988" s="126"/>
      <c r="N7988" s="226">
        <v>566072.68999999994</v>
      </c>
      <c r="O7988" s="226">
        <v>0</v>
      </c>
      <c r="P7988" s="126" t="s">
        <v>1331</v>
      </c>
    </row>
    <row r="7989" spans="1:16" ht="76.5">
      <c r="A7989" s="126">
        <v>25</v>
      </c>
      <c r="B7989" s="126"/>
      <c r="C7989" s="127" t="s">
        <v>695</v>
      </c>
      <c r="D7989" s="204">
        <v>43082</v>
      </c>
      <c r="E7989" s="126" t="s">
        <v>14990</v>
      </c>
      <c r="F7989" s="126" t="s">
        <v>1368</v>
      </c>
      <c r="G7989" s="126">
        <v>15900369</v>
      </c>
      <c r="H7989" s="126"/>
      <c r="I7989" s="130" t="s">
        <v>17881</v>
      </c>
      <c r="J7989" s="126"/>
      <c r="K7989" s="126"/>
      <c r="L7989" s="126"/>
      <c r="M7989" s="126"/>
      <c r="N7989" s="226">
        <v>106509.49</v>
      </c>
      <c r="O7989" s="226">
        <v>0</v>
      </c>
      <c r="P7989" s="126" t="s">
        <v>1331</v>
      </c>
    </row>
    <row r="7990" spans="1:16" ht="76.5">
      <c r="A7990" s="126">
        <v>25</v>
      </c>
      <c r="B7990" s="126"/>
      <c r="C7990" s="127" t="s">
        <v>695</v>
      </c>
      <c r="D7990" s="204">
        <v>43082</v>
      </c>
      <c r="E7990" s="126" t="s">
        <v>14991</v>
      </c>
      <c r="F7990" s="126" t="s">
        <v>1368</v>
      </c>
      <c r="G7990" s="126">
        <v>15900372</v>
      </c>
      <c r="H7990" s="126"/>
      <c r="I7990" s="130" t="s">
        <v>17882</v>
      </c>
      <c r="J7990" s="126"/>
      <c r="K7990" s="126"/>
      <c r="L7990" s="126"/>
      <c r="M7990" s="126"/>
      <c r="N7990" s="226">
        <v>845781.12</v>
      </c>
      <c r="O7990" s="226">
        <v>0</v>
      </c>
      <c r="P7990" s="126" t="s">
        <v>1331</v>
      </c>
    </row>
    <row r="7991" spans="1:16" ht="76.5">
      <c r="A7991" s="126">
        <v>25</v>
      </c>
      <c r="B7991" s="126"/>
      <c r="C7991" s="127" t="s">
        <v>695</v>
      </c>
      <c r="D7991" s="204">
        <v>43082</v>
      </c>
      <c r="E7991" s="126" t="s">
        <v>14992</v>
      </c>
      <c r="F7991" s="126" t="s">
        <v>1368</v>
      </c>
      <c r="G7991" s="126">
        <v>15900375</v>
      </c>
      <c r="H7991" s="126"/>
      <c r="I7991" s="130" t="s">
        <v>17883</v>
      </c>
      <c r="J7991" s="126"/>
      <c r="K7991" s="126"/>
      <c r="L7991" s="126"/>
      <c r="M7991" s="126"/>
      <c r="N7991" s="226">
        <v>412299.14</v>
      </c>
      <c r="O7991" s="226">
        <v>0</v>
      </c>
      <c r="P7991" s="126" t="s">
        <v>1331</v>
      </c>
    </row>
    <row r="7992" spans="1:16" ht="76.5">
      <c r="A7992" s="126">
        <v>25</v>
      </c>
      <c r="B7992" s="126"/>
      <c r="C7992" s="127" t="s">
        <v>695</v>
      </c>
      <c r="D7992" s="204">
        <v>43082</v>
      </c>
      <c r="E7992" s="126" t="s">
        <v>14993</v>
      </c>
      <c r="F7992" s="126" t="s">
        <v>1368</v>
      </c>
      <c r="G7992" s="126">
        <v>15900368</v>
      </c>
      <c r="H7992" s="126"/>
      <c r="I7992" s="130" t="s">
        <v>17884</v>
      </c>
      <c r="J7992" s="126"/>
      <c r="K7992" s="126"/>
      <c r="L7992" s="126"/>
      <c r="M7992" s="126"/>
      <c r="N7992" s="226">
        <v>250457.69</v>
      </c>
      <c r="O7992" s="226">
        <v>0</v>
      </c>
      <c r="P7992" s="126" t="s">
        <v>1331</v>
      </c>
    </row>
    <row r="7993" spans="1:16" ht="63.75">
      <c r="A7993" s="126">
        <v>16</v>
      </c>
      <c r="B7993" s="126"/>
      <c r="C7993" s="127" t="s">
        <v>693</v>
      </c>
      <c r="D7993" s="204">
        <v>43082</v>
      </c>
      <c r="E7993" s="126" t="s">
        <v>14994</v>
      </c>
      <c r="F7993" s="126" t="s">
        <v>13</v>
      </c>
      <c r="G7993" s="126">
        <v>907345</v>
      </c>
      <c r="H7993" s="126"/>
      <c r="I7993" s="130" t="s">
        <v>17885</v>
      </c>
      <c r="J7993" s="126"/>
      <c r="K7993" s="126"/>
      <c r="L7993" s="126"/>
      <c r="M7993" s="126"/>
      <c r="N7993" s="226">
        <v>102.1</v>
      </c>
      <c r="O7993" s="226">
        <v>0</v>
      </c>
      <c r="P7993" s="126" t="s">
        <v>1331</v>
      </c>
    </row>
    <row r="7994" spans="1:16" ht="63.75">
      <c r="A7994" s="126">
        <v>16</v>
      </c>
      <c r="B7994" s="126"/>
      <c r="C7994" s="127" t="s">
        <v>693</v>
      </c>
      <c r="D7994" s="204">
        <v>43082</v>
      </c>
      <c r="E7994" s="126" t="s">
        <v>14995</v>
      </c>
      <c r="F7994" s="126" t="s">
        <v>11</v>
      </c>
      <c r="G7994" s="126">
        <v>907345</v>
      </c>
      <c r="H7994" s="126"/>
      <c r="I7994" s="130" t="s">
        <v>17886</v>
      </c>
      <c r="J7994" s="126"/>
      <c r="K7994" s="126"/>
      <c r="L7994" s="126"/>
      <c r="M7994" s="126"/>
      <c r="N7994" s="226">
        <v>50</v>
      </c>
      <c r="O7994" s="226">
        <v>0</v>
      </c>
      <c r="P7994" s="126" t="s">
        <v>1331</v>
      </c>
    </row>
    <row r="7995" spans="1:16" ht="76.5">
      <c r="A7995" s="126">
        <v>16</v>
      </c>
      <c r="B7995" s="126"/>
      <c r="C7995" s="127" t="s">
        <v>693</v>
      </c>
      <c r="D7995" s="204">
        <v>43082</v>
      </c>
      <c r="E7995" s="126" t="s">
        <v>14996</v>
      </c>
      <c r="F7995" s="126" t="s">
        <v>13</v>
      </c>
      <c r="G7995" s="126">
        <v>907348</v>
      </c>
      <c r="H7995" s="126"/>
      <c r="I7995" s="130" t="s">
        <v>17887</v>
      </c>
      <c r="J7995" s="126"/>
      <c r="K7995" s="126"/>
      <c r="L7995" s="126"/>
      <c r="M7995" s="126"/>
      <c r="N7995" s="226">
        <v>81.709999999999994</v>
      </c>
      <c r="O7995" s="226">
        <v>0</v>
      </c>
      <c r="P7995" s="126" t="s">
        <v>1331</v>
      </c>
    </row>
    <row r="7996" spans="1:16" ht="76.5">
      <c r="A7996" s="126">
        <v>16</v>
      </c>
      <c r="B7996" s="126"/>
      <c r="C7996" s="127" t="s">
        <v>693</v>
      </c>
      <c r="D7996" s="204">
        <v>43082</v>
      </c>
      <c r="E7996" s="126" t="s">
        <v>14997</v>
      </c>
      <c r="F7996" s="126" t="s">
        <v>11</v>
      </c>
      <c r="G7996" s="126">
        <v>907348</v>
      </c>
      <c r="H7996" s="126"/>
      <c r="I7996" s="130" t="s">
        <v>17888</v>
      </c>
      <c r="J7996" s="126"/>
      <c r="K7996" s="126"/>
      <c r="L7996" s="126"/>
      <c r="M7996" s="126"/>
      <c r="N7996" s="226">
        <v>50</v>
      </c>
      <c r="O7996" s="226">
        <v>0</v>
      </c>
      <c r="P7996" s="126" t="s">
        <v>1331</v>
      </c>
    </row>
    <row r="7997" spans="1:16" ht="76.5">
      <c r="A7997" s="126">
        <v>16</v>
      </c>
      <c r="B7997" s="126"/>
      <c r="C7997" s="127" t="s">
        <v>693</v>
      </c>
      <c r="D7997" s="204">
        <v>43082</v>
      </c>
      <c r="E7997" s="126" t="s">
        <v>14998</v>
      </c>
      <c r="F7997" s="126" t="s">
        <v>13</v>
      </c>
      <c r="G7997" s="126">
        <v>907354</v>
      </c>
      <c r="H7997" s="126"/>
      <c r="I7997" s="130" t="s">
        <v>17889</v>
      </c>
      <c r="J7997" s="126"/>
      <c r="K7997" s="126"/>
      <c r="L7997" s="126"/>
      <c r="M7997" s="126"/>
      <c r="N7997" s="226">
        <v>102.1</v>
      </c>
      <c r="O7997" s="226">
        <v>0</v>
      </c>
      <c r="P7997" s="126" t="s">
        <v>1331</v>
      </c>
    </row>
    <row r="7998" spans="1:16" ht="76.5">
      <c r="A7998" s="126">
        <v>16</v>
      </c>
      <c r="B7998" s="126"/>
      <c r="C7998" s="127" t="s">
        <v>693</v>
      </c>
      <c r="D7998" s="204">
        <v>43082</v>
      </c>
      <c r="E7998" s="126" t="s">
        <v>14999</v>
      </c>
      <c r="F7998" s="126" t="s">
        <v>11</v>
      </c>
      <c r="G7998" s="126">
        <v>907354</v>
      </c>
      <c r="H7998" s="126"/>
      <c r="I7998" s="130" t="s">
        <v>17890</v>
      </c>
      <c r="J7998" s="126"/>
      <c r="K7998" s="126"/>
      <c r="L7998" s="126"/>
      <c r="M7998" s="126"/>
      <c r="N7998" s="226">
        <v>50</v>
      </c>
      <c r="O7998" s="226">
        <v>0</v>
      </c>
      <c r="P7998" s="126" t="s">
        <v>1331</v>
      </c>
    </row>
    <row r="7999" spans="1:16" ht="63.75">
      <c r="A7999" s="126" t="s">
        <v>620</v>
      </c>
      <c r="B7999" s="126"/>
      <c r="C7999" s="127" t="s">
        <v>714</v>
      </c>
      <c r="D7999" s="204">
        <v>43082</v>
      </c>
      <c r="E7999" s="126" t="s">
        <v>15000</v>
      </c>
      <c r="F7999" s="126" t="s">
        <v>11</v>
      </c>
      <c r="G7999" s="126">
        <v>907355</v>
      </c>
      <c r="H7999" s="126"/>
      <c r="I7999" s="130" t="s">
        <v>17891</v>
      </c>
      <c r="J7999" s="126"/>
      <c r="K7999" s="126"/>
      <c r="L7999" s="126"/>
      <c r="M7999" s="126"/>
      <c r="N7999" s="226">
        <v>50</v>
      </c>
      <c r="O7999" s="226">
        <v>0</v>
      </c>
      <c r="P7999" s="126" t="s">
        <v>1331</v>
      </c>
    </row>
    <row r="8000" spans="1:16" ht="63.75">
      <c r="A8000" s="126">
        <v>16</v>
      </c>
      <c r="B8000" s="126"/>
      <c r="C8000" s="127" t="s">
        <v>693</v>
      </c>
      <c r="D8000" s="204">
        <v>43082</v>
      </c>
      <c r="E8000" s="126" t="s">
        <v>15001</v>
      </c>
      <c r="F8000" s="126" t="s">
        <v>13</v>
      </c>
      <c r="G8000" s="126">
        <v>907356</v>
      </c>
      <c r="H8000" s="126"/>
      <c r="I8000" s="130" t="s">
        <v>17892</v>
      </c>
      <c r="J8000" s="126"/>
      <c r="K8000" s="126"/>
      <c r="L8000" s="126"/>
      <c r="M8000" s="126"/>
      <c r="N8000" s="226">
        <v>81.7</v>
      </c>
      <c r="O8000" s="226">
        <v>0</v>
      </c>
      <c r="P8000" s="126" t="s">
        <v>1331</v>
      </c>
    </row>
    <row r="8001" spans="1:16" ht="76.5">
      <c r="A8001" s="126">
        <v>16</v>
      </c>
      <c r="B8001" s="126"/>
      <c r="C8001" s="127" t="s">
        <v>693</v>
      </c>
      <c r="D8001" s="204">
        <v>43082</v>
      </c>
      <c r="E8001" s="126" t="s">
        <v>15002</v>
      </c>
      <c r="F8001" s="126" t="s">
        <v>11</v>
      </c>
      <c r="G8001" s="126">
        <v>907356</v>
      </c>
      <c r="H8001" s="126"/>
      <c r="I8001" s="130" t="s">
        <v>17893</v>
      </c>
      <c r="J8001" s="126"/>
      <c r="K8001" s="126"/>
      <c r="L8001" s="126"/>
      <c r="M8001" s="126"/>
      <c r="N8001" s="226">
        <v>50</v>
      </c>
      <c r="O8001" s="226">
        <v>0</v>
      </c>
      <c r="P8001" s="126" t="s">
        <v>1331</v>
      </c>
    </row>
    <row r="8002" spans="1:16" ht="76.5">
      <c r="A8002" s="126">
        <v>16</v>
      </c>
      <c r="B8002" s="126"/>
      <c r="C8002" s="127" t="s">
        <v>693</v>
      </c>
      <c r="D8002" s="204">
        <v>43082</v>
      </c>
      <c r="E8002" s="126" t="s">
        <v>15003</v>
      </c>
      <c r="F8002" s="126" t="s">
        <v>13</v>
      </c>
      <c r="G8002" s="126">
        <v>907359</v>
      </c>
      <c r="H8002" s="126"/>
      <c r="I8002" s="130" t="s">
        <v>17894</v>
      </c>
      <c r="J8002" s="126"/>
      <c r="K8002" s="126"/>
      <c r="L8002" s="126"/>
      <c r="M8002" s="126"/>
      <c r="N8002" s="226">
        <v>40.86</v>
      </c>
      <c r="O8002" s="226">
        <v>0</v>
      </c>
      <c r="P8002" s="126" t="s">
        <v>1331</v>
      </c>
    </row>
    <row r="8003" spans="1:16" ht="51">
      <c r="A8003" s="126">
        <v>10</v>
      </c>
      <c r="B8003" s="126"/>
      <c r="C8003" s="127" t="s">
        <v>691</v>
      </c>
      <c r="D8003" s="204">
        <v>43082</v>
      </c>
      <c r="E8003" s="126" t="s">
        <v>15004</v>
      </c>
      <c r="F8003" s="126" t="s">
        <v>15</v>
      </c>
      <c r="G8003" s="126">
        <v>618052</v>
      </c>
      <c r="H8003" s="126"/>
      <c r="I8003" s="130" t="s">
        <v>7072</v>
      </c>
      <c r="J8003" s="126"/>
      <c r="K8003" s="126"/>
      <c r="L8003" s="126"/>
      <c r="M8003" s="126"/>
      <c r="N8003" s="226">
        <v>50</v>
      </c>
      <c r="O8003" s="226">
        <v>0</v>
      </c>
      <c r="P8003" s="126" t="s">
        <v>1331</v>
      </c>
    </row>
    <row r="8004" spans="1:16" ht="51">
      <c r="A8004" s="126">
        <v>10</v>
      </c>
      <c r="B8004" s="126"/>
      <c r="C8004" s="127" t="s">
        <v>691</v>
      </c>
      <c r="D8004" s="204">
        <v>43082</v>
      </c>
      <c r="E8004" s="126" t="s">
        <v>15005</v>
      </c>
      <c r="F8004" s="126" t="s">
        <v>15</v>
      </c>
      <c r="G8004" s="126">
        <v>618058</v>
      </c>
      <c r="H8004" s="126"/>
      <c r="I8004" s="130" t="s">
        <v>17895</v>
      </c>
      <c r="J8004" s="126"/>
      <c r="K8004" s="126"/>
      <c r="L8004" s="126"/>
      <c r="M8004" s="126"/>
      <c r="N8004" s="226">
        <v>50</v>
      </c>
      <c r="O8004" s="226">
        <v>0</v>
      </c>
      <c r="P8004" s="126" t="s">
        <v>1331</v>
      </c>
    </row>
    <row r="8005" spans="1:16" ht="38.25">
      <c r="A8005" s="126">
        <v>340</v>
      </c>
      <c r="B8005" s="126"/>
      <c r="C8005" s="127" t="s">
        <v>815</v>
      </c>
      <c r="D8005" s="204">
        <v>43082</v>
      </c>
      <c r="E8005" s="126" t="s">
        <v>15006</v>
      </c>
      <c r="F8005" s="126" t="s">
        <v>15</v>
      </c>
      <c r="G8005" s="126">
        <v>618060</v>
      </c>
      <c r="H8005" s="126"/>
      <c r="I8005" s="130" t="s">
        <v>17896</v>
      </c>
      <c r="J8005" s="126"/>
      <c r="K8005" s="126"/>
      <c r="L8005" s="126"/>
      <c r="M8005" s="126"/>
      <c r="N8005" s="226">
        <v>50</v>
      </c>
      <c r="O8005" s="226">
        <v>0</v>
      </c>
      <c r="P8005" s="126" t="s">
        <v>1331</v>
      </c>
    </row>
    <row r="8006" spans="1:16" ht="51">
      <c r="A8006" s="126">
        <v>513</v>
      </c>
      <c r="B8006" s="126"/>
      <c r="C8006" s="127" t="s">
        <v>201</v>
      </c>
      <c r="D8006" s="204">
        <v>43082</v>
      </c>
      <c r="E8006" s="126" t="s">
        <v>15007</v>
      </c>
      <c r="F8006" s="126" t="s">
        <v>15</v>
      </c>
      <c r="G8006" s="126">
        <v>618187</v>
      </c>
      <c r="H8006" s="126"/>
      <c r="I8006" s="130" t="s">
        <v>17897</v>
      </c>
      <c r="J8006" s="126"/>
      <c r="K8006" s="126"/>
      <c r="L8006" s="126"/>
      <c r="M8006" s="126"/>
      <c r="N8006" s="226">
        <v>50</v>
      </c>
      <c r="O8006" s="226">
        <v>0</v>
      </c>
      <c r="P8006" s="126" t="s">
        <v>1331</v>
      </c>
    </row>
    <row r="8007" spans="1:16" ht="63.75">
      <c r="A8007" s="126">
        <v>10</v>
      </c>
      <c r="B8007" s="126"/>
      <c r="C8007" s="127" t="s">
        <v>691</v>
      </c>
      <c r="D8007" s="204">
        <v>43082</v>
      </c>
      <c r="E8007" s="126" t="s">
        <v>15008</v>
      </c>
      <c r="F8007" s="126" t="s">
        <v>15</v>
      </c>
      <c r="G8007" s="126">
        <v>618189</v>
      </c>
      <c r="H8007" s="126"/>
      <c r="I8007" s="130" t="s">
        <v>17898</v>
      </c>
      <c r="J8007" s="126"/>
      <c r="K8007" s="126"/>
      <c r="L8007" s="126"/>
      <c r="M8007" s="126"/>
      <c r="N8007" s="226">
        <v>50</v>
      </c>
      <c r="O8007" s="226">
        <v>0</v>
      </c>
      <c r="P8007" s="126" t="s">
        <v>1331</v>
      </c>
    </row>
    <row r="8008" spans="1:16" ht="102">
      <c r="A8008" s="126">
        <v>513</v>
      </c>
      <c r="B8008" s="126"/>
      <c r="C8008" s="127" t="s">
        <v>201</v>
      </c>
      <c r="D8008" s="204">
        <v>43082</v>
      </c>
      <c r="E8008" s="126" t="s">
        <v>15009</v>
      </c>
      <c r="F8008" s="126" t="s">
        <v>15</v>
      </c>
      <c r="G8008" s="126">
        <v>3864</v>
      </c>
      <c r="H8008" s="126"/>
      <c r="I8008" s="130" t="s">
        <v>17899</v>
      </c>
      <c r="J8008" s="126"/>
      <c r="K8008" s="126"/>
      <c r="L8008" s="126"/>
      <c r="M8008" s="126"/>
      <c r="N8008" s="226">
        <v>427.37</v>
      </c>
      <c r="O8008" s="226">
        <v>0</v>
      </c>
      <c r="P8008" s="126" t="s">
        <v>1331</v>
      </c>
    </row>
    <row r="8009" spans="1:16" ht="89.25">
      <c r="A8009" s="126">
        <v>513</v>
      </c>
      <c r="B8009" s="126"/>
      <c r="C8009" s="127" t="s">
        <v>201</v>
      </c>
      <c r="D8009" s="204">
        <v>43082</v>
      </c>
      <c r="E8009" s="126" t="s">
        <v>15010</v>
      </c>
      <c r="F8009" s="126" t="s">
        <v>15</v>
      </c>
      <c r="G8009" s="126">
        <v>3865</v>
      </c>
      <c r="H8009" s="126"/>
      <c r="I8009" s="130" t="s">
        <v>17900</v>
      </c>
      <c r="J8009" s="126"/>
      <c r="K8009" s="126"/>
      <c r="L8009" s="126"/>
      <c r="M8009" s="126"/>
      <c r="N8009" s="226">
        <v>510.72</v>
      </c>
      <c r="O8009" s="226">
        <v>0</v>
      </c>
      <c r="P8009" s="126" t="s">
        <v>1331</v>
      </c>
    </row>
    <row r="8010" spans="1:16" ht="102">
      <c r="A8010" s="126">
        <v>513</v>
      </c>
      <c r="B8010" s="126"/>
      <c r="C8010" s="127" t="s">
        <v>201</v>
      </c>
      <c r="D8010" s="204">
        <v>43082</v>
      </c>
      <c r="E8010" s="126" t="s">
        <v>15011</v>
      </c>
      <c r="F8010" s="126" t="s">
        <v>15</v>
      </c>
      <c r="G8010" s="126">
        <v>3835</v>
      </c>
      <c r="H8010" s="126"/>
      <c r="I8010" s="130" t="s">
        <v>17901</v>
      </c>
      <c r="J8010" s="126"/>
      <c r="K8010" s="126"/>
      <c r="L8010" s="126"/>
      <c r="M8010" s="126"/>
      <c r="N8010" s="226">
        <v>22228.17</v>
      </c>
      <c r="O8010" s="226">
        <v>0</v>
      </c>
      <c r="P8010" s="126" t="s">
        <v>1331</v>
      </c>
    </row>
    <row r="8011" spans="1:16" ht="102">
      <c r="A8011" s="126">
        <v>513</v>
      </c>
      <c r="B8011" s="126"/>
      <c r="C8011" s="127" t="s">
        <v>201</v>
      </c>
      <c r="D8011" s="204">
        <v>43082</v>
      </c>
      <c r="E8011" s="126" t="s">
        <v>15012</v>
      </c>
      <c r="F8011" s="126" t="s">
        <v>15</v>
      </c>
      <c r="G8011" s="126">
        <v>3834</v>
      </c>
      <c r="H8011" s="126"/>
      <c r="I8011" s="130" t="s">
        <v>17902</v>
      </c>
      <c r="J8011" s="126"/>
      <c r="K8011" s="126"/>
      <c r="L8011" s="126"/>
      <c r="M8011" s="126"/>
      <c r="N8011" s="226">
        <v>102992.94</v>
      </c>
      <c r="O8011" s="226">
        <v>0</v>
      </c>
      <c r="P8011" s="126" t="s">
        <v>1331</v>
      </c>
    </row>
    <row r="8012" spans="1:16" ht="102">
      <c r="A8012" s="126">
        <v>513</v>
      </c>
      <c r="B8012" s="126"/>
      <c r="C8012" s="127" t="s">
        <v>201</v>
      </c>
      <c r="D8012" s="204">
        <v>43082</v>
      </c>
      <c r="E8012" s="126" t="s">
        <v>15013</v>
      </c>
      <c r="F8012" s="126" t="s">
        <v>15</v>
      </c>
      <c r="G8012" s="126">
        <v>3832</v>
      </c>
      <c r="H8012" s="126"/>
      <c r="I8012" s="130" t="s">
        <v>17903</v>
      </c>
      <c r="J8012" s="126"/>
      <c r="K8012" s="126"/>
      <c r="L8012" s="126"/>
      <c r="M8012" s="126"/>
      <c r="N8012" s="226">
        <v>68577.149999999994</v>
      </c>
      <c r="O8012" s="226">
        <v>0</v>
      </c>
      <c r="P8012" s="126" t="s">
        <v>1331</v>
      </c>
    </row>
    <row r="8013" spans="1:16" ht="89.25">
      <c r="A8013" s="126">
        <v>513</v>
      </c>
      <c r="B8013" s="126"/>
      <c r="C8013" s="127" t="s">
        <v>201</v>
      </c>
      <c r="D8013" s="204">
        <v>43082</v>
      </c>
      <c r="E8013" s="126" t="s">
        <v>15014</v>
      </c>
      <c r="F8013" s="126" t="s">
        <v>15</v>
      </c>
      <c r="G8013" s="126">
        <v>3840</v>
      </c>
      <c r="H8013" s="126"/>
      <c r="I8013" s="130" t="s">
        <v>17904</v>
      </c>
      <c r="J8013" s="126"/>
      <c r="K8013" s="126"/>
      <c r="L8013" s="126"/>
      <c r="M8013" s="126"/>
      <c r="N8013" s="226">
        <v>885</v>
      </c>
      <c r="O8013" s="226">
        <v>0</v>
      </c>
      <c r="P8013" s="126" t="s">
        <v>1331</v>
      </c>
    </row>
    <row r="8014" spans="1:16" ht="102">
      <c r="A8014" s="126">
        <v>513</v>
      </c>
      <c r="B8014" s="126"/>
      <c r="C8014" s="127" t="s">
        <v>201</v>
      </c>
      <c r="D8014" s="204">
        <v>43082</v>
      </c>
      <c r="E8014" s="126" t="s">
        <v>15015</v>
      </c>
      <c r="F8014" s="126" t="s">
        <v>15</v>
      </c>
      <c r="G8014" s="126">
        <v>3833</v>
      </c>
      <c r="H8014" s="126"/>
      <c r="I8014" s="130" t="s">
        <v>17905</v>
      </c>
      <c r="J8014" s="126"/>
      <c r="K8014" s="126"/>
      <c r="L8014" s="126"/>
      <c r="M8014" s="126"/>
      <c r="N8014" s="226">
        <v>48394.27</v>
      </c>
      <c r="O8014" s="226">
        <v>0</v>
      </c>
      <c r="P8014" s="126" t="s">
        <v>1331</v>
      </c>
    </row>
    <row r="8015" spans="1:16" ht="76.5">
      <c r="A8015" s="126">
        <v>291</v>
      </c>
      <c r="B8015" s="126"/>
      <c r="C8015" s="127" t="s">
        <v>795</v>
      </c>
      <c r="D8015" s="204">
        <v>43082</v>
      </c>
      <c r="E8015" s="126" t="s">
        <v>15016</v>
      </c>
      <c r="F8015" s="126" t="s">
        <v>11</v>
      </c>
      <c r="G8015" s="126">
        <v>618848</v>
      </c>
      <c r="H8015" s="126"/>
      <c r="I8015" s="130" t="s">
        <v>17906</v>
      </c>
      <c r="J8015" s="126"/>
      <c r="K8015" s="126"/>
      <c r="L8015" s="126"/>
      <c r="M8015" s="126"/>
      <c r="N8015" s="226">
        <v>50</v>
      </c>
      <c r="O8015" s="226">
        <v>0</v>
      </c>
      <c r="P8015" s="126" t="s">
        <v>1331</v>
      </c>
    </row>
    <row r="8016" spans="1:16" ht="51">
      <c r="A8016" s="126" t="s">
        <v>620</v>
      </c>
      <c r="B8016" s="126"/>
      <c r="C8016" s="127" t="s">
        <v>714</v>
      </c>
      <c r="D8016" s="204">
        <v>43082</v>
      </c>
      <c r="E8016" s="126" t="s">
        <v>15017</v>
      </c>
      <c r="F8016" s="126" t="s">
        <v>15</v>
      </c>
      <c r="G8016" s="126">
        <v>618853</v>
      </c>
      <c r="H8016" s="126"/>
      <c r="I8016" s="130" t="s">
        <v>17907</v>
      </c>
      <c r="J8016" s="126"/>
      <c r="K8016" s="126"/>
      <c r="L8016" s="126"/>
      <c r="M8016" s="126"/>
      <c r="N8016" s="226">
        <v>50</v>
      </c>
      <c r="O8016" s="226">
        <v>0</v>
      </c>
      <c r="P8016" s="126" t="s">
        <v>1331</v>
      </c>
    </row>
    <row r="8017" spans="1:16" ht="76.5">
      <c r="A8017" s="126">
        <v>25</v>
      </c>
      <c r="B8017" s="126"/>
      <c r="C8017" s="127" t="s">
        <v>695</v>
      </c>
      <c r="D8017" s="204">
        <v>43082</v>
      </c>
      <c r="E8017" s="126" t="s">
        <v>15018</v>
      </c>
      <c r="F8017" s="126" t="s">
        <v>1368</v>
      </c>
      <c r="G8017" s="126">
        <v>15894544</v>
      </c>
      <c r="H8017" s="126"/>
      <c r="I8017" s="130" t="s">
        <v>17908</v>
      </c>
      <c r="J8017" s="126"/>
      <c r="K8017" s="126"/>
      <c r="L8017" s="126"/>
      <c r="M8017" s="126"/>
      <c r="N8017" s="226">
        <v>2465068.83</v>
      </c>
      <c r="O8017" s="226">
        <v>0</v>
      </c>
      <c r="P8017" s="126" t="s">
        <v>1331</v>
      </c>
    </row>
    <row r="8018" spans="1:16" ht="76.5">
      <c r="A8018" s="126">
        <v>25</v>
      </c>
      <c r="B8018" s="126"/>
      <c r="C8018" s="127" t="s">
        <v>695</v>
      </c>
      <c r="D8018" s="204">
        <v>43082</v>
      </c>
      <c r="E8018" s="126" t="s">
        <v>15019</v>
      </c>
      <c r="F8018" s="126" t="s">
        <v>1368</v>
      </c>
      <c r="G8018" s="126">
        <v>15899907</v>
      </c>
      <c r="H8018" s="126"/>
      <c r="I8018" s="130" t="s">
        <v>17909</v>
      </c>
      <c r="J8018" s="126"/>
      <c r="K8018" s="126"/>
      <c r="L8018" s="126"/>
      <c r="M8018" s="126"/>
      <c r="N8018" s="226">
        <v>578461.07999999996</v>
      </c>
      <c r="O8018" s="226">
        <v>0</v>
      </c>
      <c r="P8018" s="126" t="s">
        <v>1331</v>
      </c>
    </row>
    <row r="8019" spans="1:16" ht="76.5">
      <c r="A8019" s="126">
        <v>25</v>
      </c>
      <c r="B8019" s="126"/>
      <c r="C8019" s="127" t="s">
        <v>695</v>
      </c>
      <c r="D8019" s="204">
        <v>43082</v>
      </c>
      <c r="E8019" s="126" t="s">
        <v>15020</v>
      </c>
      <c r="F8019" s="126" t="s">
        <v>1368</v>
      </c>
      <c r="G8019" s="126">
        <v>15894557</v>
      </c>
      <c r="H8019" s="126"/>
      <c r="I8019" s="130" t="s">
        <v>17910</v>
      </c>
      <c r="J8019" s="126"/>
      <c r="K8019" s="126"/>
      <c r="L8019" s="126"/>
      <c r="M8019" s="126"/>
      <c r="N8019" s="226">
        <v>160000.1</v>
      </c>
      <c r="O8019" s="226">
        <v>0</v>
      </c>
      <c r="P8019" s="126" t="s">
        <v>1331</v>
      </c>
    </row>
    <row r="8020" spans="1:16" ht="76.5">
      <c r="A8020" s="126">
        <v>25</v>
      </c>
      <c r="B8020" s="126"/>
      <c r="C8020" s="127" t="s">
        <v>695</v>
      </c>
      <c r="D8020" s="204">
        <v>43082</v>
      </c>
      <c r="E8020" s="126" t="s">
        <v>15021</v>
      </c>
      <c r="F8020" s="126" t="s">
        <v>1368</v>
      </c>
      <c r="G8020" s="126">
        <v>15894844</v>
      </c>
      <c r="H8020" s="126"/>
      <c r="I8020" s="130" t="s">
        <v>17911</v>
      </c>
      <c r="J8020" s="126"/>
      <c r="K8020" s="126"/>
      <c r="L8020" s="126"/>
      <c r="M8020" s="126"/>
      <c r="N8020" s="226">
        <v>239966.25</v>
      </c>
      <c r="O8020" s="226">
        <v>0</v>
      </c>
      <c r="P8020" s="126" t="s">
        <v>1331</v>
      </c>
    </row>
    <row r="8021" spans="1:16" ht="76.5">
      <c r="A8021" s="126">
        <v>25</v>
      </c>
      <c r="B8021" s="126"/>
      <c r="C8021" s="127" t="s">
        <v>695</v>
      </c>
      <c r="D8021" s="204">
        <v>43082</v>
      </c>
      <c r="E8021" s="126" t="s">
        <v>15022</v>
      </c>
      <c r="F8021" s="126" t="s">
        <v>1368</v>
      </c>
      <c r="G8021" s="126">
        <v>15894847</v>
      </c>
      <c r="H8021" s="126"/>
      <c r="I8021" s="130" t="s">
        <v>17912</v>
      </c>
      <c r="J8021" s="126"/>
      <c r="K8021" s="126"/>
      <c r="L8021" s="126"/>
      <c r="M8021" s="126"/>
      <c r="N8021" s="226">
        <v>95176.320000000007</v>
      </c>
      <c r="O8021" s="226">
        <v>0</v>
      </c>
      <c r="P8021" s="126" t="s">
        <v>1331</v>
      </c>
    </row>
    <row r="8022" spans="1:16" ht="76.5">
      <c r="A8022" s="126">
        <v>25</v>
      </c>
      <c r="B8022" s="126"/>
      <c r="C8022" s="127" t="s">
        <v>695</v>
      </c>
      <c r="D8022" s="204">
        <v>43082</v>
      </c>
      <c r="E8022" s="126" t="s">
        <v>15023</v>
      </c>
      <c r="F8022" s="126" t="s">
        <v>1368</v>
      </c>
      <c r="G8022" s="126">
        <v>15895775</v>
      </c>
      <c r="H8022" s="126"/>
      <c r="I8022" s="130" t="s">
        <v>17913</v>
      </c>
      <c r="J8022" s="126"/>
      <c r="K8022" s="126"/>
      <c r="L8022" s="126"/>
      <c r="M8022" s="126"/>
      <c r="N8022" s="226">
        <v>181219.93</v>
      </c>
      <c r="O8022" s="226">
        <v>0</v>
      </c>
      <c r="P8022" s="126" t="s">
        <v>1331</v>
      </c>
    </row>
    <row r="8023" spans="1:16" ht="76.5">
      <c r="A8023" s="126">
        <v>25</v>
      </c>
      <c r="B8023" s="126"/>
      <c r="C8023" s="127" t="s">
        <v>695</v>
      </c>
      <c r="D8023" s="204">
        <v>43082</v>
      </c>
      <c r="E8023" s="126" t="s">
        <v>15024</v>
      </c>
      <c r="F8023" s="126" t="s">
        <v>1368</v>
      </c>
      <c r="G8023" s="126">
        <v>15895776</v>
      </c>
      <c r="H8023" s="126"/>
      <c r="I8023" s="130" t="s">
        <v>17914</v>
      </c>
      <c r="J8023" s="126"/>
      <c r="K8023" s="126"/>
      <c r="L8023" s="126"/>
      <c r="M8023" s="126"/>
      <c r="N8023" s="226">
        <v>282170.65000000002</v>
      </c>
      <c r="O8023" s="226">
        <v>0</v>
      </c>
      <c r="P8023" s="126" t="s">
        <v>1331</v>
      </c>
    </row>
    <row r="8024" spans="1:16" ht="76.5">
      <c r="A8024" s="126">
        <v>25</v>
      </c>
      <c r="B8024" s="126"/>
      <c r="C8024" s="127" t="s">
        <v>695</v>
      </c>
      <c r="D8024" s="204">
        <v>43082</v>
      </c>
      <c r="E8024" s="126" t="s">
        <v>15025</v>
      </c>
      <c r="F8024" s="126" t="s">
        <v>1368</v>
      </c>
      <c r="G8024" s="126">
        <v>15895777</v>
      </c>
      <c r="H8024" s="126"/>
      <c r="I8024" s="130" t="s">
        <v>17915</v>
      </c>
      <c r="J8024" s="126"/>
      <c r="K8024" s="126"/>
      <c r="L8024" s="126"/>
      <c r="M8024" s="126"/>
      <c r="N8024" s="226">
        <v>527229.30000000005</v>
      </c>
      <c r="O8024" s="226">
        <v>0</v>
      </c>
      <c r="P8024" s="126" t="s">
        <v>1331</v>
      </c>
    </row>
    <row r="8025" spans="1:16" ht="76.5">
      <c r="A8025" s="126">
        <v>25</v>
      </c>
      <c r="B8025" s="126"/>
      <c r="C8025" s="127" t="s">
        <v>695</v>
      </c>
      <c r="D8025" s="204">
        <v>43082</v>
      </c>
      <c r="E8025" s="126" t="s">
        <v>15026</v>
      </c>
      <c r="F8025" s="126" t="s">
        <v>1368</v>
      </c>
      <c r="G8025" s="126">
        <v>15896084</v>
      </c>
      <c r="H8025" s="126"/>
      <c r="I8025" s="130" t="s">
        <v>17916</v>
      </c>
      <c r="J8025" s="126"/>
      <c r="K8025" s="126"/>
      <c r="L8025" s="126"/>
      <c r="M8025" s="126"/>
      <c r="N8025" s="226">
        <v>713894.62</v>
      </c>
      <c r="O8025" s="226">
        <v>0</v>
      </c>
      <c r="P8025" s="126" t="s">
        <v>1331</v>
      </c>
    </row>
    <row r="8026" spans="1:16" ht="76.5">
      <c r="A8026" s="126">
        <v>25</v>
      </c>
      <c r="B8026" s="126"/>
      <c r="C8026" s="127" t="s">
        <v>695</v>
      </c>
      <c r="D8026" s="204">
        <v>43082</v>
      </c>
      <c r="E8026" s="126" t="s">
        <v>15027</v>
      </c>
      <c r="F8026" s="126" t="s">
        <v>1368</v>
      </c>
      <c r="G8026" s="126">
        <v>15896085</v>
      </c>
      <c r="H8026" s="126"/>
      <c r="I8026" s="130" t="s">
        <v>17917</v>
      </c>
      <c r="J8026" s="126"/>
      <c r="K8026" s="126"/>
      <c r="L8026" s="126"/>
      <c r="M8026" s="126"/>
      <c r="N8026" s="226">
        <v>458409.03</v>
      </c>
      <c r="O8026" s="226">
        <v>0</v>
      </c>
      <c r="P8026" s="126" t="s">
        <v>1331</v>
      </c>
    </row>
    <row r="8027" spans="1:16" ht="51">
      <c r="A8027" s="126">
        <v>287</v>
      </c>
      <c r="B8027" s="126"/>
      <c r="C8027" s="127" t="s">
        <v>791</v>
      </c>
      <c r="D8027" s="204">
        <v>43082</v>
      </c>
      <c r="E8027" s="126" t="s">
        <v>15028</v>
      </c>
      <c r="F8027" s="126" t="s">
        <v>1368</v>
      </c>
      <c r="G8027" s="126">
        <v>15900359</v>
      </c>
      <c r="H8027" s="126"/>
      <c r="I8027" s="130" t="s">
        <v>17918</v>
      </c>
      <c r="J8027" s="126"/>
      <c r="K8027" s="126"/>
      <c r="L8027" s="126"/>
      <c r="M8027" s="126"/>
      <c r="N8027" s="226">
        <v>49978.11</v>
      </c>
      <c r="O8027" s="226">
        <v>0</v>
      </c>
      <c r="P8027" s="126" t="s">
        <v>1331</v>
      </c>
    </row>
    <row r="8028" spans="1:16" ht="51">
      <c r="A8028" s="126">
        <v>287</v>
      </c>
      <c r="B8028" s="126"/>
      <c r="C8028" s="127" t="s">
        <v>791</v>
      </c>
      <c r="D8028" s="204">
        <v>43082</v>
      </c>
      <c r="E8028" s="126" t="s">
        <v>15029</v>
      </c>
      <c r="F8028" s="126" t="s">
        <v>1368</v>
      </c>
      <c r="G8028" s="126">
        <v>15900357</v>
      </c>
      <c r="H8028" s="126"/>
      <c r="I8028" s="130" t="s">
        <v>17919</v>
      </c>
      <c r="J8028" s="126"/>
      <c r="K8028" s="126"/>
      <c r="L8028" s="126"/>
      <c r="M8028" s="126"/>
      <c r="N8028" s="226">
        <v>25695.07</v>
      </c>
      <c r="O8028" s="226">
        <v>0</v>
      </c>
      <c r="P8028" s="126" t="s">
        <v>1331</v>
      </c>
    </row>
    <row r="8029" spans="1:16" ht="51">
      <c r="A8029" s="126">
        <v>287</v>
      </c>
      <c r="B8029" s="126"/>
      <c r="C8029" s="127" t="s">
        <v>791</v>
      </c>
      <c r="D8029" s="204">
        <v>43082</v>
      </c>
      <c r="E8029" s="126" t="s">
        <v>15030</v>
      </c>
      <c r="F8029" s="126" t="s">
        <v>1368</v>
      </c>
      <c r="G8029" s="126">
        <v>15900356</v>
      </c>
      <c r="H8029" s="126"/>
      <c r="I8029" s="130" t="s">
        <v>17920</v>
      </c>
      <c r="J8029" s="126"/>
      <c r="K8029" s="126"/>
      <c r="L8029" s="126"/>
      <c r="M8029" s="126"/>
      <c r="N8029" s="226">
        <v>35301.25</v>
      </c>
      <c r="O8029" s="226">
        <v>0</v>
      </c>
      <c r="P8029" s="126" t="s">
        <v>1331</v>
      </c>
    </row>
    <row r="8030" spans="1:16" ht="51">
      <c r="A8030" s="126">
        <v>287</v>
      </c>
      <c r="B8030" s="126"/>
      <c r="C8030" s="127" t="s">
        <v>791</v>
      </c>
      <c r="D8030" s="204">
        <v>43082</v>
      </c>
      <c r="E8030" s="126" t="s">
        <v>15031</v>
      </c>
      <c r="F8030" s="126" t="s">
        <v>1368</v>
      </c>
      <c r="G8030" s="126">
        <v>15899906</v>
      </c>
      <c r="H8030" s="126"/>
      <c r="I8030" s="130" t="s">
        <v>17921</v>
      </c>
      <c r="J8030" s="126"/>
      <c r="K8030" s="126"/>
      <c r="L8030" s="126"/>
      <c r="M8030" s="126"/>
      <c r="N8030" s="226">
        <v>1500</v>
      </c>
      <c r="O8030" s="226">
        <v>0</v>
      </c>
      <c r="P8030" s="126" t="s">
        <v>1331</v>
      </c>
    </row>
    <row r="8031" spans="1:16" ht="51">
      <c r="A8031" s="126" t="s">
        <v>621</v>
      </c>
      <c r="B8031" s="126"/>
      <c r="C8031" s="127" t="s">
        <v>715</v>
      </c>
      <c r="D8031" s="204">
        <v>43083</v>
      </c>
      <c r="E8031" s="126" t="s">
        <v>15032</v>
      </c>
      <c r="F8031" s="126" t="s">
        <v>6</v>
      </c>
      <c r="G8031" s="126">
        <v>919513</v>
      </c>
      <c r="H8031" s="126"/>
      <c r="I8031" s="130" t="s">
        <v>17922</v>
      </c>
      <c r="J8031" s="126"/>
      <c r="K8031" s="126"/>
      <c r="L8031" s="126"/>
      <c r="M8031" s="126"/>
      <c r="N8031" s="226">
        <v>0</v>
      </c>
      <c r="O8031" s="226">
        <v>12138.82</v>
      </c>
      <c r="P8031" s="126" t="s">
        <v>1331</v>
      </c>
    </row>
    <row r="8032" spans="1:16" ht="51">
      <c r="A8032" s="126">
        <v>81</v>
      </c>
      <c r="B8032" s="126"/>
      <c r="C8032" s="127" t="s">
        <v>710</v>
      </c>
      <c r="D8032" s="204">
        <v>43083</v>
      </c>
      <c r="E8032" s="126" t="s">
        <v>15033</v>
      </c>
      <c r="F8032" s="126" t="s">
        <v>6</v>
      </c>
      <c r="G8032" s="126">
        <v>919582</v>
      </c>
      <c r="H8032" s="126"/>
      <c r="I8032" s="130" t="s">
        <v>17923</v>
      </c>
      <c r="J8032" s="126"/>
      <c r="K8032" s="126"/>
      <c r="L8032" s="126"/>
      <c r="M8032" s="126"/>
      <c r="N8032" s="226">
        <v>0</v>
      </c>
      <c r="O8032" s="226">
        <v>192000</v>
      </c>
      <c r="P8032" s="126" t="s">
        <v>1331</v>
      </c>
    </row>
    <row r="8033" spans="1:16" ht="76.5">
      <c r="A8033" s="126">
        <v>572</v>
      </c>
      <c r="B8033" s="126"/>
      <c r="C8033" s="127" t="s">
        <v>849</v>
      </c>
      <c r="D8033" s="204">
        <v>43083</v>
      </c>
      <c r="E8033" s="126" t="s">
        <v>15034</v>
      </c>
      <c r="F8033" s="126" t="s">
        <v>1368</v>
      </c>
      <c r="G8033" s="126">
        <v>15917811</v>
      </c>
      <c r="H8033" s="126"/>
      <c r="I8033" s="130" t="s">
        <v>17924</v>
      </c>
      <c r="J8033" s="126"/>
      <c r="K8033" s="126"/>
      <c r="L8033" s="126"/>
      <c r="M8033" s="126"/>
      <c r="N8033" s="226">
        <v>397</v>
      </c>
      <c r="O8033" s="226">
        <v>0</v>
      </c>
      <c r="P8033" s="126" t="s">
        <v>1331</v>
      </c>
    </row>
    <row r="8034" spans="1:16" ht="76.5">
      <c r="A8034" s="126">
        <v>340</v>
      </c>
      <c r="B8034" s="126"/>
      <c r="C8034" s="127" t="s">
        <v>815</v>
      </c>
      <c r="D8034" s="204">
        <v>43083</v>
      </c>
      <c r="E8034" s="126" t="s">
        <v>15035</v>
      </c>
      <c r="F8034" s="126" t="s">
        <v>1368</v>
      </c>
      <c r="G8034" s="126">
        <v>15917814</v>
      </c>
      <c r="H8034" s="126"/>
      <c r="I8034" s="130" t="s">
        <v>17925</v>
      </c>
      <c r="J8034" s="126"/>
      <c r="K8034" s="126"/>
      <c r="L8034" s="126"/>
      <c r="M8034" s="126"/>
      <c r="N8034" s="226">
        <v>18560</v>
      </c>
      <c r="O8034" s="226">
        <v>0</v>
      </c>
      <c r="P8034" s="126" t="s">
        <v>1331</v>
      </c>
    </row>
    <row r="8035" spans="1:16" ht="51">
      <c r="A8035" s="126">
        <v>290</v>
      </c>
      <c r="B8035" s="126"/>
      <c r="C8035" s="127" t="s">
        <v>794</v>
      </c>
      <c r="D8035" s="204">
        <v>43083</v>
      </c>
      <c r="E8035" s="126" t="s">
        <v>15036</v>
      </c>
      <c r="F8035" s="126" t="s">
        <v>1368</v>
      </c>
      <c r="G8035" s="126">
        <v>15917815</v>
      </c>
      <c r="H8035" s="126"/>
      <c r="I8035" s="130" t="s">
        <v>17926</v>
      </c>
      <c r="J8035" s="126"/>
      <c r="K8035" s="126"/>
      <c r="L8035" s="126"/>
      <c r="M8035" s="126"/>
      <c r="N8035" s="226">
        <v>2879377.52</v>
      </c>
      <c r="O8035" s="226">
        <v>0</v>
      </c>
      <c r="P8035" s="126" t="s">
        <v>1331</v>
      </c>
    </row>
    <row r="8036" spans="1:16" ht="63.75">
      <c r="A8036" s="126">
        <v>378</v>
      </c>
      <c r="B8036" s="126"/>
      <c r="C8036" s="127" t="s">
        <v>1278</v>
      </c>
      <c r="D8036" s="204">
        <v>43083</v>
      </c>
      <c r="E8036" s="126" t="s">
        <v>15037</v>
      </c>
      <c r="F8036" s="126" t="s">
        <v>11</v>
      </c>
      <c r="G8036" s="126">
        <v>907379</v>
      </c>
      <c r="H8036" s="126"/>
      <c r="I8036" s="130" t="s">
        <v>17927</v>
      </c>
      <c r="J8036" s="126"/>
      <c r="K8036" s="126"/>
      <c r="L8036" s="126"/>
      <c r="M8036" s="126"/>
      <c r="N8036" s="226">
        <v>50</v>
      </c>
      <c r="O8036" s="226">
        <v>0</v>
      </c>
      <c r="P8036" s="126" t="s">
        <v>1331</v>
      </c>
    </row>
    <row r="8037" spans="1:16" ht="76.5">
      <c r="A8037" s="126">
        <v>132</v>
      </c>
      <c r="B8037" s="126"/>
      <c r="C8037" s="127" t="s">
        <v>729</v>
      </c>
      <c r="D8037" s="204">
        <v>43083</v>
      </c>
      <c r="E8037" s="126" t="s">
        <v>15038</v>
      </c>
      <c r="F8037" s="126" t="s">
        <v>11</v>
      </c>
      <c r="G8037" s="126">
        <v>907388</v>
      </c>
      <c r="H8037" s="126"/>
      <c r="I8037" s="130" t="s">
        <v>17928</v>
      </c>
      <c r="J8037" s="126"/>
      <c r="K8037" s="126"/>
      <c r="L8037" s="126"/>
      <c r="M8037" s="126"/>
      <c r="N8037" s="226">
        <v>15103.17</v>
      </c>
      <c r="O8037" s="226">
        <v>0</v>
      </c>
      <c r="P8037" s="126" t="s">
        <v>1331</v>
      </c>
    </row>
    <row r="8038" spans="1:16" ht="89.25">
      <c r="A8038" s="126">
        <v>249</v>
      </c>
      <c r="B8038" s="126"/>
      <c r="C8038" s="127" t="s">
        <v>776</v>
      </c>
      <c r="D8038" s="204">
        <v>43083</v>
      </c>
      <c r="E8038" s="126" t="s">
        <v>15039</v>
      </c>
      <c r="F8038" s="126" t="s">
        <v>11</v>
      </c>
      <c r="G8038" s="126">
        <v>907406</v>
      </c>
      <c r="H8038" s="126"/>
      <c r="I8038" s="130" t="s">
        <v>17929</v>
      </c>
      <c r="J8038" s="126"/>
      <c r="K8038" s="126"/>
      <c r="L8038" s="126"/>
      <c r="M8038" s="126"/>
      <c r="N8038" s="226">
        <v>475.94</v>
      </c>
      <c r="O8038" s="226">
        <v>0</v>
      </c>
      <c r="P8038" s="126" t="s">
        <v>1331</v>
      </c>
    </row>
    <row r="8039" spans="1:16" ht="51">
      <c r="A8039" s="126">
        <v>117</v>
      </c>
      <c r="B8039" s="126"/>
      <c r="C8039" s="127" t="s">
        <v>723</v>
      </c>
      <c r="D8039" s="204">
        <v>43083</v>
      </c>
      <c r="E8039" s="126" t="s">
        <v>15040</v>
      </c>
      <c r="F8039" s="126" t="s">
        <v>11</v>
      </c>
      <c r="G8039" s="126">
        <v>907418</v>
      </c>
      <c r="H8039" s="126"/>
      <c r="I8039" s="130" t="s">
        <v>17930</v>
      </c>
      <c r="J8039" s="126"/>
      <c r="K8039" s="126"/>
      <c r="L8039" s="126"/>
      <c r="M8039" s="126"/>
      <c r="N8039" s="226">
        <v>50</v>
      </c>
      <c r="O8039" s="226">
        <v>0</v>
      </c>
      <c r="P8039" s="126" t="s">
        <v>1331</v>
      </c>
    </row>
    <row r="8040" spans="1:16" ht="114.75">
      <c r="A8040" s="126">
        <v>222</v>
      </c>
      <c r="B8040" s="126"/>
      <c r="C8040" s="127" t="s">
        <v>765</v>
      </c>
      <c r="D8040" s="204">
        <v>43083</v>
      </c>
      <c r="E8040" s="126" t="s">
        <v>15041</v>
      </c>
      <c r="F8040" s="126" t="s">
        <v>1261</v>
      </c>
      <c r="G8040" s="126">
        <v>3860</v>
      </c>
      <c r="H8040" s="126"/>
      <c r="I8040" s="130" t="s">
        <v>17931</v>
      </c>
      <c r="J8040" s="126"/>
      <c r="K8040" s="126"/>
      <c r="L8040" s="126"/>
      <c r="M8040" s="126"/>
      <c r="N8040" s="226">
        <v>1450.41</v>
      </c>
      <c r="O8040" s="226">
        <v>0</v>
      </c>
      <c r="P8040" s="126" t="s">
        <v>1331</v>
      </c>
    </row>
    <row r="8041" spans="1:16" ht="102">
      <c r="A8041" s="126">
        <v>222</v>
      </c>
      <c r="B8041" s="126"/>
      <c r="C8041" s="127" t="s">
        <v>765</v>
      </c>
      <c r="D8041" s="204">
        <v>43083</v>
      </c>
      <c r="E8041" s="126" t="s">
        <v>15042</v>
      </c>
      <c r="F8041" s="126" t="s">
        <v>15</v>
      </c>
      <c r="G8041" s="126">
        <v>3860</v>
      </c>
      <c r="H8041" s="126"/>
      <c r="I8041" s="130" t="s">
        <v>17932</v>
      </c>
      <c r="J8041" s="126"/>
      <c r="K8041" s="126"/>
      <c r="L8041" s="126"/>
      <c r="M8041" s="126"/>
      <c r="N8041" s="226">
        <v>315.20999999999998</v>
      </c>
      <c r="O8041" s="226">
        <v>0</v>
      </c>
      <c r="P8041" s="126" t="s">
        <v>1331</v>
      </c>
    </row>
    <row r="8042" spans="1:16" ht="102">
      <c r="A8042" s="126">
        <v>513</v>
      </c>
      <c r="B8042" s="126"/>
      <c r="C8042" s="127" t="s">
        <v>201</v>
      </c>
      <c r="D8042" s="204">
        <v>43083</v>
      </c>
      <c r="E8042" s="126" t="s">
        <v>15043</v>
      </c>
      <c r="F8042" s="126" t="s">
        <v>15</v>
      </c>
      <c r="G8042" s="126">
        <v>3889</v>
      </c>
      <c r="H8042" s="126"/>
      <c r="I8042" s="130" t="s">
        <v>17933</v>
      </c>
      <c r="J8042" s="126"/>
      <c r="K8042" s="126"/>
      <c r="L8042" s="126"/>
      <c r="M8042" s="126"/>
      <c r="N8042" s="226">
        <v>50</v>
      </c>
      <c r="O8042" s="226">
        <v>0</v>
      </c>
      <c r="P8042" s="126" t="s">
        <v>1331</v>
      </c>
    </row>
    <row r="8043" spans="1:16" ht="102">
      <c r="A8043" s="126">
        <v>513</v>
      </c>
      <c r="B8043" s="126"/>
      <c r="C8043" s="127" t="s">
        <v>201</v>
      </c>
      <c r="D8043" s="204">
        <v>43083</v>
      </c>
      <c r="E8043" s="126" t="s">
        <v>15044</v>
      </c>
      <c r="F8043" s="126" t="s">
        <v>15</v>
      </c>
      <c r="G8043" s="126">
        <v>3892</v>
      </c>
      <c r="H8043" s="126"/>
      <c r="I8043" s="130" t="s">
        <v>17934</v>
      </c>
      <c r="J8043" s="126"/>
      <c r="K8043" s="126"/>
      <c r="L8043" s="126"/>
      <c r="M8043" s="126"/>
      <c r="N8043" s="226">
        <v>334.14</v>
      </c>
      <c r="O8043" s="226">
        <v>0</v>
      </c>
      <c r="P8043" s="126" t="s">
        <v>1331</v>
      </c>
    </row>
    <row r="8044" spans="1:16" ht="89.25">
      <c r="A8044" s="126">
        <v>683</v>
      </c>
      <c r="B8044" s="126"/>
      <c r="C8044" s="127" t="s">
        <v>869</v>
      </c>
      <c r="D8044" s="204">
        <v>43083</v>
      </c>
      <c r="E8044" s="126" t="s">
        <v>15045</v>
      </c>
      <c r="F8044" s="126" t="s">
        <v>15</v>
      </c>
      <c r="G8044" s="126">
        <v>3893</v>
      </c>
      <c r="H8044" s="126"/>
      <c r="I8044" s="130" t="s">
        <v>17935</v>
      </c>
      <c r="J8044" s="126"/>
      <c r="K8044" s="126"/>
      <c r="L8044" s="126"/>
      <c r="M8044" s="126"/>
      <c r="N8044" s="226">
        <v>1080.3699999999999</v>
      </c>
      <c r="O8044" s="226">
        <v>0</v>
      </c>
      <c r="P8044" s="126" t="s">
        <v>1331</v>
      </c>
    </row>
    <row r="8045" spans="1:16" ht="102">
      <c r="A8045" s="126">
        <v>513</v>
      </c>
      <c r="B8045" s="126"/>
      <c r="C8045" s="127" t="s">
        <v>201</v>
      </c>
      <c r="D8045" s="204">
        <v>43083</v>
      </c>
      <c r="E8045" s="126" t="s">
        <v>15046</v>
      </c>
      <c r="F8045" s="126" t="s">
        <v>15</v>
      </c>
      <c r="G8045" s="126">
        <v>3894</v>
      </c>
      <c r="H8045" s="126"/>
      <c r="I8045" s="130" t="s">
        <v>17936</v>
      </c>
      <c r="J8045" s="126"/>
      <c r="K8045" s="126"/>
      <c r="L8045" s="126"/>
      <c r="M8045" s="126"/>
      <c r="N8045" s="226">
        <v>293.94</v>
      </c>
      <c r="O8045" s="226">
        <v>0</v>
      </c>
      <c r="P8045" s="126" t="s">
        <v>1331</v>
      </c>
    </row>
    <row r="8046" spans="1:16" ht="89.25">
      <c r="A8046" s="126">
        <v>35</v>
      </c>
      <c r="B8046" s="126"/>
      <c r="C8046" s="127" t="s">
        <v>697</v>
      </c>
      <c r="D8046" s="204">
        <v>43083</v>
      </c>
      <c r="E8046" s="126" t="s">
        <v>15047</v>
      </c>
      <c r="F8046" s="126" t="s">
        <v>15</v>
      </c>
      <c r="G8046" s="126">
        <v>3899</v>
      </c>
      <c r="H8046" s="126"/>
      <c r="I8046" s="130" t="s">
        <v>17937</v>
      </c>
      <c r="J8046" s="126"/>
      <c r="K8046" s="126"/>
      <c r="L8046" s="126"/>
      <c r="M8046" s="126"/>
      <c r="N8046" s="226">
        <v>295.11</v>
      </c>
      <c r="O8046" s="226">
        <v>0</v>
      </c>
      <c r="P8046" s="126" t="s">
        <v>1331</v>
      </c>
    </row>
    <row r="8047" spans="1:16" ht="89.25">
      <c r="A8047" s="126">
        <v>683</v>
      </c>
      <c r="B8047" s="126"/>
      <c r="C8047" s="127" t="s">
        <v>869</v>
      </c>
      <c r="D8047" s="204">
        <v>43083</v>
      </c>
      <c r="E8047" s="126" t="s">
        <v>15048</v>
      </c>
      <c r="F8047" s="126" t="s">
        <v>15</v>
      </c>
      <c r="G8047" s="126">
        <v>3900</v>
      </c>
      <c r="H8047" s="126"/>
      <c r="I8047" s="130" t="s">
        <v>17938</v>
      </c>
      <c r="J8047" s="126"/>
      <c r="K8047" s="126"/>
      <c r="L8047" s="126"/>
      <c r="M8047" s="126"/>
      <c r="N8047" s="226">
        <v>628.16</v>
      </c>
      <c r="O8047" s="226">
        <v>0</v>
      </c>
      <c r="P8047" s="126" t="s">
        <v>1331</v>
      </c>
    </row>
    <row r="8048" spans="1:16" ht="51">
      <c r="A8048" s="126">
        <v>513</v>
      </c>
      <c r="B8048" s="126"/>
      <c r="C8048" s="127" t="s">
        <v>201</v>
      </c>
      <c r="D8048" s="204">
        <v>43083</v>
      </c>
      <c r="E8048" s="126" t="s">
        <v>15049</v>
      </c>
      <c r="F8048" s="126" t="s">
        <v>15</v>
      </c>
      <c r="G8048" s="126">
        <v>619618</v>
      </c>
      <c r="H8048" s="126"/>
      <c r="I8048" s="130" t="s">
        <v>8631</v>
      </c>
      <c r="J8048" s="126"/>
      <c r="K8048" s="126"/>
      <c r="L8048" s="126"/>
      <c r="M8048" s="126"/>
      <c r="N8048" s="226">
        <v>50</v>
      </c>
      <c r="O8048" s="226">
        <v>0</v>
      </c>
      <c r="P8048" s="126" t="s">
        <v>1331</v>
      </c>
    </row>
    <row r="8049" spans="1:16" ht="63.75">
      <c r="A8049" s="126">
        <v>578</v>
      </c>
      <c r="B8049" s="126"/>
      <c r="C8049" s="127" t="s">
        <v>854</v>
      </c>
      <c r="D8049" s="204">
        <v>43083</v>
      </c>
      <c r="E8049" s="126" t="s">
        <v>15050</v>
      </c>
      <c r="F8049" s="126" t="s">
        <v>15</v>
      </c>
      <c r="G8049" s="126">
        <v>3885</v>
      </c>
      <c r="H8049" s="126"/>
      <c r="I8049" s="130" t="s">
        <v>17939</v>
      </c>
      <c r="J8049" s="126"/>
      <c r="K8049" s="126"/>
      <c r="L8049" s="126"/>
      <c r="M8049" s="126"/>
      <c r="N8049" s="226">
        <v>1190.96</v>
      </c>
      <c r="O8049" s="226">
        <v>0</v>
      </c>
      <c r="P8049" s="126" t="s">
        <v>1331</v>
      </c>
    </row>
    <row r="8050" spans="1:16" ht="89.25">
      <c r="A8050" s="126">
        <v>683</v>
      </c>
      <c r="B8050" s="126"/>
      <c r="C8050" s="127" t="s">
        <v>869</v>
      </c>
      <c r="D8050" s="204">
        <v>43083</v>
      </c>
      <c r="E8050" s="126" t="s">
        <v>15051</v>
      </c>
      <c r="F8050" s="126" t="s">
        <v>15</v>
      </c>
      <c r="G8050" s="126">
        <v>3888</v>
      </c>
      <c r="H8050" s="126"/>
      <c r="I8050" s="130" t="s">
        <v>17940</v>
      </c>
      <c r="J8050" s="126"/>
      <c r="K8050" s="126"/>
      <c r="L8050" s="126"/>
      <c r="M8050" s="126"/>
      <c r="N8050" s="226">
        <v>1112.27</v>
      </c>
      <c r="O8050" s="226">
        <v>0</v>
      </c>
      <c r="P8050" s="126" t="s">
        <v>1331</v>
      </c>
    </row>
    <row r="8051" spans="1:16" ht="102">
      <c r="A8051" s="126">
        <v>513</v>
      </c>
      <c r="B8051" s="126"/>
      <c r="C8051" s="127" t="s">
        <v>201</v>
      </c>
      <c r="D8051" s="204">
        <v>43083</v>
      </c>
      <c r="E8051" s="126" t="s">
        <v>15052</v>
      </c>
      <c r="F8051" s="126" t="s">
        <v>15</v>
      </c>
      <c r="G8051" s="126">
        <v>3891</v>
      </c>
      <c r="H8051" s="126"/>
      <c r="I8051" s="130" t="s">
        <v>17941</v>
      </c>
      <c r="J8051" s="126"/>
      <c r="K8051" s="126"/>
      <c r="L8051" s="126"/>
      <c r="M8051" s="126"/>
      <c r="N8051" s="226">
        <v>447.88</v>
      </c>
      <c r="O8051" s="226">
        <v>0</v>
      </c>
      <c r="P8051" s="126" t="s">
        <v>1331</v>
      </c>
    </row>
    <row r="8052" spans="1:16" ht="102">
      <c r="A8052" s="126">
        <v>513</v>
      </c>
      <c r="B8052" s="126"/>
      <c r="C8052" s="127" t="s">
        <v>201</v>
      </c>
      <c r="D8052" s="204">
        <v>43083</v>
      </c>
      <c r="E8052" s="126" t="s">
        <v>15053</v>
      </c>
      <c r="F8052" s="126" t="s">
        <v>15</v>
      </c>
      <c r="G8052" s="126">
        <v>3890</v>
      </c>
      <c r="H8052" s="126"/>
      <c r="I8052" s="130" t="s">
        <v>17942</v>
      </c>
      <c r="J8052" s="126"/>
      <c r="K8052" s="126"/>
      <c r="L8052" s="126"/>
      <c r="M8052" s="126"/>
      <c r="N8052" s="226">
        <v>786.63</v>
      </c>
      <c r="O8052" s="226">
        <v>0</v>
      </c>
      <c r="P8052" s="126" t="s">
        <v>1331</v>
      </c>
    </row>
    <row r="8053" spans="1:16" ht="102">
      <c r="A8053" s="126">
        <v>513</v>
      </c>
      <c r="B8053" s="126"/>
      <c r="C8053" s="127" t="s">
        <v>201</v>
      </c>
      <c r="D8053" s="204">
        <v>43083</v>
      </c>
      <c r="E8053" s="126" t="s">
        <v>15054</v>
      </c>
      <c r="F8053" s="126" t="s">
        <v>15</v>
      </c>
      <c r="G8053" s="126">
        <v>3887</v>
      </c>
      <c r="H8053" s="126"/>
      <c r="I8053" s="130" t="s">
        <v>17943</v>
      </c>
      <c r="J8053" s="126"/>
      <c r="K8053" s="126"/>
      <c r="L8053" s="126"/>
      <c r="M8053" s="126"/>
      <c r="N8053" s="226">
        <v>7974.81</v>
      </c>
      <c r="O8053" s="226">
        <v>0</v>
      </c>
      <c r="P8053" s="126" t="s">
        <v>1331</v>
      </c>
    </row>
    <row r="8054" spans="1:16" ht="102">
      <c r="A8054" s="126">
        <v>46</v>
      </c>
      <c r="B8054" s="126"/>
      <c r="C8054" s="127" t="s">
        <v>699</v>
      </c>
      <c r="D8054" s="204">
        <v>43083</v>
      </c>
      <c r="E8054" s="126" t="s">
        <v>15055</v>
      </c>
      <c r="F8054" s="126" t="s">
        <v>15</v>
      </c>
      <c r="G8054" s="126">
        <v>3882</v>
      </c>
      <c r="H8054" s="126"/>
      <c r="I8054" s="130" t="s">
        <v>17944</v>
      </c>
      <c r="J8054" s="126"/>
      <c r="K8054" s="126"/>
      <c r="L8054" s="126"/>
      <c r="M8054" s="126"/>
      <c r="N8054" s="226">
        <v>1118.51</v>
      </c>
      <c r="O8054" s="226">
        <v>0</v>
      </c>
      <c r="P8054" s="126" t="s">
        <v>1331</v>
      </c>
    </row>
    <row r="8055" spans="1:16" ht="102">
      <c r="A8055" s="126">
        <v>46</v>
      </c>
      <c r="B8055" s="126"/>
      <c r="C8055" s="127" t="s">
        <v>699</v>
      </c>
      <c r="D8055" s="204">
        <v>43083</v>
      </c>
      <c r="E8055" s="126" t="s">
        <v>15056</v>
      </c>
      <c r="F8055" s="126" t="s">
        <v>15</v>
      </c>
      <c r="G8055" s="126">
        <v>3875</v>
      </c>
      <c r="H8055" s="126"/>
      <c r="I8055" s="130" t="s">
        <v>17945</v>
      </c>
      <c r="J8055" s="126"/>
      <c r="K8055" s="126"/>
      <c r="L8055" s="126"/>
      <c r="M8055" s="126"/>
      <c r="N8055" s="226">
        <v>7936.6</v>
      </c>
      <c r="O8055" s="226">
        <v>0</v>
      </c>
      <c r="P8055" s="126" t="s">
        <v>1331</v>
      </c>
    </row>
    <row r="8056" spans="1:16" ht="51">
      <c r="A8056" s="126">
        <v>513</v>
      </c>
      <c r="B8056" s="126"/>
      <c r="C8056" s="127" t="s">
        <v>201</v>
      </c>
      <c r="D8056" s="204">
        <v>43083</v>
      </c>
      <c r="E8056" s="126" t="s">
        <v>15057</v>
      </c>
      <c r="F8056" s="126" t="s">
        <v>15</v>
      </c>
      <c r="G8056" s="126">
        <v>619915</v>
      </c>
      <c r="H8056" s="126"/>
      <c r="I8056" s="130" t="s">
        <v>8059</v>
      </c>
      <c r="J8056" s="126"/>
      <c r="K8056" s="126"/>
      <c r="L8056" s="126"/>
      <c r="M8056" s="126"/>
      <c r="N8056" s="226">
        <v>50</v>
      </c>
      <c r="O8056" s="226">
        <v>0</v>
      </c>
      <c r="P8056" s="126" t="s">
        <v>1331</v>
      </c>
    </row>
    <row r="8057" spans="1:16" ht="51">
      <c r="A8057" s="126">
        <v>340</v>
      </c>
      <c r="B8057" s="126"/>
      <c r="C8057" s="127" t="s">
        <v>815</v>
      </c>
      <c r="D8057" s="204">
        <v>43084</v>
      </c>
      <c r="E8057" s="126" t="s">
        <v>15058</v>
      </c>
      <c r="F8057" s="126" t="s">
        <v>6</v>
      </c>
      <c r="G8057" s="126">
        <v>621101</v>
      </c>
      <c r="H8057" s="126"/>
      <c r="I8057" s="130" t="s">
        <v>17946</v>
      </c>
      <c r="J8057" s="126"/>
      <c r="K8057" s="126"/>
      <c r="L8057" s="126"/>
      <c r="M8057" s="126"/>
      <c r="N8057" s="226">
        <v>0</v>
      </c>
      <c r="O8057" s="226">
        <v>20621.16</v>
      </c>
      <c r="P8057" s="126" t="s">
        <v>1331</v>
      </c>
    </row>
    <row r="8058" spans="1:16" ht="51">
      <c r="A8058" s="126">
        <v>340</v>
      </c>
      <c r="B8058" s="126"/>
      <c r="C8058" s="127" t="s">
        <v>815</v>
      </c>
      <c r="D8058" s="204">
        <v>43084</v>
      </c>
      <c r="E8058" s="126" t="s">
        <v>15059</v>
      </c>
      <c r="F8058" s="126" t="s">
        <v>6</v>
      </c>
      <c r="G8058" s="126">
        <v>621103</v>
      </c>
      <c r="H8058" s="126"/>
      <c r="I8058" s="130" t="s">
        <v>17947</v>
      </c>
      <c r="J8058" s="126"/>
      <c r="K8058" s="126"/>
      <c r="L8058" s="126"/>
      <c r="M8058" s="126"/>
      <c r="N8058" s="226">
        <v>0</v>
      </c>
      <c r="O8058" s="226">
        <v>108765.3</v>
      </c>
      <c r="P8058" s="126" t="s">
        <v>1331</v>
      </c>
    </row>
    <row r="8059" spans="1:16" ht="51">
      <c r="A8059" s="126" t="s">
        <v>620</v>
      </c>
      <c r="B8059" s="126"/>
      <c r="C8059" s="127" t="s">
        <v>714</v>
      </c>
      <c r="D8059" s="204">
        <v>43084</v>
      </c>
      <c r="E8059" s="126" t="s">
        <v>15060</v>
      </c>
      <c r="F8059" s="126" t="s">
        <v>6</v>
      </c>
      <c r="G8059" s="126">
        <v>920070</v>
      </c>
      <c r="H8059" s="126"/>
      <c r="I8059" s="130" t="s">
        <v>17948</v>
      </c>
      <c r="J8059" s="126"/>
      <c r="K8059" s="126"/>
      <c r="L8059" s="126"/>
      <c r="M8059" s="126"/>
      <c r="N8059" s="226">
        <v>0</v>
      </c>
      <c r="O8059" s="226">
        <v>2976.78</v>
      </c>
      <c r="P8059" s="126" t="s">
        <v>1331</v>
      </c>
    </row>
    <row r="8060" spans="1:16" ht="51">
      <c r="A8060" s="126">
        <v>41</v>
      </c>
      <c r="B8060" s="126"/>
      <c r="C8060" s="127" t="s">
        <v>698</v>
      </c>
      <c r="D8060" s="204">
        <v>43084</v>
      </c>
      <c r="E8060" s="126" t="s">
        <v>15061</v>
      </c>
      <c r="F8060" s="126" t="s">
        <v>6</v>
      </c>
      <c r="G8060" s="126">
        <v>920123</v>
      </c>
      <c r="H8060" s="126"/>
      <c r="I8060" s="130" t="s">
        <v>17949</v>
      </c>
      <c r="J8060" s="126"/>
      <c r="K8060" s="126"/>
      <c r="L8060" s="126"/>
      <c r="M8060" s="126"/>
      <c r="N8060" s="226">
        <v>0</v>
      </c>
      <c r="O8060" s="226">
        <v>1150000</v>
      </c>
      <c r="P8060" s="126" t="s">
        <v>1331</v>
      </c>
    </row>
    <row r="8061" spans="1:16" ht="63.75">
      <c r="A8061" s="126">
        <v>25</v>
      </c>
      <c r="B8061" s="126"/>
      <c r="C8061" s="127" t="s">
        <v>695</v>
      </c>
      <c r="D8061" s="204">
        <v>43084</v>
      </c>
      <c r="E8061" s="126" t="s">
        <v>15062</v>
      </c>
      <c r="F8061" s="126" t="s">
        <v>6</v>
      </c>
      <c r="G8061" s="126">
        <v>907536</v>
      </c>
      <c r="H8061" s="126"/>
      <c r="I8061" s="130" t="s">
        <v>17950</v>
      </c>
      <c r="J8061" s="126"/>
      <c r="K8061" s="126"/>
      <c r="L8061" s="126"/>
      <c r="M8061" s="126"/>
      <c r="N8061" s="226">
        <v>0</v>
      </c>
      <c r="O8061" s="226">
        <v>258747.12</v>
      </c>
      <c r="P8061" s="126" t="s">
        <v>1331</v>
      </c>
    </row>
    <row r="8062" spans="1:16" ht="76.5">
      <c r="A8062" s="126">
        <v>25</v>
      </c>
      <c r="B8062" s="126"/>
      <c r="C8062" s="127" t="s">
        <v>695</v>
      </c>
      <c r="D8062" s="204">
        <v>43084</v>
      </c>
      <c r="E8062" s="126" t="s">
        <v>15063</v>
      </c>
      <c r="F8062" s="126" t="s">
        <v>6</v>
      </c>
      <c r="G8062" s="126">
        <v>907578</v>
      </c>
      <c r="H8062" s="126"/>
      <c r="I8062" s="130" t="s">
        <v>17951</v>
      </c>
      <c r="J8062" s="126"/>
      <c r="K8062" s="126"/>
      <c r="L8062" s="126"/>
      <c r="M8062" s="126"/>
      <c r="N8062" s="226">
        <v>0</v>
      </c>
      <c r="O8062" s="226">
        <v>105.49</v>
      </c>
      <c r="P8062" s="126" t="s">
        <v>1331</v>
      </c>
    </row>
    <row r="8063" spans="1:16" ht="63.75">
      <c r="A8063" s="126">
        <v>25</v>
      </c>
      <c r="B8063" s="126"/>
      <c r="C8063" s="127" t="s">
        <v>695</v>
      </c>
      <c r="D8063" s="204">
        <v>43084</v>
      </c>
      <c r="E8063" s="126" t="s">
        <v>15064</v>
      </c>
      <c r="F8063" s="126" t="s">
        <v>6</v>
      </c>
      <c r="G8063" s="126">
        <v>907580</v>
      </c>
      <c r="H8063" s="126"/>
      <c r="I8063" s="130" t="s">
        <v>17952</v>
      </c>
      <c r="J8063" s="126"/>
      <c r="K8063" s="126"/>
      <c r="L8063" s="126"/>
      <c r="M8063" s="126"/>
      <c r="N8063" s="226">
        <v>0</v>
      </c>
      <c r="O8063" s="226">
        <v>202867.25</v>
      </c>
      <c r="P8063" s="126" t="s">
        <v>1331</v>
      </c>
    </row>
    <row r="8064" spans="1:16" ht="63.75">
      <c r="A8064" s="126">
        <v>25</v>
      </c>
      <c r="B8064" s="126"/>
      <c r="C8064" s="127" t="s">
        <v>695</v>
      </c>
      <c r="D8064" s="204">
        <v>43084</v>
      </c>
      <c r="E8064" s="126" t="s">
        <v>15065</v>
      </c>
      <c r="F8064" s="126" t="s">
        <v>6</v>
      </c>
      <c r="G8064" s="126">
        <v>907581</v>
      </c>
      <c r="H8064" s="126"/>
      <c r="I8064" s="130" t="s">
        <v>17953</v>
      </c>
      <c r="J8064" s="126"/>
      <c r="K8064" s="126"/>
      <c r="L8064" s="126"/>
      <c r="M8064" s="126"/>
      <c r="N8064" s="226">
        <v>0</v>
      </c>
      <c r="O8064" s="226">
        <v>580041.55000000005</v>
      </c>
      <c r="P8064" s="126" t="s">
        <v>1331</v>
      </c>
    </row>
    <row r="8065" spans="1:16" ht="63.75">
      <c r="A8065" s="126">
        <v>25</v>
      </c>
      <c r="B8065" s="126"/>
      <c r="C8065" s="127" t="s">
        <v>695</v>
      </c>
      <c r="D8065" s="204">
        <v>43084</v>
      </c>
      <c r="E8065" s="126" t="s">
        <v>15066</v>
      </c>
      <c r="F8065" s="126" t="s">
        <v>6</v>
      </c>
      <c r="G8065" s="126">
        <v>907596</v>
      </c>
      <c r="H8065" s="126"/>
      <c r="I8065" s="130" t="s">
        <v>17954</v>
      </c>
      <c r="J8065" s="126"/>
      <c r="K8065" s="126"/>
      <c r="L8065" s="126"/>
      <c r="M8065" s="126"/>
      <c r="N8065" s="226">
        <v>0</v>
      </c>
      <c r="O8065" s="226">
        <v>600000</v>
      </c>
      <c r="P8065" s="126" t="s">
        <v>1331</v>
      </c>
    </row>
    <row r="8066" spans="1:16" ht="76.5">
      <c r="A8066" s="126">
        <v>132</v>
      </c>
      <c r="B8066" s="126"/>
      <c r="C8066" s="127" t="s">
        <v>729</v>
      </c>
      <c r="D8066" s="204">
        <v>43084</v>
      </c>
      <c r="E8066" s="126" t="s">
        <v>15067</v>
      </c>
      <c r="F8066" s="126" t="s">
        <v>11</v>
      </c>
      <c r="G8066" s="126">
        <v>907509</v>
      </c>
      <c r="H8066" s="126"/>
      <c r="I8066" s="130" t="s">
        <v>17955</v>
      </c>
      <c r="J8066" s="126"/>
      <c r="K8066" s="126"/>
      <c r="L8066" s="126"/>
      <c r="M8066" s="126"/>
      <c r="N8066" s="226">
        <v>886.23</v>
      </c>
      <c r="O8066" s="226">
        <v>0</v>
      </c>
      <c r="P8066" s="126" t="s">
        <v>1331</v>
      </c>
    </row>
    <row r="8067" spans="1:16" ht="89.25">
      <c r="A8067" s="126" t="s">
        <v>623</v>
      </c>
      <c r="B8067" s="126"/>
      <c r="C8067" s="127" t="s">
        <v>716</v>
      </c>
      <c r="D8067" s="204">
        <v>43084</v>
      </c>
      <c r="E8067" s="126" t="s">
        <v>15068</v>
      </c>
      <c r="F8067" s="126" t="s">
        <v>13</v>
      </c>
      <c r="G8067" s="126">
        <v>907583</v>
      </c>
      <c r="H8067" s="126"/>
      <c r="I8067" s="130" t="s">
        <v>17956</v>
      </c>
      <c r="J8067" s="126"/>
      <c r="K8067" s="126"/>
      <c r="L8067" s="126"/>
      <c r="M8067" s="126"/>
      <c r="N8067" s="226">
        <v>14951678.1</v>
      </c>
      <c r="O8067" s="226">
        <v>0</v>
      </c>
      <c r="P8067" s="126" t="s">
        <v>1331</v>
      </c>
    </row>
    <row r="8068" spans="1:16" ht="76.5">
      <c r="A8068" s="126">
        <v>85</v>
      </c>
      <c r="B8068" s="126"/>
      <c r="C8068" s="127" t="s">
        <v>12607</v>
      </c>
      <c r="D8068" s="204">
        <v>43084</v>
      </c>
      <c r="E8068" s="126" t="s">
        <v>15069</v>
      </c>
      <c r="F8068" s="126" t="s">
        <v>15</v>
      </c>
      <c r="G8068" s="126">
        <v>3902</v>
      </c>
      <c r="H8068" s="126"/>
      <c r="I8068" s="130" t="s">
        <v>17957</v>
      </c>
      <c r="J8068" s="126"/>
      <c r="K8068" s="126"/>
      <c r="L8068" s="126"/>
      <c r="M8068" s="126"/>
      <c r="N8068" s="226">
        <v>2152.86</v>
      </c>
      <c r="O8068" s="226">
        <v>0</v>
      </c>
      <c r="P8068" s="126" t="s">
        <v>1331</v>
      </c>
    </row>
    <row r="8069" spans="1:16" ht="76.5">
      <c r="A8069" s="126">
        <v>85</v>
      </c>
      <c r="B8069" s="126"/>
      <c r="C8069" s="127" t="s">
        <v>12607</v>
      </c>
      <c r="D8069" s="204">
        <v>43084</v>
      </c>
      <c r="E8069" s="126" t="s">
        <v>15070</v>
      </c>
      <c r="F8069" s="126" t="s">
        <v>15</v>
      </c>
      <c r="G8069" s="126">
        <v>3903</v>
      </c>
      <c r="H8069" s="126"/>
      <c r="I8069" s="130" t="s">
        <v>17958</v>
      </c>
      <c r="J8069" s="126"/>
      <c r="K8069" s="126"/>
      <c r="L8069" s="126"/>
      <c r="M8069" s="126"/>
      <c r="N8069" s="226">
        <v>581.58000000000004</v>
      </c>
      <c r="O8069" s="226">
        <v>0</v>
      </c>
      <c r="P8069" s="126" t="s">
        <v>1331</v>
      </c>
    </row>
    <row r="8070" spans="1:16" ht="63.75">
      <c r="A8070" s="126" t="s">
        <v>621</v>
      </c>
      <c r="B8070" s="126"/>
      <c r="C8070" s="127" t="s">
        <v>715</v>
      </c>
      <c r="D8070" s="204">
        <v>43084</v>
      </c>
      <c r="E8070" s="126" t="s">
        <v>15071</v>
      </c>
      <c r="F8070" s="126" t="s">
        <v>11</v>
      </c>
      <c r="G8070" s="126">
        <v>10110</v>
      </c>
      <c r="H8070" s="126"/>
      <c r="I8070" s="130" t="s">
        <v>17959</v>
      </c>
      <c r="J8070" s="126"/>
      <c r="K8070" s="126"/>
      <c r="L8070" s="126"/>
      <c r="M8070" s="126"/>
      <c r="N8070" s="226">
        <v>2344.94</v>
      </c>
      <c r="O8070" s="226">
        <v>0</v>
      </c>
      <c r="P8070" s="126" t="s">
        <v>1331</v>
      </c>
    </row>
    <row r="8071" spans="1:16" ht="63.75">
      <c r="A8071" s="126" t="s">
        <v>621</v>
      </c>
      <c r="B8071" s="126"/>
      <c r="C8071" s="127" t="s">
        <v>715</v>
      </c>
      <c r="D8071" s="204">
        <v>43084</v>
      </c>
      <c r="E8071" s="126" t="s">
        <v>15072</v>
      </c>
      <c r="F8071" s="126" t="s">
        <v>11</v>
      </c>
      <c r="G8071" s="126">
        <v>10109</v>
      </c>
      <c r="H8071" s="126"/>
      <c r="I8071" s="130" t="s">
        <v>17960</v>
      </c>
      <c r="J8071" s="126"/>
      <c r="K8071" s="126"/>
      <c r="L8071" s="126"/>
      <c r="M8071" s="126"/>
      <c r="N8071" s="226">
        <v>365.56</v>
      </c>
      <c r="O8071" s="226">
        <v>0</v>
      </c>
      <c r="P8071" s="126" t="s">
        <v>1331</v>
      </c>
    </row>
    <row r="8072" spans="1:16" ht="102">
      <c r="A8072" s="126">
        <v>6</v>
      </c>
      <c r="B8072" s="126"/>
      <c r="C8072" s="127" t="s">
        <v>690</v>
      </c>
      <c r="D8072" s="204">
        <v>43084</v>
      </c>
      <c r="E8072" s="126" t="s">
        <v>15073</v>
      </c>
      <c r="F8072" s="126" t="s">
        <v>1261</v>
      </c>
      <c r="G8072" s="126">
        <v>3896</v>
      </c>
      <c r="H8072" s="126"/>
      <c r="I8072" s="130" t="s">
        <v>17961</v>
      </c>
      <c r="J8072" s="126"/>
      <c r="K8072" s="126"/>
      <c r="L8072" s="126"/>
      <c r="M8072" s="126"/>
      <c r="N8072" s="226">
        <v>134.08000000000001</v>
      </c>
      <c r="O8072" s="226">
        <v>0</v>
      </c>
      <c r="P8072" s="126" t="s">
        <v>1331</v>
      </c>
    </row>
    <row r="8073" spans="1:16" ht="89.25">
      <c r="A8073" s="126">
        <v>6</v>
      </c>
      <c r="B8073" s="126"/>
      <c r="C8073" s="127" t="s">
        <v>690</v>
      </c>
      <c r="D8073" s="204">
        <v>43084</v>
      </c>
      <c r="E8073" s="126" t="s">
        <v>15074</v>
      </c>
      <c r="F8073" s="126" t="s">
        <v>15</v>
      </c>
      <c r="G8073" s="126">
        <v>3896</v>
      </c>
      <c r="H8073" s="126"/>
      <c r="I8073" s="130" t="s">
        <v>17962</v>
      </c>
      <c r="J8073" s="126"/>
      <c r="K8073" s="126"/>
      <c r="L8073" s="126"/>
      <c r="M8073" s="126"/>
      <c r="N8073" s="226">
        <v>277.07</v>
      </c>
      <c r="O8073" s="226">
        <v>0</v>
      </c>
      <c r="P8073" s="126" t="s">
        <v>1331</v>
      </c>
    </row>
    <row r="8074" spans="1:16" ht="63.75">
      <c r="A8074" s="126" t="s">
        <v>621</v>
      </c>
      <c r="B8074" s="126"/>
      <c r="C8074" s="127" t="s">
        <v>715</v>
      </c>
      <c r="D8074" s="204">
        <v>43084</v>
      </c>
      <c r="E8074" s="126" t="s">
        <v>15075</v>
      </c>
      <c r="F8074" s="126" t="s">
        <v>11</v>
      </c>
      <c r="G8074" s="126">
        <v>10187</v>
      </c>
      <c r="H8074" s="126"/>
      <c r="I8074" s="130" t="s">
        <v>17963</v>
      </c>
      <c r="J8074" s="126"/>
      <c r="K8074" s="126"/>
      <c r="L8074" s="126"/>
      <c r="M8074" s="126"/>
      <c r="N8074" s="226">
        <v>712.06</v>
      </c>
      <c r="O8074" s="226">
        <v>0</v>
      </c>
      <c r="P8074" s="126" t="s">
        <v>1331</v>
      </c>
    </row>
    <row r="8075" spans="1:16" ht="89.25">
      <c r="A8075" s="126">
        <v>25</v>
      </c>
      <c r="B8075" s="126"/>
      <c r="C8075" s="127" t="s">
        <v>695</v>
      </c>
      <c r="D8075" s="204">
        <v>43084</v>
      </c>
      <c r="E8075" s="126" t="s">
        <v>15076</v>
      </c>
      <c r="F8075" s="126" t="s">
        <v>15</v>
      </c>
      <c r="G8075" s="126">
        <v>3909</v>
      </c>
      <c r="H8075" s="126"/>
      <c r="I8075" s="130" t="s">
        <v>17964</v>
      </c>
      <c r="J8075" s="126"/>
      <c r="K8075" s="126"/>
      <c r="L8075" s="126"/>
      <c r="M8075" s="126"/>
      <c r="N8075" s="226">
        <v>455.77</v>
      </c>
      <c r="O8075" s="226">
        <v>0</v>
      </c>
      <c r="P8075" s="126" t="s">
        <v>1331</v>
      </c>
    </row>
    <row r="8076" spans="1:16" ht="89.25">
      <c r="A8076" s="126">
        <v>25</v>
      </c>
      <c r="B8076" s="126"/>
      <c r="C8076" s="127" t="s">
        <v>695</v>
      </c>
      <c r="D8076" s="204">
        <v>43084</v>
      </c>
      <c r="E8076" s="126" t="s">
        <v>15077</v>
      </c>
      <c r="F8076" s="126" t="s">
        <v>15</v>
      </c>
      <c r="G8076" s="126">
        <v>3911</v>
      </c>
      <c r="H8076" s="126"/>
      <c r="I8076" s="130" t="s">
        <v>17965</v>
      </c>
      <c r="J8076" s="126"/>
      <c r="K8076" s="126"/>
      <c r="L8076" s="126"/>
      <c r="M8076" s="126"/>
      <c r="N8076" s="226">
        <v>358.22</v>
      </c>
      <c r="O8076" s="226">
        <v>0</v>
      </c>
      <c r="P8076" s="126" t="s">
        <v>1331</v>
      </c>
    </row>
    <row r="8077" spans="1:16" ht="89.25">
      <c r="A8077" s="126">
        <v>25</v>
      </c>
      <c r="B8077" s="126"/>
      <c r="C8077" s="127" t="s">
        <v>695</v>
      </c>
      <c r="D8077" s="204">
        <v>43084</v>
      </c>
      <c r="E8077" s="126" t="s">
        <v>15078</v>
      </c>
      <c r="F8077" s="126" t="s">
        <v>15</v>
      </c>
      <c r="G8077" s="126">
        <v>3910</v>
      </c>
      <c r="H8077" s="126"/>
      <c r="I8077" s="130" t="s">
        <v>17966</v>
      </c>
      <c r="J8077" s="126"/>
      <c r="K8077" s="126"/>
      <c r="L8077" s="126"/>
      <c r="M8077" s="126"/>
      <c r="N8077" s="226">
        <v>450.97</v>
      </c>
      <c r="O8077" s="226">
        <v>0</v>
      </c>
      <c r="P8077" s="126" t="s">
        <v>1331</v>
      </c>
    </row>
    <row r="8078" spans="1:16" ht="102">
      <c r="A8078" s="126">
        <v>197</v>
      </c>
      <c r="B8078" s="126"/>
      <c r="C8078" s="127" t="s">
        <v>755</v>
      </c>
      <c r="D8078" s="204">
        <v>43084</v>
      </c>
      <c r="E8078" s="126" t="s">
        <v>15079</v>
      </c>
      <c r="F8078" s="126" t="s">
        <v>15</v>
      </c>
      <c r="G8078" s="126">
        <v>3904</v>
      </c>
      <c r="H8078" s="126"/>
      <c r="I8078" s="130" t="s">
        <v>17967</v>
      </c>
      <c r="J8078" s="126"/>
      <c r="K8078" s="126"/>
      <c r="L8078" s="126"/>
      <c r="M8078" s="126"/>
      <c r="N8078" s="226">
        <v>344.91</v>
      </c>
      <c r="O8078" s="226">
        <v>0</v>
      </c>
      <c r="P8078" s="126" t="s">
        <v>1331</v>
      </c>
    </row>
    <row r="8079" spans="1:16" ht="89.25">
      <c r="A8079" s="126">
        <v>25</v>
      </c>
      <c r="B8079" s="126"/>
      <c r="C8079" s="127" t="s">
        <v>695</v>
      </c>
      <c r="D8079" s="204">
        <v>43084</v>
      </c>
      <c r="E8079" s="126" t="s">
        <v>15080</v>
      </c>
      <c r="F8079" s="126" t="s">
        <v>15</v>
      </c>
      <c r="G8079" s="126">
        <v>3908</v>
      </c>
      <c r="H8079" s="126"/>
      <c r="I8079" s="130" t="s">
        <v>17968</v>
      </c>
      <c r="J8079" s="126"/>
      <c r="K8079" s="126"/>
      <c r="L8079" s="126"/>
      <c r="M8079" s="126"/>
      <c r="N8079" s="226">
        <v>364.39</v>
      </c>
      <c r="O8079" s="226">
        <v>0</v>
      </c>
      <c r="P8079" s="126" t="s">
        <v>1331</v>
      </c>
    </row>
    <row r="8080" spans="1:16" ht="102">
      <c r="A8080" s="126">
        <v>197</v>
      </c>
      <c r="B8080" s="126"/>
      <c r="C8080" s="127" t="s">
        <v>755</v>
      </c>
      <c r="D8080" s="204">
        <v>43084</v>
      </c>
      <c r="E8080" s="126" t="s">
        <v>15081</v>
      </c>
      <c r="F8080" s="126" t="s">
        <v>1261</v>
      </c>
      <c r="G8080" s="126">
        <v>3886</v>
      </c>
      <c r="H8080" s="126"/>
      <c r="I8080" s="130" t="s">
        <v>17969</v>
      </c>
      <c r="J8080" s="126"/>
      <c r="K8080" s="126"/>
      <c r="L8080" s="126"/>
      <c r="M8080" s="126"/>
      <c r="N8080" s="226">
        <v>4682.1499999999996</v>
      </c>
      <c r="O8080" s="226">
        <v>0</v>
      </c>
      <c r="P8080" s="126" t="s">
        <v>1331</v>
      </c>
    </row>
    <row r="8081" spans="1:16" ht="102">
      <c r="A8081" s="126">
        <v>197</v>
      </c>
      <c r="B8081" s="126"/>
      <c r="C8081" s="127" t="s">
        <v>755</v>
      </c>
      <c r="D8081" s="204">
        <v>43084</v>
      </c>
      <c r="E8081" s="126" t="s">
        <v>15082</v>
      </c>
      <c r="F8081" s="126" t="s">
        <v>15</v>
      </c>
      <c r="G8081" s="126">
        <v>3886</v>
      </c>
      <c r="H8081" s="126"/>
      <c r="I8081" s="130" t="s">
        <v>17970</v>
      </c>
      <c r="J8081" s="126"/>
      <c r="K8081" s="126"/>
      <c r="L8081" s="126"/>
      <c r="M8081" s="126"/>
      <c r="N8081" s="226">
        <v>463.66</v>
      </c>
      <c r="O8081" s="226">
        <v>0</v>
      </c>
      <c r="P8081" s="126" t="s">
        <v>1331</v>
      </c>
    </row>
    <row r="8082" spans="1:16" ht="51">
      <c r="A8082" s="126">
        <v>513</v>
      </c>
      <c r="B8082" s="126"/>
      <c r="C8082" s="127" t="s">
        <v>201</v>
      </c>
      <c r="D8082" s="204">
        <v>43084</v>
      </c>
      <c r="E8082" s="126" t="s">
        <v>15083</v>
      </c>
      <c r="F8082" s="126" t="s">
        <v>15</v>
      </c>
      <c r="G8082" s="126">
        <v>620917</v>
      </c>
      <c r="H8082" s="126"/>
      <c r="I8082" s="130" t="s">
        <v>8049</v>
      </c>
      <c r="J8082" s="126"/>
      <c r="K8082" s="126"/>
      <c r="L8082" s="126"/>
      <c r="M8082" s="126"/>
      <c r="N8082" s="226">
        <v>50</v>
      </c>
      <c r="O8082" s="226">
        <v>0</v>
      </c>
      <c r="P8082" s="126" t="s">
        <v>1331</v>
      </c>
    </row>
    <row r="8083" spans="1:16" ht="63.75">
      <c r="A8083" s="126" t="s">
        <v>621</v>
      </c>
      <c r="B8083" s="126"/>
      <c r="C8083" s="127" t="s">
        <v>715</v>
      </c>
      <c r="D8083" s="204">
        <v>43084</v>
      </c>
      <c r="E8083" s="126" t="s">
        <v>15084</v>
      </c>
      <c r="F8083" s="126" t="s">
        <v>11</v>
      </c>
      <c r="G8083" s="126">
        <v>10115</v>
      </c>
      <c r="H8083" s="126"/>
      <c r="I8083" s="130" t="s">
        <v>17971</v>
      </c>
      <c r="J8083" s="126"/>
      <c r="K8083" s="126"/>
      <c r="L8083" s="126"/>
      <c r="M8083" s="126"/>
      <c r="N8083" s="226">
        <v>1893.49</v>
      </c>
      <c r="O8083" s="226">
        <v>0</v>
      </c>
      <c r="P8083" s="126" t="s">
        <v>1331</v>
      </c>
    </row>
    <row r="8084" spans="1:16" ht="63.75">
      <c r="A8084" s="126" t="s">
        <v>621</v>
      </c>
      <c r="B8084" s="126"/>
      <c r="C8084" s="127" t="s">
        <v>715</v>
      </c>
      <c r="D8084" s="204">
        <v>43084</v>
      </c>
      <c r="E8084" s="126" t="s">
        <v>15085</v>
      </c>
      <c r="F8084" s="126" t="s">
        <v>11</v>
      </c>
      <c r="G8084" s="126">
        <v>10117</v>
      </c>
      <c r="H8084" s="126"/>
      <c r="I8084" s="130" t="s">
        <v>17972</v>
      </c>
      <c r="J8084" s="126"/>
      <c r="K8084" s="126"/>
      <c r="L8084" s="126"/>
      <c r="M8084" s="126"/>
      <c r="N8084" s="226">
        <v>2695.22</v>
      </c>
      <c r="O8084" s="226">
        <v>0</v>
      </c>
      <c r="P8084" s="126" t="s">
        <v>1331</v>
      </c>
    </row>
    <row r="8085" spans="1:16" ht="63.75">
      <c r="A8085" s="126" t="s">
        <v>621</v>
      </c>
      <c r="B8085" s="126"/>
      <c r="C8085" s="127" t="s">
        <v>715</v>
      </c>
      <c r="D8085" s="204">
        <v>43084</v>
      </c>
      <c r="E8085" s="126" t="s">
        <v>15086</v>
      </c>
      <c r="F8085" s="126" t="s">
        <v>11</v>
      </c>
      <c r="G8085" s="126">
        <v>10139</v>
      </c>
      <c r="H8085" s="126"/>
      <c r="I8085" s="130" t="s">
        <v>17973</v>
      </c>
      <c r="J8085" s="126"/>
      <c r="K8085" s="126"/>
      <c r="L8085" s="126"/>
      <c r="M8085" s="126"/>
      <c r="N8085" s="226">
        <v>637.28</v>
      </c>
      <c r="O8085" s="226">
        <v>0</v>
      </c>
      <c r="P8085" s="126" t="s">
        <v>1331</v>
      </c>
    </row>
    <row r="8086" spans="1:16" ht="63.75">
      <c r="A8086" s="126" t="s">
        <v>621</v>
      </c>
      <c r="B8086" s="126"/>
      <c r="C8086" s="127" t="s">
        <v>715</v>
      </c>
      <c r="D8086" s="204">
        <v>43084</v>
      </c>
      <c r="E8086" s="126" t="s">
        <v>15087</v>
      </c>
      <c r="F8086" s="126" t="s">
        <v>11</v>
      </c>
      <c r="G8086" s="126">
        <v>10174</v>
      </c>
      <c r="H8086" s="126"/>
      <c r="I8086" s="130" t="s">
        <v>17974</v>
      </c>
      <c r="J8086" s="126"/>
      <c r="K8086" s="126"/>
      <c r="L8086" s="126"/>
      <c r="M8086" s="126"/>
      <c r="N8086" s="226">
        <v>1363.35</v>
      </c>
      <c r="O8086" s="226">
        <v>0</v>
      </c>
      <c r="P8086" s="126" t="s">
        <v>1331</v>
      </c>
    </row>
    <row r="8087" spans="1:16" ht="51">
      <c r="A8087" s="126" t="s">
        <v>621</v>
      </c>
      <c r="B8087" s="126"/>
      <c r="C8087" s="127" t="s">
        <v>715</v>
      </c>
      <c r="D8087" s="204">
        <v>43084</v>
      </c>
      <c r="E8087" s="126" t="s">
        <v>15088</v>
      </c>
      <c r="F8087" s="126" t="s">
        <v>11</v>
      </c>
      <c r="G8087" s="126">
        <v>10134</v>
      </c>
      <c r="H8087" s="126"/>
      <c r="I8087" s="130" t="s">
        <v>17975</v>
      </c>
      <c r="J8087" s="126"/>
      <c r="K8087" s="126"/>
      <c r="L8087" s="126"/>
      <c r="M8087" s="126"/>
      <c r="N8087" s="226">
        <v>284.27</v>
      </c>
      <c r="O8087" s="226">
        <v>0</v>
      </c>
      <c r="P8087" s="126" t="s">
        <v>1331</v>
      </c>
    </row>
    <row r="8088" spans="1:16" ht="51">
      <c r="A8088" s="126" t="s">
        <v>621</v>
      </c>
      <c r="B8088" s="126"/>
      <c r="C8088" s="127" t="s">
        <v>715</v>
      </c>
      <c r="D8088" s="204">
        <v>43084</v>
      </c>
      <c r="E8088" s="126" t="s">
        <v>15089</v>
      </c>
      <c r="F8088" s="126" t="s">
        <v>11</v>
      </c>
      <c r="G8088" s="126">
        <v>10137</v>
      </c>
      <c r="H8088" s="126"/>
      <c r="I8088" s="130" t="s">
        <v>17976</v>
      </c>
      <c r="J8088" s="126"/>
      <c r="K8088" s="126"/>
      <c r="L8088" s="126"/>
      <c r="M8088" s="126"/>
      <c r="N8088" s="226">
        <v>272.2</v>
      </c>
      <c r="O8088" s="226">
        <v>0</v>
      </c>
      <c r="P8088" s="126" t="s">
        <v>1331</v>
      </c>
    </row>
    <row r="8089" spans="1:16" ht="63.75">
      <c r="A8089" s="126" t="s">
        <v>621</v>
      </c>
      <c r="B8089" s="126"/>
      <c r="C8089" s="127" t="s">
        <v>715</v>
      </c>
      <c r="D8089" s="204">
        <v>43084</v>
      </c>
      <c r="E8089" s="126" t="s">
        <v>15090</v>
      </c>
      <c r="F8089" s="126" t="s">
        <v>11</v>
      </c>
      <c r="G8089" s="126">
        <v>10138</v>
      </c>
      <c r="H8089" s="126"/>
      <c r="I8089" s="130" t="s">
        <v>17977</v>
      </c>
      <c r="J8089" s="126"/>
      <c r="K8089" s="126"/>
      <c r="L8089" s="126"/>
      <c r="M8089" s="126"/>
      <c r="N8089" s="226">
        <v>620.20000000000005</v>
      </c>
      <c r="O8089" s="226">
        <v>0</v>
      </c>
      <c r="P8089" s="126" t="s">
        <v>1331</v>
      </c>
    </row>
    <row r="8090" spans="1:16" ht="38.25">
      <c r="A8090" s="126">
        <v>340</v>
      </c>
      <c r="B8090" s="126"/>
      <c r="C8090" s="127" t="s">
        <v>815</v>
      </c>
      <c r="D8090" s="204">
        <v>43084</v>
      </c>
      <c r="E8090" s="126" t="s">
        <v>15091</v>
      </c>
      <c r="F8090" s="126" t="s">
        <v>15</v>
      </c>
      <c r="G8090" s="126">
        <v>621102</v>
      </c>
      <c r="H8090" s="126"/>
      <c r="I8090" s="130" t="s">
        <v>12325</v>
      </c>
      <c r="J8090" s="126"/>
      <c r="K8090" s="126"/>
      <c r="L8090" s="126"/>
      <c r="M8090" s="126"/>
      <c r="N8090" s="226">
        <v>50</v>
      </c>
      <c r="O8090" s="226">
        <v>0</v>
      </c>
      <c r="P8090" s="126" t="s">
        <v>1331</v>
      </c>
    </row>
    <row r="8091" spans="1:16" ht="51">
      <c r="A8091" s="126">
        <v>340</v>
      </c>
      <c r="B8091" s="126"/>
      <c r="C8091" s="127" t="s">
        <v>815</v>
      </c>
      <c r="D8091" s="204">
        <v>43084</v>
      </c>
      <c r="E8091" s="126" t="s">
        <v>15092</v>
      </c>
      <c r="F8091" s="126" t="s">
        <v>15</v>
      </c>
      <c r="G8091" s="126">
        <v>621104</v>
      </c>
      <c r="H8091" s="126"/>
      <c r="I8091" s="130" t="s">
        <v>17978</v>
      </c>
      <c r="J8091" s="126"/>
      <c r="K8091" s="126"/>
      <c r="L8091" s="126"/>
      <c r="M8091" s="126"/>
      <c r="N8091" s="226">
        <v>50</v>
      </c>
      <c r="O8091" s="226">
        <v>0</v>
      </c>
      <c r="P8091" s="126" t="s">
        <v>1331</v>
      </c>
    </row>
    <row r="8092" spans="1:16" ht="63.75">
      <c r="A8092" s="126">
        <v>10</v>
      </c>
      <c r="B8092" s="126"/>
      <c r="C8092" s="127" t="s">
        <v>691</v>
      </c>
      <c r="D8092" s="204">
        <v>43084</v>
      </c>
      <c r="E8092" s="126" t="s">
        <v>15093</v>
      </c>
      <c r="F8092" s="126" t="s">
        <v>15</v>
      </c>
      <c r="G8092" s="126">
        <v>621227</v>
      </c>
      <c r="H8092" s="126"/>
      <c r="I8092" s="130" t="s">
        <v>17979</v>
      </c>
      <c r="J8092" s="126"/>
      <c r="K8092" s="126"/>
      <c r="L8092" s="126"/>
      <c r="M8092" s="126"/>
      <c r="N8092" s="226">
        <v>50</v>
      </c>
      <c r="O8092" s="226">
        <v>0</v>
      </c>
      <c r="P8092" s="126" t="s">
        <v>1331</v>
      </c>
    </row>
    <row r="8093" spans="1:16" ht="63.75">
      <c r="A8093" s="126" t="s">
        <v>621</v>
      </c>
      <c r="B8093" s="126"/>
      <c r="C8093" s="127" t="s">
        <v>715</v>
      </c>
      <c r="D8093" s="204">
        <v>43084</v>
      </c>
      <c r="E8093" s="126" t="s">
        <v>15094</v>
      </c>
      <c r="F8093" s="126" t="s">
        <v>11</v>
      </c>
      <c r="G8093" s="126">
        <v>10276</v>
      </c>
      <c r="H8093" s="126"/>
      <c r="I8093" s="130" t="s">
        <v>17980</v>
      </c>
      <c r="J8093" s="126"/>
      <c r="K8093" s="126"/>
      <c r="L8093" s="126"/>
      <c r="M8093" s="126"/>
      <c r="N8093" s="226">
        <v>3157.92</v>
      </c>
      <c r="O8093" s="226">
        <v>0</v>
      </c>
      <c r="P8093" s="126" t="s">
        <v>1331</v>
      </c>
    </row>
    <row r="8094" spans="1:16" ht="51">
      <c r="A8094" s="126">
        <v>10</v>
      </c>
      <c r="B8094" s="126"/>
      <c r="C8094" s="127" t="s">
        <v>691</v>
      </c>
      <c r="D8094" s="204">
        <v>43084</v>
      </c>
      <c r="E8094" s="126" t="s">
        <v>15095</v>
      </c>
      <c r="F8094" s="126" t="s">
        <v>15</v>
      </c>
      <c r="G8094" s="126">
        <v>621232</v>
      </c>
      <c r="H8094" s="126"/>
      <c r="I8094" s="130" t="s">
        <v>7113</v>
      </c>
      <c r="J8094" s="126"/>
      <c r="K8094" s="126"/>
      <c r="L8094" s="126"/>
      <c r="M8094" s="126"/>
      <c r="N8094" s="226">
        <v>50</v>
      </c>
      <c r="O8094" s="226">
        <v>0</v>
      </c>
      <c r="P8094" s="126" t="s">
        <v>1331</v>
      </c>
    </row>
    <row r="8095" spans="1:16" ht="51">
      <c r="A8095" s="126">
        <v>10</v>
      </c>
      <c r="B8095" s="126"/>
      <c r="C8095" s="127" t="s">
        <v>691</v>
      </c>
      <c r="D8095" s="204">
        <v>43084</v>
      </c>
      <c r="E8095" s="126" t="s">
        <v>15096</v>
      </c>
      <c r="F8095" s="126" t="s">
        <v>15</v>
      </c>
      <c r="G8095" s="126">
        <v>621235</v>
      </c>
      <c r="H8095" s="126"/>
      <c r="I8095" s="130" t="s">
        <v>7113</v>
      </c>
      <c r="J8095" s="126"/>
      <c r="K8095" s="126"/>
      <c r="L8095" s="126"/>
      <c r="M8095" s="126"/>
      <c r="N8095" s="226">
        <v>50</v>
      </c>
      <c r="O8095" s="226">
        <v>0</v>
      </c>
      <c r="P8095" s="126" t="s">
        <v>1331</v>
      </c>
    </row>
    <row r="8096" spans="1:16" ht="51">
      <c r="A8096" s="126">
        <v>10</v>
      </c>
      <c r="B8096" s="126"/>
      <c r="C8096" s="127" t="s">
        <v>691</v>
      </c>
      <c r="D8096" s="204">
        <v>43084</v>
      </c>
      <c r="E8096" s="126" t="s">
        <v>15097</v>
      </c>
      <c r="F8096" s="126" t="s">
        <v>15</v>
      </c>
      <c r="G8096" s="126">
        <v>621237</v>
      </c>
      <c r="H8096" s="126"/>
      <c r="I8096" s="130" t="s">
        <v>17981</v>
      </c>
      <c r="J8096" s="126"/>
      <c r="K8096" s="126"/>
      <c r="L8096" s="126"/>
      <c r="M8096" s="126"/>
      <c r="N8096" s="226">
        <v>50</v>
      </c>
      <c r="O8096" s="226">
        <v>0</v>
      </c>
      <c r="P8096" s="126" t="s">
        <v>1331</v>
      </c>
    </row>
    <row r="8097" spans="1:16" ht="51">
      <c r="A8097" s="126">
        <v>513</v>
      </c>
      <c r="B8097" s="126"/>
      <c r="C8097" s="127" t="s">
        <v>201</v>
      </c>
      <c r="D8097" s="204">
        <v>43084</v>
      </c>
      <c r="E8097" s="126" t="s">
        <v>15098</v>
      </c>
      <c r="F8097" s="126" t="s">
        <v>15</v>
      </c>
      <c r="G8097" s="126">
        <v>621241</v>
      </c>
      <c r="H8097" s="126"/>
      <c r="I8097" s="130" t="s">
        <v>8593</v>
      </c>
      <c r="J8097" s="126"/>
      <c r="K8097" s="126"/>
      <c r="L8097" s="126"/>
      <c r="M8097" s="126"/>
      <c r="N8097" s="226">
        <v>50</v>
      </c>
      <c r="O8097" s="226">
        <v>0</v>
      </c>
      <c r="P8097" s="126" t="s">
        <v>1331</v>
      </c>
    </row>
    <row r="8098" spans="1:16" ht="51">
      <c r="A8098" s="126">
        <v>342</v>
      </c>
      <c r="B8098" s="126"/>
      <c r="C8098" s="127" t="s">
        <v>817</v>
      </c>
      <c r="D8098" s="204">
        <v>43087</v>
      </c>
      <c r="E8098" s="126" t="s">
        <v>15099</v>
      </c>
      <c r="F8098" s="126" t="s">
        <v>6</v>
      </c>
      <c r="G8098" s="126">
        <v>920732</v>
      </c>
      <c r="H8098" s="126"/>
      <c r="I8098" s="130" t="s">
        <v>7061</v>
      </c>
      <c r="J8098" s="126"/>
      <c r="K8098" s="126"/>
      <c r="L8098" s="126"/>
      <c r="M8098" s="126"/>
      <c r="N8098" s="226">
        <v>0</v>
      </c>
      <c r="O8098" s="226">
        <v>372460.05</v>
      </c>
      <c r="P8098" s="126" t="s">
        <v>1331</v>
      </c>
    </row>
    <row r="8099" spans="1:16" ht="38.25">
      <c r="A8099" s="126">
        <v>129</v>
      </c>
      <c r="B8099" s="126"/>
      <c r="C8099" s="127" t="s">
        <v>727</v>
      </c>
      <c r="D8099" s="204">
        <v>43087</v>
      </c>
      <c r="E8099" s="126" t="s">
        <v>15100</v>
      </c>
      <c r="F8099" s="126" t="s">
        <v>6</v>
      </c>
      <c r="G8099" s="126">
        <v>920737</v>
      </c>
      <c r="H8099" s="126"/>
      <c r="I8099" s="130" t="s">
        <v>17982</v>
      </c>
      <c r="J8099" s="126"/>
      <c r="K8099" s="126"/>
      <c r="L8099" s="126"/>
      <c r="M8099" s="126"/>
      <c r="N8099" s="226">
        <v>0</v>
      </c>
      <c r="O8099" s="226">
        <v>112002.01</v>
      </c>
      <c r="P8099" s="126" t="s">
        <v>1331</v>
      </c>
    </row>
    <row r="8100" spans="1:16" ht="63.75">
      <c r="A8100" s="126">
        <v>25</v>
      </c>
      <c r="B8100" s="126"/>
      <c r="C8100" s="127" t="s">
        <v>695</v>
      </c>
      <c r="D8100" s="204">
        <v>43087</v>
      </c>
      <c r="E8100" s="126" t="s">
        <v>15101</v>
      </c>
      <c r="F8100" s="126" t="s">
        <v>6</v>
      </c>
      <c r="G8100" s="126">
        <v>907690</v>
      </c>
      <c r="H8100" s="126"/>
      <c r="I8100" s="130" t="s">
        <v>17983</v>
      </c>
      <c r="J8100" s="126"/>
      <c r="K8100" s="126"/>
      <c r="L8100" s="126"/>
      <c r="M8100" s="126"/>
      <c r="N8100" s="226">
        <v>0</v>
      </c>
      <c r="O8100" s="226">
        <v>108656.2</v>
      </c>
      <c r="P8100" s="126" t="s">
        <v>12606</v>
      </c>
    </row>
    <row r="8101" spans="1:16" ht="76.5">
      <c r="A8101" s="126">
        <v>25</v>
      </c>
      <c r="B8101" s="126"/>
      <c r="C8101" s="127" t="s">
        <v>695</v>
      </c>
      <c r="D8101" s="204">
        <v>43087</v>
      </c>
      <c r="E8101" s="126" t="s">
        <v>15102</v>
      </c>
      <c r="F8101" s="126" t="s">
        <v>6</v>
      </c>
      <c r="G8101" s="126">
        <v>907693</v>
      </c>
      <c r="H8101" s="126"/>
      <c r="I8101" s="130" t="s">
        <v>17984</v>
      </c>
      <c r="J8101" s="126"/>
      <c r="K8101" s="126"/>
      <c r="L8101" s="126"/>
      <c r="M8101" s="126"/>
      <c r="N8101" s="226">
        <v>0</v>
      </c>
      <c r="O8101" s="226">
        <v>16054.17</v>
      </c>
      <c r="P8101" s="126" t="s">
        <v>1331</v>
      </c>
    </row>
    <row r="8102" spans="1:16" ht="63.75">
      <c r="A8102" s="126">
        <v>25</v>
      </c>
      <c r="B8102" s="126"/>
      <c r="C8102" s="127" t="s">
        <v>695</v>
      </c>
      <c r="D8102" s="204">
        <v>43087</v>
      </c>
      <c r="E8102" s="126" t="s">
        <v>15103</v>
      </c>
      <c r="F8102" s="126" t="s">
        <v>6</v>
      </c>
      <c r="G8102" s="126">
        <v>907694</v>
      </c>
      <c r="H8102" s="126"/>
      <c r="I8102" s="130" t="s">
        <v>17985</v>
      </c>
      <c r="J8102" s="126"/>
      <c r="K8102" s="126"/>
      <c r="L8102" s="126"/>
      <c r="M8102" s="126"/>
      <c r="N8102" s="226">
        <v>0</v>
      </c>
      <c r="O8102" s="226">
        <v>51901.24</v>
      </c>
      <c r="P8102" s="126" t="s">
        <v>1331</v>
      </c>
    </row>
    <row r="8103" spans="1:16" ht="76.5">
      <c r="A8103" s="126">
        <v>25</v>
      </c>
      <c r="B8103" s="126"/>
      <c r="C8103" s="127" t="s">
        <v>695</v>
      </c>
      <c r="D8103" s="204">
        <v>43087</v>
      </c>
      <c r="E8103" s="126" t="s">
        <v>15104</v>
      </c>
      <c r="F8103" s="126" t="s">
        <v>6</v>
      </c>
      <c r="G8103" s="126">
        <v>907696</v>
      </c>
      <c r="H8103" s="126"/>
      <c r="I8103" s="130" t="s">
        <v>17986</v>
      </c>
      <c r="J8103" s="126"/>
      <c r="K8103" s="126"/>
      <c r="L8103" s="126"/>
      <c r="M8103" s="126"/>
      <c r="N8103" s="226">
        <v>0</v>
      </c>
      <c r="O8103" s="226">
        <v>134637.04999999999</v>
      </c>
      <c r="P8103" s="126" t="s">
        <v>1331</v>
      </c>
    </row>
    <row r="8104" spans="1:16" ht="63.75">
      <c r="A8104" s="126">
        <v>25</v>
      </c>
      <c r="B8104" s="126"/>
      <c r="C8104" s="127" t="s">
        <v>695</v>
      </c>
      <c r="D8104" s="204">
        <v>43087</v>
      </c>
      <c r="E8104" s="126" t="s">
        <v>15105</v>
      </c>
      <c r="F8104" s="126" t="s">
        <v>6</v>
      </c>
      <c r="G8104" s="126">
        <v>907702</v>
      </c>
      <c r="H8104" s="126"/>
      <c r="I8104" s="130" t="s">
        <v>17987</v>
      </c>
      <c r="J8104" s="126"/>
      <c r="K8104" s="126"/>
      <c r="L8104" s="126"/>
      <c r="M8104" s="126"/>
      <c r="N8104" s="226">
        <v>0</v>
      </c>
      <c r="O8104" s="226">
        <v>269731.94</v>
      </c>
      <c r="P8104" s="126" t="s">
        <v>12606</v>
      </c>
    </row>
    <row r="8105" spans="1:16" ht="76.5">
      <c r="A8105" s="126">
        <v>25</v>
      </c>
      <c r="B8105" s="126"/>
      <c r="C8105" s="127" t="s">
        <v>695</v>
      </c>
      <c r="D8105" s="204">
        <v>43087</v>
      </c>
      <c r="E8105" s="126" t="s">
        <v>15106</v>
      </c>
      <c r="F8105" s="126" t="s">
        <v>6</v>
      </c>
      <c r="G8105" s="126">
        <v>907708</v>
      </c>
      <c r="H8105" s="126"/>
      <c r="I8105" s="130" t="s">
        <v>17988</v>
      </c>
      <c r="J8105" s="126"/>
      <c r="K8105" s="126"/>
      <c r="L8105" s="126"/>
      <c r="M8105" s="126"/>
      <c r="N8105" s="226">
        <v>0</v>
      </c>
      <c r="O8105" s="226">
        <v>5881.71</v>
      </c>
      <c r="P8105" s="126" t="s">
        <v>1331</v>
      </c>
    </row>
    <row r="8106" spans="1:16" ht="76.5">
      <c r="A8106" s="126">
        <v>86</v>
      </c>
      <c r="B8106" s="126"/>
      <c r="C8106" s="127" t="s">
        <v>711</v>
      </c>
      <c r="D8106" s="204">
        <v>43087</v>
      </c>
      <c r="E8106" s="126" t="s">
        <v>15107</v>
      </c>
      <c r="F8106" s="126" t="s">
        <v>6</v>
      </c>
      <c r="G8106" s="126">
        <v>907719</v>
      </c>
      <c r="H8106" s="126"/>
      <c r="I8106" s="130" t="s">
        <v>17989</v>
      </c>
      <c r="J8106" s="126"/>
      <c r="K8106" s="126"/>
      <c r="L8106" s="126"/>
      <c r="M8106" s="126"/>
      <c r="N8106" s="226">
        <v>0</v>
      </c>
      <c r="O8106" s="226">
        <v>35922.82</v>
      </c>
      <c r="P8106" s="126" t="s">
        <v>1331</v>
      </c>
    </row>
    <row r="8107" spans="1:16" ht="51">
      <c r="A8107" s="126">
        <v>513</v>
      </c>
      <c r="B8107" s="126"/>
      <c r="C8107" s="127" t="s">
        <v>201</v>
      </c>
      <c r="D8107" s="204">
        <v>43087</v>
      </c>
      <c r="E8107" s="126" t="s">
        <v>15108</v>
      </c>
      <c r="F8107" s="126" t="s">
        <v>6</v>
      </c>
      <c r="G8107" s="126">
        <v>907763</v>
      </c>
      <c r="H8107" s="126"/>
      <c r="I8107" s="130" t="s">
        <v>17990</v>
      </c>
      <c r="J8107" s="126"/>
      <c r="K8107" s="126"/>
      <c r="L8107" s="126"/>
      <c r="M8107" s="126"/>
      <c r="N8107" s="226">
        <v>0</v>
      </c>
      <c r="O8107" s="226">
        <v>364.81</v>
      </c>
      <c r="P8107" s="126" t="s">
        <v>1331</v>
      </c>
    </row>
    <row r="8108" spans="1:16" ht="63.75">
      <c r="A8108" s="126" t="s">
        <v>621</v>
      </c>
      <c r="B8108" s="126"/>
      <c r="C8108" s="127" t="s">
        <v>715</v>
      </c>
      <c r="D8108" s="204">
        <v>43087</v>
      </c>
      <c r="E8108" s="126" t="s">
        <v>15109</v>
      </c>
      <c r="F8108" s="126" t="s">
        <v>11</v>
      </c>
      <c r="G8108" s="126">
        <v>10092</v>
      </c>
      <c r="H8108" s="126"/>
      <c r="I8108" s="130" t="s">
        <v>17991</v>
      </c>
      <c r="J8108" s="126"/>
      <c r="K8108" s="126"/>
      <c r="L8108" s="126"/>
      <c r="M8108" s="126"/>
      <c r="N8108" s="226">
        <v>3730.05</v>
      </c>
      <c r="O8108" s="226">
        <v>0</v>
      </c>
      <c r="P8108" s="126" t="s">
        <v>1331</v>
      </c>
    </row>
    <row r="8109" spans="1:16" ht="76.5">
      <c r="A8109" s="126">
        <v>291</v>
      </c>
      <c r="B8109" s="126"/>
      <c r="C8109" s="127" t="s">
        <v>795</v>
      </c>
      <c r="D8109" s="204">
        <v>43087</v>
      </c>
      <c r="E8109" s="126" t="s">
        <v>15110</v>
      </c>
      <c r="F8109" s="126" t="s">
        <v>11</v>
      </c>
      <c r="G8109" s="126">
        <v>621871</v>
      </c>
      <c r="H8109" s="126"/>
      <c r="I8109" s="130" t="s">
        <v>17992</v>
      </c>
      <c r="J8109" s="126"/>
      <c r="K8109" s="126"/>
      <c r="L8109" s="126"/>
      <c r="M8109" s="126"/>
      <c r="N8109" s="226">
        <v>50</v>
      </c>
      <c r="O8109" s="226">
        <v>0</v>
      </c>
      <c r="P8109" s="126" t="s">
        <v>1331</v>
      </c>
    </row>
    <row r="8110" spans="1:16" ht="76.5">
      <c r="A8110" s="126">
        <v>291</v>
      </c>
      <c r="B8110" s="126"/>
      <c r="C8110" s="127" t="s">
        <v>795</v>
      </c>
      <c r="D8110" s="204">
        <v>43087</v>
      </c>
      <c r="E8110" s="126" t="s">
        <v>15111</v>
      </c>
      <c r="F8110" s="126" t="s">
        <v>11</v>
      </c>
      <c r="G8110" s="126">
        <v>621984</v>
      </c>
      <c r="H8110" s="126"/>
      <c r="I8110" s="130" t="s">
        <v>17993</v>
      </c>
      <c r="J8110" s="126"/>
      <c r="K8110" s="126"/>
      <c r="L8110" s="126"/>
      <c r="M8110" s="126"/>
      <c r="N8110" s="226">
        <v>50</v>
      </c>
      <c r="O8110" s="226">
        <v>0</v>
      </c>
      <c r="P8110" s="126" t="s">
        <v>1331</v>
      </c>
    </row>
    <row r="8111" spans="1:16" ht="63.75">
      <c r="A8111" s="126">
        <v>287</v>
      </c>
      <c r="B8111" s="126"/>
      <c r="C8111" s="127" t="s">
        <v>791</v>
      </c>
      <c r="D8111" s="204">
        <v>43087</v>
      </c>
      <c r="E8111" s="126" t="s">
        <v>15112</v>
      </c>
      <c r="F8111" s="126" t="s">
        <v>11</v>
      </c>
      <c r="G8111" s="126">
        <v>621985</v>
      </c>
      <c r="H8111" s="126"/>
      <c r="I8111" s="130" t="s">
        <v>17994</v>
      </c>
      <c r="J8111" s="126"/>
      <c r="K8111" s="126"/>
      <c r="L8111" s="126"/>
      <c r="M8111" s="126"/>
      <c r="N8111" s="226">
        <v>50</v>
      </c>
      <c r="O8111" s="226">
        <v>0</v>
      </c>
      <c r="P8111" s="126" t="s">
        <v>1331</v>
      </c>
    </row>
    <row r="8112" spans="1:16" ht="63.75">
      <c r="A8112" s="126">
        <v>291</v>
      </c>
      <c r="B8112" s="126"/>
      <c r="C8112" s="127" t="s">
        <v>795</v>
      </c>
      <c r="D8112" s="204">
        <v>43087</v>
      </c>
      <c r="E8112" s="126" t="s">
        <v>15113</v>
      </c>
      <c r="F8112" s="126" t="s">
        <v>11</v>
      </c>
      <c r="G8112" s="126">
        <v>622366</v>
      </c>
      <c r="H8112" s="126"/>
      <c r="I8112" s="130" t="s">
        <v>17995</v>
      </c>
      <c r="J8112" s="126"/>
      <c r="K8112" s="126"/>
      <c r="L8112" s="126"/>
      <c r="M8112" s="126"/>
      <c r="N8112" s="226">
        <v>50</v>
      </c>
      <c r="O8112" s="226">
        <v>0</v>
      </c>
      <c r="P8112" s="126" t="s">
        <v>1331</v>
      </c>
    </row>
    <row r="8113" spans="1:16" ht="63.75">
      <c r="A8113" s="126">
        <v>291</v>
      </c>
      <c r="B8113" s="126"/>
      <c r="C8113" s="127" t="s">
        <v>795</v>
      </c>
      <c r="D8113" s="204">
        <v>43087</v>
      </c>
      <c r="E8113" s="126" t="s">
        <v>15114</v>
      </c>
      <c r="F8113" s="126" t="s">
        <v>11</v>
      </c>
      <c r="G8113" s="126">
        <v>622367</v>
      </c>
      <c r="H8113" s="126"/>
      <c r="I8113" s="130" t="s">
        <v>17996</v>
      </c>
      <c r="J8113" s="126"/>
      <c r="K8113" s="126"/>
      <c r="L8113" s="126"/>
      <c r="M8113" s="126"/>
      <c r="N8113" s="226">
        <v>50</v>
      </c>
      <c r="O8113" s="226">
        <v>0</v>
      </c>
      <c r="P8113" s="126" t="s">
        <v>1331</v>
      </c>
    </row>
    <row r="8114" spans="1:16" ht="51">
      <c r="A8114" s="126">
        <v>152</v>
      </c>
      <c r="B8114" s="126"/>
      <c r="C8114" s="127" t="s">
        <v>742</v>
      </c>
      <c r="D8114" s="204">
        <v>43087</v>
      </c>
      <c r="E8114" s="126" t="s">
        <v>15115</v>
      </c>
      <c r="F8114" s="126" t="s">
        <v>15</v>
      </c>
      <c r="G8114" s="126">
        <v>622512</v>
      </c>
      <c r="H8114" s="126"/>
      <c r="I8114" s="130" t="s">
        <v>17997</v>
      </c>
      <c r="J8114" s="126"/>
      <c r="K8114" s="126"/>
      <c r="L8114" s="126"/>
      <c r="M8114" s="126"/>
      <c r="N8114" s="226">
        <v>50</v>
      </c>
      <c r="O8114" s="226">
        <v>0</v>
      </c>
      <c r="P8114" s="126" t="s">
        <v>1331</v>
      </c>
    </row>
    <row r="8115" spans="1:16" ht="63.75">
      <c r="A8115" s="126">
        <v>513</v>
      </c>
      <c r="B8115" s="126"/>
      <c r="C8115" s="127" t="s">
        <v>201</v>
      </c>
      <c r="D8115" s="204">
        <v>43087</v>
      </c>
      <c r="E8115" s="126" t="s">
        <v>15116</v>
      </c>
      <c r="F8115" s="126" t="s">
        <v>15</v>
      </c>
      <c r="G8115" s="126">
        <v>622516</v>
      </c>
      <c r="H8115" s="126"/>
      <c r="I8115" s="130" t="s">
        <v>17998</v>
      </c>
      <c r="J8115" s="126"/>
      <c r="K8115" s="126"/>
      <c r="L8115" s="126"/>
      <c r="M8115" s="126"/>
      <c r="N8115" s="226">
        <v>50</v>
      </c>
      <c r="O8115" s="226">
        <v>0</v>
      </c>
      <c r="P8115" s="126" t="s">
        <v>1331</v>
      </c>
    </row>
    <row r="8116" spans="1:16" ht="51">
      <c r="A8116" s="126">
        <v>681</v>
      </c>
      <c r="B8116" s="126"/>
      <c r="C8116" s="127" t="s">
        <v>238</v>
      </c>
      <c r="D8116" s="204">
        <v>43087</v>
      </c>
      <c r="E8116" s="126" t="s">
        <v>15117</v>
      </c>
      <c r="F8116" s="126" t="s">
        <v>15</v>
      </c>
      <c r="G8116" s="126">
        <v>622519</v>
      </c>
      <c r="H8116" s="126"/>
      <c r="I8116" s="130" t="s">
        <v>17999</v>
      </c>
      <c r="J8116" s="126"/>
      <c r="K8116" s="126"/>
      <c r="L8116" s="126"/>
      <c r="M8116" s="126"/>
      <c r="N8116" s="226">
        <v>50</v>
      </c>
      <c r="O8116" s="226">
        <v>0</v>
      </c>
      <c r="P8116" s="126" t="s">
        <v>1331</v>
      </c>
    </row>
    <row r="8117" spans="1:16" ht="76.5">
      <c r="A8117" s="126" t="s">
        <v>621</v>
      </c>
      <c r="B8117" s="126"/>
      <c r="C8117" s="127" t="s">
        <v>715</v>
      </c>
      <c r="D8117" s="204">
        <v>43087</v>
      </c>
      <c r="E8117" s="126" t="s">
        <v>15118</v>
      </c>
      <c r="F8117" s="126" t="s">
        <v>11</v>
      </c>
      <c r="G8117" s="126">
        <v>907618</v>
      </c>
      <c r="H8117" s="126"/>
      <c r="I8117" s="130" t="s">
        <v>18000</v>
      </c>
      <c r="J8117" s="126"/>
      <c r="K8117" s="126"/>
      <c r="L8117" s="126"/>
      <c r="M8117" s="126"/>
      <c r="N8117" s="226">
        <v>4762.96</v>
      </c>
      <c r="O8117" s="226">
        <v>0</v>
      </c>
      <c r="P8117" s="126" t="s">
        <v>1331</v>
      </c>
    </row>
    <row r="8118" spans="1:16" ht="76.5">
      <c r="A8118" s="126">
        <v>117</v>
      </c>
      <c r="B8118" s="126"/>
      <c r="C8118" s="127" t="s">
        <v>723</v>
      </c>
      <c r="D8118" s="204">
        <v>43087</v>
      </c>
      <c r="E8118" s="126" t="s">
        <v>15119</v>
      </c>
      <c r="F8118" s="126" t="s">
        <v>11</v>
      </c>
      <c r="G8118" s="126">
        <v>907649</v>
      </c>
      <c r="H8118" s="126"/>
      <c r="I8118" s="130" t="s">
        <v>18001</v>
      </c>
      <c r="J8118" s="126"/>
      <c r="K8118" s="126"/>
      <c r="L8118" s="126"/>
      <c r="M8118" s="126"/>
      <c r="N8118" s="226">
        <v>50</v>
      </c>
      <c r="O8118" s="226">
        <v>0</v>
      </c>
      <c r="P8118" s="126" t="s">
        <v>1331</v>
      </c>
    </row>
    <row r="8119" spans="1:16" ht="51">
      <c r="A8119" s="126">
        <v>117</v>
      </c>
      <c r="B8119" s="126"/>
      <c r="C8119" s="127" t="s">
        <v>723</v>
      </c>
      <c r="D8119" s="204">
        <v>43087</v>
      </c>
      <c r="E8119" s="126" t="s">
        <v>15120</v>
      </c>
      <c r="F8119" s="126" t="s">
        <v>11</v>
      </c>
      <c r="G8119" s="126">
        <v>907701</v>
      </c>
      <c r="H8119" s="126"/>
      <c r="I8119" s="130" t="s">
        <v>18002</v>
      </c>
      <c r="J8119" s="126"/>
      <c r="K8119" s="126"/>
      <c r="L8119" s="126"/>
      <c r="M8119" s="126"/>
      <c r="N8119" s="226">
        <v>50</v>
      </c>
      <c r="O8119" s="226">
        <v>0</v>
      </c>
      <c r="P8119" s="126" t="s">
        <v>1331</v>
      </c>
    </row>
    <row r="8120" spans="1:16" ht="76.5">
      <c r="A8120" s="126">
        <v>513</v>
      </c>
      <c r="B8120" s="126"/>
      <c r="C8120" s="127" t="s">
        <v>201</v>
      </c>
      <c r="D8120" s="204">
        <v>43087</v>
      </c>
      <c r="E8120" s="126" t="s">
        <v>15121</v>
      </c>
      <c r="F8120" s="126" t="s">
        <v>11</v>
      </c>
      <c r="G8120" s="126">
        <v>907712</v>
      </c>
      <c r="H8120" s="126"/>
      <c r="I8120" s="130" t="s">
        <v>18003</v>
      </c>
      <c r="J8120" s="126"/>
      <c r="K8120" s="126"/>
      <c r="L8120" s="126"/>
      <c r="M8120" s="126"/>
      <c r="N8120" s="226">
        <v>14676</v>
      </c>
      <c r="O8120" s="226">
        <v>0</v>
      </c>
      <c r="P8120" s="126" t="s">
        <v>1331</v>
      </c>
    </row>
    <row r="8121" spans="1:16" ht="89.25">
      <c r="A8121" s="126" t="s">
        <v>621</v>
      </c>
      <c r="B8121" s="126"/>
      <c r="C8121" s="127" t="s">
        <v>715</v>
      </c>
      <c r="D8121" s="204">
        <v>43087</v>
      </c>
      <c r="E8121" s="126" t="s">
        <v>15122</v>
      </c>
      <c r="F8121" s="126" t="s">
        <v>13</v>
      </c>
      <c r="G8121" s="126">
        <v>907721</v>
      </c>
      <c r="H8121" s="126"/>
      <c r="I8121" s="130" t="s">
        <v>18004</v>
      </c>
      <c r="J8121" s="126"/>
      <c r="K8121" s="126"/>
      <c r="L8121" s="126"/>
      <c r="M8121" s="126"/>
      <c r="N8121" s="226">
        <v>122900500</v>
      </c>
      <c r="O8121" s="226">
        <v>0</v>
      </c>
      <c r="P8121" s="126" t="s">
        <v>1331</v>
      </c>
    </row>
    <row r="8122" spans="1:16" ht="51">
      <c r="A8122" s="126" t="s">
        <v>620</v>
      </c>
      <c r="B8122" s="126"/>
      <c r="C8122" s="127" t="s">
        <v>714</v>
      </c>
      <c r="D8122" s="204">
        <v>43087</v>
      </c>
      <c r="E8122" s="126" t="s">
        <v>15123</v>
      </c>
      <c r="F8122" s="126" t="s">
        <v>11</v>
      </c>
      <c r="G8122" s="126">
        <v>907723</v>
      </c>
      <c r="H8122" s="126"/>
      <c r="I8122" s="130" t="s">
        <v>18005</v>
      </c>
      <c r="J8122" s="126"/>
      <c r="K8122" s="126"/>
      <c r="L8122" s="126"/>
      <c r="M8122" s="126"/>
      <c r="N8122" s="226">
        <v>50</v>
      </c>
      <c r="O8122" s="226">
        <v>0</v>
      </c>
      <c r="P8122" s="126" t="s">
        <v>1331</v>
      </c>
    </row>
    <row r="8123" spans="1:16" ht="51">
      <c r="A8123" s="126">
        <v>117</v>
      </c>
      <c r="B8123" s="126"/>
      <c r="C8123" s="127" t="s">
        <v>723</v>
      </c>
      <c r="D8123" s="204">
        <v>43087</v>
      </c>
      <c r="E8123" s="126" t="s">
        <v>15124</v>
      </c>
      <c r="F8123" s="126" t="s">
        <v>11</v>
      </c>
      <c r="G8123" s="126">
        <v>907744</v>
      </c>
      <c r="H8123" s="126"/>
      <c r="I8123" s="130" t="s">
        <v>18006</v>
      </c>
      <c r="J8123" s="126"/>
      <c r="K8123" s="126"/>
      <c r="L8123" s="126"/>
      <c r="M8123" s="126"/>
      <c r="N8123" s="226">
        <v>50</v>
      </c>
      <c r="O8123" s="226">
        <v>0</v>
      </c>
      <c r="P8123" s="126" t="s">
        <v>1331</v>
      </c>
    </row>
    <row r="8124" spans="1:16" ht="51">
      <c r="A8124" s="126">
        <v>291</v>
      </c>
      <c r="B8124" s="126"/>
      <c r="C8124" s="127" t="s">
        <v>795</v>
      </c>
      <c r="D8124" s="204">
        <v>43087</v>
      </c>
      <c r="E8124" s="126" t="s">
        <v>15125</v>
      </c>
      <c r="F8124" s="126" t="s">
        <v>11</v>
      </c>
      <c r="G8124" s="126">
        <v>907754</v>
      </c>
      <c r="H8124" s="126"/>
      <c r="I8124" s="130" t="s">
        <v>18007</v>
      </c>
      <c r="J8124" s="126"/>
      <c r="K8124" s="126"/>
      <c r="L8124" s="126"/>
      <c r="M8124" s="126"/>
      <c r="N8124" s="226">
        <v>270</v>
      </c>
      <c r="O8124" s="226">
        <v>0</v>
      </c>
      <c r="P8124" s="126" t="s">
        <v>1331</v>
      </c>
    </row>
    <row r="8125" spans="1:16" ht="51">
      <c r="A8125" s="126">
        <v>340</v>
      </c>
      <c r="B8125" s="126"/>
      <c r="C8125" s="127" t="s">
        <v>815</v>
      </c>
      <c r="D8125" s="204">
        <v>43088</v>
      </c>
      <c r="E8125" s="126" t="s">
        <v>15126</v>
      </c>
      <c r="F8125" s="126" t="s">
        <v>6</v>
      </c>
      <c r="G8125" s="126">
        <v>622734</v>
      </c>
      <c r="H8125" s="126"/>
      <c r="I8125" s="130" t="s">
        <v>18008</v>
      </c>
      <c r="J8125" s="126"/>
      <c r="K8125" s="126"/>
      <c r="L8125" s="126"/>
      <c r="M8125" s="126"/>
      <c r="N8125" s="226">
        <v>0</v>
      </c>
      <c r="O8125" s="226">
        <v>47213.95</v>
      </c>
      <c r="P8125" s="126" t="s">
        <v>1331</v>
      </c>
    </row>
    <row r="8126" spans="1:16" ht="51">
      <c r="A8126" s="126">
        <v>66</v>
      </c>
      <c r="B8126" s="126"/>
      <c r="C8126" s="127" t="s">
        <v>705</v>
      </c>
      <c r="D8126" s="204">
        <v>43088</v>
      </c>
      <c r="E8126" s="126" t="s">
        <v>15127</v>
      </c>
      <c r="F8126" s="126" t="s">
        <v>6</v>
      </c>
      <c r="G8126" s="126">
        <v>622787</v>
      </c>
      <c r="H8126" s="126"/>
      <c r="I8126" s="130" t="s">
        <v>18009</v>
      </c>
      <c r="J8126" s="126"/>
      <c r="K8126" s="126"/>
      <c r="L8126" s="126"/>
      <c r="M8126" s="126"/>
      <c r="N8126" s="226">
        <v>0</v>
      </c>
      <c r="O8126" s="226">
        <v>2371816.19</v>
      </c>
      <c r="P8126" s="126" t="s">
        <v>1331</v>
      </c>
    </row>
    <row r="8127" spans="1:16" ht="76.5">
      <c r="A8127" s="126" t="s">
        <v>620</v>
      </c>
      <c r="B8127" s="126"/>
      <c r="C8127" s="127" t="s">
        <v>714</v>
      </c>
      <c r="D8127" s="204">
        <v>43088</v>
      </c>
      <c r="E8127" s="126" t="s">
        <v>15128</v>
      </c>
      <c r="F8127" s="126" t="s">
        <v>1260</v>
      </c>
      <c r="G8127" s="126">
        <v>15876711</v>
      </c>
      <c r="H8127" s="126"/>
      <c r="I8127" s="130" t="s">
        <v>18010</v>
      </c>
      <c r="J8127" s="126"/>
      <c r="K8127" s="126"/>
      <c r="L8127" s="126"/>
      <c r="M8127" s="126"/>
      <c r="N8127" s="226">
        <v>0</v>
      </c>
      <c r="O8127" s="226">
        <v>1994065.67</v>
      </c>
      <c r="P8127" s="126" t="s">
        <v>1331</v>
      </c>
    </row>
    <row r="8128" spans="1:16" ht="89.25">
      <c r="A8128" s="126">
        <v>132</v>
      </c>
      <c r="B8128" s="126"/>
      <c r="C8128" s="127" t="s">
        <v>729</v>
      </c>
      <c r="D8128" s="204">
        <v>43088</v>
      </c>
      <c r="E8128" s="126" t="s">
        <v>15129</v>
      </c>
      <c r="F8128" s="126" t="s">
        <v>6</v>
      </c>
      <c r="G8128" s="126">
        <v>907779</v>
      </c>
      <c r="H8128" s="126"/>
      <c r="I8128" s="130" t="s">
        <v>18011</v>
      </c>
      <c r="J8128" s="126"/>
      <c r="K8128" s="126"/>
      <c r="L8128" s="126"/>
      <c r="M8128" s="126"/>
      <c r="N8128" s="226">
        <v>0</v>
      </c>
      <c r="O8128" s="226">
        <v>50320800</v>
      </c>
      <c r="P8128" s="126" t="s">
        <v>1331</v>
      </c>
    </row>
    <row r="8129" spans="1:16" ht="89.25">
      <c r="A8129" s="126">
        <v>30</v>
      </c>
      <c r="B8129" s="126"/>
      <c r="C8129" s="127" t="s">
        <v>696</v>
      </c>
      <c r="D8129" s="204">
        <v>43088</v>
      </c>
      <c r="E8129" s="126" t="s">
        <v>15130</v>
      </c>
      <c r="F8129" s="126" t="s">
        <v>6</v>
      </c>
      <c r="G8129" s="126">
        <v>907792</v>
      </c>
      <c r="H8129" s="126"/>
      <c r="I8129" s="130" t="s">
        <v>18012</v>
      </c>
      <c r="J8129" s="126"/>
      <c r="K8129" s="126"/>
      <c r="L8129" s="126"/>
      <c r="M8129" s="126"/>
      <c r="N8129" s="226">
        <v>0</v>
      </c>
      <c r="O8129" s="226">
        <v>969976.8</v>
      </c>
      <c r="P8129" s="126" t="s">
        <v>1331</v>
      </c>
    </row>
    <row r="8130" spans="1:16" ht="102">
      <c r="A8130" s="126">
        <v>85</v>
      </c>
      <c r="B8130" s="126"/>
      <c r="C8130" s="127" t="s">
        <v>12607</v>
      </c>
      <c r="D8130" s="204">
        <v>43088</v>
      </c>
      <c r="E8130" s="126" t="s">
        <v>15131</v>
      </c>
      <c r="F8130" s="126" t="s">
        <v>6</v>
      </c>
      <c r="G8130" s="126">
        <v>907841</v>
      </c>
      <c r="H8130" s="126"/>
      <c r="I8130" s="130" t="s">
        <v>18013</v>
      </c>
      <c r="J8130" s="126"/>
      <c r="K8130" s="126"/>
      <c r="L8130" s="126"/>
      <c r="M8130" s="126"/>
      <c r="N8130" s="226">
        <v>0</v>
      </c>
      <c r="O8130" s="226">
        <v>1768514</v>
      </c>
      <c r="P8130" s="126" t="s">
        <v>1331</v>
      </c>
    </row>
    <row r="8131" spans="1:16" ht="76.5">
      <c r="A8131" s="126">
        <v>25</v>
      </c>
      <c r="B8131" s="126"/>
      <c r="C8131" s="127" t="s">
        <v>695</v>
      </c>
      <c r="D8131" s="204">
        <v>43088</v>
      </c>
      <c r="E8131" s="126" t="s">
        <v>15132</v>
      </c>
      <c r="F8131" s="126" t="s">
        <v>6</v>
      </c>
      <c r="G8131" s="126">
        <v>907846</v>
      </c>
      <c r="H8131" s="126"/>
      <c r="I8131" s="130" t="s">
        <v>18014</v>
      </c>
      <c r="J8131" s="126"/>
      <c r="K8131" s="126"/>
      <c r="L8131" s="126"/>
      <c r="M8131" s="126"/>
      <c r="N8131" s="226">
        <v>0</v>
      </c>
      <c r="O8131" s="226">
        <v>12.78</v>
      </c>
      <c r="P8131" s="126" t="s">
        <v>1331</v>
      </c>
    </row>
    <row r="8132" spans="1:16" ht="89.25">
      <c r="A8132" s="126">
        <v>25</v>
      </c>
      <c r="B8132" s="126"/>
      <c r="C8132" s="127" t="s">
        <v>695</v>
      </c>
      <c r="D8132" s="204">
        <v>43088</v>
      </c>
      <c r="E8132" s="126" t="s">
        <v>15133</v>
      </c>
      <c r="F8132" s="126" t="s">
        <v>6</v>
      </c>
      <c r="G8132" s="126">
        <v>907848</v>
      </c>
      <c r="H8132" s="126"/>
      <c r="I8132" s="130" t="s">
        <v>18015</v>
      </c>
      <c r="J8132" s="126"/>
      <c r="K8132" s="126"/>
      <c r="L8132" s="126"/>
      <c r="M8132" s="126"/>
      <c r="N8132" s="226">
        <v>0</v>
      </c>
      <c r="O8132" s="226">
        <v>236991.18</v>
      </c>
      <c r="P8132" s="126" t="s">
        <v>12606</v>
      </c>
    </row>
    <row r="8133" spans="1:16" ht="102">
      <c r="A8133" s="126">
        <v>85</v>
      </c>
      <c r="B8133" s="126"/>
      <c r="C8133" s="127" t="s">
        <v>12607</v>
      </c>
      <c r="D8133" s="204">
        <v>43088</v>
      </c>
      <c r="E8133" s="126" t="s">
        <v>15134</v>
      </c>
      <c r="F8133" s="126" t="s">
        <v>6</v>
      </c>
      <c r="G8133" s="126">
        <v>907854</v>
      </c>
      <c r="H8133" s="126"/>
      <c r="I8133" s="130" t="s">
        <v>18016</v>
      </c>
      <c r="J8133" s="126"/>
      <c r="K8133" s="126"/>
      <c r="L8133" s="126"/>
      <c r="M8133" s="126"/>
      <c r="N8133" s="226">
        <v>0</v>
      </c>
      <c r="O8133" s="226">
        <v>372389.41</v>
      </c>
      <c r="P8133" s="126" t="s">
        <v>1331</v>
      </c>
    </row>
    <row r="8134" spans="1:16" ht="76.5">
      <c r="A8134" s="126">
        <v>10</v>
      </c>
      <c r="B8134" s="126"/>
      <c r="C8134" s="127" t="s">
        <v>691</v>
      </c>
      <c r="D8134" s="204">
        <v>43088</v>
      </c>
      <c r="E8134" s="126" t="s">
        <v>15135</v>
      </c>
      <c r="F8134" s="126" t="s">
        <v>15</v>
      </c>
      <c r="G8134" s="126">
        <v>622704</v>
      </c>
      <c r="H8134" s="126"/>
      <c r="I8134" s="130" t="s">
        <v>18017</v>
      </c>
      <c r="J8134" s="126"/>
      <c r="K8134" s="126"/>
      <c r="L8134" s="126"/>
      <c r="M8134" s="126"/>
      <c r="N8134" s="226">
        <v>50</v>
      </c>
      <c r="O8134" s="226">
        <v>0</v>
      </c>
      <c r="P8134" s="126" t="s">
        <v>1331</v>
      </c>
    </row>
    <row r="8135" spans="1:16" ht="51">
      <c r="A8135" s="126">
        <v>513</v>
      </c>
      <c r="B8135" s="126"/>
      <c r="C8135" s="127" t="s">
        <v>201</v>
      </c>
      <c r="D8135" s="204">
        <v>43088</v>
      </c>
      <c r="E8135" s="126" t="s">
        <v>15136</v>
      </c>
      <c r="F8135" s="126" t="s">
        <v>15</v>
      </c>
      <c r="G8135" s="126">
        <v>622731</v>
      </c>
      <c r="H8135" s="126"/>
      <c r="I8135" s="130" t="s">
        <v>8796</v>
      </c>
      <c r="J8135" s="126"/>
      <c r="K8135" s="126"/>
      <c r="L8135" s="126"/>
      <c r="M8135" s="126"/>
      <c r="N8135" s="226">
        <v>50</v>
      </c>
      <c r="O8135" s="226">
        <v>0</v>
      </c>
      <c r="P8135" s="126" t="s">
        <v>1331</v>
      </c>
    </row>
    <row r="8136" spans="1:16" ht="51">
      <c r="A8136" s="126">
        <v>340</v>
      </c>
      <c r="B8136" s="126"/>
      <c r="C8136" s="127" t="s">
        <v>815</v>
      </c>
      <c r="D8136" s="204">
        <v>43088</v>
      </c>
      <c r="E8136" s="126" t="s">
        <v>15137</v>
      </c>
      <c r="F8136" s="126" t="s">
        <v>15</v>
      </c>
      <c r="G8136" s="126">
        <v>622735</v>
      </c>
      <c r="H8136" s="126"/>
      <c r="I8136" s="130" t="s">
        <v>18018</v>
      </c>
      <c r="J8136" s="126"/>
      <c r="K8136" s="126"/>
      <c r="L8136" s="126"/>
      <c r="M8136" s="126"/>
      <c r="N8136" s="226">
        <v>50</v>
      </c>
      <c r="O8136" s="226">
        <v>0</v>
      </c>
      <c r="P8136" s="126" t="s">
        <v>1331</v>
      </c>
    </row>
    <row r="8137" spans="1:16" ht="76.5">
      <c r="A8137" s="126">
        <v>16</v>
      </c>
      <c r="B8137" s="126"/>
      <c r="C8137" s="127" t="s">
        <v>693</v>
      </c>
      <c r="D8137" s="204">
        <v>43088</v>
      </c>
      <c r="E8137" s="126" t="s">
        <v>15138</v>
      </c>
      <c r="F8137" s="126" t="s">
        <v>15</v>
      </c>
      <c r="G8137" s="126">
        <v>3919</v>
      </c>
      <c r="H8137" s="126"/>
      <c r="I8137" s="130" t="s">
        <v>18019</v>
      </c>
      <c r="J8137" s="126"/>
      <c r="K8137" s="126"/>
      <c r="L8137" s="126"/>
      <c r="M8137" s="126"/>
      <c r="N8137" s="226">
        <v>399.31</v>
      </c>
      <c r="O8137" s="226">
        <v>0</v>
      </c>
      <c r="P8137" s="126" t="s">
        <v>1331</v>
      </c>
    </row>
    <row r="8138" spans="1:16" ht="76.5">
      <c r="A8138" s="126">
        <v>291</v>
      </c>
      <c r="B8138" s="126"/>
      <c r="C8138" s="127" t="s">
        <v>795</v>
      </c>
      <c r="D8138" s="204">
        <v>43088</v>
      </c>
      <c r="E8138" s="126" t="s">
        <v>15139</v>
      </c>
      <c r="F8138" s="126" t="s">
        <v>11</v>
      </c>
      <c r="G8138" s="126">
        <v>622769</v>
      </c>
      <c r="H8138" s="126"/>
      <c r="I8138" s="130" t="s">
        <v>18020</v>
      </c>
      <c r="J8138" s="126"/>
      <c r="K8138" s="126"/>
      <c r="L8138" s="126"/>
      <c r="M8138" s="126"/>
      <c r="N8138" s="226">
        <v>50</v>
      </c>
      <c r="O8138" s="226">
        <v>0</v>
      </c>
      <c r="P8138" s="126" t="s">
        <v>1331</v>
      </c>
    </row>
    <row r="8139" spans="1:16" ht="76.5">
      <c r="A8139" s="126">
        <v>291</v>
      </c>
      <c r="B8139" s="126"/>
      <c r="C8139" s="127" t="s">
        <v>795</v>
      </c>
      <c r="D8139" s="204">
        <v>43088</v>
      </c>
      <c r="E8139" s="126" t="s">
        <v>15140</v>
      </c>
      <c r="F8139" s="126" t="s">
        <v>11</v>
      </c>
      <c r="G8139" s="126">
        <v>622770</v>
      </c>
      <c r="H8139" s="126"/>
      <c r="I8139" s="130" t="s">
        <v>18021</v>
      </c>
      <c r="J8139" s="126"/>
      <c r="K8139" s="126"/>
      <c r="L8139" s="126"/>
      <c r="M8139" s="126"/>
      <c r="N8139" s="226">
        <v>50</v>
      </c>
      <c r="O8139" s="226">
        <v>0</v>
      </c>
      <c r="P8139" s="126" t="s">
        <v>1331</v>
      </c>
    </row>
    <row r="8140" spans="1:16" ht="76.5">
      <c r="A8140" s="126">
        <v>291</v>
      </c>
      <c r="B8140" s="126"/>
      <c r="C8140" s="127" t="s">
        <v>795</v>
      </c>
      <c r="D8140" s="204">
        <v>43088</v>
      </c>
      <c r="E8140" s="126" t="s">
        <v>15141</v>
      </c>
      <c r="F8140" s="126" t="s">
        <v>11</v>
      </c>
      <c r="G8140" s="126">
        <v>622771</v>
      </c>
      <c r="H8140" s="126"/>
      <c r="I8140" s="130" t="s">
        <v>18022</v>
      </c>
      <c r="J8140" s="126"/>
      <c r="K8140" s="126"/>
      <c r="L8140" s="126"/>
      <c r="M8140" s="126"/>
      <c r="N8140" s="226">
        <v>50</v>
      </c>
      <c r="O8140" s="226">
        <v>0</v>
      </c>
      <c r="P8140" s="126" t="s">
        <v>1331</v>
      </c>
    </row>
    <row r="8141" spans="1:16" ht="76.5">
      <c r="A8141" s="126">
        <v>287</v>
      </c>
      <c r="B8141" s="126"/>
      <c r="C8141" s="127" t="s">
        <v>791</v>
      </c>
      <c r="D8141" s="204">
        <v>43088</v>
      </c>
      <c r="E8141" s="126" t="s">
        <v>15142</v>
      </c>
      <c r="F8141" s="126" t="s">
        <v>11</v>
      </c>
      <c r="G8141" s="126">
        <v>622772</v>
      </c>
      <c r="H8141" s="126"/>
      <c r="I8141" s="130" t="s">
        <v>18023</v>
      </c>
      <c r="J8141" s="126"/>
      <c r="K8141" s="126"/>
      <c r="L8141" s="126"/>
      <c r="M8141" s="126"/>
      <c r="N8141" s="226">
        <v>50</v>
      </c>
      <c r="O8141" s="226">
        <v>0</v>
      </c>
      <c r="P8141" s="126" t="s">
        <v>1331</v>
      </c>
    </row>
    <row r="8142" spans="1:16" ht="76.5">
      <c r="A8142" s="126">
        <v>291</v>
      </c>
      <c r="B8142" s="126"/>
      <c r="C8142" s="127" t="s">
        <v>795</v>
      </c>
      <c r="D8142" s="204">
        <v>43088</v>
      </c>
      <c r="E8142" s="126" t="s">
        <v>15143</v>
      </c>
      <c r="F8142" s="126" t="s">
        <v>11</v>
      </c>
      <c r="G8142" s="126">
        <v>622775</v>
      </c>
      <c r="H8142" s="126"/>
      <c r="I8142" s="130" t="s">
        <v>18024</v>
      </c>
      <c r="J8142" s="126"/>
      <c r="K8142" s="126"/>
      <c r="L8142" s="126"/>
      <c r="M8142" s="126"/>
      <c r="N8142" s="226">
        <v>50</v>
      </c>
      <c r="O8142" s="226">
        <v>0</v>
      </c>
      <c r="P8142" s="126" t="s">
        <v>1331</v>
      </c>
    </row>
    <row r="8143" spans="1:16" ht="63.75">
      <c r="A8143" s="126">
        <v>10</v>
      </c>
      <c r="B8143" s="126"/>
      <c r="C8143" s="127" t="s">
        <v>691</v>
      </c>
      <c r="D8143" s="204">
        <v>43088</v>
      </c>
      <c r="E8143" s="126" t="s">
        <v>15144</v>
      </c>
      <c r="F8143" s="126" t="s">
        <v>15</v>
      </c>
      <c r="G8143" s="126">
        <v>3915</v>
      </c>
      <c r="H8143" s="126"/>
      <c r="I8143" s="130" t="s">
        <v>18025</v>
      </c>
      <c r="J8143" s="126"/>
      <c r="K8143" s="126"/>
      <c r="L8143" s="126"/>
      <c r="M8143" s="126"/>
      <c r="N8143" s="226">
        <v>541.72</v>
      </c>
      <c r="O8143" s="226">
        <v>0</v>
      </c>
      <c r="P8143" s="126" t="s">
        <v>1331</v>
      </c>
    </row>
    <row r="8144" spans="1:16" ht="63.75">
      <c r="A8144" s="126">
        <v>10</v>
      </c>
      <c r="B8144" s="126"/>
      <c r="C8144" s="127" t="s">
        <v>691</v>
      </c>
      <c r="D8144" s="204">
        <v>43088</v>
      </c>
      <c r="E8144" s="126" t="s">
        <v>15145</v>
      </c>
      <c r="F8144" s="126" t="s">
        <v>15</v>
      </c>
      <c r="G8144" s="126">
        <v>3916</v>
      </c>
      <c r="H8144" s="126"/>
      <c r="I8144" s="130" t="s">
        <v>18026</v>
      </c>
      <c r="J8144" s="126"/>
      <c r="K8144" s="126"/>
      <c r="L8144" s="126"/>
      <c r="M8144" s="126"/>
      <c r="N8144" s="226">
        <v>516.27</v>
      </c>
      <c r="O8144" s="226">
        <v>0</v>
      </c>
      <c r="P8144" s="126" t="s">
        <v>1331</v>
      </c>
    </row>
    <row r="8145" spans="1:16" ht="89.25">
      <c r="A8145" s="126">
        <v>513</v>
      </c>
      <c r="B8145" s="126"/>
      <c r="C8145" s="127" t="s">
        <v>201</v>
      </c>
      <c r="D8145" s="204">
        <v>43088</v>
      </c>
      <c r="E8145" s="126" t="s">
        <v>15146</v>
      </c>
      <c r="F8145" s="126" t="s">
        <v>15</v>
      </c>
      <c r="G8145" s="126">
        <v>3920</v>
      </c>
      <c r="H8145" s="126"/>
      <c r="I8145" s="130" t="s">
        <v>18027</v>
      </c>
      <c r="J8145" s="126"/>
      <c r="K8145" s="126"/>
      <c r="L8145" s="126"/>
      <c r="M8145" s="126"/>
      <c r="N8145" s="226">
        <v>50</v>
      </c>
      <c r="O8145" s="226">
        <v>0</v>
      </c>
      <c r="P8145" s="126" t="s">
        <v>1331</v>
      </c>
    </row>
    <row r="8146" spans="1:16" ht="89.25">
      <c r="A8146" s="126">
        <v>513</v>
      </c>
      <c r="B8146" s="126"/>
      <c r="C8146" s="127" t="s">
        <v>201</v>
      </c>
      <c r="D8146" s="204">
        <v>43088</v>
      </c>
      <c r="E8146" s="126" t="s">
        <v>15147</v>
      </c>
      <c r="F8146" s="126" t="s">
        <v>15</v>
      </c>
      <c r="G8146" s="126">
        <v>3921</v>
      </c>
      <c r="H8146" s="126"/>
      <c r="I8146" s="130" t="s">
        <v>18028</v>
      </c>
      <c r="J8146" s="126"/>
      <c r="K8146" s="126"/>
      <c r="L8146" s="126"/>
      <c r="M8146" s="126"/>
      <c r="N8146" s="226">
        <v>50</v>
      </c>
      <c r="O8146" s="226">
        <v>0</v>
      </c>
      <c r="P8146" s="126" t="s">
        <v>1331</v>
      </c>
    </row>
    <row r="8147" spans="1:16" ht="76.5">
      <c r="A8147" s="126">
        <v>25</v>
      </c>
      <c r="B8147" s="126"/>
      <c r="C8147" s="127" t="s">
        <v>695</v>
      </c>
      <c r="D8147" s="204">
        <v>43088</v>
      </c>
      <c r="E8147" s="126" t="s">
        <v>15148</v>
      </c>
      <c r="F8147" s="126" t="s">
        <v>1368</v>
      </c>
      <c r="G8147" s="126">
        <v>15951612</v>
      </c>
      <c r="H8147" s="126"/>
      <c r="I8147" s="130" t="s">
        <v>18029</v>
      </c>
      <c r="J8147" s="126"/>
      <c r="K8147" s="126"/>
      <c r="L8147" s="126"/>
      <c r="M8147" s="126"/>
      <c r="N8147" s="226">
        <v>94144.37</v>
      </c>
      <c r="O8147" s="226">
        <v>0</v>
      </c>
      <c r="P8147" s="126" t="s">
        <v>1331</v>
      </c>
    </row>
    <row r="8148" spans="1:16" ht="76.5">
      <c r="A8148" s="126">
        <v>25</v>
      </c>
      <c r="B8148" s="126"/>
      <c r="C8148" s="127" t="s">
        <v>695</v>
      </c>
      <c r="D8148" s="204">
        <v>43088</v>
      </c>
      <c r="E8148" s="126" t="s">
        <v>15149</v>
      </c>
      <c r="F8148" s="126" t="s">
        <v>1368</v>
      </c>
      <c r="G8148" s="126">
        <v>15951615</v>
      </c>
      <c r="H8148" s="126"/>
      <c r="I8148" s="130" t="s">
        <v>18030</v>
      </c>
      <c r="J8148" s="126"/>
      <c r="K8148" s="126"/>
      <c r="L8148" s="126"/>
      <c r="M8148" s="126"/>
      <c r="N8148" s="226">
        <v>7795.97</v>
      </c>
      <c r="O8148" s="226">
        <v>0</v>
      </c>
      <c r="P8148" s="126" t="s">
        <v>1331</v>
      </c>
    </row>
    <row r="8149" spans="1:16" ht="76.5">
      <c r="A8149" s="126">
        <v>25</v>
      </c>
      <c r="B8149" s="126"/>
      <c r="C8149" s="127" t="s">
        <v>695</v>
      </c>
      <c r="D8149" s="204">
        <v>43088</v>
      </c>
      <c r="E8149" s="126" t="s">
        <v>15150</v>
      </c>
      <c r="F8149" s="126" t="s">
        <v>1368</v>
      </c>
      <c r="G8149" s="126">
        <v>15951425</v>
      </c>
      <c r="H8149" s="126"/>
      <c r="I8149" s="130" t="s">
        <v>18031</v>
      </c>
      <c r="J8149" s="126"/>
      <c r="K8149" s="126"/>
      <c r="L8149" s="126"/>
      <c r="M8149" s="126"/>
      <c r="N8149" s="226">
        <v>119999.7</v>
      </c>
      <c r="O8149" s="226">
        <v>0</v>
      </c>
      <c r="P8149" s="126" t="s">
        <v>1331</v>
      </c>
    </row>
    <row r="8150" spans="1:16" ht="76.5">
      <c r="A8150" s="126">
        <v>25</v>
      </c>
      <c r="B8150" s="126"/>
      <c r="C8150" s="127" t="s">
        <v>695</v>
      </c>
      <c r="D8150" s="204">
        <v>43088</v>
      </c>
      <c r="E8150" s="126" t="s">
        <v>15151</v>
      </c>
      <c r="F8150" s="126" t="s">
        <v>1368</v>
      </c>
      <c r="G8150" s="126">
        <v>15880828</v>
      </c>
      <c r="H8150" s="126"/>
      <c r="I8150" s="130" t="s">
        <v>18032</v>
      </c>
      <c r="J8150" s="126"/>
      <c r="K8150" s="126"/>
      <c r="L8150" s="126"/>
      <c r="M8150" s="126"/>
      <c r="N8150" s="226">
        <v>283800</v>
      </c>
      <c r="O8150" s="226">
        <v>0</v>
      </c>
      <c r="P8150" s="126" t="s">
        <v>1331</v>
      </c>
    </row>
    <row r="8151" spans="1:16" ht="76.5">
      <c r="A8151" s="126">
        <v>25</v>
      </c>
      <c r="B8151" s="126"/>
      <c r="C8151" s="127" t="s">
        <v>695</v>
      </c>
      <c r="D8151" s="204">
        <v>43088</v>
      </c>
      <c r="E8151" s="126" t="s">
        <v>15152</v>
      </c>
      <c r="F8151" s="126" t="s">
        <v>1368</v>
      </c>
      <c r="G8151" s="126">
        <v>15969929</v>
      </c>
      <c r="H8151" s="126"/>
      <c r="I8151" s="130" t="s">
        <v>18033</v>
      </c>
      <c r="J8151" s="126"/>
      <c r="K8151" s="126"/>
      <c r="L8151" s="126"/>
      <c r="M8151" s="126"/>
      <c r="N8151" s="226">
        <v>961367.26</v>
      </c>
      <c r="O8151" s="226">
        <v>0</v>
      </c>
      <c r="P8151" s="126" t="s">
        <v>1331</v>
      </c>
    </row>
    <row r="8152" spans="1:16" ht="63.75">
      <c r="A8152" s="126" t="s">
        <v>623</v>
      </c>
      <c r="B8152" s="126"/>
      <c r="C8152" s="127" t="s">
        <v>716</v>
      </c>
      <c r="D8152" s="204">
        <v>43089</v>
      </c>
      <c r="E8152" s="126" t="s">
        <v>15153</v>
      </c>
      <c r="F8152" s="126" t="s">
        <v>1260</v>
      </c>
      <c r="G8152" s="126">
        <v>16008351</v>
      </c>
      <c r="H8152" s="126"/>
      <c r="I8152" s="130" t="s">
        <v>18034</v>
      </c>
      <c r="J8152" s="126"/>
      <c r="K8152" s="126"/>
      <c r="L8152" s="126"/>
      <c r="M8152" s="126"/>
      <c r="N8152" s="226">
        <v>0</v>
      </c>
      <c r="O8152" s="226">
        <v>84077.91</v>
      </c>
      <c r="P8152" s="126" t="s">
        <v>1331</v>
      </c>
    </row>
    <row r="8153" spans="1:16" ht="76.5">
      <c r="A8153" s="126" t="s">
        <v>621</v>
      </c>
      <c r="B8153" s="126"/>
      <c r="C8153" s="127" t="s">
        <v>715</v>
      </c>
      <c r="D8153" s="204">
        <v>43089</v>
      </c>
      <c r="E8153" s="126" t="s">
        <v>15154</v>
      </c>
      <c r="F8153" s="126" t="s">
        <v>6</v>
      </c>
      <c r="G8153" s="126">
        <v>921709</v>
      </c>
      <c r="H8153" s="126"/>
      <c r="I8153" s="130" t="s">
        <v>18035</v>
      </c>
      <c r="J8153" s="126"/>
      <c r="K8153" s="126"/>
      <c r="L8153" s="126"/>
      <c r="M8153" s="126"/>
      <c r="N8153" s="226">
        <v>0</v>
      </c>
      <c r="O8153" s="226">
        <v>123000</v>
      </c>
      <c r="P8153" s="126" t="s">
        <v>1331</v>
      </c>
    </row>
    <row r="8154" spans="1:16" ht="76.5">
      <c r="A8154" s="126">
        <v>25</v>
      </c>
      <c r="B8154" s="126"/>
      <c r="C8154" s="127" t="s">
        <v>695</v>
      </c>
      <c r="D8154" s="204">
        <v>43089</v>
      </c>
      <c r="E8154" s="126" t="s">
        <v>15155</v>
      </c>
      <c r="F8154" s="126" t="s">
        <v>6</v>
      </c>
      <c r="G8154" s="126">
        <v>907948</v>
      </c>
      <c r="H8154" s="126"/>
      <c r="I8154" s="130" t="s">
        <v>18036</v>
      </c>
      <c r="J8154" s="126"/>
      <c r="K8154" s="126"/>
      <c r="L8154" s="126"/>
      <c r="M8154" s="126"/>
      <c r="N8154" s="226">
        <v>0</v>
      </c>
      <c r="O8154" s="226">
        <v>17.98</v>
      </c>
      <c r="P8154" s="126" t="s">
        <v>1331</v>
      </c>
    </row>
    <row r="8155" spans="1:16" ht="76.5">
      <c r="A8155" s="126">
        <v>25</v>
      </c>
      <c r="B8155" s="126"/>
      <c r="C8155" s="127" t="s">
        <v>695</v>
      </c>
      <c r="D8155" s="204">
        <v>43089</v>
      </c>
      <c r="E8155" s="126" t="s">
        <v>15156</v>
      </c>
      <c r="F8155" s="126" t="s">
        <v>6</v>
      </c>
      <c r="G8155" s="126">
        <v>907950</v>
      </c>
      <c r="H8155" s="126"/>
      <c r="I8155" s="130" t="s">
        <v>18037</v>
      </c>
      <c r="J8155" s="126"/>
      <c r="K8155" s="126"/>
      <c r="L8155" s="126"/>
      <c r="M8155" s="126"/>
      <c r="N8155" s="226">
        <v>0</v>
      </c>
      <c r="O8155" s="226">
        <v>2268225.11</v>
      </c>
      <c r="P8155" s="126" t="s">
        <v>1331</v>
      </c>
    </row>
    <row r="8156" spans="1:16" ht="63.75">
      <c r="A8156" s="126">
        <v>46</v>
      </c>
      <c r="B8156" s="126"/>
      <c r="C8156" s="127" t="s">
        <v>699</v>
      </c>
      <c r="D8156" s="204">
        <v>43089</v>
      </c>
      <c r="E8156" s="126" t="s">
        <v>15157</v>
      </c>
      <c r="F8156" s="126" t="s">
        <v>6</v>
      </c>
      <c r="G8156" s="126">
        <v>907953</v>
      </c>
      <c r="H8156" s="126"/>
      <c r="I8156" s="130" t="s">
        <v>18038</v>
      </c>
      <c r="J8156" s="126"/>
      <c r="K8156" s="126"/>
      <c r="L8156" s="126"/>
      <c r="M8156" s="126"/>
      <c r="N8156" s="226">
        <v>0</v>
      </c>
      <c r="O8156" s="226">
        <v>8314</v>
      </c>
      <c r="P8156" s="126" t="s">
        <v>1331</v>
      </c>
    </row>
    <row r="8157" spans="1:16" ht="63.75">
      <c r="A8157" s="126">
        <v>25</v>
      </c>
      <c r="B8157" s="126"/>
      <c r="C8157" s="127" t="s">
        <v>695</v>
      </c>
      <c r="D8157" s="204">
        <v>43089</v>
      </c>
      <c r="E8157" s="126" t="s">
        <v>15158</v>
      </c>
      <c r="F8157" s="126" t="s">
        <v>6</v>
      </c>
      <c r="G8157" s="126">
        <v>907955</v>
      </c>
      <c r="H8157" s="126"/>
      <c r="I8157" s="130" t="s">
        <v>18039</v>
      </c>
      <c r="J8157" s="126"/>
      <c r="K8157" s="126"/>
      <c r="L8157" s="126"/>
      <c r="M8157" s="126"/>
      <c r="N8157" s="226">
        <v>0</v>
      </c>
      <c r="O8157" s="226">
        <v>3.61</v>
      </c>
      <c r="P8157" s="126" t="s">
        <v>1331</v>
      </c>
    </row>
    <row r="8158" spans="1:16" ht="102">
      <c r="A8158" s="126">
        <v>25</v>
      </c>
      <c r="B8158" s="126"/>
      <c r="C8158" s="127" t="s">
        <v>695</v>
      </c>
      <c r="D8158" s="204">
        <v>43089</v>
      </c>
      <c r="E8158" s="126" t="s">
        <v>15159</v>
      </c>
      <c r="F8158" s="126" t="s">
        <v>6</v>
      </c>
      <c r="G8158" s="126">
        <v>907957</v>
      </c>
      <c r="H8158" s="126"/>
      <c r="I8158" s="130" t="s">
        <v>18040</v>
      </c>
      <c r="J8158" s="126"/>
      <c r="K8158" s="126"/>
      <c r="L8158" s="126"/>
      <c r="M8158" s="126"/>
      <c r="N8158" s="226">
        <v>0</v>
      </c>
      <c r="O8158" s="226">
        <v>49.76</v>
      </c>
      <c r="P8158" s="126" t="s">
        <v>1331</v>
      </c>
    </row>
    <row r="8159" spans="1:16" ht="89.25">
      <c r="A8159" s="126">
        <v>20</v>
      </c>
      <c r="B8159" s="126"/>
      <c r="C8159" s="127" t="s">
        <v>694</v>
      </c>
      <c r="D8159" s="204">
        <v>43089</v>
      </c>
      <c r="E8159" s="126" t="s">
        <v>15160</v>
      </c>
      <c r="F8159" s="126" t="s">
        <v>11</v>
      </c>
      <c r="G8159" s="126">
        <v>907876</v>
      </c>
      <c r="H8159" s="126"/>
      <c r="I8159" s="130" t="s">
        <v>18041</v>
      </c>
      <c r="J8159" s="126"/>
      <c r="K8159" s="126"/>
      <c r="L8159" s="126"/>
      <c r="M8159" s="126"/>
      <c r="N8159" s="226">
        <v>270</v>
      </c>
      <c r="O8159" s="226">
        <v>0</v>
      </c>
      <c r="P8159" s="126" t="s">
        <v>1331</v>
      </c>
    </row>
    <row r="8160" spans="1:16" ht="51">
      <c r="A8160" s="126">
        <v>513</v>
      </c>
      <c r="B8160" s="126"/>
      <c r="C8160" s="127" t="s">
        <v>201</v>
      </c>
      <c r="D8160" s="204">
        <v>43089</v>
      </c>
      <c r="E8160" s="126" t="s">
        <v>15161</v>
      </c>
      <c r="F8160" s="126" t="s">
        <v>11</v>
      </c>
      <c r="G8160" s="126">
        <v>907925</v>
      </c>
      <c r="H8160" s="126"/>
      <c r="I8160" s="130" t="s">
        <v>18042</v>
      </c>
      <c r="J8160" s="126"/>
      <c r="K8160" s="126"/>
      <c r="L8160" s="126"/>
      <c r="M8160" s="126"/>
      <c r="N8160" s="226">
        <v>50</v>
      </c>
      <c r="O8160" s="226">
        <v>0</v>
      </c>
      <c r="P8160" s="126" t="s">
        <v>1331</v>
      </c>
    </row>
    <row r="8161" spans="1:16" ht="76.5">
      <c r="A8161" s="126">
        <v>291</v>
      </c>
      <c r="B8161" s="126"/>
      <c r="C8161" s="127" t="s">
        <v>795</v>
      </c>
      <c r="D8161" s="204">
        <v>43089</v>
      </c>
      <c r="E8161" s="126" t="s">
        <v>15162</v>
      </c>
      <c r="F8161" s="126" t="s">
        <v>11</v>
      </c>
      <c r="G8161" s="126">
        <v>907944</v>
      </c>
      <c r="H8161" s="126"/>
      <c r="I8161" s="130" t="s">
        <v>18043</v>
      </c>
      <c r="J8161" s="126"/>
      <c r="K8161" s="126"/>
      <c r="L8161" s="126"/>
      <c r="M8161" s="126"/>
      <c r="N8161" s="226">
        <v>50</v>
      </c>
      <c r="O8161" s="226">
        <v>0</v>
      </c>
      <c r="P8161" s="126" t="s">
        <v>1331</v>
      </c>
    </row>
    <row r="8162" spans="1:16" ht="76.5">
      <c r="A8162" s="126">
        <v>25</v>
      </c>
      <c r="B8162" s="126"/>
      <c r="C8162" s="127" t="s">
        <v>695</v>
      </c>
      <c r="D8162" s="204">
        <v>43089</v>
      </c>
      <c r="E8162" s="126" t="s">
        <v>15163</v>
      </c>
      <c r="F8162" s="126" t="s">
        <v>1368</v>
      </c>
      <c r="G8162" s="126">
        <v>16008634</v>
      </c>
      <c r="H8162" s="126"/>
      <c r="I8162" s="130" t="s">
        <v>18044</v>
      </c>
      <c r="J8162" s="126"/>
      <c r="K8162" s="126"/>
      <c r="L8162" s="126"/>
      <c r="M8162" s="126"/>
      <c r="N8162" s="226">
        <v>1562073.9</v>
      </c>
      <c r="O8162" s="226">
        <v>0</v>
      </c>
      <c r="P8162" s="126" t="s">
        <v>1331</v>
      </c>
    </row>
    <row r="8163" spans="1:16" ht="76.5">
      <c r="A8163" s="126">
        <v>25</v>
      </c>
      <c r="B8163" s="126"/>
      <c r="C8163" s="127" t="s">
        <v>695</v>
      </c>
      <c r="D8163" s="204">
        <v>43089</v>
      </c>
      <c r="E8163" s="126" t="s">
        <v>15164</v>
      </c>
      <c r="F8163" s="126" t="s">
        <v>1368</v>
      </c>
      <c r="G8163" s="126">
        <v>16008370</v>
      </c>
      <c r="H8163" s="126"/>
      <c r="I8163" s="130" t="s">
        <v>18045</v>
      </c>
      <c r="J8163" s="126"/>
      <c r="K8163" s="126"/>
      <c r="L8163" s="126"/>
      <c r="M8163" s="126"/>
      <c r="N8163" s="226">
        <v>34340.94</v>
      </c>
      <c r="O8163" s="226">
        <v>0</v>
      </c>
      <c r="P8163" s="126" t="s">
        <v>1331</v>
      </c>
    </row>
    <row r="8164" spans="1:16" ht="76.5">
      <c r="A8164" s="126">
        <v>25</v>
      </c>
      <c r="B8164" s="126"/>
      <c r="C8164" s="127" t="s">
        <v>695</v>
      </c>
      <c r="D8164" s="204">
        <v>43089</v>
      </c>
      <c r="E8164" s="126" t="s">
        <v>15165</v>
      </c>
      <c r="F8164" s="126" t="s">
        <v>1368</v>
      </c>
      <c r="G8164" s="126">
        <v>16008239</v>
      </c>
      <c r="H8164" s="126"/>
      <c r="I8164" s="130" t="s">
        <v>18046</v>
      </c>
      <c r="J8164" s="126"/>
      <c r="K8164" s="126"/>
      <c r="L8164" s="126"/>
      <c r="M8164" s="126"/>
      <c r="N8164" s="226">
        <v>68516.77</v>
      </c>
      <c r="O8164" s="226">
        <v>0</v>
      </c>
      <c r="P8164" s="126" t="s">
        <v>1331</v>
      </c>
    </row>
    <row r="8165" spans="1:16" ht="76.5">
      <c r="A8165" s="126">
        <v>25</v>
      </c>
      <c r="B8165" s="126"/>
      <c r="C8165" s="127" t="s">
        <v>695</v>
      </c>
      <c r="D8165" s="204">
        <v>43089</v>
      </c>
      <c r="E8165" s="126" t="s">
        <v>15166</v>
      </c>
      <c r="F8165" s="126" t="s">
        <v>1368</v>
      </c>
      <c r="G8165" s="126">
        <v>16008644</v>
      </c>
      <c r="H8165" s="126"/>
      <c r="I8165" s="130" t="s">
        <v>18047</v>
      </c>
      <c r="J8165" s="126"/>
      <c r="K8165" s="126"/>
      <c r="L8165" s="126"/>
      <c r="M8165" s="126"/>
      <c r="N8165" s="226">
        <v>1438154.18</v>
      </c>
      <c r="O8165" s="226">
        <v>0</v>
      </c>
      <c r="P8165" s="126" t="s">
        <v>1331</v>
      </c>
    </row>
    <row r="8166" spans="1:16" ht="76.5">
      <c r="A8166" s="126">
        <v>25</v>
      </c>
      <c r="B8166" s="126"/>
      <c r="C8166" s="127" t="s">
        <v>695</v>
      </c>
      <c r="D8166" s="204">
        <v>43089</v>
      </c>
      <c r="E8166" s="126" t="s">
        <v>15167</v>
      </c>
      <c r="F8166" s="126" t="s">
        <v>1368</v>
      </c>
      <c r="G8166" s="126">
        <v>16007732</v>
      </c>
      <c r="H8166" s="126"/>
      <c r="I8166" s="130" t="s">
        <v>18048</v>
      </c>
      <c r="J8166" s="126"/>
      <c r="K8166" s="126"/>
      <c r="L8166" s="126"/>
      <c r="M8166" s="126"/>
      <c r="N8166" s="226">
        <v>285295.42</v>
      </c>
      <c r="O8166" s="226">
        <v>0</v>
      </c>
      <c r="P8166" s="126" t="s">
        <v>1331</v>
      </c>
    </row>
    <row r="8167" spans="1:16" ht="76.5">
      <c r="A8167" s="126">
        <v>25</v>
      </c>
      <c r="B8167" s="126"/>
      <c r="C8167" s="127" t="s">
        <v>695</v>
      </c>
      <c r="D8167" s="204">
        <v>43089</v>
      </c>
      <c r="E8167" s="126" t="s">
        <v>15168</v>
      </c>
      <c r="F8167" s="126" t="s">
        <v>1368</v>
      </c>
      <c r="G8167" s="126">
        <v>16007383</v>
      </c>
      <c r="H8167" s="126"/>
      <c r="I8167" s="130" t="s">
        <v>18049</v>
      </c>
      <c r="J8167" s="126"/>
      <c r="K8167" s="126"/>
      <c r="L8167" s="126"/>
      <c r="M8167" s="126"/>
      <c r="N8167" s="226">
        <v>849822.7</v>
      </c>
      <c r="O8167" s="226">
        <v>0</v>
      </c>
      <c r="P8167" s="126" t="s">
        <v>1331</v>
      </c>
    </row>
    <row r="8168" spans="1:16" ht="76.5">
      <c r="A8168" s="126">
        <v>25</v>
      </c>
      <c r="B8168" s="126"/>
      <c r="C8168" s="127" t="s">
        <v>695</v>
      </c>
      <c r="D8168" s="204">
        <v>43089</v>
      </c>
      <c r="E8168" s="126" t="s">
        <v>15169</v>
      </c>
      <c r="F8168" s="126" t="s">
        <v>1368</v>
      </c>
      <c r="G8168" s="126">
        <v>16007435</v>
      </c>
      <c r="H8168" s="126"/>
      <c r="I8168" s="130" t="s">
        <v>18050</v>
      </c>
      <c r="J8168" s="126"/>
      <c r="K8168" s="126"/>
      <c r="L8168" s="126"/>
      <c r="M8168" s="126"/>
      <c r="N8168" s="226">
        <v>541420.59</v>
      </c>
      <c r="O8168" s="226">
        <v>0</v>
      </c>
      <c r="P8168" s="126" t="s">
        <v>1331</v>
      </c>
    </row>
    <row r="8169" spans="1:16" ht="76.5">
      <c r="A8169" s="126">
        <v>25</v>
      </c>
      <c r="B8169" s="126"/>
      <c r="C8169" s="127" t="s">
        <v>695</v>
      </c>
      <c r="D8169" s="204">
        <v>43089</v>
      </c>
      <c r="E8169" s="126" t="s">
        <v>15170</v>
      </c>
      <c r="F8169" s="126" t="s">
        <v>1368</v>
      </c>
      <c r="G8169" s="126">
        <v>16007711</v>
      </c>
      <c r="H8169" s="126"/>
      <c r="I8169" s="130" t="s">
        <v>18051</v>
      </c>
      <c r="J8169" s="126"/>
      <c r="K8169" s="126"/>
      <c r="L8169" s="126"/>
      <c r="M8169" s="126"/>
      <c r="N8169" s="226">
        <v>703707.35</v>
      </c>
      <c r="O8169" s="226">
        <v>0</v>
      </c>
      <c r="P8169" s="126" t="s">
        <v>1331</v>
      </c>
    </row>
    <row r="8170" spans="1:16" ht="76.5">
      <c r="A8170" s="126">
        <v>25</v>
      </c>
      <c r="B8170" s="126"/>
      <c r="C8170" s="127" t="s">
        <v>695</v>
      </c>
      <c r="D8170" s="204">
        <v>43089</v>
      </c>
      <c r="E8170" s="126" t="s">
        <v>15171</v>
      </c>
      <c r="F8170" s="126" t="s">
        <v>1368</v>
      </c>
      <c r="G8170" s="126">
        <v>16007733</v>
      </c>
      <c r="H8170" s="126"/>
      <c r="I8170" s="130" t="s">
        <v>18052</v>
      </c>
      <c r="J8170" s="126"/>
      <c r="K8170" s="126"/>
      <c r="L8170" s="126"/>
      <c r="M8170" s="126"/>
      <c r="N8170" s="226">
        <v>366778.83</v>
      </c>
      <c r="O8170" s="226">
        <v>0</v>
      </c>
      <c r="P8170" s="126" t="s">
        <v>1331</v>
      </c>
    </row>
    <row r="8171" spans="1:16" ht="76.5">
      <c r="A8171" s="126">
        <v>25</v>
      </c>
      <c r="B8171" s="126"/>
      <c r="C8171" s="127" t="s">
        <v>695</v>
      </c>
      <c r="D8171" s="204">
        <v>43089</v>
      </c>
      <c r="E8171" s="126" t="s">
        <v>15172</v>
      </c>
      <c r="F8171" s="126" t="s">
        <v>1368</v>
      </c>
      <c r="G8171" s="126">
        <v>16007740</v>
      </c>
      <c r="H8171" s="126"/>
      <c r="I8171" s="130" t="s">
        <v>18053</v>
      </c>
      <c r="J8171" s="126"/>
      <c r="K8171" s="126"/>
      <c r="L8171" s="126"/>
      <c r="M8171" s="126"/>
      <c r="N8171" s="226">
        <v>93942.1</v>
      </c>
      <c r="O8171" s="226">
        <v>0</v>
      </c>
      <c r="P8171" s="126" t="s">
        <v>1331</v>
      </c>
    </row>
    <row r="8172" spans="1:16" ht="76.5">
      <c r="A8172" s="126">
        <v>25</v>
      </c>
      <c r="B8172" s="126"/>
      <c r="C8172" s="127" t="s">
        <v>695</v>
      </c>
      <c r="D8172" s="204">
        <v>43089</v>
      </c>
      <c r="E8172" s="126" t="s">
        <v>15173</v>
      </c>
      <c r="F8172" s="126" t="s">
        <v>1368</v>
      </c>
      <c r="G8172" s="126">
        <v>16007809</v>
      </c>
      <c r="H8172" s="126"/>
      <c r="I8172" s="130" t="s">
        <v>18054</v>
      </c>
      <c r="J8172" s="126"/>
      <c r="K8172" s="126"/>
      <c r="L8172" s="126"/>
      <c r="M8172" s="126"/>
      <c r="N8172" s="226">
        <v>47625.11</v>
      </c>
      <c r="O8172" s="226">
        <v>0</v>
      </c>
      <c r="P8172" s="126" t="s">
        <v>1331</v>
      </c>
    </row>
    <row r="8173" spans="1:16" ht="76.5">
      <c r="A8173" s="126">
        <v>25</v>
      </c>
      <c r="B8173" s="126"/>
      <c r="C8173" s="127" t="s">
        <v>695</v>
      </c>
      <c r="D8173" s="204">
        <v>43089</v>
      </c>
      <c r="E8173" s="126" t="s">
        <v>15174</v>
      </c>
      <c r="F8173" s="126" t="s">
        <v>1368</v>
      </c>
      <c r="G8173" s="126">
        <v>16007826</v>
      </c>
      <c r="H8173" s="126"/>
      <c r="I8173" s="130" t="s">
        <v>18055</v>
      </c>
      <c r="J8173" s="126"/>
      <c r="K8173" s="126"/>
      <c r="L8173" s="126"/>
      <c r="M8173" s="126"/>
      <c r="N8173" s="226">
        <v>703922.88</v>
      </c>
      <c r="O8173" s="226">
        <v>0</v>
      </c>
      <c r="P8173" s="126" t="s">
        <v>1331</v>
      </c>
    </row>
    <row r="8174" spans="1:16" ht="76.5">
      <c r="A8174" s="126">
        <v>25</v>
      </c>
      <c r="B8174" s="126"/>
      <c r="C8174" s="127" t="s">
        <v>695</v>
      </c>
      <c r="D8174" s="204">
        <v>43089</v>
      </c>
      <c r="E8174" s="126" t="s">
        <v>15175</v>
      </c>
      <c r="F8174" s="126" t="s">
        <v>1368</v>
      </c>
      <c r="G8174" s="126">
        <v>16008233</v>
      </c>
      <c r="H8174" s="126"/>
      <c r="I8174" s="130" t="s">
        <v>18056</v>
      </c>
      <c r="J8174" s="126"/>
      <c r="K8174" s="126"/>
      <c r="L8174" s="126"/>
      <c r="M8174" s="126"/>
      <c r="N8174" s="226">
        <v>45431.09</v>
      </c>
      <c r="O8174" s="226">
        <v>0</v>
      </c>
      <c r="P8174" s="126" t="s">
        <v>1331</v>
      </c>
    </row>
    <row r="8175" spans="1:16" ht="76.5">
      <c r="A8175" s="126">
        <v>25</v>
      </c>
      <c r="B8175" s="126"/>
      <c r="C8175" s="127" t="s">
        <v>695</v>
      </c>
      <c r="D8175" s="204">
        <v>43089</v>
      </c>
      <c r="E8175" s="126" t="s">
        <v>15176</v>
      </c>
      <c r="F8175" s="126" t="s">
        <v>1368</v>
      </c>
      <c r="G8175" s="126">
        <v>16008240</v>
      </c>
      <c r="H8175" s="126"/>
      <c r="I8175" s="130" t="s">
        <v>18057</v>
      </c>
      <c r="J8175" s="126"/>
      <c r="K8175" s="126"/>
      <c r="L8175" s="126"/>
      <c r="M8175" s="126"/>
      <c r="N8175" s="226">
        <v>141943.47</v>
      </c>
      <c r="O8175" s="226">
        <v>0</v>
      </c>
      <c r="P8175" s="126" t="s">
        <v>1331</v>
      </c>
    </row>
    <row r="8176" spans="1:16" ht="76.5">
      <c r="A8176" s="126">
        <v>25</v>
      </c>
      <c r="B8176" s="126"/>
      <c r="C8176" s="127" t="s">
        <v>695</v>
      </c>
      <c r="D8176" s="204">
        <v>43089</v>
      </c>
      <c r="E8176" s="126" t="s">
        <v>15177</v>
      </c>
      <c r="F8176" s="126" t="s">
        <v>1368</v>
      </c>
      <c r="G8176" s="126">
        <v>16008271</v>
      </c>
      <c r="H8176" s="126"/>
      <c r="I8176" s="130" t="s">
        <v>18058</v>
      </c>
      <c r="J8176" s="126"/>
      <c r="K8176" s="126"/>
      <c r="L8176" s="126"/>
      <c r="M8176" s="126"/>
      <c r="N8176" s="226">
        <v>1536278.57</v>
      </c>
      <c r="O8176" s="226">
        <v>0</v>
      </c>
      <c r="P8176" s="126" t="s">
        <v>1331</v>
      </c>
    </row>
    <row r="8177" spans="1:16" ht="76.5">
      <c r="A8177" s="126">
        <v>25</v>
      </c>
      <c r="B8177" s="126"/>
      <c r="C8177" s="127" t="s">
        <v>695</v>
      </c>
      <c r="D8177" s="204">
        <v>43089</v>
      </c>
      <c r="E8177" s="126" t="s">
        <v>15178</v>
      </c>
      <c r="F8177" s="126" t="s">
        <v>1368</v>
      </c>
      <c r="G8177" s="126">
        <v>16008350</v>
      </c>
      <c r="H8177" s="126"/>
      <c r="I8177" s="130" t="s">
        <v>18059</v>
      </c>
      <c r="J8177" s="126"/>
      <c r="K8177" s="126"/>
      <c r="L8177" s="126"/>
      <c r="M8177" s="126"/>
      <c r="N8177" s="226">
        <v>84272.48</v>
      </c>
      <c r="O8177" s="226">
        <v>0</v>
      </c>
      <c r="P8177" s="126" t="s">
        <v>1331</v>
      </c>
    </row>
    <row r="8178" spans="1:16" ht="76.5">
      <c r="A8178" s="126">
        <v>25</v>
      </c>
      <c r="B8178" s="126"/>
      <c r="C8178" s="127" t="s">
        <v>695</v>
      </c>
      <c r="D8178" s="204">
        <v>43089</v>
      </c>
      <c r="E8178" s="126" t="s">
        <v>15179</v>
      </c>
      <c r="F8178" s="126" t="s">
        <v>1368</v>
      </c>
      <c r="G8178" s="126">
        <v>16008366</v>
      </c>
      <c r="H8178" s="126"/>
      <c r="I8178" s="130" t="s">
        <v>18060</v>
      </c>
      <c r="J8178" s="126"/>
      <c r="K8178" s="126"/>
      <c r="L8178" s="126"/>
      <c r="M8178" s="126"/>
      <c r="N8178" s="226">
        <v>128748.38</v>
      </c>
      <c r="O8178" s="226">
        <v>0</v>
      </c>
      <c r="P8178" s="126" t="s">
        <v>1331</v>
      </c>
    </row>
    <row r="8179" spans="1:16" ht="76.5">
      <c r="A8179" s="126">
        <v>25</v>
      </c>
      <c r="B8179" s="126"/>
      <c r="C8179" s="127" t="s">
        <v>695</v>
      </c>
      <c r="D8179" s="204">
        <v>43089</v>
      </c>
      <c r="E8179" s="126" t="s">
        <v>15180</v>
      </c>
      <c r="F8179" s="126" t="s">
        <v>1368</v>
      </c>
      <c r="G8179" s="126">
        <v>16008369</v>
      </c>
      <c r="H8179" s="126"/>
      <c r="I8179" s="130" t="s">
        <v>18061</v>
      </c>
      <c r="J8179" s="126"/>
      <c r="K8179" s="126"/>
      <c r="L8179" s="126"/>
      <c r="M8179" s="126"/>
      <c r="N8179" s="226">
        <v>594230.12</v>
      </c>
      <c r="O8179" s="226">
        <v>0</v>
      </c>
      <c r="P8179" s="126" t="s">
        <v>1331</v>
      </c>
    </row>
    <row r="8180" spans="1:16" ht="76.5">
      <c r="A8180" s="126">
        <v>25</v>
      </c>
      <c r="B8180" s="126"/>
      <c r="C8180" s="127" t="s">
        <v>695</v>
      </c>
      <c r="D8180" s="204">
        <v>43089</v>
      </c>
      <c r="E8180" s="126" t="s">
        <v>15181</v>
      </c>
      <c r="F8180" s="126" t="s">
        <v>1368</v>
      </c>
      <c r="G8180" s="126">
        <v>16007294</v>
      </c>
      <c r="H8180" s="126"/>
      <c r="I8180" s="130" t="s">
        <v>18062</v>
      </c>
      <c r="J8180" s="126"/>
      <c r="K8180" s="126"/>
      <c r="L8180" s="126"/>
      <c r="M8180" s="126"/>
      <c r="N8180" s="226">
        <v>2000010.17</v>
      </c>
      <c r="O8180" s="226">
        <v>0</v>
      </c>
      <c r="P8180" s="126" t="s">
        <v>1331</v>
      </c>
    </row>
    <row r="8181" spans="1:16" ht="76.5">
      <c r="A8181" s="126">
        <v>25</v>
      </c>
      <c r="B8181" s="126"/>
      <c r="C8181" s="127" t="s">
        <v>695</v>
      </c>
      <c r="D8181" s="204">
        <v>43089</v>
      </c>
      <c r="E8181" s="126" t="s">
        <v>15182</v>
      </c>
      <c r="F8181" s="126" t="s">
        <v>1368</v>
      </c>
      <c r="G8181" s="126">
        <v>16007310</v>
      </c>
      <c r="H8181" s="126"/>
      <c r="I8181" s="130" t="s">
        <v>18063</v>
      </c>
      <c r="J8181" s="126"/>
      <c r="K8181" s="126"/>
      <c r="L8181" s="126"/>
      <c r="M8181" s="126"/>
      <c r="N8181" s="226">
        <v>839027.25</v>
      </c>
      <c r="O8181" s="226">
        <v>0</v>
      </c>
      <c r="P8181" s="126" t="s">
        <v>1331</v>
      </c>
    </row>
    <row r="8182" spans="1:16" ht="76.5">
      <c r="A8182" s="126">
        <v>25</v>
      </c>
      <c r="B8182" s="126"/>
      <c r="C8182" s="127" t="s">
        <v>695</v>
      </c>
      <c r="D8182" s="204">
        <v>43089</v>
      </c>
      <c r="E8182" s="126" t="s">
        <v>15183</v>
      </c>
      <c r="F8182" s="126" t="s">
        <v>1368</v>
      </c>
      <c r="G8182" s="126">
        <v>15989866</v>
      </c>
      <c r="H8182" s="126"/>
      <c r="I8182" s="130" t="s">
        <v>18064</v>
      </c>
      <c r="J8182" s="126"/>
      <c r="K8182" s="126"/>
      <c r="L8182" s="126"/>
      <c r="M8182" s="126"/>
      <c r="N8182" s="226">
        <v>638955.98</v>
      </c>
      <c r="O8182" s="226">
        <v>0</v>
      </c>
      <c r="P8182" s="126" t="s">
        <v>1331</v>
      </c>
    </row>
    <row r="8183" spans="1:16" ht="76.5">
      <c r="A8183" s="126">
        <v>25</v>
      </c>
      <c r="B8183" s="126"/>
      <c r="C8183" s="127" t="s">
        <v>695</v>
      </c>
      <c r="D8183" s="204">
        <v>43089</v>
      </c>
      <c r="E8183" s="126" t="s">
        <v>15184</v>
      </c>
      <c r="F8183" s="126" t="s">
        <v>1368</v>
      </c>
      <c r="G8183" s="126">
        <v>16007298</v>
      </c>
      <c r="H8183" s="126"/>
      <c r="I8183" s="130" t="s">
        <v>18065</v>
      </c>
      <c r="J8183" s="126"/>
      <c r="K8183" s="126"/>
      <c r="L8183" s="126"/>
      <c r="M8183" s="126"/>
      <c r="N8183" s="226">
        <v>1283382.53</v>
      </c>
      <c r="O8183" s="226">
        <v>0</v>
      </c>
      <c r="P8183" s="126" t="s">
        <v>1331</v>
      </c>
    </row>
    <row r="8184" spans="1:16" ht="76.5">
      <c r="A8184" s="126">
        <v>25</v>
      </c>
      <c r="B8184" s="126"/>
      <c r="C8184" s="127" t="s">
        <v>695</v>
      </c>
      <c r="D8184" s="204">
        <v>43089</v>
      </c>
      <c r="E8184" s="126" t="s">
        <v>15185</v>
      </c>
      <c r="F8184" s="126" t="s">
        <v>1368</v>
      </c>
      <c r="G8184" s="126">
        <v>16007289</v>
      </c>
      <c r="H8184" s="126"/>
      <c r="I8184" s="130" t="s">
        <v>18066</v>
      </c>
      <c r="J8184" s="126"/>
      <c r="K8184" s="126"/>
      <c r="L8184" s="126"/>
      <c r="M8184" s="126"/>
      <c r="N8184" s="226">
        <v>132575.97</v>
      </c>
      <c r="O8184" s="226">
        <v>0</v>
      </c>
      <c r="P8184" s="126" t="s">
        <v>1331</v>
      </c>
    </row>
    <row r="8185" spans="1:16" ht="76.5">
      <c r="A8185" s="126">
        <v>25</v>
      </c>
      <c r="B8185" s="126"/>
      <c r="C8185" s="127" t="s">
        <v>695</v>
      </c>
      <c r="D8185" s="204">
        <v>43089</v>
      </c>
      <c r="E8185" s="126" t="s">
        <v>15186</v>
      </c>
      <c r="F8185" s="126" t="s">
        <v>1368</v>
      </c>
      <c r="G8185" s="126">
        <v>16007299</v>
      </c>
      <c r="H8185" s="126"/>
      <c r="I8185" s="130" t="s">
        <v>18067</v>
      </c>
      <c r="J8185" s="126"/>
      <c r="K8185" s="126"/>
      <c r="L8185" s="126"/>
      <c r="M8185" s="126"/>
      <c r="N8185" s="226">
        <v>303453.09000000003</v>
      </c>
      <c r="O8185" s="226">
        <v>0</v>
      </c>
      <c r="P8185" s="126" t="s">
        <v>1331</v>
      </c>
    </row>
    <row r="8186" spans="1:16" ht="76.5">
      <c r="A8186" s="126">
        <v>25</v>
      </c>
      <c r="B8186" s="126"/>
      <c r="C8186" s="127" t="s">
        <v>695</v>
      </c>
      <c r="D8186" s="204">
        <v>43089</v>
      </c>
      <c r="E8186" s="126" t="s">
        <v>15187</v>
      </c>
      <c r="F8186" s="126" t="s">
        <v>1368</v>
      </c>
      <c r="G8186" s="126">
        <v>16007321</v>
      </c>
      <c r="H8186" s="126"/>
      <c r="I8186" s="130" t="s">
        <v>18068</v>
      </c>
      <c r="J8186" s="126"/>
      <c r="K8186" s="126"/>
      <c r="L8186" s="126"/>
      <c r="M8186" s="126"/>
      <c r="N8186" s="226">
        <v>49729.37</v>
      </c>
      <c r="O8186" s="226">
        <v>0</v>
      </c>
      <c r="P8186" s="126" t="s">
        <v>1331</v>
      </c>
    </row>
    <row r="8187" spans="1:16" ht="76.5">
      <c r="A8187" s="126">
        <v>25</v>
      </c>
      <c r="B8187" s="126"/>
      <c r="C8187" s="127" t="s">
        <v>695</v>
      </c>
      <c r="D8187" s="204">
        <v>43089</v>
      </c>
      <c r="E8187" s="126" t="s">
        <v>15188</v>
      </c>
      <c r="F8187" s="126" t="s">
        <v>1368</v>
      </c>
      <c r="G8187" s="126">
        <v>16007345</v>
      </c>
      <c r="H8187" s="126"/>
      <c r="I8187" s="130" t="s">
        <v>18069</v>
      </c>
      <c r="J8187" s="126"/>
      <c r="K8187" s="126"/>
      <c r="L8187" s="126"/>
      <c r="M8187" s="126"/>
      <c r="N8187" s="226">
        <v>50634.07</v>
      </c>
      <c r="O8187" s="226">
        <v>0</v>
      </c>
      <c r="P8187" s="126" t="s">
        <v>1331</v>
      </c>
    </row>
    <row r="8188" spans="1:16" ht="76.5">
      <c r="A8188" s="126">
        <v>25</v>
      </c>
      <c r="B8188" s="126"/>
      <c r="C8188" s="127" t="s">
        <v>695</v>
      </c>
      <c r="D8188" s="204">
        <v>43089</v>
      </c>
      <c r="E8188" s="126" t="s">
        <v>15189</v>
      </c>
      <c r="F8188" s="126" t="s">
        <v>1368</v>
      </c>
      <c r="G8188" s="126">
        <v>16007004</v>
      </c>
      <c r="H8188" s="126"/>
      <c r="I8188" s="130" t="s">
        <v>18070</v>
      </c>
      <c r="J8188" s="126"/>
      <c r="K8188" s="126"/>
      <c r="L8188" s="126"/>
      <c r="M8188" s="126"/>
      <c r="N8188" s="226">
        <v>463386.92</v>
      </c>
      <c r="O8188" s="226">
        <v>0</v>
      </c>
      <c r="P8188" s="126" t="s">
        <v>1331</v>
      </c>
    </row>
    <row r="8189" spans="1:16" ht="76.5">
      <c r="A8189" s="126">
        <v>25</v>
      </c>
      <c r="B8189" s="126"/>
      <c r="C8189" s="127" t="s">
        <v>695</v>
      </c>
      <c r="D8189" s="204">
        <v>43089</v>
      </c>
      <c r="E8189" s="126" t="s">
        <v>15190</v>
      </c>
      <c r="F8189" s="126" t="s">
        <v>1368</v>
      </c>
      <c r="G8189" s="126">
        <v>16007128</v>
      </c>
      <c r="H8189" s="126"/>
      <c r="I8189" s="130" t="s">
        <v>18071</v>
      </c>
      <c r="J8189" s="126"/>
      <c r="K8189" s="126"/>
      <c r="L8189" s="126"/>
      <c r="M8189" s="126"/>
      <c r="N8189" s="226">
        <v>399390.64</v>
      </c>
      <c r="O8189" s="226">
        <v>0</v>
      </c>
      <c r="P8189" s="126" t="s">
        <v>1331</v>
      </c>
    </row>
    <row r="8190" spans="1:16" ht="76.5">
      <c r="A8190" s="126">
        <v>25</v>
      </c>
      <c r="B8190" s="126"/>
      <c r="C8190" s="127" t="s">
        <v>695</v>
      </c>
      <c r="D8190" s="204">
        <v>43089</v>
      </c>
      <c r="E8190" s="126" t="s">
        <v>15191</v>
      </c>
      <c r="F8190" s="126" t="s">
        <v>1368</v>
      </c>
      <c r="G8190" s="126">
        <v>16007026</v>
      </c>
      <c r="H8190" s="126"/>
      <c r="I8190" s="130" t="s">
        <v>18072</v>
      </c>
      <c r="J8190" s="126"/>
      <c r="K8190" s="126"/>
      <c r="L8190" s="126"/>
      <c r="M8190" s="126"/>
      <c r="N8190" s="226">
        <v>201652.37</v>
      </c>
      <c r="O8190" s="226">
        <v>0</v>
      </c>
      <c r="P8190" s="126" t="s">
        <v>1331</v>
      </c>
    </row>
    <row r="8191" spans="1:16" ht="76.5">
      <c r="A8191" s="126">
        <v>25</v>
      </c>
      <c r="B8191" s="126"/>
      <c r="C8191" s="127" t="s">
        <v>695</v>
      </c>
      <c r="D8191" s="204">
        <v>43089</v>
      </c>
      <c r="E8191" s="126" t="s">
        <v>15192</v>
      </c>
      <c r="F8191" s="126" t="s">
        <v>1368</v>
      </c>
      <c r="G8191" s="126">
        <v>15993880</v>
      </c>
      <c r="H8191" s="126"/>
      <c r="I8191" s="130" t="s">
        <v>18073</v>
      </c>
      <c r="J8191" s="126"/>
      <c r="K8191" s="126"/>
      <c r="L8191" s="126"/>
      <c r="M8191" s="126"/>
      <c r="N8191" s="226">
        <v>353880.44</v>
      </c>
      <c r="O8191" s="226">
        <v>0</v>
      </c>
      <c r="P8191" s="126" t="s">
        <v>1331</v>
      </c>
    </row>
    <row r="8192" spans="1:16" ht="76.5">
      <c r="A8192" s="126">
        <v>25</v>
      </c>
      <c r="B8192" s="126"/>
      <c r="C8192" s="127" t="s">
        <v>695</v>
      </c>
      <c r="D8192" s="204">
        <v>43089</v>
      </c>
      <c r="E8192" s="126" t="s">
        <v>15193</v>
      </c>
      <c r="F8192" s="126" t="s">
        <v>1368</v>
      </c>
      <c r="G8192" s="126">
        <v>16008642</v>
      </c>
      <c r="H8192" s="126"/>
      <c r="I8192" s="130" t="s">
        <v>18074</v>
      </c>
      <c r="J8192" s="126"/>
      <c r="K8192" s="126"/>
      <c r="L8192" s="126"/>
      <c r="M8192" s="126"/>
      <c r="N8192" s="226">
        <v>344465.97</v>
      </c>
      <c r="O8192" s="226">
        <v>0</v>
      </c>
      <c r="P8192" s="126" t="s">
        <v>1331</v>
      </c>
    </row>
    <row r="8193" spans="1:16" ht="76.5">
      <c r="A8193" s="126">
        <v>25</v>
      </c>
      <c r="B8193" s="126"/>
      <c r="C8193" s="127" t="s">
        <v>695</v>
      </c>
      <c r="D8193" s="204">
        <v>43089</v>
      </c>
      <c r="E8193" s="126" t="s">
        <v>15194</v>
      </c>
      <c r="F8193" s="126" t="s">
        <v>1368</v>
      </c>
      <c r="G8193" s="126">
        <v>16009801</v>
      </c>
      <c r="H8193" s="126"/>
      <c r="I8193" s="130" t="s">
        <v>18075</v>
      </c>
      <c r="J8193" s="126"/>
      <c r="K8193" s="126"/>
      <c r="L8193" s="126"/>
      <c r="M8193" s="126"/>
      <c r="N8193" s="226">
        <v>1017870.63</v>
      </c>
      <c r="O8193" s="226">
        <v>0</v>
      </c>
      <c r="P8193" s="126" t="s">
        <v>1331</v>
      </c>
    </row>
    <row r="8194" spans="1:16" ht="76.5">
      <c r="A8194" s="126">
        <v>25</v>
      </c>
      <c r="B8194" s="126"/>
      <c r="C8194" s="127" t="s">
        <v>695</v>
      </c>
      <c r="D8194" s="204">
        <v>43089</v>
      </c>
      <c r="E8194" s="126" t="s">
        <v>15195</v>
      </c>
      <c r="F8194" s="126" t="s">
        <v>1368</v>
      </c>
      <c r="G8194" s="126">
        <v>16009598</v>
      </c>
      <c r="H8194" s="126"/>
      <c r="I8194" s="130" t="s">
        <v>18076</v>
      </c>
      <c r="J8194" s="126"/>
      <c r="K8194" s="126"/>
      <c r="L8194" s="126"/>
      <c r="M8194" s="126"/>
      <c r="N8194" s="226">
        <v>1483102.97</v>
      </c>
      <c r="O8194" s="226">
        <v>0</v>
      </c>
      <c r="P8194" s="126" t="s">
        <v>1331</v>
      </c>
    </row>
    <row r="8195" spans="1:16" ht="76.5">
      <c r="A8195" s="126">
        <v>25</v>
      </c>
      <c r="B8195" s="126"/>
      <c r="C8195" s="127" t="s">
        <v>695</v>
      </c>
      <c r="D8195" s="204">
        <v>43089</v>
      </c>
      <c r="E8195" s="126" t="s">
        <v>15196</v>
      </c>
      <c r="F8195" s="126" t="s">
        <v>1368</v>
      </c>
      <c r="G8195" s="126">
        <v>16009479</v>
      </c>
      <c r="H8195" s="126"/>
      <c r="I8195" s="130" t="s">
        <v>18077</v>
      </c>
      <c r="J8195" s="126"/>
      <c r="K8195" s="126"/>
      <c r="L8195" s="126"/>
      <c r="M8195" s="126"/>
      <c r="N8195" s="226">
        <v>1248685.3799999999</v>
      </c>
      <c r="O8195" s="226">
        <v>0</v>
      </c>
      <c r="P8195" s="126" t="s">
        <v>1331</v>
      </c>
    </row>
    <row r="8196" spans="1:16" ht="76.5">
      <c r="A8196" s="126">
        <v>25</v>
      </c>
      <c r="B8196" s="126"/>
      <c r="C8196" s="127" t="s">
        <v>695</v>
      </c>
      <c r="D8196" s="204">
        <v>43089</v>
      </c>
      <c r="E8196" s="126" t="s">
        <v>15197</v>
      </c>
      <c r="F8196" s="126" t="s">
        <v>1368</v>
      </c>
      <c r="G8196" s="126">
        <v>16009283</v>
      </c>
      <c r="H8196" s="126"/>
      <c r="I8196" s="130" t="s">
        <v>18078</v>
      </c>
      <c r="J8196" s="126"/>
      <c r="K8196" s="126"/>
      <c r="L8196" s="126"/>
      <c r="M8196" s="126"/>
      <c r="N8196" s="226">
        <v>67153.36</v>
      </c>
      <c r="O8196" s="226">
        <v>0</v>
      </c>
      <c r="P8196" s="126" t="s">
        <v>1331</v>
      </c>
    </row>
    <row r="8197" spans="1:16" ht="76.5">
      <c r="A8197" s="126">
        <v>25</v>
      </c>
      <c r="B8197" s="126"/>
      <c r="C8197" s="127" t="s">
        <v>695</v>
      </c>
      <c r="D8197" s="204">
        <v>43089</v>
      </c>
      <c r="E8197" s="126" t="s">
        <v>15198</v>
      </c>
      <c r="F8197" s="126" t="s">
        <v>1368</v>
      </c>
      <c r="G8197" s="126">
        <v>16008660</v>
      </c>
      <c r="H8197" s="126"/>
      <c r="I8197" s="130" t="s">
        <v>18079</v>
      </c>
      <c r="J8197" s="126"/>
      <c r="K8197" s="126"/>
      <c r="L8197" s="126"/>
      <c r="M8197" s="126"/>
      <c r="N8197" s="226">
        <v>857733.29</v>
      </c>
      <c r="O8197" s="226">
        <v>0</v>
      </c>
      <c r="P8197" s="126" t="s">
        <v>1331</v>
      </c>
    </row>
    <row r="8198" spans="1:16" ht="76.5">
      <c r="A8198" s="126">
        <v>25</v>
      </c>
      <c r="B8198" s="126"/>
      <c r="C8198" s="127" t="s">
        <v>695</v>
      </c>
      <c r="D8198" s="204">
        <v>43089</v>
      </c>
      <c r="E8198" s="126" t="s">
        <v>15199</v>
      </c>
      <c r="F8198" s="126" t="s">
        <v>1368</v>
      </c>
      <c r="G8198" s="126">
        <v>16008645</v>
      </c>
      <c r="H8198" s="126"/>
      <c r="I8198" s="130" t="s">
        <v>18080</v>
      </c>
      <c r="J8198" s="126"/>
      <c r="K8198" s="126"/>
      <c r="L8198" s="126"/>
      <c r="M8198" s="126"/>
      <c r="N8198" s="226">
        <v>139644.71</v>
      </c>
      <c r="O8198" s="226">
        <v>0</v>
      </c>
      <c r="P8198" s="126" t="s">
        <v>1331</v>
      </c>
    </row>
    <row r="8199" spans="1:16" ht="76.5">
      <c r="A8199" s="126">
        <v>25</v>
      </c>
      <c r="B8199" s="126"/>
      <c r="C8199" s="127" t="s">
        <v>695</v>
      </c>
      <c r="D8199" s="204">
        <v>43089</v>
      </c>
      <c r="E8199" s="126" t="s">
        <v>15200</v>
      </c>
      <c r="F8199" s="126" t="s">
        <v>1368</v>
      </c>
      <c r="G8199" s="126">
        <v>16008503</v>
      </c>
      <c r="H8199" s="126"/>
      <c r="I8199" s="130" t="s">
        <v>18081</v>
      </c>
      <c r="J8199" s="126"/>
      <c r="K8199" s="126"/>
      <c r="L8199" s="126"/>
      <c r="M8199" s="126"/>
      <c r="N8199" s="226">
        <v>83544.179999999993</v>
      </c>
      <c r="O8199" s="226">
        <v>0</v>
      </c>
      <c r="P8199" s="126" t="s">
        <v>1331</v>
      </c>
    </row>
    <row r="8200" spans="1:16" ht="76.5">
      <c r="A8200" s="126">
        <v>25</v>
      </c>
      <c r="B8200" s="126"/>
      <c r="C8200" s="127" t="s">
        <v>695</v>
      </c>
      <c r="D8200" s="204">
        <v>43089</v>
      </c>
      <c r="E8200" s="126" t="s">
        <v>15201</v>
      </c>
      <c r="F8200" s="126" t="s">
        <v>1368</v>
      </c>
      <c r="G8200" s="126">
        <v>16008489</v>
      </c>
      <c r="H8200" s="126"/>
      <c r="I8200" s="130" t="s">
        <v>18082</v>
      </c>
      <c r="J8200" s="126"/>
      <c r="K8200" s="126"/>
      <c r="L8200" s="126"/>
      <c r="M8200" s="126"/>
      <c r="N8200" s="226">
        <v>132048.49</v>
      </c>
      <c r="O8200" s="226">
        <v>0</v>
      </c>
      <c r="P8200" s="126" t="s">
        <v>1331</v>
      </c>
    </row>
    <row r="8201" spans="1:16" ht="76.5">
      <c r="A8201" s="126">
        <v>25</v>
      </c>
      <c r="B8201" s="126"/>
      <c r="C8201" s="127" t="s">
        <v>695</v>
      </c>
      <c r="D8201" s="204">
        <v>43089</v>
      </c>
      <c r="E8201" s="126" t="s">
        <v>15202</v>
      </c>
      <c r="F8201" s="126" t="s">
        <v>1368</v>
      </c>
      <c r="G8201" s="126">
        <v>16008401</v>
      </c>
      <c r="H8201" s="126"/>
      <c r="I8201" s="130" t="s">
        <v>18083</v>
      </c>
      <c r="J8201" s="126"/>
      <c r="K8201" s="126"/>
      <c r="L8201" s="126"/>
      <c r="M8201" s="126"/>
      <c r="N8201" s="226">
        <v>427812.86</v>
      </c>
      <c r="O8201" s="226">
        <v>0</v>
      </c>
      <c r="P8201" s="126" t="s">
        <v>1331</v>
      </c>
    </row>
    <row r="8202" spans="1:16" ht="76.5">
      <c r="A8202" s="126">
        <v>25</v>
      </c>
      <c r="B8202" s="126"/>
      <c r="C8202" s="127" t="s">
        <v>695</v>
      </c>
      <c r="D8202" s="204">
        <v>43089</v>
      </c>
      <c r="E8202" s="126" t="s">
        <v>15203</v>
      </c>
      <c r="F8202" s="126" t="s">
        <v>1368</v>
      </c>
      <c r="G8202" s="126">
        <v>16008367</v>
      </c>
      <c r="H8202" s="126"/>
      <c r="I8202" s="130" t="s">
        <v>18084</v>
      </c>
      <c r="J8202" s="126"/>
      <c r="K8202" s="126"/>
      <c r="L8202" s="126"/>
      <c r="M8202" s="126"/>
      <c r="N8202" s="226">
        <v>478237.38</v>
      </c>
      <c r="O8202" s="226">
        <v>0</v>
      </c>
      <c r="P8202" s="126" t="s">
        <v>1331</v>
      </c>
    </row>
    <row r="8203" spans="1:16" ht="76.5">
      <c r="A8203" s="126">
        <v>513</v>
      </c>
      <c r="B8203" s="126"/>
      <c r="C8203" s="127" t="s">
        <v>201</v>
      </c>
      <c r="D8203" s="204">
        <v>43089</v>
      </c>
      <c r="E8203" s="126" t="s">
        <v>15204</v>
      </c>
      <c r="F8203" s="126" t="s">
        <v>15</v>
      </c>
      <c r="G8203" s="126">
        <v>623129</v>
      </c>
      <c r="H8203" s="126"/>
      <c r="I8203" s="130" t="s">
        <v>18085</v>
      </c>
      <c r="J8203" s="126"/>
      <c r="K8203" s="126"/>
      <c r="L8203" s="126"/>
      <c r="M8203" s="126"/>
      <c r="N8203" s="226">
        <v>50</v>
      </c>
      <c r="O8203" s="226">
        <v>0</v>
      </c>
      <c r="P8203" s="126" t="s">
        <v>1331</v>
      </c>
    </row>
    <row r="8204" spans="1:16" ht="76.5">
      <c r="A8204" s="126">
        <v>513</v>
      </c>
      <c r="B8204" s="126"/>
      <c r="C8204" s="127" t="s">
        <v>201</v>
      </c>
      <c r="D8204" s="204">
        <v>43089</v>
      </c>
      <c r="E8204" s="126" t="s">
        <v>15205</v>
      </c>
      <c r="F8204" s="126" t="s">
        <v>15</v>
      </c>
      <c r="G8204" s="126">
        <v>623132</v>
      </c>
      <c r="H8204" s="126"/>
      <c r="I8204" s="130" t="s">
        <v>18086</v>
      </c>
      <c r="J8204" s="126"/>
      <c r="K8204" s="126"/>
      <c r="L8204" s="126"/>
      <c r="M8204" s="126"/>
      <c r="N8204" s="226">
        <v>50</v>
      </c>
      <c r="O8204" s="226">
        <v>0</v>
      </c>
      <c r="P8204" s="126" t="s">
        <v>1331</v>
      </c>
    </row>
    <row r="8205" spans="1:16" ht="63.75">
      <c r="A8205" s="126">
        <v>16</v>
      </c>
      <c r="B8205" s="126"/>
      <c r="C8205" s="127" t="s">
        <v>693</v>
      </c>
      <c r="D8205" s="204">
        <v>43089</v>
      </c>
      <c r="E8205" s="126" t="s">
        <v>15206</v>
      </c>
      <c r="F8205" s="126" t="s">
        <v>1261</v>
      </c>
      <c r="G8205" s="126">
        <v>3917</v>
      </c>
      <c r="H8205" s="126"/>
      <c r="I8205" s="130" t="s">
        <v>18087</v>
      </c>
      <c r="J8205" s="126"/>
      <c r="K8205" s="126"/>
      <c r="L8205" s="126"/>
      <c r="M8205" s="126"/>
      <c r="N8205" s="226">
        <v>97.56</v>
      </c>
      <c r="O8205" s="226">
        <v>0</v>
      </c>
      <c r="P8205" s="126" t="s">
        <v>1331</v>
      </c>
    </row>
    <row r="8206" spans="1:16" ht="63.75">
      <c r="A8206" s="126">
        <v>16</v>
      </c>
      <c r="B8206" s="126"/>
      <c r="C8206" s="127" t="s">
        <v>693</v>
      </c>
      <c r="D8206" s="204">
        <v>43089</v>
      </c>
      <c r="E8206" s="126" t="s">
        <v>15207</v>
      </c>
      <c r="F8206" s="126" t="s">
        <v>15</v>
      </c>
      <c r="G8206" s="126">
        <v>3917</v>
      </c>
      <c r="H8206" s="126"/>
      <c r="I8206" s="130" t="s">
        <v>18088</v>
      </c>
      <c r="J8206" s="126"/>
      <c r="K8206" s="126"/>
      <c r="L8206" s="126"/>
      <c r="M8206" s="126"/>
      <c r="N8206" s="226">
        <v>274.39</v>
      </c>
      <c r="O8206" s="226">
        <v>0</v>
      </c>
      <c r="P8206" s="126" t="s">
        <v>1331</v>
      </c>
    </row>
    <row r="8207" spans="1:16" ht="76.5">
      <c r="A8207" s="126">
        <v>16</v>
      </c>
      <c r="B8207" s="126"/>
      <c r="C8207" s="127" t="s">
        <v>693</v>
      </c>
      <c r="D8207" s="204">
        <v>43089</v>
      </c>
      <c r="E8207" s="126" t="s">
        <v>15208</v>
      </c>
      <c r="F8207" s="126" t="s">
        <v>1261</v>
      </c>
      <c r="G8207" s="126">
        <v>3918</v>
      </c>
      <c r="H8207" s="126"/>
      <c r="I8207" s="130" t="s">
        <v>18089</v>
      </c>
      <c r="J8207" s="126"/>
      <c r="K8207" s="126"/>
      <c r="L8207" s="126"/>
      <c r="M8207" s="126"/>
      <c r="N8207" s="226">
        <v>252.25</v>
      </c>
      <c r="O8207" s="226">
        <v>0</v>
      </c>
      <c r="P8207" s="126" t="s">
        <v>1331</v>
      </c>
    </row>
    <row r="8208" spans="1:16" ht="63.75">
      <c r="A8208" s="126">
        <v>16</v>
      </c>
      <c r="B8208" s="126"/>
      <c r="C8208" s="127" t="s">
        <v>693</v>
      </c>
      <c r="D8208" s="204">
        <v>43089</v>
      </c>
      <c r="E8208" s="126" t="s">
        <v>15209</v>
      </c>
      <c r="F8208" s="126" t="s">
        <v>15</v>
      </c>
      <c r="G8208" s="126">
        <v>3918</v>
      </c>
      <c r="H8208" s="126"/>
      <c r="I8208" s="130" t="s">
        <v>18090</v>
      </c>
      <c r="J8208" s="126"/>
      <c r="K8208" s="126"/>
      <c r="L8208" s="126"/>
      <c r="M8208" s="126"/>
      <c r="N8208" s="226">
        <v>281.39</v>
      </c>
      <c r="O8208" s="226">
        <v>0</v>
      </c>
      <c r="P8208" s="126" t="s">
        <v>1331</v>
      </c>
    </row>
    <row r="8209" spans="1:16" ht="63.75">
      <c r="A8209" s="126" t="s">
        <v>621</v>
      </c>
      <c r="B8209" s="126"/>
      <c r="C8209" s="127" t="s">
        <v>715</v>
      </c>
      <c r="D8209" s="204">
        <v>43089</v>
      </c>
      <c r="E8209" s="126" t="s">
        <v>15210</v>
      </c>
      <c r="F8209" s="126" t="s">
        <v>11</v>
      </c>
      <c r="G8209" s="126">
        <v>623721</v>
      </c>
      <c r="H8209" s="126"/>
      <c r="I8209" s="130" t="s">
        <v>18091</v>
      </c>
      <c r="J8209" s="126"/>
      <c r="K8209" s="126"/>
      <c r="L8209" s="126"/>
      <c r="M8209" s="126"/>
      <c r="N8209" s="226">
        <v>14795.35</v>
      </c>
      <c r="O8209" s="226">
        <v>0</v>
      </c>
      <c r="P8209" s="126" t="s">
        <v>1331</v>
      </c>
    </row>
    <row r="8210" spans="1:16" ht="63.75">
      <c r="A8210" s="126" t="s">
        <v>621</v>
      </c>
      <c r="B8210" s="126"/>
      <c r="C8210" s="127" t="s">
        <v>715</v>
      </c>
      <c r="D8210" s="204">
        <v>43089</v>
      </c>
      <c r="E8210" s="126" t="s">
        <v>15211</v>
      </c>
      <c r="F8210" s="126" t="s">
        <v>20</v>
      </c>
      <c r="G8210" s="126">
        <v>623722</v>
      </c>
      <c r="H8210" s="126"/>
      <c r="I8210" s="130" t="s">
        <v>18092</v>
      </c>
      <c r="J8210" s="126"/>
      <c r="K8210" s="126"/>
      <c r="L8210" s="126"/>
      <c r="M8210" s="126"/>
      <c r="N8210" s="226">
        <v>21064790.260000002</v>
      </c>
      <c r="O8210" s="226">
        <v>0</v>
      </c>
      <c r="P8210" s="126" t="s">
        <v>1331</v>
      </c>
    </row>
    <row r="8211" spans="1:16" ht="102">
      <c r="A8211" s="126">
        <v>660</v>
      </c>
      <c r="B8211" s="126"/>
      <c r="C8211" s="127" t="s">
        <v>234</v>
      </c>
      <c r="D8211" s="204">
        <v>43089</v>
      </c>
      <c r="E8211" s="126" t="s">
        <v>15212</v>
      </c>
      <c r="F8211" s="126" t="s">
        <v>15</v>
      </c>
      <c r="G8211" s="126">
        <v>3925</v>
      </c>
      <c r="H8211" s="126"/>
      <c r="I8211" s="130" t="s">
        <v>18093</v>
      </c>
      <c r="J8211" s="126"/>
      <c r="K8211" s="126"/>
      <c r="L8211" s="126"/>
      <c r="M8211" s="126"/>
      <c r="N8211" s="226">
        <v>311.64</v>
      </c>
      <c r="O8211" s="226">
        <v>0</v>
      </c>
      <c r="P8211" s="126" t="s">
        <v>1331</v>
      </c>
    </row>
    <row r="8212" spans="1:16" ht="102">
      <c r="A8212" s="126">
        <v>660</v>
      </c>
      <c r="B8212" s="126"/>
      <c r="C8212" s="127" t="s">
        <v>234</v>
      </c>
      <c r="D8212" s="204">
        <v>43089</v>
      </c>
      <c r="E8212" s="126" t="s">
        <v>15213</v>
      </c>
      <c r="F8212" s="126" t="s">
        <v>15</v>
      </c>
      <c r="G8212" s="126">
        <v>3927</v>
      </c>
      <c r="H8212" s="126"/>
      <c r="I8212" s="130" t="s">
        <v>18094</v>
      </c>
      <c r="J8212" s="126"/>
      <c r="K8212" s="126"/>
      <c r="L8212" s="126"/>
      <c r="M8212" s="126"/>
      <c r="N8212" s="226">
        <v>311.64</v>
      </c>
      <c r="O8212" s="226">
        <v>0</v>
      </c>
      <c r="P8212" s="126" t="s">
        <v>1331</v>
      </c>
    </row>
    <row r="8213" spans="1:16" ht="102">
      <c r="A8213" s="126">
        <v>660</v>
      </c>
      <c r="B8213" s="126"/>
      <c r="C8213" s="127" t="s">
        <v>234</v>
      </c>
      <c r="D8213" s="204">
        <v>43089</v>
      </c>
      <c r="E8213" s="126" t="s">
        <v>15214</v>
      </c>
      <c r="F8213" s="126" t="s">
        <v>15</v>
      </c>
      <c r="G8213" s="126">
        <v>3926</v>
      </c>
      <c r="H8213" s="126"/>
      <c r="I8213" s="130" t="s">
        <v>18095</v>
      </c>
      <c r="J8213" s="126"/>
      <c r="K8213" s="126"/>
      <c r="L8213" s="126"/>
      <c r="M8213" s="126"/>
      <c r="N8213" s="226">
        <v>311.64</v>
      </c>
      <c r="O8213" s="226">
        <v>0</v>
      </c>
      <c r="P8213" s="126" t="s">
        <v>1331</v>
      </c>
    </row>
    <row r="8214" spans="1:16" ht="51">
      <c r="A8214" s="126">
        <v>513</v>
      </c>
      <c r="B8214" s="126"/>
      <c r="C8214" s="127" t="s">
        <v>201</v>
      </c>
      <c r="D8214" s="204">
        <v>43089</v>
      </c>
      <c r="E8214" s="126" t="s">
        <v>15215</v>
      </c>
      <c r="F8214" s="126" t="s">
        <v>11</v>
      </c>
      <c r="G8214" s="126">
        <v>623836</v>
      </c>
      <c r="H8214" s="126"/>
      <c r="I8214" s="130" t="s">
        <v>18096</v>
      </c>
      <c r="J8214" s="126"/>
      <c r="K8214" s="126"/>
      <c r="L8214" s="126"/>
      <c r="M8214" s="126"/>
      <c r="N8214" s="226">
        <v>2940.85</v>
      </c>
      <c r="O8214" s="226">
        <v>0</v>
      </c>
      <c r="P8214" s="126" t="s">
        <v>1331</v>
      </c>
    </row>
    <row r="8215" spans="1:16" ht="51">
      <c r="A8215" s="126">
        <v>513</v>
      </c>
      <c r="B8215" s="126"/>
      <c r="C8215" s="127" t="s">
        <v>201</v>
      </c>
      <c r="D8215" s="204">
        <v>43089</v>
      </c>
      <c r="E8215" s="126" t="s">
        <v>15216</v>
      </c>
      <c r="F8215" s="126" t="s">
        <v>15</v>
      </c>
      <c r="G8215" s="126">
        <v>623842</v>
      </c>
      <c r="H8215" s="126"/>
      <c r="I8215" s="130" t="s">
        <v>18097</v>
      </c>
      <c r="J8215" s="126"/>
      <c r="K8215" s="126"/>
      <c r="L8215" s="126"/>
      <c r="M8215" s="126"/>
      <c r="N8215" s="226">
        <v>50</v>
      </c>
      <c r="O8215" s="226">
        <v>0</v>
      </c>
      <c r="P8215" s="126" t="s">
        <v>1331</v>
      </c>
    </row>
    <row r="8216" spans="1:16" ht="63.75">
      <c r="A8216" s="126">
        <v>10</v>
      </c>
      <c r="B8216" s="126"/>
      <c r="C8216" s="127" t="s">
        <v>691</v>
      </c>
      <c r="D8216" s="204">
        <v>43089</v>
      </c>
      <c r="E8216" s="126" t="s">
        <v>15217</v>
      </c>
      <c r="F8216" s="126" t="s">
        <v>15</v>
      </c>
      <c r="G8216" s="126">
        <v>623852</v>
      </c>
      <c r="H8216" s="126"/>
      <c r="I8216" s="130" t="s">
        <v>18098</v>
      </c>
      <c r="J8216" s="126"/>
      <c r="K8216" s="126"/>
      <c r="L8216" s="126"/>
      <c r="M8216" s="126"/>
      <c r="N8216" s="226">
        <v>50</v>
      </c>
      <c r="O8216" s="226">
        <v>0</v>
      </c>
      <c r="P8216" s="126" t="s">
        <v>1331</v>
      </c>
    </row>
    <row r="8217" spans="1:16" ht="51">
      <c r="A8217" s="126">
        <v>513</v>
      </c>
      <c r="B8217" s="126"/>
      <c r="C8217" s="127" t="s">
        <v>201</v>
      </c>
      <c r="D8217" s="204">
        <v>43089</v>
      </c>
      <c r="E8217" s="126" t="s">
        <v>15218</v>
      </c>
      <c r="F8217" s="126" t="s">
        <v>15</v>
      </c>
      <c r="G8217" s="126">
        <v>623854</v>
      </c>
      <c r="H8217" s="126"/>
      <c r="I8217" s="130" t="s">
        <v>11880</v>
      </c>
      <c r="J8217" s="126"/>
      <c r="K8217" s="126"/>
      <c r="L8217" s="126"/>
      <c r="M8217" s="126"/>
      <c r="N8217" s="226">
        <v>50</v>
      </c>
      <c r="O8217" s="226">
        <v>0</v>
      </c>
      <c r="P8217" s="126" t="s">
        <v>1331</v>
      </c>
    </row>
    <row r="8218" spans="1:16" ht="102">
      <c r="A8218" s="126">
        <v>513</v>
      </c>
      <c r="B8218" s="126"/>
      <c r="C8218" s="127" t="s">
        <v>201</v>
      </c>
      <c r="D8218" s="204">
        <v>43089</v>
      </c>
      <c r="E8218" s="126" t="s">
        <v>15219</v>
      </c>
      <c r="F8218" s="126" t="s">
        <v>15</v>
      </c>
      <c r="G8218" s="126">
        <v>3938</v>
      </c>
      <c r="H8218" s="126"/>
      <c r="I8218" s="130" t="s">
        <v>18099</v>
      </c>
      <c r="J8218" s="126"/>
      <c r="K8218" s="126"/>
      <c r="L8218" s="126"/>
      <c r="M8218" s="126"/>
      <c r="N8218" s="226">
        <v>50</v>
      </c>
      <c r="O8218" s="226">
        <v>0</v>
      </c>
      <c r="P8218" s="126" t="s">
        <v>1331</v>
      </c>
    </row>
    <row r="8219" spans="1:16" ht="76.5">
      <c r="A8219" s="126">
        <v>25</v>
      </c>
      <c r="B8219" s="126"/>
      <c r="C8219" s="127" t="s">
        <v>695</v>
      </c>
      <c r="D8219" s="204">
        <v>43089</v>
      </c>
      <c r="E8219" s="126" t="s">
        <v>15220</v>
      </c>
      <c r="F8219" s="126" t="s">
        <v>1368</v>
      </c>
      <c r="G8219" s="126">
        <v>15990313</v>
      </c>
      <c r="H8219" s="126"/>
      <c r="I8219" s="130" t="s">
        <v>18100</v>
      </c>
      <c r="J8219" s="126"/>
      <c r="K8219" s="126"/>
      <c r="L8219" s="126"/>
      <c r="M8219" s="126"/>
      <c r="N8219" s="226">
        <v>310337.73</v>
      </c>
      <c r="O8219" s="226">
        <v>0</v>
      </c>
      <c r="P8219" s="126" t="s">
        <v>1331</v>
      </c>
    </row>
    <row r="8220" spans="1:16" ht="76.5">
      <c r="A8220" s="126">
        <v>25</v>
      </c>
      <c r="B8220" s="126"/>
      <c r="C8220" s="127" t="s">
        <v>695</v>
      </c>
      <c r="D8220" s="204">
        <v>43089</v>
      </c>
      <c r="E8220" s="126" t="s">
        <v>15221</v>
      </c>
      <c r="F8220" s="126" t="s">
        <v>1368</v>
      </c>
      <c r="G8220" s="126">
        <v>15988901</v>
      </c>
      <c r="H8220" s="126"/>
      <c r="I8220" s="130" t="s">
        <v>18101</v>
      </c>
      <c r="J8220" s="126"/>
      <c r="K8220" s="126"/>
      <c r="L8220" s="126"/>
      <c r="M8220" s="126"/>
      <c r="N8220" s="226">
        <v>1500000</v>
      </c>
      <c r="O8220" s="226">
        <v>0</v>
      </c>
      <c r="P8220" s="126" t="s">
        <v>1331</v>
      </c>
    </row>
    <row r="8221" spans="1:16" ht="76.5">
      <c r="A8221" s="126">
        <v>25</v>
      </c>
      <c r="B8221" s="126"/>
      <c r="C8221" s="127" t="s">
        <v>695</v>
      </c>
      <c r="D8221" s="204">
        <v>43089</v>
      </c>
      <c r="E8221" s="126" t="s">
        <v>15222</v>
      </c>
      <c r="F8221" s="126" t="s">
        <v>1368</v>
      </c>
      <c r="G8221" s="126">
        <v>16008371</v>
      </c>
      <c r="H8221" s="126"/>
      <c r="I8221" s="130" t="s">
        <v>18102</v>
      </c>
      <c r="J8221" s="126"/>
      <c r="K8221" s="126"/>
      <c r="L8221" s="126"/>
      <c r="M8221" s="126"/>
      <c r="N8221" s="226">
        <v>1449131.47</v>
      </c>
      <c r="O8221" s="226">
        <v>0</v>
      </c>
      <c r="P8221" s="126" t="s">
        <v>1331</v>
      </c>
    </row>
    <row r="8222" spans="1:16" ht="76.5">
      <c r="A8222" s="126">
        <v>25</v>
      </c>
      <c r="B8222" s="126"/>
      <c r="C8222" s="127" t="s">
        <v>695</v>
      </c>
      <c r="D8222" s="204">
        <v>43089</v>
      </c>
      <c r="E8222" s="126" t="s">
        <v>15223</v>
      </c>
      <c r="F8222" s="126" t="s">
        <v>1368</v>
      </c>
      <c r="G8222" s="126">
        <v>16008484</v>
      </c>
      <c r="H8222" s="126"/>
      <c r="I8222" s="130" t="s">
        <v>18103</v>
      </c>
      <c r="J8222" s="126"/>
      <c r="K8222" s="126"/>
      <c r="L8222" s="126"/>
      <c r="M8222" s="126"/>
      <c r="N8222" s="226">
        <v>649231.04</v>
      </c>
      <c r="O8222" s="226">
        <v>0</v>
      </c>
      <c r="P8222" s="126" t="s">
        <v>1331</v>
      </c>
    </row>
    <row r="8223" spans="1:16" ht="63.75">
      <c r="A8223" s="126">
        <v>10</v>
      </c>
      <c r="B8223" s="126"/>
      <c r="C8223" s="127" t="s">
        <v>691</v>
      </c>
      <c r="D8223" s="204">
        <v>43090</v>
      </c>
      <c r="E8223" s="126" t="s">
        <v>15224</v>
      </c>
      <c r="F8223" s="126" t="s">
        <v>6</v>
      </c>
      <c r="G8223" s="126">
        <v>624953</v>
      </c>
      <c r="H8223" s="126"/>
      <c r="I8223" s="130" t="s">
        <v>18104</v>
      </c>
      <c r="J8223" s="126"/>
      <c r="K8223" s="126"/>
      <c r="L8223" s="126"/>
      <c r="M8223" s="126"/>
      <c r="N8223" s="226">
        <v>0</v>
      </c>
      <c r="O8223" s="226">
        <v>8087.94</v>
      </c>
      <c r="P8223" s="126" t="s">
        <v>1331</v>
      </c>
    </row>
    <row r="8224" spans="1:16" ht="63.75">
      <c r="A8224" s="126" t="s">
        <v>620</v>
      </c>
      <c r="B8224" s="126"/>
      <c r="C8224" s="127" t="s">
        <v>714</v>
      </c>
      <c r="D8224" s="204">
        <v>43090</v>
      </c>
      <c r="E8224" s="126" t="s">
        <v>15225</v>
      </c>
      <c r="F8224" s="126" t="s">
        <v>1368</v>
      </c>
      <c r="G8224" s="126">
        <v>16016289</v>
      </c>
      <c r="H8224" s="126"/>
      <c r="I8224" s="130" t="s">
        <v>18105</v>
      </c>
      <c r="J8224" s="126"/>
      <c r="K8224" s="126"/>
      <c r="L8224" s="126"/>
      <c r="M8224" s="126"/>
      <c r="N8224" s="226">
        <v>0</v>
      </c>
      <c r="O8224" s="226">
        <v>51522.89</v>
      </c>
      <c r="P8224" s="126" t="s">
        <v>1331</v>
      </c>
    </row>
    <row r="8225" spans="1:16" ht="51">
      <c r="A8225" s="126" t="s">
        <v>620</v>
      </c>
      <c r="B8225" s="126"/>
      <c r="C8225" s="127" t="s">
        <v>714</v>
      </c>
      <c r="D8225" s="204">
        <v>43090</v>
      </c>
      <c r="E8225" s="126" t="s">
        <v>15226</v>
      </c>
      <c r="F8225" s="126" t="s">
        <v>1368</v>
      </c>
      <c r="G8225" s="126">
        <v>16016288</v>
      </c>
      <c r="H8225" s="126"/>
      <c r="I8225" s="130" t="s">
        <v>18106</v>
      </c>
      <c r="J8225" s="126"/>
      <c r="K8225" s="126"/>
      <c r="L8225" s="126"/>
      <c r="M8225" s="126"/>
      <c r="N8225" s="226">
        <v>0</v>
      </c>
      <c r="O8225" s="226">
        <v>277484.02</v>
      </c>
      <c r="P8225" s="126" t="s">
        <v>1331</v>
      </c>
    </row>
    <row r="8226" spans="1:16" ht="76.5">
      <c r="A8226" s="126" t="s">
        <v>620</v>
      </c>
      <c r="B8226" s="126"/>
      <c r="C8226" s="127" t="s">
        <v>714</v>
      </c>
      <c r="D8226" s="204">
        <v>43090</v>
      </c>
      <c r="E8226" s="126" t="s">
        <v>15227</v>
      </c>
      <c r="F8226" s="126" t="s">
        <v>1368</v>
      </c>
      <c r="G8226" s="126">
        <v>16016287</v>
      </c>
      <c r="H8226" s="126"/>
      <c r="I8226" s="130" t="s">
        <v>18107</v>
      </c>
      <c r="J8226" s="126"/>
      <c r="K8226" s="126"/>
      <c r="L8226" s="126"/>
      <c r="M8226" s="126"/>
      <c r="N8226" s="226">
        <v>0</v>
      </c>
      <c r="O8226" s="226">
        <v>136700.35</v>
      </c>
      <c r="P8226" s="126" t="s">
        <v>1331</v>
      </c>
    </row>
    <row r="8227" spans="1:16" ht="76.5">
      <c r="A8227" s="126" t="s">
        <v>620</v>
      </c>
      <c r="B8227" s="126"/>
      <c r="C8227" s="127" t="s">
        <v>714</v>
      </c>
      <c r="D8227" s="204">
        <v>43090</v>
      </c>
      <c r="E8227" s="126" t="s">
        <v>15228</v>
      </c>
      <c r="F8227" s="126" t="s">
        <v>1368</v>
      </c>
      <c r="G8227" s="126">
        <v>16016286</v>
      </c>
      <c r="H8227" s="126"/>
      <c r="I8227" s="130" t="s">
        <v>18108</v>
      </c>
      <c r="J8227" s="126"/>
      <c r="K8227" s="126"/>
      <c r="L8227" s="126"/>
      <c r="M8227" s="126"/>
      <c r="N8227" s="226">
        <v>0</v>
      </c>
      <c r="O8227" s="226">
        <v>97818.45</v>
      </c>
      <c r="P8227" s="126" t="s">
        <v>1331</v>
      </c>
    </row>
    <row r="8228" spans="1:16" ht="63.75">
      <c r="A8228" s="126" t="s">
        <v>620</v>
      </c>
      <c r="B8228" s="126"/>
      <c r="C8228" s="127" t="s">
        <v>714</v>
      </c>
      <c r="D8228" s="204">
        <v>43090</v>
      </c>
      <c r="E8228" s="126" t="s">
        <v>15229</v>
      </c>
      <c r="F8228" s="126" t="s">
        <v>1368</v>
      </c>
      <c r="G8228" s="126">
        <v>16016285</v>
      </c>
      <c r="H8228" s="126"/>
      <c r="I8228" s="130" t="s">
        <v>18109</v>
      </c>
      <c r="J8228" s="126"/>
      <c r="K8228" s="126"/>
      <c r="L8228" s="126"/>
      <c r="M8228" s="126"/>
      <c r="N8228" s="226">
        <v>0</v>
      </c>
      <c r="O8228" s="226">
        <v>11207.39</v>
      </c>
      <c r="P8228" s="126" t="s">
        <v>1331</v>
      </c>
    </row>
    <row r="8229" spans="1:16" ht="63.75">
      <c r="A8229" s="126" t="s">
        <v>620</v>
      </c>
      <c r="B8229" s="126"/>
      <c r="C8229" s="127" t="s">
        <v>714</v>
      </c>
      <c r="D8229" s="204">
        <v>43090</v>
      </c>
      <c r="E8229" s="126" t="s">
        <v>15230</v>
      </c>
      <c r="F8229" s="126" t="s">
        <v>1368</v>
      </c>
      <c r="G8229" s="126">
        <v>16016284</v>
      </c>
      <c r="H8229" s="126"/>
      <c r="I8229" s="130" t="s">
        <v>18110</v>
      </c>
      <c r="J8229" s="126"/>
      <c r="K8229" s="126"/>
      <c r="L8229" s="126"/>
      <c r="M8229" s="126"/>
      <c r="N8229" s="226">
        <v>0</v>
      </c>
      <c r="O8229" s="226">
        <v>5233.1899999999996</v>
      </c>
      <c r="P8229" s="126" t="s">
        <v>1331</v>
      </c>
    </row>
    <row r="8230" spans="1:16" ht="51">
      <c r="A8230" s="126">
        <v>373</v>
      </c>
      <c r="B8230" s="126"/>
      <c r="C8230" s="127" t="s">
        <v>1273</v>
      </c>
      <c r="D8230" s="204">
        <v>43090</v>
      </c>
      <c r="E8230" s="126" t="s">
        <v>15231</v>
      </c>
      <c r="F8230" s="126" t="s">
        <v>1368</v>
      </c>
      <c r="G8230" s="126">
        <v>15989774</v>
      </c>
      <c r="H8230" s="126"/>
      <c r="I8230" s="130" t="s">
        <v>18111</v>
      </c>
      <c r="J8230" s="126"/>
      <c r="K8230" s="126"/>
      <c r="L8230" s="126"/>
      <c r="M8230" s="126"/>
      <c r="N8230" s="226">
        <v>0</v>
      </c>
      <c r="O8230" s="226">
        <v>5266056.92</v>
      </c>
      <c r="P8230" s="126" t="s">
        <v>1331</v>
      </c>
    </row>
    <row r="8231" spans="1:16" ht="51">
      <c r="A8231" s="126">
        <v>373</v>
      </c>
      <c r="B8231" s="126"/>
      <c r="C8231" s="127" t="s">
        <v>1273</v>
      </c>
      <c r="D8231" s="204">
        <v>43090</v>
      </c>
      <c r="E8231" s="126" t="s">
        <v>15232</v>
      </c>
      <c r="F8231" s="126" t="s">
        <v>1368</v>
      </c>
      <c r="G8231" s="126">
        <v>15989775</v>
      </c>
      <c r="H8231" s="126"/>
      <c r="I8231" s="130" t="s">
        <v>18112</v>
      </c>
      <c r="J8231" s="126"/>
      <c r="K8231" s="126"/>
      <c r="L8231" s="126"/>
      <c r="M8231" s="126"/>
      <c r="N8231" s="226">
        <v>0</v>
      </c>
      <c r="O8231" s="226">
        <v>1251854.96</v>
      </c>
      <c r="P8231" s="126" t="s">
        <v>1331</v>
      </c>
    </row>
    <row r="8232" spans="1:16" ht="76.5">
      <c r="A8232" s="126">
        <v>373</v>
      </c>
      <c r="B8232" s="126"/>
      <c r="C8232" s="127" t="s">
        <v>1273</v>
      </c>
      <c r="D8232" s="204">
        <v>43090</v>
      </c>
      <c r="E8232" s="126" t="s">
        <v>15233</v>
      </c>
      <c r="F8232" s="126" t="s">
        <v>1368</v>
      </c>
      <c r="G8232" s="126">
        <v>15989852</v>
      </c>
      <c r="H8232" s="126"/>
      <c r="I8232" s="130" t="s">
        <v>18113</v>
      </c>
      <c r="J8232" s="126"/>
      <c r="K8232" s="126"/>
      <c r="L8232" s="126"/>
      <c r="M8232" s="126"/>
      <c r="N8232" s="226">
        <v>0</v>
      </c>
      <c r="O8232" s="226">
        <v>25107130.18</v>
      </c>
      <c r="P8232" s="126" t="s">
        <v>1331</v>
      </c>
    </row>
    <row r="8233" spans="1:16" ht="76.5">
      <c r="A8233" s="126">
        <v>373</v>
      </c>
      <c r="B8233" s="126"/>
      <c r="C8233" s="127" t="s">
        <v>1273</v>
      </c>
      <c r="D8233" s="204">
        <v>43090</v>
      </c>
      <c r="E8233" s="126" t="s">
        <v>15234</v>
      </c>
      <c r="F8233" s="126" t="s">
        <v>1368</v>
      </c>
      <c r="G8233" s="126">
        <v>15989855</v>
      </c>
      <c r="H8233" s="126"/>
      <c r="I8233" s="130" t="s">
        <v>18114</v>
      </c>
      <c r="J8233" s="126"/>
      <c r="K8233" s="126"/>
      <c r="L8233" s="126"/>
      <c r="M8233" s="126"/>
      <c r="N8233" s="226">
        <v>0</v>
      </c>
      <c r="O8233" s="226">
        <v>719723.96</v>
      </c>
      <c r="P8233" s="126" t="s">
        <v>1331</v>
      </c>
    </row>
    <row r="8234" spans="1:16" ht="63.75">
      <c r="A8234" s="126" t="s">
        <v>620</v>
      </c>
      <c r="B8234" s="126"/>
      <c r="C8234" s="127" t="s">
        <v>714</v>
      </c>
      <c r="D8234" s="204">
        <v>43090</v>
      </c>
      <c r="E8234" s="126" t="s">
        <v>15235</v>
      </c>
      <c r="F8234" s="126" t="s">
        <v>6</v>
      </c>
      <c r="G8234" s="126">
        <v>922222</v>
      </c>
      <c r="H8234" s="126"/>
      <c r="I8234" s="130" t="s">
        <v>18115</v>
      </c>
      <c r="J8234" s="126"/>
      <c r="K8234" s="126"/>
      <c r="L8234" s="126"/>
      <c r="M8234" s="126"/>
      <c r="N8234" s="226">
        <v>0</v>
      </c>
      <c r="O8234" s="226">
        <v>205128.51</v>
      </c>
      <c r="P8234" s="126" t="s">
        <v>1331</v>
      </c>
    </row>
    <row r="8235" spans="1:16" ht="63.75">
      <c r="A8235" s="126">
        <v>222</v>
      </c>
      <c r="B8235" s="126"/>
      <c r="C8235" s="127" t="s">
        <v>765</v>
      </c>
      <c r="D8235" s="204">
        <v>43090</v>
      </c>
      <c r="E8235" s="126" t="s">
        <v>15236</v>
      </c>
      <c r="F8235" s="126" t="s">
        <v>6</v>
      </c>
      <c r="G8235" s="126">
        <v>907984</v>
      </c>
      <c r="H8235" s="126"/>
      <c r="I8235" s="130" t="s">
        <v>18116</v>
      </c>
      <c r="J8235" s="126"/>
      <c r="K8235" s="126"/>
      <c r="L8235" s="126"/>
      <c r="M8235" s="126"/>
      <c r="N8235" s="226">
        <v>0</v>
      </c>
      <c r="O8235" s="226">
        <v>34300</v>
      </c>
      <c r="P8235" s="126" t="s">
        <v>1331</v>
      </c>
    </row>
    <row r="8236" spans="1:16" ht="89.25">
      <c r="A8236" s="126">
        <v>25</v>
      </c>
      <c r="B8236" s="126"/>
      <c r="C8236" s="127" t="s">
        <v>695</v>
      </c>
      <c r="D8236" s="204">
        <v>43090</v>
      </c>
      <c r="E8236" s="126" t="s">
        <v>15237</v>
      </c>
      <c r="F8236" s="126" t="s">
        <v>6</v>
      </c>
      <c r="G8236" s="126">
        <v>908169</v>
      </c>
      <c r="H8236" s="126"/>
      <c r="I8236" s="130" t="s">
        <v>18117</v>
      </c>
      <c r="J8236" s="126"/>
      <c r="K8236" s="126"/>
      <c r="L8236" s="126"/>
      <c r="M8236" s="126"/>
      <c r="N8236" s="226">
        <v>0</v>
      </c>
      <c r="O8236" s="226">
        <v>163.69999999999999</v>
      </c>
      <c r="P8236" s="126" t="s">
        <v>1331</v>
      </c>
    </row>
    <row r="8237" spans="1:16" ht="76.5">
      <c r="A8237" s="126">
        <v>25</v>
      </c>
      <c r="B8237" s="126"/>
      <c r="C8237" s="127" t="s">
        <v>695</v>
      </c>
      <c r="D8237" s="204">
        <v>43090</v>
      </c>
      <c r="E8237" s="126" t="s">
        <v>15238</v>
      </c>
      <c r="F8237" s="126" t="s">
        <v>6</v>
      </c>
      <c r="G8237" s="126">
        <v>908171</v>
      </c>
      <c r="H8237" s="126"/>
      <c r="I8237" s="130" t="s">
        <v>18118</v>
      </c>
      <c r="J8237" s="126"/>
      <c r="K8237" s="126"/>
      <c r="L8237" s="126"/>
      <c r="M8237" s="126"/>
      <c r="N8237" s="226">
        <v>0</v>
      </c>
      <c r="O8237" s="226">
        <v>599261</v>
      </c>
      <c r="P8237" s="126" t="s">
        <v>1331</v>
      </c>
    </row>
    <row r="8238" spans="1:16" ht="89.25">
      <c r="A8238" s="126">
        <v>25</v>
      </c>
      <c r="B8238" s="126"/>
      <c r="C8238" s="127" t="s">
        <v>695</v>
      </c>
      <c r="D8238" s="204">
        <v>43090</v>
      </c>
      <c r="E8238" s="126" t="s">
        <v>15239</v>
      </c>
      <c r="F8238" s="126" t="s">
        <v>6</v>
      </c>
      <c r="G8238" s="126">
        <v>908176</v>
      </c>
      <c r="H8238" s="126"/>
      <c r="I8238" s="130" t="s">
        <v>18119</v>
      </c>
      <c r="J8238" s="126"/>
      <c r="K8238" s="126"/>
      <c r="L8238" s="126"/>
      <c r="M8238" s="126"/>
      <c r="N8238" s="226">
        <v>0</v>
      </c>
      <c r="O8238" s="226">
        <v>27806.7</v>
      </c>
      <c r="P8238" s="126" t="s">
        <v>1331</v>
      </c>
    </row>
    <row r="8239" spans="1:16" ht="51">
      <c r="A8239" s="126" t="s">
        <v>621</v>
      </c>
      <c r="B8239" s="126"/>
      <c r="C8239" s="127" t="s">
        <v>715</v>
      </c>
      <c r="D8239" s="204">
        <v>43090</v>
      </c>
      <c r="E8239" s="126" t="s">
        <v>15240</v>
      </c>
      <c r="F8239" s="126" t="s">
        <v>13</v>
      </c>
      <c r="G8239" s="126">
        <v>908187</v>
      </c>
      <c r="H8239" s="126"/>
      <c r="I8239" s="130" t="s">
        <v>18120</v>
      </c>
      <c r="J8239" s="126"/>
      <c r="K8239" s="126"/>
      <c r="L8239" s="126"/>
      <c r="M8239" s="126"/>
      <c r="N8239" s="226">
        <v>699.62</v>
      </c>
      <c r="O8239" s="226">
        <v>0</v>
      </c>
      <c r="P8239" s="126" t="s">
        <v>1331</v>
      </c>
    </row>
    <row r="8240" spans="1:16" ht="63.75">
      <c r="A8240" s="126" t="s">
        <v>621</v>
      </c>
      <c r="B8240" s="126"/>
      <c r="C8240" s="127" t="s">
        <v>715</v>
      </c>
      <c r="D8240" s="204">
        <v>43090</v>
      </c>
      <c r="E8240" s="126" t="s">
        <v>15241</v>
      </c>
      <c r="F8240" s="126" t="s">
        <v>11</v>
      </c>
      <c r="G8240" s="126">
        <v>908187</v>
      </c>
      <c r="H8240" s="126"/>
      <c r="I8240" s="130" t="s">
        <v>18121</v>
      </c>
      <c r="J8240" s="126"/>
      <c r="K8240" s="126"/>
      <c r="L8240" s="126"/>
      <c r="M8240" s="126"/>
      <c r="N8240" s="226">
        <v>270.62</v>
      </c>
      <c r="O8240" s="226">
        <v>0</v>
      </c>
      <c r="P8240" s="126" t="s">
        <v>1331</v>
      </c>
    </row>
    <row r="8241" spans="1:16" ht="89.25">
      <c r="A8241" s="126">
        <v>594</v>
      </c>
      <c r="B8241" s="126"/>
      <c r="C8241" s="127" t="s">
        <v>113</v>
      </c>
      <c r="D8241" s="204">
        <v>43090</v>
      </c>
      <c r="E8241" s="126" t="s">
        <v>15242</v>
      </c>
      <c r="F8241" s="126" t="s">
        <v>15</v>
      </c>
      <c r="G8241" s="126">
        <v>3929</v>
      </c>
      <c r="H8241" s="126"/>
      <c r="I8241" s="130" t="s">
        <v>18122</v>
      </c>
      <c r="J8241" s="126"/>
      <c r="K8241" s="126"/>
      <c r="L8241" s="126"/>
      <c r="M8241" s="126"/>
      <c r="N8241" s="226">
        <v>649.5</v>
      </c>
      <c r="O8241" s="226">
        <v>0</v>
      </c>
      <c r="P8241" s="126" t="s">
        <v>1331</v>
      </c>
    </row>
    <row r="8242" spans="1:16" ht="89.25">
      <c r="A8242" s="126">
        <v>594</v>
      </c>
      <c r="B8242" s="126"/>
      <c r="C8242" s="127" t="s">
        <v>113</v>
      </c>
      <c r="D8242" s="204">
        <v>43090</v>
      </c>
      <c r="E8242" s="126" t="s">
        <v>15243</v>
      </c>
      <c r="F8242" s="126" t="s">
        <v>15</v>
      </c>
      <c r="G8242" s="126">
        <v>3930</v>
      </c>
      <c r="H8242" s="126"/>
      <c r="I8242" s="130" t="s">
        <v>18123</v>
      </c>
      <c r="J8242" s="126"/>
      <c r="K8242" s="126"/>
      <c r="L8242" s="126"/>
      <c r="M8242" s="126"/>
      <c r="N8242" s="226">
        <v>304.70999999999998</v>
      </c>
      <c r="O8242" s="226">
        <v>0</v>
      </c>
      <c r="P8242" s="126" t="s">
        <v>1331</v>
      </c>
    </row>
    <row r="8243" spans="1:16" ht="89.25">
      <c r="A8243" s="126">
        <v>594</v>
      </c>
      <c r="B8243" s="126"/>
      <c r="C8243" s="127" t="s">
        <v>113</v>
      </c>
      <c r="D8243" s="204">
        <v>43090</v>
      </c>
      <c r="E8243" s="126" t="s">
        <v>15244</v>
      </c>
      <c r="F8243" s="126" t="s">
        <v>15</v>
      </c>
      <c r="G8243" s="126">
        <v>3931</v>
      </c>
      <c r="H8243" s="126"/>
      <c r="I8243" s="130" t="s">
        <v>18124</v>
      </c>
      <c r="J8243" s="126"/>
      <c r="K8243" s="126"/>
      <c r="L8243" s="126"/>
      <c r="M8243" s="126"/>
      <c r="N8243" s="226">
        <v>517.71</v>
      </c>
      <c r="O8243" s="226">
        <v>0</v>
      </c>
      <c r="P8243" s="126" t="s">
        <v>1331</v>
      </c>
    </row>
    <row r="8244" spans="1:16" ht="102">
      <c r="A8244" s="126">
        <v>513</v>
      </c>
      <c r="B8244" s="126"/>
      <c r="C8244" s="127" t="s">
        <v>201</v>
      </c>
      <c r="D8244" s="204">
        <v>43090</v>
      </c>
      <c r="E8244" s="126" t="s">
        <v>15245</v>
      </c>
      <c r="F8244" s="126" t="s">
        <v>15</v>
      </c>
      <c r="G8244" s="126">
        <v>3936</v>
      </c>
      <c r="H8244" s="126"/>
      <c r="I8244" s="130" t="s">
        <v>18125</v>
      </c>
      <c r="J8244" s="126"/>
      <c r="K8244" s="126"/>
      <c r="L8244" s="126"/>
      <c r="M8244" s="126"/>
      <c r="N8244" s="226">
        <v>39275.269999999997</v>
      </c>
      <c r="O8244" s="226">
        <v>0</v>
      </c>
      <c r="P8244" s="126" t="s">
        <v>1331</v>
      </c>
    </row>
    <row r="8245" spans="1:16" ht="89.25">
      <c r="A8245" s="126">
        <v>594</v>
      </c>
      <c r="B8245" s="126"/>
      <c r="C8245" s="127" t="s">
        <v>113</v>
      </c>
      <c r="D8245" s="204">
        <v>43090</v>
      </c>
      <c r="E8245" s="126" t="s">
        <v>15246</v>
      </c>
      <c r="F8245" s="126" t="s">
        <v>15</v>
      </c>
      <c r="G8245" s="126">
        <v>3933</v>
      </c>
      <c r="H8245" s="126"/>
      <c r="I8245" s="130" t="s">
        <v>18126</v>
      </c>
      <c r="J8245" s="126"/>
      <c r="K8245" s="126"/>
      <c r="L8245" s="126"/>
      <c r="M8245" s="126"/>
      <c r="N8245" s="226">
        <v>1796.42</v>
      </c>
      <c r="O8245" s="226">
        <v>0</v>
      </c>
      <c r="P8245" s="126" t="s">
        <v>1331</v>
      </c>
    </row>
    <row r="8246" spans="1:16" ht="89.25">
      <c r="A8246" s="126">
        <v>594</v>
      </c>
      <c r="B8246" s="126"/>
      <c r="C8246" s="127" t="s">
        <v>113</v>
      </c>
      <c r="D8246" s="204">
        <v>43090</v>
      </c>
      <c r="E8246" s="126" t="s">
        <v>15247</v>
      </c>
      <c r="F8246" s="126" t="s">
        <v>15</v>
      </c>
      <c r="G8246" s="126">
        <v>3932</v>
      </c>
      <c r="H8246" s="126"/>
      <c r="I8246" s="130" t="s">
        <v>18127</v>
      </c>
      <c r="J8246" s="126"/>
      <c r="K8246" s="126"/>
      <c r="L8246" s="126"/>
      <c r="M8246" s="126"/>
      <c r="N8246" s="226">
        <v>944.06</v>
      </c>
      <c r="O8246" s="226">
        <v>0</v>
      </c>
      <c r="P8246" s="126" t="s">
        <v>1331</v>
      </c>
    </row>
    <row r="8247" spans="1:16" ht="51">
      <c r="A8247" s="126">
        <v>513</v>
      </c>
      <c r="B8247" s="126"/>
      <c r="C8247" s="127" t="s">
        <v>201</v>
      </c>
      <c r="D8247" s="204">
        <v>43090</v>
      </c>
      <c r="E8247" s="126" t="s">
        <v>15248</v>
      </c>
      <c r="F8247" s="126" t="s">
        <v>15</v>
      </c>
      <c r="G8247" s="126">
        <v>624733</v>
      </c>
      <c r="H8247" s="126"/>
      <c r="I8247" s="130" t="s">
        <v>8631</v>
      </c>
      <c r="J8247" s="126"/>
      <c r="K8247" s="126"/>
      <c r="L8247" s="126"/>
      <c r="M8247" s="126"/>
      <c r="N8247" s="226">
        <v>50</v>
      </c>
      <c r="O8247" s="226">
        <v>0</v>
      </c>
      <c r="P8247" s="126" t="s">
        <v>1331</v>
      </c>
    </row>
    <row r="8248" spans="1:16" ht="63.75">
      <c r="A8248" s="126">
        <v>10</v>
      </c>
      <c r="B8248" s="126"/>
      <c r="C8248" s="127" t="s">
        <v>691</v>
      </c>
      <c r="D8248" s="204">
        <v>43090</v>
      </c>
      <c r="E8248" s="126" t="s">
        <v>15249</v>
      </c>
      <c r="F8248" s="126" t="s">
        <v>15</v>
      </c>
      <c r="G8248" s="126">
        <v>624954</v>
      </c>
      <c r="H8248" s="126"/>
      <c r="I8248" s="130" t="s">
        <v>18128</v>
      </c>
      <c r="J8248" s="126"/>
      <c r="K8248" s="126"/>
      <c r="L8248" s="126"/>
      <c r="M8248" s="126"/>
      <c r="N8248" s="226">
        <v>50</v>
      </c>
      <c r="O8248" s="226">
        <v>0</v>
      </c>
      <c r="P8248" s="126" t="s">
        <v>1331</v>
      </c>
    </row>
    <row r="8249" spans="1:16" ht="102">
      <c r="A8249" s="126">
        <v>513</v>
      </c>
      <c r="B8249" s="126"/>
      <c r="C8249" s="127" t="s">
        <v>201</v>
      </c>
      <c r="D8249" s="204">
        <v>43090</v>
      </c>
      <c r="E8249" s="126" t="s">
        <v>15250</v>
      </c>
      <c r="F8249" s="126" t="s">
        <v>15</v>
      </c>
      <c r="G8249" s="126">
        <v>3935</v>
      </c>
      <c r="H8249" s="126"/>
      <c r="I8249" s="130" t="s">
        <v>18129</v>
      </c>
      <c r="J8249" s="126"/>
      <c r="K8249" s="126"/>
      <c r="L8249" s="126"/>
      <c r="M8249" s="126"/>
      <c r="N8249" s="226">
        <v>116536.64</v>
      </c>
      <c r="O8249" s="226">
        <v>0</v>
      </c>
      <c r="P8249" s="126" t="s">
        <v>1331</v>
      </c>
    </row>
    <row r="8250" spans="1:16" ht="38.25">
      <c r="A8250" s="126">
        <v>47</v>
      </c>
      <c r="B8250" s="126"/>
      <c r="C8250" s="127" t="s">
        <v>700</v>
      </c>
      <c r="D8250" s="204">
        <v>43090</v>
      </c>
      <c r="E8250" s="126" t="s">
        <v>15251</v>
      </c>
      <c r="F8250" s="126" t="s">
        <v>15</v>
      </c>
      <c r="G8250" s="126">
        <v>625170</v>
      </c>
      <c r="H8250" s="126"/>
      <c r="I8250" s="130" t="s">
        <v>18130</v>
      </c>
      <c r="J8250" s="126"/>
      <c r="K8250" s="126"/>
      <c r="L8250" s="126"/>
      <c r="M8250" s="126"/>
      <c r="N8250" s="226">
        <v>50</v>
      </c>
      <c r="O8250" s="226">
        <v>0</v>
      </c>
      <c r="P8250" s="126" t="s">
        <v>1331</v>
      </c>
    </row>
    <row r="8251" spans="1:16" ht="38.25">
      <c r="A8251" s="126">
        <v>47</v>
      </c>
      <c r="B8251" s="126"/>
      <c r="C8251" s="127" t="s">
        <v>700</v>
      </c>
      <c r="D8251" s="204">
        <v>43090</v>
      </c>
      <c r="E8251" s="126" t="s">
        <v>15252</v>
      </c>
      <c r="F8251" s="126" t="s">
        <v>15</v>
      </c>
      <c r="G8251" s="126">
        <v>625172</v>
      </c>
      <c r="H8251" s="126"/>
      <c r="I8251" s="130" t="s">
        <v>18130</v>
      </c>
      <c r="J8251" s="126"/>
      <c r="K8251" s="126"/>
      <c r="L8251" s="126"/>
      <c r="M8251" s="126"/>
      <c r="N8251" s="226">
        <v>50</v>
      </c>
      <c r="O8251" s="226">
        <v>0</v>
      </c>
      <c r="P8251" s="126" t="s">
        <v>1331</v>
      </c>
    </row>
    <row r="8252" spans="1:16" ht="51">
      <c r="A8252" s="126">
        <v>513</v>
      </c>
      <c r="B8252" s="126"/>
      <c r="C8252" s="127" t="s">
        <v>201</v>
      </c>
      <c r="D8252" s="204">
        <v>43090</v>
      </c>
      <c r="E8252" s="126" t="s">
        <v>15253</v>
      </c>
      <c r="F8252" s="126" t="s">
        <v>15</v>
      </c>
      <c r="G8252" s="126">
        <v>625176</v>
      </c>
      <c r="H8252" s="126"/>
      <c r="I8252" s="130" t="s">
        <v>8059</v>
      </c>
      <c r="J8252" s="126"/>
      <c r="K8252" s="126"/>
      <c r="L8252" s="126"/>
      <c r="M8252" s="126"/>
      <c r="N8252" s="226">
        <v>50</v>
      </c>
      <c r="O8252" s="226">
        <v>0</v>
      </c>
      <c r="P8252" s="126" t="s">
        <v>1331</v>
      </c>
    </row>
    <row r="8253" spans="1:16" ht="51">
      <c r="A8253" s="126">
        <v>513</v>
      </c>
      <c r="B8253" s="126"/>
      <c r="C8253" s="127" t="s">
        <v>201</v>
      </c>
      <c r="D8253" s="204">
        <v>43090</v>
      </c>
      <c r="E8253" s="126" t="s">
        <v>15254</v>
      </c>
      <c r="F8253" s="126" t="s">
        <v>15</v>
      </c>
      <c r="G8253" s="126">
        <v>625299</v>
      </c>
      <c r="H8253" s="126"/>
      <c r="I8253" s="130" t="s">
        <v>18131</v>
      </c>
      <c r="J8253" s="126"/>
      <c r="K8253" s="126"/>
      <c r="L8253" s="126"/>
      <c r="M8253" s="126"/>
      <c r="N8253" s="226">
        <v>50</v>
      </c>
      <c r="O8253" s="226">
        <v>0</v>
      </c>
      <c r="P8253" s="126" t="s">
        <v>1331</v>
      </c>
    </row>
    <row r="8254" spans="1:16" ht="63.75">
      <c r="A8254" s="126">
        <v>222</v>
      </c>
      <c r="B8254" s="126"/>
      <c r="C8254" s="127" t="s">
        <v>765</v>
      </c>
      <c r="D8254" s="204">
        <v>43090</v>
      </c>
      <c r="E8254" s="126" t="s">
        <v>15255</v>
      </c>
      <c r="F8254" s="126" t="s">
        <v>11</v>
      </c>
      <c r="G8254" s="126">
        <v>907984</v>
      </c>
      <c r="H8254" s="126"/>
      <c r="I8254" s="130" t="s">
        <v>18132</v>
      </c>
      <c r="J8254" s="126"/>
      <c r="K8254" s="126"/>
      <c r="L8254" s="126"/>
      <c r="M8254" s="126"/>
      <c r="N8254" s="226">
        <v>50</v>
      </c>
      <c r="O8254" s="226">
        <v>0</v>
      </c>
      <c r="P8254" s="126" t="s">
        <v>1331</v>
      </c>
    </row>
    <row r="8255" spans="1:16" ht="76.5">
      <c r="A8255" s="126">
        <v>78</v>
      </c>
      <c r="B8255" s="126"/>
      <c r="C8255" s="127" t="s">
        <v>1585</v>
      </c>
      <c r="D8255" s="204">
        <v>43090</v>
      </c>
      <c r="E8255" s="126" t="s">
        <v>15256</v>
      </c>
      <c r="F8255" s="126" t="s">
        <v>11</v>
      </c>
      <c r="G8255" s="126">
        <v>907991</v>
      </c>
      <c r="H8255" s="126"/>
      <c r="I8255" s="130" t="s">
        <v>18133</v>
      </c>
      <c r="J8255" s="126"/>
      <c r="K8255" s="126"/>
      <c r="L8255" s="126"/>
      <c r="M8255" s="126"/>
      <c r="N8255" s="226">
        <v>6776.78</v>
      </c>
      <c r="O8255" s="226">
        <v>0</v>
      </c>
      <c r="P8255" s="126" t="s">
        <v>1331</v>
      </c>
    </row>
    <row r="8256" spans="1:16" ht="76.5">
      <c r="A8256" s="126">
        <v>132</v>
      </c>
      <c r="B8256" s="126"/>
      <c r="C8256" s="127" t="s">
        <v>729</v>
      </c>
      <c r="D8256" s="204">
        <v>43090</v>
      </c>
      <c r="E8256" s="126" t="s">
        <v>15257</v>
      </c>
      <c r="F8256" s="126" t="s">
        <v>11</v>
      </c>
      <c r="G8256" s="126">
        <v>908016</v>
      </c>
      <c r="H8256" s="126"/>
      <c r="I8256" s="130" t="s">
        <v>18134</v>
      </c>
      <c r="J8256" s="126"/>
      <c r="K8256" s="126"/>
      <c r="L8256" s="126"/>
      <c r="M8256" s="126"/>
      <c r="N8256" s="226">
        <v>270</v>
      </c>
      <c r="O8256" s="226">
        <v>0</v>
      </c>
      <c r="P8256" s="126" t="s">
        <v>1331</v>
      </c>
    </row>
    <row r="8257" spans="1:16" ht="38.25">
      <c r="A8257" s="126">
        <v>117</v>
      </c>
      <c r="B8257" s="126"/>
      <c r="C8257" s="127" t="s">
        <v>723</v>
      </c>
      <c r="D8257" s="204">
        <v>43090</v>
      </c>
      <c r="E8257" s="126" t="s">
        <v>15258</v>
      </c>
      <c r="F8257" s="126" t="s">
        <v>11</v>
      </c>
      <c r="G8257" s="126">
        <v>908018</v>
      </c>
      <c r="H8257" s="126"/>
      <c r="I8257" s="130" t="s">
        <v>18135</v>
      </c>
      <c r="J8257" s="126"/>
      <c r="K8257" s="126"/>
      <c r="L8257" s="126"/>
      <c r="M8257" s="126"/>
      <c r="N8257" s="226">
        <v>50</v>
      </c>
      <c r="O8257" s="226">
        <v>0</v>
      </c>
      <c r="P8257" s="126" t="s">
        <v>1331</v>
      </c>
    </row>
    <row r="8258" spans="1:16" ht="63.75">
      <c r="A8258" s="126" t="s">
        <v>621</v>
      </c>
      <c r="B8258" s="126"/>
      <c r="C8258" s="127" t="s">
        <v>715</v>
      </c>
      <c r="D8258" s="204">
        <v>43090</v>
      </c>
      <c r="E8258" s="126" t="s">
        <v>15259</v>
      </c>
      <c r="F8258" s="126" t="s">
        <v>13</v>
      </c>
      <c r="G8258" s="126">
        <v>908035</v>
      </c>
      <c r="H8258" s="126"/>
      <c r="I8258" s="130" t="s">
        <v>18136</v>
      </c>
      <c r="J8258" s="126"/>
      <c r="K8258" s="126"/>
      <c r="L8258" s="126"/>
      <c r="M8258" s="126"/>
      <c r="N8258" s="226">
        <v>2263843.27</v>
      </c>
      <c r="O8258" s="226">
        <v>0</v>
      </c>
      <c r="P8258" s="126" t="s">
        <v>1331</v>
      </c>
    </row>
    <row r="8259" spans="1:16" ht="63.75">
      <c r="A8259" s="126" t="s">
        <v>621</v>
      </c>
      <c r="B8259" s="126"/>
      <c r="C8259" s="127" t="s">
        <v>715</v>
      </c>
      <c r="D8259" s="204">
        <v>43090</v>
      </c>
      <c r="E8259" s="126" t="s">
        <v>15260</v>
      </c>
      <c r="F8259" s="126" t="s">
        <v>11</v>
      </c>
      <c r="G8259" s="126">
        <v>908035</v>
      </c>
      <c r="H8259" s="126"/>
      <c r="I8259" s="130" t="s">
        <v>18137</v>
      </c>
      <c r="J8259" s="126"/>
      <c r="K8259" s="126"/>
      <c r="L8259" s="126"/>
      <c r="M8259" s="126"/>
      <c r="N8259" s="226">
        <v>50</v>
      </c>
      <c r="O8259" s="226">
        <v>0</v>
      </c>
      <c r="P8259" s="126" t="s">
        <v>1331</v>
      </c>
    </row>
    <row r="8260" spans="1:16" ht="76.5">
      <c r="A8260" s="126">
        <v>117</v>
      </c>
      <c r="B8260" s="126"/>
      <c r="C8260" s="127" t="s">
        <v>723</v>
      </c>
      <c r="D8260" s="204">
        <v>43090</v>
      </c>
      <c r="E8260" s="126" t="s">
        <v>15261</v>
      </c>
      <c r="F8260" s="126" t="s">
        <v>11</v>
      </c>
      <c r="G8260" s="126">
        <v>908038</v>
      </c>
      <c r="H8260" s="126"/>
      <c r="I8260" s="130" t="s">
        <v>18138</v>
      </c>
      <c r="J8260" s="126"/>
      <c r="K8260" s="126"/>
      <c r="L8260" s="126"/>
      <c r="M8260" s="126"/>
      <c r="N8260" s="226">
        <v>50</v>
      </c>
      <c r="O8260" s="226">
        <v>0</v>
      </c>
      <c r="P8260" s="126" t="s">
        <v>1331</v>
      </c>
    </row>
    <row r="8261" spans="1:16" ht="63.75">
      <c r="A8261" s="126">
        <v>513</v>
      </c>
      <c r="B8261" s="126"/>
      <c r="C8261" s="127" t="s">
        <v>201</v>
      </c>
      <c r="D8261" s="204">
        <v>43090</v>
      </c>
      <c r="E8261" s="126" t="s">
        <v>15262</v>
      </c>
      <c r="F8261" s="126" t="s">
        <v>11</v>
      </c>
      <c r="G8261" s="126">
        <v>908137</v>
      </c>
      <c r="H8261" s="126"/>
      <c r="I8261" s="130" t="s">
        <v>18139</v>
      </c>
      <c r="J8261" s="126"/>
      <c r="K8261" s="126"/>
      <c r="L8261" s="126"/>
      <c r="M8261" s="126"/>
      <c r="N8261" s="226">
        <v>270</v>
      </c>
      <c r="O8261" s="226">
        <v>0</v>
      </c>
      <c r="P8261" s="126" t="s">
        <v>1331</v>
      </c>
    </row>
    <row r="8262" spans="1:16" ht="63.75">
      <c r="A8262" s="126" t="s">
        <v>621</v>
      </c>
      <c r="B8262" s="126"/>
      <c r="C8262" s="127" t="s">
        <v>715</v>
      </c>
      <c r="D8262" s="204">
        <v>43090</v>
      </c>
      <c r="E8262" s="126" t="s">
        <v>15263</v>
      </c>
      <c r="F8262" s="126" t="s">
        <v>11</v>
      </c>
      <c r="G8262" s="126">
        <v>908174</v>
      </c>
      <c r="H8262" s="126"/>
      <c r="I8262" s="130" t="s">
        <v>18140</v>
      </c>
      <c r="J8262" s="126"/>
      <c r="K8262" s="126"/>
      <c r="L8262" s="126"/>
      <c r="M8262" s="126"/>
      <c r="N8262" s="226">
        <v>50</v>
      </c>
      <c r="O8262" s="226">
        <v>0</v>
      </c>
      <c r="P8262" s="126" t="s">
        <v>1331</v>
      </c>
    </row>
    <row r="8263" spans="1:16" ht="38.25">
      <c r="A8263" s="126">
        <v>117</v>
      </c>
      <c r="B8263" s="126"/>
      <c r="C8263" s="127" t="s">
        <v>723</v>
      </c>
      <c r="D8263" s="204">
        <v>43090</v>
      </c>
      <c r="E8263" s="126" t="s">
        <v>15264</v>
      </c>
      <c r="F8263" s="126" t="s">
        <v>11</v>
      </c>
      <c r="G8263" s="126">
        <v>908185</v>
      </c>
      <c r="H8263" s="126"/>
      <c r="I8263" s="130" t="s">
        <v>18141</v>
      </c>
      <c r="J8263" s="126"/>
      <c r="K8263" s="126"/>
      <c r="L8263" s="126"/>
      <c r="M8263" s="126"/>
      <c r="N8263" s="226">
        <v>50</v>
      </c>
      <c r="O8263" s="226">
        <v>0</v>
      </c>
      <c r="P8263" s="126" t="s">
        <v>1331</v>
      </c>
    </row>
    <row r="8264" spans="1:16" ht="38.25">
      <c r="A8264" s="126">
        <v>35</v>
      </c>
      <c r="B8264" s="126"/>
      <c r="C8264" s="127" t="s">
        <v>697</v>
      </c>
      <c r="D8264" s="204">
        <v>43091</v>
      </c>
      <c r="E8264" s="126" t="s">
        <v>15265</v>
      </c>
      <c r="F8264" s="126" t="s">
        <v>6</v>
      </c>
      <c r="G8264" s="126">
        <v>73579</v>
      </c>
      <c r="H8264" s="126"/>
      <c r="I8264" s="130" t="s">
        <v>12181</v>
      </c>
      <c r="J8264" s="126"/>
      <c r="K8264" s="126"/>
      <c r="L8264" s="126"/>
      <c r="M8264" s="126"/>
      <c r="N8264" s="226">
        <v>0</v>
      </c>
      <c r="O8264" s="226">
        <v>39022992</v>
      </c>
      <c r="P8264" s="126" t="s">
        <v>1331</v>
      </c>
    </row>
    <row r="8265" spans="1:16" ht="76.5">
      <c r="A8265" s="126" t="s">
        <v>623</v>
      </c>
      <c r="B8265" s="126"/>
      <c r="C8265" s="127" t="s">
        <v>716</v>
      </c>
      <c r="D8265" s="204">
        <v>43091</v>
      </c>
      <c r="E8265" s="126" t="s">
        <v>15266</v>
      </c>
      <c r="F8265" s="126" t="s">
        <v>1260</v>
      </c>
      <c r="G8265" s="126">
        <v>16032213</v>
      </c>
      <c r="H8265" s="126"/>
      <c r="I8265" s="130" t="s">
        <v>18142</v>
      </c>
      <c r="J8265" s="126"/>
      <c r="K8265" s="126"/>
      <c r="L8265" s="126"/>
      <c r="M8265" s="126"/>
      <c r="N8265" s="226">
        <v>0</v>
      </c>
      <c r="O8265" s="226">
        <v>166462.25</v>
      </c>
      <c r="P8265" s="126" t="s">
        <v>1331</v>
      </c>
    </row>
    <row r="8266" spans="1:16" ht="89.25">
      <c r="A8266" s="126">
        <v>598</v>
      </c>
      <c r="B8266" s="126"/>
      <c r="C8266" s="127" t="s">
        <v>15751</v>
      </c>
      <c r="D8266" s="204">
        <v>43091</v>
      </c>
      <c r="E8266" s="126" t="s">
        <v>15267</v>
      </c>
      <c r="F8266" s="126" t="s">
        <v>6</v>
      </c>
      <c r="G8266" s="126">
        <v>908290</v>
      </c>
      <c r="H8266" s="126"/>
      <c r="I8266" s="130" t="s">
        <v>18143</v>
      </c>
      <c r="J8266" s="126"/>
      <c r="K8266" s="126"/>
      <c r="L8266" s="126"/>
      <c r="M8266" s="126"/>
      <c r="N8266" s="226">
        <v>0</v>
      </c>
      <c r="O8266" s="226">
        <v>8000000</v>
      </c>
      <c r="P8266" s="126" t="s">
        <v>1331</v>
      </c>
    </row>
    <row r="8267" spans="1:16" ht="76.5">
      <c r="A8267" s="126" t="s">
        <v>621</v>
      </c>
      <c r="B8267" s="126"/>
      <c r="C8267" s="127" t="s">
        <v>715</v>
      </c>
      <c r="D8267" s="204">
        <v>43091</v>
      </c>
      <c r="E8267" s="126" t="s">
        <v>15268</v>
      </c>
      <c r="F8267" s="126" t="s">
        <v>6</v>
      </c>
      <c r="G8267" s="126">
        <v>908316</v>
      </c>
      <c r="H8267" s="126"/>
      <c r="I8267" s="130" t="s">
        <v>18144</v>
      </c>
      <c r="J8267" s="126"/>
      <c r="K8267" s="126"/>
      <c r="L8267" s="126"/>
      <c r="M8267" s="126"/>
      <c r="N8267" s="226">
        <v>0</v>
      </c>
      <c r="O8267" s="226">
        <v>97324.9</v>
      </c>
      <c r="P8267" s="126" t="s">
        <v>1331</v>
      </c>
    </row>
    <row r="8268" spans="1:16" ht="76.5">
      <c r="A8268" s="126">
        <v>25</v>
      </c>
      <c r="B8268" s="126"/>
      <c r="C8268" s="127" t="s">
        <v>695</v>
      </c>
      <c r="D8268" s="204">
        <v>43091</v>
      </c>
      <c r="E8268" s="126" t="s">
        <v>15269</v>
      </c>
      <c r="F8268" s="126" t="s">
        <v>6</v>
      </c>
      <c r="G8268" s="126">
        <v>908374</v>
      </c>
      <c r="H8268" s="126"/>
      <c r="I8268" s="130" t="s">
        <v>18145</v>
      </c>
      <c r="J8268" s="126"/>
      <c r="K8268" s="126"/>
      <c r="L8268" s="126"/>
      <c r="M8268" s="126"/>
      <c r="N8268" s="226">
        <v>0</v>
      </c>
      <c r="O8268" s="226">
        <v>600000</v>
      </c>
      <c r="P8268" s="126" t="s">
        <v>1331</v>
      </c>
    </row>
    <row r="8269" spans="1:16" ht="76.5">
      <c r="A8269" s="126">
        <v>25</v>
      </c>
      <c r="B8269" s="126"/>
      <c r="C8269" s="127" t="s">
        <v>695</v>
      </c>
      <c r="D8269" s="204">
        <v>43091</v>
      </c>
      <c r="E8269" s="126" t="s">
        <v>15270</v>
      </c>
      <c r="F8269" s="126" t="s">
        <v>1368</v>
      </c>
      <c r="G8269" s="126">
        <v>16057824</v>
      </c>
      <c r="H8269" s="126"/>
      <c r="I8269" s="130" t="s">
        <v>18146</v>
      </c>
      <c r="J8269" s="126"/>
      <c r="K8269" s="126"/>
      <c r="L8269" s="126"/>
      <c r="M8269" s="126"/>
      <c r="N8269" s="226">
        <v>340018.97</v>
      </c>
      <c r="O8269" s="226">
        <v>0</v>
      </c>
      <c r="P8269" s="126" t="s">
        <v>1331</v>
      </c>
    </row>
    <row r="8270" spans="1:16" ht="76.5">
      <c r="A8270" s="126">
        <v>25</v>
      </c>
      <c r="B8270" s="126"/>
      <c r="C8270" s="127" t="s">
        <v>695</v>
      </c>
      <c r="D8270" s="204">
        <v>43091</v>
      </c>
      <c r="E8270" s="126" t="s">
        <v>15271</v>
      </c>
      <c r="F8270" s="126" t="s">
        <v>1368</v>
      </c>
      <c r="G8270" s="126">
        <v>16009923</v>
      </c>
      <c r="H8270" s="126"/>
      <c r="I8270" s="130" t="s">
        <v>18147</v>
      </c>
      <c r="J8270" s="126"/>
      <c r="K8270" s="126"/>
      <c r="L8270" s="126"/>
      <c r="M8270" s="126"/>
      <c r="N8270" s="226">
        <v>1066811.04</v>
      </c>
      <c r="O8270" s="226">
        <v>0</v>
      </c>
      <c r="P8270" s="126" t="s">
        <v>1331</v>
      </c>
    </row>
    <row r="8271" spans="1:16" ht="76.5">
      <c r="A8271" s="126">
        <v>25</v>
      </c>
      <c r="B8271" s="126"/>
      <c r="C8271" s="127" t="s">
        <v>695</v>
      </c>
      <c r="D8271" s="204">
        <v>43091</v>
      </c>
      <c r="E8271" s="126" t="s">
        <v>15272</v>
      </c>
      <c r="F8271" s="126" t="s">
        <v>1368</v>
      </c>
      <c r="G8271" s="126">
        <v>16063634</v>
      </c>
      <c r="H8271" s="126"/>
      <c r="I8271" s="130" t="s">
        <v>18148</v>
      </c>
      <c r="J8271" s="126"/>
      <c r="K8271" s="126"/>
      <c r="L8271" s="126"/>
      <c r="M8271" s="126"/>
      <c r="N8271" s="226">
        <v>500211.8</v>
      </c>
      <c r="O8271" s="226">
        <v>0</v>
      </c>
      <c r="P8271" s="126" t="s">
        <v>1331</v>
      </c>
    </row>
    <row r="8272" spans="1:16" ht="76.5">
      <c r="A8272" s="126">
        <v>25</v>
      </c>
      <c r="B8272" s="126"/>
      <c r="C8272" s="127" t="s">
        <v>695</v>
      </c>
      <c r="D8272" s="204">
        <v>43091</v>
      </c>
      <c r="E8272" s="126" t="s">
        <v>15273</v>
      </c>
      <c r="F8272" s="126" t="s">
        <v>1368</v>
      </c>
      <c r="G8272" s="126">
        <v>16062867</v>
      </c>
      <c r="H8272" s="126"/>
      <c r="I8272" s="130" t="s">
        <v>18149</v>
      </c>
      <c r="J8272" s="126"/>
      <c r="K8272" s="126"/>
      <c r="L8272" s="126"/>
      <c r="M8272" s="126"/>
      <c r="N8272" s="226">
        <v>5734226.3099999996</v>
      </c>
      <c r="O8272" s="226">
        <v>0</v>
      </c>
      <c r="P8272" s="126" t="s">
        <v>1331</v>
      </c>
    </row>
    <row r="8273" spans="1:16" ht="76.5">
      <c r="A8273" s="126">
        <v>25</v>
      </c>
      <c r="B8273" s="126"/>
      <c r="C8273" s="127" t="s">
        <v>695</v>
      </c>
      <c r="D8273" s="204">
        <v>43091</v>
      </c>
      <c r="E8273" s="126" t="s">
        <v>15274</v>
      </c>
      <c r="F8273" s="126" t="s">
        <v>1368</v>
      </c>
      <c r="G8273" s="126">
        <v>16061204</v>
      </c>
      <c r="H8273" s="126"/>
      <c r="I8273" s="130" t="s">
        <v>18150</v>
      </c>
      <c r="J8273" s="126"/>
      <c r="K8273" s="126"/>
      <c r="L8273" s="126"/>
      <c r="M8273" s="126"/>
      <c r="N8273" s="226">
        <v>75031.59</v>
      </c>
      <c r="O8273" s="226">
        <v>0</v>
      </c>
      <c r="P8273" s="126" t="s">
        <v>1331</v>
      </c>
    </row>
    <row r="8274" spans="1:16" ht="76.5">
      <c r="A8274" s="126">
        <v>25</v>
      </c>
      <c r="B8274" s="126"/>
      <c r="C8274" s="127" t="s">
        <v>695</v>
      </c>
      <c r="D8274" s="204">
        <v>43091</v>
      </c>
      <c r="E8274" s="126" t="s">
        <v>15275</v>
      </c>
      <c r="F8274" s="126" t="s">
        <v>1368</v>
      </c>
      <c r="G8274" s="126">
        <v>16060484</v>
      </c>
      <c r="H8274" s="126"/>
      <c r="I8274" s="130" t="s">
        <v>18151</v>
      </c>
      <c r="J8274" s="126"/>
      <c r="K8274" s="126"/>
      <c r="L8274" s="126"/>
      <c r="M8274" s="126"/>
      <c r="N8274" s="226">
        <v>151391.76999999999</v>
      </c>
      <c r="O8274" s="226">
        <v>0</v>
      </c>
      <c r="P8274" s="126" t="s">
        <v>1331</v>
      </c>
    </row>
    <row r="8275" spans="1:16" ht="76.5">
      <c r="A8275" s="126">
        <v>25</v>
      </c>
      <c r="B8275" s="126"/>
      <c r="C8275" s="127" t="s">
        <v>695</v>
      </c>
      <c r="D8275" s="204">
        <v>43091</v>
      </c>
      <c r="E8275" s="126" t="s">
        <v>15276</v>
      </c>
      <c r="F8275" s="126" t="s">
        <v>1368</v>
      </c>
      <c r="G8275" s="126">
        <v>16059008</v>
      </c>
      <c r="H8275" s="126"/>
      <c r="I8275" s="130" t="s">
        <v>18152</v>
      </c>
      <c r="J8275" s="126"/>
      <c r="K8275" s="126"/>
      <c r="L8275" s="126"/>
      <c r="M8275" s="126"/>
      <c r="N8275" s="226">
        <v>268463.40000000002</v>
      </c>
      <c r="O8275" s="226">
        <v>0</v>
      </c>
      <c r="P8275" s="126" t="s">
        <v>1331</v>
      </c>
    </row>
    <row r="8276" spans="1:16" ht="76.5">
      <c r="A8276" s="126">
        <v>25</v>
      </c>
      <c r="B8276" s="126"/>
      <c r="C8276" s="127" t="s">
        <v>695</v>
      </c>
      <c r="D8276" s="204">
        <v>43091</v>
      </c>
      <c r="E8276" s="126" t="s">
        <v>15277</v>
      </c>
      <c r="F8276" s="126" t="s">
        <v>1368</v>
      </c>
      <c r="G8276" s="126">
        <v>16057879</v>
      </c>
      <c r="H8276" s="126"/>
      <c r="I8276" s="130" t="s">
        <v>18153</v>
      </c>
      <c r="J8276" s="126"/>
      <c r="K8276" s="126"/>
      <c r="L8276" s="126"/>
      <c r="M8276" s="126"/>
      <c r="N8276" s="226">
        <v>164549.34</v>
      </c>
      <c r="O8276" s="226">
        <v>0</v>
      </c>
      <c r="P8276" s="126" t="s">
        <v>1331</v>
      </c>
    </row>
    <row r="8277" spans="1:16" ht="76.5">
      <c r="A8277" s="126">
        <v>25</v>
      </c>
      <c r="B8277" s="126"/>
      <c r="C8277" s="127" t="s">
        <v>695</v>
      </c>
      <c r="D8277" s="204">
        <v>43091</v>
      </c>
      <c r="E8277" s="126" t="s">
        <v>15278</v>
      </c>
      <c r="F8277" s="126" t="s">
        <v>1368</v>
      </c>
      <c r="G8277" s="126">
        <v>16063488</v>
      </c>
      <c r="H8277" s="126"/>
      <c r="I8277" s="130" t="s">
        <v>18154</v>
      </c>
      <c r="J8277" s="126"/>
      <c r="K8277" s="126"/>
      <c r="L8277" s="126"/>
      <c r="M8277" s="126"/>
      <c r="N8277" s="226">
        <v>280675.73</v>
      </c>
      <c r="O8277" s="226">
        <v>0</v>
      </c>
      <c r="P8277" s="126" t="s">
        <v>1331</v>
      </c>
    </row>
    <row r="8278" spans="1:16" ht="76.5">
      <c r="A8278" s="126">
        <v>25</v>
      </c>
      <c r="B8278" s="126"/>
      <c r="C8278" s="127" t="s">
        <v>695</v>
      </c>
      <c r="D8278" s="204">
        <v>43091</v>
      </c>
      <c r="E8278" s="126" t="s">
        <v>15279</v>
      </c>
      <c r="F8278" s="126" t="s">
        <v>1368</v>
      </c>
      <c r="G8278" s="126">
        <v>16055808</v>
      </c>
      <c r="H8278" s="126"/>
      <c r="I8278" s="130" t="s">
        <v>18155</v>
      </c>
      <c r="J8278" s="126"/>
      <c r="K8278" s="126"/>
      <c r="L8278" s="126"/>
      <c r="M8278" s="126"/>
      <c r="N8278" s="226">
        <v>1230743.5</v>
      </c>
      <c r="O8278" s="226">
        <v>0</v>
      </c>
      <c r="P8278" s="126" t="s">
        <v>1331</v>
      </c>
    </row>
    <row r="8279" spans="1:16" ht="76.5">
      <c r="A8279" s="126">
        <v>25</v>
      </c>
      <c r="B8279" s="126"/>
      <c r="C8279" s="127" t="s">
        <v>695</v>
      </c>
      <c r="D8279" s="204">
        <v>43091</v>
      </c>
      <c r="E8279" s="126" t="s">
        <v>15280</v>
      </c>
      <c r="F8279" s="126" t="s">
        <v>1368</v>
      </c>
      <c r="G8279" s="126">
        <v>16056051</v>
      </c>
      <c r="H8279" s="126"/>
      <c r="I8279" s="130" t="s">
        <v>18156</v>
      </c>
      <c r="J8279" s="126"/>
      <c r="K8279" s="126"/>
      <c r="L8279" s="126"/>
      <c r="M8279" s="126"/>
      <c r="N8279" s="226">
        <v>899066.23</v>
      </c>
      <c r="O8279" s="226">
        <v>0</v>
      </c>
      <c r="P8279" s="126" t="s">
        <v>1331</v>
      </c>
    </row>
    <row r="8280" spans="1:16" ht="76.5">
      <c r="A8280" s="126">
        <v>25</v>
      </c>
      <c r="B8280" s="126"/>
      <c r="C8280" s="127" t="s">
        <v>695</v>
      </c>
      <c r="D8280" s="204">
        <v>43091</v>
      </c>
      <c r="E8280" s="126" t="s">
        <v>15281</v>
      </c>
      <c r="F8280" s="126" t="s">
        <v>1368</v>
      </c>
      <c r="G8280" s="126">
        <v>16059649</v>
      </c>
      <c r="H8280" s="126"/>
      <c r="I8280" s="130" t="s">
        <v>18157</v>
      </c>
      <c r="J8280" s="126"/>
      <c r="K8280" s="126"/>
      <c r="L8280" s="126"/>
      <c r="M8280" s="126"/>
      <c r="N8280" s="226">
        <v>89892.01</v>
      </c>
      <c r="O8280" s="226">
        <v>0</v>
      </c>
      <c r="P8280" s="126" t="s">
        <v>1331</v>
      </c>
    </row>
    <row r="8281" spans="1:16" ht="76.5">
      <c r="A8281" s="126">
        <v>25</v>
      </c>
      <c r="B8281" s="126"/>
      <c r="C8281" s="127" t="s">
        <v>695</v>
      </c>
      <c r="D8281" s="204">
        <v>43091</v>
      </c>
      <c r="E8281" s="126" t="s">
        <v>15282</v>
      </c>
      <c r="F8281" s="126" t="s">
        <v>1368</v>
      </c>
      <c r="G8281" s="126">
        <v>16063902</v>
      </c>
      <c r="H8281" s="126"/>
      <c r="I8281" s="130" t="s">
        <v>8150</v>
      </c>
      <c r="J8281" s="126"/>
      <c r="K8281" s="126"/>
      <c r="L8281" s="126"/>
      <c r="M8281" s="126"/>
      <c r="N8281" s="226">
        <v>262343.25</v>
      </c>
      <c r="O8281" s="226">
        <v>0</v>
      </c>
      <c r="P8281" s="126" t="s">
        <v>1331</v>
      </c>
    </row>
    <row r="8282" spans="1:16" ht="76.5">
      <c r="A8282" s="126">
        <v>25</v>
      </c>
      <c r="B8282" s="126"/>
      <c r="C8282" s="127" t="s">
        <v>695</v>
      </c>
      <c r="D8282" s="204">
        <v>43091</v>
      </c>
      <c r="E8282" s="126" t="s">
        <v>15283</v>
      </c>
      <c r="F8282" s="126" t="s">
        <v>1368</v>
      </c>
      <c r="G8282" s="126">
        <v>16063699</v>
      </c>
      <c r="H8282" s="126"/>
      <c r="I8282" s="130" t="s">
        <v>18158</v>
      </c>
      <c r="J8282" s="126"/>
      <c r="K8282" s="126"/>
      <c r="L8282" s="126"/>
      <c r="M8282" s="126"/>
      <c r="N8282" s="226">
        <v>438272.16</v>
      </c>
      <c r="O8282" s="226">
        <v>0</v>
      </c>
      <c r="P8282" s="126" t="s">
        <v>1331</v>
      </c>
    </row>
    <row r="8283" spans="1:16" ht="76.5">
      <c r="A8283" s="126">
        <v>25</v>
      </c>
      <c r="B8283" s="126"/>
      <c r="C8283" s="127" t="s">
        <v>695</v>
      </c>
      <c r="D8283" s="204">
        <v>43091</v>
      </c>
      <c r="E8283" s="126" t="s">
        <v>15284</v>
      </c>
      <c r="F8283" s="126" t="s">
        <v>1368</v>
      </c>
      <c r="G8283" s="126">
        <v>16063644</v>
      </c>
      <c r="H8283" s="126"/>
      <c r="I8283" s="130" t="s">
        <v>18159</v>
      </c>
      <c r="J8283" s="126"/>
      <c r="K8283" s="126"/>
      <c r="L8283" s="126"/>
      <c r="M8283" s="126"/>
      <c r="N8283" s="226">
        <v>224941.86</v>
      </c>
      <c r="O8283" s="226">
        <v>0</v>
      </c>
      <c r="P8283" s="126" t="s">
        <v>1331</v>
      </c>
    </row>
    <row r="8284" spans="1:16" ht="76.5">
      <c r="A8284" s="126">
        <v>25</v>
      </c>
      <c r="B8284" s="126"/>
      <c r="C8284" s="127" t="s">
        <v>695</v>
      </c>
      <c r="D8284" s="204">
        <v>43091</v>
      </c>
      <c r="E8284" s="126" t="s">
        <v>15285</v>
      </c>
      <c r="F8284" s="126" t="s">
        <v>1368</v>
      </c>
      <c r="G8284" s="126">
        <v>16063640</v>
      </c>
      <c r="H8284" s="126"/>
      <c r="I8284" s="130" t="s">
        <v>18160</v>
      </c>
      <c r="J8284" s="126"/>
      <c r="K8284" s="126"/>
      <c r="L8284" s="126"/>
      <c r="M8284" s="126"/>
      <c r="N8284" s="226">
        <v>267124.58</v>
      </c>
      <c r="O8284" s="226">
        <v>0</v>
      </c>
      <c r="P8284" s="126" t="s">
        <v>1331</v>
      </c>
    </row>
    <row r="8285" spans="1:16" ht="76.5">
      <c r="A8285" s="126">
        <v>25</v>
      </c>
      <c r="B8285" s="126"/>
      <c r="C8285" s="127" t="s">
        <v>695</v>
      </c>
      <c r="D8285" s="204">
        <v>43091</v>
      </c>
      <c r="E8285" s="126" t="s">
        <v>15286</v>
      </c>
      <c r="F8285" s="126" t="s">
        <v>1368</v>
      </c>
      <c r="G8285" s="126">
        <v>16063965</v>
      </c>
      <c r="H8285" s="126"/>
      <c r="I8285" s="130" t="s">
        <v>18161</v>
      </c>
      <c r="J8285" s="126"/>
      <c r="K8285" s="126"/>
      <c r="L8285" s="126"/>
      <c r="M8285" s="126"/>
      <c r="N8285" s="226">
        <v>2064245.93</v>
      </c>
      <c r="O8285" s="226">
        <v>0</v>
      </c>
      <c r="P8285" s="126" t="s">
        <v>1331</v>
      </c>
    </row>
    <row r="8286" spans="1:16" ht="76.5">
      <c r="A8286" s="126">
        <v>25</v>
      </c>
      <c r="B8286" s="126"/>
      <c r="C8286" s="127" t="s">
        <v>695</v>
      </c>
      <c r="D8286" s="204">
        <v>43091</v>
      </c>
      <c r="E8286" s="126" t="s">
        <v>15287</v>
      </c>
      <c r="F8286" s="126" t="s">
        <v>1368</v>
      </c>
      <c r="G8286" s="126">
        <v>16063945</v>
      </c>
      <c r="H8286" s="126"/>
      <c r="I8286" s="130" t="s">
        <v>18162</v>
      </c>
      <c r="J8286" s="126"/>
      <c r="K8286" s="126"/>
      <c r="L8286" s="126"/>
      <c r="M8286" s="126"/>
      <c r="N8286" s="226">
        <v>577627.91</v>
      </c>
      <c r="O8286" s="226">
        <v>0</v>
      </c>
      <c r="P8286" s="126" t="s">
        <v>1331</v>
      </c>
    </row>
    <row r="8287" spans="1:16" ht="63.75">
      <c r="A8287" s="126">
        <v>25</v>
      </c>
      <c r="B8287" s="126"/>
      <c r="C8287" s="127" t="s">
        <v>695</v>
      </c>
      <c r="D8287" s="204">
        <v>43091</v>
      </c>
      <c r="E8287" s="126" t="s">
        <v>15288</v>
      </c>
      <c r="F8287" s="126" t="s">
        <v>1368</v>
      </c>
      <c r="G8287" s="126">
        <v>16063940</v>
      </c>
      <c r="H8287" s="126"/>
      <c r="I8287" s="130" t="s">
        <v>18163</v>
      </c>
      <c r="J8287" s="126"/>
      <c r="K8287" s="126"/>
      <c r="L8287" s="126"/>
      <c r="M8287" s="126"/>
      <c r="N8287" s="226">
        <v>452058.78</v>
      </c>
      <c r="O8287" s="226">
        <v>0</v>
      </c>
      <c r="P8287" s="126" t="s">
        <v>1331</v>
      </c>
    </row>
    <row r="8288" spans="1:16" ht="76.5">
      <c r="A8288" s="126">
        <v>25</v>
      </c>
      <c r="B8288" s="126"/>
      <c r="C8288" s="127" t="s">
        <v>695</v>
      </c>
      <c r="D8288" s="204">
        <v>43091</v>
      </c>
      <c r="E8288" s="126" t="s">
        <v>15289</v>
      </c>
      <c r="F8288" s="126" t="s">
        <v>1368</v>
      </c>
      <c r="G8288" s="126">
        <v>16063647</v>
      </c>
      <c r="H8288" s="126"/>
      <c r="I8288" s="130" t="s">
        <v>18164</v>
      </c>
      <c r="J8288" s="126"/>
      <c r="K8288" s="126"/>
      <c r="L8288" s="126"/>
      <c r="M8288" s="126"/>
      <c r="N8288" s="226">
        <v>332000.7</v>
      </c>
      <c r="O8288" s="226">
        <v>0</v>
      </c>
      <c r="P8288" s="126" t="s">
        <v>1331</v>
      </c>
    </row>
    <row r="8289" spans="1:16" ht="76.5">
      <c r="A8289" s="126">
        <v>25</v>
      </c>
      <c r="B8289" s="126"/>
      <c r="C8289" s="127" t="s">
        <v>695</v>
      </c>
      <c r="D8289" s="204">
        <v>43091</v>
      </c>
      <c r="E8289" s="126" t="s">
        <v>15290</v>
      </c>
      <c r="F8289" s="126" t="s">
        <v>1368</v>
      </c>
      <c r="G8289" s="126">
        <v>16063643</v>
      </c>
      <c r="H8289" s="126"/>
      <c r="I8289" s="130" t="s">
        <v>18165</v>
      </c>
      <c r="J8289" s="126"/>
      <c r="K8289" s="126"/>
      <c r="L8289" s="126"/>
      <c r="M8289" s="126"/>
      <c r="N8289" s="226">
        <v>332714.67</v>
      </c>
      <c r="O8289" s="226">
        <v>0</v>
      </c>
      <c r="P8289" s="126" t="s">
        <v>1331</v>
      </c>
    </row>
    <row r="8290" spans="1:16" ht="76.5">
      <c r="A8290" s="126">
        <v>25</v>
      </c>
      <c r="B8290" s="126"/>
      <c r="C8290" s="127" t="s">
        <v>695</v>
      </c>
      <c r="D8290" s="204">
        <v>43091</v>
      </c>
      <c r="E8290" s="126" t="s">
        <v>15291</v>
      </c>
      <c r="F8290" s="126" t="s">
        <v>1368</v>
      </c>
      <c r="G8290" s="126">
        <v>16063972</v>
      </c>
      <c r="H8290" s="126"/>
      <c r="I8290" s="130" t="s">
        <v>18166</v>
      </c>
      <c r="J8290" s="126"/>
      <c r="K8290" s="126"/>
      <c r="L8290" s="126"/>
      <c r="M8290" s="126"/>
      <c r="N8290" s="226">
        <v>58609.19</v>
      </c>
      <c r="O8290" s="226">
        <v>0</v>
      </c>
      <c r="P8290" s="126" t="s">
        <v>1331</v>
      </c>
    </row>
    <row r="8291" spans="1:16" ht="76.5">
      <c r="A8291" s="126">
        <v>25</v>
      </c>
      <c r="B8291" s="126"/>
      <c r="C8291" s="127" t="s">
        <v>695</v>
      </c>
      <c r="D8291" s="204">
        <v>43091</v>
      </c>
      <c r="E8291" s="126" t="s">
        <v>15292</v>
      </c>
      <c r="F8291" s="126" t="s">
        <v>1368</v>
      </c>
      <c r="G8291" s="126">
        <v>16063969</v>
      </c>
      <c r="H8291" s="126"/>
      <c r="I8291" s="130" t="s">
        <v>18167</v>
      </c>
      <c r="J8291" s="126"/>
      <c r="K8291" s="126"/>
      <c r="L8291" s="126"/>
      <c r="M8291" s="126"/>
      <c r="N8291" s="226">
        <v>215695.99</v>
      </c>
      <c r="O8291" s="226">
        <v>0</v>
      </c>
      <c r="P8291" s="126" t="s">
        <v>1331</v>
      </c>
    </row>
    <row r="8292" spans="1:16" ht="76.5">
      <c r="A8292" s="126">
        <v>25</v>
      </c>
      <c r="B8292" s="126"/>
      <c r="C8292" s="127" t="s">
        <v>695</v>
      </c>
      <c r="D8292" s="204">
        <v>43091</v>
      </c>
      <c r="E8292" s="126" t="s">
        <v>15293</v>
      </c>
      <c r="F8292" s="126" t="s">
        <v>1368</v>
      </c>
      <c r="G8292" s="126">
        <v>16063962</v>
      </c>
      <c r="H8292" s="126"/>
      <c r="I8292" s="130" t="s">
        <v>18168</v>
      </c>
      <c r="J8292" s="126"/>
      <c r="K8292" s="126"/>
      <c r="L8292" s="126"/>
      <c r="M8292" s="126"/>
      <c r="N8292" s="226">
        <v>121687.6</v>
      </c>
      <c r="O8292" s="226">
        <v>0</v>
      </c>
      <c r="P8292" s="126" t="s">
        <v>1331</v>
      </c>
    </row>
    <row r="8293" spans="1:16" ht="76.5">
      <c r="A8293" s="126">
        <v>25</v>
      </c>
      <c r="B8293" s="126"/>
      <c r="C8293" s="127" t="s">
        <v>695</v>
      </c>
      <c r="D8293" s="204">
        <v>43091</v>
      </c>
      <c r="E8293" s="126" t="s">
        <v>15294</v>
      </c>
      <c r="F8293" s="126" t="s">
        <v>1368</v>
      </c>
      <c r="G8293" s="126">
        <v>16063636</v>
      </c>
      <c r="H8293" s="126"/>
      <c r="I8293" s="130" t="s">
        <v>18169</v>
      </c>
      <c r="J8293" s="126"/>
      <c r="K8293" s="126"/>
      <c r="L8293" s="126"/>
      <c r="M8293" s="126"/>
      <c r="N8293" s="226">
        <v>1617177.42</v>
      </c>
      <c r="O8293" s="226">
        <v>0</v>
      </c>
      <c r="P8293" s="126" t="s">
        <v>1331</v>
      </c>
    </row>
    <row r="8294" spans="1:16" ht="76.5">
      <c r="A8294" s="126">
        <v>25</v>
      </c>
      <c r="B8294" s="126"/>
      <c r="C8294" s="127" t="s">
        <v>695</v>
      </c>
      <c r="D8294" s="204">
        <v>43091</v>
      </c>
      <c r="E8294" s="126" t="s">
        <v>15295</v>
      </c>
      <c r="F8294" s="126" t="s">
        <v>1368</v>
      </c>
      <c r="G8294" s="126">
        <v>16063648</v>
      </c>
      <c r="H8294" s="126"/>
      <c r="I8294" s="130" t="s">
        <v>18170</v>
      </c>
      <c r="J8294" s="126"/>
      <c r="K8294" s="126"/>
      <c r="L8294" s="126"/>
      <c r="M8294" s="126"/>
      <c r="N8294" s="226">
        <v>1238791.1000000001</v>
      </c>
      <c r="O8294" s="226">
        <v>0</v>
      </c>
      <c r="P8294" s="126" t="s">
        <v>1331</v>
      </c>
    </row>
    <row r="8295" spans="1:16" ht="76.5">
      <c r="A8295" s="126">
        <v>25</v>
      </c>
      <c r="B8295" s="126"/>
      <c r="C8295" s="127" t="s">
        <v>695</v>
      </c>
      <c r="D8295" s="204">
        <v>43091</v>
      </c>
      <c r="E8295" s="126" t="s">
        <v>15296</v>
      </c>
      <c r="F8295" s="126" t="s">
        <v>1368</v>
      </c>
      <c r="G8295" s="126">
        <v>16063939</v>
      </c>
      <c r="H8295" s="126"/>
      <c r="I8295" s="130" t="s">
        <v>18171</v>
      </c>
      <c r="J8295" s="126"/>
      <c r="K8295" s="126"/>
      <c r="L8295" s="126"/>
      <c r="M8295" s="126"/>
      <c r="N8295" s="226">
        <v>257150.69</v>
      </c>
      <c r="O8295" s="226">
        <v>0</v>
      </c>
      <c r="P8295" s="126" t="s">
        <v>1331</v>
      </c>
    </row>
    <row r="8296" spans="1:16" ht="76.5">
      <c r="A8296" s="126">
        <v>25</v>
      </c>
      <c r="B8296" s="126"/>
      <c r="C8296" s="127" t="s">
        <v>695</v>
      </c>
      <c r="D8296" s="204">
        <v>43091</v>
      </c>
      <c r="E8296" s="126" t="s">
        <v>15297</v>
      </c>
      <c r="F8296" s="126" t="s">
        <v>1368</v>
      </c>
      <c r="G8296" s="126">
        <v>16063964</v>
      </c>
      <c r="H8296" s="126"/>
      <c r="I8296" s="130" t="s">
        <v>18172</v>
      </c>
      <c r="J8296" s="126"/>
      <c r="K8296" s="126"/>
      <c r="L8296" s="126"/>
      <c r="M8296" s="126"/>
      <c r="N8296" s="226">
        <v>296546.94</v>
      </c>
      <c r="O8296" s="226">
        <v>0</v>
      </c>
      <c r="P8296" s="126" t="s">
        <v>1331</v>
      </c>
    </row>
    <row r="8297" spans="1:16" ht="76.5">
      <c r="A8297" s="126">
        <v>25</v>
      </c>
      <c r="B8297" s="126"/>
      <c r="C8297" s="127" t="s">
        <v>695</v>
      </c>
      <c r="D8297" s="204">
        <v>43091</v>
      </c>
      <c r="E8297" s="126" t="s">
        <v>15298</v>
      </c>
      <c r="F8297" s="126" t="s">
        <v>1368</v>
      </c>
      <c r="G8297" s="126">
        <v>16063691</v>
      </c>
      <c r="H8297" s="126"/>
      <c r="I8297" s="130" t="s">
        <v>18173</v>
      </c>
      <c r="J8297" s="126"/>
      <c r="K8297" s="126"/>
      <c r="L8297" s="126"/>
      <c r="M8297" s="126"/>
      <c r="N8297" s="226">
        <v>469370.44</v>
      </c>
      <c r="O8297" s="226">
        <v>0</v>
      </c>
      <c r="P8297" s="126" t="s">
        <v>1331</v>
      </c>
    </row>
    <row r="8298" spans="1:16" ht="89.25">
      <c r="A8298" s="126">
        <v>291</v>
      </c>
      <c r="B8298" s="126"/>
      <c r="C8298" s="127" t="s">
        <v>795</v>
      </c>
      <c r="D8298" s="204">
        <v>43091</v>
      </c>
      <c r="E8298" s="126" t="s">
        <v>15299</v>
      </c>
      <c r="F8298" s="126" t="s">
        <v>11</v>
      </c>
      <c r="G8298" s="126">
        <v>908299</v>
      </c>
      <c r="H8298" s="126"/>
      <c r="I8298" s="130" t="s">
        <v>18174</v>
      </c>
      <c r="J8298" s="126"/>
      <c r="K8298" s="126"/>
      <c r="L8298" s="126"/>
      <c r="M8298" s="126"/>
      <c r="N8298" s="226">
        <v>270</v>
      </c>
      <c r="O8298" s="226">
        <v>0</v>
      </c>
      <c r="P8298" s="126" t="s">
        <v>1331</v>
      </c>
    </row>
    <row r="8299" spans="1:16" ht="51">
      <c r="A8299" s="126">
        <v>117</v>
      </c>
      <c r="B8299" s="126"/>
      <c r="C8299" s="127" t="s">
        <v>723</v>
      </c>
      <c r="D8299" s="204">
        <v>43091</v>
      </c>
      <c r="E8299" s="126" t="s">
        <v>15300</v>
      </c>
      <c r="F8299" s="126" t="s">
        <v>11</v>
      </c>
      <c r="G8299" s="126">
        <v>908376</v>
      </c>
      <c r="H8299" s="126"/>
      <c r="I8299" s="130" t="s">
        <v>18175</v>
      </c>
      <c r="J8299" s="126"/>
      <c r="K8299" s="126"/>
      <c r="L8299" s="126"/>
      <c r="M8299" s="126"/>
      <c r="N8299" s="226">
        <v>50</v>
      </c>
      <c r="O8299" s="226">
        <v>0</v>
      </c>
      <c r="P8299" s="126" t="s">
        <v>1331</v>
      </c>
    </row>
    <row r="8300" spans="1:16" ht="51">
      <c r="A8300" s="126">
        <v>117</v>
      </c>
      <c r="B8300" s="126"/>
      <c r="C8300" s="127" t="s">
        <v>723</v>
      </c>
      <c r="D8300" s="204">
        <v>43091</v>
      </c>
      <c r="E8300" s="126" t="s">
        <v>15301</v>
      </c>
      <c r="F8300" s="126" t="s">
        <v>11</v>
      </c>
      <c r="G8300" s="126">
        <v>908401</v>
      </c>
      <c r="H8300" s="126"/>
      <c r="I8300" s="130" t="s">
        <v>18176</v>
      </c>
      <c r="J8300" s="126"/>
      <c r="K8300" s="126"/>
      <c r="L8300" s="126"/>
      <c r="M8300" s="126"/>
      <c r="N8300" s="226">
        <v>50</v>
      </c>
      <c r="O8300" s="226">
        <v>0</v>
      </c>
      <c r="P8300" s="126" t="s">
        <v>1331</v>
      </c>
    </row>
    <row r="8301" spans="1:16" ht="51">
      <c r="A8301" s="126">
        <v>117</v>
      </c>
      <c r="B8301" s="126"/>
      <c r="C8301" s="127" t="s">
        <v>723</v>
      </c>
      <c r="D8301" s="204">
        <v>43091</v>
      </c>
      <c r="E8301" s="126" t="s">
        <v>15302</v>
      </c>
      <c r="F8301" s="126" t="s">
        <v>11</v>
      </c>
      <c r="G8301" s="126">
        <v>908402</v>
      </c>
      <c r="H8301" s="126"/>
      <c r="I8301" s="130" t="s">
        <v>18177</v>
      </c>
      <c r="J8301" s="126"/>
      <c r="K8301" s="126"/>
      <c r="L8301" s="126"/>
      <c r="M8301" s="126"/>
      <c r="N8301" s="226">
        <v>50</v>
      </c>
      <c r="O8301" s="226">
        <v>0</v>
      </c>
      <c r="P8301" s="126" t="s">
        <v>1331</v>
      </c>
    </row>
    <row r="8302" spans="1:16" ht="102">
      <c r="A8302" s="126" t="s">
        <v>623</v>
      </c>
      <c r="B8302" s="126"/>
      <c r="C8302" s="127" t="s">
        <v>716</v>
      </c>
      <c r="D8302" s="204">
        <v>43091</v>
      </c>
      <c r="E8302" s="126" t="s">
        <v>15303</v>
      </c>
      <c r="F8302" s="126" t="s">
        <v>11</v>
      </c>
      <c r="G8302" s="126">
        <v>908418</v>
      </c>
      <c r="H8302" s="126"/>
      <c r="I8302" s="130" t="s">
        <v>18178</v>
      </c>
      <c r="J8302" s="126"/>
      <c r="K8302" s="126"/>
      <c r="L8302" s="126"/>
      <c r="M8302" s="126"/>
      <c r="N8302" s="226">
        <v>50</v>
      </c>
      <c r="O8302" s="226">
        <v>0</v>
      </c>
      <c r="P8302" s="126" t="s">
        <v>1331</v>
      </c>
    </row>
    <row r="8303" spans="1:16" ht="76.5">
      <c r="A8303" s="126">
        <v>25</v>
      </c>
      <c r="B8303" s="126"/>
      <c r="C8303" s="127" t="s">
        <v>695</v>
      </c>
      <c r="D8303" s="204">
        <v>43091</v>
      </c>
      <c r="E8303" s="126" t="s">
        <v>15304</v>
      </c>
      <c r="F8303" s="126" t="s">
        <v>1368</v>
      </c>
      <c r="G8303" s="126">
        <v>16055809</v>
      </c>
      <c r="H8303" s="126"/>
      <c r="I8303" s="130" t="s">
        <v>18179</v>
      </c>
      <c r="J8303" s="126"/>
      <c r="K8303" s="126"/>
      <c r="L8303" s="126"/>
      <c r="M8303" s="126"/>
      <c r="N8303" s="226">
        <v>99541.26</v>
      </c>
      <c r="O8303" s="226">
        <v>0</v>
      </c>
      <c r="P8303" s="126" t="s">
        <v>1331</v>
      </c>
    </row>
    <row r="8304" spans="1:16" ht="76.5">
      <c r="A8304" s="126">
        <v>25</v>
      </c>
      <c r="B8304" s="126"/>
      <c r="C8304" s="127" t="s">
        <v>695</v>
      </c>
      <c r="D8304" s="204">
        <v>43091</v>
      </c>
      <c r="E8304" s="126" t="s">
        <v>15305</v>
      </c>
      <c r="F8304" s="126" t="s">
        <v>1368</v>
      </c>
      <c r="G8304" s="126">
        <v>16055811</v>
      </c>
      <c r="H8304" s="126"/>
      <c r="I8304" s="130" t="s">
        <v>18180</v>
      </c>
      <c r="J8304" s="126"/>
      <c r="K8304" s="126"/>
      <c r="L8304" s="126"/>
      <c r="M8304" s="126"/>
      <c r="N8304" s="226">
        <v>498240.81</v>
      </c>
      <c r="O8304" s="226">
        <v>0</v>
      </c>
      <c r="P8304" s="126" t="s">
        <v>1331</v>
      </c>
    </row>
    <row r="8305" spans="1:16" ht="76.5">
      <c r="A8305" s="126">
        <v>25</v>
      </c>
      <c r="B8305" s="126"/>
      <c r="C8305" s="127" t="s">
        <v>695</v>
      </c>
      <c r="D8305" s="204">
        <v>43091</v>
      </c>
      <c r="E8305" s="126" t="s">
        <v>15306</v>
      </c>
      <c r="F8305" s="126" t="s">
        <v>1368</v>
      </c>
      <c r="G8305" s="126">
        <v>16055978</v>
      </c>
      <c r="H8305" s="126"/>
      <c r="I8305" s="130" t="s">
        <v>18181</v>
      </c>
      <c r="J8305" s="126"/>
      <c r="K8305" s="126"/>
      <c r="L8305" s="126"/>
      <c r="M8305" s="126"/>
      <c r="N8305" s="226">
        <v>239561.25</v>
      </c>
      <c r="O8305" s="226">
        <v>0</v>
      </c>
      <c r="P8305" s="126" t="s">
        <v>1331</v>
      </c>
    </row>
    <row r="8306" spans="1:16" ht="76.5">
      <c r="A8306" s="126">
        <v>25</v>
      </c>
      <c r="B8306" s="126"/>
      <c r="C8306" s="127" t="s">
        <v>695</v>
      </c>
      <c r="D8306" s="204">
        <v>43091</v>
      </c>
      <c r="E8306" s="126" t="s">
        <v>15307</v>
      </c>
      <c r="F8306" s="126" t="s">
        <v>1368</v>
      </c>
      <c r="G8306" s="126">
        <v>16056331</v>
      </c>
      <c r="H8306" s="126"/>
      <c r="I8306" s="130" t="s">
        <v>18182</v>
      </c>
      <c r="J8306" s="126"/>
      <c r="K8306" s="126"/>
      <c r="L8306" s="126"/>
      <c r="M8306" s="126"/>
      <c r="N8306" s="226">
        <v>196386.96</v>
      </c>
      <c r="O8306" s="226">
        <v>0</v>
      </c>
      <c r="P8306" s="126" t="s">
        <v>1331</v>
      </c>
    </row>
    <row r="8307" spans="1:16" ht="76.5">
      <c r="A8307" s="126">
        <v>25</v>
      </c>
      <c r="B8307" s="126"/>
      <c r="C8307" s="127" t="s">
        <v>695</v>
      </c>
      <c r="D8307" s="204">
        <v>43091</v>
      </c>
      <c r="E8307" s="126" t="s">
        <v>15308</v>
      </c>
      <c r="F8307" s="126" t="s">
        <v>1368</v>
      </c>
      <c r="G8307" s="126">
        <v>16057057</v>
      </c>
      <c r="H8307" s="126"/>
      <c r="I8307" s="130" t="s">
        <v>18183</v>
      </c>
      <c r="J8307" s="126"/>
      <c r="K8307" s="126"/>
      <c r="L8307" s="126"/>
      <c r="M8307" s="126"/>
      <c r="N8307" s="226">
        <v>426130.43</v>
      </c>
      <c r="O8307" s="226">
        <v>0</v>
      </c>
      <c r="P8307" s="126" t="s">
        <v>1331</v>
      </c>
    </row>
    <row r="8308" spans="1:16" ht="76.5">
      <c r="A8308" s="126">
        <v>25</v>
      </c>
      <c r="B8308" s="126"/>
      <c r="C8308" s="127" t="s">
        <v>695</v>
      </c>
      <c r="D8308" s="204">
        <v>43091</v>
      </c>
      <c r="E8308" s="126" t="s">
        <v>15309</v>
      </c>
      <c r="F8308" s="126" t="s">
        <v>1368</v>
      </c>
      <c r="G8308" s="126">
        <v>16055810</v>
      </c>
      <c r="H8308" s="126"/>
      <c r="I8308" s="130" t="s">
        <v>18184</v>
      </c>
      <c r="J8308" s="126"/>
      <c r="K8308" s="126"/>
      <c r="L8308" s="126"/>
      <c r="M8308" s="126"/>
      <c r="N8308" s="226">
        <v>995766.55</v>
      </c>
      <c r="O8308" s="226">
        <v>0</v>
      </c>
      <c r="P8308" s="126" t="s">
        <v>1331</v>
      </c>
    </row>
    <row r="8309" spans="1:16" ht="76.5">
      <c r="A8309" s="126">
        <v>25</v>
      </c>
      <c r="B8309" s="126"/>
      <c r="C8309" s="127" t="s">
        <v>695</v>
      </c>
      <c r="D8309" s="204">
        <v>43091</v>
      </c>
      <c r="E8309" s="126" t="s">
        <v>15310</v>
      </c>
      <c r="F8309" s="126" t="s">
        <v>1368</v>
      </c>
      <c r="G8309" s="126">
        <v>16056670</v>
      </c>
      <c r="H8309" s="126"/>
      <c r="I8309" s="130" t="s">
        <v>18185</v>
      </c>
      <c r="J8309" s="126"/>
      <c r="K8309" s="126"/>
      <c r="L8309" s="126"/>
      <c r="M8309" s="126"/>
      <c r="N8309" s="226">
        <v>775483.93</v>
      </c>
      <c r="O8309" s="226">
        <v>0</v>
      </c>
      <c r="P8309" s="126" t="s">
        <v>1331</v>
      </c>
    </row>
    <row r="8310" spans="1:16" ht="25.5">
      <c r="A8310" s="126" t="s">
        <v>621</v>
      </c>
      <c r="B8310" s="126"/>
      <c r="C8310" s="127" t="s">
        <v>715</v>
      </c>
      <c r="D8310" s="204">
        <v>43091</v>
      </c>
      <c r="E8310" s="126" t="s">
        <v>15311</v>
      </c>
      <c r="F8310" s="126" t="s">
        <v>13</v>
      </c>
      <c r="G8310" s="126">
        <v>46487</v>
      </c>
      <c r="H8310" s="126"/>
      <c r="I8310" s="130" t="s">
        <v>2296</v>
      </c>
      <c r="J8310" s="126"/>
      <c r="K8310" s="126"/>
      <c r="L8310" s="126"/>
      <c r="M8310" s="126"/>
      <c r="N8310" s="226">
        <v>1800.74</v>
      </c>
      <c r="O8310" s="226">
        <v>0</v>
      </c>
      <c r="P8310" s="126" t="s">
        <v>1331</v>
      </c>
    </row>
    <row r="8311" spans="1:16" ht="25.5">
      <c r="A8311" s="126" t="s">
        <v>621</v>
      </c>
      <c r="B8311" s="126"/>
      <c r="C8311" s="127" t="s">
        <v>715</v>
      </c>
      <c r="D8311" s="204">
        <v>43091</v>
      </c>
      <c r="E8311" s="126" t="s">
        <v>15312</v>
      </c>
      <c r="F8311" s="126" t="s">
        <v>13</v>
      </c>
      <c r="G8311" s="126">
        <v>46490</v>
      </c>
      <c r="H8311" s="126"/>
      <c r="I8311" s="130" t="s">
        <v>2296</v>
      </c>
      <c r="J8311" s="126"/>
      <c r="K8311" s="126"/>
      <c r="L8311" s="126"/>
      <c r="M8311" s="126"/>
      <c r="N8311" s="226">
        <v>81.48</v>
      </c>
      <c r="O8311" s="226">
        <v>0</v>
      </c>
      <c r="P8311" s="126" t="s">
        <v>1331</v>
      </c>
    </row>
    <row r="8312" spans="1:16" ht="25.5">
      <c r="A8312" s="126" t="s">
        <v>621</v>
      </c>
      <c r="B8312" s="126"/>
      <c r="C8312" s="127" t="s">
        <v>715</v>
      </c>
      <c r="D8312" s="204">
        <v>43091</v>
      </c>
      <c r="E8312" s="126" t="s">
        <v>15313</v>
      </c>
      <c r="F8312" s="126" t="s">
        <v>13</v>
      </c>
      <c r="G8312" s="126">
        <v>46491</v>
      </c>
      <c r="H8312" s="126"/>
      <c r="I8312" s="130" t="s">
        <v>2299</v>
      </c>
      <c r="J8312" s="126"/>
      <c r="K8312" s="126"/>
      <c r="L8312" s="126"/>
      <c r="M8312" s="126"/>
      <c r="N8312" s="226">
        <v>50</v>
      </c>
      <c r="O8312" s="226">
        <v>0</v>
      </c>
      <c r="P8312" s="126" t="s">
        <v>1331</v>
      </c>
    </row>
    <row r="8313" spans="1:16" ht="89.25">
      <c r="A8313" s="126">
        <v>513</v>
      </c>
      <c r="B8313" s="126"/>
      <c r="C8313" s="127" t="s">
        <v>201</v>
      </c>
      <c r="D8313" s="204">
        <v>43091</v>
      </c>
      <c r="E8313" s="126" t="s">
        <v>15314</v>
      </c>
      <c r="F8313" s="126" t="s">
        <v>15</v>
      </c>
      <c r="G8313" s="126">
        <v>3975</v>
      </c>
      <c r="H8313" s="126"/>
      <c r="I8313" s="130" t="s">
        <v>18186</v>
      </c>
      <c r="J8313" s="126"/>
      <c r="K8313" s="126"/>
      <c r="L8313" s="126"/>
      <c r="M8313" s="126"/>
      <c r="N8313" s="226">
        <v>50</v>
      </c>
      <c r="O8313" s="226">
        <v>0</v>
      </c>
      <c r="P8313" s="126" t="s">
        <v>1331</v>
      </c>
    </row>
    <row r="8314" spans="1:16" ht="89.25">
      <c r="A8314" s="126">
        <v>526</v>
      </c>
      <c r="B8314" s="126"/>
      <c r="C8314" s="127" t="s">
        <v>847</v>
      </c>
      <c r="D8314" s="204">
        <v>43091</v>
      </c>
      <c r="E8314" s="126" t="s">
        <v>15315</v>
      </c>
      <c r="F8314" s="126" t="s">
        <v>15</v>
      </c>
      <c r="G8314" s="126">
        <v>3959</v>
      </c>
      <c r="H8314" s="126"/>
      <c r="I8314" s="130" t="s">
        <v>18187</v>
      </c>
      <c r="J8314" s="126"/>
      <c r="K8314" s="126"/>
      <c r="L8314" s="126"/>
      <c r="M8314" s="126"/>
      <c r="N8314" s="226">
        <v>376.47</v>
      </c>
      <c r="O8314" s="226">
        <v>0</v>
      </c>
      <c r="P8314" s="126" t="s">
        <v>1331</v>
      </c>
    </row>
    <row r="8315" spans="1:16" ht="89.25">
      <c r="A8315" s="126">
        <v>526</v>
      </c>
      <c r="B8315" s="126"/>
      <c r="C8315" s="127" t="s">
        <v>847</v>
      </c>
      <c r="D8315" s="204">
        <v>43091</v>
      </c>
      <c r="E8315" s="126" t="s">
        <v>15316</v>
      </c>
      <c r="F8315" s="126" t="s">
        <v>15</v>
      </c>
      <c r="G8315" s="126">
        <v>3955</v>
      </c>
      <c r="H8315" s="126"/>
      <c r="I8315" s="130" t="s">
        <v>18188</v>
      </c>
      <c r="J8315" s="126"/>
      <c r="K8315" s="126"/>
      <c r="L8315" s="126"/>
      <c r="M8315" s="126"/>
      <c r="N8315" s="226">
        <v>376.47</v>
      </c>
      <c r="O8315" s="226">
        <v>0</v>
      </c>
      <c r="P8315" s="126" t="s">
        <v>1331</v>
      </c>
    </row>
    <row r="8316" spans="1:16" ht="89.25">
      <c r="A8316" s="126">
        <v>47</v>
      </c>
      <c r="B8316" s="126"/>
      <c r="C8316" s="127" t="s">
        <v>700</v>
      </c>
      <c r="D8316" s="204">
        <v>43091</v>
      </c>
      <c r="E8316" s="126" t="s">
        <v>15317</v>
      </c>
      <c r="F8316" s="126" t="s">
        <v>15</v>
      </c>
      <c r="G8316" s="126">
        <v>3951</v>
      </c>
      <c r="H8316" s="126"/>
      <c r="I8316" s="130" t="s">
        <v>18189</v>
      </c>
      <c r="J8316" s="126"/>
      <c r="K8316" s="126"/>
      <c r="L8316" s="126"/>
      <c r="M8316" s="126"/>
      <c r="N8316" s="226">
        <v>389.02</v>
      </c>
      <c r="O8316" s="226">
        <v>0</v>
      </c>
      <c r="P8316" s="126" t="s">
        <v>1331</v>
      </c>
    </row>
    <row r="8317" spans="1:16" ht="89.25">
      <c r="A8317" s="126">
        <v>526</v>
      </c>
      <c r="B8317" s="126"/>
      <c r="C8317" s="127" t="s">
        <v>847</v>
      </c>
      <c r="D8317" s="204">
        <v>43091</v>
      </c>
      <c r="E8317" s="126" t="s">
        <v>15318</v>
      </c>
      <c r="F8317" s="126" t="s">
        <v>15</v>
      </c>
      <c r="G8317" s="126">
        <v>3960</v>
      </c>
      <c r="H8317" s="126"/>
      <c r="I8317" s="130" t="s">
        <v>18190</v>
      </c>
      <c r="J8317" s="126"/>
      <c r="K8317" s="126"/>
      <c r="L8317" s="126"/>
      <c r="M8317" s="126"/>
      <c r="N8317" s="226">
        <v>486.78</v>
      </c>
      <c r="O8317" s="226">
        <v>0</v>
      </c>
      <c r="P8317" s="126" t="s">
        <v>1331</v>
      </c>
    </row>
    <row r="8318" spans="1:16" ht="89.25">
      <c r="A8318" s="126">
        <v>526</v>
      </c>
      <c r="B8318" s="126"/>
      <c r="C8318" s="127" t="s">
        <v>847</v>
      </c>
      <c r="D8318" s="204">
        <v>43091</v>
      </c>
      <c r="E8318" s="126" t="s">
        <v>15319</v>
      </c>
      <c r="F8318" s="126" t="s">
        <v>15</v>
      </c>
      <c r="G8318" s="126">
        <v>3961</v>
      </c>
      <c r="H8318" s="126"/>
      <c r="I8318" s="130" t="s">
        <v>18191</v>
      </c>
      <c r="J8318" s="126"/>
      <c r="K8318" s="126"/>
      <c r="L8318" s="126"/>
      <c r="M8318" s="126"/>
      <c r="N8318" s="226">
        <v>486.78</v>
      </c>
      <c r="O8318" s="226">
        <v>0</v>
      </c>
      <c r="P8318" s="126" t="s">
        <v>1331</v>
      </c>
    </row>
    <row r="8319" spans="1:16" ht="89.25">
      <c r="A8319" s="126">
        <v>526</v>
      </c>
      <c r="B8319" s="126"/>
      <c r="C8319" s="127" t="s">
        <v>847</v>
      </c>
      <c r="D8319" s="204">
        <v>43091</v>
      </c>
      <c r="E8319" s="126" t="s">
        <v>15320</v>
      </c>
      <c r="F8319" s="126" t="s">
        <v>15</v>
      </c>
      <c r="G8319" s="126">
        <v>3958</v>
      </c>
      <c r="H8319" s="126"/>
      <c r="I8319" s="130" t="s">
        <v>18192</v>
      </c>
      <c r="J8319" s="126"/>
      <c r="K8319" s="126"/>
      <c r="L8319" s="126"/>
      <c r="M8319" s="126"/>
      <c r="N8319" s="226">
        <v>486.78</v>
      </c>
      <c r="O8319" s="226">
        <v>0</v>
      </c>
      <c r="P8319" s="126" t="s">
        <v>1331</v>
      </c>
    </row>
    <row r="8320" spans="1:16" ht="89.25">
      <c r="A8320" s="126">
        <v>526</v>
      </c>
      <c r="B8320" s="126"/>
      <c r="C8320" s="127" t="s">
        <v>847</v>
      </c>
      <c r="D8320" s="204">
        <v>43091</v>
      </c>
      <c r="E8320" s="126" t="s">
        <v>15321</v>
      </c>
      <c r="F8320" s="126" t="s">
        <v>15</v>
      </c>
      <c r="G8320" s="126">
        <v>3954</v>
      </c>
      <c r="H8320" s="126"/>
      <c r="I8320" s="130" t="s">
        <v>18193</v>
      </c>
      <c r="J8320" s="126"/>
      <c r="K8320" s="126"/>
      <c r="L8320" s="126"/>
      <c r="M8320" s="126"/>
      <c r="N8320" s="226">
        <v>486.78</v>
      </c>
      <c r="O8320" s="226">
        <v>0</v>
      </c>
      <c r="P8320" s="126" t="s">
        <v>1331</v>
      </c>
    </row>
    <row r="8321" spans="1:16" ht="89.25">
      <c r="A8321" s="126">
        <v>526</v>
      </c>
      <c r="B8321" s="126"/>
      <c r="C8321" s="127" t="s">
        <v>847</v>
      </c>
      <c r="D8321" s="204">
        <v>43091</v>
      </c>
      <c r="E8321" s="126" t="s">
        <v>15322</v>
      </c>
      <c r="F8321" s="126" t="s">
        <v>15</v>
      </c>
      <c r="G8321" s="126">
        <v>3957</v>
      </c>
      <c r="H8321" s="126"/>
      <c r="I8321" s="130" t="s">
        <v>18194</v>
      </c>
      <c r="J8321" s="126"/>
      <c r="K8321" s="126"/>
      <c r="L8321" s="126"/>
      <c r="M8321" s="126"/>
      <c r="N8321" s="226">
        <v>376.47</v>
      </c>
      <c r="O8321" s="226">
        <v>0</v>
      </c>
      <c r="P8321" s="126" t="s">
        <v>1331</v>
      </c>
    </row>
    <row r="8322" spans="1:16" ht="89.25">
      <c r="A8322" s="126">
        <v>25</v>
      </c>
      <c r="B8322" s="126"/>
      <c r="C8322" s="127" t="s">
        <v>695</v>
      </c>
      <c r="D8322" s="204">
        <v>43091</v>
      </c>
      <c r="E8322" s="126" t="s">
        <v>15323</v>
      </c>
      <c r="F8322" s="126" t="s">
        <v>15</v>
      </c>
      <c r="G8322" s="126">
        <v>3972</v>
      </c>
      <c r="H8322" s="126"/>
      <c r="I8322" s="130" t="s">
        <v>18195</v>
      </c>
      <c r="J8322" s="126"/>
      <c r="K8322" s="126"/>
      <c r="L8322" s="126"/>
      <c r="M8322" s="126"/>
      <c r="N8322" s="226">
        <v>492.13</v>
      </c>
      <c r="O8322" s="226">
        <v>0</v>
      </c>
      <c r="P8322" s="126" t="s">
        <v>1331</v>
      </c>
    </row>
    <row r="8323" spans="1:16" ht="89.25">
      <c r="A8323" s="126">
        <v>25</v>
      </c>
      <c r="B8323" s="126"/>
      <c r="C8323" s="127" t="s">
        <v>695</v>
      </c>
      <c r="D8323" s="204">
        <v>43091</v>
      </c>
      <c r="E8323" s="126" t="s">
        <v>15324</v>
      </c>
      <c r="F8323" s="126" t="s">
        <v>15</v>
      </c>
      <c r="G8323" s="126">
        <v>3971</v>
      </c>
      <c r="H8323" s="126"/>
      <c r="I8323" s="130" t="s">
        <v>18196</v>
      </c>
      <c r="J8323" s="126"/>
      <c r="K8323" s="126"/>
      <c r="L8323" s="126"/>
      <c r="M8323" s="126"/>
      <c r="N8323" s="226">
        <v>371.05</v>
      </c>
      <c r="O8323" s="226">
        <v>0</v>
      </c>
      <c r="P8323" s="126" t="s">
        <v>1331</v>
      </c>
    </row>
    <row r="8324" spans="1:16" ht="76.5">
      <c r="A8324" s="126">
        <v>10</v>
      </c>
      <c r="B8324" s="126"/>
      <c r="C8324" s="127" t="s">
        <v>691</v>
      </c>
      <c r="D8324" s="204">
        <v>43091</v>
      </c>
      <c r="E8324" s="126" t="s">
        <v>15325</v>
      </c>
      <c r="F8324" s="126" t="s">
        <v>15</v>
      </c>
      <c r="G8324" s="126">
        <v>3963</v>
      </c>
      <c r="H8324" s="126"/>
      <c r="I8324" s="130" t="s">
        <v>18197</v>
      </c>
      <c r="J8324" s="126"/>
      <c r="K8324" s="126"/>
      <c r="L8324" s="126"/>
      <c r="M8324" s="126"/>
      <c r="N8324" s="226">
        <v>780.86</v>
      </c>
      <c r="O8324" s="226">
        <v>0</v>
      </c>
      <c r="P8324" s="126" t="s">
        <v>1331</v>
      </c>
    </row>
    <row r="8325" spans="1:16" ht="89.25">
      <c r="A8325" s="126">
        <v>10</v>
      </c>
      <c r="B8325" s="126"/>
      <c r="C8325" s="127" t="s">
        <v>691</v>
      </c>
      <c r="D8325" s="204">
        <v>43091</v>
      </c>
      <c r="E8325" s="126" t="s">
        <v>15326</v>
      </c>
      <c r="F8325" s="126" t="s">
        <v>15</v>
      </c>
      <c r="G8325" s="126">
        <v>3962</v>
      </c>
      <c r="H8325" s="126"/>
      <c r="I8325" s="130" t="s">
        <v>18198</v>
      </c>
      <c r="J8325" s="126"/>
      <c r="K8325" s="126"/>
      <c r="L8325" s="126"/>
      <c r="M8325" s="126"/>
      <c r="N8325" s="226">
        <v>748.9</v>
      </c>
      <c r="O8325" s="226">
        <v>0</v>
      </c>
      <c r="P8325" s="126" t="s">
        <v>1331</v>
      </c>
    </row>
    <row r="8326" spans="1:16" ht="89.25">
      <c r="A8326" s="126">
        <v>47</v>
      </c>
      <c r="B8326" s="126"/>
      <c r="C8326" s="127" t="s">
        <v>700</v>
      </c>
      <c r="D8326" s="204">
        <v>43091</v>
      </c>
      <c r="E8326" s="126" t="s">
        <v>15327</v>
      </c>
      <c r="F8326" s="126" t="s">
        <v>15</v>
      </c>
      <c r="G8326" s="126">
        <v>3950</v>
      </c>
      <c r="H8326" s="126"/>
      <c r="I8326" s="130" t="s">
        <v>18199</v>
      </c>
      <c r="J8326" s="126"/>
      <c r="K8326" s="126"/>
      <c r="L8326" s="126"/>
      <c r="M8326" s="126"/>
      <c r="N8326" s="226">
        <v>367.41</v>
      </c>
      <c r="O8326" s="226">
        <v>0</v>
      </c>
      <c r="P8326" s="126" t="s">
        <v>1331</v>
      </c>
    </row>
    <row r="8327" spans="1:16" ht="51">
      <c r="A8327" s="126">
        <v>513</v>
      </c>
      <c r="B8327" s="126"/>
      <c r="C8327" s="127" t="s">
        <v>201</v>
      </c>
      <c r="D8327" s="204">
        <v>43091</v>
      </c>
      <c r="E8327" s="126" t="s">
        <v>15328</v>
      </c>
      <c r="F8327" s="126" t="s">
        <v>15</v>
      </c>
      <c r="G8327" s="126">
        <v>626521</v>
      </c>
      <c r="H8327" s="126"/>
      <c r="I8327" s="130" t="s">
        <v>8593</v>
      </c>
      <c r="J8327" s="126"/>
      <c r="K8327" s="126"/>
      <c r="L8327" s="126"/>
      <c r="M8327" s="126"/>
      <c r="N8327" s="226">
        <v>50</v>
      </c>
      <c r="O8327" s="226">
        <v>0</v>
      </c>
      <c r="P8327" s="126" t="s">
        <v>1331</v>
      </c>
    </row>
    <row r="8328" spans="1:16" ht="51">
      <c r="A8328" s="126">
        <v>513</v>
      </c>
      <c r="B8328" s="126"/>
      <c r="C8328" s="127" t="s">
        <v>201</v>
      </c>
      <c r="D8328" s="204">
        <v>43091</v>
      </c>
      <c r="E8328" s="126" t="s">
        <v>15329</v>
      </c>
      <c r="F8328" s="126" t="s">
        <v>15</v>
      </c>
      <c r="G8328" s="126">
        <v>626532</v>
      </c>
      <c r="H8328" s="126"/>
      <c r="I8328" s="130" t="s">
        <v>18200</v>
      </c>
      <c r="J8328" s="126"/>
      <c r="K8328" s="126"/>
      <c r="L8328" s="126"/>
      <c r="M8328" s="126"/>
      <c r="N8328" s="226">
        <v>50</v>
      </c>
      <c r="O8328" s="226">
        <v>0</v>
      </c>
      <c r="P8328" s="126" t="s">
        <v>1331</v>
      </c>
    </row>
    <row r="8329" spans="1:16" ht="51">
      <c r="A8329" s="126">
        <v>513</v>
      </c>
      <c r="B8329" s="126"/>
      <c r="C8329" s="127" t="s">
        <v>201</v>
      </c>
      <c r="D8329" s="204">
        <v>43091</v>
      </c>
      <c r="E8329" s="126" t="s">
        <v>15330</v>
      </c>
      <c r="F8329" s="126" t="s">
        <v>15</v>
      </c>
      <c r="G8329" s="126">
        <v>626534</v>
      </c>
      <c r="H8329" s="126"/>
      <c r="I8329" s="130" t="s">
        <v>18201</v>
      </c>
      <c r="J8329" s="126"/>
      <c r="K8329" s="126"/>
      <c r="L8329" s="126"/>
      <c r="M8329" s="126"/>
      <c r="N8329" s="226">
        <v>50</v>
      </c>
      <c r="O8329" s="226">
        <v>0</v>
      </c>
      <c r="P8329" s="126" t="s">
        <v>1331</v>
      </c>
    </row>
    <row r="8330" spans="1:16" ht="51">
      <c r="A8330" s="126">
        <v>513</v>
      </c>
      <c r="B8330" s="126"/>
      <c r="C8330" s="127" t="s">
        <v>201</v>
      </c>
      <c r="D8330" s="204">
        <v>43091</v>
      </c>
      <c r="E8330" s="126" t="s">
        <v>15331</v>
      </c>
      <c r="F8330" s="126" t="s">
        <v>15</v>
      </c>
      <c r="G8330" s="126">
        <v>626635</v>
      </c>
      <c r="H8330" s="126"/>
      <c r="I8330" s="130" t="s">
        <v>18201</v>
      </c>
      <c r="J8330" s="126"/>
      <c r="K8330" s="126"/>
      <c r="L8330" s="126"/>
      <c r="M8330" s="126"/>
      <c r="N8330" s="226">
        <v>50</v>
      </c>
      <c r="O8330" s="226">
        <v>0</v>
      </c>
      <c r="P8330" s="126" t="s">
        <v>1331</v>
      </c>
    </row>
    <row r="8331" spans="1:16" ht="51">
      <c r="A8331" s="126">
        <v>513</v>
      </c>
      <c r="B8331" s="126"/>
      <c r="C8331" s="127" t="s">
        <v>201</v>
      </c>
      <c r="D8331" s="204">
        <v>43091</v>
      </c>
      <c r="E8331" s="126" t="s">
        <v>15332</v>
      </c>
      <c r="F8331" s="126" t="s">
        <v>15</v>
      </c>
      <c r="G8331" s="126">
        <v>626637</v>
      </c>
      <c r="H8331" s="126"/>
      <c r="I8331" s="130" t="s">
        <v>18200</v>
      </c>
      <c r="J8331" s="126"/>
      <c r="K8331" s="126"/>
      <c r="L8331" s="126"/>
      <c r="M8331" s="126"/>
      <c r="N8331" s="226">
        <v>50</v>
      </c>
      <c r="O8331" s="226">
        <v>0</v>
      </c>
      <c r="P8331" s="126" t="s">
        <v>1331</v>
      </c>
    </row>
    <row r="8332" spans="1:16" ht="76.5">
      <c r="A8332" s="126">
        <v>25</v>
      </c>
      <c r="B8332" s="126"/>
      <c r="C8332" s="127" t="s">
        <v>695</v>
      </c>
      <c r="D8332" s="204">
        <v>43091</v>
      </c>
      <c r="E8332" s="126" t="s">
        <v>15333</v>
      </c>
      <c r="F8332" s="126" t="s">
        <v>1368</v>
      </c>
      <c r="G8332" s="126">
        <v>16012619</v>
      </c>
      <c r="H8332" s="126"/>
      <c r="I8332" s="130" t="s">
        <v>18202</v>
      </c>
      <c r="J8332" s="126"/>
      <c r="K8332" s="126"/>
      <c r="L8332" s="126"/>
      <c r="M8332" s="126"/>
      <c r="N8332" s="226">
        <v>210770.1</v>
      </c>
      <c r="O8332" s="226">
        <v>0</v>
      </c>
      <c r="P8332" s="126" t="s">
        <v>1331</v>
      </c>
    </row>
    <row r="8333" spans="1:16" ht="76.5">
      <c r="A8333" s="126">
        <v>25</v>
      </c>
      <c r="B8333" s="126"/>
      <c r="C8333" s="127" t="s">
        <v>695</v>
      </c>
      <c r="D8333" s="204">
        <v>43091</v>
      </c>
      <c r="E8333" s="126" t="s">
        <v>15334</v>
      </c>
      <c r="F8333" s="126" t="s">
        <v>1368</v>
      </c>
      <c r="G8333" s="126">
        <v>16011549</v>
      </c>
      <c r="H8333" s="126"/>
      <c r="I8333" s="130" t="s">
        <v>18203</v>
      </c>
      <c r="J8333" s="126"/>
      <c r="K8333" s="126"/>
      <c r="L8333" s="126"/>
      <c r="M8333" s="126"/>
      <c r="N8333" s="226">
        <v>572843.13</v>
      </c>
      <c r="O8333" s="226">
        <v>0</v>
      </c>
      <c r="P8333" s="126" t="s">
        <v>1331</v>
      </c>
    </row>
    <row r="8334" spans="1:16" ht="76.5">
      <c r="A8334" s="126">
        <v>25</v>
      </c>
      <c r="B8334" s="126"/>
      <c r="C8334" s="127" t="s">
        <v>695</v>
      </c>
      <c r="D8334" s="204">
        <v>43091</v>
      </c>
      <c r="E8334" s="126" t="s">
        <v>15335</v>
      </c>
      <c r="F8334" s="126" t="s">
        <v>1368</v>
      </c>
      <c r="G8334" s="126">
        <v>16009921</v>
      </c>
      <c r="H8334" s="126"/>
      <c r="I8334" s="130" t="s">
        <v>18204</v>
      </c>
      <c r="J8334" s="126"/>
      <c r="K8334" s="126"/>
      <c r="L8334" s="126"/>
      <c r="M8334" s="126"/>
      <c r="N8334" s="226">
        <v>298253.40000000002</v>
      </c>
      <c r="O8334" s="226">
        <v>0</v>
      </c>
      <c r="P8334" s="126" t="s">
        <v>1331</v>
      </c>
    </row>
    <row r="8335" spans="1:16" ht="76.5">
      <c r="A8335" s="126">
        <v>25</v>
      </c>
      <c r="B8335" s="126"/>
      <c r="C8335" s="127" t="s">
        <v>695</v>
      </c>
      <c r="D8335" s="204">
        <v>43091</v>
      </c>
      <c r="E8335" s="126" t="s">
        <v>15336</v>
      </c>
      <c r="F8335" s="126" t="s">
        <v>1368</v>
      </c>
      <c r="G8335" s="126">
        <v>16009896</v>
      </c>
      <c r="H8335" s="126"/>
      <c r="I8335" s="130" t="s">
        <v>18205</v>
      </c>
      <c r="J8335" s="126"/>
      <c r="K8335" s="126"/>
      <c r="L8335" s="126"/>
      <c r="M8335" s="126"/>
      <c r="N8335" s="226">
        <v>195936.54</v>
      </c>
      <c r="O8335" s="226">
        <v>0</v>
      </c>
      <c r="P8335" s="126" t="s">
        <v>1331</v>
      </c>
    </row>
    <row r="8336" spans="1:16" ht="76.5">
      <c r="A8336" s="126">
        <v>25</v>
      </c>
      <c r="B8336" s="126"/>
      <c r="C8336" s="127" t="s">
        <v>695</v>
      </c>
      <c r="D8336" s="204">
        <v>43091</v>
      </c>
      <c r="E8336" s="126" t="s">
        <v>15337</v>
      </c>
      <c r="F8336" s="126" t="s">
        <v>1368</v>
      </c>
      <c r="G8336" s="126">
        <v>16009893</v>
      </c>
      <c r="H8336" s="126"/>
      <c r="I8336" s="130" t="s">
        <v>18206</v>
      </c>
      <c r="J8336" s="126"/>
      <c r="K8336" s="126"/>
      <c r="L8336" s="126"/>
      <c r="M8336" s="126"/>
      <c r="N8336" s="226">
        <v>122564.24</v>
      </c>
      <c r="O8336" s="226">
        <v>0</v>
      </c>
      <c r="P8336" s="126" t="s">
        <v>1331</v>
      </c>
    </row>
    <row r="8337" spans="1:16" ht="76.5">
      <c r="A8337" s="126">
        <v>25</v>
      </c>
      <c r="B8337" s="126"/>
      <c r="C8337" s="127" t="s">
        <v>695</v>
      </c>
      <c r="D8337" s="204">
        <v>43091</v>
      </c>
      <c r="E8337" s="126" t="s">
        <v>15338</v>
      </c>
      <c r="F8337" s="126" t="s">
        <v>1368</v>
      </c>
      <c r="G8337" s="126">
        <v>16009802</v>
      </c>
      <c r="H8337" s="126"/>
      <c r="I8337" s="130" t="s">
        <v>18207</v>
      </c>
      <c r="J8337" s="126"/>
      <c r="K8337" s="126"/>
      <c r="L8337" s="126"/>
      <c r="M8337" s="126"/>
      <c r="N8337" s="226">
        <v>282750.64</v>
      </c>
      <c r="O8337" s="226">
        <v>0</v>
      </c>
      <c r="P8337" s="126" t="s">
        <v>1331</v>
      </c>
    </row>
    <row r="8338" spans="1:16" ht="76.5">
      <c r="A8338" s="126">
        <v>25</v>
      </c>
      <c r="B8338" s="126"/>
      <c r="C8338" s="127" t="s">
        <v>695</v>
      </c>
      <c r="D8338" s="204">
        <v>43091</v>
      </c>
      <c r="E8338" s="126" t="s">
        <v>15339</v>
      </c>
      <c r="F8338" s="126" t="s">
        <v>1368</v>
      </c>
      <c r="G8338" s="126">
        <v>16008709</v>
      </c>
      <c r="H8338" s="126"/>
      <c r="I8338" s="130" t="s">
        <v>18208</v>
      </c>
      <c r="J8338" s="126"/>
      <c r="K8338" s="126"/>
      <c r="L8338" s="126"/>
      <c r="M8338" s="126"/>
      <c r="N8338" s="226">
        <v>61389.17</v>
      </c>
      <c r="O8338" s="226">
        <v>0</v>
      </c>
      <c r="P8338" s="126" t="s">
        <v>1331</v>
      </c>
    </row>
    <row r="8339" spans="1:16" ht="76.5">
      <c r="A8339" s="126">
        <v>25</v>
      </c>
      <c r="B8339" s="126"/>
      <c r="C8339" s="127" t="s">
        <v>695</v>
      </c>
      <c r="D8339" s="204">
        <v>43091</v>
      </c>
      <c r="E8339" s="126" t="s">
        <v>15340</v>
      </c>
      <c r="F8339" s="126" t="s">
        <v>1368</v>
      </c>
      <c r="G8339" s="126">
        <v>16008703</v>
      </c>
      <c r="H8339" s="126"/>
      <c r="I8339" s="130" t="s">
        <v>18209</v>
      </c>
      <c r="J8339" s="126"/>
      <c r="K8339" s="126"/>
      <c r="L8339" s="126"/>
      <c r="M8339" s="126"/>
      <c r="N8339" s="226">
        <v>405328.66</v>
      </c>
      <c r="O8339" s="226">
        <v>0</v>
      </c>
      <c r="P8339" s="126" t="s">
        <v>1331</v>
      </c>
    </row>
    <row r="8340" spans="1:16" ht="76.5">
      <c r="A8340" s="126">
        <v>25</v>
      </c>
      <c r="B8340" s="126"/>
      <c r="C8340" s="127" t="s">
        <v>695</v>
      </c>
      <c r="D8340" s="204">
        <v>43091</v>
      </c>
      <c r="E8340" s="126" t="s">
        <v>15341</v>
      </c>
      <c r="F8340" s="126" t="s">
        <v>1368</v>
      </c>
      <c r="G8340" s="126">
        <v>16008704</v>
      </c>
      <c r="H8340" s="126"/>
      <c r="I8340" s="130" t="s">
        <v>18210</v>
      </c>
      <c r="J8340" s="126"/>
      <c r="K8340" s="126"/>
      <c r="L8340" s="126"/>
      <c r="M8340" s="126"/>
      <c r="N8340" s="226">
        <v>441034.43</v>
      </c>
      <c r="O8340" s="226">
        <v>0</v>
      </c>
      <c r="P8340" s="126" t="s">
        <v>1331</v>
      </c>
    </row>
    <row r="8341" spans="1:16" ht="76.5">
      <c r="A8341" s="126">
        <v>25</v>
      </c>
      <c r="B8341" s="126"/>
      <c r="C8341" s="127" t="s">
        <v>695</v>
      </c>
      <c r="D8341" s="204">
        <v>43091</v>
      </c>
      <c r="E8341" s="126" t="s">
        <v>15342</v>
      </c>
      <c r="F8341" s="126" t="s">
        <v>1368</v>
      </c>
      <c r="G8341" s="126">
        <v>16010659</v>
      </c>
      <c r="H8341" s="126"/>
      <c r="I8341" s="130" t="s">
        <v>18211</v>
      </c>
      <c r="J8341" s="126"/>
      <c r="K8341" s="126"/>
      <c r="L8341" s="126"/>
      <c r="M8341" s="126"/>
      <c r="N8341" s="226">
        <v>2190442.69</v>
      </c>
      <c r="O8341" s="226">
        <v>0</v>
      </c>
      <c r="P8341" s="126" t="s">
        <v>1331</v>
      </c>
    </row>
    <row r="8342" spans="1:16" ht="51">
      <c r="A8342" s="126">
        <v>163</v>
      </c>
      <c r="B8342" s="126"/>
      <c r="C8342" s="127" t="s">
        <v>749</v>
      </c>
      <c r="D8342" s="204">
        <v>43091</v>
      </c>
      <c r="E8342" s="126" t="s">
        <v>15343</v>
      </c>
      <c r="F8342" s="126" t="s">
        <v>1368</v>
      </c>
      <c r="G8342" s="126">
        <v>15993879</v>
      </c>
      <c r="H8342" s="126"/>
      <c r="I8342" s="130" t="s">
        <v>18212</v>
      </c>
      <c r="J8342" s="126"/>
      <c r="K8342" s="126"/>
      <c r="L8342" s="126"/>
      <c r="M8342" s="126"/>
      <c r="N8342" s="226">
        <v>192320.75</v>
      </c>
      <c r="O8342" s="226">
        <v>0</v>
      </c>
      <c r="P8342" s="126" t="s">
        <v>1331</v>
      </c>
    </row>
    <row r="8343" spans="1:16" ht="76.5">
      <c r="A8343" s="126">
        <v>25</v>
      </c>
      <c r="B8343" s="126"/>
      <c r="C8343" s="127" t="s">
        <v>695</v>
      </c>
      <c r="D8343" s="204">
        <v>43095</v>
      </c>
      <c r="E8343" s="126" t="s">
        <v>15344</v>
      </c>
      <c r="F8343" s="126" t="s">
        <v>1260</v>
      </c>
      <c r="G8343" s="126">
        <v>15736126</v>
      </c>
      <c r="H8343" s="126"/>
      <c r="I8343" s="130" t="s">
        <v>18213</v>
      </c>
      <c r="J8343" s="126"/>
      <c r="K8343" s="126"/>
      <c r="L8343" s="126"/>
      <c r="M8343" s="126"/>
      <c r="N8343" s="226">
        <v>0</v>
      </c>
      <c r="O8343" s="226">
        <v>739045.54</v>
      </c>
      <c r="P8343" s="126" t="s">
        <v>1331</v>
      </c>
    </row>
    <row r="8344" spans="1:16" ht="51">
      <c r="A8344" s="126" t="s">
        <v>623</v>
      </c>
      <c r="B8344" s="126"/>
      <c r="C8344" s="127" t="s">
        <v>716</v>
      </c>
      <c r="D8344" s="204">
        <v>43095</v>
      </c>
      <c r="E8344" s="126" t="s">
        <v>15345</v>
      </c>
      <c r="F8344" s="126" t="s">
        <v>1260</v>
      </c>
      <c r="G8344" s="126">
        <v>16079410</v>
      </c>
      <c r="H8344" s="126"/>
      <c r="I8344" s="130" t="s">
        <v>18214</v>
      </c>
      <c r="J8344" s="126"/>
      <c r="K8344" s="126"/>
      <c r="L8344" s="126"/>
      <c r="M8344" s="126"/>
      <c r="N8344" s="226">
        <v>0</v>
      </c>
      <c r="O8344" s="226">
        <v>14700.01</v>
      </c>
      <c r="P8344" s="126" t="s">
        <v>1331</v>
      </c>
    </row>
    <row r="8345" spans="1:16" ht="76.5">
      <c r="A8345" s="126">
        <v>41</v>
      </c>
      <c r="B8345" s="126"/>
      <c r="C8345" s="127" t="s">
        <v>698</v>
      </c>
      <c r="D8345" s="204">
        <v>43095</v>
      </c>
      <c r="E8345" s="126" t="s">
        <v>15346</v>
      </c>
      <c r="F8345" s="126" t="s">
        <v>1368</v>
      </c>
      <c r="G8345" s="126">
        <v>16063971</v>
      </c>
      <c r="H8345" s="126"/>
      <c r="I8345" s="130" t="s">
        <v>18215</v>
      </c>
      <c r="J8345" s="126"/>
      <c r="K8345" s="126"/>
      <c r="L8345" s="126"/>
      <c r="M8345" s="126"/>
      <c r="N8345" s="226">
        <v>0</v>
      </c>
      <c r="O8345" s="226">
        <v>33813.160000000003</v>
      </c>
      <c r="P8345" s="126" t="s">
        <v>1331</v>
      </c>
    </row>
    <row r="8346" spans="1:16" ht="51">
      <c r="A8346" s="126" t="s">
        <v>620</v>
      </c>
      <c r="B8346" s="126"/>
      <c r="C8346" s="127" t="s">
        <v>714</v>
      </c>
      <c r="D8346" s="204">
        <v>43095</v>
      </c>
      <c r="E8346" s="126" t="s">
        <v>15347</v>
      </c>
      <c r="F8346" s="126" t="s">
        <v>6</v>
      </c>
      <c r="G8346" s="126">
        <v>923348</v>
      </c>
      <c r="H8346" s="126"/>
      <c r="I8346" s="130" t="s">
        <v>18216</v>
      </c>
      <c r="J8346" s="126"/>
      <c r="K8346" s="126"/>
      <c r="L8346" s="126"/>
      <c r="M8346" s="126"/>
      <c r="N8346" s="226">
        <v>0</v>
      </c>
      <c r="O8346" s="226">
        <v>5949.69</v>
      </c>
      <c r="P8346" s="126" t="s">
        <v>1331</v>
      </c>
    </row>
    <row r="8347" spans="1:16" ht="76.5">
      <c r="A8347" s="126" t="s">
        <v>621</v>
      </c>
      <c r="B8347" s="126"/>
      <c r="C8347" s="127" t="s">
        <v>715</v>
      </c>
      <c r="D8347" s="204">
        <v>43095</v>
      </c>
      <c r="E8347" s="126" t="s">
        <v>15348</v>
      </c>
      <c r="F8347" s="126" t="s">
        <v>6</v>
      </c>
      <c r="G8347" s="126">
        <v>923503</v>
      </c>
      <c r="H8347" s="126"/>
      <c r="I8347" s="130" t="s">
        <v>18217</v>
      </c>
      <c r="J8347" s="126"/>
      <c r="K8347" s="126"/>
      <c r="L8347" s="126"/>
      <c r="M8347" s="126"/>
      <c r="N8347" s="226">
        <v>0</v>
      </c>
      <c r="O8347" s="226">
        <v>150000</v>
      </c>
      <c r="P8347" s="126" t="s">
        <v>1331</v>
      </c>
    </row>
    <row r="8348" spans="1:16" ht="89.25">
      <c r="A8348" s="126">
        <v>46</v>
      </c>
      <c r="B8348" s="126"/>
      <c r="C8348" s="127" t="s">
        <v>699</v>
      </c>
      <c r="D8348" s="204">
        <v>43095</v>
      </c>
      <c r="E8348" s="126" t="s">
        <v>15349</v>
      </c>
      <c r="F8348" s="126" t="s">
        <v>6</v>
      </c>
      <c r="G8348" s="126">
        <v>908563</v>
      </c>
      <c r="H8348" s="126"/>
      <c r="I8348" s="130" t="s">
        <v>18218</v>
      </c>
      <c r="J8348" s="126"/>
      <c r="K8348" s="126"/>
      <c r="L8348" s="126"/>
      <c r="M8348" s="126"/>
      <c r="N8348" s="226">
        <v>0</v>
      </c>
      <c r="O8348" s="226">
        <v>18175</v>
      </c>
      <c r="P8348" s="126" t="s">
        <v>1331</v>
      </c>
    </row>
    <row r="8349" spans="1:16" ht="38.25">
      <c r="A8349" s="126">
        <v>117</v>
      </c>
      <c r="B8349" s="126"/>
      <c r="C8349" s="127" t="s">
        <v>723</v>
      </c>
      <c r="D8349" s="204">
        <v>43095</v>
      </c>
      <c r="E8349" s="126" t="s">
        <v>15350</v>
      </c>
      <c r="F8349" s="126" t="s">
        <v>11</v>
      </c>
      <c r="G8349" s="126">
        <v>908587</v>
      </c>
      <c r="H8349" s="126"/>
      <c r="I8349" s="130" t="s">
        <v>18219</v>
      </c>
      <c r="J8349" s="126"/>
      <c r="K8349" s="126"/>
      <c r="L8349" s="126"/>
      <c r="M8349" s="126"/>
      <c r="N8349" s="226">
        <v>50</v>
      </c>
      <c r="O8349" s="226">
        <v>0</v>
      </c>
      <c r="P8349" s="126" t="s">
        <v>1331</v>
      </c>
    </row>
    <row r="8350" spans="1:16" ht="51">
      <c r="A8350" s="126" t="s">
        <v>620</v>
      </c>
      <c r="B8350" s="126"/>
      <c r="C8350" s="127" t="s">
        <v>714</v>
      </c>
      <c r="D8350" s="204">
        <v>43095</v>
      </c>
      <c r="E8350" s="126" t="s">
        <v>15351</v>
      </c>
      <c r="F8350" s="126" t="s">
        <v>13</v>
      </c>
      <c r="G8350" s="126">
        <v>908623</v>
      </c>
      <c r="H8350" s="126"/>
      <c r="I8350" s="130" t="s">
        <v>18220</v>
      </c>
      <c r="J8350" s="126"/>
      <c r="K8350" s="126"/>
      <c r="L8350" s="126"/>
      <c r="M8350" s="126"/>
      <c r="N8350" s="226">
        <v>50</v>
      </c>
      <c r="O8350" s="226">
        <v>0</v>
      </c>
      <c r="P8350" s="126" t="s">
        <v>1331</v>
      </c>
    </row>
    <row r="8351" spans="1:16" ht="89.25">
      <c r="A8351" s="126" t="s">
        <v>623</v>
      </c>
      <c r="B8351" s="126"/>
      <c r="C8351" s="127" t="s">
        <v>716</v>
      </c>
      <c r="D8351" s="204">
        <v>43095</v>
      </c>
      <c r="E8351" s="126" t="s">
        <v>15352</v>
      </c>
      <c r="F8351" s="126" t="s">
        <v>13</v>
      </c>
      <c r="G8351" s="126">
        <v>908641</v>
      </c>
      <c r="H8351" s="126"/>
      <c r="I8351" s="130" t="s">
        <v>18221</v>
      </c>
      <c r="J8351" s="126"/>
      <c r="K8351" s="126"/>
      <c r="L8351" s="126"/>
      <c r="M8351" s="126"/>
      <c r="N8351" s="226">
        <v>10000000</v>
      </c>
      <c r="O8351" s="226">
        <v>0</v>
      </c>
      <c r="P8351" s="126" t="s">
        <v>1331</v>
      </c>
    </row>
    <row r="8352" spans="1:16" ht="102">
      <c r="A8352" s="126" t="s">
        <v>623</v>
      </c>
      <c r="B8352" s="126"/>
      <c r="C8352" s="127" t="s">
        <v>716</v>
      </c>
      <c r="D8352" s="204">
        <v>43095</v>
      </c>
      <c r="E8352" s="126" t="s">
        <v>15353</v>
      </c>
      <c r="F8352" s="126" t="s">
        <v>11</v>
      </c>
      <c r="G8352" s="126">
        <v>908641</v>
      </c>
      <c r="H8352" s="126"/>
      <c r="I8352" s="130" t="s">
        <v>18222</v>
      </c>
      <c r="J8352" s="126"/>
      <c r="K8352" s="126"/>
      <c r="L8352" s="126"/>
      <c r="M8352" s="126"/>
      <c r="N8352" s="226">
        <v>50</v>
      </c>
      <c r="O8352" s="226">
        <v>0</v>
      </c>
      <c r="P8352" s="126" t="s">
        <v>1331</v>
      </c>
    </row>
    <row r="8353" spans="1:16" ht="89.25">
      <c r="A8353" s="126">
        <v>41</v>
      </c>
      <c r="B8353" s="126"/>
      <c r="C8353" s="127" t="s">
        <v>698</v>
      </c>
      <c r="D8353" s="204">
        <v>43095</v>
      </c>
      <c r="E8353" s="126" t="s">
        <v>15354</v>
      </c>
      <c r="F8353" s="126" t="s">
        <v>15</v>
      </c>
      <c r="G8353" s="126">
        <v>3982</v>
      </c>
      <c r="H8353" s="126"/>
      <c r="I8353" s="130" t="s">
        <v>18223</v>
      </c>
      <c r="J8353" s="126"/>
      <c r="K8353" s="126"/>
      <c r="L8353" s="126"/>
      <c r="M8353" s="126"/>
      <c r="N8353" s="226">
        <v>301.42</v>
      </c>
      <c r="O8353" s="226">
        <v>0</v>
      </c>
      <c r="P8353" s="126" t="s">
        <v>1331</v>
      </c>
    </row>
    <row r="8354" spans="1:16" ht="76.5">
      <c r="A8354" s="126">
        <v>25</v>
      </c>
      <c r="B8354" s="126"/>
      <c r="C8354" s="127" t="s">
        <v>695</v>
      </c>
      <c r="D8354" s="204">
        <v>43095</v>
      </c>
      <c r="E8354" s="126" t="s">
        <v>15355</v>
      </c>
      <c r="F8354" s="126" t="s">
        <v>1368</v>
      </c>
      <c r="G8354" s="126">
        <v>16063905</v>
      </c>
      <c r="H8354" s="126"/>
      <c r="I8354" s="130" t="s">
        <v>18224</v>
      </c>
      <c r="J8354" s="126"/>
      <c r="K8354" s="126"/>
      <c r="L8354" s="126"/>
      <c r="M8354" s="126"/>
      <c r="N8354" s="226">
        <v>396633</v>
      </c>
      <c r="O8354" s="226">
        <v>0</v>
      </c>
      <c r="P8354" s="126" t="s">
        <v>1331</v>
      </c>
    </row>
    <row r="8355" spans="1:16" ht="76.5">
      <c r="A8355" s="126">
        <v>25</v>
      </c>
      <c r="B8355" s="126"/>
      <c r="C8355" s="127" t="s">
        <v>695</v>
      </c>
      <c r="D8355" s="204">
        <v>43095</v>
      </c>
      <c r="E8355" s="126" t="s">
        <v>15356</v>
      </c>
      <c r="F8355" s="126" t="s">
        <v>1368</v>
      </c>
      <c r="G8355" s="126">
        <v>16063941</v>
      </c>
      <c r="H8355" s="126"/>
      <c r="I8355" s="130" t="s">
        <v>18225</v>
      </c>
      <c r="J8355" s="126"/>
      <c r="K8355" s="126"/>
      <c r="L8355" s="126"/>
      <c r="M8355" s="126"/>
      <c r="N8355" s="226">
        <v>443382.54</v>
      </c>
      <c r="O8355" s="226">
        <v>0</v>
      </c>
      <c r="P8355" s="126" t="s">
        <v>1331</v>
      </c>
    </row>
    <row r="8356" spans="1:16" ht="76.5">
      <c r="A8356" s="126">
        <v>25</v>
      </c>
      <c r="B8356" s="126"/>
      <c r="C8356" s="127" t="s">
        <v>695</v>
      </c>
      <c r="D8356" s="204">
        <v>43095</v>
      </c>
      <c r="E8356" s="126" t="s">
        <v>15357</v>
      </c>
      <c r="F8356" s="126" t="s">
        <v>1368</v>
      </c>
      <c r="G8356" s="126">
        <v>16063963</v>
      </c>
      <c r="H8356" s="126"/>
      <c r="I8356" s="130" t="s">
        <v>18226</v>
      </c>
      <c r="J8356" s="126"/>
      <c r="K8356" s="126"/>
      <c r="L8356" s="126"/>
      <c r="M8356" s="126"/>
      <c r="N8356" s="226">
        <v>769965.68</v>
      </c>
      <c r="O8356" s="226">
        <v>0</v>
      </c>
      <c r="P8356" s="126" t="s">
        <v>1331</v>
      </c>
    </row>
    <row r="8357" spans="1:16" ht="76.5">
      <c r="A8357" s="126">
        <v>25</v>
      </c>
      <c r="B8357" s="126"/>
      <c r="C8357" s="127" t="s">
        <v>695</v>
      </c>
      <c r="D8357" s="204">
        <v>43095</v>
      </c>
      <c r="E8357" s="126" t="s">
        <v>15358</v>
      </c>
      <c r="F8357" s="126" t="s">
        <v>1368</v>
      </c>
      <c r="G8357" s="126">
        <v>16063966</v>
      </c>
      <c r="H8357" s="126"/>
      <c r="I8357" s="130" t="s">
        <v>18227</v>
      </c>
      <c r="J8357" s="126"/>
      <c r="K8357" s="126"/>
      <c r="L8357" s="126"/>
      <c r="M8357" s="126"/>
      <c r="N8357" s="226">
        <v>1270496.1000000001</v>
      </c>
      <c r="O8357" s="226">
        <v>0</v>
      </c>
      <c r="P8357" s="126" t="s">
        <v>1331</v>
      </c>
    </row>
    <row r="8358" spans="1:16" ht="76.5">
      <c r="A8358" s="126">
        <v>25</v>
      </c>
      <c r="B8358" s="126"/>
      <c r="C8358" s="127" t="s">
        <v>695</v>
      </c>
      <c r="D8358" s="204">
        <v>43095</v>
      </c>
      <c r="E8358" s="126" t="s">
        <v>15359</v>
      </c>
      <c r="F8358" s="126" t="s">
        <v>1368</v>
      </c>
      <c r="G8358" s="126">
        <v>16063970</v>
      </c>
      <c r="H8358" s="126"/>
      <c r="I8358" s="130" t="s">
        <v>18228</v>
      </c>
      <c r="J8358" s="126"/>
      <c r="K8358" s="126"/>
      <c r="L8358" s="126"/>
      <c r="M8358" s="126"/>
      <c r="N8358" s="226">
        <v>120040.65</v>
      </c>
      <c r="O8358" s="226">
        <v>0</v>
      </c>
      <c r="P8358" s="126" t="s">
        <v>1331</v>
      </c>
    </row>
    <row r="8359" spans="1:16" ht="76.5">
      <c r="A8359" s="126">
        <v>25</v>
      </c>
      <c r="B8359" s="126"/>
      <c r="C8359" s="127" t="s">
        <v>695</v>
      </c>
      <c r="D8359" s="204">
        <v>43095</v>
      </c>
      <c r="E8359" s="126" t="s">
        <v>15360</v>
      </c>
      <c r="F8359" s="126" t="s">
        <v>1368</v>
      </c>
      <c r="G8359" s="126">
        <v>16063641</v>
      </c>
      <c r="H8359" s="126"/>
      <c r="I8359" s="130" t="s">
        <v>18229</v>
      </c>
      <c r="J8359" s="126"/>
      <c r="K8359" s="126"/>
      <c r="L8359" s="126"/>
      <c r="M8359" s="126"/>
      <c r="N8359" s="226">
        <v>1245613.3999999999</v>
      </c>
      <c r="O8359" s="226">
        <v>0</v>
      </c>
      <c r="P8359" s="126" t="s">
        <v>1331</v>
      </c>
    </row>
    <row r="8360" spans="1:16" ht="76.5">
      <c r="A8360" s="126">
        <v>25</v>
      </c>
      <c r="B8360" s="126"/>
      <c r="C8360" s="127" t="s">
        <v>695</v>
      </c>
      <c r="D8360" s="204">
        <v>43095</v>
      </c>
      <c r="E8360" s="126" t="s">
        <v>15361</v>
      </c>
      <c r="F8360" s="126" t="s">
        <v>1368</v>
      </c>
      <c r="G8360" s="126">
        <v>16063961</v>
      </c>
      <c r="H8360" s="126"/>
      <c r="I8360" s="130" t="s">
        <v>18230</v>
      </c>
      <c r="J8360" s="126"/>
      <c r="K8360" s="126"/>
      <c r="L8360" s="126"/>
      <c r="M8360" s="126"/>
      <c r="N8360" s="226">
        <v>21076.49</v>
      </c>
      <c r="O8360" s="226">
        <v>0</v>
      </c>
      <c r="P8360" s="126" t="s">
        <v>1331</v>
      </c>
    </row>
    <row r="8361" spans="1:16" ht="76.5">
      <c r="A8361" s="126">
        <v>25</v>
      </c>
      <c r="B8361" s="126"/>
      <c r="C8361" s="127" t="s">
        <v>695</v>
      </c>
      <c r="D8361" s="204">
        <v>43095</v>
      </c>
      <c r="E8361" s="126" t="s">
        <v>15362</v>
      </c>
      <c r="F8361" s="126" t="s">
        <v>1368</v>
      </c>
      <c r="G8361" s="126">
        <v>16063974</v>
      </c>
      <c r="H8361" s="126"/>
      <c r="I8361" s="130" t="s">
        <v>18231</v>
      </c>
      <c r="J8361" s="126"/>
      <c r="K8361" s="126"/>
      <c r="L8361" s="126"/>
      <c r="M8361" s="126"/>
      <c r="N8361" s="226">
        <v>609527.49</v>
      </c>
      <c r="O8361" s="226">
        <v>0</v>
      </c>
      <c r="P8361" s="126" t="s">
        <v>1331</v>
      </c>
    </row>
    <row r="8362" spans="1:16" ht="76.5">
      <c r="A8362" s="126">
        <v>25</v>
      </c>
      <c r="B8362" s="126"/>
      <c r="C8362" s="127" t="s">
        <v>695</v>
      </c>
      <c r="D8362" s="204">
        <v>43095</v>
      </c>
      <c r="E8362" s="126" t="s">
        <v>15363</v>
      </c>
      <c r="F8362" s="126" t="s">
        <v>1368</v>
      </c>
      <c r="G8362" s="126">
        <v>16063978</v>
      </c>
      <c r="H8362" s="126"/>
      <c r="I8362" s="130" t="s">
        <v>18232</v>
      </c>
      <c r="J8362" s="126"/>
      <c r="K8362" s="126"/>
      <c r="L8362" s="126"/>
      <c r="M8362" s="126"/>
      <c r="N8362" s="226">
        <v>278135.01</v>
      </c>
      <c r="O8362" s="226">
        <v>0</v>
      </c>
      <c r="P8362" s="126" t="s">
        <v>1331</v>
      </c>
    </row>
    <row r="8363" spans="1:16" ht="76.5">
      <c r="A8363" s="126">
        <v>25</v>
      </c>
      <c r="B8363" s="126"/>
      <c r="C8363" s="127" t="s">
        <v>695</v>
      </c>
      <c r="D8363" s="204">
        <v>43095</v>
      </c>
      <c r="E8363" s="126" t="s">
        <v>15364</v>
      </c>
      <c r="F8363" s="126" t="s">
        <v>1368</v>
      </c>
      <c r="G8363" s="126">
        <v>16064000</v>
      </c>
      <c r="H8363" s="126"/>
      <c r="I8363" s="130" t="s">
        <v>18233</v>
      </c>
      <c r="J8363" s="126"/>
      <c r="K8363" s="126"/>
      <c r="L8363" s="126"/>
      <c r="M8363" s="126"/>
      <c r="N8363" s="226">
        <v>109105.84</v>
      </c>
      <c r="O8363" s="226">
        <v>0</v>
      </c>
      <c r="P8363" s="126" t="s">
        <v>1331</v>
      </c>
    </row>
    <row r="8364" spans="1:16" ht="76.5">
      <c r="A8364" s="126">
        <v>25</v>
      </c>
      <c r="B8364" s="126"/>
      <c r="C8364" s="127" t="s">
        <v>695</v>
      </c>
      <c r="D8364" s="204">
        <v>43095</v>
      </c>
      <c r="E8364" s="126" t="s">
        <v>15365</v>
      </c>
      <c r="F8364" s="126" t="s">
        <v>1368</v>
      </c>
      <c r="G8364" s="126">
        <v>16063960</v>
      </c>
      <c r="H8364" s="126"/>
      <c r="I8364" s="130" t="s">
        <v>18234</v>
      </c>
      <c r="J8364" s="126"/>
      <c r="K8364" s="126"/>
      <c r="L8364" s="126"/>
      <c r="M8364" s="126"/>
      <c r="N8364" s="226">
        <v>1932432.68</v>
      </c>
      <c r="O8364" s="226">
        <v>0</v>
      </c>
      <c r="P8364" s="126" t="s">
        <v>1331</v>
      </c>
    </row>
    <row r="8365" spans="1:16" ht="76.5">
      <c r="A8365" s="126">
        <v>25</v>
      </c>
      <c r="B8365" s="126"/>
      <c r="C8365" s="127" t="s">
        <v>695</v>
      </c>
      <c r="D8365" s="204">
        <v>43095</v>
      </c>
      <c r="E8365" s="126" t="s">
        <v>15366</v>
      </c>
      <c r="F8365" s="126" t="s">
        <v>1368</v>
      </c>
      <c r="G8365" s="126">
        <v>16063967</v>
      </c>
      <c r="H8365" s="126"/>
      <c r="I8365" s="130" t="s">
        <v>18235</v>
      </c>
      <c r="J8365" s="126"/>
      <c r="K8365" s="126"/>
      <c r="L8365" s="126"/>
      <c r="M8365" s="126"/>
      <c r="N8365" s="226">
        <v>523982.55</v>
      </c>
      <c r="O8365" s="226">
        <v>0</v>
      </c>
      <c r="P8365" s="126" t="s">
        <v>1331</v>
      </c>
    </row>
    <row r="8366" spans="1:16" ht="76.5">
      <c r="A8366" s="126">
        <v>25</v>
      </c>
      <c r="B8366" s="126"/>
      <c r="C8366" s="127" t="s">
        <v>695</v>
      </c>
      <c r="D8366" s="204">
        <v>43095</v>
      </c>
      <c r="E8366" s="126" t="s">
        <v>15367</v>
      </c>
      <c r="F8366" s="126" t="s">
        <v>1368</v>
      </c>
      <c r="G8366" s="126">
        <v>16063975</v>
      </c>
      <c r="H8366" s="126"/>
      <c r="I8366" s="130" t="s">
        <v>18236</v>
      </c>
      <c r="J8366" s="126"/>
      <c r="K8366" s="126"/>
      <c r="L8366" s="126"/>
      <c r="M8366" s="126"/>
      <c r="N8366" s="226">
        <v>52168.86</v>
      </c>
      <c r="O8366" s="226">
        <v>0</v>
      </c>
      <c r="P8366" s="126" t="s">
        <v>1331</v>
      </c>
    </row>
    <row r="8367" spans="1:16" ht="76.5">
      <c r="A8367" s="126">
        <v>25</v>
      </c>
      <c r="B8367" s="126"/>
      <c r="C8367" s="127" t="s">
        <v>695</v>
      </c>
      <c r="D8367" s="204">
        <v>43095</v>
      </c>
      <c r="E8367" s="126" t="s">
        <v>15368</v>
      </c>
      <c r="F8367" s="126" t="s">
        <v>1368</v>
      </c>
      <c r="G8367" s="126">
        <v>16064008</v>
      </c>
      <c r="H8367" s="126"/>
      <c r="I8367" s="130" t="s">
        <v>18237</v>
      </c>
      <c r="J8367" s="126"/>
      <c r="K8367" s="126"/>
      <c r="L8367" s="126"/>
      <c r="M8367" s="126"/>
      <c r="N8367" s="226">
        <v>62573.91</v>
      </c>
      <c r="O8367" s="226">
        <v>0</v>
      </c>
      <c r="P8367" s="126" t="s">
        <v>1331</v>
      </c>
    </row>
    <row r="8368" spans="1:16" ht="76.5">
      <c r="A8368" s="126">
        <v>25</v>
      </c>
      <c r="B8368" s="126"/>
      <c r="C8368" s="127" t="s">
        <v>695</v>
      </c>
      <c r="D8368" s="204">
        <v>43095</v>
      </c>
      <c r="E8368" s="126" t="s">
        <v>15369</v>
      </c>
      <c r="F8368" s="126" t="s">
        <v>1368</v>
      </c>
      <c r="G8368" s="126">
        <v>16064009</v>
      </c>
      <c r="H8368" s="126"/>
      <c r="I8368" s="130" t="s">
        <v>18238</v>
      </c>
      <c r="J8368" s="126"/>
      <c r="K8368" s="126"/>
      <c r="L8368" s="126"/>
      <c r="M8368" s="126"/>
      <c r="N8368" s="226">
        <v>1065791.03</v>
      </c>
      <c r="O8368" s="226">
        <v>0</v>
      </c>
      <c r="P8368" s="126" t="s">
        <v>1331</v>
      </c>
    </row>
    <row r="8369" spans="1:16" ht="76.5">
      <c r="A8369" s="126">
        <v>25</v>
      </c>
      <c r="B8369" s="126"/>
      <c r="C8369" s="127" t="s">
        <v>695</v>
      </c>
      <c r="D8369" s="204">
        <v>43095</v>
      </c>
      <c r="E8369" s="126" t="s">
        <v>15370</v>
      </c>
      <c r="F8369" s="126" t="s">
        <v>1368</v>
      </c>
      <c r="G8369" s="126">
        <v>16064010</v>
      </c>
      <c r="H8369" s="126"/>
      <c r="I8369" s="130" t="s">
        <v>18239</v>
      </c>
      <c r="J8369" s="126"/>
      <c r="K8369" s="126"/>
      <c r="L8369" s="126"/>
      <c r="M8369" s="126"/>
      <c r="N8369" s="226">
        <v>42120.89</v>
      </c>
      <c r="O8369" s="226">
        <v>0</v>
      </c>
      <c r="P8369" s="126" t="s">
        <v>1331</v>
      </c>
    </row>
    <row r="8370" spans="1:16" ht="76.5">
      <c r="A8370" s="126">
        <v>25</v>
      </c>
      <c r="B8370" s="126"/>
      <c r="C8370" s="127" t="s">
        <v>695</v>
      </c>
      <c r="D8370" s="204">
        <v>43095</v>
      </c>
      <c r="E8370" s="126" t="s">
        <v>15371</v>
      </c>
      <c r="F8370" s="126" t="s">
        <v>1368</v>
      </c>
      <c r="G8370" s="126">
        <v>16064005</v>
      </c>
      <c r="H8370" s="126"/>
      <c r="I8370" s="130" t="s">
        <v>18240</v>
      </c>
      <c r="J8370" s="126"/>
      <c r="K8370" s="126"/>
      <c r="L8370" s="126"/>
      <c r="M8370" s="126"/>
      <c r="N8370" s="226">
        <v>194828.32</v>
      </c>
      <c r="O8370" s="226">
        <v>0</v>
      </c>
      <c r="P8370" s="126" t="s">
        <v>1331</v>
      </c>
    </row>
    <row r="8371" spans="1:16" ht="76.5">
      <c r="A8371" s="126">
        <v>25</v>
      </c>
      <c r="B8371" s="126"/>
      <c r="C8371" s="127" t="s">
        <v>695</v>
      </c>
      <c r="D8371" s="204">
        <v>43095</v>
      </c>
      <c r="E8371" s="126" t="s">
        <v>15372</v>
      </c>
      <c r="F8371" s="126" t="s">
        <v>1368</v>
      </c>
      <c r="G8371" s="126">
        <v>16064006</v>
      </c>
      <c r="H8371" s="126"/>
      <c r="I8371" s="130" t="s">
        <v>18241</v>
      </c>
      <c r="J8371" s="126"/>
      <c r="K8371" s="126"/>
      <c r="L8371" s="126"/>
      <c r="M8371" s="126"/>
      <c r="N8371" s="226">
        <v>354339.07</v>
      </c>
      <c r="O8371" s="226">
        <v>0</v>
      </c>
      <c r="P8371" s="126" t="s">
        <v>1331</v>
      </c>
    </row>
    <row r="8372" spans="1:16" ht="76.5">
      <c r="A8372" s="126">
        <v>25</v>
      </c>
      <c r="B8372" s="126"/>
      <c r="C8372" s="127" t="s">
        <v>695</v>
      </c>
      <c r="D8372" s="204">
        <v>43095</v>
      </c>
      <c r="E8372" s="126" t="s">
        <v>15373</v>
      </c>
      <c r="F8372" s="126" t="s">
        <v>1368</v>
      </c>
      <c r="G8372" s="126">
        <v>16064007</v>
      </c>
      <c r="H8372" s="126"/>
      <c r="I8372" s="130" t="s">
        <v>18242</v>
      </c>
      <c r="J8372" s="126"/>
      <c r="K8372" s="126"/>
      <c r="L8372" s="126"/>
      <c r="M8372" s="126"/>
      <c r="N8372" s="226">
        <v>9412.52</v>
      </c>
      <c r="O8372" s="226">
        <v>0</v>
      </c>
      <c r="P8372" s="126" t="s">
        <v>1331</v>
      </c>
    </row>
    <row r="8373" spans="1:16" ht="76.5">
      <c r="A8373" s="126">
        <v>25</v>
      </c>
      <c r="B8373" s="126"/>
      <c r="C8373" s="127" t="s">
        <v>695</v>
      </c>
      <c r="D8373" s="204">
        <v>43095</v>
      </c>
      <c r="E8373" s="126" t="s">
        <v>15374</v>
      </c>
      <c r="F8373" s="126" t="s">
        <v>1368</v>
      </c>
      <c r="G8373" s="126">
        <v>16063984</v>
      </c>
      <c r="H8373" s="126"/>
      <c r="I8373" s="130" t="s">
        <v>18243</v>
      </c>
      <c r="J8373" s="126"/>
      <c r="K8373" s="126"/>
      <c r="L8373" s="126"/>
      <c r="M8373" s="126"/>
      <c r="N8373" s="226">
        <v>224305.54</v>
      </c>
      <c r="O8373" s="226">
        <v>0</v>
      </c>
      <c r="P8373" s="126" t="s">
        <v>1331</v>
      </c>
    </row>
    <row r="8374" spans="1:16" ht="76.5">
      <c r="A8374" s="126">
        <v>25</v>
      </c>
      <c r="B8374" s="126"/>
      <c r="C8374" s="127" t="s">
        <v>695</v>
      </c>
      <c r="D8374" s="204">
        <v>43095</v>
      </c>
      <c r="E8374" s="126" t="s">
        <v>15375</v>
      </c>
      <c r="F8374" s="126" t="s">
        <v>1368</v>
      </c>
      <c r="G8374" s="126">
        <v>16064003</v>
      </c>
      <c r="H8374" s="126"/>
      <c r="I8374" s="130" t="s">
        <v>18244</v>
      </c>
      <c r="J8374" s="126"/>
      <c r="K8374" s="126"/>
      <c r="L8374" s="126"/>
      <c r="M8374" s="126"/>
      <c r="N8374" s="226">
        <v>281136.99</v>
      </c>
      <c r="O8374" s="226">
        <v>0</v>
      </c>
      <c r="P8374" s="126" t="s">
        <v>1331</v>
      </c>
    </row>
    <row r="8375" spans="1:16" ht="76.5">
      <c r="A8375" s="126">
        <v>25</v>
      </c>
      <c r="B8375" s="126"/>
      <c r="C8375" s="127" t="s">
        <v>695</v>
      </c>
      <c r="D8375" s="204">
        <v>43095</v>
      </c>
      <c r="E8375" s="126" t="s">
        <v>15376</v>
      </c>
      <c r="F8375" s="126" t="s">
        <v>1368</v>
      </c>
      <c r="G8375" s="126">
        <v>16064004</v>
      </c>
      <c r="H8375" s="126"/>
      <c r="I8375" s="130" t="s">
        <v>18245</v>
      </c>
      <c r="J8375" s="126"/>
      <c r="K8375" s="126"/>
      <c r="L8375" s="126"/>
      <c r="M8375" s="126"/>
      <c r="N8375" s="226">
        <v>372126.9</v>
      </c>
      <c r="O8375" s="226">
        <v>0</v>
      </c>
      <c r="P8375" s="126" t="s">
        <v>1331</v>
      </c>
    </row>
    <row r="8376" spans="1:16" ht="76.5">
      <c r="A8376" s="126">
        <v>25</v>
      </c>
      <c r="B8376" s="126"/>
      <c r="C8376" s="127" t="s">
        <v>695</v>
      </c>
      <c r="D8376" s="204">
        <v>43095</v>
      </c>
      <c r="E8376" s="126" t="s">
        <v>15377</v>
      </c>
      <c r="F8376" s="126" t="s">
        <v>1368</v>
      </c>
      <c r="G8376" s="126">
        <v>16084410</v>
      </c>
      <c r="H8376" s="126"/>
      <c r="I8376" s="130" t="s">
        <v>18246</v>
      </c>
      <c r="J8376" s="126"/>
      <c r="K8376" s="126"/>
      <c r="L8376" s="126"/>
      <c r="M8376" s="126"/>
      <c r="N8376" s="226">
        <v>702568.29</v>
      </c>
      <c r="O8376" s="226">
        <v>0</v>
      </c>
      <c r="P8376" s="126" t="s">
        <v>1331</v>
      </c>
    </row>
    <row r="8377" spans="1:16" ht="76.5">
      <c r="A8377" s="126">
        <v>10</v>
      </c>
      <c r="B8377" s="126"/>
      <c r="C8377" s="127" t="s">
        <v>691</v>
      </c>
      <c r="D8377" s="204">
        <v>43095</v>
      </c>
      <c r="E8377" s="126" t="s">
        <v>15378</v>
      </c>
      <c r="F8377" s="126" t="s">
        <v>15</v>
      </c>
      <c r="G8377" s="126">
        <v>3964</v>
      </c>
      <c r="H8377" s="126"/>
      <c r="I8377" s="130" t="s">
        <v>18247</v>
      </c>
      <c r="J8377" s="126"/>
      <c r="K8377" s="126"/>
      <c r="L8377" s="126"/>
      <c r="M8377" s="126"/>
      <c r="N8377" s="226">
        <v>19091.150000000001</v>
      </c>
      <c r="O8377" s="226">
        <v>0</v>
      </c>
      <c r="P8377" s="126" t="s">
        <v>1331</v>
      </c>
    </row>
    <row r="8378" spans="1:16" ht="89.25">
      <c r="A8378" s="126">
        <v>119</v>
      </c>
      <c r="B8378" s="126"/>
      <c r="C8378" s="127" t="s">
        <v>724</v>
      </c>
      <c r="D8378" s="204">
        <v>43095</v>
      </c>
      <c r="E8378" s="126" t="s">
        <v>15379</v>
      </c>
      <c r="F8378" s="126" t="s">
        <v>15</v>
      </c>
      <c r="G8378" s="126">
        <v>3974</v>
      </c>
      <c r="H8378" s="126"/>
      <c r="I8378" s="130" t="s">
        <v>18248</v>
      </c>
      <c r="J8378" s="126"/>
      <c r="K8378" s="126"/>
      <c r="L8378" s="126"/>
      <c r="M8378" s="126"/>
      <c r="N8378" s="226">
        <v>387.65</v>
      </c>
      <c r="O8378" s="226">
        <v>0</v>
      </c>
      <c r="P8378" s="126" t="s">
        <v>1331</v>
      </c>
    </row>
    <row r="8379" spans="1:16" ht="89.25">
      <c r="A8379" s="126">
        <v>376</v>
      </c>
      <c r="B8379" s="126"/>
      <c r="C8379" s="127" t="s">
        <v>1276</v>
      </c>
      <c r="D8379" s="204">
        <v>43095</v>
      </c>
      <c r="E8379" s="126" t="s">
        <v>15380</v>
      </c>
      <c r="F8379" s="126" t="s">
        <v>15</v>
      </c>
      <c r="G8379" s="126">
        <v>3973</v>
      </c>
      <c r="H8379" s="126"/>
      <c r="I8379" s="130" t="s">
        <v>18249</v>
      </c>
      <c r="J8379" s="126"/>
      <c r="K8379" s="126"/>
      <c r="L8379" s="126"/>
      <c r="M8379" s="126"/>
      <c r="N8379" s="226">
        <v>320.42</v>
      </c>
      <c r="O8379" s="226">
        <v>0</v>
      </c>
      <c r="P8379" s="126" t="s">
        <v>1331</v>
      </c>
    </row>
    <row r="8380" spans="1:16" ht="76.5">
      <c r="A8380" s="126">
        <v>10</v>
      </c>
      <c r="B8380" s="126"/>
      <c r="C8380" s="127" t="s">
        <v>691</v>
      </c>
      <c r="D8380" s="204">
        <v>43095</v>
      </c>
      <c r="E8380" s="126" t="s">
        <v>15381</v>
      </c>
      <c r="F8380" s="126" t="s">
        <v>15</v>
      </c>
      <c r="G8380" s="126">
        <v>3965</v>
      </c>
      <c r="H8380" s="126"/>
      <c r="I8380" s="130" t="s">
        <v>18250</v>
      </c>
      <c r="J8380" s="126"/>
      <c r="K8380" s="126"/>
      <c r="L8380" s="126"/>
      <c r="M8380" s="126"/>
      <c r="N8380" s="226">
        <v>731.75</v>
      </c>
      <c r="O8380" s="226">
        <v>0</v>
      </c>
      <c r="P8380" s="126" t="s">
        <v>1331</v>
      </c>
    </row>
    <row r="8381" spans="1:16" ht="76.5">
      <c r="A8381" s="126">
        <v>10</v>
      </c>
      <c r="B8381" s="126"/>
      <c r="C8381" s="127" t="s">
        <v>691</v>
      </c>
      <c r="D8381" s="204">
        <v>43095</v>
      </c>
      <c r="E8381" s="126" t="s">
        <v>15382</v>
      </c>
      <c r="F8381" s="126" t="s">
        <v>15</v>
      </c>
      <c r="G8381" s="126">
        <v>3966</v>
      </c>
      <c r="H8381" s="126"/>
      <c r="I8381" s="130" t="s">
        <v>18251</v>
      </c>
      <c r="J8381" s="126"/>
      <c r="K8381" s="126"/>
      <c r="L8381" s="126"/>
      <c r="M8381" s="126"/>
      <c r="N8381" s="226">
        <v>286.67</v>
      </c>
      <c r="O8381" s="226">
        <v>0</v>
      </c>
      <c r="P8381" s="126" t="s">
        <v>1331</v>
      </c>
    </row>
    <row r="8382" spans="1:16" ht="76.5">
      <c r="A8382" s="126">
        <v>10</v>
      </c>
      <c r="B8382" s="126"/>
      <c r="C8382" s="127" t="s">
        <v>691</v>
      </c>
      <c r="D8382" s="204">
        <v>43095</v>
      </c>
      <c r="E8382" s="126" t="s">
        <v>15383</v>
      </c>
      <c r="F8382" s="126" t="s">
        <v>15</v>
      </c>
      <c r="G8382" s="126">
        <v>3967</v>
      </c>
      <c r="H8382" s="126"/>
      <c r="I8382" s="130" t="s">
        <v>18252</v>
      </c>
      <c r="J8382" s="126"/>
      <c r="K8382" s="126"/>
      <c r="L8382" s="126"/>
      <c r="M8382" s="126"/>
      <c r="N8382" s="226">
        <v>309.45</v>
      </c>
      <c r="O8382" s="226">
        <v>0</v>
      </c>
      <c r="P8382" s="126" t="s">
        <v>1331</v>
      </c>
    </row>
    <row r="8383" spans="1:16" ht="63.75">
      <c r="A8383" s="126">
        <v>10</v>
      </c>
      <c r="B8383" s="126"/>
      <c r="C8383" s="127" t="s">
        <v>691</v>
      </c>
      <c r="D8383" s="204">
        <v>43095</v>
      </c>
      <c r="E8383" s="126" t="s">
        <v>15384</v>
      </c>
      <c r="F8383" s="126" t="s">
        <v>15</v>
      </c>
      <c r="G8383" s="126">
        <v>3968</v>
      </c>
      <c r="H8383" s="126"/>
      <c r="I8383" s="130" t="s">
        <v>18253</v>
      </c>
      <c r="J8383" s="126"/>
      <c r="K8383" s="126"/>
      <c r="L8383" s="126"/>
      <c r="M8383" s="126"/>
      <c r="N8383" s="226">
        <v>309.24</v>
      </c>
      <c r="O8383" s="226">
        <v>0</v>
      </c>
      <c r="P8383" s="126" t="s">
        <v>1331</v>
      </c>
    </row>
    <row r="8384" spans="1:16" ht="89.25">
      <c r="A8384" s="126">
        <v>683</v>
      </c>
      <c r="B8384" s="126"/>
      <c r="C8384" s="127" t="s">
        <v>869</v>
      </c>
      <c r="D8384" s="204">
        <v>43095</v>
      </c>
      <c r="E8384" s="126" t="s">
        <v>15385</v>
      </c>
      <c r="F8384" s="126" t="s">
        <v>15</v>
      </c>
      <c r="G8384" s="126">
        <v>3976</v>
      </c>
      <c r="H8384" s="126"/>
      <c r="I8384" s="130" t="s">
        <v>18254</v>
      </c>
      <c r="J8384" s="126"/>
      <c r="K8384" s="126"/>
      <c r="L8384" s="126"/>
      <c r="M8384" s="126"/>
      <c r="N8384" s="226">
        <v>628.16</v>
      </c>
      <c r="O8384" s="226">
        <v>0</v>
      </c>
      <c r="P8384" s="126" t="s">
        <v>1331</v>
      </c>
    </row>
    <row r="8385" spans="1:16" ht="89.25">
      <c r="A8385" s="126">
        <v>683</v>
      </c>
      <c r="B8385" s="126"/>
      <c r="C8385" s="127" t="s">
        <v>869</v>
      </c>
      <c r="D8385" s="204">
        <v>43095</v>
      </c>
      <c r="E8385" s="126" t="s">
        <v>15386</v>
      </c>
      <c r="F8385" s="126" t="s">
        <v>15</v>
      </c>
      <c r="G8385" s="126">
        <v>3977</v>
      </c>
      <c r="H8385" s="126"/>
      <c r="I8385" s="130" t="s">
        <v>18255</v>
      </c>
      <c r="J8385" s="126"/>
      <c r="K8385" s="126"/>
      <c r="L8385" s="126"/>
      <c r="M8385" s="126"/>
      <c r="N8385" s="226">
        <v>517.51</v>
      </c>
      <c r="O8385" s="226">
        <v>0</v>
      </c>
      <c r="P8385" s="126" t="s">
        <v>1331</v>
      </c>
    </row>
    <row r="8386" spans="1:16" ht="76.5">
      <c r="A8386" s="126">
        <v>10</v>
      </c>
      <c r="B8386" s="126"/>
      <c r="C8386" s="127" t="s">
        <v>691</v>
      </c>
      <c r="D8386" s="204">
        <v>43095</v>
      </c>
      <c r="E8386" s="126" t="s">
        <v>15387</v>
      </c>
      <c r="F8386" s="126" t="s">
        <v>15</v>
      </c>
      <c r="G8386" s="126">
        <v>4010</v>
      </c>
      <c r="H8386" s="126"/>
      <c r="I8386" s="130" t="s">
        <v>18256</v>
      </c>
      <c r="J8386" s="126"/>
      <c r="K8386" s="126"/>
      <c r="L8386" s="126"/>
      <c r="M8386" s="126"/>
      <c r="N8386" s="226">
        <v>407.2</v>
      </c>
      <c r="O8386" s="226">
        <v>0</v>
      </c>
      <c r="P8386" s="126" t="s">
        <v>1331</v>
      </c>
    </row>
    <row r="8387" spans="1:16" ht="89.25">
      <c r="A8387" s="126">
        <v>10</v>
      </c>
      <c r="B8387" s="126"/>
      <c r="C8387" s="127" t="s">
        <v>691</v>
      </c>
      <c r="D8387" s="204">
        <v>43095</v>
      </c>
      <c r="E8387" s="126" t="s">
        <v>15388</v>
      </c>
      <c r="F8387" s="126" t="s">
        <v>15</v>
      </c>
      <c r="G8387" s="126">
        <v>4009</v>
      </c>
      <c r="H8387" s="126"/>
      <c r="I8387" s="130" t="s">
        <v>18257</v>
      </c>
      <c r="J8387" s="126"/>
      <c r="K8387" s="126"/>
      <c r="L8387" s="126"/>
      <c r="M8387" s="126"/>
      <c r="N8387" s="226">
        <v>272.39999999999998</v>
      </c>
      <c r="O8387" s="226">
        <v>0</v>
      </c>
      <c r="P8387" s="126" t="s">
        <v>1331</v>
      </c>
    </row>
    <row r="8388" spans="1:16" ht="76.5">
      <c r="A8388" s="126">
        <v>376</v>
      </c>
      <c r="B8388" s="126"/>
      <c r="C8388" s="127" t="s">
        <v>1276</v>
      </c>
      <c r="D8388" s="204">
        <v>43095</v>
      </c>
      <c r="E8388" s="126" t="s">
        <v>15389</v>
      </c>
      <c r="F8388" s="126" t="s">
        <v>15</v>
      </c>
      <c r="G8388" s="126">
        <v>4008</v>
      </c>
      <c r="H8388" s="126"/>
      <c r="I8388" s="130" t="s">
        <v>18258</v>
      </c>
      <c r="J8388" s="126"/>
      <c r="K8388" s="126"/>
      <c r="L8388" s="126"/>
      <c r="M8388" s="126"/>
      <c r="N8388" s="226">
        <v>491.58</v>
      </c>
      <c r="O8388" s="226">
        <v>0</v>
      </c>
      <c r="P8388" s="126" t="s">
        <v>1331</v>
      </c>
    </row>
    <row r="8389" spans="1:16" ht="102">
      <c r="A8389" s="126">
        <v>46</v>
      </c>
      <c r="B8389" s="126"/>
      <c r="C8389" s="127" t="s">
        <v>699</v>
      </c>
      <c r="D8389" s="204">
        <v>43095</v>
      </c>
      <c r="E8389" s="126" t="s">
        <v>15390</v>
      </c>
      <c r="F8389" s="126" t="s">
        <v>15</v>
      </c>
      <c r="G8389" s="126">
        <v>4007</v>
      </c>
      <c r="H8389" s="126"/>
      <c r="I8389" s="130" t="s">
        <v>18259</v>
      </c>
      <c r="J8389" s="126"/>
      <c r="K8389" s="126"/>
      <c r="L8389" s="126"/>
      <c r="M8389" s="126"/>
      <c r="N8389" s="226">
        <v>343.68</v>
      </c>
      <c r="O8389" s="226">
        <v>0</v>
      </c>
      <c r="P8389" s="126" t="s">
        <v>1331</v>
      </c>
    </row>
    <row r="8390" spans="1:16" ht="76.5">
      <c r="A8390" s="126">
        <v>10</v>
      </c>
      <c r="B8390" s="126"/>
      <c r="C8390" s="127" t="s">
        <v>691</v>
      </c>
      <c r="D8390" s="204">
        <v>43095</v>
      </c>
      <c r="E8390" s="126" t="s">
        <v>15391</v>
      </c>
      <c r="F8390" s="126" t="s">
        <v>15</v>
      </c>
      <c r="G8390" s="126">
        <v>3985</v>
      </c>
      <c r="H8390" s="126"/>
      <c r="I8390" s="130" t="s">
        <v>18260</v>
      </c>
      <c r="J8390" s="126"/>
      <c r="K8390" s="126"/>
      <c r="L8390" s="126"/>
      <c r="M8390" s="126"/>
      <c r="N8390" s="226">
        <v>304.3</v>
      </c>
      <c r="O8390" s="226">
        <v>0</v>
      </c>
      <c r="P8390" s="126" t="s">
        <v>1331</v>
      </c>
    </row>
    <row r="8391" spans="1:16" ht="76.5">
      <c r="A8391" s="126">
        <v>10</v>
      </c>
      <c r="B8391" s="126"/>
      <c r="C8391" s="127" t="s">
        <v>691</v>
      </c>
      <c r="D8391" s="204">
        <v>43095</v>
      </c>
      <c r="E8391" s="126" t="s">
        <v>15392</v>
      </c>
      <c r="F8391" s="126" t="s">
        <v>15</v>
      </c>
      <c r="G8391" s="126">
        <v>3999</v>
      </c>
      <c r="H8391" s="126"/>
      <c r="I8391" s="130" t="s">
        <v>18261</v>
      </c>
      <c r="J8391" s="126"/>
      <c r="K8391" s="126"/>
      <c r="L8391" s="126"/>
      <c r="M8391" s="126"/>
      <c r="N8391" s="226">
        <v>283.72000000000003</v>
      </c>
      <c r="O8391" s="226">
        <v>0</v>
      </c>
      <c r="P8391" s="126" t="s">
        <v>1331</v>
      </c>
    </row>
    <row r="8392" spans="1:16" ht="76.5">
      <c r="A8392" s="126">
        <v>10</v>
      </c>
      <c r="B8392" s="126"/>
      <c r="C8392" s="127" t="s">
        <v>691</v>
      </c>
      <c r="D8392" s="204">
        <v>43095</v>
      </c>
      <c r="E8392" s="126" t="s">
        <v>15393</v>
      </c>
      <c r="F8392" s="126" t="s">
        <v>15</v>
      </c>
      <c r="G8392" s="126">
        <v>3983</v>
      </c>
      <c r="H8392" s="126"/>
      <c r="I8392" s="130" t="s">
        <v>18262</v>
      </c>
      <c r="J8392" s="126"/>
      <c r="K8392" s="126"/>
      <c r="L8392" s="126"/>
      <c r="M8392" s="126"/>
      <c r="N8392" s="226">
        <v>276.86</v>
      </c>
      <c r="O8392" s="226">
        <v>0</v>
      </c>
      <c r="P8392" s="126" t="s">
        <v>1331</v>
      </c>
    </row>
    <row r="8393" spans="1:16" ht="89.25">
      <c r="A8393" s="126">
        <v>10</v>
      </c>
      <c r="B8393" s="126"/>
      <c r="C8393" s="127" t="s">
        <v>691</v>
      </c>
      <c r="D8393" s="204">
        <v>43095</v>
      </c>
      <c r="E8393" s="126" t="s">
        <v>15394</v>
      </c>
      <c r="F8393" s="126" t="s">
        <v>15</v>
      </c>
      <c r="G8393" s="126">
        <v>3984</v>
      </c>
      <c r="H8393" s="126"/>
      <c r="I8393" s="130" t="s">
        <v>18263</v>
      </c>
      <c r="J8393" s="126"/>
      <c r="K8393" s="126"/>
      <c r="L8393" s="126"/>
      <c r="M8393" s="126"/>
      <c r="N8393" s="226">
        <v>556.82000000000005</v>
      </c>
      <c r="O8393" s="226">
        <v>0</v>
      </c>
      <c r="P8393" s="126" t="s">
        <v>1331</v>
      </c>
    </row>
    <row r="8394" spans="1:16" ht="89.25">
      <c r="A8394" s="126">
        <v>10</v>
      </c>
      <c r="B8394" s="126"/>
      <c r="C8394" s="127" t="s">
        <v>691</v>
      </c>
      <c r="D8394" s="204">
        <v>43095</v>
      </c>
      <c r="E8394" s="126" t="s">
        <v>15395</v>
      </c>
      <c r="F8394" s="126" t="s">
        <v>15</v>
      </c>
      <c r="G8394" s="126">
        <v>3987</v>
      </c>
      <c r="H8394" s="126"/>
      <c r="I8394" s="130" t="s">
        <v>18264</v>
      </c>
      <c r="J8394" s="126"/>
      <c r="K8394" s="126"/>
      <c r="L8394" s="126"/>
      <c r="M8394" s="126"/>
      <c r="N8394" s="226">
        <v>273.7</v>
      </c>
      <c r="O8394" s="226">
        <v>0</v>
      </c>
      <c r="P8394" s="126" t="s">
        <v>1331</v>
      </c>
    </row>
    <row r="8395" spans="1:16" ht="89.25">
      <c r="A8395" s="126">
        <v>10</v>
      </c>
      <c r="B8395" s="126"/>
      <c r="C8395" s="127" t="s">
        <v>691</v>
      </c>
      <c r="D8395" s="204">
        <v>43095</v>
      </c>
      <c r="E8395" s="126" t="s">
        <v>15396</v>
      </c>
      <c r="F8395" s="126" t="s">
        <v>15</v>
      </c>
      <c r="G8395" s="126">
        <v>3993</v>
      </c>
      <c r="H8395" s="126"/>
      <c r="I8395" s="130" t="s">
        <v>18265</v>
      </c>
      <c r="J8395" s="126"/>
      <c r="K8395" s="126"/>
      <c r="L8395" s="126"/>
      <c r="M8395" s="126"/>
      <c r="N8395" s="226">
        <v>311.16000000000003</v>
      </c>
      <c r="O8395" s="226">
        <v>0</v>
      </c>
      <c r="P8395" s="126" t="s">
        <v>1331</v>
      </c>
    </row>
    <row r="8396" spans="1:16" ht="89.25">
      <c r="A8396" s="126">
        <v>10</v>
      </c>
      <c r="B8396" s="126"/>
      <c r="C8396" s="127" t="s">
        <v>691</v>
      </c>
      <c r="D8396" s="204">
        <v>43095</v>
      </c>
      <c r="E8396" s="126" t="s">
        <v>15397</v>
      </c>
      <c r="F8396" s="126" t="s">
        <v>15</v>
      </c>
      <c r="G8396" s="126">
        <v>3994</v>
      </c>
      <c r="H8396" s="126"/>
      <c r="I8396" s="130" t="s">
        <v>18266</v>
      </c>
      <c r="J8396" s="126"/>
      <c r="K8396" s="126"/>
      <c r="L8396" s="126"/>
      <c r="M8396" s="126"/>
      <c r="N8396" s="226">
        <v>377.02</v>
      </c>
      <c r="O8396" s="226">
        <v>0</v>
      </c>
      <c r="P8396" s="126" t="s">
        <v>1331</v>
      </c>
    </row>
    <row r="8397" spans="1:16" ht="89.25">
      <c r="A8397" s="126">
        <v>10</v>
      </c>
      <c r="B8397" s="126"/>
      <c r="C8397" s="127" t="s">
        <v>691</v>
      </c>
      <c r="D8397" s="204">
        <v>43095</v>
      </c>
      <c r="E8397" s="126" t="s">
        <v>15398</v>
      </c>
      <c r="F8397" s="126" t="s">
        <v>15</v>
      </c>
      <c r="G8397" s="126">
        <v>3996</v>
      </c>
      <c r="H8397" s="126"/>
      <c r="I8397" s="130" t="s">
        <v>18267</v>
      </c>
      <c r="J8397" s="126"/>
      <c r="K8397" s="126"/>
      <c r="L8397" s="126"/>
      <c r="M8397" s="126"/>
      <c r="N8397" s="226">
        <v>372.9</v>
      </c>
      <c r="O8397" s="226">
        <v>0</v>
      </c>
      <c r="P8397" s="126" t="s">
        <v>1331</v>
      </c>
    </row>
    <row r="8398" spans="1:16" ht="76.5">
      <c r="A8398" s="126">
        <v>10</v>
      </c>
      <c r="B8398" s="126"/>
      <c r="C8398" s="127" t="s">
        <v>691</v>
      </c>
      <c r="D8398" s="204">
        <v>43095</v>
      </c>
      <c r="E8398" s="126" t="s">
        <v>15399</v>
      </c>
      <c r="F8398" s="126" t="s">
        <v>15</v>
      </c>
      <c r="G8398" s="126">
        <v>3998</v>
      </c>
      <c r="H8398" s="126"/>
      <c r="I8398" s="130" t="s">
        <v>18268</v>
      </c>
      <c r="J8398" s="126"/>
      <c r="K8398" s="126"/>
      <c r="L8398" s="126"/>
      <c r="M8398" s="126"/>
      <c r="N8398" s="226">
        <v>274.45999999999998</v>
      </c>
      <c r="O8398" s="226">
        <v>0</v>
      </c>
      <c r="P8398" s="126" t="s">
        <v>1331</v>
      </c>
    </row>
    <row r="8399" spans="1:16" ht="89.25">
      <c r="A8399" s="126">
        <v>10</v>
      </c>
      <c r="B8399" s="126"/>
      <c r="C8399" s="127" t="s">
        <v>691</v>
      </c>
      <c r="D8399" s="204">
        <v>43095</v>
      </c>
      <c r="E8399" s="126" t="s">
        <v>15400</v>
      </c>
      <c r="F8399" s="126" t="s">
        <v>15</v>
      </c>
      <c r="G8399" s="126">
        <v>3997</v>
      </c>
      <c r="H8399" s="126"/>
      <c r="I8399" s="130" t="s">
        <v>18269</v>
      </c>
      <c r="J8399" s="126"/>
      <c r="K8399" s="126"/>
      <c r="L8399" s="126"/>
      <c r="M8399" s="126"/>
      <c r="N8399" s="226">
        <v>311.16000000000003</v>
      </c>
      <c r="O8399" s="226">
        <v>0</v>
      </c>
      <c r="P8399" s="126" t="s">
        <v>1331</v>
      </c>
    </row>
    <row r="8400" spans="1:16" ht="76.5">
      <c r="A8400" s="126">
        <v>10</v>
      </c>
      <c r="B8400" s="126"/>
      <c r="C8400" s="127" t="s">
        <v>691</v>
      </c>
      <c r="D8400" s="204">
        <v>43095</v>
      </c>
      <c r="E8400" s="126" t="s">
        <v>15401</v>
      </c>
      <c r="F8400" s="126" t="s">
        <v>15</v>
      </c>
      <c r="G8400" s="126">
        <v>3995</v>
      </c>
      <c r="H8400" s="126"/>
      <c r="I8400" s="130" t="s">
        <v>18270</v>
      </c>
      <c r="J8400" s="126"/>
      <c r="K8400" s="126"/>
      <c r="L8400" s="126"/>
      <c r="M8400" s="126"/>
      <c r="N8400" s="226">
        <v>475.8</v>
      </c>
      <c r="O8400" s="226">
        <v>0</v>
      </c>
      <c r="P8400" s="126" t="s">
        <v>1331</v>
      </c>
    </row>
    <row r="8401" spans="1:16" ht="89.25">
      <c r="A8401" s="126">
        <v>683</v>
      </c>
      <c r="B8401" s="126"/>
      <c r="C8401" s="127" t="s">
        <v>869</v>
      </c>
      <c r="D8401" s="204">
        <v>43095</v>
      </c>
      <c r="E8401" s="126" t="s">
        <v>15402</v>
      </c>
      <c r="F8401" s="126" t="s">
        <v>15</v>
      </c>
      <c r="G8401" s="126">
        <v>4029</v>
      </c>
      <c r="H8401" s="126"/>
      <c r="I8401" s="130" t="s">
        <v>18271</v>
      </c>
      <c r="J8401" s="126"/>
      <c r="K8401" s="126"/>
      <c r="L8401" s="126"/>
      <c r="M8401" s="126"/>
      <c r="N8401" s="226">
        <v>789.37</v>
      </c>
      <c r="O8401" s="226">
        <v>0</v>
      </c>
      <c r="P8401" s="126" t="s">
        <v>1331</v>
      </c>
    </row>
    <row r="8402" spans="1:16" ht="89.25">
      <c r="A8402" s="126">
        <v>683</v>
      </c>
      <c r="B8402" s="126"/>
      <c r="C8402" s="127" t="s">
        <v>869</v>
      </c>
      <c r="D8402" s="204">
        <v>43095</v>
      </c>
      <c r="E8402" s="126" t="s">
        <v>15403</v>
      </c>
      <c r="F8402" s="126" t="s">
        <v>15</v>
      </c>
      <c r="G8402" s="126">
        <v>4030</v>
      </c>
      <c r="H8402" s="126"/>
      <c r="I8402" s="130" t="s">
        <v>18272</v>
      </c>
      <c r="J8402" s="126"/>
      <c r="K8402" s="126"/>
      <c r="L8402" s="126"/>
      <c r="M8402" s="126"/>
      <c r="N8402" s="226">
        <v>2792.35</v>
      </c>
      <c r="O8402" s="226">
        <v>0</v>
      </c>
      <c r="P8402" s="126" t="s">
        <v>1331</v>
      </c>
    </row>
    <row r="8403" spans="1:16" ht="89.25">
      <c r="A8403" s="126">
        <v>683</v>
      </c>
      <c r="B8403" s="126"/>
      <c r="C8403" s="127" t="s">
        <v>869</v>
      </c>
      <c r="D8403" s="204">
        <v>43095</v>
      </c>
      <c r="E8403" s="126" t="s">
        <v>15404</v>
      </c>
      <c r="F8403" s="126" t="s">
        <v>15</v>
      </c>
      <c r="G8403" s="126">
        <v>4031</v>
      </c>
      <c r="H8403" s="126"/>
      <c r="I8403" s="130" t="s">
        <v>18273</v>
      </c>
      <c r="J8403" s="126"/>
      <c r="K8403" s="126"/>
      <c r="L8403" s="126"/>
      <c r="M8403" s="126"/>
      <c r="N8403" s="226">
        <v>880.2</v>
      </c>
      <c r="O8403" s="226">
        <v>0</v>
      </c>
      <c r="P8403" s="126" t="s">
        <v>1331</v>
      </c>
    </row>
    <row r="8404" spans="1:16" ht="89.25">
      <c r="A8404" s="126">
        <v>594</v>
      </c>
      <c r="B8404" s="126"/>
      <c r="C8404" s="127" t="s">
        <v>113</v>
      </c>
      <c r="D8404" s="204">
        <v>43095</v>
      </c>
      <c r="E8404" s="126" t="s">
        <v>15405</v>
      </c>
      <c r="F8404" s="126" t="s">
        <v>15</v>
      </c>
      <c r="G8404" s="126">
        <v>4032</v>
      </c>
      <c r="H8404" s="126"/>
      <c r="I8404" s="130" t="s">
        <v>18274</v>
      </c>
      <c r="J8404" s="126"/>
      <c r="K8404" s="126"/>
      <c r="L8404" s="126"/>
      <c r="M8404" s="126"/>
      <c r="N8404" s="226">
        <v>273.43</v>
      </c>
      <c r="O8404" s="226">
        <v>0</v>
      </c>
      <c r="P8404" s="126" t="s">
        <v>1331</v>
      </c>
    </row>
    <row r="8405" spans="1:16" ht="89.25">
      <c r="A8405" s="126">
        <v>6</v>
      </c>
      <c r="B8405" s="126"/>
      <c r="C8405" s="127" t="s">
        <v>690</v>
      </c>
      <c r="D8405" s="204">
        <v>43095</v>
      </c>
      <c r="E8405" s="126" t="s">
        <v>15406</v>
      </c>
      <c r="F8405" s="126" t="s">
        <v>15</v>
      </c>
      <c r="G8405" s="126">
        <v>4018</v>
      </c>
      <c r="H8405" s="126"/>
      <c r="I8405" s="130" t="s">
        <v>18275</v>
      </c>
      <c r="J8405" s="126"/>
      <c r="K8405" s="126"/>
      <c r="L8405" s="126"/>
      <c r="M8405" s="126"/>
      <c r="N8405" s="226">
        <v>298.33</v>
      </c>
      <c r="O8405" s="226">
        <v>0</v>
      </c>
      <c r="P8405" s="126" t="s">
        <v>1331</v>
      </c>
    </row>
    <row r="8406" spans="1:16" ht="89.25">
      <c r="A8406" s="126">
        <v>683</v>
      </c>
      <c r="B8406" s="126"/>
      <c r="C8406" s="127" t="s">
        <v>869</v>
      </c>
      <c r="D8406" s="204">
        <v>43095</v>
      </c>
      <c r="E8406" s="126" t="s">
        <v>15407</v>
      </c>
      <c r="F8406" s="126" t="s">
        <v>15</v>
      </c>
      <c r="G8406" s="126">
        <v>4028</v>
      </c>
      <c r="H8406" s="126"/>
      <c r="I8406" s="130" t="s">
        <v>18276</v>
      </c>
      <c r="J8406" s="126"/>
      <c r="K8406" s="126"/>
      <c r="L8406" s="126"/>
      <c r="M8406" s="126"/>
      <c r="N8406" s="226">
        <v>1401.9</v>
      </c>
      <c r="O8406" s="226">
        <v>0</v>
      </c>
      <c r="P8406" s="126" t="s">
        <v>1331</v>
      </c>
    </row>
    <row r="8407" spans="1:16" ht="102">
      <c r="A8407" s="126">
        <v>683</v>
      </c>
      <c r="B8407" s="126"/>
      <c r="C8407" s="127" t="s">
        <v>869</v>
      </c>
      <c r="D8407" s="204">
        <v>43095</v>
      </c>
      <c r="E8407" s="126" t="s">
        <v>15408</v>
      </c>
      <c r="F8407" s="126" t="s">
        <v>15</v>
      </c>
      <c r="G8407" s="126">
        <v>4026</v>
      </c>
      <c r="H8407" s="126"/>
      <c r="I8407" s="130" t="s">
        <v>18277</v>
      </c>
      <c r="J8407" s="126"/>
      <c r="K8407" s="126"/>
      <c r="L8407" s="126"/>
      <c r="M8407" s="126"/>
      <c r="N8407" s="226">
        <v>1710.6</v>
      </c>
      <c r="O8407" s="226">
        <v>0</v>
      </c>
      <c r="P8407" s="126" t="s">
        <v>1331</v>
      </c>
    </row>
    <row r="8408" spans="1:16" ht="102">
      <c r="A8408" s="126">
        <v>513</v>
      </c>
      <c r="B8408" s="126"/>
      <c r="C8408" s="127" t="s">
        <v>201</v>
      </c>
      <c r="D8408" s="204">
        <v>43095</v>
      </c>
      <c r="E8408" s="126" t="s">
        <v>15409</v>
      </c>
      <c r="F8408" s="126" t="s">
        <v>15</v>
      </c>
      <c r="G8408" s="126">
        <v>4025</v>
      </c>
      <c r="H8408" s="126"/>
      <c r="I8408" s="130" t="s">
        <v>18278</v>
      </c>
      <c r="J8408" s="126"/>
      <c r="K8408" s="126"/>
      <c r="L8408" s="126"/>
      <c r="M8408" s="126"/>
      <c r="N8408" s="226">
        <v>5297.01</v>
      </c>
      <c r="O8408" s="226">
        <v>0</v>
      </c>
      <c r="P8408" s="126" t="s">
        <v>1331</v>
      </c>
    </row>
    <row r="8409" spans="1:16" ht="89.25">
      <c r="A8409" s="126">
        <v>6</v>
      </c>
      <c r="B8409" s="126"/>
      <c r="C8409" s="127" t="s">
        <v>690</v>
      </c>
      <c r="D8409" s="204">
        <v>43095</v>
      </c>
      <c r="E8409" s="126" t="s">
        <v>15410</v>
      </c>
      <c r="F8409" s="126" t="s">
        <v>15</v>
      </c>
      <c r="G8409" s="126">
        <v>4019</v>
      </c>
      <c r="H8409" s="126"/>
      <c r="I8409" s="130" t="s">
        <v>18279</v>
      </c>
      <c r="J8409" s="126"/>
      <c r="K8409" s="126"/>
      <c r="L8409" s="126"/>
      <c r="M8409" s="126"/>
      <c r="N8409" s="226">
        <v>278.85000000000002</v>
      </c>
      <c r="O8409" s="226">
        <v>0</v>
      </c>
      <c r="P8409" s="126" t="s">
        <v>1331</v>
      </c>
    </row>
    <row r="8410" spans="1:16" ht="76.5">
      <c r="A8410" s="126">
        <v>10</v>
      </c>
      <c r="B8410" s="126"/>
      <c r="C8410" s="127" t="s">
        <v>691</v>
      </c>
      <c r="D8410" s="204">
        <v>43095</v>
      </c>
      <c r="E8410" s="126" t="s">
        <v>15411</v>
      </c>
      <c r="F8410" s="126" t="s">
        <v>15</v>
      </c>
      <c r="G8410" s="126">
        <v>4020</v>
      </c>
      <c r="H8410" s="126"/>
      <c r="I8410" s="130" t="s">
        <v>18280</v>
      </c>
      <c r="J8410" s="126"/>
      <c r="K8410" s="126"/>
      <c r="L8410" s="126"/>
      <c r="M8410" s="126"/>
      <c r="N8410" s="226">
        <v>1442.17</v>
      </c>
      <c r="O8410" s="226">
        <v>0</v>
      </c>
      <c r="P8410" s="126" t="s">
        <v>1331</v>
      </c>
    </row>
    <row r="8411" spans="1:16" ht="76.5">
      <c r="A8411" s="126">
        <v>10</v>
      </c>
      <c r="B8411" s="126"/>
      <c r="C8411" s="127" t="s">
        <v>691</v>
      </c>
      <c r="D8411" s="204">
        <v>43095</v>
      </c>
      <c r="E8411" s="126" t="s">
        <v>15412</v>
      </c>
      <c r="F8411" s="126" t="s">
        <v>15</v>
      </c>
      <c r="G8411" s="126">
        <v>4021</v>
      </c>
      <c r="H8411" s="126"/>
      <c r="I8411" s="130" t="s">
        <v>18281</v>
      </c>
      <c r="J8411" s="126"/>
      <c r="K8411" s="126"/>
      <c r="L8411" s="126"/>
      <c r="M8411" s="126"/>
      <c r="N8411" s="226">
        <v>746.84</v>
      </c>
      <c r="O8411" s="226">
        <v>0</v>
      </c>
      <c r="P8411" s="126" t="s">
        <v>1331</v>
      </c>
    </row>
    <row r="8412" spans="1:16" ht="89.25">
      <c r="A8412" s="126">
        <v>10</v>
      </c>
      <c r="B8412" s="126"/>
      <c r="C8412" s="127" t="s">
        <v>691</v>
      </c>
      <c r="D8412" s="204">
        <v>43095</v>
      </c>
      <c r="E8412" s="126" t="s">
        <v>15413</v>
      </c>
      <c r="F8412" s="126" t="s">
        <v>15</v>
      </c>
      <c r="G8412" s="126">
        <v>4023</v>
      </c>
      <c r="H8412" s="126"/>
      <c r="I8412" s="130" t="s">
        <v>18282</v>
      </c>
      <c r="J8412" s="126"/>
      <c r="K8412" s="126"/>
      <c r="L8412" s="126"/>
      <c r="M8412" s="126"/>
      <c r="N8412" s="226">
        <v>399.65</v>
      </c>
      <c r="O8412" s="226">
        <v>0</v>
      </c>
      <c r="P8412" s="126" t="s">
        <v>1331</v>
      </c>
    </row>
    <row r="8413" spans="1:16" ht="89.25">
      <c r="A8413" s="126">
        <v>683</v>
      </c>
      <c r="B8413" s="126"/>
      <c r="C8413" s="127" t="s">
        <v>869</v>
      </c>
      <c r="D8413" s="204">
        <v>43095</v>
      </c>
      <c r="E8413" s="126" t="s">
        <v>15414</v>
      </c>
      <c r="F8413" s="126" t="s">
        <v>15</v>
      </c>
      <c r="G8413" s="126">
        <v>4027</v>
      </c>
      <c r="H8413" s="126"/>
      <c r="I8413" s="130" t="s">
        <v>18283</v>
      </c>
      <c r="J8413" s="126"/>
      <c r="K8413" s="126"/>
      <c r="L8413" s="126"/>
      <c r="M8413" s="126"/>
      <c r="N8413" s="226">
        <v>1196.0999999999999</v>
      </c>
      <c r="O8413" s="226">
        <v>0</v>
      </c>
      <c r="P8413" s="126" t="s">
        <v>1331</v>
      </c>
    </row>
    <row r="8414" spans="1:16" ht="63.75">
      <c r="A8414" s="126">
        <v>513</v>
      </c>
      <c r="B8414" s="126"/>
      <c r="C8414" s="127" t="s">
        <v>201</v>
      </c>
      <c r="D8414" s="204">
        <v>43095</v>
      </c>
      <c r="E8414" s="126" t="s">
        <v>15415</v>
      </c>
      <c r="F8414" s="126" t="s">
        <v>15</v>
      </c>
      <c r="G8414" s="126">
        <v>627672</v>
      </c>
      <c r="H8414" s="126"/>
      <c r="I8414" s="130" t="s">
        <v>18284</v>
      </c>
      <c r="J8414" s="126"/>
      <c r="K8414" s="126"/>
      <c r="L8414" s="126"/>
      <c r="M8414" s="126"/>
      <c r="N8414" s="226">
        <v>50</v>
      </c>
      <c r="O8414" s="226">
        <v>0</v>
      </c>
      <c r="P8414" s="126" t="s">
        <v>1331</v>
      </c>
    </row>
    <row r="8415" spans="1:16" ht="63.75">
      <c r="A8415" s="126">
        <v>513</v>
      </c>
      <c r="B8415" s="126"/>
      <c r="C8415" s="127" t="s">
        <v>201</v>
      </c>
      <c r="D8415" s="204">
        <v>43095</v>
      </c>
      <c r="E8415" s="126" t="s">
        <v>15416</v>
      </c>
      <c r="F8415" s="126" t="s">
        <v>15</v>
      </c>
      <c r="G8415" s="126">
        <v>627675</v>
      </c>
      <c r="H8415" s="126"/>
      <c r="I8415" s="130" t="s">
        <v>18285</v>
      </c>
      <c r="J8415" s="126"/>
      <c r="K8415" s="126"/>
      <c r="L8415" s="126"/>
      <c r="M8415" s="126"/>
      <c r="N8415" s="226">
        <v>50</v>
      </c>
      <c r="O8415" s="226">
        <v>0</v>
      </c>
      <c r="P8415" s="126" t="s">
        <v>1331</v>
      </c>
    </row>
    <row r="8416" spans="1:16" ht="63.75">
      <c r="A8416" s="126">
        <v>513</v>
      </c>
      <c r="B8416" s="126"/>
      <c r="C8416" s="127" t="s">
        <v>201</v>
      </c>
      <c r="D8416" s="204">
        <v>43095</v>
      </c>
      <c r="E8416" s="126" t="s">
        <v>15417</v>
      </c>
      <c r="F8416" s="126" t="s">
        <v>15</v>
      </c>
      <c r="G8416" s="126">
        <v>627678</v>
      </c>
      <c r="H8416" s="126"/>
      <c r="I8416" s="130" t="s">
        <v>18286</v>
      </c>
      <c r="J8416" s="126"/>
      <c r="K8416" s="126"/>
      <c r="L8416" s="126"/>
      <c r="M8416" s="126"/>
      <c r="N8416" s="226">
        <v>50</v>
      </c>
      <c r="O8416" s="226">
        <v>0</v>
      </c>
      <c r="P8416" s="126" t="s">
        <v>1331</v>
      </c>
    </row>
    <row r="8417" spans="1:16" ht="102">
      <c r="A8417" s="126">
        <v>41</v>
      </c>
      <c r="B8417" s="126"/>
      <c r="C8417" s="127" t="s">
        <v>698</v>
      </c>
      <c r="D8417" s="204">
        <v>43095</v>
      </c>
      <c r="E8417" s="126" t="s">
        <v>15418</v>
      </c>
      <c r="F8417" s="126" t="s">
        <v>1261</v>
      </c>
      <c r="G8417" s="126">
        <v>3982</v>
      </c>
      <c r="H8417" s="126"/>
      <c r="I8417" s="130" t="s">
        <v>18287</v>
      </c>
      <c r="J8417" s="126"/>
      <c r="K8417" s="126"/>
      <c r="L8417" s="126"/>
      <c r="M8417" s="126"/>
      <c r="N8417" s="226">
        <v>431.67</v>
      </c>
      <c r="O8417" s="226">
        <v>0</v>
      </c>
      <c r="P8417" s="126" t="s">
        <v>1331</v>
      </c>
    </row>
    <row r="8418" spans="1:16" ht="51">
      <c r="A8418" s="126" t="s">
        <v>620</v>
      </c>
      <c r="B8418" s="126"/>
      <c r="C8418" s="127" t="s">
        <v>714</v>
      </c>
      <c r="D8418" s="204">
        <v>43096</v>
      </c>
      <c r="E8418" s="126" t="s">
        <v>15419</v>
      </c>
      <c r="F8418" s="126" t="s">
        <v>1368</v>
      </c>
      <c r="G8418" s="126">
        <v>16117481</v>
      </c>
      <c r="H8418" s="126"/>
      <c r="I8418" s="130" t="s">
        <v>18288</v>
      </c>
      <c r="J8418" s="126"/>
      <c r="K8418" s="126"/>
      <c r="L8418" s="126"/>
      <c r="M8418" s="126"/>
      <c r="N8418" s="226">
        <v>0</v>
      </c>
      <c r="O8418" s="226">
        <v>70385.899999999994</v>
      </c>
      <c r="P8418" s="126" t="s">
        <v>1331</v>
      </c>
    </row>
    <row r="8419" spans="1:16" ht="51">
      <c r="A8419" s="126" t="s">
        <v>620</v>
      </c>
      <c r="B8419" s="126"/>
      <c r="C8419" s="127" t="s">
        <v>714</v>
      </c>
      <c r="D8419" s="204">
        <v>43096</v>
      </c>
      <c r="E8419" s="126" t="s">
        <v>15420</v>
      </c>
      <c r="F8419" s="126" t="s">
        <v>6</v>
      </c>
      <c r="G8419" s="126">
        <v>923769</v>
      </c>
      <c r="H8419" s="126"/>
      <c r="I8419" s="130" t="s">
        <v>18216</v>
      </c>
      <c r="J8419" s="126"/>
      <c r="K8419" s="126"/>
      <c r="L8419" s="126"/>
      <c r="M8419" s="126"/>
      <c r="N8419" s="226">
        <v>0</v>
      </c>
      <c r="O8419" s="226">
        <v>6203</v>
      </c>
      <c r="P8419" s="126" t="s">
        <v>1331</v>
      </c>
    </row>
    <row r="8420" spans="1:16" ht="76.5">
      <c r="A8420" s="126" t="s">
        <v>621</v>
      </c>
      <c r="B8420" s="126"/>
      <c r="C8420" s="127" t="s">
        <v>715</v>
      </c>
      <c r="D8420" s="204">
        <v>43096</v>
      </c>
      <c r="E8420" s="126" t="s">
        <v>15421</v>
      </c>
      <c r="F8420" s="126" t="s">
        <v>6</v>
      </c>
      <c r="G8420" s="126">
        <v>924043</v>
      </c>
      <c r="H8420" s="126"/>
      <c r="I8420" s="130" t="s">
        <v>18289</v>
      </c>
      <c r="J8420" s="126"/>
      <c r="K8420" s="126"/>
      <c r="L8420" s="126"/>
      <c r="M8420" s="126"/>
      <c r="N8420" s="226">
        <v>0</v>
      </c>
      <c r="O8420" s="226">
        <v>40000</v>
      </c>
      <c r="P8420" s="126" t="s">
        <v>1331</v>
      </c>
    </row>
    <row r="8421" spans="1:16" ht="76.5">
      <c r="A8421" s="126">
        <v>86</v>
      </c>
      <c r="B8421" s="126"/>
      <c r="C8421" s="127" t="s">
        <v>711</v>
      </c>
      <c r="D8421" s="204">
        <v>43096</v>
      </c>
      <c r="E8421" s="126" t="s">
        <v>15422</v>
      </c>
      <c r="F8421" s="126" t="s">
        <v>6</v>
      </c>
      <c r="G8421" s="126">
        <v>908765</v>
      </c>
      <c r="H8421" s="126"/>
      <c r="I8421" s="130" t="s">
        <v>18290</v>
      </c>
      <c r="J8421" s="126"/>
      <c r="K8421" s="126"/>
      <c r="L8421" s="126"/>
      <c r="M8421" s="126"/>
      <c r="N8421" s="226">
        <v>0</v>
      </c>
      <c r="O8421" s="226">
        <v>3253568.4</v>
      </c>
      <c r="P8421" s="126" t="s">
        <v>1331</v>
      </c>
    </row>
    <row r="8422" spans="1:16" ht="76.5">
      <c r="A8422" s="126">
        <v>86</v>
      </c>
      <c r="B8422" s="126"/>
      <c r="C8422" s="127" t="s">
        <v>711</v>
      </c>
      <c r="D8422" s="204">
        <v>43096</v>
      </c>
      <c r="E8422" s="126" t="s">
        <v>15423</v>
      </c>
      <c r="F8422" s="126" t="s">
        <v>6</v>
      </c>
      <c r="G8422" s="126">
        <v>908996</v>
      </c>
      <c r="H8422" s="126"/>
      <c r="I8422" s="130" t="s">
        <v>18291</v>
      </c>
      <c r="J8422" s="126"/>
      <c r="K8422" s="126"/>
      <c r="L8422" s="126"/>
      <c r="M8422" s="126"/>
      <c r="N8422" s="226">
        <v>0</v>
      </c>
      <c r="O8422" s="226">
        <v>2679824</v>
      </c>
      <c r="P8422" s="126" t="s">
        <v>1331</v>
      </c>
    </row>
    <row r="8423" spans="1:16" ht="76.5">
      <c r="A8423" s="126">
        <v>86</v>
      </c>
      <c r="B8423" s="126"/>
      <c r="C8423" s="127" t="s">
        <v>711</v>
      </c>
      <c r="D8423" s="204">
        <v>43096</v>
      </c>
      <c r="E8423" s="126" t="s">
        <v>15424</v>
      </c>
      <c r="F8423" s="126" t="s">
        <v>6</v>
      </c>
      <c r="G8423" s="126">
        <v>909008</v>
      </c>
      <c r="H8423" s="126"/>
      <c r="I8423" s="130" t="s">
        <v>18292</v>
      </c>
      <c r="J8423" s="126"/>
      <c r="K8423" s="126"/>
      <c r="L8423" s="126"/>
      <c r="M8423" s="126"/>
      <c r="N8423" s="226">
        <v>0</v>
      </c>
      <c r="O8423" s="226">
        <v>5320176</v>
      </c>
      <c r="P8423" s="126" t="s">
        <v>1331</v>
      </c>
    </row>
    <row r="8424" spans="1:16" ht="89.25">
      <c r="A8424" s="126">
        <v>41</v>
      </c>
      <c r="B8424" s="126"/>
      <c r="C8424" s="127" t="s">
        <v>698</v>
      </c>
      <c r="D8424" s="204">
        <v>43096</v>
      </c>
      <c r="E8424" s="126" t="s">
        <v>15425</v>
      </c>
      <c r="F8424" s="126" t="s">
        <v>6</v>
      </c>
      <c r="G8424" s="126">
        <v>909013</v>
      </c>
      <c r="H8424" s="126"/>
      <c r="I8424" s="130" t="s">
        <v>18293</v>
      </c>
      <c r="J8424" s="126"/>
      <c r="K8424" s="126"/>
      <c r="L8424" s="126"/>
      <c r="M8424" s="126"/>
      <c r="N8424" s="226">
        <v>0</v>
      </c>
      <c r="O8424" s="226">
        <v>3350000</v>
      </c>
      <c r="P8424" s="126" t="s">
        <v>1331</v>
      </c>
    </row>
    <row r="8425" spans="1:16" ht="102">
      <c r="A8425" s="126">
        <v>86</v>
      </c>
      <c r="B8425" s="126"/>
      <c r="C8425" s="127" t="s">
        <v>711</v>
      </c>
      <c r="D8425" s="204">
        <v>43096</v>
      </c>
      <c r="E8425" s="126" t="s">
        <v>15426</v>
      </c>
      <c r="F8425" s="126" t="s">
        <v>6</v>
      </c>
      <c r="G8425" s="126">
        <v>909087</v>
      </c>
      <c r="H8425" s="126"/>
      <c r="I8425" s="130" t="s">
        <v>18294</v>
      </c>
      <c r="J8425" s="126"/>
      <c r="K8425" s="126"/>
      <c r="L8425" s="126"/>
      <c r="M8425" s="126"/>
      <c r="N8425" s="226">
        <v>0</v>
      </c>
      <c r="O8425" s="226">
        <v>169839.85</v>
      </c>
      <c r="P8425" s="126" t="s">
        <v>1331</v>
      </c>
    </row>
    <row r="8426" spans="1:16" ht="102">
      <c r="A8426" s="126">
        <v>86</v>
      </c>
      <c r="B8426" s="126"/>
      <c r="C8426" s="127" t="s">
        <v>711</v>
      </c>
      <c r="D8426" s="204">
        <v>43096</v>
      </c>
      <c r="E8426" s="126" t="s">
        <v>15427</v>
      </c>
      <c r="F8426" s="126" t="s">
        <v>6</v>
      </c>
      <c r="G8426" s="126">
        <v>909088</v>
      </c>
      <c r="H8426" s="126"/>
      <c r="I8426" s="130" t="s">
        <v>18295</v>
      </c>
      <c r="J8426" s="126"/>
      <c r="K8426" s="126"/>
      <c r="L8426" s="126"/>
      <c r="M8426" s="126"/>
      <c r="N8426" s="226">
        <v>0</v>
      </c>
      <c r="O8426" s="226">
        <v>162759.79999999999</v>
      </c>
      <c r="P8426" s="126" t="s">
        <v>1331</v>
      </c>
    </row>
    <row r="8427" spans="1:16" ht="76.5">
      <c r="A8427" s="126">
        <v>586</v>
      </c>
      <c r="B8427" s="126"/>
      <c r="C8427" s="127" t="s">
        <v>223</v>
      </c>
      <c r="D8427" s="204">
        <v>43096</v>
      </c>
      <c r="E8427" s="126" t="s">
        <v>15428</v>
      </c>
      <c r="F8427" s="126" t="s">
        <v>11</v>
      </c>
      <c r="G8427" s="126">
        <v>908909</v>
      </c>
      <c r="H8427" s="126"/>
      <c r="I8427" s="130" t="s">
        <v>18296</v>
      </c>
      <c r="J8427" s="126"/>
      <c r="K8427" s="126"/>
      <c r="L8427" s="126"/>
      <c r="M8427" s="126"/>
      <c r="N8427" s="226">
        <v>303.55</v>
      </c>
      <c r="O8427" s="226">
        <v>0</v>
      </c>
      <c r="P8427" s="126" t="s">
        <v>1331</v>
      </c>
    </row>
    <row r="8428" spans="1:16" ht="38.25">
      <c r="A8428" s="126">
        <v>117</v>
      </c>
      <c r="B8428" s="126"/>
      <c r="C8428" s="127" t="s">
        <v>723</v>
      </c>
      <c r="D8428" s="204">
        <v>43096</v>
      </c>
      <c r="E8428" s="126" t="s">
        <v>15429</v>
      </c>
      <c r="F8428" s="126" t="s">
        <v>11</v>
      </c>
      <c r="G8428" s="126">
        <v>908968</v>
      </c>
      <c r="H8428" s="126"/>
      <c r="I8428" s="130" t="s">
        <v>18297</v>
      </c>
      <c r="J8428" s="126"/>
      <c r="K8428" s="126"/>
      <c r="L8428" s="126"/>
      <c r="M8428" s="126"/>
      <c r="N8428" s="226">
        <v>50</v>
      </c>
      <c r="O8428" s="226">
        <v>0</v>
      </c>
      <c r="P8428" s="126" t="s">
        <v>1331</v>
      </c>
    </row>
    <row r="8429" spans="1:16" ht="38.25">
      <c r="A8429" s="126">
        <v>117</v>
      </c>
      <c r="B8429" s="126"/>
      <c r="C8429" s="127" t="s">
        <v>723</v>
      </c>
      <c r="D8429" s="204">
        <v>43096</v>
      </c>
      <c r="E8429" s="126" t="s">
        <v>15430</v>
      </c>
      <c r="F8429" s="126" t="s">
        <v>11</v>
      </c>
      <c r="G8429" s="126">
        <v>908978</v>
      </c>
      <c r="H8429" s="126"/>
      <c r="I8429" s="130" t="s">
        <v>18298</v>
      </c>
      <c r="J8429" s="126"/>
      <c r="K8429" s="126"/>
      <c r="L8429" s="126"/>
      <c r="M8429" s="126"/>
      <c r="N8429" s="226">
        <v>50</v>
      </c>
      <c r="O8429" s="226">
        <v>0</v>
      </c>
      <c r="P8429" s="126" t="s">
        <v>1331</v>
      </c>
    </row>
    <row r="8430" spans="1:16" ht="51">
      <c r="A8430" s="126">
        <v>117</v>
      </c>
      <c r="B8430" s="126"/>
      <c r="C8430" s="127" t="s">
        <v>723</v>
      </c>
      <c r="D8430" s="204">
        <v>43096</v>
      </c>
      <c r="E8430" s="126" t="s">
        <v>15431</v>
      </c>
      <c r="F8430" s="126" t="s">
        <v>11</v>
      </c>
      <c r="G8430" s="126">
        <v>909009</v>
      </c>
      <c r="H8430" s="126"/>
      <c r="I8430" s="130" t="s">
        <v>18299</v>
      </c>
      <c r="J8430" s="126"/>
      <c r="K8430" s="126"/>
      <c r="L8430" s="126"/>
      <c r="M8430" s="126"/>
      <c r="N8430" s="226">
        <v>50</v>
      </c>
      <c r="O8430" s="226">
        <v>0</v>
      </c>
      <c r="P8430" s="126" t="s">
        <v>1331</v>
      </c>
    </row>
    <row r="8431" spans="1:16" ht="89.25">
      <c r="A8431" s="126">
        <v>197</v>
      </c>
      <c r="B8431" s="126"/>
      <c r="C8431" s="127" t="s">
        <v>755</v>
      </c>
      <c r="D8431" s="204">
        <v>43096</v>
      </c>
      <c r="E8431" s="126" t="s">
        <v>15432</v>
      </c>
      <c r="F8431" s="126" t="s">
        <v>15</v>
      </c>
      <c r="G8431" s="126">
        <v>4004</v>
      </c>
      <c r="H8431" s="126"/>
      <c r="I8431" s="130" t="s">
        <v>18300</v>
      </c>
      <c r="J8431" s="126"/>
      <c r="K8431" s="126"/>
      <c r="L8431" s="126"/>
      <c r="M8431" s="126"/>
      <c r="N8431" s="226">
        <v>427.44</v>
      </c>
      <c r="O8431" s="226">
        <v>0</v>
      </c>
      <c r="P8431" s="126" t="s">
        <v>1331</v>
      </c>
    </row>
    <row r="8432" spans="1:16" ht="63.75">
      <c r="A8432" s="126">
        <v>16</v>
      </c>
      <c r="B8432" s="126"/>
      <c r="C8432" s="127" t="s">
        <v>693</v>
      </c>
      <c r="D8432" s="204">
        <v>43096</v>
      </c>
      <c r="E8432" s="126" t="s">
        <v>15433</v>
      </c>
      <c r="F8432" s="126" t="s">
        <v>1261</v>
      </c>
      <c r="G8432" s="126">
        <v>4011</v>
      </c>
      <c r="H8432" s="126"/>
      <c r="I8432" s="130" t="s">
        <v>18301</v>
      </c>
      <c r="J8432" s="126"/>
      <c r="K8432" s="126"/>
      <c r="L8432" s="126"/>
      <c r="M8432" s="126"/>
      <c r="N8432" s="226">
        <v>1579.83</v>
      </c>
      <c r="O8432" s="226">
        <v>0</v>
      </c>
      <c r="P8432" s="126" t="s">
        <v>1331</v>
      </c>
    </row>
    <row r="8433" spans="1:16" ht="63.75">
      <c r="A8433" s="126">
        <v>16</v>
      </c>
      <c r="B8433" s="126"/>
      <c r="C8433" s="127" t="s">
        <v>693</v>
      </c>
      <c r="D8433" s="204">
        <v>43096</v>
      </c>
      <c r="E8433" s="126" t="s">
        <v>15434</v>
      </c>
      <c r="F8433" s="126" t="s">
        <v>15</v>
      </c>
      <c r="G8433" s="126">
        <v>4011</v>
      </c>
      <c r="H8433" s="126"/>
      <c r="I8433" s="130" t="s">
        <v>18302</v>
      </c>
      <c r="J8433" s="126"/>
      <c r="K8433" s="126"/>
      <c r="L8433" s="126"/>
      <c r="M8433" s="126"/>
      <c r="N8433" s="226">
        <v>308.07</v>
      </c>
      <c r="O8433" s="226">
        <v>0</v>
      </c>
      <c r="P8433" s="126" t="s">
        <v>1331</v>
      </c>
    </row>
    <row r="8434" spans="1:16" ht="63.75">
      <c r="A8434" s="126">
        <v>16</v>
      </c>
      <c r="B8434" s="126"/>
      <c r="C8434" s="127" t="s">
        <v>693</v>
      </c>
      <c r="D8434" s="204">
        <v>43096</v>
      </c>
      <c r="E8434" s="126" t="s">
        <v>15435</v>
      </c>
      <c r="F8434" s="126" t="s">
        <v>1261</v>
      </c>
      <c r="G8434" s="126">
        <v>4012</v>
      </c>
      <c r="H8434" s="126"/>
      <c r="I8434" s="130" t="s">
        <v>18303</v>
      </c>
      <c r="J8434" s="126"/>
      <c r="K8434" s="126"/>
      <c r="L8434" s="126"/>
      <c r="M8434" s="126"/>
      <c r="N8434" s="226">
        <v>1576.7</v>
      </c>
      <c r="O8434" s="226">
        <v>0</v>
      </c>
      <c r="P8434" s="126" t="s">
        <v>1331</v>
      </c>
    </row>
    <row r="8435" spans="1:16" ht="63.75">
      <c r="A8435" s="126">
        <v>16</v>
      </c>
      <c r="B8435" s="126"/>
      <c r="C8435" s="127" t="s">
        <v>693</v>
      </c>
      <c r="D8435" s="204">
        <v>43096</v>
      </c>
      <c r="E8435" s="126" t="s">
        <v>15436</v>
      </c>
      <c r="F8435" s="126" t="s">
        <v>15</v>
      </c>
      <c r="G8435" s="126">
        <v>4012</v>
      </c>
      <c r="H8435" s="126"/>
      <c r="I8435" s="130" t="s">
        <v>18304</v>
      </c>
      <c r="J8435" s="126"/>
      <c r="K8435" s="126"/>
      <c r="L8435" s="126"/>
      <c r="M8435" s="126"/>
      <c r="N8435" s="226">
        <v>308.07</v>
      </c>
      <c r="O8435" s="226">
        <v>0</v>
      </c>
      <c r="P8435" s="126" t="s">
        <v>1331</v>
      </c>
    </row>
    <row r="8436" spans="1:16" ht="63.75">
      <c r="A8436" s="126">
        <v>16</v>
      </c>
      <c r="B8436" s="126"/>
      <c r="C8436" s="127" t="s">
        <v>693</v>
      </c>
      <c r="D8436" s="204">
        <v>43096</v>
      </c>
      <c r="E8436" s="126" t="s">
        <v>15437</v>
      </c>
      <c r="F8436" s="126" t="s">
        <v>1261</v>
      </c>
      <c r="G8436" s="126">
        <v>4013</v>
      </c>
      <c r="H8436" s="126"/>
      <c r="I8436" s="130" t="s">
        <v>18305</v>
      </c>
      <c r="J8436" s="126"/>
      <c r="K8436" s="126"/>
      <c r="L8436" s="126"/>
      <c r="M8436" s="126"/>
      <c r="N8436" s="226">
        <v>1579.83</v>
      </c>
      <c r="O8436" s="226">
        <v>0</v>
      </c>
      <c r="P8436" s="126" t="s">
        <v>1331</v>
      </c>
    </row>
    <row r="8437" spans="1:16" ht="63.75">
      <c r="A8437" s="126">
        <v>16</v>
      </c>
      <c r="B8437" s="126"/>
      <c r="C8437" s="127" t="s">
        <v>693</v>
      </c>
      <c r="D8437" s="204">
        <v>43096</v>
      </c>
      <c r="E8437" s="126" t="s">
        <v>15438</v>
      </c>
      <c r="F8437" s="126" t="s">
        <v>15</v>
      </c>
      <c r="G8437" s="126">
        <v>4013</v>
      </c>
      <c r="H8437" s="126"/>
      <c r="I8437" s="130" t="s">
        <v>18306</v>
      </c>
      <c r="J8437" s="126"/>
      <c r="K8437" s="126"/>
      <c r="L8437" s="126"/>
      <c r="M8437" s="126"/>
      <c r="N8437" s="226">
        <v>308.07</v>
      </c>
      <c r="O8437" s="226">
        <v>0</v>
      </c>
      <c r="P8437" s="126" t="s">
        <v>1331</v>
      </c>
    </row>
    <row r="8438" spans="1:16" ht="63.75">
      <c r="A8438" s="126">
        <v>16</v>
      </c>
      <c r="B8438" s="126"/>
      <c r="C8438" s="127" t="s">
        <v>693</v>
      </c>
      <c r="D8438" s="204">
        <v>43096</v>
      </c>
      <c r="E8438" s="126" t="s">
        <v>15439</v>
      </c>
      <c r="F8438" s="126" t="s">
        <v>1261</v>
      </c>
      <c r="G8438" s="126">
        <v>4014</v>
      </c>
      <c r="H8438" s="126"/>
      <c r="I8438" s="130" t="s">
        <v>18307</v>
      </c>
      <c r="J8438" s="126"/>
      <c r="K8438" s="126"/>
      <c r="L8438" s="126"/>
      <c r="M8438" s="126"/>
      <c r="N8438" s="226">
        <v>1576.7</v>
      </c>
      <c r="O8438" s="226">
        <v>0</v>
      </c>
      <c r="P8438" s="126" t="s">
        <v>1331</v>
      </c>
    </row>
    <row r="8439" spans="1:16" ht="63.75">
      <c r="A8439" s="126">
        <v>16</v>
      </c>
      <c r="B8439" s="126"/>
      <c r="C8439" s="127" t="s">
        <v>693</v>
      </c>
      <c r="D8439" s="204">
        <v>43096</v>
      </c>
      <c r="E8439" s="126" t="s">
        <v>15440</v>
      </c>
      <c r="F8439" s="126" t="s">
        <v>15</v>
      </c>
      <c r="G8439" s="126">
        <v>4014</v>
      </c>
      <c r="H8439" s="126"/>
      <c r="I8439" s="130" t="s">
        <v>18308</v>
      </c>
      <c r="J8439" s="126"/>
      <c r="K8439" s="126"/>
      <c r="L8439" s="126"/>
      <c r="M8439" s="126"/>
      <c r="N8439" s="226">
        <v>308.07</v>
      </c>
      <c r="O8439" s="226">
        <v>0</v>
      </c>
      <c r="P8439" s="126" t="s">
        <v>1331</v>
      </c>
    </row>
    <row r="8440" spans="1:16" ht="89.25">
      <c r="A8440" s="126">
        <v>10</v>
      </c>
      <c r="B8440" s="126"/>
      <c r="C8440" s="127" t="s">
        <v>691</v>
      </c>
      <c r="D8440" s="204">
        <v>43096</v>
      </c>
      <c r="E8440" s="126" t="s">
        <v>15441</v>
      </c>
      <c r="F8440" s="126" t="s">
        <v>15</v>
      </c>
      <c r="G8440" s="126">
        <v>3986</v>
      </c>
      <c r="H8440" s="126"/>
      <c r="I8440" s="130" t="s">
        <v>18309</v>
      </c>
      <c r="J8440" s="126"/>
      <c r="K8440" s="126"/>
      <c r="L8440" s="126"/>
      <c r="M8440" s="126"/>
      <c r="N8440" s="226">
        <v>312.81</v>
      </c>
      <c r="O8440" s="226">
        <v>0</v>
      </c>
      <c r="P8440" s="126" t="s">
        <v>1331</v>
      </c>
    </row>
    <row r="8441" spans="1:16" ht="51">
      <c r="A8441" s="126">
        <v>287</v>
      </c>
      <c r="B8441" s="126"/>
      <c r="C8441" s="127" t="s">
        <v>791</v>
      </c>
      <c r="D8441" s="204">
        <v>43096</v>
      </c>
      <c r="E8441" s="126" t="s">
        <v>15442</v>
      </c>
      <c r="F8441" s="126" t="s">
        <v>1368</v>
      </c>
      <c r="G8441" s="126">
        <v>15900360</v>
      </c>
      <c r="H8441" s="126"/>
      <c r="I8441" s="130" t="s">
        <v>18310</v>
      </c>
      <c r="J8441" s="126"/>
      <c r="K8441" s="126"/>
      <c r="L8441" s="126"/>
      <c r="M8441" s="126"/>
      <c r="N8441" s="226">
        <v>7154.19</v>
      </c>
      <c r="O8441" s="226">
        <v>0</v>
      </c>
      <c r="P8441" s="126" t="s">
        <v>1331</v>
      </c>
    </row>
    <row r="8442" spans="1:16" ht="76.5">
      <c r="A8442" s="126">
        <v>25</v>
      </c>
      <c r="B8442" s="126"/>
      <c r="C8442" s="127" t="s">
        <v>695</v>
      </c>
      <c r="D8442" s="204">
        <v>43096</v>
      </c>
      <c r="E8442" s="126" t="s">
        <v>15443</v>
      </c>
      <c r="F8442" s="126" t="s">
        <v>1368</v>
      </c>
      <c r="G8442" s="126">
        <v>16009804</v>
      </c>
      <c r="H8442" s="126"/>
      <c r="I8442" s="130" t="s">
        <v>18311</v>
      </c>
      <c r="J8442" s="126"/>
      <c r="K8442" s="126"/>
      <c r="L8442" s="126"/>
      <c r="M8442" s="126"/>
      <c r="N8442" s="226">
        <v>192898.2</v>
      </c>
      <c r="O8442" s="226">
        <v>0</v>
      </c>
      <c r="P8442" s="126" t="s">
        <v>1331</v>
      </c>
    </row>
    <row r="8443" spans="1:16" ht="76.5">
      <c r="A8443" s="126">
        <v>25</v>
      </c>
      <c r="B8443" s="126"/>
      <c r="C8443" s="127" t="s">
        <v>695</v>
      </c>
      <c r="D8443" s="204">
        <v>43096</v>
      </c>
      <c r="E8443" s="126" t="s">
        <v>15444</v>
      </c>
      <c r="F8443" s="126" t="s">
        <v>1368</v>
      </c>
      <c r="G8443" s="126">
        <v>16117483</v>
      </c>
      <c r="H8443" s="126"/>
      <c r="I8443" s="130" t="s">
        <v>18312</v>
      </c>
      <c r="J8443" s="126"/>
      <c r="K8443" s="126"/>
      <c r="L8443" s="126"/>
      <c r="M8443" s="126"/>
      <c r="N8443" s="226">
        <v>0.2</v>
      </c>
      <c r="O8443" s="226">
        <v>0</v>
      </c>
      <c r="P8443" s="126" t="s">
        <v>1331</v>
      </c>
    </row>
    <row r="8444" spans="1:16" ht="76.5">
      <c r="A8444" s="126" t="s">
        <v>621</v>
      </c>
      <c r="B8444" s="126"/>
      <c r="C8444" s="127" t="s">
        <v>715</v>
      </c>
      <c r="D8444" s="204">
        <v>43096</v>
      </c>
      <c r="E8444" s="126" t="s">
        <v>15445</v>
      </c>
      <c r="F8444" s="126" t="s">
        <v>13</v>
      </c>
      <c r="G8444" s="126">
        <v>4324</v>
      </c>
      <c r="H8444" s="126"/>
      <c r="I8444" s="130" t="s">
        <v>18313</v>
      </c>
      <c r="J8444" s="126"/>
      <c r="K8444" s="126"/>
      <c r="L8444" s="126"/>
      <c r="M8444" s="126"/>
      <c r="N8444" s="226">
        <v>2268</v>
      </c>
      <c r="O8444" s="226">
        <v>0</v>
      </c>
      <c r="P8444" s="126" t="s">
        <v>1331</v>
      </c>
    </row>
    <row r="8445" spans="1:16" ht="76.5">
      <c r="A8445" s="126" t="s">
        <v>621</v>
      </c>
      <c r="B8445" s="126"/>
      <c r="C8445" s="127" t="s">
        <v>715</v>
      </c>
      <c r="D8445" s="204">
        <v>43096</v>
      </c>
      <c r="E8445" s="126" t="s">
        <v>15446</v>
      </c>
      <c r="F8445" s="126" t="s">
        <v>13</v>
      </c>
      <c r="G8445" s="126">
        <v>4324</v>
      </c>
      <c r="H8445" s="126"/>
      <c r="I8445" s="130" t="s">
        <v>18313</v>
      </c>
      <c r="J8445" s="126"/>
      <c r="K8445" s="126"/>
      <c r="L8445" s="126"/>
      <c r="M8445" s="126"/>
      <c r="N8445" s="226">
        <v>7337.78</v>
      </c>
      <c r="O8445" s="226">
        <v>0</v>
      </c>
      <c r="P8445" s="126" t="s">
        <v>1331</v>
      </c>
    </row>
    <row r="8446" spans="1:16" ht="76.5">
      <c r="A8446" s="126" t="s">
        <v>621</v>
      </c>
      <c r="B8446" s="126"/>
      <c r="C8446" s="127" t="s">
        <v>715</v>
      </c>
      <c r="D8446" s="204">
        <v>43096</v>
      </c>
      <c r="E8446" s="126" t="s">
        <v>15447</v>
      </c>
      <c r="F8446" s="126" t="s">
        <v>13</v>
      </c>
      <c r="G8446" s="126">
        <v>4324</v>
      </c>
      <c r="H8446" s="126"/>
      <c r="I8446" s="130" t="s">
        <v>18313</v>
      </c>
      <c r="J8446" s="126"/>
      <c r="K8446" s="126"/>
      <c r="L8446" s="126"/>
      <c r="M8446" s="126"/>
      <c r="N8446" s="226">
        <v>5400</v>
      </c>
      <c r="O8446" s="226">
        <v>0</v>
      </c>
      <c r="P8446" s="126" t="s">
        <v>1331</v>
      </c>
    </row>
    <row r="8447" spans="1:16" ht="76.5">
      <c r="A8447" s="126" t="s">
        <v>621</v>
      </c>
      <c r="B8447" s="126"/>
      <c r="C8447" s="127" t="s">
        <v>715</v>
      </c>
      <c r="D8447" s="204">
        <v>43096</v>
      </c>
      <c r="E8447" s="126" t="s">
        <v>15448</v>
      </c>
      <c r="F8447" s="126" t="s">
        <v>13</v>
      </c>
      <c r="G8447" s="126">
        <v>4324</v>
      </c>
      <c r="H8447" s="126"/>
      <c r="I8447" s="130" t="s">
        <v>18313</v>
      </c>
      <c r="J8447" s="126"/>
      <c r="K8447" s="126"/>
      <c r="L8447" s="126"/>
      <c r="M8447" s="126"/>
      <c r="N8447" s="226">
        <v>26352.87</v>
      </c>
      <c r="O8447" s="226">
        <v>0</v>
      </c>
      <c r="P8447" s="126" t="s">
        <v>1331</v>
      </c>
    </row>
    <row r="8448" spans="1:16" ht="89.25">
      <c r="A8448" s="126" t="s">
        <v>621</v>
      </c>
      <c r="B8448" s="126"/>
      <c r="C8448" s="127" t="s">
        <v>715</v>
      </c>
      <c r="D8448" s="204">
        <v>43096</v>
      </c>
      <c r="E8448" s="126" t="s">
        <v>15449</v>
      </c>
      <c r="F8448" s="126" t="s">
        <v>13</v>
      </c>
      <c r="G8448" s="126">
        <v>908755</v>
      </c>
      <c r="H8448" s="126"/>
      <c r="I8448" s="130" t="s">
        <v>18314</v>
      </c>
      <c r="J8448" s="126"/>
      <c r="K8448" s="126"/>
      <c r="L8448" s="126"/>
      <c r="M8448" s="126"/>
      <c r="N8448" s="226">
        <v>10976000</v>
      </c>
      <c r="O8448" s="226">
        <v>0</v>
      </c>
      <c r="P8448" s="126" t="s">
        <v>1331</v>
      </c>
    </row>
    <row r="8449" spans="1:16" ht="89.25">
      <c r="A8449" s="126" t="s">
        <v>621</v>
      </c>
      <c r="B8449" s="126"/>
      <c r="C8449" s="127" t="s">
        <v>715</v>
      </c>
      <c r="D8449" s="204">
        <v>43096</v>
      </c>
      <c r="E8449" s="126" t="s">
        <v>15450</v>
      </c>
      <c r="F8449" s="126" t="s">
        <v>11</v>
      </c>
      <c r="G8449" s="126">
        <v>908755</v>
      </c>
      <c r="H8449" s="126"/>
      <c r="I8449" s="130" t="s">
        <v>18315</v>
      </c>
      <c r="J8449" s="126"/>
      <c r="K8449" s="126"/>
      <c r="L8449" s="126"/>
      <c r="M8449" s="126"/>
      <c r="N8449" s="226">
        <v>50</v>
      </c>
      <c r="O8449" s="226">
        <v>0</v>
      </c>
      <c r="P8449" s="126" t="s">
        <v>1331</v>
      </c>
    </row>
    <row r="8450" spans="1:16" ht="89.25">
      <c r="A8450" s="126" t="s">
        <v>621</v>
      </c>
      <c r="B8450" s="126"/>
      <c r="C8450" s="127" t="s">
        <v>715</v>
      </c>
      <c r="D8450" s="204">
        <v>43096</v>
      </c>
      <c r="E8450" s="126" t="s">
        <v>15451</v>
      </c>
      <c r="F8450" s="126" t="s">
        <v>13</v>
      </c>
      <c r="G8450" s="126">
        <v>908760</v>
      </c>
      <c r="H8450" s="126"/>
      <c r="I8450" s="130" t="s">
        <v>18316</v>
      </c>
      <c r="J8450" s="126"/>
      <c r="K8450" s="126"/>
      <c r="L8450" s="126"/>
      <c r="M8450" s="126"/>
      <c r="N8450" s="226">
        <v>27440003.43</v>
      </c>
      <c r="O8450" s="226">
        <v>0</v>
      </c>
      <c r="P8450" s="126" t="s">
        <v>1331</v>
      </c>
    </row>
    <row r="8451" spans="1:16" ht="89.25">
      <c r="A8451" s="126" t="s">
        <v>621</v>
      </c>
      <c r="B8451" s="126"/>
      <c r="C8451" s="127" t="s">
        <v>715</v>
      </c>
      <c r="D8451" s="204">
        <v>43096</v>
      </c>
      <c r="E8451" s="126" t="s">
        <v>15452</v>
      </c>
      <c r="F8451" s="126" t="s">
        <v>11</v>
      </c>
      <c r="G8451" s="126">
        <v>908760</v>
      </c>
      <c r="H8451" s="126"/>
      <c r="I8451" s="130" t="s">
        <v>18317</v>
      </c>
      <c r="J8451" s="126"/>
      <c r="K8451" s="126"/>
      <c r="L8451" s="126"/>
      <c r="M8451" s="126"/>
      <c r="N8451" s="226">
        <v>50</v>
      </c>
      <c r="O8451" s="226">
        <v>0</v>
      </c>
      <c r="P8451" s="126" t="s">
        <v>1331</v>
      </c>
    </row>
    <row r="8452" spans="1:16" ht="76.5">
      <c r="A8452" s="126">
        <v>86</v>
      </c>
      <c r="B8452" s="126"/>
      <c r="C8452" s="127" t="s">
        <v>711</v>
      </c>
      <c r="D8452" s="204">
        <v>43096</v>
      </c>
      <c r="E8452" s="126" t="s">
        <v>15453</v>
      </c>
      <c r="F8452" s="126" t="s">
        <v>11</v>
      </c>
      <c r="G8452" s="126">
        <v>908765</v>
      </c>
      <c r="H8452" s="126"/>
      <c r="I8452" s="130" t="s">
        <v>18318</v>
      </c>
      <c r="J8452" s="126"/>
      <c r="K8452" s="126"/>
      <c r="L8452" s="126"/>
      <c r="M8452" s="126"/>
      <c r="N8452" s="226">
        <v>50</v>
      </c>
      <c r="O8452" s="226">
        <v>0</v>
      </c>
      <c r="P8452" s="126" t="s">
        <v>1331</v>
      </c>
    </row>
    <row r="8453" spans="1:16" ht="63.75">
      <c r="A8453" s="126">
        <v>117</v>
      </c>
      <c r="B8453" s="126"/>
      <c r="C8453" s="127" t="s">
        <v>723</v>
      </c>
      <c r="D8453" s="204">
        <v>43096</v>
      </c>
      <c r="E8453" s="126" t="s">
        <v>15454</v>
      </c>
      <c r="F8453" s="126" t="s">
        <v>11</v>
      </c>
      <c r="G8453" s="126">
        <v>908828</v>
      </c>
      <c r="H8453" s="126"/>
      <c r="I8453" s="130" t="s">
        <v>18319</v>
      </c>
      <c r="J8453" s="126"/>
      <c r="K8453" s="126"/>
      <c r="L8453" s="126"/>
      <c r="M8453" s="126"/>
      <c r="N8453" s="226">
        <v>50</v>
      </c>
      <c r="O8453" s="226">
        <v>0</v>
      </c>
      <c r="P8453" s="126" t="s">
        <v>1331</v>
      </c>
    </row>
    <row r="8454" spans="1:16" ht="76.5">
      <c r="A8454" s="126">
        <v>513</v>
      </c>
      <c r="B8454" s="126"/>
      <c r="C8454" s="127" t="s">
        <v>201</v>
      </c>
      <c r="D8454" s="204">
        <v>43096</v>
      </c>
      <c r="E8454" s="126" t="s">
        <v>15455</v>
      </c>
      <c r="F8454" s="126" t="s">
        <v>15</v>
      </c>
      <c r="G8454" s="126">
        <v>4081</v>
      </c>
      <c r="H8454" s="126"/>
      <c r="I8454" s="130" t="s">
        <v>18320</v>
      </c>
      <c r="J8454" s="126"/>
      <c r="K8454" s="126"/>
      <c r="L8454" s="126"/>
      <c r="M8454" s="126"/>
      <c r="N8454" s="226">
        <v>50</v>
      </c>
      <c r="O8454" s="226">
        <v>0</v>
      </c>
      <c r="P8454" s="126" t="s">
        <v>1331</v>
      </c>
    </row>
    <row r="8455" spans="1:16" ht="76.5">
      <c r="A8455" s="126">
        <v>513</v>
      </c>
      <c r="B8455" s="126"/>
      <c r="C8455" s="127" t="s">
        <v>201</v>
      </c>
      <c r="D8455" s="204">
        <v>43096</v>
      </c>
      <c r="E8455" s="126" t="s">
        <v>15456</v>
      </c>
      <c r="F8455" s="126" t="s">
        <v>15</v>
      </c>
      <c r="G8455" s="126">
        <v>4064</v>
      </c>
      <c r="H8455" s="126"/>
      <c r="I8455" s="130" t="s">
        <v>18321</v>
      </c>
      <c r="J8455" s="126"/>
      <c r="K8455" s="126"/>
      <c r="L8455" s="126"/>
      <c r="M8455" s="126"/>
      <c r="N8455" s="226">
        <v>50</v>
      </c>
      <c r="O8455" s="226">
        <v>0</v>
      </c>
      <c r="P8455" s="126" t="s">
        <v>1331</v>
      </c>
    </row>
    <row r="8456" spans="1:16" ht="102">
      <c r="A8456" s="126">
        <v>340</v>
      </c>
      <c r="B8456" s="126"/>
      <c r="C8456" s="127" t="s">
        <v>815</v>
      </c>
      <c r="D8456" s="204">
        <v>43096</v>
      </c>
      <c r="E8456" s="126" t="s">
        <v>15457</v>
      </c>
      <c r="F8456" s="126" t="s">
        <v>15</v>
      </c>
      <c r="G8456" s="126">
        <v>4110</v>
      </c>
      <c r="H8456" s="126"/>
      <c r="I8456" s="130" t="s">
        <v>18322</v>
      </c>
      <c r="J8456" s="126"/>
      <c r="K8456" s="126"/>
      <c r="L8456" s="126"/>
      <c r="M8456" s="126"/>
      <c r="N8456" s="226">
        <v>301.35000000000002</v>
      </c>
      <c r="O8456" s="226">
        <v>0</v>
      </c>
      <c r="P8456" s="126" t="s">
        <v>1331</v>
      </c>
    </row>
    <row r="8457" spans="1:16" ht="102">
      <c r="A8457" s="126">
        <v>224</v>
      </c>
      <c r="B8457" s="126"/>
      <c r="C8457" s="127" t="s">
        <v>120</v>
      </c>
      <c r="D8457" s="204">
        <v>43096</v>
      </c>
      <c r="E8457" s="126" t="s">
        <v>15458</v>
      </c>
      <c r="F8457" s="126" t="s">
        <v>15</v>
      </c>
      <c r="G8457" s="126">
        <v>4127</v>
      </c>
      <c r="H8457" s="126"/>
      <c r="I8457" s="130" t="s">
        <v>18323</v>
      </c>
      <c r="J8457" s="126"/>
      <c r="K8457" s="126"/>
      <c r="L8457" s="126"/>
      <c r="M8457" s="126"/>
      <c r="N8457" s="226">
        <v>292.36</v>
      </c>
      <c r="O8457" s="226">
        <v>0</v>
      </c>
      <c r="P8457" s="126" t="s">
        <v>1331</v>
      </c>
    </row>
    <row r="8458" spans="1:16" ht="89.25">
      <c r="A8458" s="126">
        <v>340</v>
      </c>
      <c r="B8458" s="126"/>
      <c r="C8458" s="127" t="s">
        <v>815</v>
      </c>
      <c r="D8458" s="204">
        <v>43096</v>
      </c>
      <c r="E8458" s="126" t="s">
        <v>15459</v>
      </c>
      <c r="F8458" s="126" t="s">
        <v>15</v>
      </c>
      <c r="G8458" s="126">
        <v>4109</v>
      </c>
      <c r="H8458" s="126"/>
      <c r="I8458" s="130" t="s">
        <v>18324</v>
      </c>
      <c r="J8458" s="126"/>
      <c r="K8458" s="126"/>
      <c r="L8458" s="126"/>
      <c r="M8458" s="126"/>
      <c r="N8458" s="226">
        <v>281.25</v>
      </c>
      <c r="O8458" s="226">
        <v>0</v>
      </c>
      <c r="P8458" s="126" t="s">
        <v>1331</v>
      </c>
    </row>
    <row r="8459" spans="1:16" ht="89.25">
      <c r="A8459" s="126">
        <v>340</v>
      </c>
      <c r="B8459" s="126"/>
      <c r="C8459" s="127" t="s">
        <v>815</v>
      </c>
      <c r="D8459" s="204">
        <v>43096</v>
      </c>
      <c r="E8459" s="126" t="s">
        <v>15460</v>
      </c>
      <c r="F8459" s="126" t="s">
        <v>15</v>
      </c>
      <c r="G8459" s="126">
        <v>4108</v>
      </c>
      <c r="H8459" s="126"/>
      <c r="I8459" s="130" t="s">
        <v>18325</v>
      </c>
      <c r="J8459" s="126"/>
      <c r="K8459" s="126"/>
      <c r="L8459" s="126"/>
      <c r="M8459" s="126"/>
      <c r="N8459" s="226">
        <v>297.10000000000002</v>
      </c>
      <c r="O8459" s="226">
        <v>0</v>
      </c>
      <c r="P8459" s="126" t="s">
        <v>1331</v>
      </c>
    </row>
    <row r="8460" spans="1:16" ht="76.5">
      <c r="A8460" s="126">
        <v>513</v>
      </c>
      <c r="B8460" s="126"/>
      <c r="C8460" s="127" t="s">
        <v>201</v>
      </c>
      <c r="D8460" s="204">
        <v>43096</v>
      </c>
      <c r="E8460" s="126" t="s">
        <v>15461</v>
      </c>
      <c r="F8460" s="126" t="s">
        <v>15</v>
      </c>
      <c r="G8460" s="126">
        <v>4050</v>
      </c>
      <c r="H8460" s="126"/>
      <c r="I8460" s="130" t="s">
        <v>18326</v>
      </c>
      <c r="J8460" s="126"/>
      <c r="K8460" s="126"/>
      <c r="L8460" s="126"/>
      <c r="M8460" s="126"/>
      <c r="N8460" s="226">
        <v>50</v>
      </c>
      <c r="O8460" s="226">
        <v>0</v>
      </c>
      <c r="P8460" s="126" t="s">
        <v>1331</v>
      </c>
    </row>
    <row r="8461" spans="1:16" ht="102">
      <c r="A8461" s="126">
        <v>513</v>
      </c>
      <c r="B8461" s="126"/>
      <c r="C8461" s="127" t="s">
        <v>201</v>
      </c>
      <c r="D8461" s="204">
        <v>43096</v>
      </c>
      <c r="E8461" s="126" t="s">
        <v>15462</v>
      </c>
      <c r="F8461" s="126" t="s">
        <v>15</v>
      </c>
      <c r="G8461" s="126">
        <v>4041</v>
      </c>
      <c r="H8461" s="126"/>
      <c r="I8461" s="130" t="s">
        <v>18327</v>
      </c>
      <c r="J8461" s="126"/>
      <c r="K8461" s="126"/>
      <c r="L8461" s="126"/>
      <c r="M8461" s="126"/>
      <c r="N8461" s="226">
        <v>50</v>
      </c>
      <c r="O8461" s="226">
        <v>0</v>
      </c>
      <c r="P8461" s="126" t="s">
        <v>1331</v>
      </c>
    </row>
    <row r="8462" spans="1:16" ht="89.25">
      <c r="A8462" s="126">
        <v>513</v>
      </c>
      <c r="B8462" s="126"/>
      <c r="C8462" s="127" t="s">
        <v>201</v>
      </c>
      <c r="D8462" s="204">
        <v>43096</v>
      </c>
      <c r="E8462" s="126" t="s">
        <v>15463</v>
      </c>
      <c r="F8462" s="126" t="s">
        <v>15</v>
      </c>
      <c r="G8462" s="126">
        <v>4042</v>
      </c>
      <c r="H8462" s="126"/>
      <c r="I8462" s="130" t="s">
        <v>18328</v>
      </c>
      <c r="J8462" s="126"/>
      <c r="K8462" s="126"/>
      <c r="L8462" s="126"/>
      <c r="M8462" s="126"/>
      <c r="N8462" s="226">
        <v>50</v>
      </c>
      <c r="O8462" s="226">
        <v>0</v>
      </c>
      <c r="P8462" s="126" t="s">
        <v>1331</v>
      </c>
    </row>
    <row r="8463" spans="1:16" ht="89.25">
      <c r="A8463" s="126">
        <v>340</v>
      </c>
      <c r="B8463" s="126"/>
      <c r="C8463" s="127" t="s">
        <v>815</v>
      </c>
      <c r="D8463" s="204">
        <v>43096</v>
      </c>
      <c r="E8463" s="126" t="s">
        <v>15464</v>
      </c>
      <c r="F8463" s="126" t="s">
        <v>15</v>
      </c>
      <c r="G8463" s="126">
        <v>4107</v>
      </c>
      <c r="H8463" s="126"/>
      <c r="I8463" s="130" t="s">
        <v>18329</v>
      </c>
      <c r="J8463" s="126"/>
      <c r="K8463" s="126"/>
      <c r="L8463" s="126"/>
      <c r="M8463" s="126"/>
      <c r="N8463" s="226">
        <v>301.35000000000002</v>
      </c>
      <c r="O8463" s="226">
        <v>0</v>
      </c>
      <c r="P8463" s="126" t="s">
        <v>1331</v>
      </c>
    </row>
    <row r="8464" spans="1:16" ht="102">
      <c r="A8464" s="126">
        <v>513</v>
      </c>
      <c r="B8464" s="126"/>
      <c r="C8464" s="127" t="s">
        <v>201</v>
      </c>
      <c r="D8464" s="204">
        <v>43096</v>
      </c>
      <c r="E8464" s="126" t="s">
        <v>15465</v>
      </c>
      <c r="F8464" s="126" t="s">
        <v>15</v>
      </c>
      <c r="G8464" s="126">
        <v>4044</v>
      </c>
      <c r="H8464" s="126"/>
      <c r="I8464" s="130" t="s">
        <v>18330</v>
      </c>
      <c r="J8464" s="126"/>
      <c r="K8464" s="126"/>
      <c r="L8464" s="126"/>
      <c r="M8464" s="126"/>
      <c r="N8464" s="226">
        <v>50</v>
      </c>
      <c r="O8464" s="226">
        <v>0</v>
      </c>
      <c r="P8464" s="126" t="s">
        <v>1331</v>
      </c>
    </row>
    <row r="8465" spans="1:16" ht="102">
      <c r="A8465" s="126">
        <v>340</v>
      </c>
      <c r="B8465" s="126"/>
      <c r="C8465" s="127" t="s">
        <v>815</v>
      </c>
      <c r="D8465" s="204">
        <v>43096</v>
      </c>
      <c r="E8465" s="126" t="s">
        <v>15466</v>
      </c>
      <c r="F8465" s="126" t="s">
        <v>15</v>
      </c>
      <c r="G8465" s="126">
        <v>4106</v>
      </c>
      <c r="H8465" s="126"/>
      <c r="I8465" s="130" t="s">
        <v>18331</v>
      </c>
      <c r="J8465" s="126"/>
      <c r="K8465" s="126"/>
      <c r="L8465" s="126"/>
      <c r="M8465" s="126"/>
      <c r="N8465" s="226">
        <v>281.39</v>
      </c>
      <c r="O8465" s="226">
        <v>0</v>
      </c>
      <c r="P8465" s="126" t="s">
        <v>1331</v>
      </c>
    </row>
    <row r="8466" spans="1:16" ht="102">
      <c r="A8466" s="126">
        <v>513</v>
      </c>
      <c r="B8466" s="126"/>
      <c r="C8466" s="127" t="s">
        <v>201</v>
      </c>
      <c r="D8466" s="204">
        <v>43096</v>
      </c>
      <c r="E8466" s="126" t="s">
        <v>15467</v>
      </c>
      <c r="F8466" s="126" t="s">
        <v>15</v>
      </c>
      <c r="G8466" s="126">
        <v>4048</v>
      </c>
      <c r="H8466" s="126"/>
      <c r="I8466" s="130" t="s">
        <v>18332</v>
      </c>
      <c r="J8466" s="126"/>
      <c r="K8466" s="126"/>
      <c r="L8466" s="126"/>
      <c r="M8466" s="126"/>
      <c r="N8466" s="226">
        <v>50</v>
      </c>
      <c r="O8466" s="226">
        <v>0</v>
      </c>
      <c r="P8466" s="126" t="s">
        <v>1331</v>
      </c>
    </row>
    <row r="8467" spans="1:16" ht="102">
      <c r="A8467" s="126">
        <v>66</v>
      </c>
      <c r="B8467" s="126"/>
      <c r="C8467" s="127" t="s">
        <v>705</v>
      </c>
      <c r="D8467" s="204">
        <v>43096</v>
      </c>
      <c r="E8467" s="126" t="s">
        <v>15468</v>
      </c>
      <c r="F8467" s="126" t="s">
        <v>15</v>
      </c>
      <c r="G8467" s="126">
        <v>4125</v>
      </c>
      <c r="H8467" s="126"/>
      <c r="I8467" s="130" t="s">
        <v>18333</v>
      </c>
      <c r="J8467" s="126"/>
      <c r="K8467" s="126"/>
      <c r="L8467" s="126"/>
      <c r="M8467" s="126"/>
      <c r="N8467" s="226">
        <v>270</v>
      </c>
      <c r="O8467" s="226">
        <v>0</v>
      </c>
      <c r="P8467" s="126" t="s">
        <v>1331</v>
      </c>
    </row>
    <row r="8468" spans="1:16" ht="89.25">
      <c r="A8468" s="126">
        <v>197</v>
      </c>
      <c r="B8468" s="126"/>
      <c r="C8468" s="127" t="s">
        <v>755</v>
      </c>
      <c r="D8468" s="204">
        <v>43096</v>
      </c>
      <c r="E8468" s="126" t="s">
        <v>15469</v>
      </c>
      <c r="F8468" s="126" t="s">
        <v>15</v>
      </c>
      <c r="G8468" s="126">
        <v>4103</v>
      </c>
      <c r="H8468" s="126"/>
      <c r="I8468" s="130" t="s">
        <v>18334</v>
      </c>
      <c r="J8468" s="126"/>
      <c r="K8468" s="126"/>
      <c r="L8468" s="126"/>
      <c r="M8468" s="126"/>
      <c r="N8468" s="226">
        <v>291.2</v>
      </c>
      <c r="O8468" s="226">
        <v>0</v>
      </c>
      <c r="P8468" s="126" t="s">
        <v>1331</v>
      </c>
    </row>
    <row r="8469" spans="1:16" ht="89.25">
      <c r="A8469" s="126">
        <v>197</v>
      </c>
      <c r="B8469" s="126"/>
      <c r="C8469" s="127" t="s">
        <v>755</v>
      </c>
      <c r="D8469" s="204">
        <v>43096</v>
      </c>
      <c r="E8469" s="126" t="s">
        <v>15470</v>
      </c>
      <c r="F8469" s="126" t="s">
        <v>15</v>
      </c>
      <c r="G8469" s="126">
        <v>4099</v>
      </c>
      <c r="H8469" s="126"/>
      <c r="I8469" s="130" t="s">
        <v>18335</v>
      </c>
      <c r="J8469" s="126"/>
      <c r="K8469" s="126"/>
      <c r="L8469" s="126"/>
      <c r="M8469" s="126"/>
      <c r="N8469" s="226">
        <v>286.12</v>
      </c>
      <c r="O8469" s="226">
        <v>0</v>
      </c>
      <c r="P8469" s="126" t="s">
        <v>1331</v>
      </c>
    </row>
    <row r="8470" spans="1:16" ht="89.25">
      <c r="A8470" s="126">
        <v>197</v>
      </c>
      <c r="B8470" s="126"/>
      <c r="C8470" s="127" t="s">
        <v>755</v>
      </c>
      <c r="D8470" s="204">
        <v>43096</v>
      </c>
      <c r="E8470" s="126" t="s">
        <v>15471</v>
      </c>
      <c r="F8470" s="126" t="s">
        <v>15</v>
      </c>
      <c r="G8470" s="126">
        <v>4095</v>
      </c>
      <c r="H8470" s="126"/>
      <c r="I8470" s="130" t="s">
        <v>18336</v>
      </c>
      <c r="J8470" s="126"/>
      <c r="K8470" s="126"/>
      <c r="L8470" s="126"/>
      <c r="M8470" s="126"/>
      <c r="N8470" s="226">
        <v>289.27999999999997</v>
      </c>
      <c r="O8470" s="226">
        <v>0</v>
      </c>
      <c r="P8470" s="126" t="s">
        <v>1331</v>
      </c>
    </row>
    <row r="8471" spans="1:16" ht="89.25">
      <c r="A8471" s="126">
        <v>197</v>
      </c>
      <c r="B8471" s="126"/>
      <c r="C8471" s="127" t="s">
        <v>755</v>
      </c>
      <c r="D8471" s="204">
        <v>43096</v>
      </c>
      <c r="E8471" s="126" t="s">
        <v>15472</v>
      </c>
      <c r="F8471" s="126" t="s">
        <v>15</v>
      </c>
      <c r="G8471" s="126">
        <v>4094</v>
      </c>
      <c r="H8471" s="126"/>
      <c r="I8471" s="130" t="s">
        <v>18337</v>
      </c>
      <c r="J8471" s="126"/>
      <c r="K8471" s="126"/>
      <c r="L8471" s="126"/>
      <c r="M8471" s="126"/>
      <c r="N8471" s="226">
        <v>369.81</v>
      </c>
      <c r="O8471" s="226">
        <v>0</v>
      </c>
      <c r="P8471" s="126" t="s">
        <v>1331</v>
      </c>
    </row>
    <row r="8472" spans="1:16" ht="89.25">
      <c r="A8472" s="126">
        <v>594</v>
      </c>
      <c r="B8472" s="126"/>
      <c r="C8472" s="127" t="s">
        <v>113</v>
      </c>
      <c r="D8472" s="204">
        <v>43096</v>
      </c>
      <c r="E8472" s="126" t="s">
        <v>15473</v>
      </c>
      <c r="F8472" s="126" t="s">
        <v>15</v>
      </c>
      <c r="G8472" s="126">
        <v>4121</v>
      </c>
      <c r="H8472" s="126"/>
      <c r="I8472" s="130" t="s">
        <v>18338</v>
      </c>
      <c r="J8472" s="126"/>
      <c r="K8472" s="126"/>
      <c r="L8472" s="126"/>
      <c r="M8472" s="126"/>
      <c r="N8472" s="226">
        <v>378.32</v>
      </c>
      <c r="O8472" s="226">
        <v>0</v>
      </c>
      <c r="P8472" s="126" t="s">
        <v>1331</v>
      </c>
    </row>
    <row r="8473" spans="1:16" ht="89.25">
      <c r="A8473" s="126">
        <v>224</v>
      </c>
      <c r="B8473" s="126"/>
      <c r="C8473" s="127" t="s">
        <v>120</v>
      </c>
      <c r="D8473" s="204">
        <v>43096</v>
      </c>
      <c r="E8473" s="126" t="s">
        <v>15474</v>
      </c>
      <c r="F8473" s="126" t="s">
        <v>15</v>
      </c>
      <c r="G8473" s="126">
        <v>4122</v>
      </c>
      <c r="H8473" s="126"/>
      <c r="I8473" s="130" t="s">
        <v>18339</v>
      </c>
      <c r="J8473" s="126"/>
      <c r="K8473" s="126"/>
      <c r="L8473" s="126"/>
      <c r="M8473" s="126"/>
      <c r="N8473" s="226">
        <v>281.45999999999998</v>
      </c>
      <c r="O8473" s="226">
        <v>0</v>
      </c>
      <c r="P8473" s="126" t="s">
        <v>1331</v>
      </c>
    </row>
    <row r="8474" spans="1:16" ht="89.25">
      <c r="A8474" s="126">
        <v>594</v>
      </c>
      <c r="B8474" s="126"/>
      <c r="C8474" s="127" t="s">
        <v>113</v>
      </c>
      <c r="D8474" s="204">
        <v>43096</v>
      </c>
      <c r="E8474" s="126" t="s">
        <v>15475</v>
      </c>
      <c r="F8474" s="126" t="s">
        <v>15</v>
      </c>
      <c r="G8474" s="126">
        <v>4034</v>
      </c>
      <c r="H8474" s="126"/>
      <c r="I8474" s="130" t="s">
        <v>18340</v>
      </c>
      <c r="J8474" s="126"/>
      <c r="K8474" s="126"/>
      <c r="L8474" s="126"/>
      <c r="M8474" s="126"/>
      <c r="N8474" s="226">
        <v>276.38</v>
      </c>
      <c r="O8474" s="226">
        <v>0</v>
      </c>
      <c r="P8474" s="126" t="s">
        <v>1331</v>
      </c>
    </row>
    <row r="8475" spans="1:16" ht="76.5">
      <c r="A8475" s="126">
        <v>513</v>
      </c>
      <c r="B8475" s="126"/>
      <c r="C8475" s="127" t="s">
        <v>201</v>
      </c>
      <c r="D8475" s="204">
        <v>43096</v>
      </c>
      <c r="E8475" s="126" t="s">
        <v>15476</v>
      </c>
      <c r="F8475" s="126" t="s">
        <v>15</v>
      </c>
      <c r="G8475" s="126">
        <v>4077</v>
      </c>
      <c r="H8475" s="126"/>
      <c r="I8475" s="130" t="s">
        <v>18341</v>
      </c>
      <c r="J8475" s="126"/>
      <c r="K8475" s="126"/>
      <c r="L8475" s="126"/>
      <c r="M8475" s="126"/>
      <c r="N8475" s="226">
        <v>50</v>
      </c>
      <c r="O8475" s="226">
        <v>0</v>
      </c>
      <c r="P8475" s="126" t="s">
        <v>1331</v>
      </c>
    </row>
    <row r="8476" spans="1:16" ht="76.5">
      <c r="A8476" s="126">
        <v>513</v>
      </c>
      <c r="B8476" s="126"/>
      <c r="C8476" s="127" t="s">
        <v>201</v>
      </c>
      <c r="D8476" s="204">
        <v>43096</v>
      </c>
      <c r="E8476" s="126" t="s">
        <v>15477</v>
      </c>
      <c r="F8476" s="126" t="s">
        <v>15</v>
      </c>
      <c r="G8476" s="126">
        <v>4073</v>
      </c>
      <c r="H8476" s="126"/>
      <c r="I8476" s="130" t="s">
        <v>18342</v>
      </c>
      <c r="J8476" s="126"/>
      <c r="K8476" s="126"/>
      <c r="L8476" s="126"/>
      <c r="M8476" s="126"/>
      <c r="N8476" s="226">
        <v>50</v>
      </c>
      <c r="O8476" s="226">
        <v>0</v>
      </c>
      <c r="P8476" s="126" t="s">
        <v>1331</v>
      </c>
    </row>
    <row r="8477" spans="1:16" ht="51">
      <c r="A8477" s="126">
        <v>513</v>
      </c>
      <c r="B8477" s="126"/>
      <c r="C8477" s="127" t="s">
        <v>201</v>
      </c>
      <c r="D8477" s="204">
        <v>43096</v>
      </c>
      <c r="E8477" s="126" t="s">
        <v>15478</v>
      </c>
      <c r="F8477" s="126" t="s">
        <v>15</v>
      </c>
      <c r="G8477" s="126">
        <v>628714</v>
      </c>
      <c r="H8477" s="126"/>
      <c r="I8477" s="130" t="s">
        <v>18343</v>
      </c>
      <c r="J8477" s="126"/>
      <c r="K8477" s="126"/>
      <c r="L8477" s="126"/>
      <c r="M8477" s="126"/>
      <c r="N8477" s="226">
        <v>50</v>
      </c>
      <c r="O8477" s="226">
        <v>0</v>
      </c>
      <c r="P8477" s="126" t="s">
        <v>1331</v>
      </c>
    </row>
    <row r="8478" spans="1:16" ht="89.25">
      <c r="A8478" s="126">
        <v>10</v>
      </c>
      <c r="B8478" s="126"/>
      <c r="C8478" s="127" t="s">
        <v>691</v>
      </c>
      <c r="D8478" s="204">
        <v>43096</v>
      </c>
      <c r="E8478" s="126" t="s">
        <v>15479</v>
      </c>
      <c r="F8478" s="126" t="s">
        <v>15</v>
      </c>
      <c r="G8478" s="126">
        <v>3992</v>
      </c>
      <c r="H8478" s="126"/>
      <c r="I8478" s="130" t="s">
        <v>18344</v>
      </c>
      <c r="J8478" s="126"/>
      <c r="K8478" s="126"/>
      <c r="L8478" s="126"/>
      <c r="M8478" s="126"/>
      <c r="N8478" s="226">
        <v>275.56</v>
      </c>
      <c r="O8478" s="226">
        <v>0</v>
      </c>
      <c r="P8478" s="126" t="s">
        <v>1331</v>
      </c>
    </row>
    <row r="8479" spans="1:16" ht="76.5">
      <c r="A8479" s="126">
        <v>16</v>
      </c>
      <c r="B8479" s="126"/>
      <c r="C8479" s="127" t="s">
        <v>693</v>
      </c>
      <c r="D8479" s="204">
        <v>43096</v>
      </c>
      <c r="E8479" s="126" t="s">
        <v>15480</v>
      </c>
      <c r="F8479" s="126" t="s">
        <v>1261</v>
      </c>
      <c r="G8479" s="126">
        <v>3981</v>
      </c>
      <c r="H8479" s="126"/>
      <c r="I8479" s="130" t="s">
        <v>18345</v>
      </c>
      <c r="J8479" s="126"/>
      <c r="K8479" s="126"/>
      <c r="L8479" s="126"/>
      <c r="M8479" s="126"/>
      <c r="N8479" s="226">
        <v>4621.07</v>
      </c>
      <c r="O8479" s="226">
        <v>0</v>
      </c>
      <c r="P8479" s="126" t="s">
        <v>1331</v>
      </c>
    </row>
    <row r="8480" spans="1:16" ht="63.75">
      <c r="A8480" s="126">
        <v>16</v>
      </c>
      <c r="B8480" s="126"/>
      <c r="C8480" s="127" t="s">
        <v>693</v>
      </c>
      <c r="D8480" s="204">
        <v>43096</v>
      </c>
      <c r="E8480" s="126" t="s">
        <v>15481</v>
      </c>
      <c r="F8480" s="126" t="s">
        <v>15</v>
      </c>
      <c r="G8480" s="126">
        <v>3981</v>
      </c>
      <c r="H8480" s="126"/>
      <c r="I8480" s="130" t="s">
        <v>18346</v>
      </c>
      <c r="J8480" s="126"/>
      <c r="K8480" s="126"/>
      <c r="L8480" s="126"/>
      <c r="M8480" s="126"/>
      <c r="N8480" s="226">
        <v>486.78</v>
      </c>
      <c r="O8480" s="226">
        <v>0</v>
      </c>
      <c r="P8480" s="126" t="s">
        <v>1331</v>
      </c>
    </row>
    <row r="8481" spans="1:16" ht="76.5">
      <c r="A8481" s="126">
        <v>10</v>
      </c>
      <c r="B8481" s="126"/>
      <c r="C8481" s="127" t="s">
        <v>691</v>
      </c>
      <c r="D8481" s="204">
        <v>43096</v>
      </c>
      <c r="E8481" s="126" t="s">
        <v>15482</v>
      </c>
      <c r="F8481" s="126" t="s">
        <v>15</v>
      </c>
      <c r="G8481" s="126">
        <v>3988</v>
      </c>
      <c r="H8481" s="126"/>
      <c r="I8481" s="130" t="s">
        <v>18347</v>
      </c>
      <c r="J8481" s="126"/>
      <c r="K8481" s="126"/>
      <c r="L8481" s="126"/>
      <c r="M8481" s="126"/>
      <c r="N8481" s="226">
        <v>341.76</v>
      </c>
      <c r="O8481" s="226">
        <v>0</v>
      </c>
      <c r="P8481" s="126" t="s">
        <v>1331</v>
      </c>
    </row>
    <row r="8482" spans="1:16" ht="89.25">
      <c r="A8482" s="126">
        <v>10</v>
      </c>
      <c r="B8482" s="126"/>
      <c r="C8482" s="127" t="s">
        <v>691</v>
      </c>
      <c r="D8482" s="204">
        <v>43096</v>
      </c>
      <c r="E8482" s="126" t="s">
        <v>15483</v>
      </c>
      <c r="F8482" s="126" t="s">
        <v>15</v>
      </c>
      <c r="G8482" s="126">
        <v>3991</v>
      </c>
      <c r="H8482" s="126"/>
      <c r="I8482" s="130" t="s">
        <v>18348</v>
      </c>
      <c r="J8482" s="126"/>
      <c r="K8482" s="126"/>
      <c r="L8482" s="126"/>
      <c r="M8482" s="126"/>
      <c r="N8482" s="226">
        <v>273.02</v>
      </c>
      <c r="O8482" s="226">
        <v>0</v>
      </c>
      <c r="P8482" s="126" t="s">
        <v>1331</v>
      </c>
    </row>
    <row r="8483" spans="1:16" ht="102">
      <c r="A8483" s="126">
        <v>197</v>
      </c>
      <c r="B8483" s="126"/>
      <c r="C8483" s="127" t="s">
        <v>755</v>
      </c>
      <c r="D8483" s="204">
        <v>43096</v>
      </c>
      <c r="E8483" s="126" t="s">
        <v>15484</v>
      </c>
      <c r="F8483" s="126" t="s">
        <v>1261</v>
      </c>
      <c r="G8483" s="126">
        <v>4004</v>
      </c>
      <c r="H8483" s="126"/>
      <c r="I8483" s="130" t="s">
        <v>18349</v>
      </c>
      <c r="J8483" s="126"/>
      <c r="K8483" s="126"/>
      <c r="L8483" s="126"/>
      <c r="M8483" s="126"/>
      <c r="N8483" s="226">
        <v>2069.06</v>
      </c>
      <c r="O8483" s="226">
        <v>0</v>
      </c>
      <c r="P8483" s="126" t="s">
        <v>1331</v>
      </c>
    </row>
    <row r="8484" spans="1:16" ht="89.25">
      <c r="A8484" s="126">
        <v>594</v>
      </c>
      <c r="B8484" s="126"/>
      <c r="C8484" s="127" t="s">
        <v>113</v>
      </c>
      <c r="D8484" s="204">
        <v>43096</v>
      </c>
      <c r="E8484" s="126" t="s">
        <v>15485</v>
      </c>
      <c r="F8484" s="126" t="s">
        <v>15</v>
      </c>
      <c r="G8484" s="126">
        <v>4036</v>
      </c>
      <c r="H8484" s="126"/>
      <c r="I8484" s="130" t="s">
        <v>18350</v>
      </c>
      <c r="J8484" s="126"/>
      <c r="K8484" s="126"/>
      <c r="L8484" s="126"/>
      <c r="M8484" s="126"/>
      <c r="N8484" s="226">
        <v>271.99</v>
      </c>
      <c r="O8484" s="226">
        <v>0</v>
      </c>
      <c r="P8484" s="126" t="s">
        <v>1331</v>
      </c>
    </row>
    <row r="8485" spans="1:16" ht="89.25">
      <c r="A8485" s="126" t="s">
        <v>621</v>
      </c>
      <c r="B8485" s="126"/>
      <c r="C8485" s="127" t="s">
        <v>715</v>
      </c>
      <c r="D8485" s="204">
        <v>43096</v>
      </c>
      <c r="E8485" s="126" t="s">
        <v>15486</v>
      </c>
      <c r="F8485" s="126" t="s">
        <v>15</v>
      </c>
      <c r="G8485" s="126">
        <v>4022</v>
      </c>
      <c r="H8485" s="126"/>
      <c r="I8485" s="130" t="s">
        <v>18351</v>
      </c>
      <c r="J8485" s="126"/>
      <c r="K8485" s="126"/>
      <c r="L8485" s="126"/>
      <c r="M8485" s="126"/>
      <c r="N8485" s="226">
        <v>956</v>
      </c>
      <c r="O8485" s="226">
        <v>0</v>
      </c>
      <c r="P8485" s="126" t="s">
        <v>1331</v>
      </c>
    </row>
    <row r="8486" spans="1:16" ht="89.25">
      <c r="A8486" s="126">
        <v>594</v>
      </c>
      <c r="B8486" s="126"/>
      <c r="C8486" s="127" t="s">
        <v>113</v>
      </c>
      <c r="D8486" s="204">
        <v>43096</v>
      </c>
      <c r="E8486" s="126" t="s">
        <v>15487</v>
      </c>
      <c r="F8486" s="126" t="s">
        <v>15</v>
      </c>
      <c r="G8486" s="126">
        <v>4035</v>
      </c>
      <c r="H8486" s="126"/>
      <c r="I8486" s="130" t="s">
        <v>18352</v>
      </c>
      <c r="J8486" s="126"/>
      <c r="K8486" s="126"/>
      <c r="L8486" s="126"/>
      <c r="M8486" s="126"/>
      <c r="N8486" s="226">
        <v>445.14</v>
      </c>
      <c r="O8486" s="226">
        <v>0</v>
      </c>
      <c r="P8486" s="126" t="s">
        <v>1331</v>
      </c>
    </row>
    <row r="8487" spans="1:16" ht="51">
      <c r="A8487" s="126">
        <v>513</v>
      </c>
      <c r="B8487" s="126"/>
      <c r="C8487" s="127" t="s">
        <v>201</v>
      </c>
      <c r="D8487" s="204">
        <v>43096</v>
      </c>
      <c r="E8487" s="126" t="s">
        <v>15488</v>
      </c>
      <c r="F8487" s="126" t="s">
        <v>15</v>
      </c>
      <c r="G8487" s="126">
        <v>628005</v>
      </c>
      <c r="H8487" s="126"/>
      <c r="I8487" s="130" t="s">
        <v>18353</v>
      </c>
      <c r="J8487" s="126"/>
      <c r="K8487" s="126"/>
      <c r="L8487" s="126"/>
      <c r="M8487" s="126"/>
      <c r="N8487" s="226">
        <v>50</v>
      </c>
      <c r="O8487" s="226">
        <v>0</v>
      </c>
      <c r="P8487" s="126" t="s">
        <v>1331</v>
      </c>
    </row>
    <row r="8488" spans="1:16" ht="89.25">
      <c r="A8488" s="126">
        <v>594</v>
      </c>
      <c r="B8488" s="126"/>
      <c r="C8488" s="127" t="s">
        <v>113</v>
      </c>
      <c r="D8488" s="204">
        <v>43096</v>
      </c>
      <c r="E8488" s="126" t="s">
        <v>15489</v>
      </c>
      <c r="F8488" s="126" t="s">
        <v>15</v>
      </c>
      <c r="G8488" s="126">
        <v>4033</v>
      </c>
      <c r="H8488" s="126"/>
      <c r="I8488" s="130" t="s">
        <v>18354</v>
      </c>
      <c r="J8488" s="126"/>
      <c r="K8488" s="126"/>
      <c r="L8488" s="126"/>
      <c r="M8488" s="126"/>
      <c r="N8488" s="226">
        <v>291.61</v>
      </c>
      <c r="O8488" s="226">
        <v>0</v>
      </c>
      <c r="P8488" s="126" t="s">
        <v>1331</v>
      </c>
    </row>
    <row r="8489" spans="1:16" ht="63.75">
      <c r="A8489" s="126">
        <v>513</v>
      </c>
      <c r="B8489" s="126"/>
      <c r="C8489" s="127" t="s">
        <v>201</v>
      </c>
      <c r="D8489" s="204">
        <v>43096</v>
      </c>
      <c r="E8489" s="126" t="s">
        <v>15490</v>
      </c>
      <c r="F8489" s="126" t="s">
        <v>15</v>
      </c>
      <c r="G8489" s="126">
        <v>628169</v>
      </c>
      <c r="H8489" s="126"/>
      <c r="I8489" s="130" t="s">
        <v>18355</v>
      </c>
      <c r="J8489" s="126"/>
      <c r="K8489" s="126"/>
      <c r="L8489" s="126"/>
      <c r="M8489" s="126"/>
      <c r="N8489" s="226">
        <v>50</v>
      </c>
      <c r="O8489" s="226">
        <v>0</v>
      </c>
      <c r="P8489" s="126" t="s">
        <v>1331</v>
      </c>
    </row>
    <row r="8490" spans="1:16" ht="76.5">
      <c r="A8490" s="126">
        <v>513</v>
      </c>
      <c r="B8490" s="126"/>
      <c r="C8490" s="127" t="s">
        <v>201</v>
      </c>
      <c r="D8490" s="204">
        <v>43096</v>
      </c>
      <c r="E8490" s="126" t="s">
        <v>15491</v>
      </c>
      <c r="F8490" s="126" t="s">
        <v>15</v>
      </c>
      <c r="G8490" s="126">
        <v>4086</v>
      </c>
      <c r="H8490" s="126"/>
      <c r="I8490" s="130" t="s">
        <v>18356</v>
      </c>
      <c r="J8490" s="126"/>
      <c r="K8490" s="126"/>
      <c r="L8490" s="126"/>
      <c r="M8490" s="126"/>
      <c r="N8490" s="226">
        <v>50</v>
      </c>
      <c r="O8490" s="226">
        <v>0</v>
      </c>
      <c r="P8490" s="126" t="s">
        <v>1331</v>
      </c>
    </row>
    <row r="8491" spans="1:16" ht="76.5">
      <c r="A8491" s="126">
        <v>513</v>
      </c>
      <c r="B8491" s="126"/>
      <c r="C8491" s="127" t="s">
        <v>201</v>
      </c>
      <c r="D8491" s="204">
        <v>43096</v>
      </c>
      <c r="E8491" s="126" t="s">
        <v>15492</v>
      </c>
      <c r="F8491" s="126" t="s">
        <v>15</v>
      </c>
      <c r="G8491" s="126">
        <v>4085</v>
      </c>
      <c r="H8491" s="126"/>
      <c r="I8491" s="130" t="s">
        <v>18357</v>
      </c>
      <c r="J8491" s="126"/>
      <c r="K8491" s="126"/>
      <c r="L8491" s="126"/>
      <c r="M8491" s="126"/>
      <c r="N8491" s="226">
        <v>50</v>
      </c>
      <c r="O8491" s="226">
        <v>0</v>
      </c>
      <c r="P8491" s="126" t="s">
        <v>1331</v>
      </c>
    </row>
    <row r="8492" spans="1:16" ht="76.5">
      <c r="A8492" s="126">
        <v>513</v>
      </c>
      <c r="B8492" s="126"/>
      <c r="C8492" s="127" t="s">
        <v>201</v>
      </c>
      <c r="D8492" s="204">
        <v>43096</v>
      </c>
      <c r="E8492" s="126" t="s">
        <v>15493</v>
      </c>
      <c r="F8492" s="126" t="s">
        <v>15</v>
      </c>
      <c r="G8492" s="126">
        <v>4076</v>
      </c>
      <c r="H8492" s="126"/>
      <c r="I8492" s="130" t="s">
        <v>18358</v>
      </c>
      <c r="J8492" s="126"/>
      <c r="K8492" s="126"/>
      <c r="L8492" s="126"/>
      <c r="M8492" s="126"/>
      <c r="N8492" s="226">
        <v>50</v>
      </c>
      <c r="O8492" s="226">
        <v>0</v>
      </c>
      <c r="P8492" s="126" t="s">
        <v>1331</v>
      </c>
    </row>
    <row r="8493" spans="1:16" ht="76.5">
      <c r="A8493" s="126">
        <v>513</v>
      </c>
      <c r="B8493" s="126"/>
      <c r="C8493" s="127" t="s">
        <v>201</v>
      </c>
      <c r="D8493" s="204">
        <v>43096</v>
      </c>
      <c r="E8493" s="126" t="s">
        <v>15494</v>
      </c>
      <c r="F8493" s="126" t="s">
        <v>15</v>
      </c>
      <c r="G8493" s="126">
        <v>4071</v>
      </c>
      <c r="H8493" s="126"/>
      <c r="I8493" s="130" t="s">
        <v>18359</v>
      </c>
      <c r="J8493" s="126"/>
      <c r="K8493" s="126"/>
      <c r="L8493" s="126"/>
      <c r="M8493" s="126"/>
      <c r="N8493" s="226">
        <v>50</v>
      </c>
      <c r="O8493" s="226">
        <v>0</v>
      </c>
      <c r="P8493" s="126" t="s">
        <v>1331</v>
      </c>
    </row>
    <row r="8494" spans="1:16" ht="76.5">
      <c r="A8494" s="126">
        <v>513</v>
      </c>
      <c r="B8494" s="126"/>
      <c r="C8494" s="127" t="s">
        <v>201</v>
      </c>
      <c r="D8494" s="204">
        <v>43096</v>
      </c>
      <c r="E8494" s="126" t="s">
        <v>15495</v>
      </c>
      <c r="F8494" s="126" t="s">
        <v>15</v>
      </c>
      <c r="G8494" s="126">
        <v>4074</v>
      </c>
      <c r="H8494" s="126"/>
      <c r="I8494" s="130" t="s">
        <v>18360</v>
      </c>
      <c r="J8494" s="126"/>
      <c r="K8494" s="126"/>
      <c r="L8494" s="126"/>
      <c r="M8494" s="126"/>
      <c r="N8494" s="226">
        <v>50</v>
      </c>
      <c r="O8494" s="226">
        <v>0</v>
      </c>
      <c r="P8494" s="126" t="s">
        <v>1331</v>
      </c>
    </row>
    <row r="8495" spans="1:16" ht="51">
      <c r="A8495" s="126">
        <v>513</v>
      </c>
      <c r="B8495" s="126"/>
      <c r="C8495" s="127" t="s">
        <v>201</v>
      </c>
      <c r="D8495" s="204">
        <v>43096</v>
      </c>
      <c r="E8495" s="126" t="s">
        <v>15496</v>
      </c>
      <c r="F8495" s="126" t="s">
        <v>15</v>
      </c>
      <c r="G8495" s="126">
        <v>628422</v>
      </c>
      <c r="H8495" s="126"/>
      <c r="I8495" s="130" t="s">
        <v>18361</v>
      </c>
      <c r="J8495" s="126"/>
      <c r="K8495" s="126"/>
      <c r="L8495" s="126"/>
      <c r="M8495" s="126"/>
      <c r="N8495" s="226">
        <v>50</v>
      </c>
      <c r="O8495" s="226">
        <v>0</v>
      </c>
      <c r="P8495" s="126" t="s">
        <v>1331</v>
      </c>
    </row>
    <row r="8496" spans="1:16" ht="63.75">
      <c r="A8496" s="126">
        <v>513</v>
      </c>
      <c r="B8496" s="126"/>
      <c r="C8496" s="127" t="s">
        <v>201</v>
      </c>
      <c r="D8496" s="204">
        <v>43096</v>
      </c>
      <c r="E8496" s="126" t="s">
        <v>15497</v>
      </c>
      <c r="F8496" s="126" t="s">
        <v>15</v>
      </c>
      <c r="G8496" s="126">
        <v>628424</v>
      </c>
      <c r="H8496" s="126"/>
      <c r="I8496" s="130" t="s">
        <v>18362</v>
      </c>
      <c r="J8496" s="126"/>
      <c r="K8496" s="126"/>
      <c r="L8496" s="126"/>
      <c r="M8496" s="126"/>
      <c r="N8496" s="226">
        <v>50</v>
      </c>
      <c r="O8496" s="226">
        <v>0</v>
      </c>
      <c r="P8496" s="126" t="s">
        <v>1331</v>
      </c>
    </row>
    <row r="8497" spans="1:16" ht="38.25">
      <c r="A8497" s="126">
        <v>35</v>
      </c>
      <c r="B8497" s="126"/>
      <c r="C8497" s="127" t="s">
        <v>697</v>
      </c>
      <c r="D8497" s="204">
        <v>43097</v>
      </c>
      <c r="E8497" s="126" t="s">
        <v>15498</v>
      </c>
      <c r="F8497" s="126" t="s">
        <v>6</v>
      </c>
      <c r="G8497" s="126">
        <v>73647</v>
      </c>
      <c r="H8497" s="126"/>
      <c r="I8497" s="130" t="s">
        <v>12181</v>
      </c>
      <c r="J8497" s="126"/>
      <c r="K8497" s="126"/>
      <c r="L8497" s="126"/>
      <c r="M8497" s="126"/>
      <c r="N8497" s="226">
        <v>0</v>
      </c>
      <c r="O8497" s="226">
        <v>73451880</v>
      </c>
      <c r="P8497" s="126" t="s">
        <v>1331</v>
      </c>
    </row>
    <row r="8498" spans="1:16" ht="38.25">
      <c r="A8498" s="126">
        <v>35</v>
      </c>
      <c r="B8498" s="126"/>
      <c r="C8498" s="127" t="s">
        <v>697</v>
      </c>
      <c r="D8498" s="204">
        <v>43097</v>
      </c>
      <c r="E8498" s="126" t="s">
        <v>15499</v>
      </c>
      <c r="F8498" s="126" t="s">
        <v>6</v>
      </c>
      <c r="G8498" s="126">
        <v>73648</v>
      </c>
      <c r="H8498" s="126"/>
      <c r="I8498" s="130" t="s">
        <v>12181</v>
      </c>
      <c r="J8498" s="126"/>
      <c r="K8498" s="126"/>
      <c r="L8498" s="126"/>
      <c r="M8498" s="126"/>
      <c r="N8498" s="226">
        <v>0</v>
      </c>
      <c r="O8498" s="226">
        <v>48967920</v>
      </c>
      <c r="P8498" s="126" t="s">
        <v>1331</v>
      </c>
    </row>
    <row r="8499" spans="1:16" ht="76.5">
      <c r="A8499" s="126" t="s">
        <v>621</v>
      </c>
      <c r="B8499" s="126"/>
      <c r="C8499" s="127" t="s">
        <v>715</v>
      </c>
      <c r="D8499" s="204">
        <v>43097</v>
      </c>
      <c r="E8499" s="126" t="s">
        <v>15500</v>
      </c>
      <c r="F8499" s="126" t="s">
        <v>6</v>
      </c>
      <c r="G8499" s="126">
        <v>924607</v>
      </c>
      <c r="H8499" s="126"/>
      <c r="I8499" s="130" t="s">
        <v>18363</v>
      </c>
      <c r="J8499" s="126"/>
      <c r="K8499" s="126"/>
      <c r="L8499" s="126"/>
      <c r="M8499" s="126"/>
      <c r="N8499" s="226">
        <v>0</v>
      </c>
      <c r="O8499" s="226">
        <v>164000</v>
      </c>
      <c r="P8499" s="126" t="s">
        <v>1331</v>
      </c>
    </row>
    <row r="8500" spans="1:16" ht="76.5">
      <c r="A8500" s="126">
        <v>25</v>
      </c>
      <c r="B8500" s="126"/>
      <c r="C8500" s="127" t="s">
        <v>695</v>
      </c>
      <c r="D8500" s="204">
        <v>43097</v>
      </c>
      <c r="E8500" s="126" t="s">
        <v>15501</v>
      </c>
      <c r="F8500" s="126" t="s">
        <v>6</v>
      </c>
      <c r="G8500" s="126">
        <v>909211</v>
      </c>
      <c r="H8500" s="126"/>
      <c r="I8500" s="130" t="s">
        <v>18364</v>
      </c>
      <c r="J8500" s="126"/>
      <c r="K8500" s="126"/>
      <c r="L8500" s="126"/>
      <c r="M8500" s="126"/>
      <c r="N8500" s="226">
        <v>0</v>
      </c>
      <c r="O8500" s="226">
        <v>1279.1300000000001</v>
      </c>
      <c r="P8500" s="126" t="s">
        <v>1331</v>
      </c>
    </row>
    <row r="8501" spans="1:16" ht="76.5">
      <c r="A8501" s="126">
        <v>25</v>
      </c>
      <c r="B8501" s="126"/>
      <c r="C8501" s="127" t="s">
        <v>695</v>
      </c>
      <c r="D8501" s="204">
        <v>43097</v>
      </c>
      <c r="E8501" s="126" t="s">
        <v>15502</v>
      </c>
      <c r="F8501" s="126" t="s">
        <v>6</v>
      </c>
      <c r="G8501" s="126">
        <v>909214</v>
      </c>
      <c r="H8501" s="126"/>
      <c r="I8501" s="130" t="s">
        <v>18365</v>
      </c>
      <c r="J8501" s="126"/>
      <c r="K8501" s="126"/>
      <c r="L8501" s="126"/>
      <c r="M8501" s="126"/>
      <c r="N8501" s="226">
        <v>0</v>
      </c>
      <c r="O8501" s="226">
        <v>1248685.3799999999</v>
      </c>
      <c r="P8501" s="126" t="s">
        <v>1331</v>
      </c>
    </row>
    <row r="8502" spans="1:16" ht="63.75">
      <c r="A8502" s="126">
        <v>25</v>
      </c>
      <c r="B8502" s="126"/>
      <c r="C8502" s="127" t="s">
        <v>695</v>
      </c>
      <c r="D8502" s="204">
        <v>43097</v>
      </c>
      <c r="E8502" s="126" t="s">
        <v>15503</v>
      </c>
      <c r="F8502" s="126" t="s">
        <v>6</v>
      </c>
      <c r="G8502" s="126">
        <v>909215</v>
      </c>
      <c r="H8502" s="126"/>
      <c r="I8502" s="130" t="s">
        <v>18366</v>
      </c>
      <c r="J8502" s="126"/>
      <c r="K8502" s="126"/>
      <c r="L8502" s="126"/>
      <c r="M8502" s="126"/>
      <c r="N8502" s="226">
        <v>0</v>
      </c>
      <c r="O8502" s="226">
        <v>14819.34</v>
      </c>
      <c r="P8502" s="126" t="s">
        <v>1331</v>
      </c>
    </row>
    <row r="8503" spans="1:16" ht="76.5">
      <c r="A8503" s="126">
        <v>25</v>
      </c>
      <c r="B8503" s="126"/>
      <c r="C8503" s="127" t="s">
        <v>695</v>
      </c>
      <c r="D8503" s="204">
        <v>43097</v>
      </c>
      <c r="E8503" s="126" t="s">
        <v>15504</v>
      </c>
      <c r="F8503" s="126" t="s">
        <v>6</v>
      </c>
      <c r="G8503" s="126">
        <v>909219</v>
      </c>
      <c r="H8503" s="126"/>
      <c r="I8503" s="130" t="s">
        <v>18367</v>
      </c>
      <c r="J8503" s="126"/>
      <c r="K8503" s="126"/>
      <c r="L8503" s="126"/>
      <c r="M8503" s="126"/>
      <c r="N8503" s="226">
        <v>0</v>
      </c>
      <c r="O8503" s="226">
        <v>3322.93</v>
      </c>
      <c r="P8503" s="126" t="s">
        <v>1331</v>
      </c>
    </row>
    <row r="8504" spans="1:16" ht="51">
      <c r="A8504" s="126">
        <v>25</v>
      </c>
      <c r="B8504" s="126"/>
      <c r="C8504" s="127" t="s">
        <v>695</v>
      </c>
      <c r="D8504" s="204">
        <v>43097</v>
      </c>
      <c r="E8504" s="126" t="s">
        <v>15505</v>
      </c>
      <c r="F8504" s="126" t="s">
        <v>6</v>
      </c>
      <c r="G8504" s="126">
        <v>909222</v>
      </c>
      <c r="H8504" s="126"/>
      <c r="I8504" s="130" t="s">
        <v>18368</v>
      </c>
      <c r="J8504" s="126"/>
      <c r="K8504" s="126"/>
      <c r="L8504" s="126"/>
      <c r="M8504" s="126"/>
      <c r="N8504" s="226">
        <v>0</v>
      </c>
      <c r="O8504" s="226">
        <v>522.75</v>
      </c>
      <c r="P8504" s="126" t="s">
        <v>1331</v>
      </c>
    </row>
    <row r="8505" spans="1:16" ht="89.25">
      <c r="A8505" s="126">
        <v>25</v>
      </c>
      <c r="B8505" s="126"/>
      <c r="C8505" s="127" t="s">
        <v>695</v>
      </c>
      <c r="D8505" s="204">
        <v>43097</v>
      </c>
      <c r="E8505" s="126" t="s">
        <v>15506</v>
      </c>
      <c r="F8505" s="126" t="s">
        <v>6</v>
      </c>
      <c r="G8505" s="126">
        <v>909224</v>
      </c>
      <c r="H8505" s="126"/>
      <c r="I8505" s="130" t="s">
        <v>18369</v>
      </c>
      <c r="J8505" s="126"/>
      <c r="K8505" s="126"/>
      <c r="L8505" s="126"/>
      <c r="M8505" s="126"/>
      <c r="N8505" s="226">
        <v>0</v>
      </c>
      <c r="O8505" s="226">
        <v>18.559999999999999</v>
      </c>
      <c r="P8505" s="126" t="s">
        <v>1331</v>
      </c>
    </row>
    <row r="8506" spans="1:16" ht="76.5">
      <c r="A8506" s="126">
        <v>25</v>
      </c>
      <c r="B8506" s="126"/>
      <c r="C8506" s="127" t="s">
        <v>695</v>
      </c>
      <c r="D8506" s="204">
        <v>43097</v>
      </c>
      <c r="E8506" s="126" t="s">
        <v>15507</v>
      </c>
      <c r="F8506" s="126" t="s">
        <v>6</v>
      </c>
      <c r="G8506" s="126">
        <v>909285</v>
      </c>
      <c r="H8506" s="126"/>
      <c r="I8506" s="130" t="s">
        <v>18370</v>
      </c>
      <c r="J8506" s="126"/>
      <c r="K8506" s="126"/>
      <c r="L8506" s="126"/>
      <c r="M8506" s="126"/>
      <c r="N8506" s="226">
        <v>0</v>
      </c>
      <c r="O8506" s="226">
        <v>0.22</v>
      </c>
      <c r="P8506" s="126" t="s">
        <v>12606</v>
      </c>
    </row>
    <row r="8507" spans="1:16" ht="89.25">
      <c r="A8507" s="126">
        <v>25</v>
      </c>
      <c r="B8507" s="126"/>
      <c r="C8507" s="127" t="s">
        <v>695</v>
      </c>
      <c r="D8507" s="204">
        <v>43097</v>
      </c>
      <c r="E8507" s="126" t="s">
        <v>15508</v>
      </c>
      <c r="F8507" s="126" t="s">
        <v>6</v>
      </c>
      <c r="G8507" s="126">
        <v>909290</v>
      </c>
      <c r="H8507" s="126"/>
      <c r="I8507" s="130" t="s">
        <v>18371</v>
      </c>
      <c r="J8507" s="126"/>
      <c r="K8507" s="126"/>
      <c r="L8507" s="126"/>
      <c r="M8507" s="126"/>
      <c r="N8507" s="226">
        <v>0</v>
      </c>
      <c r="O8507" s="226">
        <v>466191.09</v>
      </c>
      <c r="P8507" s="126" t="s">
        <v>1331</v>
      </c>
    </row>
    <row r="8508" spans="1:16" ht="63.75">
      <c r="A8508" s="126">
        <v>25</v>
      </c>
      <c r="B8508" s="126"/>
      <c r="C8508" s="127" t="s">
        <v>695</v>
      </c>
      <c r="D8508" s="204">
        <v>43097</v>
      </c>
      <c r="E8508" s="126" t="s">
        <v>15509</v>
      </c>
      <c r="F8508" s="126" t="s">
        <v>6</v>
      </c>
      <c r="G8508" s="126">
        <v>909295</v>
      </c>
      <c r="H8508" s="126"/>
      <c r="I8508" s="130" t="s">
        <v>18372</v>
      </c>
      <c r="J8508" s="126"/>
      <c r="K8508" s="126"/>
      <c r="L8508" s="126"/>
      <c r="M8508" s="126"/>
      <c r="N8508" s="226">
        <v>0</v>
      </c>
      <c r="O8508" s="226">
        <v>4.72</v>
      </c>
      <c r="P8508" s="126" t="s">
        <v>1331</v>
      </c>
    </row>
    <row r="8509" spans="1:16" ht="63.75">
      <c r="A8509" s="126">
        <v>25</v>
      </c>
      <c r="B8509" s="126"/>
      <c r="C8509" s="127" t="s">
        <v>695</v>
      </c>
      <c r="D8509" s="204">
        <v>43097</v>
      </c>
      <c r="E8509" s="126" t="s">
        <v>15510</v>
      </c>
      <c r="F8509" s="126" t="s">
        <v>6</v>
      </c>
      <c r="G8509" s="126">
        <v>909301</v>
      </c>
      <c r="H8509" s="126"/>
      <c r="I8509" s="130" t="s">
        <v>18373</v>
      </c>
      <c r="J8509" s="126"/>
      <c r="K8509" s="126"/>
      <c r="L8509" s="126"/>
      <c r="M8509" s="126"/>
      <c r="N8509" s="226">
        <v>0</v>
      </c>
      <c r="O8509" s="226">
        <v>20538.310000000001</v>
      </c>
      <c r="P8509" s="126" t="s">
        <v>1331</v>
      </c>
    </row>
    <row r="8510" spans="1:16" ht="76.5">
      <c r="A8510" s="126">
        <v>25</v>
      </c>
      <c r="B8510" s="126"/>
      <c r="C8510" s="127" t="s">
        <v>695</v>
      </c>
      <c r="D8510" s="204">
        <v>43097</v>
      </c>
      <c r="E8510" s="126" t="s">
        <v>15511</v>
      </c>
      <c r="F8510" s="126" t="s">
        <v>6</v>
      </c>
      <c r="G8510" s="126">
        <v>909303</v>
      </c>
      <c r="H8510" s="126"/>
      <c r="I8510" s="130" t="s">
        <v>18374</v>
      </c>
      <c r="J8510" s="126"/>
      <c r="K8510" s="126"/>
      <c r="L8510" s="126"/>
      <c r="M8510" s="126"/>
      <c r="N8510" s="226">
        <v>0</v>
      </c>
      <c r="O8510" s="226">
        <v>589900.11</v>
      </c>
      <c r="P8510" s="126" t="s">
        <v>1331</v>
      </c>
    </row>
    <row r="8511" spans="1:16" ht="63.75">
      <c r="A8511" s="126">
        <v>25</v>
      </c>
      <c r="B8511" s="126"/>
      <c r="C8511" s="127" t="s">
        <v>695</v>
      </c>
      <c r="D8511" s="204">
        <v>43097</v>
      </c>
      <c r="E8511" s="126" t="s">
        <v>15512</v>
      </c>
      <c r="F8511" s="126" t="s">
        <v>6</v>
      </c>
      <c r="G8511" s="126">
        <v>909304</v>
      </c>
      <c r="H8511" s="126"/>
      <c r="I8511" s="130" t="s">
        <v>18375</v>
      </c>
      <c r="J8511" s="126"/>
      <c r="K8511" s="126"/>
      <c r="L8511" s="126"/>
      <c r="M8511" s="126"/>
      <c r="N8511" s="226">
        <v>0</v>
      </c>
      <c r="O8511" s="226">
        <v>1283382.53</v>
      </c>
      <c r="P8511" s="126" t="s">
        <v>1331</v>
      </c>
    </row>
    <row r="8512" spans="1:16" ht="63.75">
      <c r="A8512" s="126">
        <v>81</v>
      </c>
      <c r="B8512" s="126"/>
      <c r="C8512" s="127" t="s">
        <v>710</v>
      </c>
      <c r="D8512" s="204">
        <v>43097</v>
      </c>
      <c r="E8512" s="126" t="s">
        <v>15513</v>
      </c>
      <c r="F8512" s="126" t="s">
        <v>6</v>
      </c>
      <c r="G8512" s="126">
        <v>909305</v>
      </c>
      <c r="H8512" s="126"/>
      <c r="I8512" s="130" t="s">
        <v>18376</v>
      </c>
      <c r="J8512" s="126"/>
      <c r="K8512" s="126"/>
      <c r="L8512" s="126"/>
      <c r="M8512" s="126"/>
      <c r="N8512" s="226">
        <v>0</v>
      </c>
      <c r="O8512" s="226">
        <v>251633</v>
      </c>
      <c r="P8512" s="126" t="s">
        <v>1331</v>
      </c>
    </row>
    <row r="8513" spans="1:16" ht="63.75">
      <c r="A8513" s="126">
        <v>25</v>
      </c>
      <c r="B8513" s="126"/>
      <c r="C8513" s="127" t="s">
        <v>695</v>
      </c>
      <c r="D8513" s="204">
        <v>43097</v>
      </c>
      <c r="E8513" s="126" t="s">
        <v>15514</v>
      </c>
      <c r="F8513" s="126" t="s">
        <v>6</v>
      </c>
      <c r="G8513" s="126">
        <v>909307</v>
      </c>
      <c r="H8513" s="126"/>
      <c r="I8513" s="130" t="s">
        <v>18377</v>
      </c>
      <c r="J8513" s="126"/>
      <c r="K8513" s="126"/>
      <c r="L8513" s="126"/>
      <c r="M8513" s="126"/>
      <c r="N8513" s="226">
        <v>0</v>
      </c>
      <c r="O8513" s="226">
        <v>64142.81</v>
      </c>
      <c r="P8513" s="126" t="s">
        <v>1331</v>
      </c>
    </row>
    <row r="8514" spans="1:16" ht="51">
      <c r="A8514" s="126">
        <v>25</v>
      </c>
      <c r="B8514" s="126"/>
      <c r="C8514" s="127" t="s">
        <v>695</v>
      </c>
      <c r="D8514" s="204">
        <v>43097</v>
      </c>
      <c r="E8514" s="126" t="s">
        <v>15515</v>
      </c>
      <c r="F8514" s="126" t="s">
        <v>6</v>
      </c>
      <c r="G8514" s="126">
        <v>909309</v>
      </c>
      <c r="H8514" s="126"/>
      <c r="I8514" s="130" t="s">
        <v>18378</v>
      </c>
      <c r="J8514" s="126"/>
      <c r="K8514" s="126"/>
      <c r="L8514" s="126"/>
      <c r="M8514" s="126"/>
      <c r="N8514" s="226">
        <v>0</v>
      </c>
      <c r="O8514" s="226">
        <v>4610005.3099999996</v>
      </c>
      <c r="P8514" s="126" t="s">
        <v>1331</v>
      </c>
    </row>
    <row r="8515" spans="1:16" ht="63.75">
      <c r="A8515" s="126">
        <v>512</v>
      </c>
      <c r="B8515" s="126"/>
      <c r="C8515" s="127" t="s">
        <v>841</v>
      </c>
      <c r="D8515" s="204">
        <v>43097</v>
      </c>
      <c r="E8515" s="126" t="s">
        <v>15516</v>
      </c>
      <c r="F8515" s="126" t="s">
        <v>6</v>
      </c>
      <c r="G8515" s="126">
        <v>909316</v>
      </c>
      <c r="H8515" s="126"/>
      <c r="I8515" s="130" t="s">
        <v>18379</v>
      </c>
      <c r="J8515" s="126"/>
      <c r="K8515" s="126"/>
      <c r="L8515" s="126"/>
      <c r="M8515" s="126"/>
      <c r="N8515" s="226">
        <v>0</v>
      </c>
      <c r="O8515" s="226">
        <v>1782649.6</v>
      </c>
      <c r="P8515" s="126" t="s">
        <v>1331</v>
      </c>
    </row>
    <row r="8516" spans="1:16" ht="76.5">
      <c r="A8516" s="126">
        <v>41</v>
      </c>
      <c r="B8516" s="126"/>
      <c r="C8516" s="127" t="s">
        <v>698</v>
      </c>
      <c r="D8516" s="204">
        <v>43097</v>
      </c>
      <c r="E8516" s="126" t="s">
        <v>15517</v>
      </c>
      <c r="F8516" s="126" t="s">
        <v>6</v>
      </c>
      <c r="G8516" s="126">
        <v>909320</v>
      </c>
      <c r="H8516" s="126"/>
      <c r="I8516" s="130" t="s">
        <v>18380</v>
      </c>
      <c r="J8516" s="126"/>
      <c r="K8516" s="126"/>
      <c r="L8516" s="126"/>
      <c r="M8516" s="126"/>
      <c r="N8516" s="226">
        <v>0</v>
      </c>
      <c r="O8516" s="226">
        <v>61074</v>
      </c>
      <c r="P8516" s="126" t="s">
        <v>1331</v>
      </c>
    </row>
    <row r="8517" spans="1:16" ht="76.5">
      <c r="A8517" s="126">
        <v>25</v>
      </c>
      <c r="B8517" s="126"/>
      <c r="C8517" s="127" t="s">
        <v>695</v>
      </c>
      <c r="D8517" s="204">
        <v>43097</v>
      </c>
      <c r="E8517" s="126" t="s">
        <v>15518</v>
      </c>
      <c r="F8517" s="126" t="s">
        <v>6</v>
      </c>
      <c r="G8517" s="126">
        <v>909330</v>
      </c>
      <c r="H8517" s="126"/>
      <c r="I8517" s="130" t="s">
        <v>18381</v>
      </c>
      <c r="J8517" s="126"/>
      <c r="K8517" s="126"/>
      <c r="L8517" s="126"/>
      <c r="M8517" s="126"/>
      <c r="N8517" s="226">
        <v>0</v>
      </c>
      <c r="O8517" s="226">
        <v>60483.55</v>
      </c>
      <c r="P8517" s="126" t="s">
        <v>1331</v>
      </c>
    </row>
    <row r="8518" spans="1:16" ht="89.25">
      <c r="A8518" s="126">
        <v>25</v>
      </c>
      <c r="B8518" s="126"/>
      <c r="C8518" s="127" t="s">
        <v>695</v>
      </c>
      <c r="D8518" s="204">
        <v>43097</v>
      </c>
      <c r="E8518" s="126" t="s">
        <v>15519</v>
      </c>
      <c r="F8518" s="126" t="s">
        <v>6</v>
      </c>
      <c r="G8518" s="126">
        <v>909331</v>
      </c>
      <c r="H8518" s="126"/>
      <c r="I8518" s="130" t="s">
        <v>18382</v>
      </c>
      <c r="J8518" s="126"/>
      <c r="K8518" s="126"/>
      <c r="L8518" s="126"/>
      <c r="M8518" s="126"/>
      <c r="N8518" s="226">
        <v>0</v>
      </c>
      <c r="O8518" s="226">
        <v>597331.79</v>
      </c>
      <c r="P8518" s="126" t="s">
        <v>1331</v>
      </c>
    </row>
    <row r="8519" spans="1:16">
      <c r="A8519" s="126" t="s">
        <v>1761</v>
      </c>
      <c r="B8519" s="126"/>
      <c r="C8519" s="127" t="s">
        <v>1761</v>
      </c>
      <c r="D8519" s="204">
        <v>43097</v>
      </c>
      <c r="E8519" s="126" t="s">
        <v>15520</v>
      </c>
      <c r="F8519" s="126" t="s">
        <v>13</v>
      </c>
      <c r="G8519" s="126">
        <v>377665</v>
      </c>
      <c r="H8519" s="126"/>
      <c r="I8519" s="130" t="s">
        <v>8988</v>
      </c>
      <c r="J8519" s="126"/>
      <c r="K8519" s="126"/>
      <c r="L8519" s="126"/>
      <c r="M8519" s="126"/>
      <c r="N8519" s="226">
        <v>2821057.9</v>
      </c>
      <c r="O8519" s="226">
        <v>0</v>
      </c>
      <c r="P8519" s="126" t="s">
        <v>1331</v>
      </c>
    </row>
    <row r="8520" spans="1:16">
      <c r="A8520" s="126" t="s">
        <v>1761</v>
      </c>
      <c r="B8520" s="126"/>
      <c r="C8520" s="127" t="s">
        <v>1761</v>
      </c>
      <c r="D8520" s="204">
        <v>43097</v>
      </c>
      <c r="E8520" s="126" t="s">
        <v>15521</v>
      </c>
      <c r="F8520" s="126" t="s">
        <v>13</v>
      </c>
      <c r="G8520" s="126">
        <v>377667</v>
      </c>
      <c r="H8520" s="126"/>
      <c r="I8520" s="130" t="s">
        <v>8988</v>
      </c>
      <c r="J8520" s="126"/>
      <c r="K8520" s="126"/>
      <c r="L8520" s="126"/>
      <c r="M8520" s="126"/>
      <c r="N8520" s="226">
        <v>1552336.78</v>
      </c>
      <c r="O8520" s="226">
        <v>0</v>
      </c>
      <c r="P8520" s="126" t="s">
        <v>1331</v>
      </c>
    </row>
    <row r="8521" spans="1:16">
      <c r="A8521" s="126" t="s">
        <v>1761</v>
      </c>
      <c r="B8521" s="126"/>
      <c r="C8521" s="127" t="s">
        <v>1761</v>
      </c>
      <c r="D8521" s="204">
        <v>43097</v>
      </c>
      <c r="E8521" s="126" t="s">
        <v>15522</v>
      </c>
      <c r="F8521" s="126" t="s">
        <v>13</v>
      </c>
      <c r="G8521" s="126">
        <v>377669</v>
      </c>
      <c r="H8521" s="126"/>
      <c r="I8521" s="130" t="s">
        <v>8988</v>
      </c>
      <c r="J8521" s="126"/>
      <c r="K8521" s="126"/>
      <c r="L8521" s="126"/>
      <c r="M8521" s="126"/>
      <c r="N8521" s="226">
        <v>157604.73000000001</v>
      </c>
      <c r="O8521" s="226">
        <v>0</v>
      </c>
      <c r="P8521" s="126" t="s">
        <v>1331</v>
      </c>
    </row>
    <row r="8522" spans="1:16">
      <c r="A8522" s="126" t="s">
        <v>1761</v>
      </c>
      <c r="B8522" s="126"/>
      <c r="C8522" s="127" t="s">
        <v>1761</v>
      </c>
      <c r="D8522" s="204">
        <v>43097</v>
      </c>
      <c r="E8522" s="126" t="s">
        <v>15523</v>
      </c>
      <c r="F8522" s="126" t="s">
        <v>13</v>
      </c>
      <c r="G8522" s="126">
        <v>377671</v>
      </c>
      <c r="H8522" s="126"/>
      <c r="I8522" s="130" t="s">
        <v>8988</v>
      </c>
      <c r="J8522" s="126"/>
      <c r="K8522" s="126"/>
      <c r="L8522" s="126"/>
      <c r="M8522" s="126"/>
      <c r="N8522" s="226">
        <v>562951.63</v>
      </c>
      <c r="O8522" s="226">
        <v>0</v>
      </c>
      <c r="P8522" s="126" t="s">
        <v>1331</v>
      </c>
    </row>
    <row r="8523" spans="1:16">
      <c r="A8523" s="126" t="s">
        <v>1761</v>
      </c>
      <c r="B8523" s="126"/>
      <c r="C8523" s="127" t="s">
        <v>1761</v>
      </c>
      <c r="D8523" s="204">
        <v>43097</v>
      </c>
      <c r="E8523" s="126" t="s">
        <v>15524</v>
      </c>
      <c r="F8523" s="126" t="s">
        <v>13</v>
      </c>
      <c r="G8523" s="126">
        <v>377673</v>
      </c>
      <c r="H8523" s="126"/>
      <c r="I8523" s="130" t="s">
        <v>8988</v>
      </c>
      <c r="J8523" s="126"/>
      <c r="K8523" s="126"/>
      <c r="L8523" s="126"/>
      <c r="M8523" s="126"/>
      <c r="N8523" s="226">
        <v>4263675.29</v>
      </c>
      <c r="O8523" s="226">
        <v>0</v>
      </c>
      <c r="P8523" s="126" t="s">
        <v>1331</v>
      </c>
    </row>
    <row r="8524" spans="1:16">
      <c r="A8524" s="126" t="s">
        <v>1761</v>
      </c>
      <c r="B8524" s="126"/>
      <c r="C8524" s="127" t="s">
        <v>1761</v>
      </c>
      <c r="D8524" s="204">
        <v>43097</v>
      </c>
      <c r="E8524" s="126" t="s">
        <v>15525</v>
      </c>
      <c r="F8524" s="126" t="s">
        <v>13</v>
      </c>
      <c r="G8524" s="126">
        <v>377675</v>
      </c>
      <c r="H8524" s="126"/>
      <c r="I8524" s="130" t="s">
        <v>8988</v>
      </c>
      <c r="J8524" s="126"/>
      <c r="K8524" s="126"/>
      <c r="L8524" s="126"/>
      <c r="M8524" s="126"/>
      <c r="N8524" s="226">
        <v>1546212.79</v>
      </c>
      <c r="O8524" s="226">
        <v>0</v>
      </c>
      <c r="P8524" s="126" t="s">
        <v>1331</v>
      </c>
    </row>
    <row r="8525" spans="1:16">
      <c r="A8525" s="126" t="s">
        <v>1761</v>
      </c>
      <c r="B8525" s="126"/>
      <c r="C8525" s="127" t="s">
        <v>1761</v>
      </c>
      <c r="D8525" s="204">
        <v>43097</v>
      </c>
      <c r="E8525" s="126" t="s">
        <v>15526</v>
      </c>
      <c r="F8525" s="126" t="s">
        <v>13</v>
      </c>
      <c r="G8525" s="126">
        <v>377677</v>
      </c>
      <c r="H8525" s="126"/>
      <c r="I8525" s="130" t="s">
        <v>8988</v>
      </c>
      <c r="J8525" s="126"/>
      <c r="K8525" s="126"/>
      <c r="L8525" s="126"/>
      <c r="M8525" s="126"/>
      <c r="N8525" s="226">
        <v>432879.93</v>
      </c>
      <c r="O8525" s="226">
        <v>0</v>
      </c>
      <c r="P8525" s="126" t="s">
        <v>1331</v>
      </c>
    </row>
    <row r="8526" spans="1:16">
      <c r="A8526" s="126" t="s">
        <v>1761</v>
      </c>
      <c r="B8526" s="126"/>
      <c r="C8526" s="127" t="s">
        <v>1761</v>
      </c>
      <c r="D8526" s="204">
        <v>43097</v>
      </c>
      <c r="E8526" s="126" t="s">
        <v>15527</v>
      </c>
      <c r="F8526" s="126" t="s">
        <v>13</v>
      </c>
      <c r="G8526" s="126">
        <v>377679</v>
      </c>
      <c r="H8526" s="126"/>
      <c r="I8526" s="130" t="s">
        <v>8988</v>
      </c>
      <c r="J8526" s="126"/>
      <c r="K8526" s="126"/>
      <c r="L8526" s="126"/>
      <c r="M8526" s="126"/>
      <c r="N8526" s="226">
        <v>1309800.79</v>
      </c>
      <c r="O8526" s="226">
        <v>0</v>
      </c>
      <c r="P8526" s="126" t="s">
        <v>1331</v>
      </c>
    </row>
    <row r="8527" spans="1:16">
      <c r="A8527" s="126" t="s">
        <v>1761</v>
      </c>
      <c r="B8527" s="126"/>
      <c r="C8527" s="127" t="s">
        <v>1761</v>
      </c>
      <c r="D8527" s="204">
        <v>43097</v>
      </c>
      <c r="E8527" s="126" t="s">
        <v>15528</v>
      </c>
      <c r="F8527" s="126" t="s">
        <v>13</v>
      </c>
      <c r="G8527" s="126">
        <v>377681</v>
      </c>
      <c r="H8527" s="126"/>
      <c r="I8527" s="130" t="s">
        <v>8988</v>
      </c>
      <c r="J8527" s="126"/>
      <c r="K8527" s="126"/>
      <c r="L8527" s="126"/>
      <c r="M8527" s="126"/>
      <c r="N8527" s="226">
        <v>3611770.24</v>
      </c>
      <c r="O8527" s="226">
        <v>0</v>
      </c>
      <c r="P8527" s="126" t="s">
        <v>1331</v>
      </c>
    </row>
    <row r="8528" spans="1:16">
      <c r="A8528" s="126" t="s">
        <v>1761</v>
      </c>
      <c r="B8528" s="126"/>
      <c r="C8528" s="127" t="s">
        <v>1761</v>
      </c>
      <c r="D8528" s="204">
        <v>43097</v>
      </c>
      <c r="E8528" s="126" t="s">
        <v>15529</v>
      </c>
      <c r="F8528" s="126" t="s">
        <v>13</v>
      </c>
      <c r="G8528" s="126">
        <v>377683</v>
      </c>
      <c r="H8528" s="126"/>
      <c r="I8528" s="130" t="s">
        <v>8988</v>
      </c>
      <c r="J8528" s="126"/>
      <c r="K8528" s="126"/>
      <c r="L8528" s="126"/>
      <c r="M8528" s="126"/>
      <c r="N8528" s="226">
        <v>366693.69</v>
      </c>
      <c r="O8528" s="226">
        <v>0</v>
      </c>
      <c r="P8528" s="126" t="s">
        <v>1331</v>
      </c>
    </row>
    <row r="8529" spans="1:16">
      <c r="A8529" s="126" t="s">
        <v>1761</v>
      </c>
      <c r="B8529" s="126"/>
      <c r="C8529" s="127" t="s">
        <v>1761</v>
      </c>
      <c r="D8529" s="204">
        <v>43097</v>
      </c>
      <c r="E8529" s="126" t="s">
        <v>15530</v>
      </c>
      <c r="F8529" s="126" t="s">
        <v>13</v>
      </c>
      <c r="G8529" s="126">
        <v>377685</v>
      </c>
      <c r="H8529" s="126"/>
      <c r="I8529" s="130" t="s">
        <v>8988</v>
      </c>
      <c r="J8529" s="126"/>
      <c r="K8529" s="126"/>
      <c r="L8529" s="126"/>
      <c r="M8529" s="126"/>
      <c r="N8529" s="226">
        <v>1007167.36</v>
      </c>
      <c r="O8529" s="226">
        <v>0</v>
      </c>
      <c r="P8529" s="126" t="s">
        <v>1331</v>
      </c>
    </row>
    <row r="8530" spans="1:16">
      <c r="A8530" s="126" t="s">
        <v>1761</v>
      </c>
      <c r="B8530" s="126"/>
      <c r="C8530" s="127" t="s">
        <v>1761</v>
      </c>
      <c r="D8530" s="204">
        <v>43097</v>
      </c>
      <c r="E8530" s="126" t="s">
        <v>15531</v>
      </c>
      <c r="F8530" s="126" t="s">
        <v>13</v>
      </c>
      <c r="G8530" s="126">
        <v>377687</v>
      </c>
      <c r="H8530" s="126"/>
      <c r="I8530" s="130" t="s">
        <v>8988</v>
      </c>
      <c r="J8530" s="126"/>
      <c r="K8530" s="126"/>
      <c r="L8530" s="126"/>
      <c r="M8530" s="126"/>
      <c r="N8530" s="226">
        <v>16142039.140000001</v>
      </c>
      <c r="O8530" s="226">
        <v>0</v>
      </c>
      <c r="P8530" s="126" t="s">
        <v>1331</v>
      </c>
    </row>
    <row r="8531" spans="1:16">
      <c r="A8531" s="126" t="s">
        <v>1761</v>
      </c>
      <c r="B8531" s="126"/>
      <c r="C8531" s="127" t="s">
        <v>1761</v>
      </c>
      <c r="D8531" s="204">
        <v>43097</v>
      </c>
      <c r="E8531" s="126" t="s">
        <v>15532</v>
      </c>
      <c r="F8531" s="126" t="s">
        <v>13</v>
      </c>
      <c r="G8531" s="126">
        <v>377689</v>
      </c>
      <c r="H8531" s="126"/>
      <c r="I8531" s="130" t="s">
        <v>8988</v>
      </c>
      <c r="J8531" s="126"/>
      <c r="K8531" s="126"/>
      <c r="L8531" s="126"/>
      <c r="M8531" s="126"/>
      <c r="N8531" s="226">
        <v>9920151.1899999995</v>
      </c>
      <c r="O8531" s="226">
        <v>0</v>
      </c>
      <c r="P8531" s="126" t="s">
        <v>1331</v>
      </c>
    </row>
    <row r="8532" spans="1:16">
      <c r="A8532" s="126" t="s">
        <v>1761</v>
      </c>
      <c r="B8532" s="126"/>
      <c r="C8532" s="127" t="s">
        <v>1761</v>
      </c>
      <c r="D8532" s="204">
        <v>43097</v>
      </c>
      <c r="E8532" s="126" t="s">
        <v>15533</v>
      </c>
      <c r="F8532" s="126" t="s">
        <v>13</v>
      </c>
      <c r="G8532" s="126">
        <v>377691</v>
      </c>
      <c r="H8532" s="126"/>
      <c r="I8532" s="130" t="s">
        <v>8988</v>
      </c>
      <c r="J8532" s="126"/>
      <c r="K8532" s="126"/>
      <c r="L8532" s="126"/>
      <c r="M8532" s="126"/>
      <c r="N8532" s="226">
        <v>2969824.61</v>
      </c>
      <c r="O8532" s="226">
        <v>0</v>
      </c>
      <c r="P8532" s="126" t="s">
        <v>1331</v>
      </c>
    </row>
    <row r="8533" spans="1:16">
      <c r="A8533" s="126" t="s">
        <v>1761</v>
      </c>
      <c r="B8533" s="126"/>
      <c r="C8533" s="127" t="s">
        <v>1761</v>
      </c>
      <c r="D8533" s="204">
        <v>43097</v>
      </c>
      <c r="E8533" s="126" t="s">
        <v>15534</v>
      </c>
      <c r="F8533" s="126" t="s">
        <v>13</v>
      </c>
      <c r="G8533" s="126">
        <v>377693</v>
      </c>
      <c r="H8533" s="126"/>
      <c r="I8533" s="130" t="s">
        <v>8988</v>
      </c>
      <c r="J8533" s="126"/>
      <c r="K8533" s="126"/>
      <c r="L8533" s="126"/>
      <c r="M8533" s="126"/>
      <c r="N8533" s="226">
        <v>661874.75</v>
      </c>
      <c r="O8533" s="226">
        <v>0</v>
      </c>
      <c r="P8533" s="126" t="s">
        <v>1331</v>
      </c>
    </row>
    <row r="8534" spans="1:16">
      <c r="A8534" s="126" t="s">
        <v>1761</v>
      </c>
      <c r="B8534" s="126"/>
      <c r="C8534" s="127" t="s">
        <v>1761</v>
      </c>
      <c r="D8534" s="204">
        <v>43097</v>
      </c>
      <c r="E8534" s="126" t="s">
        <v>15535</v>
      </c>
      <c r="F8534" s="126" t="s">
        <v>13</v>
      </c>
      <c r="G8534" s="126">
        <v>377695</v>
      </c>
      <c r="H8534" s="126"/>
      <c r="I8534" s="130" t="s">
        <v>8988</v>
      </c>
      <c r="J8534" s="126"/>
      <c r="K8534" s="126"/>
      <c r="L8534" s="126"/>
      <c r="M8534" s="126"/>
      <c r="N8534" s="226">
        <v>1825116.93</v>
      </c>
      <c r="O8534" s="226">
        <v>0</v>
      </c>
      <c r="P8534" s="126" t="s">
        <v>1331</v>
      </c>
    </row>
    <row r="8535" spans="1:16">
      <c r="A8535" s="126" t="s">
        <v>1761</v>
      </c>
      <c r="B8535" s="126"/>
      <c r="C8535" s="127" t="s">
        <v>1761</v>
      </c>
      <c r="D8535" s="204">
        <v>43097</v>
      </c>
      <c r="E8535" s="126" t="s">
        <v>15536</v>
      </c>
      <c r="F8535" s="126" t="s">
        <v>13</v>
      </c>
      <c r="G8535" s="126">
        <v>377697</v>
      </c>
      <c r="H8535" s="126"/>
      <c r="I8535" s="130" t="s">
        <v>8988</v>
      </c>
      <c r="J8535" s="126"/>
      <c r="K8535" s="126"/>
      <c r="L8535" s="126"/>
      <c r="M8535" s="126"/>
      <c r="N8535" s="226">
        <v>2241820.63</v>
      </c>
      <c r="O8535" s="226">
        <v>0</v>
      </c>
      <c r="P8535" s="126" t="s">
        <v>1331</v>
      </c>
    </row>
    <row r="8536" spans="1:16">
      <c r="A8536" s="126" t="s">
        <v>1761</v>
      </c>
      <c r="B8536" s="126"/>
      <c r="C8536" s="127" t="s">
        <v>1761</v>
      </c>
      <c r="D8536" s="204">
        <v>43097</v>
      </c>
      <c r="E8536" s="126" t="s">
        <v>15537</v>
      </c>
      <c r="F8536" s="126" t="s">
        <v>13</v>
      </c>
      <c r="G8536" s="126">
        <v>377699</v>
      </c>
      <c r="H8536" s="126"/>
      <c r="I8536" s="130" t="s">
        <v>8988</v>
      </c>
      <c r="J8536" s="126"/>
      <c r="K8536" s="126"/>
      <c r="L8536" s="126"/>
      <c r="M8536" s="126"/>
      <c r="N8536" s="226">
        <v>847088.58</v>
      </c>
      <c r="O8536" s="226">
        <v>0</v>
      </c>
      <c r="P8536" s="126" t="s">
        <v>1331</v>
      </c>
    </row>
    <row r="8537" spans="1:16">
      <c r="A8537" s="126" t="s">
        <v>1761</v>
      </c>
      <c r="B8537" s="126"/>
      <c r="C8537" s="127" t="s">
        <v>1761</v>
      </c>
      <c r="D8537" s="204">
        <v>43097</v>
      </c>
      <c r="E8537" s="126" t="s">
        <v>15538</v>
      </c>
      <c r="F8537" s="126" t="s">
        <v>13</v>
      </c>
      <c r="G8537" s="126">
        <v>377701</v>
      </c>
      <c r="H8537" s="126"/>
      <c r="I8537" s="130" t="s">
        <v>8988</v>
      </c>
      <c r="J8537" s="126"/>
      <c r="K8537" s="126"/>
      <c r="L8537" s="126"/>
      <c r="M8537" s="126"/>
      <c r="N8537" s="226">
        <v>5044090.84</v>
      </c>
      <c r="O8537" s="226">
        <v>0</v>
      </c>
      <c r="P8537" s="126" t="s">
        <v>1331</v>
      </c>
    </row>
    <row r="8538" spans="1:16">
      <c r="A8538" s="126" t="s">
        <v>1761</v>
      </c>
      <c r="B8538" s="126"/>
      <c r="C8538" s="127" t="s">
        <v>1761</v>
      </c>
      <c r="D8538" s="204">
        <v>43097</v>
      </c>
      <c r="E8538" s="126" t="s">
        <v>15539</v>
      </c>
      <c r="F8538" s="126" t="s">
        <v>13</v>
      </c>
      <c r="G8538" s="126">
        <v>377703</v>
      </c>
      <c r="H8538" s="126"/>
      <c r="I8538" s="130" t="s">
        <v>8988</v>
      </c>
      <c r="J8538" s="126"/>
      <c r="K8538" s="126"/>
      <c r="L8538" s="126"/>
      <c r="M8538" s="126"/>
      <c r="N8538" s="226">
        <v>2326628.27</v>
      </c>
      <c r="O8538" s="226">
        <v>0</v>
      </c>
      <c r="P8538" s="126" t="s">
        <v>1331</v>
      </c>
    </row>
    <row r="8539" spans="1:16">
      <c r="A8539" s="126" t="s">
        <v>1761</v>
      </c>
      <c r="B8539" s="126"/>
      <c r="C8539" s="127" t="s">
        <v>1761</v>
      </c>
      <c r="D8539" s="204">
        <v>43097</v>
      </c>
      <c r="E8539" s="126" t="s">
        <v>15540</v>
      </c>
      <c r="F8539" s="126" t="s">
        <v>13</v>
      </c>
      <c r="G8539" s="126">
        <v>377707</v>
      </c>
      <c r="H8539" s="126"/>
      <c r="I8539" s="130" t="s">
        <v>8988</v>
      </c>
      <c r="J8539" s="126"/>
      <c r="K8539" s="126"/>
      <c r="L8539" s="126"/>
      <c r="M8539" s="126"/>
      <c r="N8539" s="226">
        <v>1970892.75</v>
      </c>
      <c r="O8539" s="226">
        <v>0</v>
      </c>
      <c r="P8539" s="126" t="s">
        <v>1331</v>
      </c>
    </row>
    <row r="8540" spans="1:16">
      <c r="A8540" s="126" t="s">
        <v>1761</v>
      </c>
      <c r="B8540" s="126"/>
      <c r="C8540" s="127" t="s">
        <v>1761</v>
      </c>
      <c r="D8540" s="204">
        <v>43097</v>
      </c>
      <c r="E8540" s="126" t="s">
        <v>15541</v>
      </c>
      <c r="F8540" s="126" t="s">
        <v>13</v>
      </c>
      <c r="G8540" s="126">
        <v>377712</v>
      </c>
      <c r="H8540" s="126"/>
      <c r="I8540" s="130" t="s">
        <v>8988</v>
      </c>
      <c r="J8540" s="126"/>
      <c r="K8540" s="126"/>
      <c r="L8540" s="126"/>
      <c r="M8540" s="126"/>
      <c r="N8540" s="226">
        <v>995940.91</v>
      </c>
      <c r="O8540" s="226">
        <v>0</v>
      </c>
      <c r="P8540" s="126" t="s">
        <v>1331</v>
      </c>
    </row>
    <row r="8541" spans="1:16">
      <c r="A8541" s="126" t="s">
        <v>1761</v>
      </c>
      <c r="B8541" s="126"/>
      <c r="C8541" s="127" t="s">
        <v>1761</v>
      </c>
      <c r="D8541" s="204">
        <v>43097</v>
      </c>
      <c r="E8541" s="126" t="s">
        <v>15542</v>
      </c>
      <c r="F8541" s="126" t="s">
        <v>13</v>
      </c>
      <c r="G8541" s="126">
        <v>377720</v>
      </c>
      <c r="H8541" s="126"/>
      <c r="I8541" s="130" t="s">
        <v>8988</v>
      </c>
      <c r="J8541" s="126"/>
      <c r="K8541" s="126"/>
      <c r="L8541" s="126"/>
      <c r="M8541" s="126"/>
      <c r="N8541" s="226">
        <v>16839.72</v>
      </c>
      <c r="O8541" s="226">
        <v>0</v>
      </c>
      <c r="P8541" s="126" t="s">
        <v>1331</v>
      </c>
    </row>
    <row r="8542" spans="1:16">
      <c r="A8542" s="126" t="s">
        <v>1761</v>
      </c>
      <c r="B8542" s="126"/>
      <c r="C8542" s="127" t="s">
        <v>1761</v>
      </c>
      <c r="D8542" s="204">
        <v>43097</v>
      </c>
      <c r="E8542" s="126" t="s">
        <v>15543</v>
      </c>
      <c r="F8542" s="126" t="s">
        <v>13</v>
      </c>
      <c r="G8542" s="126">
        <v>377722</v>
      </c>
      <c r="H8542" s="126"/>
      <c r="I8542" s="130" t="s">
        <v>8988</v>
      </c>
      <c r="J8542" s="126"/>
      <c r="K8542" s="126"/>
      <c r="L8542" s="126"/>
      <c r="M8542" s="126"/>
      <c r="N8542" s="226">
        <v>1050.68</v>
      </c>
      <c r="O8542" s="226">
        <v>0</v>
      </c>
      <c r="P8542" s="126" t="s">
        <v>1331</v>
      </c>
    </row>
    <row r="8543" spans="1:16">
      <c r="A8543" s="126" t="s">
        <v>1761</v>
      </c>
      <c r="B8543" s="126"/>
      <c r="C8543" s="127" t="s">
        <v>1761</v>
      </c>
      <c r="D8543" s="204">
        <v>43097</v>
      </c>
      <c r="E8543" s="126" t="s">
        <v>15544</v>
      </c>
      <c r="F8543" s="126" t="s">
        <v>13</v>
      </c>
      <c r="G8543" s="126">
        <v>377724</v>
      </c>
      <c r="H8543" s="126"/>
      <c r="I8543" s="130" t="s">
        <v>8988</v>
      </c>
      <c r="J8543" s="126"/>
      <c r="K8543" s="126"/>
      <c r="L8543" s="126"/>
      <c r="M8543" s="126"/>
      <c r="N8543" s="226">
        <v>3753.04</v>
      </c>
      <c r="O8543" s="226">
        <v>0</v>
      </c>
      <c r="P8543" s="126" t="s">
        <v>1331</v>
      </c>
    </row>
    <row r="8544" spans="1:16">
      <c r="A8544" s="126" t="s">
        <v>1761</v>
      </c>
      <c r="B8544" s="126"/>
      <c r="C8544" s="127" t="s">
        <v>1761</v>
      </c>
      <c r="D8544" s="204">
        <v>43097</v>
      </c>
      <c r="E8544" s="126" t="s">
        <v>15545</v>
      </c>
      <c r="F8544" s="126" t="s">
        <v>13</v>
      </c>
      <c r="G8544" s="126">
        <v>377726</v>
      </c>
      <c r="H8544" s="126"/>
      <c r="I8544" s="130" t="s">
        <v>8988</v>
      </c>
      <c r="J8544" s="126"/>
      <c r="K8544" s="126"/>
      <c r="L8544" s="126"/>
      <c r="M8544" s="126"/>
      <c r="N8544" s="226">
        <v>15996.15</v>
      </c>
      <c r="O8544" s="226">
        <v>0</v>
      </c>
      <c r="P8544" s="126" t="s">
        <v>1331</v>
      </c>
    </row>
    <row r="8545" spans="1:16">
      <c r="A8545" s="126" t="s">
        <v>1761</v>
      </c>
      <c r="B8545" s="126"/>
      <c r="C8545" s="127" t="s">
        <v>1761</v>
      </c>
      <c r="D8545" s="204">
        <v>43097</v>
      </c>
      <c r="E8545" s="126" t="s">
        <v>15546</v>
      </c>
      <c r="F8545" s="126" t="s">
        <v>13</v>
      </c>
      <c r="G8545" s="126">
        <v>377728</v>
      </c>
      <c r="H8545" s="126"/>
      <c r="I8545" s="130" t="s">
        <v>8988</v>
      </c>
      <c r="J8545" s="126"/>
      <c r="K8545" s="126"/>
      <c r="L8545" s="126"/>
      <c r="M8545" s="126"/>
      <c r="N8545" s="226">
        <v>15996.15</v>
      </c>
      <c r="O8545" s="226">
        <v>0</v>
      </c>
      <c r="P8545" s="126" t="s">
        <v>1331</v>
      </c>
    </row>
    <row r="8546" spans="1:16">
      <c r="A8546" s="126" t="s">
        <v>1761</v>
      </c>
      <c r="B8546" s="126"/>
      <c r="C8546" s="127" t="s">
        <v>1761</v>
      </c>
      <c r="D8546" s="204">
        <v>43097</v>
      </c>
      <c r="E8546" s="126" t="s">
        <v>15547</v>
      </c>
      <c r="F8546" s="126" t="s">
        <v>13</v>
      </c>
      <c r="G8546" s="126">
        <v>377730</v>
      </c>
      <c r="H8546" s="126"/>
      <c r="I8546" s="130" t="s">
        <v>8988</v>
      </c>
      <c r="J8546" s="126"/>
      <c r="K8546" s="126"/>
      <c r="L8546" s="126"/>
      <c r="M8546" s="126"/>
      <c r="N8546" s="226">
        <v>15996.15</v>
      </c>
      <c r="O8546" s="226">
        <v>0</v>
      </c>
      <c r="P8546" s="126" t="s">
        <v>1331</v>
      </c>
    </row>
    <row r="8547" spans="1:16">
      <c r="A8547" s="126" t="s">
        <v>1761</v>
      </c>
      <c r="B8547" s="126"/>
      <c r="C8547" s="127" t="s">
        <v>1761</v>
      </c>
      <c r="D8547" s="204">
        <v>43097</v>
      </c>
      <c r="E8547" s="126" t="s">
        <v>15548</v>
      </c>
      <c r="F8547" s="126" t="s">
        <v>13</v>
      </c>
      <c r="G8547" s="126">
        <v>377732</v>
      </c>
      <c r="H8547" s="126"/>
      <c r="I8547" s="130" t="s">
        <v>8988</v>
      </c>
      <c r="J8547" s="126"/>
      <c r="K8547" s="126"/>
      <c r="L8547" s="126"/>
      <c r="M8547" s="126"/>
      <c r="N8547" s="226">
        <v>15996.15</v>
      </c>
      <c r="O8547" s="226">
        <v>0</v>
      </c>
      <c r="P8547" s="126" t="s">
        <v>1331</v>
      </c>
    </row>
    <row r="8548" spans="1:16">
      <c r="A8548" s="126" t="s">
        <v>1761</v>
      </c>
      <c r="B8548" s="126"/>
      <c r="C8548" s="127" t="s">
        <v>1761</v>
      </c>
      <c r="D8548" s="204">
        <v>43097</v>
      </c>
      <c r="E8548" s="126" t="s">
        <v>15549</v>
      </c>
      <c r="F8548" s="126" t="s">
        <v>13</v>
      </c>
      <c r="G8548" s="126">
        <v>377734</v>
      </c>
      <c r="H8548" s="126"/>
      <c r="I8548" s="130" t="s">
        <v>8988</v>
      </c>
      <c r="J8548" s="126"/>
      <c r="K8548" s="126"/>
      <c r="L8548" s="126"/>
      <c r="M8548" s="126"/>
      <c r="N8548" s="226">
        <v>5951.53</v>
      </c>
      <c r="O8548" s="226">
        <v>0</v>
      </c>
      <c r="P8548" s="126" t="s">
        <v>1331</v>
      </c>
    </row>
    <row r="8549" spans="1:16">
      <c r="A8549" s="126" t="s">
        <v>1761</v>
      </c>
      <c r="B8549" s="126"/>
      <c r="C8549" s="127" t="s">
        <v>1761</v>
      </c>
      <c r="D8549" s="204">
        <v>43097</v>
      </c>
      <c r="E8549" s="126" t="s">
        <v>15550</v>
      </c>
      <c r="F8549" s="126" t="s">
        <v>13</v>
      </c>
      <c r="G8549" s="126">
        <v>377736</v>
      </c>
      <c r="H8549" s="126"/>
      <c r="I8549" s="130" t="s">
        <v>8988</v>
      </c>
      <c r="J8549" s="126"/>
      <c r="K8549" s="126"/>
      <c r="L8549" s="126"/>
      <c r="M8549" s="126"/>
      <c r="N8549" s="226">
        <v>3657.55</v>
      </c>
      <c r="O8549" s="226">
        <v>0</v>
      </c>
      <c r="P8549" s="126" t="s">
        <v>1331</v>
      </c>
    </row>
    <row r="8550" spans="1:16">
      <c r="A8550" s="126" t="s">
        <v>1761</v>
      </c>
      <c r="B8550" s="126"/>
      <c r="C8550" s="127" t="s">
        <v>1761</v>
      </c>
      <c r="D8550" s="204">
        <v>43097</v>
      </c>
      <c r="E8550" s="126" t="s">
        <v>15551</v>
      </c>
      <c r="F8550" s="126" t="s">
        <v>13</v>
      </c>
      <c r="G8550" s="126">
        <v>377738</v>
      </c>
      <c r="H8550" s="126"/>
      <c r="I8550" s="130" t="s">
        <v>8988</v>
      </c>
      <c r="J8550" s="126"/>
      <c r="K8550" s="126"/>
      <c r="L8550" s="126"/>
      <c r="M8550" s="126"/>
      <c r="N8550" s="226">
        <v>371.33</v>
      </c>
      <c r="O8550" s="226">
        <v>0</v>
      </c>
      <c r="P8550" s="126" t="s">
        <v>1331</v>
      </c>
    </row>
    <row r="8551" spans="1:16">
      <c r="A8551" s="126" t="s">
        <v>1761</v>
      </c>
      <c r="B8551" s="126"/>
      <c r="C8551" s="127" t="s">
        <v>1761</v>
      </c>
      <c r="D8551" s="204">
        <v>43097</v>
      </c>
      <c r="E8551" s="126" t="s">
        <v>15552</v>
      </c>
      <c r="F8551" s="126" t="s">
        <v>13</v>
      </c>
      <c r="G8551" s="126">
        <v>377740</v>
      </c>
      <c r="H8551" s="126"/>
      <c r="I8551" s="130" t="s">
        <v>8988</v>
      </c>
      <c r="J8551" s="126"/>
      <c r="K8551" s="126"/>
      <c r="L8551" s="126"/>
      <c r="M8551" s="126"/>
      <c r="N8551" s="226">
        <v>5653.39</v>
      </c>
      <c r="O8551" s="226">
        <v>0</v>
      </c>
      <c r="P8551" s="126" t="s">
        <v>1331</v>
      </c>
    </row>
    <row r="8552" spans="1:16">
      <c r="A8552" s="126" t="s">
        <v>1761</v>
      </c>
      <c r="B8552" s="126"/>
      <c r="C8552" s="127" t="s">
        <v>1761</v>
      </c>
      <c r="D8552" s="204">
        <v>43097</v>
      </c>
      <c r="E8552" s="126" t="s">
        <v>15553</v>
      </c>
      <c r="F8552" s="126" t="s">
        <v>13</v>
      </c>
      <c r="G8552" s="126">
        <v>377742</v>
      </c>
      <c r="H8552" s="126"/>
      <c r="I8552" s="130" t="s">
        <v>8988</v>
      </c>
      <c r="J8552" s="126"/>
      <c r="K8552" s="126"/>
      <c r="L8552" s="126"/>
      <c r="M8552" s="126"/>
      <c r="N8552" s="226">
        <v>5653.39</v>
      </c>
      <c r="O8552" s="226">
        <v>0</v>
      </c>
      <c r="P8552" s="126" t="s">
        <v>1331</v>
      </c>
    </row>
    <row r="8553" spans="1:16">
      <c r="A8553" s="126" t="s">
        <v>1761</v>
      </c>
      <c r="B8553" s="126"/>
      <c r="C8553" s="127" t="s">
        <v>1761</v>
      </c>
      <c r="D8553" s="204">
        <v>43097</v>
      </c>
      <c r="E8553" s="126" t="s">
        <v>15554</v>
      </c>
      <c r="F8553" s="126" t="s">
        <v>13</v>
      </c>
      <c r="G8553" s="126">
        <v>377744</v>
      </c>
      <c r="H8553" s="126"/>
      <c r="I8553" s="130" t="s">
        <v>8988</v>
      </c>
      <c r="J8553" s="126"/>
      <c r="K8553" s="126"/>
      <c r="L8553" s="126"/>
      <c r="M8553" s="126"/>
      <c r="N8553" s="226">
        <v>5653.39</v>
      </c>
      <c r="O8553" s="226">
        <v>0</v>
      </c>
      <c r="P8553" s="126" t="s">
        <v>1331</v>
      </c>
    </row>
    <row r="8554" spans="1:16">
      <c r="A8554" s="126" t="s">
        <v>1761</v>
      </c>
      <c r="B8554" s="126"/>
      <c r="C8554" s="127" t="s">
        <v>1761</v>
      </c>
      <c r="D8554" s="204">
        <v>43097</v>
      </c>
      <c r="E8554" s="126" t="s">
        <v>15555</v>
      </c>
      <c r="F8554" s="126" t="s">
        <v>13</v>
      </c>
      <c r="G8554" s="126">
        <v>377746</v>
      </c>
      <c r="H8554" s="126"/>
      <c r="I8554" s="130" t="s">
        <v>8988</v>
      </c>
      <c r="J8554" s="126"/>
      <c r="K8554" s="126"/>
      <c r="L8554" s="126"/>
      <c r="M8554" s="126"/>
      <c r="N8554" s="226">
        <v>5653.39</v>
      </c>
      <c r="O8554" s="226">
        <v>0</v>
      </c>
      <c r="P8554" s="126" t="s">
        <v>1331</v>
      </c>
    </row>
    <row r="8555" spans="1:16">
      <c r="A8555" s="126" t="s">
        <v>1761</v>
      </c>
      <c r="B8555" s="126"/>
      <c r="C8555" s="127" t="s">
        <v>1761</v>
      </c>
      <c r="D8555" s="204">
        <v>43097</v>
      </c>
      <c r="E8555" s="126" t="s">
        <v>15556</v>
      </c>
      <c r="F8555" s="126" t="s">
        <v>13</v>
      </c>
      <c r="G8555" s="126">
        <v>377748</v>
      </c>
      <c r="H8555" s="126"/>
      <c r="I8555" s="130" t="s">
        <v>8988</v>
      </c>
      <c r="J8555" s="126"/>
      <c r="K8555" s="126"/>
      <c r="L8555" s="126"/>
      <c r="M8555" s="126"/>
      <c r="N8555" s="226">
        <v>46252.25</v>
      </c>
      <c r="O8555" s="226">
        <v>0</v>
      </c>
      <c r="P8555" s="126" t="s">
        <v>1331</v>
      </c>
    </row>
    <row r="8556" spans="1:16">
      <c r="A8556" s="126" t="s">
        <v>1761</v>
      </c>
      <c r="B8556" s="126"/>
      <c r="C8556" s="127" t="s">
        <v>1761</v>
      </c>
      <c r="D8556" s="204">
        <v>43097</v>
      </c>
      <c r="E8556" s="126" t="s">
        <v>15557</v>
      </c>
      <c r="F8556" s="126" t="s">
        <v>13</v>
      </c>
      <c r="G8556" s="126">
        <v>377750</v>
      </c>
      <c r="H8556" s="126"/>
      <c r="I8556" s="130" t="s">
        <v>8988</v>
      </c>
      <c r="J8556" s="126"/>
      <c r="K8556" s="126"/>
      <c r="L8556" s="126"/>
      <c r="M8556" s="126"/>
      <c r="N8556" s="226">
        <v>28424.48</v>
      </c>
      <c r="O8556" s="226">
        <v>0</v>
      </c>
      <c r="P8556" s="126" t="s">
        <v>1331</v>
      </c>
    </row>
    <row r="8557" spans="1:16">
      <c r="A8557" s="126" t="s">
        <v>1761</v>
      </c>
      <c r="B8557" s="126"/>
      <c r="C8557" s="127" t="s">
        <v>1761</v>
      </c>
      <c r="D8557" s="204">
        <v>43097</v>
      </c>
      <c r="E8557" s="126" t="s">
        <v>15558</v>
      </c>
      <c r="F8557" s="126" t="s">
        <v>13</v>
      </c>
      <c r="G8557" s="126">
        <v>377752</v>
      </c>
      <c r="H8557" s="126"/>
      <c r="I8557" s="130" t="s">
        <v>8988</v>
      </c>
      <c r="J8557" s="126"/>
      <c r="K8557" s="126"/>
      <c r="L8557" s="126"/>
      <c r="M8557" s="126"/>
      <c r="N8557" s="226">
        <v>10308.11</v>
      </c>
      <c r="O8557" s="226">
        <v>0</v>
      </c>
      <c r="P8557" s="126" t="s">
        <v>1331</v>
      </c>
    </row>
    <row r="8558" spans="1:16">
      <c r="A8558" s="126" t="s">
        <v>1761</v>
      </c>
      <c r="B8558" s="126"/>
      <c r="C8558" s="127" t="s">
        <v>1761</v>
      </c>
      <c r="D8558" s="204">
        <v>43097</v>
      </c>
      <c r="E8558" s="126" t="s">
        <v>15559</v>
      </c>
      <c r="F8558" s="126" t="s">
        <v>13</v>
      </c>
      <c r="G8558" s="126">
        <v>377754</v>
      </c>
      <c r="H8558" s="126"/>
      <c r="I8558" s="130" t="s">
        <v>8988</v>
      </c>
      <c r="J8558" s="126"/>
      <c r="K8558" s="126"/>
      <c r="L8558" s="126"/>
      <c r="M8558" s="126"/>
      <c r="N8558" s="226">
        <v>43935.35</v>
      </c>
      <c r="O8558" s="226">
        <v>0</v>
      </c>
      <c r="P8558" s="126" t="s">
        <v>1331</v>
      </c>
    </row>
    <row r="8559" spans="1:16">
      <c r="A8559" s="126" t="s">
        <v>1761</v>
      </c>
      <c r="B8559" s="126"/>
      <c r="C8559" s="127" t="s">
        <v>1761</v>
      </c>
      <c r="D8559" s="204">
        <v>43097</v>
      </c>
      <c r="E8559" s="126" t="s">
        <v>15560</v>
      </c>
      <c r="F8559" s="126" t="s">
        <v>13</v>
      </c>
      <c r="G8559" s="126">
        <v>377756</v>
      </c>
      <c r="H8559" s="126"/>
      <c r="I8559" s="130" t="s">
        <v>8988</v>
      </c>
      <c r="J8559" s="126"/>
      <c r="K8559" s="126"/>
      <c r="L8559" s="126"/>
      <c r="M8559" s="126"/>
      <c r="N8559" s="226">
        <v>43935.35</v>
      </c>
      <c r="O8559" s="226">
        <v>0</v>
      </c>
      <c r="P8559" s="126" t="s">
        <v>1331</v>
      </c>
    </row>
    <row r="8560" spans="1:16">
      <c r="A8560" s="126" t="s">
        <v>1761</v>
      </c>
      <c r="B8560" s="126"/>
      <c r="C8560" s="127" t="s">
        <v>1761</v>
      </c>
      <c r="D8560" s="204">
        <v>43097</v>
      </c>
      <c r="E8560" s="126" t="s">
        <v>15561</v>
      </c>
      <c r="F8560" s="126" t="s">
        <v>13</v>
      </c>
      <c r="G8560" s="126">
        <v>377758</v>
      </c>
      <c r="H8560" s="126"/>
      <c r="I8560" s="130" t="s">
        <v>8988</v>
      </c>
      <c r="J8560" s="126"/>
      <c r="K8560" s="126"/>
      <c r="L8560" s="126"/>
      <c r="M8560" s="126"/>
      <c r="N8560" s="226">
        <v>43935.35</v>
      </c>
      <c r="O8560" s="226">
        <v>0</v>
      </c>
      <c r="P8560" s="126" t="s">
        <v>1331</v>
      </c>
    </row>
    <row r="8561" spans="1:16">
      <c r="A8561" s="126" t="s">
        <v>1761</v>
      </c>
      <c r="B8561" s="126"/>
      <c r="C8561" s="127" t="s">
        <v>1761</v>
      </c>
      <c r="D8561" s="204">
        <v>43097</v>
      </c>
      <c r="E8561" s="126" t="s">
        <v>15562</v>
      </c>
      <c r="F8561" s="126" t="s">
        <v>13</v>
      </c>
      <c r="G8561" s="126">
        <v>377760</v>
      </c>
      <c r="H8561" s="126"/>
      <c r="I8561" s="130" t="s">
        <v>8988</v>
      </c>
      <c r="J8561" s="126"/>
      <c r="K8561" s="126"/>
      <c r="L8561" s="126"/>
      <c r="M8561" s="126"/>
      <c r="N8561" s="226">
        <v>43935.35</v>
      </c>
      <c r="O8561" s="226">
        <v>0</v>
      </c>
      <c r="P8561" s="126" t="s">
        <v>1331</v>
      </c>
    </row>
    <row r="8562" spans="1:16">
      <c r="A8562" s="126" t="s">
        <v>1761</v>
      </c>
      <c r="B8562" s="126"/>
      <c r="C8562" s="127" t="s">
        <v>1761</v>
      </c>
      <c r="D8562" s="204">
        <v>43097</v>
      </c>
      <c r="E8562" s="126" t="s">
        <v>15563</v>
      </c>
      <c r="F8562" s="126" t="s">
        <v>13</v>
      </c>
      <c r="G8562" s="126">
        <v>377762</v>
      </c>
      <c r="H8562" s="126"/>
      <c r="I8562" s="130" t="s">
        <v>8988</v>
      </c>
      <c r="J8562" s="126"/>
      <c r="K8562" s="126"/>
      <c r="L8562" s="126"/>
      <c r="M8562" s="126"/>
      <c r="N8562" s="226">
        <v>52467.96</v>
      </c>
      <c r="O8562" s="226">
        <v>0</v>
      </c>
      <c r="P8562" s="126" t="s">
        <v>1331</v>
      </c>
    </row>
    <row r="8563" spans="1:16">
      <c r="A8563" s="126" t="s">
        <v>1761</v>
      </c>
      <c r="B8563" s="126"/>
      <c r="C8563" s="127" t="s">
        <v>1761</v>
      </c>
      <c r="D8563" s="204">
        <v>43097</v>
      </c>
      <c r="E8563" s="126" t="s">
        <v>15564</v>
      </c>
      <c r="F8563" s="126" t="s">
        <v>13</v>
      </c>
      <c r="G8563" s="126">
        <v>377764</v>
      </c>
      <c r="H8563" s="126"/>
      <c r="I8563" s="130" t="s">
        <v>8988</v>
      </c>
      <c r="J8563" s="126"/>
      <c r="K8563" s="126"/>
      <c r="L8563" s="126"/>
      <c r="M8563" s="126"/>
      <c r="N8563" s="226">
        <v>4327.01</v>
      </c>
      <c r="O8563" s="226">
        <v>0</v>
      </c>
      <c r="P8563" s="126" t="s">
        <v>1331</v>
      </c>
    </row>
    <row r="8564" spans="1:16">
      <c r="A8564" s="126" t="s">
        <v>1761</v>
      </c>
      <c r="B8564" s="126"/>
      <c r="C8564" s="127" t="s">
        <v>1761</v>
      </c>
      <c r="D8564" s="204">
        <v>43097</v>
      </c>
      <c r="E8564" s="126" t="s">
        <v>15565</v>
      </c>
      <c r="F8564" s="126" t="s">
        <v>13</v>
      </c>
      <c r="G8564" s="126">
        <v>377766</v>
      </c>
      <c r="H8564" s="126"/>
      <c r="I8564" s="130" t="s">
        <v>8988</v>
      </c>
      <c r="J8564" s="126"/>
      <c r="K8564" s="126"/>
      <c r="L8564" s="126"/>
      <c r="M8564" s="126"/>
      <c r="N8564" s="226">
        <v>1995.85</v>
      </c>
      <c r="O8564" s="226">
        <v>0</v>
      </c>
      <c r="P8564" s="126" t="s">
        <v>1331</v>
      </c>
    </row>
    <row r="8565" spans="1:16">
      <c r="A8565" s="126" t="s">
        <v>1761</v>
      </c>
      <c r="B8565" s="126"/>
      <c r="C8565" s="127" t="s">
        <v>1761</v>
      </c>
      <c r="D8565" s="204">
        <v>43097</v>
      </c>
      <c r="E8565" s="126" t="s">
        <v>15566</v>
      </c>
      <c r="F8565" s="126" t="s">
        <v>13</v>
      </c>
      <c r="G8565" s="126">
        <v>377768</v>
      </c>
      <c r="H8565" s="126"/>
      <c r="I8565" s="130" t="s">
        <v>8988</v>
      </c>
      <c r="J8565" s="126"/>
      <c r="K8565" s="126"/>
      <c r="L8565" s="126"/>
      <c r="M8565" s="126"/>
      <c r="N8565" s="226">
        <v>14945.47</v>
      </c>
      <c r="O8565" s="226">
        <v>0</v>
      </c>
      <c r="P8565" s="126" t="s">
        <v>1331</v>
      </c>
    </row>
    <row r="8566" spans="1:16">
      <c r="A8566" s="126" t="s">
        <v>1761</v>
      </c>
      <c r="B8566" s="126"/>
      <c r="C8566" s="127" t="s">
        <v>1761</v>
      </c>
      <c r="D8566" s="204">
        <v>43097</v>
      </c>
      <c r="E8566" s="126" t="s">
        <v>15567</v>
      </c>
      <c r="F8566" s="126" t="s">
        <v>13</v>
      </c>
      <c r="G8566" s="126">
        <v>377770</v>
      </c>
      <c r="H8566" s="126"/>
      <c r="I8566" s="130" t="s">
        <v>8988</v>
      </c>
      <c r="J8566" s="126"/>
      <c r="K8566" s="126"/>
      <c r="L8566" s="126"/>
      <c r="M8566" s="126"/>
      <c r="N8566" s="226">
        <v>5647.29</v>
      </c>
      <c r="O8566" s="226">
        <v>0</v>
      </c>
      <c r="P8566" s="126" t="s">
        <v>1331</v>
      </c>
    </row>
    <row r="8567" spans="1:16">
      <c r="A8567" s="126" t="s">
        <v>1761</v>
      </c>
      <c r="B8567" s="126"/>
      <c r="C8567" s="127" t="s">
        <v>1761</v>
      </c>
      <c r="D8567" s="204">
        <v>43097</v>
      </c>
      <c r="E8567" s="126" t="s">
        <v>15568</v>
      </c>
      <c r="F8567" s="126" t="s">
        <v>13</v>
      </c>
      <c r="G8567" s="126">
        <v>377772</v>
      </c>
      <c r="H8567" s="126"/>
      <c r="I8567" s="130" t="s">
        <v>8988</v>
      </c>
      <c r="J8567" s="126"/>
      <c r="K8567" s="126"/>
      <c r="L8567" s="126"/>
      <c r="M8567" s="126"/>
      <c r="N8567" s="226">
        <v>15510.87</v>
      </c>
      <c r="O8567" s="226">
        <v>0</v>
      </c>
      <c r="P8567" s="126" t="s">
        <v>1331</v>
      </c>
    </row>
    <row r="8568" spans="1:16">
      <c r="A8568" s="126" t="s">
        <v>1761</v>
      </c>
      <c r="B8568" s="126"/>
      <c r="C8568" s="127" t="s">
        <v>1761</v>
      </c>
      <c r="D8568" s="204">
        <v>43097</v>
      </c>
      <c r="E8568" s="126" t="s">
        <v>15569</v>
      </c>
      <c r="F8568" s="126" t="s">
        <v>13</v>
      </c>
      <c r="G8568" s="126">
        <v>377774</v>
      </c>
      <c r="H8568" s="126"/>
      <c r="I8568" s="130" t="s">
        <v>8988</v>
      </c>
      <c r="J8568" s="126"/>
      <c r="K8568" s="126"/>
      <c r="L8568" s="126"/>
      <c r="M8568" s="126"/>
      <c r="N8568" s="226">
        <v>33627.24</v>
      </c>
      <c r="O8568" s="226">
        <v>0</v>
      </c>
      <c r="P8568" s="126" t="s">
        <v>1331</v>
      </c>
    </row>
    <row r="8569" spans="1:16">
      <c r="A8569" s="126" t="s">
        <v>1761</v>
      </c>
      <c r="B8569" s="126"/>
      <c r="C8569" s="127" t="s">
        <v>1761</v>
      </c>
      <c r="D8569" s="204">
        <v>43097</v>
      </c>
      <c r="E8569" s="126" t="s">
        <v>15570</v>
      </c>
      <c r="F8569" s="126" t="s">
        <v>13</v>
      </c>
      <c r="G8569" s="126">
        <v>377776</v>
      </c>
      <c r="H8569" s="126"/>
      <c r="I8569" s="130" t="s">
        <v>8988</v>
      </c>
      <c r="J8569" s="126"/>
      <c r="K8569" s="126"/>
      <c r="L8569" s="126"/>
      <c r="M8569" s="126"/>
      <c r="N8569" s="226">
        <v>41049.49</v>
      </c>
      <c r="O8569" s="226">
        <v>0</v>
      </c>
      <c r="P8569" s="126" t="s">
        <v>1331</v>
      </c>
    </row>
    <row r="8570" spans="1:16">
      <c r="A8570" s="126" t="s">
        <v>1761</v>
      </c>
      <c r="B8570" s="126"/>
      <c r="C8570" s="127" t="s">
        <v>1761</v>
      </c>
      <c r="D8570" s="204">
        <v>43097</v>
      </c>
      <c r="E8570" s="126" t="s">
        <v>15571</v>
      </c>
      <c r="F8570" s="126" t="s">
        <v>13</v>
      </c>
      <c r="G8570" s="126">
        <v>377777</v>
      </c>
      <c r="H8570" s="126"/>
      <c r="I8570" s="130" t="s">
        <v>8988</v>
      </c>
      <c r="J8570" s="126"/>
      <c r="K8570" s="126"/>
      <c r="L8570" s="126"/>
      <c r="M8570" s="126"/>
      <c r="N8570" s="226">
        <v>4272862.2</v>
      </c>
      <c r="O8570" s="226">
        <v>0</v>
      </c>
      <c r="P8570" s="126" t="s">
        <v>1331</v>
      </c>
    </row>
    <row r="8571" spans="1:16">
      <c r="A8571" s="126" t="s">
        <v>1761</v>
      </c>
      <c r="B8571" s="126"/>
      <c r="C8571" s="127" t="s">
        <v>1761</v>
      </c>
      <c r="D8571" s="204">
        <v>43097</v>
      </c>
      <c r="E8571" s="126" t="s">
        <v>15572</v>
      </c>
      <c r="F8571" s="126" t="s">
        <v>13</v>
      </c>
      <c r="G8571" s="126">
        <v>377778</v>
      </c>
      <c r="H8571" s="126"/>
      <c r="I8571" s="130" t="s">
        <v>8988</v>
      </c>
      <c r="J8571" s="126"/>
      <c r="K8571" s="126"/>
      <c r="L8571" s="126"/>
      <c r="M8571" s="126"/>
      <c r="N8571" s="226">
        <v>5215969.3099999996</v>
      </c>
      <c r="O8571" s="226">
        <v>0</v>
      </c>
      <c r="P8571" s="126" t="s">
        <v>1331</v>
      </c>
    </row>
    <row r="8572" spans="1:16">
      <c r="A8572" s="126" t="s">
        <v>1761</v>
      </c>
      <c r="B8572" s="126"/>
      <c r="C8572" s="127" t="s">
        <v>1761</v>
      </c>
      <c r="D8572" s="204">
        <v>43097</v>
      </c>
      <c r="E8572" s="126" t="s">
        <v>15573</v>
      </c>
      <c r="F8572" s="126" t="s">
        <v>13</v>
      </c>
      <c r="G8572" s="126">
        <v>377779</v>
      </c>
      <c r="H8572" s="126"/>
      <c r="I8572" s="130" t="s">
        <v>8988</v>
      </c>
      <c r="J8572" s="126"/>
      <c r="K8572" s="126"/>
      <c r="L8572" s="126"/>
      <c r="M8572" s="126"/>
      <c r="N8572" s="226">
        <v>14326272.390000001</v>
      </c>
      <c r="O8572" s="226">
        <v>0</v>
      </c>
      <c r="P8572" s="126" t="s">
        <v>1331</v>
      </c>
    </row>
    <row r="8573" spans="1:16">
      <c r="A8573" s="126" t="s">
        <v>1761</v>
      </c>
      <c r="B8573" s="126"/>
      <c r="C8573" s="127" t="s">
        <v>1761</v>
      </c>
      <c r="D8573" s="204">
        <v>43097</v>
      </c>
      <c r="E8573" s="126" t="s">
        <v>15574</v>
      </c>
      <c r="F8573" s="126" t="s">
        <v>13</v>
      </c>
      <c r="G8573" s="126">
        <v>377780</v>
      </c>
      <c r="H8573" s="126"/>
      <c r="I8573" s="130" t="s">
        <v>8988</v>
      </c>
      <c r="J8573" s="126"/>
      <c r="K8573" s="126"/>
      <c r="L8573" s="126"/>
      <c r="M8573" s="126"/>
      <c r="N8573" s="226">
        <v>11735917.939999999</v>
      </c>
      <c r="O8573" s="226">
        <v>0</v>
      </c>
      <c r="P8573" s="126" t="s">
        <v>1331</v>
      </c>
    </row>
    <row r="8574" spans="1:16">
      <c r="A8574" s="126" t="s">
        <v>1761</v>
      </c>
      <c r="B8574" s="126"/>
      <c r="C8574" s="127" t="s">
        <v>1761</v>
      </c>
      <c r="D8574" s="204">
        <v>43097</v>
      </c>
      <c r="E8574" s="126" t="s">
        <v>15575</v>
      </c>
      <c r="F8574" s="126" t="s">
        <v>13</v>
      </c>
      <c r="G8574" s="126">
        <v>377781</v>
      </c>
      <c r="H8574" s="126"/>
      <c r="I8574" s="130" t="s">
        <v>8988</v>
      </c>
      <c r="J8574" s="126"/>
      <c r="K8574" s="126"/>
      <c r="L8574" s="126"/>
      <c r="M8574" s="126"/>
      <c r="N8574" s="226">
        <v>2159183.08</v>
      </c>
      <c r="O8574" s="226">
        <v>0</v>
      </c>
      <c r="P8574" s="126" t="s">
        <v>1331</v>
      </c>
    </row>
    <row r="8575" spans="1:16">
      <c r="A8575" s="126" t="s">
        <v>1761</v>
      </c>
      <c r="B8575" s="126"/>
      <c r="C8575" s="127" t="s">
        <v>1761</v>
      </c>
      <c r="D8575" s="204">
        <v>43097</v>
      </c>
      <c r="E8575" s="126" t="s">
        <v>15576</v>
      </c>
      <c r="F8575" s="126" t="s">
        <v>13</v>
      </c>
      <c r="G8575" s="126">
        <v>377782</v>
      </c>
      <c r="H8575" s="126"/>
      <c r="I8575" s="130" t="s">
        <v>8988</v>
      </c>
      <c r="J8575" s="126"/>
      <c r="K8575" s="126"/>
      <c r="L8575" s="126"/>
      <c r="M8575" s="126"/>
      <c r="N8575" s="226">
        <v>18311317.739999998</v>
      </c>
      <c r="O8575" s="226">
        <v>0</v>
      </c>
      <c r="P8575" s="126" t="s">
        <v>1331</v>
      </c>
    </row>
    <row r="8576" spans="1:16">
      <c r="A8576" s="126" t="s">
        <v>1761</v>
      </c>
      <c r="B8576" s="126"/>
      <c r="C8576" s="127" t="s">
        <v>1761</v>
      </c>
      <c r="D8576" s="204">
        <v>43097</v>
      </c>
      <c r="E8576" s="126" t="s">
        <v>15577</v>
      </c>
      <c r="F8576" s="126" t="s">
        <v>13</v>
      </c>
      <c r="G8576" s="126">
        <v>377783</v>
      </c>
      <c r="H8576" s="126"/>
      <c r="I8576" s="130" t="s">
        <v>8988</v>
      </c>
      <c r="J8576" s="126"/>
      <c r="K8576" s="126"/>
      <c r="L8576" s="126"/>
      <c r="M8576" s="126"/>
      <c r="N8576" s="226">
        <v>17954010.93</v>
      </c>
      <c r="O8576" s="226">
        <v>0</v>
      </c>
      <c r="P8576" s="126" t="s">
        <v>1331</v>
      </c>
    </row>
    <row r="8577" spans="1:16">
      <c r="A8577" s="126" t="s">
        <v>1761</v>
      </c>
      <c r="B8577" s="126"/>
      <c r="C8577" s="127" t="s">
        <v>1761</v>
      </c>
      <c r="D8577" s="204">
        <v>43097</v>
      </c>
      <c r="E8577" s="126" t="s">
        <v>15578</v>
      </c>
      <c r="F8577" s="126" t="s">
        <v>13</v>
      </c>
      <c r="G8577" s="126">
        <v>377784</v>
      </c>
      <c r="H8577" s="126"/>
      <c r="I8577" s="130" t="s">
        <v>8988</v>
      </c>
      <c r="J8577" s="126"/>
      <c r="K8577" s="126"/>
      <c r="L8577" s="126"/>
      <c r="M8577" s="126"/>
      <c r="N8577" s="226">
        <v>23023202.859999999</v>
      </c>
      <c r="O8577" s="226">
        <v>0</v>
      </c>
      <c r="P8577" s="126" t="s">
        <v>1331</v>
      </c>
    </row>
    <row r="8578" spans="1:16">
      <c r="A8578" s="126" t="s">
        <v>1761</v>
      </c>
      <c r="B8578" s="126"/>
      <c r="C8578" s="127" t="s">
        <v>1761</v>
      </c>
      <c r="D8578" s="204">
        <v>43097</v>
      </c>
      <c r="E8578" s="126" t="s">
        <v>15579</v>
      </c>
      <c r="F8578" s="126" t="s">
        <v>13</v>
      </c>
      <c r="G8578" s="126">
        <v>377785</v>
      </c>
      <c r="H8578" s="126"/>
      <c r="I8578" s="130" t="s">
        <v>8988</v>
      </c>
      <c r="J8578" s="126"/>
      <c r="K8578" s="126"/>
      <c r="L8578" s="126"/>
      <c r="M8578" s="126"/>
      <c r="N8578" s="226">
        <v>105914164.22</v>
      </c>
      <c r="O8578" s="226">
        <v>0</v>
      </c>
      <c r="P8578" s="126" t="s">
        <v>1331</v>
      </c>
    </row>
    <row r="8579" spans="1:16">
      <c r="A8579" s="126" t="s">
        <v>1761</v>
      </c>
      <c r="B8579" s="126"/>
      <c r="C8579" s="127" t="s">
        <v>1761</v>
      </c>
      <c r="D8579" s="204">
        <v>43097</v>
      </c>
      <c r="E8579" s="126" t="s">
        <v>15580</v>
      </c>
      <c r="F8579" s="126" t="s">
        <v>13</v>
      </c>
      <c r="G8579" s="126">
        <v>377786</v>
      </c>
      <c r="H8579" s="126"/>
      <c r="I8579" s="130" t="s">
        <v>8988</v>
      </c>
      <c r="J8579" s="126"/>
      <c r="K8579" s="126"/>
      <c r="L8579" s="126"/>
      <c r="M8579" s="126"/>
      <c r="N8579" s="226">
        <v>45521846.969999999</v>
      </c>
      <c r="O8579" s="226">
        <v>0</v>
      </c>
      <c r="P8579" s="126" t="s">
        <v>1331</v>
      </c>
    </row>
    <row r="8580" spans="1:16">
      <c r="A8580" s="126" t="s">
        <v>1761</v>
      </c>
      <c r="B8580" s="126"/>
      <c r="C8580" s="127" t="s">
        <v>1761</v>
      </c>
      <c r="D8580" s="204">
        <v>43097</v>
      </c>
      <c r="E8580" s="126" t="s">
        <v>15581</v>
      </c>
      <c r="F8580" s="126" t="s">
        <v>13</v>
      </c>
      <c r="G8580" s="126">
        <v>377787</v>
      </c>
      <c r="H8580" s="126"/>
      <c r="I8580" s="130" t="s">
        <v>8988</v>
      </c>
      <c r="J8580" s="126"/>
      <c r="K8580" s="126"/>
      <c r="L8580" s="126"/>
      <c r="M8580" s="126"/>
      <c r="N8580" s="226">
        <v>7870193.8600000003</v>
      </c>
      <c r="O8580" s="226">
        <v>0</v>
      </c>
      <c r="P8580" s="126" t="s">
        <v>1331</v>
      </c>
    </row>
    <row r="8581" spans="1:16">
      <c r="A8581" s="126" t="s">
        <v>1761</v>
      </c>
      <c r="B8581" s="126"/>
      <c r="C8581" s="127" t="s">
        <v>1761</v>
      </c>
      <c r="D8581" s="204">
        <v>43097</v>
      </c>
      <c r="E8581" s="126" t="s">
        <v>15582</v>
      </c>
      <c r="F8581" s="126" t="s">
        <v>13</v>
      </c>
      <c r="G8581" s="126">
        <v>377578</v>
      </c>
      <c r="H8581" s="126"/>
      <c r="I8581" s="130" t="s">
        <v>8988</v>
      </c>
      <c r="J8581" s="126"/>
      <c r="K8581" s="126"/>
      <c r="L8581" s="126"/>
      <c r="M8581" s="126"/>
      <c r="N8581" s="226">
        <v>2399425.36</v>
      </c>
      <c r="O8581" s="226">
        <v>0</v>
      </c>
      <c r="P8581" s="126" t="s">
        <v>1331</v>
      </c>
    </row>
    <row r="8582" spans="1:16">
      <c r="A8582" s="126" t="s">
        <v>1761</v>
      </c>
      <c r="B8582" s="126"/>
      <c r="C8582" s="127" t="s">
        <v>1761</v>
      </c>
      <c r="D8582" s="204">
        <v>43097</v>
      </c>
      <c r="E8582" s="126" t="s">
        <v>15583</v>
      </c>
      <c r="F8582" s="126" t="s">
        <v>13</v>
      </c>
      <c r="G8582" s="126">
        <v>377580</v>
      </c>
      <c r="H8582" s="126"/>
      <c r="I8582" s="130" t="s">
        <v>8988</v>
      </c>
      <c r="J8582" s="126"/>
      <c r="K8582" s="126"/>
      <c r="L8582" s="126"/>
      <c r="M8582" s="126"/>
      <c r="N8582" s="226">
        <v>2399425.36</v>
      </c>
      <c r="O8582" s="226">
        <v>0</v>
      </c>
      <c r="P8582" s="126" t="s">
        <v>1331</v>
      </c>
    </row>
    <row r="8583" spans="1:16">
      <c r="A8583" s="126" t="s">
        <v>1761</v>
      </c>
      <c r="B8583" s="126"/>
      <c r="C8583" s="127" t="s">
        <v>1761</v>
      </c>
      <c r="D8583" s="204">
        <v>43097</v>
      </c>
      <c r="E8583" s="126" t="s">
        <v>15584</v>
      </c>
      <c r="F8583" s="126" t="s">
        <v>13</v>
      </c>
      <c r="G8583" s="126">
        <v>377582</v>
      </c>
      <c r="H8583" s="126"/>
      <c r="I8583" s="130" t="s">
        <v>8988</v>
      </c>
      <c r="J8583" s="126"/>
      <c r="K8583" s="126"/>
      <c r="L8583" s="126"/>
      <c r="M8583" s="126"/>
      <c r="N8583" s="226">
        <v>2399425.36</v>
      </c>
      <c r="O8583" s="226">
        <v>0</v>
      </c>
      <c r="P8583" s="126" t="s">
        <v>1331</v>
      </c>
    </row>
    <row r="8584" spans="1:16">
      <c r="A8584" s="126" t="s">
        <v>1761</v>
      </c>
      <c r="B8584" s="126"/>
      <c r="C8584" s="127" t="s">
        <v>1761</v>
      </c>
      <c r="D8584" s="204">
        <v>43097</v>
      </c>
      <c r="E8584" s="126" t="s">
        <v>15585</v>
      </c>
      <c r="F8584" s="126" t="s">
        <v>13</v>
      </c>
      <c r="G8584" s="126">
        <v>377584</v>
      </c>
      <c r="H8584" s="126"/>
      <c r="I8584" s="130" t="s">
        <v>8988</v>
      </c>
      <c r="J8584" s="126"/>
      <c r="K8584" s="126"/>
      <c r="L8584" s="126"/>
      <c r="M8584" s="126"/>
      <c r="N8584" s="226">
        <v>6590303.6299999999</v>
      </c>
      <c r="O8584" s="226">
        <v>0</v>
      </c>
      <c r="P8584" s="126" t="s">
        <v>1331</v>
      </c>
    </row>
    <row r="8585" spans="1:16">
      <c r="A8585" s="126" t="s">
        <v>1761</v>
      </c>
      <c r="B8585" s="126"/>
      <c r="C8585" s="127" t="s">
        <v>1761</v>
      </c>
      <c r="D8585" s="204">
        <v>43097</v>
      </c>
      <c r="E8585" s="126" t="s">
        <v>15586</v>
      </c>
      <c r="F8585" s="126" t="s">
        <v>13</v>
      </c>
      <c r="G8585" s="126">
        <v>377586</v>
      </c>
      <c r="H8585" s="126"/>
      <c r="I8585" s="130" t="s">
        <v>8988</v>
      </c>
      <c r="J8585" s="126"/>
      <c r="K8585" s="126"/>
      <c r="L8585" s="126"/>
      <c r="M8585" s="126"/>
      <c r="N8585" s="226">
        <v>6590303.6299999999</v>
      </c>
      <c r="O8585" s="226">
        <v>0</v>
      </c>
      <c r="P8585" s="126" t="s">
        <v>1331</v>
      </c>
    </row>
    <row r="8586" spans="1:16">
      <c r="A8586" s="126" t="s">
        <v>1761</v>
      </c>
      <c r="B8586" s="126"/>
      <c r="C8586" s="127" t="s">
        <v>1761</v>
      </c>
      <c r="D8586" s="204">
        <v>43097</v>
      </c>
      <c r="E8586" s="126" t="s">
        <v>15587</v>
      </c>
      <c r="F8586" s="126" t="s">
        <v>13</v>
      </c>
      <c r="G8586" s="126">
        <v>377588</v>
      </c>
      <c r="H8586" s="126"/>
      <c r="I8586" s="130" t="s">
        <v>8988</v>
      </c>
      <c r="J8586" s="126"/>
      <c r="K8586" s="126"/>
      <c r="L8586" s="126"/>
      <c r="M8586" s="126"/>
      <c r="N8586" s="226">
        <v>6590303.6299999999</v>
      </c>
      <c r="O8586" s="226">
        <v>0</v>
      </c>
      <c r="P8586" s="126" t="s">
        <v>1331</v>
      </c>
    </row>
    <row r="8587" spans="1:16">
      <c r="A8587" s="126" t="s">
        <v>1761</v>
      </c>
      <c r="B8587" s="126"/>
      <c r="C8587" s="127" t="s">
        <v>1761</v>
      </c>
      <c r="D8587" s="204">
        <v>43097</v>
      </c>
      <c r="E8587" s="126" t="s">
        <v>15588</v>
      </c>
      <c r="F8587" s="126" t="s">
        <v>13</v>
      </c>
      <c r="G8587" s="126">
        <v>377590</v>
      </c>
      <c r="H8587" s="126"/>
      <c r="I8587" s="130" t="s">
        <v>8988</v>
      </c>
      <c r="J8587" s="126"/>
      <c r="K8587" s="126"/>
      <c r="L8587" s="126"/>
      <c r="M8587" s="126"/>
      <c r="N8587" s="226">
        <v>6590303.6299999999</v>
      </c>
      <c r="O8587" s="226">
        <v>0</v>
      </c>
      <c r="P8587" s="126" t="s">
        <v>1331</v>
      </c>
    </row>
    <row r="8588" spans="1:16">
      <c r="A8588" s="126" t="s">
        <v>1761</v>
      </c>
      <c r="B8588" s="126"/>
      <c r="C8588" s="127" t="s">
        <v>1761</v>
      </c>
      <c r="D8588" s="204">
        <v>43097</v>
      </c>
      <c r="E8588" s="126" t="s">
        <v>15589</v>
      </c>
      <c r="F8588" s="126" t="s">
        <v>13</v>
      </c>
      <c r="G8588" s="126">
        <v>377592</v>
      </c>
      <c r="H8588" s="126"/>
      <c r="I8588" s="130" t="s">
        <v>8988</v>
      </c>
      <c r="J8588" s="126"/>
      <c r="K8588" s="126"/>
      <c r="L8588" s="126"/>
      <c r="M8588" s="126"/>
      <c r="N8588" s="226">
        <v>6590303.6299999999</v>
      </c>
      <c r="O8588" s="226">
        <v>0</v>
      </c>
      <c r="P8588" s="126" t="s">
        <v>1331</v>
      </c>
    </row>
    <row r="8589" spans="1:16">
      <c r="A8589" s="126" t="s">
        <v>1761</v>
      </c>
      <c r="B8589" s="126"/>
      <c r="C8589" s="127" t="s">
        <v>1761</v>
      </c>
      <c r="D8589" s="204">
        <v>43097</v>
      </c>
      <c r="E8589" s="126" t="s">
        <v>15590</v>
      </c>
      <c r="F8589" s="126" t="s">
        <v>13</v>
      </c>
      <c r="G8589" s="126">
        <v>377594</v>
      </c>
      <c r="H8589" s="126"/>
      <c r="I8589" s="130" t="s">
        <v>8988</v>
      </c>
      <c r="J8589" s="126"/>
      <c r="K8589" s="126"/>
      <c r="L8589" s="126"/>
      <c r="M8589" s="126"/>
      <c r="N8589" s="226">
        <v>5582662.9900000002</v>
      </c>
      <c r="O8589" s="226">
        <v>0</v>
      </c>
      <c r="P8589" s="126" t="s">
        <v>1331</v>
      </c>
    </row>
    <row r="8590" spans="1:16">
      <c r="A8590" s="126" t="s">
        <v>1761</v>
      </c>
      <c r="B8590" s="126"/>
      <c r="C8590" s="127" t="s">
        <v>1761</v>
      </c>
      <c r="D8590" s="204">
        <v>43097</v>
      </c>
      <c r="E8590" s="126" t="s">
        <v>15591</v>
      </c>
      <c r="F8590" s="126" t="s">
        <v>13</v>
      </c>
      <c r="G8590" s="126">
        <v>377596</v>
      </c>
      <c r="H8590" s="126"/>
      <c r="I8590" s="130" t="s">
        <v>8988</v>
      </c>
      <c r="J8590" s="126"/>
      <c r="K8590" s="126"/>
      <c r="L8590" s="126"/>
      <c r="M8590" s="126"/>
      <c r="N8590" s="226">
        <v>5582662.9900000002</v>
      </c>
      <c r="O8590" s="226">
        <v>0</v>
      </c>
      <c r="P8590" s="126" t="s">
        <v>1331</v>
      </c>
    </row>
    <row r="8591" spans="1:16">
      <c r="A8591" s="126" t="s">
        <v>1761</v>
      </c>
      <c r="B8591" s="126"/>
      <c r="C8591" s="127" t="s">
        <v>1761</v>
      </c>
      <c r="D8591" s="204">
        <v>43097</v>
      </c>
      <c r="E8591" s="126" t="s">
        <v>15592</v>
      </c>
      <c r="F8591" s="126" t="s">
        <v>13</v>
      </c>
      <c r="G8591" s="126">
        <v>377598</v>
      </c>
      <c r="H8591" s="126"/>
      <c r="I8591" s="130" t="s">
        <v>8988</v>
      </c>
      <c r="J8591" s="126"/>
      <c r="K8591" s="126"/>
      <c r="L8591" s="126"/>
      <c r="M8591" s="126"/>
      <c r="N8591" s="226">
        <v>5582662.9900000002</v>
      </c>
      <c r="O8591" s="226">
        <v>0</v>
      </c>
      <c r="P8591" s="126" t="s">
        <v>1331</v>
      </c>
    </row>
    <row r="8592" spans="1:16">
      <c r="A8592" s="126" t="s">
        <v>1761</v>
      </c>
      <c r="B8592" s="126"/>
      <c r="C8592" s="127" t="s">
        <v>1761</v>
      </c>
      <c r="D8592" s="204">
        <v>43097</v>
      </c>
      <c r="E8592" s="126" t="s">
        <v>15593</v>
      </c>
      <c r="F8592" s="126" t="s">
        <v>13</v>
      </c>
      <c r="G8592" s="126">
        <v>377600</v>
      </c>
      <c r="H8592" s="126"/>
      <c r="I8592" s="130" t="s">
        <v>8988</v>
      </c>
      <c r="J8592" s="126"/>
      <c r="K8592" s="126"/>
      <c r="L8592" s="126"/>
      <c r="M8592" s="126"/>
      <c r="N8592" s="226">
        <v>5582662.9900000002</v>
      </c>
      <c r="O8592" s="226">
        <v>0</v>
      </c>
      <c r="P8592" s="126" t="s">
        <v>1331</v>
      </c>
    </row>
    <row r="8593" spans="1:16">
      <c r="A8593" s="126" t="s">
        <v>1761</v>
      </c>
      <c r="B8593" s="126"/>
      <c r="C8593" s="127" t="s">
        <v>1761</v>
      </c>
      <c r="D8593" s="204">
        <v>43097</v>
      </c>
      <c r="E8593" s="126" t="s">
        <v>15594</v>
      </c>
      <c r="F8593" s="126" t="s">
        <v>13</v>
      </c>
      <c r="G8593" s="126">
        <v>377602</v>
      </c>
      <c r="H8593" s="126"/>
      <c r="I8593" s="130" t="s">
        <v>8988</v>
      </c>
      <c r="J8593" s="126"/>
      <c r="K8593" s="126"/>
      <c r="L8593" s="126"/>
      <c r="M8593" s="126"/>
      <c r="N8593" s="226">
        <v>5582662.9900000002</v>
      </c>
      <c r="O8593" s="226">
        <v>0</v>
      </c>
      <c r="P8593" s="126" t="s">
        <v>1331</v>
      </c>
    </row>
    <row r="8594" spans="1:16">
      <c r="A8594" s="126" t="s">
        <v>1761</v>
      </c>
      <c r="B8594" s="126"/>
      <c r="C8594" s="127" t="s">
        <v>1761</v>
      </c>
      <c r="D8594" s="204">
        <v>43097</v>
      </c>
      <c r="E8594" s="126" t="s">
        <v>15595</v>
      </c>
      <c r="F8594" s="126" t="s">
        <v>13</v>
      </c>
      <c r="G8594" s="126">
        <v>377604</v>
      </c>
      <c r="H8594" s="126"/>
      <c r="I8594" s="130" t="s">
        <v>8988</v>
      </c>
      <c r="J8594" s="126"/>
      <c r="K8594" s="126"/>
      <c r="L8594" s="126"/>
      <c r="M8594" s="126"/>
      <c r="N8594" s="226">
        <v>15333439.689999999</v>
      </c>
      <c r="O8594" s="226">
        <v>0</v>
      </c>
      <c r="P8594" s="126" t="s">
        <v>1331</v>
      </c>
    </row>
    <row r="8595" spans="1:16">
      <c r="A8595" s="126" t="s">
        <v>1761</v>
      </c>
      <c r="B8595" s="126"/>
      <c r="C8595" s="127" t="s">
        <v>1761</v>
      </c>
      <c r="D8595" s="204">
        <v>43097</v>
      </c>
      <c r="E8595" s="126" t="s">
        <v>15596</v>
      </c>
      <c r="F8595" s="126" t="s">
        <v>13</v>
      </c>
      <c r="G8595" s="126">
        <v>377606</v>
      </c>
      <c r="H8595" s="126"/>
      <c r="I8595" s="130" t="s">
        <v>8988</v>
      </c>
      <c r="J8595" s="126"/>
      <c r="K8595" s="126"/>
      <c r="L8595" s="126"/>
      <c r="M8595" s="126"/>
      <c r="N8595" s="226">
        <v>15333439.689999999</v>
      </c>
      <c r="O8595" s="226">
        <v>0</v>
      </c>
      <c r="P8595" s="126" t="s">
        <v>1331</v>
      </c>
    </row>
    <row r="8596" spans="1:16">
      <c r="A8596" s="126" t="s">
        <v>1761</v>
      </c>
      <c r="B8596" s="126"/>
      <c r="C8596" s="127" t="s">
        <v>1761</v>
      </c>
      <c r="D8596" s="204">
        <v>43097</v>
      </c>
      <c r="E8596" s="126" t="s">
        <v>15597</v>
      </c>
      <c r="F8596" s="126" t="s">
        <v>13</v>
      </c>
      <c r="G8596" s="126">
        <v>377608</v>
      </c>
      <c r="H8596" s="126"/>
      <c r="I8596" s="130" t="s">
        <v>8988</v>
      </c>
      <c r="J8596" s="126"/>
      <c r="K8596" s="126"/>
      <c r="L8596" s="126"/>
      <c r="M8596" s="126"/>
      <c r="N8596" s="226">
        <v>2821057.9</v>
      </c>
      <c r="O8596" s="226">
        <v>0</v>
      </c>
      <c r="P8596" s="126" t="s">
        <v>1331</v>
      </c>
    </row>
    <row r="8597" spans="1:16">
      <c r="A8597" s="126" t="s">
        <v>1761</v>
      </c>
      <c r="B8597" s="126"/>
      <c r="C8597" s="127" t="s">
        <v>1761</v>
      </c>
      <c r="D8597" s="204">
        <v>43097</v>
      </c>
      <c r="E8597" s="126" t="s">
        <v>15598</v>
      </c>
      <c r="F8597" s="126" t="s">
        <v>13</v>
      </c>
      <c r="G8597" s="126">
        <v>377610</v>
      </c>
      <c r="H8597" s="126"/>
      <c r="I8597" s="130" t="s">
        <v>8988</v>
      </c>
      <c r="J8597" s="126"/>
      <c r="K8597" s="126"/>
      <c r="L8597" s="126"/>
      <c r="M8597" s="126"/>
      <c r="N8597" s="226">
        <v>2525957.58</v>
      </c>
      <c r="O8597" s="226">
        <v>0</v>
      </c>
      <c r="P8597" s="126" t="s">
        <v>1331</v>
      </c>
    </row>
    <row r="8598" spans="1:16">
      <c r="A8598" s="126" t="s">
        <v>1761</v>
      </c>
      <c r="B8598" s="126"/>
      <c r="C8598" s="127" t="s">
        <v>1761</v>
      </c>
      <c r="D8598" s="204">
        <v>43097</v>
      </c>
      <c r="E8598" s="126" t="s">
        <v>15599</v>
      </c>
      <c r="F8598" s="126" t="s">
        <v>13</v>
      </c>
      <c r="G8598" s="126">
        <v>377612</v>
      </c>
      <c r="H8598" s="126"/>
      <c r="I8598" s="130" t="s">
        <v>8988</v>
      </c>
      <c r="J8598" s="126"/>
      <c r="K8598" s="126"/>
      <c r="L8598" s="126"/>
      <c r="M8598" s="126"/>
      <c r="N8598" s="226">
        <v>6937839.1900000004</v>
      </c>
      <c r="O8598" s="226">
        <v>0</v>
      </c>
      <c r="P8598" s="126" t="s">
        <v>1331</v>
      </c>
    </row>
    <row r="8599" spans="1:16">
      <c r="A8599" s="126" t="s">
        <v>1761</v>
      </c>
      <c r="B8599" s="126"/>
      <c r="C8599" s="127" t="s">
        <v>1761</v>
      </c>
      <c r="D8599" s="204">
        <v>43097</v>
      </c>
      <c r="E8599" s="126" t="s">
        <v>15600</v>
      </c>
      <c r="F8599" s="126" t="s">
        <v>13</v>
      </c>
      <c r="G8599" s="126">
        <v>377614</v>
      </c>
      <c r="H8599" s="126"/>
      <c r="I8599" s="130" t="s">
        <v>8988</v>
      </c>
      <c r="J8599" s="126"/>
      <c r="K8599" s="126"/>
      <c r="L8599" s="126"/>
      <c r="M8599" s="126"/>
      <c r="N8599" s="226">
        <v>5877061.2599999998</v>
      </c>
      <c r="O8599" s="226">
        <v>0</v>
      </c>
      <c r="P8599" s="126" t="s">
        <v>1331</v>
      </c>
    </row>
    <row r="8600" spans="1:16">
      <c r="A8600" s="126" t="s">
        <v>1761</v>
      </c>
      <c r="B8600" s="126"/>
      <c r="C8600" s="127" t="s">
        <v>1761</v>
      </c>
      <c r="D8600" s="204">
        <v>43097</v>
      </c>
      <c r="E8600" s="126" t="s">
        <v>15601</v>
      </c>
      <c r="F8600" s="126" t="s">
        <v>13</v>
      </c>
      <c r="G8600" s="126">
        <v>377616</v>
      </c>
      <c r="H8600" s="126"/>
      <c r="I8600" s="130" t="s">
        <v>8988</v>
      </c>
      <c r="J8600" s="126"/>
      <c r="K8600" s="126"/>
      <c r="L8600" s="126"/>
      <c r="M8600" s="126"/>
      <c r="N8600" s="226">
        <v>3597521.75</v>
      </c>
      <c r="O8600" s="226">
        <v>0</v>
      </c>
      <c r="P8600" s="126" t="s">
        <v>1331</v>
      </c>
    </row>
    <row r="8601" spans="1:16">
      <c r="A8601" s="126" t="s">
        <v>1761</v>
      </c>
      <c r="B8601" s="126"/>
      <c r="C8601" s="127" t="s">
        <v>1761</v>
      </c>
      <c r="D8601" s="204">
        <v>43097</v>
      </c>
      <c r="E8601" s="126" t="s">
        <v>15602</v>
      </c>
      <c r="F8601" s="126" t="s">
        <v>13</v>
      </c>
      <c r="G8601" s="126">
        <v>377618</v>
      </c>
      <c r="H8601" s="126"/>
      <c r="I8601" s="130" t="s">
        <v>8988</v>
      </c>
      <c r="J8601" s="126"/>
      <c r="K8601" s="126"/>
      <c r="L8601" s="126"/>
      <c r="M8601" s="126"/>
      <c r="N8601" s="226">
        <v>185299.44</v>
      </c>
      <c r="O8601" s="226">
        <v>0</v>
      </c>
      <c r="P8601" s="126" t="s">
        <v>1331</v>
      </c>
    </row>
    <row r="8602" spans="1:16">
      <c r="A8602" s="126" t="s">
        <v>1761</v>
      </c>
      <c r="B8602" s="126"/>
      <c r="C8602" s="127" t="s">
        <v>1761</v>
      </c>
      <c r="D8602" s="204">
        <v>43097</v>
      </c>
      <c r="E8602" s="126" t="s">
        <v>15603</v>
      </c>
      <c r="F8602" s="126" t="s">
        <v>13</v>
      </c>
      <c r="G8602" s="126">
        <v>377620</v>
      </c>
      <c r="H8602" s="126"/>
      <c r="I8602" s="130" t="s">
        <v>8988</v>
      </c>
      <c r="J8602" s="126"/>
      <c r="K8602" s="126"/>
      <c r="L8602" s="126"/>
      <c r="M8602" s="126"/>
      <c r="N8602" s="226">
        <v>1836473.72</v>
      </c>
      <c r="O8602" s="226">
        <v>0</v>
      </c>
      <c r="P8602" s="126" t="s">
        <v>1331</v>
      </c>
    </row>
    <row r="8603" spans="1:16">
      <c r="A8603" s="126" t="s">
        <v>1761</v>
      </c>
      <c r="B8603" s="126"/>
      <c r="C8603" s="127" t="s">
        <v>1761</v>
      </c>
      <c r="D8603" s="204">
        <v>43097</v>
      </c>
      <c r="E8603" s="126" t="s">
        <v>15604</v>
      </c>
      <c r="F8603" s="126" t="s">
        <v>13</v>
      </c>
      <c r="G8603" s="126">
        <v>377622</v>
      </c>
      <c r="H8603" s="126"/>
      <c r="I8603" s="130" t="s">
        <v>8988</v>
      </c>
      <c r="J8603" s="126"/>
      <c r="K8603" s="126"/>
      <c r="L8603" s="126"/>
      <c r="M8603" s="126"/>
      <c r="N8603" s="226">
        <v>6157423.6299999999</v>
      </c>
      <c r="O8603" s="226">
        <v>0</v>
      </c>
      <c r="P8603" s="126" t="s">
        <v>1331</v>
      </c>
    </row>
    <row r="8604" spans="1:16">
      <c r="A8604" s="126" t="s">
        <v>1761</v>
      </c>
      <c r="B8604" s="126"/>
      <c r="C8604" s="127" t="s">
        <v>1761</v>
      </c>
      <c r="D8604" s="204">
        <v>43097</v>
      </c>
      <c r="E8604" s="126" t="s">
        <v>15605</v>
      </c>
      <c r="F8604" s="126" t="s">
        <v>13</v>
      </c>
      <c r="G8604" s="126">
        <v>377624</v>
      </c>
      <c r="H8604" s="126"/>
      <c r="I8604" s="130" t="s">
        <v>8988</v>
      </c>
      <c r="J8604" s="126"/>
      <c r="K8604" s="126"/>
      <c r="L8604" s="126"/>
      <c r="M8604" s="126"/>
      <c r="N8604" s="226">
        <v>5413288.4900000002</v>
      </c>
      <c r="O8604" s="226">
        <v>0</v>
      </c>
      <c r="P8604" s="126" t="s">
        <v>1331</v>
      </c>
    </row>
    <row r="8605" spans="1:16">
      <c r="A8605" s="126" t="s">
        <v>1761</v>
      </c>
      <c r="B8605" s="126"/>
      <c r="C8605" s="127" t="s">
        <v>1761</v>
      </c>
      <c r="D8605" s="204">
        <v>43097</v>
      </c>
      <c r="E8605" s="126" t="s">
        <v>15606</v>
      </c>
      <c r="F8605" s="126" t="s">
        <v>13</v>
      </c>
      <c r="G8605" s="126">
        <v>377626</v>
      </c>
      <c r="H8605" s="126"/>
      <c r="I8605" s="130" t="s">
        <v>8988</v>
      </c>
      <c r="J8605" s="126"/>
      <c r="K8605" s="126"/>
      <c r="L8605" s="126"/>
      <c r="M8605" s="126"/>
      <c r="N8605" s="226">
        <v>2635758.46</v>
      </c>
      <c r="O8605" s="226">
        <v>0</v>
      </c>
      <c r="P8605" s="126" t="s">
        <v>1331</v>
      </c>
    </row>
    <row r="8606" spans="1:16">
      <c r="A8606" s="126" t="s">
        <v>1761</v>
      </c>
      <c r="B8606" s="126"/>
      <c r="C8606" s="127" t="s">
        <v>1761</v>
      </c>
      <c r="D8606" s="204">
        <v>43097</v>
      </c>
      <c r="E8606" s="126" t="s">
        <v>15607</v>
      </c>
      <c r="F8606" s="126" t="s">
        <v>13</v>
      </c>
      <c r="G8606" s="126">
        <v>377628</v>
      </c>
      <c r="H8606" s="126"/>
      <c r="I8606" s="130" t="s">
        <v>8988</v>
      </c>
      <c r="J8606" s="126"/>
      <c r="K8606" s="126"/>
      <c r="L8606" s="126"/>
      <c r="M8606" s="126"/>
      <c r="N8606" s="226">
        <v>8867347.4800000004</v>
      </c>
      <c r="O8606" s="226">
        <v>0</v>
      </c>
      <c r="P8606" s="126" t="s">
        <v>1331</v>
      </c>
    </row>
    <row r="8607" spans="1:16">
      <c r="A8607" s="126" t="s">
        <v>1761</v>
      </c>
      <c r="B8607" s="126"/>
      <c r="C8607" s="127" t="s">
        <v>1761</v>
      </c>
      <c r="D8607" s="204">
        <v>43097</v>
      </c>
      <c r="E8607" s="126" t="s">
        <v>15608</v>
      </c>
      <c r="F8607" s="126" t="s">
        <v>13</v>
      </c>
      <c r="G8607" s="126">
        <v>377630</v>
      </c>
      <c r="H8607" s="126"/>
      <c r="I8607" s="130" t="s">
        <v>8988</v>
      </c>
      <c r="J8607" s="126"/>
      <c r="K8607" s="126"/>
      <c r="L8607" s="126"/>
      <c r="M8607" s="126"/>
      <c r="N8607" s="226">
        <v>10348.93</v>
      </c>
      <c r="O8607" s="226">
        <v>0</v>
      </c>
      <c r="P8607" s="126" t="s">
        <v>1331</v>
      </c>
    </row>
    <row r="8608" spans="1:16">
      <c r="A8608" s="126" t="s">
        <v>1761</v>
      </c>
      <c r="B8608" s="126"/>
      <c r="C8608" s="127" t="s">
        <v>1761</v>
      </c>
      <c r="D8608" s="204">
        <v>43097</v>
      </c>
      <c r="E8608" s="126" t="s">
        <v>15609</v>
      </c>
      <c r="F8608" s="126" t="s">
        <v>13</v>
      </c>
      <c r="G8608" s="126">
        <v>377632</v>
      </c>
      <c r="H8608" s="126"/>
      <c r="I8608" s="130" t="s">
        <v>8988</v>
      </c>
      <c r="J8608" s="126"/>
      <c r="K8608" s="126"/>
      <c r="L8608" s="126"/>
      <c r="M8608" s="126"/>
      <c r="N8608" s="226">
        <v>15996.15</v>
      </c>
      <c r="O8608" s="226">
        <v>0</v>
      </c>
      <c r="P8608" s="126" t="s">
        <v>1331</v>
      </c>
    </row>
    <row r="8609" spans="1:16">
      <c r="A8609" s="126" t="s">
        <v>1761</v>
      </c>
      <c r="B8609" s="126"/>
      <c r="C8609" s="127" t="s">
        <v>1761</v>
      </c>
      <c r="D8609" s="204">
        <v>43097</v>
      </c>
      <c r="E8609" s="126" t="s">
        <v>15610</v>
      </c>
      <c r="F8609" s="126" t="s">
        <v>13</v>
      </c>
      <c r="G8609" s="126">
        <v>377634</v>
      </c>
      <c r="H8609" s="126"/>
      <c r="I8609" s="130" t="s">
        <v>8988</v>
      </c>
      <c r="J8609" s="126"/>
      <c r="K8609" s="126"/>
      <c r="L8609" s="126"/>
      <c r="M8609" s="126"/>
      <c r="N8609" s="226">
        <v>303478.99</v>
      </c>
      <c r="O8609" s="226">
        <v>0</v>
      </c>
      <c r="P8609" s="126" t="s">
        <v>1331</v>
      </c>
    </row>
    <row r="8610" spans="1:16">
      <c r="A8610" s="126" t="s">
        <v>1761</v>
      </c>
      <c r="B8610" s="126"/>
      <c r="C8610" s="127" t="s">
        <v>1761</v>
      </c>
      <c r="D8610" s="204">
        <v>43097</v>
      </c>
      <c r="E8610" s="126" t="s">
        <v>15611</v>
      </c>
      <c r="F8610" s="126" t="s">
        <v>13</v>
      </c>
      <c r="G8610" s="126">
        <v>377636</v>
      </c>
      <c r="H8610" s="126"/>
      <c r="I8610" s="130" t="s">
        <v>8988</v>
      </c>
      <c r="J8610" s="126"/>
      <c r="K8610" s="126"/>
      <c r="L8610" s="126"/>
      <c r="M8610" s="126"/>
      <c r="N8610" s="226">
        <v>1326.38</v>
      </c>
      <c r="O8610" s="226">
        <v>0</v>
      </c>
      <c r="P8610" s="126" t="s">
        <v>1331</v>
      </c>
    </row>
    <row r="8611" spans="1:16">
      <c r="A8611" s="126" t="s">
        <v>1761</v>
      </c>
      <c r="B8611" s="126"/>
      <c r="C8611" s="127" t="s">
        <v>1761</v>
      </c>
      <c r="D8611" s="204">
        <v>43097</v>
      </c>
      <c r="E8611" s="126" t="s">
        <v>15612</v>
      </c>
      <c r="F8611" s="126" t="s">
        <v>13</v>
      </c>
      <c r="G8611" s="126">
        <v>377638</v>
      </c>
      <c r="H8611" s="126"/>
      <c r="I8611" s="130" t="s">
        <v>8988</v>
      </c>
      <c r="J8611" s="126"/>
      <c r="K8611" s="126"/>
      <c r="L8611" s="126"/>
      <c r="M8611" s="126"/>
      <c r="N8611" s="226">
        <v>5653.39</v>
      </c>
      <c r="O8611" s="226">
        <v>0</v>
      </c>
      <c r="P8611" s="126" t="s">
        <v>1331</v>
      </c>
    </row>
    <row r="8612" spans="1:16">
      <c r="A8612" s="126" t="s">
        <v>1761</v>
      </c>
      <c r="B8612" s="126"/>
      <c r="C8612" s="127" t="s">
        <v>1761</v>
      </c>
      <c r="D8612" s="204">
        <v>43097</v>
      </c>
      <c r="E8612" s="126" t="s">
        <v>15613</v>
      </c>
      <c r="F8612" s="126" t="s">
        <v>13</v>
      </c>
      <c r="G8612" s="126">
        <v>377640</v>
      </c>
      <c r="H8612" s="126"/>
      <c r="I8612" s="130" t="s">
        <v>8988</v>
      </c>
      <c r="J8612" s="126"/>
      <c r="K8612" s="126"/>
      <c r="L8612" s="126"/>
      <c r="M8612" s="126"/>
      <c r="N8612" s="226">
        <v>2885.86</v>
      </c>
      <c r="O8612" s="226">
        <v>0</v>
      </c>
      <c r="P8612" s="126" t="s">
        <v>1331</v>
      </c>
    </row>
    <row r="8613" spans="1:16">
      <c r="A8613" s="126" t="s">
        <v>1761</v>
      </c>
      <c r="B8613" s="126"/>
      <c r="C8613" s="127" t="s">
        <v>1761</v>
      </c>
      <c r="D8613" s="204">
        <v>43097</v>
      </c>
      <c r="E8613" s="126" t="s">
        <v>15614</v>
      </c>
      <c r="F8613" s="126" t="s">
        <v>13</v>
      </c>
      <c r="G8613" s="126">
        <v>377642</v>
      </c>
      <c r="H8613" s="126"/>
      <c r="I8613" s="130" t="s">
        <v>8988</v>
      </c>
      <c r="J8613" s="126"/>
      <c r="K8613" s="126"/>
      <c r="L8613" s="126"/>
      <c r="M8613" s="126"/>
      <c r="N8613" s="226">
        <v>43935.35</v>
      </c>
      <c r="O8613" s="226">
        <v>0</v>
      </c>
      <c r="P8613" s="126" t="s">
        <v>1331</v>
      </c>
    </row>
    <row r="8614" spans="1:16">
      <c r="A8614" s="126" t="s">
        <v>1761</v>
      </c>
      <c r="B8614" s="126"/>
      <c r="C8614" s="127" t="s">
        <v>1761</v>
      </c>
      <c r="D8614" s="204">
        <v>43097</v>
      </c>
      <c r="E8614" s="126" t="s">
        <v>15615</v>
      </c>
      <c r="F8614" s="126" t="s">
        <v>13</v>
      </c>
      <c r="G8614" s="126">
        <v>377644</v>
      </c>
      <c r="H8614" s="126"/>
      <c r="I8614" s="130" t="s">
        <v>8988</v>
      </c>
      <c r="J8614" s="126"/>
      <c r="K8614" s="126"/>
      <c r="L8614" s="126"/>
      <c r="M8614" s="126"/>
      <c r="N8614" s="226">
        <v>5282.06</v>
      </c>
      <c r="O8614" s="226">
        <v>0</v>
      </c>
      <c r="P8614" s="126" t="s">
        <v>1331</v>
      </c>
    </row>
    <row r="8615" spans="1:16">
      <c r="A8615" s="126" t="s">
        <v>1761</v>
      </c>
      <c r="B8615" s="126"/>
      <c r="C8615" s="127" t="s">
        <v>1761</v>
      </c>
      <c r="D8615" s="204">
        <v>43097</v>
      </c>
      <c r="E8615" s="126" t="s">
        <v>15616</v>
      </c>
      <c r="F8615" s="126" t="s">
        <v>13</v>
      </c>
      <c r="G8615" s="126">
        <v>377646</v>
      </c>
      <c r="H8615" s="126"/>
      <c r="I8615" s="130" t="s">
        <v>8988</v>
      </c>
      <c r="J8615" s="126"/>
      <c r="K8615" s="126"/>
      <c r="L8615" s="126"/>
      <c r="M8615" s="126"/>
      <c r="N8615" s="226">
        <v>12243.18</v>
      </c>
      <c r="O8615" s="226">
        <v>0</v>
      </c>
      <c r="P8615" s="126" t="s">
        <v>1331</v>
      </c>
    </row>
    <row r="8616" spans="1:16">
      <c r="A8616" s="126" t="s">
        <v>1761</v>
      </c>
      <c r="B8616" s="126"/>
      <c r="C8616" s="127" t="s">
        <v>1761</v>
      </c>
      <c r="D8616" s="204">
        <v>43097</v>
      </c>
      <c r="E8616" s="126" t="s">
        <v>15617</v>
      </c>
      <c r="F8616" s="126" t="s">
        <v>13</v>
      </c>
      <c r="G8616" s="126">
        <v>377649</v>
      </c>
      <c r="H8616" s="126"/>
      <c r="I8616" s="130" t="s">
        <v>8988</v>
      </c>
      <c r="J8616" s="126"/>
      <c r="K8616" s="126"/>
      <c r="L8616" s="126"/>
      <c r="M8616" s="126"/>
      <c r="N8616" s="226">
        <v>2399425.36</v>
      </c>
      <c r="O8616" s="226">
        <v>0</v>
      </c>
      <c r="P8616" s="126" t="s">
        <v>1331</v>
      </c>
    </row>
    <row r="8617" spans="1:16">
      <c r="A8617" s="126" t="s">
        <v>1761</v>
      </c>
      <c r="B8617" s="126"/>
      <c r="C8617" s="127" t="s">
        <v>1761</v>
      </c>
      <c r="D8617" s="204">
        <v>43097</v>
      </c>
      <c r="E8617" s="126" t="s">
        <v>15618</v>
      </c>
      <c r="F8617" s="126" t="s">
        <v>13</v>
      </c>
      <c r="G8617" s="126">
        <v>377651</v>
      </c>
      <c r="H8617" s="126"/>
      <c r="I8617" s="130" t="s">
        <v>8988</v>
      </c>
      <c r="J8617" s="126"/>
      <c r="K8617" s="126"/>
      <c r="L8617" s="126"/>
      <c r="M8617" s="126"/>
      <c r="N8617" s="226">
        <v>2399425.36</v>
      </c>
      <c r="O8617" s="226">
        <v>0</v>
      </c>
      <c r="P8617" s="126" t="s">
        <v>1331</v>
      </c>
    </row>
    <row r="8618" spans="1:16">
      <c r="A8618" s="126" t="s">
        <v>1761</v>
      </c>
      <c r="B8618" s="126"/>
      <c r="C8618" s="127" t="s">
        <v>1761</v>
      </c>
      <c r="D8618" s="204">
        <v>43097</v>
      </c>
      <c r="E8618" s="126" t="s">
        <v>15619</v>
      </c>
      <c r="F8618" s="126" t="s">
        <v>13</v>
      </c>
      <c r="G8618" s="126">
        <v>377653</v>
      </c>
      <c r="H8618" s="126"/>
      <c r="I8618" s="130" t="s">
        <v>8988</v>
      </c>
      <c r="J8618" s="126"/>
      <c r="K8618" s="126"/>
      <c r="L8618" s="126"/>
      <c r="M8618" s="126"/>
      <c r="N8618" s="226">
        <v>15333439.689999999</v>
      </c>
      <c r="O8618" s="226">
        <v>0</v>
      </c>
      <c r="P8618" s="126" t="s">
        <v>1331</v>
      </c>
    </row>
    <row r="8619" spans="1:16">
      <c r="A8619" s="126" t="s">
        <v>1761</v>
      </c>
      <c r="B8619" s="126"/>
      <c r="C8619" s="127" t="s">
        <v>1761</v>
      </c>
      <c r="D8619" s="204">
        <v>43097</v>
      </c>
      <c r="E8619" s="126" t="s">
        <v>15620</v>
      </c>
      <c r="F8619" s="126" t="s">
        <v>13</v>
      </c>
      <c r="G8619" s="126">
        <v>377655</v>
      </c>
      <c r="H8619" s="126"/>
      <c r="I8619" s="130" t="s">
        <v>8988</v>
      </c>
      <c r="J8619" s="126"/>
      <c r="K8619" s="126"/>
      <c r="L8619" s="126"/>
      <c r="M8619" s="126"/>
      <c r="N8619" s="226">
        <v>15333439.689999999</v>
      </c>
      <c r="O8619" s="226">
        <v>0</v>
      </c>
      <c r="P8619" s="126" t="s">
        <v>1331</v>
      </c>
    </row>
    <row r="8620" spans="1:16">
      <c r="A8620" s="126" t="s">
        <v>1761</v>
      </c>
      <c r="B8620" s="126"/>
      <c r="C8620" s="127" t="s">
        <v>1761</v>
      </c>
      <c r="D8620" s="204">
        <v>43097</v>
      </c>
      <c r="E8620" s="126" t="s">
        <v>15621</v>
      </c>
      <c r="F8620" s="126" t="s">
        <v>13</v>
      </c>
      <c r="G8620" s="126">
        <v>377657</v>
      </c>
      <c r="H8620" s="126"/>
      <c r="I8620" s="130" t="s">
        <v>8988</v>
      </c>
      <c r="J8620" s="126"/>
      <c r="K8620" s="126"/>
      <c r="L8620" s="126"/>
      <c r="M8620" s="126"/>
      <c r="N8620" s="226">
        <v>15333439.689999999</v>
      </c>
      <c r="O8620" s="226">
        <v>0</v>
      </c>
      <c r="P8620" s="126" t="s">
        <v>1331</v>
      </c>
    </row>
    <row r="8621" spans="1:16">
      <c r="A8621" s="126" t="s">
        <v>1761</v>
      </c>
      <c r="B8621" s="126"/>
      <c r="C8621" s="127" t="s">
        <v>1761</v>
      </c>
      <c r="D8621" s="204">
        <v>43097</v>
      </c>
      <c r="E8621" s="126" t="s">
        <v>15622</v>
      </c>
      <c r="F8621" s="126" t="s">
        <v>13</v>
      </c>
      <c r="G8621" s="126">
        <v>377659</v>
      </c>
      <c r="H8621" s="126"/>
      <c r="I8621" s="130" t="s">
        <v>8988</v>
      </c>
      <c r="J8621" s="126"/>
      <c r="K8621" s="126"/>
      <c r="L8621" s="126"/>
      <c r="M8621" s="126"/>
      <c r="N8621" s="226">
        <v>2821057.9</v>
      </c>
      <c r="O8621" s="226">
        <v>0</v>
      </c>
      <c r="P8621" s="126" t="s">
        <v>1331</v>
      </c>
    </row>
    <row r="8622" spans="1:16">
      <c r="A8622" s="126" t="s">
        <v>1761</v>
      </c>
      <c r="B8622" s="126"/>
      <c r="C8622" s="127" t="s">
        <v>1761</v>
      </c>
      <c r="D8622" s="204">
        <v>43097</v>
      </c>
      <c r="E8622" s="126" t="s">
        <v>15623</v>
      </c>
      <c r="F8622" s="126" t="s">
        <v>13</v>
      </c>
      <c r="G8622" s="126">
        <v>377661</v>
      </c>
      <c r="H8622" s="126"/>
      <c r="I8622" s="130" t="s">
        <v>8988</v>
      </c>
      <c r="J8622" s="126"/>
      <c r="K8622" s="126"/>
      <c r="L8622" s="126"/>
      <c r="M8622" s="126"/>
      <c r="N8622" s="226">
        <v>2821057.9</v>
      </c>
      <c r="O8622" s="226">
        <v>0</v>
      </c>
      <c r="P8622" s="126" t="s">
        <v>1331</v>
      </c>
    </row>
    <row r="8623" spans="1:16">
      <c r="A8623" s="126" t="s">
        <v>1761</v>
      </c>
      <c r="B8623" s="126"/>
      <c r="C8623" s="127" t="s">
        <v>1761</v>
      </c>
      <c r="D8623" s="204">
        <v>43097</v>
      </c>
      <c r="E8623" s="126" t="s">
        <v>15624</v>
      </c>
      <c r="F8623" s="126" t="s">
        <v>13</v>
      </c>
      <c r="G8623" s="126">
        <v>377663</v>
      </c>
      <c r="H8623" s="126"/>
      <c r="I8623" s="130" t="s">
        <v>8988</v>
      </c>
      <c r="J8623" s="126"/>
      <c r="K8623" s="126"/>
      <c r="L8623" s="126"/>
      <c r="M8623" s="126"/>
      <c r="N8623" s="226">
        <v>2821057.9</v>
      </c>
      <c r="O8623" s="226">
        <v>0</v>
      </c>
      <c r="P8623" s="126" t="s">
        <v>1331</v>
      </c>
    </row>
    <row r="8624" spans="1:16" ht="76.5">
      <c r="A8624" s="126">
        <v>291</v>
      </c>
      <c r="B8624" s="126"/>
      <c r="C8624" s="127" t="s">
        <v>795</v>
      </c>
      <c r="D8624" s="204">
        <v>43097</v>
      </c>
      <c r="E8624" s="126" t="s">
        <v>15625</v>
      </c>
      <c r="F8624" s="126" t="s">
        <v>11</v>
      </c>
      <c r="G8624" s="126">
        <v>909175</v>
      </c>
      <c r="H8624" s="126"/>
      <c r="I8624" s="130" t="s">
        <v>18383</v>
      </c>
      <c r="J8624" s="126"/>
      <c r="K8624" s="126"/>
      <c r="L8624" s="126"/>
      <c r="M8624" s="126"/>
      <c r="N8624" s="226">
        <v>270</v>
      </c>
      <c r="O8624" s="226">
        <v>0</v>
      </c>
      <c r="P8624" s="126" t="s">
        <v>1331</v>
      </c>
    </row>
    <row r="8625" spans="1:16" ht="76.5">
      <c r="A8625" s="126">
        <v>586</v>
      </c>
      <c r="B8625" s="126"/>
      <c r="C8625" s="127" t="s">
        <v>223</v>
      </c>
      <c r="D8625" s="204">
        <v>43097</v>
      </c>
      <c r="E8625" s="126" t="s">
        <v>15626</v>
      </c>
      <c r="F8625" s="126" t="s">
        <v>11</v>
      </c>
      <c r="G8625" s="126">
        <v>909229</v>
      </c>
      <c r="H8625" s="126"/>
      <c r="I8625" s="130" t="s">
        <v>18384</v>
      </c>
      <c r="J8625" s="126"/>
      <c r="K8625" s="126"/>
      <c r="L8625" s="126"/>
      <c r="M8625" s="126"/>
      <c r="N8625" s="226">
        <v>382.02</v>
      </c>
      <c r="O8625" s="226">
        <v>0</v>
      </c>
      <c r="P8625" s="126" t="s">
        <v>1331</v>
      </c>
    </row>
    <row r="8626" spans="1:16" ht="51">
      <c r="A8626" s="126">
        <v>117</v>
      </c>
      <c r="B8626" s="126"/>
      <c r="C8626" s="127" t="s">
        <v>723</v>
      </c>
      <c r="D8626" s="204">
        <v>43097</v>
      </c>
      <c r="E8626" s="126" t="s">
        <v>15627</v>
      </c>
      <c r="F8626" s="126" t="s">
        <v>11</v>
      </c>
      <c r="G8626" s="126">
        <v>909245</v>
      </c>
      <c r="H8626" s="126"/>
      <c r="I8626" s="130" t="s">
        <v>18385</v>
      </c>
      <c r="J8626" s="126"/>
      <c r="K8626" s="126"/>
      <c r="L8626" s="126"/>
      <c r="M8626" s="126"/>
      <c r="N8626" s="226">
        <v>50</v>
      </c>
      <c r="O8626" s="226">
        <v>0</v>
      </c>
      <c r="P8626" s="126" t="s">
        <v>1331</v>
      </c>
    </row>
    <row r="8627" spans="1:16" ht="51">
      <c r="A8627" s="126">
        <v>117</v>
      </c>
      <c r="B8627" s="126"/>
      <c r="C8627" s="127" t="s">
        <v>723</v>
      </c>
      <c r="D8627" s="204">
        <v>43097</v>
      </c>
      <c r="E8627" s="126" t="s">
        <v>15628</v>
      </c>
      <c r="F8627" s="126" t="s">
        <v>11</v>
      </c>
      <c r="G8627" s="126">
        <v>909248</v>
      </c>
      <c r="H8627" s="126"/>
      <c r="I8627" s="130" t="s">
        <v>18386</v>
      </c>
      <c r="J8627" s="126"/>
      <c r="K8627" s="126"/>
      <c r="L8627" s="126"/>
      <c r="M8627" s="126"/>
      <c r="N8627" s="226">
        <v>50</v>
      </c>
      <c r="O8627" s="226">
        <v>0</v>
      </c>
      <c r="P8627" s="126" t="s">
        <v>1331</v>
      </c>
    </row>
    <row r="8628" spans="1:16" ht="38.25">
      <c r="A8628" s="126">
        <v>117</v>
      </c>
      <c r="B8628" s="126"/>
      <c r="C8628" s="127" t="s">
        <v>723</v>
      </c>
      <c r="D8628" s="204">
        <v>43097</v>
      </c>
      <c r="E8628" s="126" t="s">
        <v>15629</v>
      </c>
      <c r="F8628" s="126" t="s">
        <v>11</v>
      </c>
      <c r="G8628" s="126">
        <v>909252</v>
      </c>
      <c r="H8628" s="126"/>
      <c r="I8628" s="130" t="s">
        <v>18387</v>
      </c>
      <c r="J8628" s="126"/>
      <c r="K8628" s="126"/>
      <c r="L8628" s="126"/>
      <c r="M8628" s="126"/>
      <c r="N8628" s="226">
        <v>50</v>
      </c>
      <c r="O8628" s="226">
        <v>0</v>
      </c>
      <c r="P8628" s="126" t="s">
        <v>1331</v>
      </c>
    </row>
    <row r="8629" spans="1:16" ht="63.75">
      <c r="A8629" s="126" t="s">
        <v>621</v>
      </c>
      <c r="B8629" s="126"/>
      <c r="C8629" s="127" t="s">
        <v>715</v>
      </c>
      <c r="D8629" s="204">
        <v>43097</v>
      </c>
      <c r="E8629" s="126" t="s">
        <v>15630</v>
      </c>
      <c r="F8629" s="126" t="s">
        <v>11</v>
      </c>
      <c r="G8629" s="126">
        <v>909349</v>
      </c>
      <c r="H8629" s="126"/>
      <c r="I8629" s="130" t="s">
        <v>1883</v>
      </c>
      <c r="J8629" s="126"/>
      <c r="K8629" s="126"/>
      <c r="L8629" s="126"/>
      <c r="M8629" s="126"/>
      <c r="N8629" s="226">
        <v>50</v>
      </c>
      <c r="O8629" s="226">
        <v>0</v>
      </c>
      <c r="P8629" s="126" t="s">
        <v>1331</v>
      </c>
    </row>
    <row r="8630" spans="1:16" ht="51">
      <c r="A8630" s="126">
        <v>163</v>
      </c>
      <c r="B8630" s="126"/>
      <c r="C8630" s="127" t="s">
        <v>749</v>
      </c>
      <c r="D8630" s="204">
        <v>43097</v>
      </c>
      <c r="E8630" s="126" t="s">
        <v>15631</v>
      </c>
      <c r="F8630" s="126" t="s">
        <v>1368</v>
      </c>
      <c r="G8630" s="126">
        <v>16085839</v>
      </c>
      <c r="H8630" s="126"/>
      <c r="I8630" s="130" t="s">
        <v>18388</v>
      </c>
      <c r="J8630" s="126"/>
      <c r="K8630" s="126"/>
      <c r="L8630" s="126"/>
      <c r="M8630" s="126"/>
      <c r="N8630" s="226">
        <v>974844.98</v>
      </c>
      <c r="O8630" s="226">
        <v>0</v>
      </c>
      <c r="P8630" s="126" t="s">
        <v>1331</v>
      </c>
    </row>
    <row r="8631" spans="1:16" ht="76.5">
      <c r="A8631" s="126">
        <v>513</v>
      </c>
      <c r="B8631" s="126"/>
      <c r="C8631" s="127" t="s">
        <v>201</v>
      </c>
      <c r="D8631" s="204">
        <v>43097</v>
      </c>
      <c r="E8631" s="126" t="s">
        <v>15632</v>
      </c>
      <c r="F8631" s="126" t="s">
        <v>15</v>
      </c>
      <c r="G8631" s="126">
        <v>4087</v>
      </c>
      <c r="H8631" s="126"/>
      <c r="I8631" s="130" t="s">
        <v>18389</v>
      </c>
      <c r="J8631" s="126"/>
      <c r="K8631" s="126"/>
      <c r="L8631" s="126"/>
      <c r="M8631" s="126"/>
      <c r="N8631" s="226">
        <v>50</v>
      </c>
      <c r="O8631" s="226">
        <v>0</v>
      </c>
      <c r="P8631" s="126" t="s">
        <v>1331</v>
      </c>
    </row>
    <row r="8632" spans="1:16" ht="102">
      <c r="A8632" s="126">
        <v>513</v>
      </c>
      <c r="B8632" s="126"/>
      <c r="C8632" s="127" t="s">
        <v>201</v>
      </c>
      <c r="D8632" s="204">
        <v>43097</v>
      </c>
      <c r="E8632" s="126" t="s">
        <v>15633</v>
      </c>
      <c r="F8632" s="126" t="s">
        <v>15</v>
      </c>
      <c r="G8632" s="126">
        <v>4084</v>
      </c>
      <c r="H8632" s="126"/>
      <c r="I8632" s="130" t="s">
        <v>18390</v>
      </c>
      <c r="J8632" s="126"/>
      <c r="K8632" s="126"/>
      <c r="L8632" s="126"/>
      <c r="M8632" s="126"/>
      <c r="N8632" s="226">
        <v>50</v>
      </c>
      <c r="O8632" s="226">
        <v>0</v>
      </c>
      <c r="P8632" s="126" t="s">
        <v>1331</v>
      </c>
    </row>
    <row r="8633" spans="1:16" ht="102">
      <c r="A8633" s="126">
        <v>513</v>
      </c>
      <c r="B8633" s="126"/>
      <c r="C8633" s="127" t="s">
        <v>201</v>
      </c>
      <c r="D8633" s="204">
        <v>43097</v>
      </c>
      <c r="E8633" s="126" t="s">
        <v>15634</v>
      </c>
      <c r="F8633" s="126" t="s">
        <v>15</v>
      </c>
      <c r="G8633" s="126">
        <v>4045</v>
      </c>
      <c r="H8633" s="126"/>
      <c r="I8633" s="130" t="s">
        <v>18391</v>
      </c>
      <c r="J8633" s="126"/>
      <c r="K8633" s="126"/>
      <c r="L8633" s="126"/>
      <c r="M8633" s="126"/>
      <c r="N8633" s="226">
        <v>344.09</v>
      </c>
      <c r="O8633" s="226">
        <v>0</v>
      </c>
      <c r="P8633" s="126" t="s">
        <v>1331</v>
      </c>
    </row>
    <row r="8634" spans="1:16" ht="102">
      <c r="A8634" s="126">
        <v>513</v>
      </c>
      <c r="B8634" s="126"/>
      <c r="C8634" s="127" t="s">
        <v>201</v>
      </c>
      <c r="D8634" s="204">
        <v>43097</v>
      </c>
      <c r="E8634" s="126" t="s">
        <v>15635</v>
      </c>
      <c r="F8634" s="126" t="s">
        <v>15</v>
      </c>
      <c r="G8634" s="126">
        <v>4083</v>
      </c>
      <c r="H8634" s="126"/>
      <c r="I8634" s="130" t="s">
        <v>18392</v>
      </c>
      <c r="J8634" s="126"/>
      <c r="K8634" s="126"/>
      <c r="L8634" s="126"/>
      <c r="M8634" s="126"/>
      <c r="N8634" s="226">
        <v>319.05</v>
      </c>
      <c r="O8634" s="226">
        <v>0</v>
      </c>
      <c r="P8634" s="126" t="s">
        <v>1331</v>
      </c>
    </row>
    <row r="8635" spans="1:16" ht="76.5">
      <c r="A8635" s="126">
        <v>513</v>
      </c>
      <c r="B8635" s="126"/>
      <c r="C8635" s="127" t="s">
        <v>201</v>
      </c>
      <c r="D8635" s="204">
        <v>43097</v>
      </c>
      <c r="E8635" s="126" t="s">
        <v>15636</v>
      </c>
      <c r="F8635" s="126" t="s">
        <v>15</v>
      </c>
      <c r="G8635" s="126">
        <v>4082</v>
      </c>
      <c r="H8635" s="126"/>
      <c r="I8635" s="130" t="s">
        <v>18393</v>
      </c>
      <c r="J8635" s="126"/>
      <c r="K8635" s="126"/>
      <c r="L8635" s="126"/>
      <c r="M8635" s="126"/>
      <c r="N8635" s="226">
        <v>393.62</v>
      </c>
      <c r="O8635" s="226">
        <v>0</v>
      </c>
      <c r="P8635" s="126" t="s">
        <v>1331</v>
      </c>
    </row>
    <row r="8636" spans="1:16" ht="102">
      <c r="A8636" s="126">
        <v>513</v>
      </c>
      <c r="B8636" s="126"/>
      <c r="C8636" s="127" t="s">
        <v>201</v>
      </c>
      <c r="D8636" s="204">
        <v>43097</v>
      </c>
      <c r="E8636" s="126" t="s">
        <v>15637</v>
      </c>
      <c r="F8636" s="126" t="s">
        <v>15</v>
      </c>
      <c r="G8636" s="126">
        <v>4133</v>
      </c>
      <c r="H8636" s="126"/>
      <c r="I8636" s="130" t="s">
        <v>18394</v>
      </c>
      <c r="J8636" s="126"/>
      <c r="K8636" s="126"/>
      <c r="L8636" s="126"/>
      <c r="M8636" s="126"/>
      <c r="N8636" s="226">
        <v>322.33999999999997</v>
      </c>
      <c r="O8636" s="226">
        <v>0</v>
      </c>
      <c r="P8636" s="126" t="s">
        <v>1331</v>
      </c>
    </row>
    <row r="8637" spans="1:16" ht="102">
      <c r="A8637" s="126">
        <v>513</v>
      </c>
      <c r="B8637" s="126"/>
      <c r="C8637" s="127" t="s">
        <v>201</v>
      </c>
      <c r="D8637" s="204">
        <v>43097</v>
      </c>
      <c r="E8637" s="126" t="s">
        <v>15638</v>
      </c>
      <c r="F8637" s="126" t="s">
        <v>15</v>
      </c>
      <c r="G8637" s="126">
        <v>4039</v>
      </c>
      <c r="H8637" s="126"/>
      <c r="I8637" s="130" t="s">
        <v>18395</v>
      </c>
      <c r="J8637" s="126"/>
      <c r="K8637" s="126"/>
      <c r="L8637" s="126"/>
      <c r="M8637" s="126"/>
      <c r="N8637" s="226">
        <v>502.07</v>
      </c>
      <c r="O8637" s="226">
        <v>0</v>
      </c>
      <c r="P8637" s="126" t="s">
        <v>1331</v>
      </c>
    </row>
    <row r="8638" spans="1:16" ht="89.25">
      <c r="A8638" s="126">
        <v>513</v>
      </c>
      <c r="B8638" s="126"/>
      <c r="C8638" s="127" t="s">
        <v>201</v>
      </c>
      <c r="D8638" s="204">
        <v>43097</v>
      </c>
      <c r="E8638" s="126" t="s">
        <v>15639</v>
      </c>
      <c r="F8638" s="126" t="s">
        <v>15</v>
      </c>
      <c r="G8638" s="126">
        <v>4058</v>
      </c>
      <c r="H8638" s="126"/>
      <c r="I8638" s="130" t="s">
        <v>18396</v>
      </c>
      <c r="J8638" s="126"/>
      <c r="K8638" s="126"/>
      <c r="L8638" s="126"/>
      <c r="M8638" s="126"/>
      <c r="N8638" s="226">
        <v>487.39</v>
      </c>
      <c r="O8638" s="226">
        <v>0</v>
      </c>
      <c r="P8638" s="126" t="s">
        <v>1331</v>
      </c>
    </row>
    <row r="8639" spans="1:16" ht="102">
      <c r="A8639" s="126">
        <v>513</v>
      </c>
      <c r="B8639" s="126"/>
      <c r="C8639" s="127" t="s">
        <v>201</v>
      </c>
      <c r="D8639" s="204">
        <v>43097</v>
      </c>
      <c r="E8639" s="126" t="s">
        <v>15640</v>
      </c>
      <c r="F8639" s="126" t="s">
        <v>15</v>
      </c>
      <c r="G8639" s="126">
        <v>4052</v>
      </c>
      <c r="H8639" s="126"/>
      <c r="I8639" s="130" t="s">
        <v>18397</v>
      </c>
      <c r="J8639" s="126"/>
      <c r="K8639" s="126"/>
      <c r="L8639" s="126"/>
      <c r="M8639" s="126"/>
      <c r="N8639" s="226">
        <v>116326.38</v>
      </c>
      <c r="O8639" s="226">
        <v>0</v>
      </c>
      <c r="P8639" s="126" t="s">
        <v>1331</v>
      </c>
    </row>
    <row r="8640" spans="1:16" ht="102">
      <c r="A8640" s="126">
        <v>513</v>
      </c>
      <c r="B8640" s="126"/>
      <c r="C8640" s="127" t="s">
        <v>201</v>
      </c>
      <c r="D8640" s="204">
        <v>43097</v>
      </c>
      <c r="E8640" s="126" t="s">
        <v>15641</v>
      </c>
      <c r="F8640" s="126" t="s">
        <v>15</v>
      </c>
      <c r="G8640" s="126">
        <v>4054</v>
      </c>
      <c r="H8640" s="126"/>
      <c r="I8640" s="130" t="s">
        <v>18398</v>
      </c>
      <c r="J8640" s="126"/>
      <c r="K8640" s="126"/>
      <c r="L8640" s="126"/>
      <c r="M8640" s="126"/>
      <c r="N8640" s="226">
        <v>418.11</v>
      </c>
      <c r="O8640" s="226">
        <v>0</v>
      </c>
      <c r="P8640" s="126" t="s">
        <v>1331</v>
      </c>
    </row>
    <row r="8641" spans="1:16" ht="102">
      <c r="A8641" s="126">
        <v>513</v>
      </c>
      <c r="B8641" s="126"/>
      <c r="C8641" s="127" t="s">
        <v>201</v>
      </c>
      <c r="D8641" s="204">
        <v>43097</v>
      </c>
      <c r="E8641" s="126" t="s">
        <v>15642</v>
      </c>
      <c r="F8641" s="126" t="s">
        <v>15</v>
      </c>
      <c r="G8641" s="126">
        <v>4056</v>
      </c>
      <c r="H8641" s="126"/>
      <c r="I8641" s="130" t="s">
        <v>18399</v>
      </c>
      <c r="J8641" s="126"/>
      <c r="K8641" s="126"/>
      <c r="L8641" s="126"/>
      <c r="M8641" s="126"/>
      <c r="N8641" s="226">
        <v>365.56</v>
      </c>
      <c r="O8641" s="226">
        <v>0</v>
      </c>
      <c r="P8641" s="126" t="s">
        <v>1331</v>
      </c>
    </row>
    <row r="8642" spans="1:16" ht="89.25">
      <c r="A8642" s="126">
        <v>513</v>
      </c>
      <c r="B8642" s="126"/>
      <c r="C8642" s="127" t="s">
        <v>201</v>
      </c>
      <c r="D8642" s="204">
        <v>43097</v>
      </c>
      <c r="E8642" s="126" t="s">
        <v>15643</v>
      </c>
      <c r="F8642" s="126" t="s">
        <v>15</v>
      </c>
      <c r="G8642" s="126">
        <v>4059</v>
      </c>
      <c r="H8642" s="126"/>
      <c r="I8642" s="130" t="s">
        <v>18400</v>
      </c>
      <c r="J8642" s="126"/>
      <c r="K8642" s="126"/>
      <c r="L8642" s="126"/>
      <c r="M8642" s="126"/>
      <c r="N8642" s="226">
        <v>317.81</v>
      </c>
      <c r="O8642" s="226">
        <v>0</v>
      </c>
      <c r="P8642" s="126" t="s">
        <v>1331</v>
      </c>
    </row>
    <row r="8643" spans="1:16" ht="102">
      <c r="A8643" s="126">
        <v>513</v>
      </c>
      <c r="B8643" s="126"/>
      <c r="C8643" s="127" t="s">
        <v>201</v>
      </c>
      <c r="D8643" s="204">
        <v>43097</v>
      </c>
      <c r="E8643" s="126" t="s">
        <v>15644</v>
      </c>
      <c r="F8643" s="126" t="s">
        <v>15</v>
      </c>
      <c r="G8643" s="126">
        <v>4055</v>
      </c>
      <c r="H8643" s="126"/>
      <c r="I8643" s="130" t="s">
        <v>18401</v>
      </c>
      <c r="J8643" s="126"/>
      <c r="K8643" s="126"/>
      <c r="L8643" s="126"/>
      <c r="M8643" s="126"/>
      <c r="N8643" s="226">
        <v>20583.21</v>
      </c>
      <c r="O8643" s="226">
        <v>0</v>
      </c>
      <c r="P8643" s="126" t="s">
        <v>1331</v>
      </c>
    </row>
    <row r="8644" spans="1:16" ht="89.25">
      <c r="A8644" s="126">
        <v>513</v>
      </c>
      <c r="B8644" s="126"/>
      <c r="C8644" s="127" t="s">
        <v>201</v>
      </c>
      <c r="D8644" s="204">
        <v>43097</v>
      </c>
      <c r="E8644" s="126" t="s">
        <v>15645</v>
      </c>
      <c r="F8644" s="126" t="s">
        <v>15</v>
      </c>
      <c r="G8644" s="126">
        <v>4060</v>
      </c>
      <c r="H8644" s="126"/>
      <c r="I8644" s="130" t="s">
        <v>18402</v>
      </c>
      <c r="J8644" s="126"/>
      <c r="K8644" s="126"/>
      <c r="L8644" s="126"/>
      <c r="M8644" s="126"/>
      <c r="N8644" s="226">
        <v>408.57</v>
      </c>
      <c r="O8644" s="226">
        <v>0</v>
      </c>
      <c r="P8644" s="126" t="s">
        <v>1331</v>
      </c>
    </row>
    <row r="8645" spans="1:16" ht="89.25">
      <c r="A8645" s="126">
        <v>513</v>
      </c>
      <c r="B8645" s="126"/>
      <c r="C8645" s="127" t="s">
        <v>201</v>
      </c>
      <c r="D8645" s="204">
        <v>43097</v>
      </c>
      <c r="E8645" s="126" t="s">
        <v>15646</v>
      </c>
      <c r="F8645" s="126" t="s">
        <v>15</v>
      </c>
      <c r="G8645" s="126">
        <v>4043</v>
      </c>
      <c r="H8645" s="126"/>
      <c r="I8645" s="130" t="s">
        <v>18403</v>
      </c>
      <c r="J8645" s="126"/>
      <c r="K8645" s="126"/>
      <c r="L8645" s="126"/>
      <c r="M8645" s="126"/>
      <c r="N8645" s="226">
        <v>534.04</v>
      </c>
      <c r="O8645" s="226">
        <v>0</v>
      </c>
      <c r="P8645" s="126" t="s">
        <v>1331</v>
      </c>
    </row>
    <row r="8646" spans="1:16" ht="102">
      <c r="A8646" s="126">
        <v>513</v>
      </c>
      <c r="B8646" s="126"/>
      <c r="C8646" s="127" t="s">
        <v>201</v>
      </c>
      <c r="D8646" s="204">
        <v>43097</v>
      </c>
      <c r="E8646" s="126" t="s">
        <v>15647</v>
      </c>
      <c r="F8646" s="126" t="s">
        <v>15</v>
      </c>
      <c r="G8646" s="126">
        <v>4046</v>
      </c>
      <c r="H8646" s="126"/>
      <c r="I8646" s="130" t="s">
        <v>18404</v>
      </c>
      <c r="J8646" s="126"/>
      <c r="K8646" s="126"/>
      <c r="L8646" s="126"/>
      <c r="M8646" s="126"/>
      <c r="N8646" s="226">
        <v>307.32</v>
      </c>
      <c r="O8646" s="226">
        <v>0</v>
      </c>
      <c r="P8646" s="126" t="s">
        <v>1331</v>
      </c>
    </row>
    <row r="8647" spans="1:16" ht="102">
      <c r="A8647" s="126">
        <v>513</v>
      </c>
      <c r="B8647" s="126"/>
      <c r="C8647" s="127" t="s">
        <v>201</v>
      </c>
      <c r="D8647" s="204">
        <v>43097</v>
      </c>
      <c r="E8647" s="126" t="s">
        <v>15648</v>
      </c>
      <c r="F8647" s="126" t="s">
        <v>15</v>
      </c>
      <c r="G8647" s="126">
        <v>4053</v>
      </c>
      <c r="H8647" s="126"/>
      <c r="I8647" s="130" t="s">
        <v>18405</v>
      </c>
      <c r="J8647" s="126"/>
      <c r="K8647" s="126"/>
      <c r="L8647" s="126"/>
      <c r="M8647" s="126"/>
      <c r="N8647" s="226">
        <v>103095.09</v>
      </c>
      <c r="O8647" s="226">
        <v>0</v>
      </c>
      <c r="P8647" s="126" t="s">
        <v>1331</v>
      </c>
    </row>
    <row r="8648" spans="1:16" ht="89.25">
      <c r="A8648" s="126">
        <v>594</v>
      </c>
      <c r="B8648" s="126"/>
      <c r="C8648" s="127" t="s">
        <v>113</v>
      </c>
      <c r="D8648" s="204">
        <v>43097</v>
      </c>
      <c r="E8648" s="126" t="s">
        <v>15649</v>
      </c>
      <c r="F8648" s="126" t="s">
        <v>15</v>
      </c>
      <c r="G8648" s="126">
        <v>4135</v>
      </c>
      <c r="H8648" s="126"/>
      <c r="I8648" s="130" t="s">
        <v>18406</v>
      </c>
      <c r="J8648" s="126"/>
      <c r="K8648" s="126"/>
      <c r="L8648" s="126"/>
      <c r="M8648" s="126"/>
      <c r="N8648" s="226">
        <v>1779.47</v>
      </c>
      <c r="O8648" s="226">
        <v>0</v>
      </c>
      <c r="P8648" s="126" t="s">
        <v>1331</v>
      </c>
    </row>
    <row r="8649" spans="1:16" ht="89.25">
      <c r="A8649" s="126">
        <v>197</v>
      </c>
      <c r="B8649" s="126"/>
      <c r="C8649" s="127" t="s">
        <v>755</v>
      </c>
      <c r="D8649" s="204">
        <v>43097</v>
      </c>
      <c r="E8649" s="126" t="s">
        <v>15650</v>
      </c>
      <c r="F8649" s="126" t="s">
        <v>15</v>
      </c>
      <c r="G8649" s="126">
        <v>4136</v>
      </c>
      <c r="H8649" s="126"/>
      <c r="I8649" s="130" t="s">
        <v>18407</v>
      </c>
      <c r="J8649" s="126"/>
      <c r="K8649" s="126"/>
      <c r="L8649" s="126"/>
      <c r="M8649" s="126"/>
      <c r="N8649" s="226">
        <v>312.39</v>
      </c>
      <c r="O8649" s="226">
        <v>0</v>
      </c>
      <c r="P8649" s="126" t="s">
        <v>1331</v>
      </c>
    </row>
    <row r="8650" spans="1:16" ht="51">
      <c r="A8650" s="126">
        <v>16</v>
      </c>
      <c r="B8650" s="126"/>
      <c r="C8650" s="127" t="s">
        <v>693</v>
      </c>
      <c r="D8650" s="204">
        <v>43097</v>
      </c>
      <c r="E8650" s="126" t="s">
        <v>15651</v>
      </c>
      <c r="F8650" s="126" t="s">
        <v>15</v>
      </c>
      <c r="G8650" s="126">
        <v>4140</v>
      </c>
      <c r="H8650" s="126"/>
      <c r="I8650" s="130" t="s">
        <v>18408</v>
      </c>
      <c r="J8650" s="126"/>
      <c r="K8650" s="126"/>
      <c r="L8650" s="126"/>
      <c r="M8650" s="126"/>
      <c r="N8650" s="226">
        <v>1349.56</v>
      </c>
      <c r="O8650" s="226">
        <v>0</v>
      </c>
      <c r="P8650" s="126" t="s">
        <v>1331</v>
      </c>
    </row>
    <row r="8651" spans="1:16" ht="89.25">
      <c r="A8651" s="126">
        <v>25</v>
      </c>
      <c r="B8651" s="126"/>
      <c r="C8651" s="127" t="s">
        <v>695</v>
      </c>
      <c r="D8651" s="204">
        <v>43097</v>
      </c>
      <c r="E8651" s="126" t="s">
        <v>15652</v>
      </c>
      <c r="F8651" s="126" t="s">
        <v>15</v>
      </c>
      <c r="G8651" s="126">
        <v>4146</v>
      </c>
      <c r="H8651" s="126"/>
      <c r="I8651" s="130" t="s">
        <v>18409</v>
      </c>
      <c r="J8651" s="126"/>
      <c r="K8651" s="126"/>
      <c r="L8651" s="126"/>
      <c r="M8651" s="126"/>
      <c r="N8651" s="226">
        <v>318.02</v>
      </c>
      <c r="O8651" s="226">
        <v>0</v>
      </c>
      <c r="P8651" s="126" t="s">
        <v>1331</v>
      </c>
    </row>
    <row r="8652" spans="1:16" ht="76.5">
      <c r="A8652" s="126">
        <v>197</v>
      </c>
      <c r="B8652" s="126"/>
      <c r="C8652" s="127" t="s">
        <v>755</v>
      </c>
      <c r="D8652" s="204">
        <v>43097</v>
      </c>
      <c r="E8652" s="126" t="s">
        <v>15653</v>
      </c>
      <c r="F8652" s="126" t="s">
        <v>15</v>
      </c>
      <c r="G8652" s="126">
        <v>4145</v>
      </c>
      <c r="H8652" s="126"/>
      <c r="I8652" s="130" t="s">
        <v>18410</v>
      </c>
      <c r="J8652" s="126"/>
      <c r="K8652" s="126"/>
      <c r="L8652" s="126"/>
      <c r="M8652" s="126"/>
      <c r="N8652" s="226">
        <v>391.56</v>
      </c>
      <c r="O8652" s="226">
        <v>0</v>
      </c>
      <c r="P8652" s="126" t="s">
        <v>1331</v>
      </c>
    </row>
    <row r="8653" spans="1:16" ht="89.25">
      <c r="A8653" s="126">
        <v>197</v>
      </c>
      <c r="B8653" s="126"/>
      <c r="C8653" s="127" t="s">
        <v>755</v>
      </c>
      <c r="D8653" s="204">
        <v>43097</v>
      </c>
      <c r="E8653" s="126" t="s">
        <v>15654</v>
      </c>
      <c r="F8653" s="126" t="s">
        <v>15</v>
      </c>
      <c r="G8653" s="126">
        <v>4144</v>
      </c>
      <c r="H8653" s="126"/>
      <c r="I8653" s="130" t="s">
        <v>18411</v>
      </c>
      <c r="J8653" s="126"/>
      <c r="K8653" s="126"/>
      <c r="L8653" s="126"/>
      <c r="M8653" s="126"/>
      <c r="N8653" s="226">
        <v>346.28</v>
      </c>
      <c r="O8653" s="226">
        <v>0</v>
      </c>
      <c r="P8653" s="126" t="s">
        <v>1331</v>
      </c>
    </row>
    <row r="8654" spans="1:16" ht="102">
      <c r="A8654" s="126">
        <v>513</v>
      </c>
      <c r="B8654" s="126"/>
      <c r="C8654" s="127" t="s">
        <v>201</v>
      </c>
      <c r="D8654" s="204">
        <v>43097</v>
      </c>
      <c r="E8654" s="126" t="s">
        <v>15655</v>
      </c>
      <c r="F8654" s="126" t="s">
        <v>15</v>
      </c>
      <c r="G8654" s="126">
        <v>4057</v>
      </c>
      <c r="H8654" s="126"/>
      <c r="I8654" s="130" t="s">
        <v>18412</v>
      </c>
      <c r="J8654" s="126"/>
      <c r="K8654" s="126"/>
      <c r="L8654" s="126"/>
      <c r="M8654" s="126"/>
      <c r="N8654" s="226">
        <v>815.16</v>
      </c>
      <c r="O8654" s="226">
        <v>0</v>
      </c>
      <c r="P8654" s="126" t="s">
        <v>1331</v>
      </c>
    </row>
    <row r="8655" spans="1:16" ht="89.25">
      <c r="A8655" s="126">
        <v>119</v>
      </c>
      <c r="B8655" s="126"/>
      <c r="C8655" s="127" t="s">
        <v>724</v>
      </c>
      <c r="D8655" s="204">
        <v>43097</v>
      </c>
      <c r="E8655" s="126" t="s">
        <v>15656</v>
      </c>
      <c r="F8655" s="126" t="s">
        <v>15</v>
      </c>
      <c r="G8655" s="126">
        <v>4119</v>
      </c>
      <c r="H8655" s="126"/>
      <c r="I8655" s="130" t="s">
        <v>18413</v>
      </c>
      <c r="J8655" s="126"/>
      <c r="K8655" s="126"/>
      <c r="L8655" s="126"/>
      <c r="M8655" s="126"/>
      <c r="N8655" s="226">
        <v>518.05999999999995</v>
      </c>
      <c r="O8655" s="226">
        <v>0</v>
      </c>
      <c r="P8655" s="126" t="s">
        <v>1331</v>
      </c>
    </row>
    <row r="8656" spans="1:16" ht="89.25">
      <c r="A8656" s="126">
        <v>20</v>
      </c>
      <c r="B8656" s="126"/>
      <c r="C8656" s="127" t="s">
        <v>694</v>
      </c>
      <c r="D8656" s="204">
        <v>43097</v>
      </c>
      <c r="E8656" s="126" t="s">
        <v>15657</v>
      </c>
      <c r="F8656" s="126" t="s">
        <v>15</v>
      </c>
      <c r="G8656" s="126">
        <v>4137</v>
      </c>
      <c r="H8656" s="126"/>
      <c r="I8656" s="130" t="s">
        <v>18414</v>
      </c>
      <c r="J8656" s="126"/>
      <c r="K8656" s="126"/>
      <c r="L8656" s="126"/>
      <c r="M8656" s="126"/>
      <c r="N8656" s="226">
        <v>803.02</v>
      </c>
      <c r="O8656" s="226">
        <v>0</v>
      </c>
      <c r="P8656" s="126" t="s">
        <v>1331</v>
      </c>
    </row>
    <row r="8657" spans="1:16" ht="89.25">
      <c r="A8657" s="126">
        <v>25</v>
      </c>
      <c r="B8657" s="126"/>
      <c r="C8657" s="127" t="s">
        <v>695</v>
      </c>
      <c r="D8657" s="204">
        <v>43097</v>
      </c>
      <c r="E8657" s="126" t="s">
        <v>15658</v>
      </c>
      <c r="F8657" s="126" t="s">
        <v>15</v>
      </c>
      <c r="G8657" s="126">
        <v>4138</v>
      </c>
      <c r="H8657" s="126"/>
      <c r="I8657" s="130" t="s">
        <v>18415</v>
      </c>
      <c r="J8657" s="126"/>
      <c r="K8657" s="126"/>
      <c r="L8657" s="126"/>
      <c r="M8657" s="126"/>
      <c r="N8657" s="226">
        <v>275.76</v>
      </c>
      <c r="O8657" s="226">
        <v>0</v>
      </c>
      <c r="P8657" s="126" t="s">
        <v>1331</v>
      </c>
    </row>
    <row r="8658" spans="1:16" ht="51">
      <c r="A8658" s="126">
        <v>16</v>
      </c>
      <c r="B8658" s="126"/>
      <c r="C8658" s="127" t="s">
        <v>693</v>
      </c>
      <c r="D8658" s="204">
        <v>43097</v>
      </c>
      <c r="E8658" s="126" t="s">
        <v>15659</v>
      </c>
      <c r="F8658" s="126" t="s">
        <v>15</v>
      </c>
      <c r="G8658" s="126">
        <v>4139</v>
      </c>
      <c r="H8658" s="126"/>
      <c r="I8658" s="130" t="s">
        <v>18416</v>
      </c>
      <c r="J8658" s="126"/>
      <c r="K8658" s="126"/>
      <c r="L8658" s="126"/>
      <c r="M8658" s="126"/>
      <c r="N8658" s="226">
        <v>675.22</v>
      </c>
      <c r="O8658" s="226">
        <v>0</v>
      </c>
      <c r="P8658" s="126" t="s">
        <v>1331</v>
      </c>
    </row>
    <row r="8659" spans="1:16" ht="89.25">
      <c r="A8659" s="126">
        <v>197</v>
      </c>
      <c r="B8659" s="126"/>
      <c r="C8659" s="127" t="s">
        <v>755</v>
      </c>
      <c r="D8659" s="204">
        <v>43097</v>
      </c>
      <c r="E8659" s="126" t="s">
        <v>15660</v>
      </c>
      <c r="F8659" s="126" t="s">
        <v>15</v>
      </c>
      <c r="G8659" s="126">
        <v>4143</v>
      </c>
      <c r="H8659" s="126"/>
      <c r="I8659" s="130" t="s">
        <v>18417</v>
      </c>
      <c r="J8659" s="126"/>
      <c r="K8659" s="126"/>
      <c r="L8659" s="126"/>
      <c r="M8659" s="126"/>
      <c r="N8659" s="226">
        <v>381.13</v>
      </c>
      <c r="O8659" s="226">
        <v>0</v>
      </c>
      <c r="P8659" s="126" t="s">
        <v>1331</v>
      </c>
    </row>
    <row r="8660" spans="1:16" ht="76.5">
      <c r="A8660" s="126">
        <v>376</v>
      </c>
      <c r="B8660" s="126"/>
      <c r="C8660" s="127" t="s">
        <v>1276</v>
      </c>
      <c r="D8660" s="204">
        <v>43097</v>
      </c>
      <c r="E8660" s="126" t="s">
        <v>15661</v>
      </c>
      <c r="F8660" s="126" t="s">
        <v>15</v>
      </c>
      <c r="G8660" s="126">
        <v>4120</v>
      </c>
      <c r="H8660" s="126"/>
      <c r="I8660" s="130" t="s">
        <v>18418</v>
      </c>
      <c r="J8660" s="126"/>
      <c r="K8660" s="126"/>
      <c r="L8660" s="126"/>
      <c r="M8660" s="126"/>
      <c r="N8660" s="226">
        <v>1262.0899999999999</v>
      </c>
      <c r="O8660" s="226">
        <v>0</v>
      </c>
      <c r="P8660" s="126" t="s">
        <v>1331</v>
      </c>
    </row>
    <row r="8661" spans="1:16" ht="89.25">
      <c r="A8661" s="126">
        <v>10</v>
      </c>
      <c r="B8661" s="126"/>
      <c r="C8661" s="127" t="s">
        <v>691</v>
      </c>
      <c r="D8661" s="204">
        <v>43097</v>
      </c>
      <c r="E8661" s="126" t="s">
        <v>15662</v>
      </c>
      <c r="F8661" s="126" t="s">
        <v>15</v>
      </c>
      <c r="G8661" s="126">
        <v>3989</v>
      </c>
      <c r="H8661" s="126"/>
      <c r="I8661" s="130" t="s">
        <v>18419</v>
      </c>
      <c r="J8661" s="126"/>
      <c r="K8661" s="126"/>
      <c r="L8661" s="126"/>
      <c r="M8661" s="126"/>
      <c r="N8661" s="226">
        <v>345.46</v>
      </c>
      <c r="O8661" s="226">
        <v>0</v>
      </c>
      <c r="P8661" s="126" t="s">
        <v>1331</v>
      </c>
    </row>
    <row r="8662" spans="1:16" ht="89.25">
      <c r="A8662" s="126">
        <v>10</v>
      </c>
      <c r="B8662" s="126"/>
      <c r="C8662" s="127" t="s">
        <v>691</v>
      </c>
      <c r="D8662" s="204">
        <v>43097</v>
      </c>
      <c r="E8662" s="126" t="s">
        <v>15663</v>
      </c>
      <c r="F8662" s="126" t="s">
        <v>15</v>
      </c>
      <c r="G8662" s="126">
        <v>3990</v>
      </c>
      <c r="H8662" s="126"/>
      <c r="I8662" s="130" t="s">
        <v>18420</v>
      </c>
      <c r="J8662" s="126"/>
      <c r="K8662" s="126"/>
      <c r="L8662" s="126"/>
      <c r="M8662" s="126"/>
      <c r="N8662" s="226">
        <v>310.06</v>
      </c>
      <c r="O8662" s="226">
        <v>0</v>
      </c>
      <c r="P8662" s="126" t="s">
        <v>1331</v>
      </c>
    </row>
    <row r="8663" spans="1:16" ht="51">
      <c r="A8663" s="126">
        <v>513</v>
      </c>
      <c r="B8663" s="126"/>
      <c r="C8663" s="127" t="s">
        <v>201</v>
      </c>
      <c r="D8663" s="204">
        <v>43097</v>
      </c>
      <c r="E8663" s="126" t="s">
        <v>15664</v>
      </c>
      <c r="F8663" s="126" t="s">
        <v>15</v>
      </c>
      <c r="G8663" s="126">
        <v>630127</v>
      </c>
      <c r="H8663" s="126"/>
      <c r="I8663" s="130" t="s">
        <v>8591</v>
      </c>
      <c r="J8663" s="126"/>
      <c r="K8663" s="126"/>
      <c r="L8663" s="126"/>
      <c r="M8663" s="126"/>
      <c r="N8663" s="226">
        <v>50</v>
      </c>
      <c r="O8663" s="226">
        <v>0</v>
      </c>
      <c r="P8663" s="126" t="s">
        <v>1331</v>
      </c>
    </row>
    <row r="8664" spans="1:16" ht="51">
      <c r="A8664" s="126">
        <v>513</v>
      </c>
      <c r="B8664" s="126"/>
      <c r="C8664" s="127" t="s">
        <v>201</v>
      </c>
      <c r="D8664" s="204">
        <v>43097</v>
      </c>
      <c r="E8664" s="126" t="s">
        <v>15665</v>
      </c>
      <c r="F8664" s="126" t="s">
        <v>15</v>
      </c>
      <c r="G8664" s="126">
        <v>630228</v>
      </c>
      <c r="H8664" s="126"/>
      <c r="I8664" s="130" t="s">
        <v>18421</v>
      </c>
      <c r="J8664" s="126"/>
      <c r="K8664" s="126"/>
      <c r="L8664" s="126"/>
      <c r="M8664" s="126"/>
      <c r="N8664" s="226">
        <v>50</v>
      </c>
      <c r="O8664" s="226">
        <v>0</v>
      </c>
      <c r="P8664" s="126" t="s">
        <v>1331</v>
      </c>
    </row>
    <row r="8665" spans="1:16" ht="51">
      <c r="A8665" s="126" t="s">
        <v>621</v>
      </c>
      <c r="B8665" s="126"/>
      <c r="C8665" s="127" t="s">
        <v>715</v>
      </c>
      <c r="D8665" s="204">
        <v>43098</v>
      </c>
      <c r="E8665" s="126" t="s">
        <v>15666</v>
      </c>
      <c r="F8665" s="126" t="s">
        <v>6</v>
      </c>
      <c r="G8665" s="126">
        <v>630437</v>
      </c>
      <c r="H8665" s="126"/>
      <c r="I8665" s="130" t="s">
        <v>18422</v>
      </c>
      <c r="J8665" s="126"/>
      <c r="K8665" s="126"/>
      <c r="L8665" s="126"/>
      <c r="M8665" s="126"/>
      <c r="N8665" s="226">
        <v>0</v>
      </c>
      <c r="O8665" s="226">
        <v>136503.28</v>
      </c>
      <c r="P8665" s="126" t="s">
        <v>1331</v>
      </c>
    </row>
    <row r="8666" spans="1:16" ht="51">
      <c r="A8666" s="126" t="s">
        <v>621</v>
      </c>
      <c r="B8666" s="126"/>
      <c r="C8666" s="127" t="s">
        <v>715</v>
      </c>
      <c r="D8666" s="204">
        <v>43098</v>
      </c>
      <c r="E8666" s="126" t="s">
        <v>15667</v>
      </c>
      <c r="F8666" s="126" t="s">
        <v>6</v>
      </c>
      <c r="G8666" s="126">
        <v>630438</v>
      </c>
      <c r="H8666" s="126"/>
      <c r="I8666" s="130" t="s">
        <v>18423</v>
      </c>
      <c r="J8666" s="126"/>
      <c r="K8666" s="126"/>
      <c r="L8666" s="126"/>
      <c r="M8666" s="126"/>
      <c r="N8666" s="226">
        <v>0</v>
      </c>
      <c r="O8666" s="226">
        <v>29964.54</v>
      </c>
      <c r="P8666" s="126" t="s">
        <v>1331</v>
      </c>
    </row>
    <row r="8667" spans="1:16" ht="63.75">
      <c r="A8667" s="126" t="s">
        <v>621</v>
      </c>
      <c r="B8667" s="126"/>
      <c r="C8667" s="127" t="s">
        <v>715</v>
      </c>
      <c r="D8667" s="204">
        <v>43098</v>
      </c>
      <c r="E8667" s="126" t="s">
        <v>15668</v>
      </c>
      <c r="F8667" s="126" t="s">
        <v>6</v>
      </c>
      <c r="G8667" s="126">
        <v>630721</v>
      </c>
      <c r="H8667" s="126"/>
      <c r="I8667" s="130" t="s">
        <v>18424</v>
      </c>
      <c r="J8667" s="126"/>
      <c r="K8667" s="126"/>
      <c r="L8667" s="126"/>
      <c r="M8667" s="126"/>
      <c r="N8667" s="226">
        <v>0</v>
      </c>
      <c r="O8667" s="226">
        <v>178103.34</v>
      </c>
      <c r="P8667" s="126" t="s">
        <v>1331</v>
      </c>
    </row>
    <row r="8668" spans="1:16" ht="76.5">
      <c r="A8668" s="126" t="s">
        <v>621</v>
      </c>
      <c r="B8668" s="126"/>
      <c r="C8668" s="127" t="s">
        <v>715</v>
      </c>
      <c r="D8668" s="204">
        <v>43098</v>
      </c>
      <c r="E8668" s="126" t="s">
        <v>15669</v>
      </c>
      <c r="F8668" s="126" t="s">
        <v>6</v>
      </c>
      <c r="G8668" s="126">
        <v>630840</v>
      </c>
      <c r="H8668" s="126"/>
      <c r="I8668" s="130" t="s">
        <v>18425</v>
      </c>
      <c r="J8668" s="126"/>
      <c r="K8668" s="126"/>
      <c r="L8668" s="126"/>
      <c r="M8668" s="126"/>
      <c r="N8668" s="226">
        <v>0</v>
      </c>
      <c r="O8668" s="226">
        <v>368954.26</v>
      </c>
      <c r="P8668" s="126" t="s">
        <v>1331</v>
      </c>
    </row>
    <row r="8669" spans="1:16" ht="76.5">
      <c r="A8669" s="126" t="s">
        <v>621</v>
      </c>
      <c r="B8669" s="126"/>
      <c r="C8669" s="127" t="s">
        <v>715</v>
      </c>
      <c r="D8669" s="204">
        <v>43098</v>
      </c>
      <c r="E8669" s="126" t="s">
        <v>15670</v>
      </c>
      <c r="F8669" s="126" t="s">
        <v>6</v>
      </c>
      <c r="G8669" s="126">
        <v>630847</v>
      </c>
      <c r="H8669" s="126"/>
      <c r="I8669" s="130" t="s">
        <v>18426</v>
      </c>
      <c r="J8669" s="126"/>
      <c r="K8669" s="126"/>
      <c r="L8669" s="126"/>
      <c r="M8669" s="126"/>
      <c r="N8669" s="226">
        <v>0</v>
      </c>
      <c r="O8669" s="226">
        <v>430358.65</v>
      </c>
      <c r="P8669" s="126" t="s">
        <v>1331</v>
      </c>
    </row>
    <row r="8670" spans="1:16" ht="76.5">
      <c r="A8670" s="126" t="s">
        <v>621</v>
      </c>
      <c r="B8670" s="126"/>
      <c r="C8670" s="127" t="s">
        <v>715</v>
      </c>
      <c r="D8670" s="204">
        <v>43098</v>
      </c>
      <c r="E8670" s="126" t="s">
        <v>15671</v>
      </c>
      <c r="F8670" s="126" t="s">
        <v>6</v>
      </c>
      <c r="G8670" s="126">
        <v>630945</v>
      </c>
      <c r="H8670" s="126"/>
      <c r="I8670" s="130" t="s">
        <v>18427</v>
      </c>
      <c r="J8670" s="126"/>
      <c r="K8670" s="126"/>
      <c r="L8670" s="126"/>
      <c r="M8670" s="126"/>
      <c r="N8670" s="226">
        <v>0</v>
      </c>
      <c r="O8670" s="226">
        <v>605695.88</v>
      </c>
      <c r="P8670" s="126" t="s">
        <v>1331</v>
      </c>
    </row>
    <row r="8671" spans="1:16" ht="76.5">
      <c r="A8671" s="126" t="s">
        <v>621</v>
      </c>
      <c r="B8671" s="126"/>
      <c r="C8671" s="127" t="s">
        <v>715</v>
      </c>
      <c r="D8671" s="204">
        <v>43098</v>
      </c>
      <c r="E8671" s="126" t="s">
        <v>15672</v>
      </c>
      <c r="F8671" s="126" t="s">
        <v>6</v>
      </c>
      <c r="G8671" s="126">
        <v>631047</v>
      </c>
      <c r="H8671" s="126"/>
      <c r="I8671" s="130" t="s">
        <v>18428</v>
      </c>
      <c r="J8671" s="126"/>
      <c r="K8671" s="126"/>
      <c r="L8671" s="126"/>
      <c r="M8671" s="126"/>
      <c r="N8671" s="226">
        <v>0</v>
      </c>
      <c r="O8671" s="226">
        <v>1113860.93</v>
      </c>
      <c r="P8671" s="126" t="s">
        <v>1331</v>
      </c>
    </row>
    <row r="8672" spans="1:16" ht="63.75">
      <c r="A8672" s="126" t="s">
        <v>621</v>
      </c>
      <c r="B8672" s="126"/>
      <c r="C8672" s="127" t="s">
        <v>715</v>
      </c>
      <c r="D8672" s="204">
        <v>43098</v>
      </c>
      <c r="E8672" s="126" t="s">
        <v>15673</v>
      </c>
      <c r="F8672" s="126" t="s">
        <v>6</v>
      </c>
      <c r="G8672" s="126">
        <v>631158</v>
      </c>
      <c r="H8672" s="126"/>
      <c r="I8672" s="130" t="s">
        <v>18429</v>
      </c>
      <c r="J8672" s="126"/>
      <c r="K8672" s="126"/>
      <c r="L8672" s="126"/>
      <c r="M8672" s="126"/>
      <c r="N8672" s="226">
        <v>0</v>
      </c>
      <c r="O8672" s="226">
        <v>191102.56</v>
      </c>
      <c r="P8672" s="126" t="s">
        <v>1331</v>
      </c>
    </row>
    <row r="8673" spans="1:16" ht="63.75">
      <c r="A8673" s="126" t="s">
        <v>621</v>
      </c>
      <c r="B8673" s="126"/>
      <c r="C8673" s="127" t="s">
        <v>715</v>
      </c>
      <c r="D8673" s="204">
        <v>43098</v>
      </c>
      <c r="E8673" s="126" t="s">
        <v>15674</v>
      </c>
      <c r="F8673" s="126" t="s">
        <v>6</v>
      </c>
      <c r="G8673" s="126">
        <v>631161</v>
      </c>
      <c r="H8673" s="126"/>
      <c r="I8673" s="130" t="s">
        <v>18430</v>
      </c>
      <c r="J8673" s="126"/>
      <c r="K8673" s="126"/>
      <c r="L8673" s="126"/>
      <c r="M8673" s="126"/>
      <c r="N8673" s="226">
        <v>0</v>
      </c>
      <c r="O8673" s="226">
        <v>1172836.45</v>
      </c>
      <c r="P8673" s="126" t="s">
        <v>1331</v>
      </c>
    </row>
    <row r="8674" spans="1:16" ht="63.75">
      <c r="A8674" s="126" t="s">
        <v>621</v>
      </c>
      <c r="B8674" s="126"/>
      <c r="C8674" s="127" t="s">
        <v>715</v>
      </c>
      <c r="D8674" s="204">
        <v>43098</v>
      </c>
      <c r="E8674" s="126" t="s">
        <v>15675</v>
      </c>
      <c r="F8674" s="126" t="s">
        <v>6</v>
      </c>
      <c r="G8674" s="126">
        <v>631170</v>
      </c>
      <c r="H8674" s="126"/>
      <c r="I8674" s="130" t="s">
        <v>18431</v>
      </c>
      <c r="J8674" s="126"/>
      <c r="K8674" s="126"/>
      <c r="L8674" s="126"/>
      <c r="M8674" s="126"/>
      <c r="N8674" s="226">
        <v>0</v>
      </c>
      <c r="O8674" s="226">
        <v>350948.11</v>
      </c>
      <c r="P8674" s="126" t="s">
        <v>1331</v>
      </c>
    </row>
    <row r="8675" spans="1:16" ht="63.75">
      <c r="A8675" s="126" t="s">
        <v>621</v>
      </c>
      <c r="B8675" s="126"/>
      <c r="C8675" s="127" t="s">
        <v>715</v>
      </c>
      <c r="D8675" s="204">
        <v>43098</v>
      </c>
      <c r="E8675" s="126" t="s">
        <v>15676</v>
      </c>
      <c r="F8675" s="126" t="s">
        <v>6</v>
      </c>
      <c r="G8675" s="126">
        <v>631181</v>
      </c>
      <c r="H8675" s="126"/>
      <c r="I8675" s="130" t="s">
        <v>18432</v>
      </c>
      <c r="J8675" s="126"/>
      <c r="K8675" s="126"/>
      <c r="L8675" s="126"/>
      <c r="M8675" s="126"/>
      <c r="N8675" s="226">
        <v>0</v>
      </c>
      <c r="O8675" s="226">
        <v>496955.56</v>
      </c>
      <c r="P8675" s="126" t="s">
        <v>1331</v>
      </c>
    </row>
    <row r="8676" spans="1:16" ht="38.25">
      <c r="A8676" s="126">
        <v>35</v>
      </c>
      <c r="B8676" s="126"/>
      <c r="C8676" s="127" t="s">
        <v>697</v>
      </c>
      <c r="D8676" s="204">
        <v>43098</v>
      </c>
      <c r="E8676" s="126" t="s">
        <v>15677</v>
      </c>
      <c r="F8676" s="126" t="s">
        <v>6</v>
      </c>
      <c r="G8676" s="126">
        <v>73672</v>
      </c>
      <c r="H8676" s="126"/>
      <c r="I8676" s="130" t="s">
        <v>12181</v>
      </c>
      <c r="J8676" s="126"/>
      <c r="K8676" s="126"/>
      <c r="L8676" s="126"/>
      <c r="M8676" s="126"/>
      <c r="N8676" s="226">
        <v>0</v>
      </c>
      <c r="O8676" s="226">
        <v>55990148.130000003</v>
      </c>
      <c r="P8676" s="126" t="s">
        <v>1331</v>
      </c>
    </row>
    <row r="8677" spans="1:16" ht="38.25">
      <c r="A8677" s="126">
        <v>35</v>
      </c>
      <c r="B8677" s="126"/>
      <c r="C8677" s="127" t="s">
        <v>697</v>
      </c>
      <c r="D8677" s="204">
        <v>43098</v>
      </c>
      <c r="E8677" s="126" t="s">
        <v>15678</v>
      </c>
      <c r="F8677" s="126" t="s">
        <v>6</v>
      </c>
      <c r="G8677" s="126">
        <v>73673</v>
      </c>
      <c r="H8677" s="126"/>
      <c r="I8677" s="130" t="s">
        <v>12181</v>
      </c>
      <c r="J8677" s="126"/>
      <c r="K8677" s="126"/>
      <c r="L8677" s="126"/>
      <c r="M8677" s="126"/>
      <c r="N8677" s="226">
        <v>0</v>
      </c>
      <c r="O8677" s="226">
        <v>122585711.58</v>
      </c>
      <c r="P8677" s="126" t="s">
        <v>1331</v>
      </c>
    </row>
    <row r="8678" spans="1:16" ht="63.75">
      <c r="A8678" s="126">
        <v>373</v>
      </c>
      <c r="B8678" s="126"/>
      <c r="C8678" s="127" t="s">
        <v>1273</v>
      </c>
      <c r="D8678" s="204">
        <v>43098</v>
      </c>
      <c r="E8678" s="126" t="s">
        <v>15679</v>
      </c>
      <c r="F8678" s="126" t="s">
        <v>1368</v>
      </c>
      <c r="G8678" s="126">
        <v>16175774</v>
      </c>
      <c r="H8678" s="126"/>
      <c r="I8678" s="130" t="s">
        <v>18433</v>
      </c>
      <c r="J8678" s="126"/>
      <c r="K8678" s="126"/>
      <c r="L8678" s="126"/>
      <c r="M8678" s="126"/>
      <c r="N8678" s="226">
        <v>0</v>
      </c>
      <c r="O8678" s="226">
        <v>235122.08</v>
      </c>
      <c r="P8678" s="126" t="s">
        <v>1331</v>
      </c>
    </row>
    <row r="8679" spans="1:16" ht="63.75">
      <c r="A8679" s="126">
        <v>373</v>
      </c>
      <c r="B8679" s="126"/>
      <c r="C8679" s="127" t="s">
        <v>1273</v>
      </c>
      <c r="D8679" s="204">
        <v>43098</v>
      </c>
      <c r="E8679" s="126" t="s">
        <v>15680</v>
      </c>
      <c r="F8679" s="126" t="s">
        <v>1368</v>
      </c>
      <c r="G8679" s="126">
        <v>16175775</v>
      </c>
      <c r="H8679" s="126"/>
      <c r="I8679" s="130" t="s">
        <v>18434</v>
      </c>
      <c r="J8679" s="126"/>
      <c r="K8679" s="126"/>
      <c r="L8679" s="126"/>
      <c r="M8679" s="126"/>
      <c r="N8679" s="226">
        <v>0</v>
      </c>
      <c r="O8679" s="226">
        <v>621814.11</v>
      </c>
      <c r="P8679" s="126" t="s">
        <v>1331</v>
      </c>
    </row>
    <row r="8680" spans="1:16" ht="63.75">
      <c r="A8680" s="126">
        <v>291</v>
      </c>
      <c r="B8680" s="126"/>
      <c r="C8680" s="127" t="s">
        <v>795</v>
      </c>
      <c r="D8680" s="204">
        <v>43098</v>
      </c>
      <c r="E8680" s="126" t="s">
        <v>15681</v>
      </c>
      <c r="F8680" s="126" t="s">
        <v>6</v>
      </c>
      <c r="G8680" s="126">
        <v>924723</v>
      </c>
      <c r="H8680" s="126"/>
      <c r="I8680" s="130" t="s">
        <v>18435</v>
      </c>
      <c r="J8680" s="126"/>
      <c r="K8680" s="126"/>
      <c r="L8680" s="126"/>
      <c r="M8680" s="126"/>
      <c r="N8680" s="226">
        <v>0</v>
      </c>
      <c r="O8680" s="226">
        <v>3566850</v>
      </c>
      <c r="P8680" s="126" t="s">
        <v>1331</v>
      </c>
    </row>
    <row r="8681" spans="1:16" ht="51">
      <c r="A8681" s="126">
        <v>340</v>
      </c>
      <c r="B8681" s="126"/>
      <c r="C8681" s="127" t="s">
        <v>815</v>
      </c>
      <c r="D8681" s="204">
        <v>43098</v>
      </c>
      <c r="E8681" s="126" t="s">
        <v>15682</v>
      </c>
      <c r="F8681" s="126" t="s">
        <v>6</v>
      </c>
      <c r="G8681" s="126">
        <v>925008</v>
      </c>
      <c r="H8681" s="126"/>
      <c r="I8681" s="130" t="s">
        <v>18436</v>
      </c>
      <c r="J8681" s="126"/>
      <c r="K8681" s="126"/>
      <c r="L8681" s="126"/>
      <c r="M8681" s="126"/>
      <c r="N8681" s="226">
        <v>0</v>
      </c>
      <c r="O8681" s="226">
        <v>127.79</v>
      </c>
      <c r="P8681" s="126" t="s">
        <v>1331</v>
      </c>
    </row>
    <row r="8682" spans="1:16" ht="76.5">
      <c r="A8682" s="126" t="s">
        <v>621</v>
      </c>
      <c r="B8682" s="126"/>
      <c r="C8682" s="127" t="s">
        <v>715</v>
      </c>
      <c r="D8682" s="204">
        <v>43098</v>
      </c>
      <c r="E8682" s="126" t="s">
        <v>15683</v>
      </c>
      <c r="F8682" s="126" t="s">
        <v>6</v>
      </c>
      <c r="G8682" s="126">
        <v>925241</v>
      </c>
      <c r="H8682" s="126"/>
      <c r="I8682" s="130" t="s">
        <v>18437</v>
      </c>
      <c r="J8682" s="126"/>
      <c r="K8682" s="126"/>
      <c r="L8682" s="126"/>
      <c r="M8682" s="126"/>
      <c r="N8682" s="226">
        <v>0</v>
      </c>
      <c r="O8682" s="226">
        <v>156000</v>
      </c>
      <c r="P8682" s="126" t="s">
        <v>1331</v>
      </c>
    </row>
    <row r="8683" spans="1:16" ht="76.5">
      <c r="A8683" s="126">
        <v>66</v>
      </c>
      <c r="B8683" s="126"/>
      <c r="C8683" s="127" t="s">
        <v>705</v>
      </c>
      <c r="D8683" s="204">
        <v>43098</v>
      </c>
      <c r="E8683" s="126" t="s">
        <v>15684</v>
      </c>
      <c r="F8683" s="126" t="s">
        <v>6</v>
      </c>
      <c r="G8683" s="126">
        <v>909680</v>
      </c>
      <c r="H8683" s="126"/>
      <c r="I8683" s="130" t="s">
        <v>18438</v>
      </c>
      <c r="J8683" s="126"/>
      <c r="K8683" s="126"/>
      <c r="L8683" s="126"/>
      <c r="M8683" s="126"/>
      <c r="N8683" s="226">
        <v>0</v>
      </c>
      <c r="O8683" s="226">
        <v>145225</v>
      </c>
      <c r="P8683" s="126" t="s">
        <v>1331</v>
      </c>
    </row>
    <row r="8684" spans="1:16" ht="76.5">
      <c r="A8684" s="126">
        <v>25</v>
      </c>
      <c r="B8684" s="126"/>
      <c r="C8684" s="127" t="s">
        <v>695</v>
      </c>
      <c r="D8684" s="204">
        <v>43098</v>
      </c>
      <c r="E8684" s="126" t="s">
        <v>15685</v>
      </c>
      <c r="F8684" s="126" t="s">
        <v>6</v>
      </c>
      <c r="G8684" s="126">
        <v>909751</v>
      </c>
      <c r="H8684" s="126"/>
      <c r="I8684" s="130" t="s">
        <v>18439</v>
      </c>
      <c r="J8684" s="126"/>
      <c r="K8684" s="126"/>
      <c r="L8684" s="126"/>
      <c r="M8684" s="126"/>
      <c r="N8684" s="226">
        <v>0</v>
      </c>
      <c r="O8684" s="226">
        <v>8086.52</v>
      </c>
      <c r="P8684" s="126" t="s">
        <v>1331</v>
      </c>
    </row>
    <row r="8685" spans="1:16" ht="76.5">
      <c r="A8685" s="126">
        <v>15</v>
      </c>
      <c r="B8685" s="126"/>
      <c r="C8685" s="127" t="s">
        <v>692</v>
      </c>
      <c r="D8685" s="204">
        <v>43098</v>
      </c>
      <c r="E8685" s="126" t="s">
        <v>15686</v>
      </c>
      <c r="F8685" s="126" t="s">
        <v>6</v>
      </c>
      <c r="G8685" s="126">
        <v>909774</v>
      </c>
      <c r="H8685" s="126"/>
      <c r="I8685" s="130" t="s">
        <v>18440</v>
      </c>
      <c r="J8685" s="126"/>
      <c r="K8685" s="126"/>
      <c r="L8685" s="126"/>
      <c r="M8685" s="126"/>
      <c r="N8685" s="226">
        <v>0</v>
      </c>
      <c r="O8685" s="226">
        <v>26666.959999999999</v>
      </c>
      <c r="P8685" s="126" t="s">
        <v>1331</v>
      </c>
    </row>
    <row r="8686" spans="1:16" ht="63.75">
      <c r="A8686" s="126">
        <v>25</v>
      </c>
      <c r="B8686" s="126"/>
      <c r="C8686" s="127" t="s">
        <v>695</v>
      </c>
      <c r="D8686" s="204">
        <v>43098</v>
      </c>
      <c r="E8686" s="126" t="s">
        <v>15687</v>
      </c>
      <c r="F8686" s="126" t="s">
        <v>6</v>
      </c>
      <c r="G8686" s="126">
        <v>909775</v>
      </c>
      <c r="H8686" s="126"/>
      <c r="I8686" s="130" t="s">
        <v>18441</v>
      </c>
      <c r="J8686" s="126"/>
      <c r="K8686" s="126"/>
      <c r="L8686" s="126"/>
      <c r="M8686" s="126"/>
      <c r="N8686" s="226">
        <v>0</v>
      </c>
      <c r="O8686" s="226">
        <v>0.83</v>
      </c>
      <c r="P8686" s="126" t="s">
        <v>1331</v>
      </c>
    </row>
    <row r="8687" spans="1:16" ht="76.5">
      <c r="A8687" s="126">
        <v>25</v>
      </c>
      <c r="B8687" s="126"/>
      <c r="C8687" s="127" t="s">
        <v>695</v>
      </c>
      <c r="D8687" s="204">
        <v>43098</v>
      </c>
      <c r="E8687" s="126" t="s">
        <v>15688</v>
      </c>
      <c r="F8687" s="126" t="s">
        <v>6</v>
      </c>
      <c r="G8687" s="126">
        <v>909778</v>
      </c>
      <c r="H8687" s="126"/>
      <c r="I8687" s="130" t="s">
        <v>18442</v>
      </c>
      <c r="J8687" s="126"/>
      <c r="K8687" s="126"/>
      <c r="L8687" s="126"/>
      <c r="M8687" s="126"/>
      <c r="N8687" s="226">
        <v>0</v>
      </c>
      <c r="O8687" s="226">
        <v>10893.55</v>
      </c>
      <c r="P8687" s="126" t="s">
        <v>1331</v>
      </c>
    </row>
    <row r="8688" spans="1:16" ht="76.5">
      <c r="A8688" s="126">
        <v>25</v>
      </c>
      <c r="B8688" s="126"/>
      <c r="C8688" s="127" t="s">
        <v>695</v>
      </c>
      <c r="D8688" s="204">
        <v>43098</v>
      </c>
      <c r="E8688" s="126" t="s">
        <v>15689</v>
      </c>
      <c r="F8688" s="126" t="s">
        <v>6</v>
      </c>
      <c r="G8688" s="126">
        <v>909779</v>
      </c>
      <c r="H8688" s="126"/>
      <c r="I8688" s="130" t="s">
        <v>18443</v>
      </c>
      <c r="J8688" s="126"/>
      <c r="K8688" s="126"/>
      <c r="L8688" s="126"/>
      <c r="M8688" s="126"/>
      <c r="N8688" s="226">
        <v>0</v>
      </c>
      <c r="O8688" s="226">
        <v>6210.4</v>
      </c>
      <c r="P8688" s="126" t="s">
        <v>1331</v>
      </c>
    </row>
    <row r="8689" spans="1:16" ht="76.5">
      <c r="A8689" s="126">
        <v>46</v>
      </c>
      <c r="B8689" s="126"/>
      <c r="C8689" s="127" t="s">
        <v>699</v>
      </c>
      <c r="D8689" s="204">
        <v>43098</v>
      </c>
      <c r="E8689" s="126" t="s">
        <v>15690</v>
      </c>
      <c r="F8689" s="126" t="s">
        <v>6</v>
      </c>
      <c r="G8689" s="126">
        <v>909785</v>
      </c>
      <c r="H8689" s="126"/>
      <c r="I8689" s="130" t="s">
        <v>18444</v>
      </c>
      <c r="J8689" s="126"/>
      <c r="K8689" s="126"/>
      <c r="L8689" s="126"/>
      <c r="M8689" s="126"/>
      <c r="N8689" s="226">
        <v>0</v>
      </c>
      <c r="O8689" s="226">
        <v>20785</v>
      </c>
      <c r="P8689" s="126" t="s">
        <v>1331</v>
      </c>
    </row>
    <row r="8690" spans="1:16" ht="76.5">
      <c r="A8690" s="126">
        <v>46</v>
      </c>
      <c r="B8690" s="126"/>
      <c r="C8690" s="127" t="s">
        <v>699</v>
      </c>
      <c r="D8690" s="204">
        <v>43098</v>
      </c>
      <c r="E8690" s="126" t="s">
        <v>15691</v>
      </c>
      <c r="F8690" s="126" t="s">
        <v>6</v>
      </c>
      <c r="G8690" s="126">
        <v>909788</v>
      </c>
      <c r="H8690" s="126"/>
      <c r="I8690" s="130" t="s">
        <v>18445</v>
      </c>
      <c r="J8690" s="126"/>
      <c r="K8690" s="126"/>
      <c r="L8690" s="126"/>
      <c r="M8690" s="126"/>
      <c r="N8690" s="226">
        <v>0</v>
      </c>
      <c r="O8690" s="226">
        <v>20809.259999999998</v>
      </c>
      <c r="P8690" s="126" t="s">
        <v>1331</v>
      </c>
    </row>
    <row r="8691" spans="1:16" ht="63.75">
      <c r="A8691" s="126">
        <v>25</v>
      </c>
      <c r="B8691" s="126"/>
      <c r="C8691" s="127" t="s">
        <v>695</v>
      </c>
      <c r="D8691" s="204">
        <v>43098</v>
      </c>
      <c r="E8691" s="126" t="s">
        <v>15692</v>
      </c>
      <c r="F8691" s="126" t="s">
        <v>6</v>
      </c>
      <c r="G8691" s="126">
        <v>909790</v>
      </c>
      <c r="H8691" s="126"/>
      <c r="I8691" s="130" t="s">
        <v>18446</v>
      </c>
      <c r="J8691" s="126"/>
      <c r="K8691" s="126"/>
      <c r="L8691" s="126"/>
      <c r="M8691" s="126"/>
      <c r="N8691" s="226">
        <v>0</v>
      </c>
      <c r="O8691" s="226">
        <v>599984.85</v>
      </c>
      <c r="P8691" s="126" t="s">
        <v>1331</v>
      </c>
    </row>
    <row r="8692" spans="1:16" ht="76.5">
      <c r="A8692" s="126">
        <v>25</v>
      </c>
      <c r="B8692" s="126"/>
      <c r="C8692" s="127" t="s">
        <v>695</v>
      </c>
      <c r="D8692" s="204">
        <v>43098</v>
      </c>
      <c r="E8692" s="126" t="s">
        <v>15693</v>
      </c>
      <c r="F8692" s="126" t="s">
        <v>6</v>
      </c>
      <c r="G8692" s="126">
        <v>909796</v>
      </c>
      <c r="H8692" s="126"/>
      <c r="I8692" s="130" t="s">
        <v>18447</v>
      </c>
      <c r="J8692" s="126"/>
      <c r="K8692" s="126"/>
      <c r="L8692" s="126"/>
      <c r="M8692" s="126"/>
      <c r="N8692" s="226">
        <v>0</v>
      </c>
      <c r="O8692" s="226">
        <v>840015.54</v>
      </c>
      <c r="P8692" s="126" t="s">
        <v>1331</v>
      </c>
    </row>
    <row r="8693" spans="1:16" ht="63.75">
      <c r="A8693" s="126">
        <v>862</v>
      </c>
      <c r="B8693" s="126"/>
      <c r="C8693" s="127" t="s">
        <v>876</v>
      </c>
      <c r="D8693" s="204">
        <v>43098</v>
      </c>
      <c r="E8693" s="126" t="s">
        <v>15694</v>
      </c>
      <c r="F8693" s="126" t="s">
        <v>6</v>
      </c>
      <c r="G8693" s="126">
        <v>909805</v>
      </c>
      <c r="H8693" s="126"/>
      <c r="I8693" s="130" t="s">
        <v>18448</v>
      </c>
      <c r="J8693" s="126"/>
      <c r="K8693" s="126"/>
      <c r="L8693" s="126"/>
      <c r="M8693" s="126"/>
      <c r="N8693" s="226">
        <v>0</v>
      </c>
      <c r="O8693" s="226">
        <v>749989.45</v>
      </c>
      <c r="P8693" s="126" t="s">
        <v>1331</v>
      </c>
    </row>
    <row r="8694" spans="1:16" ht="63.75">
      <c r="A8694" s="126">
        <v>25</v>
      </c>
      <c r="B8694" s="126"/>
      <c r="C8694" s="127" t="s">
        <v>695</v>
      </c>
      <c r="D8694" s="204">
        <v>43098</v>
      </c>
      <c r="E8694" s="126" t="s">
        <v>15695</v>
      </c>
      <c r="F8694" s="126" t="s">
        <v>6</v>
      </c>
      <c r="G8694" s="126">
        <v>909814</v>
      </c>
      <c r="H8694" s="126"/>
      <c r="I8694" s="130" t="s">
        <v>18449</v>
      </c>
      <c r="J8694" s="126"/>
      <c r="K8694" s="126"/>
      <c r="L8694" s="126"/>
      <c r="M8694" s="126"/>
      <c r="N8694" s="226">
        <v>0</v>
      </c>
      <c r="O8694" s="226">
        <v>84797.85</v>
      </c>
      <c r="P8694" s="126" t="s">
        <v>1331</v>
      </c>
    </row>
    <row r="8695" spans="1:16" ht="63.75">
      <c r="A8695" s="126">
        <v>25</v>
      </c>
      <c r="B8695" s="126"/>
      <c r="C8695" s="127" t="s">
        <v>695</v>
      </c>
      <c r="D8695" s="204">
        <v>43098</v>
      </c>
      <c r="E8695" s="126" t="s">
        <v>15696</v>
      </c>
      <c r="F8695" s="126" t="s">
        <v>6</v>
      </c>
      <c r="G8695" s="126">
        <v>909816</v>
      </c>
      <c r="H8695" s="126"/>
      <c r="I8695" s="130" t="s">
        <v>18450</v>
      </c>
      <c r="J8695" s="126"/>
      <c r="K8695" s="126"/>
      <c r="L8695" s="126"/>
      <c r="M8695" s="126"/>
      <c r="N8695" s="226">
        <v>0</v>
      </c>
      <c r="O8695" s="226">
        <v>86365.53</v>
      </c>
      <c r="P8695" s="126" t="s">
        <v>1331</v>
      </c>
    </row>
    <row r="8696" spans="1:16" ht="89.25">
      <c r="A8696" s="126" t="s">
        <v>623</v>
      </c>
      <c r="B8696" s="126"/>
      <c r="C8696" s="127" t="s">
        <v>716</v>
      </c>
      <c r="D8696" s="204">
        <v>43098</v>
      </c>
      <c r="E8696" s="126" t="s">
        <v>15697</v>
      </c>
      <c r="F8696" s="126" t="s">
        <v>6</v>
      </c>
      <c r="G8696" s="126">
        <v>909823</v>
      </c>
      <c r="H8696" s="126"/>
      <c r="I8696" s="130" t="s">
        <v>18451</v>
      </c>
      <c r="J8696" s="126"/>
      <c r="K8696" s="126"/>
      <c r="L8696" s="126"/>
      <c r="M8696" s="126"/>
      <c r="N8696" s="226">
        <v>0</v>
      </c>
      <c r="O8696" s="226">
        <v>583155.68999999994</v>
      </c>
      <c r="P8696" s="126" t="s">
        <v>1331</v>
      </c>
    </row>
    <row r="8697" spans="1:16" ht="76.5">
      <c r="A8697" s="126">
        <v>25</v>
      </c>
      <c r="B8697" s="126"/>
      <c r="C8697" s="127" t="s">
        <v>695</v>
      </c>
      <c r="D8697" s="204">
        <v>43098</v>
      </c>
      <c r="E8697" s="126" t="s">
        <v>15698</v>
      </c>
      <c r="F8697" s="126" t="s">
        <v>6</v>
      </c>
      <c r="G8697" s="126">
        <v>909824</v>
      </c>
      <c r="H8697" s="126"/>
      <c r="I8697" s="130" t="s">
        <v>18452</v>
      </c>
      <c r="J8697" s="126"/>
      <c r="K8697" s="126"/>
      <c r="L8697" s="126"/>
      <c r="M8697" s="126"/>
      <c r="N8697" s="226">
        <v>0</v>
      </c>
      <c r="O8697" s="226">
        <v>1217.8</v>
      </c>
      <c r="P8697" s="126" t="s">
        <v>1331</v>
      </c>
    </row>
    <row r="8698" spans="1:16" ht="76.5">
      <c r="A8698" s="126">
        <v>25</v>
      </c>
      <c r="B8698" s="126"/>
      <c r="C8698" s="127" t="s">
        <v>695</v>
      </c>
      <c r="D8698" s="204">
        <v>43098</v>
      </c>
      <c r="E8698" s="126" t="s">
        <v>15699</v>
      </c>
      <c r="F8698" s="126" t="s">
        <v>6</v>
      </c>
      <c r="G8698" s="126">
        <v>909828</v>
      </c>
      <c r="H8698" s="126"/>
      <c r="I8698" s="130" t="s">
        <v>18453</v>
      </c>
      <c r="J8698" s="126"/>
      <c r="K8698" s="126"/>
      <c r="L8698" s="126"/>
      <c r="M8698" s="126"/>
      <c r="N8698" s="226">
        <v>0</v>
      </c>
      <c r="O8698" s="226">
        <v>595264.26</v>
      </c>
      <c r="P8698" s="126" t="s">
        <v>1331</v>
      </c>
    </row>
    <row r="8699" spans="1:16" ht="76.5">
      <c r="A8699" s="126">
        <v>46</v>
      </c>
      <c r="B8699" s="126"/>
      <c r="C8699" s="127" t="s">
        <v>699</v>
      </c>
      <c r="D8699" s="204">
        <v>43098</v>
      </c>
      <c r="E8699" s="126" t="s">
        <v>15700</v>
      </c>
      <c r="F8699" s="126" t="s">
        <v>6</v>
      </c>
      <c r="G8699" s="126">
        <v>909830</v>
      </c>
      <c r="H8699" s="126"/>
      <c r="I8699" s="130" t="s">
        <v>18454</v>
      </c>
      <c r="J8699" s="126"/>
      <c r="K8699" s="126"/>
      <c r="L8699" s="126"/>
      <c r="M8699" s="126"/>
      <c r="N8699" s="226">
        <v>0</v>
      </c>
      <c r="O8699" s="226">
        <v>8314</v>
      </c>
      <c r="P8699" s="126" t="s">
        <v>1331</v>
      </c>
    </row>
    <row r="8700" spans="1:16" ht="76.5">
      <c r="A8700" s="126">
        <v>25</v>
      </c>
      <c r="B8700" s="126"/>
      <c r="C8700" s="127" t="s">
        <v>695</v>
      </c>
      <c r="D8700" s="204">
        <v>43098</v>
      </c>
      <c r="E8700" s="126" t="s">
        <v>15701</v>
      </c>
      <c r="F8700" s="126" t="s">
        <v>6</v>
      </c>
      <c r="G8700" s="126">
        <v>909947</v>
      </c>
      <c r="H8700" s="126"/>
      <c r="I8700" s="130" t="s">
        <v>18455</v>
      </c>
      <c r="J8700" s="126"/>
      <c r="K8700" s="126"/>
      <c r="L8700" s="126"/>
      <c r="M8700" s="126"/>
      <c r="N8700" s="226">
        <v>0</v>
      </c>
      <c r="O8700" s="226">
        <v>250495.2</v>
      </c>
      <c r="P8700" s="126" t="s">
        <v>1331</v>
      </c>
    </row>
    <row r="8701" spans="1:16" ht="76.5">
      <c r="A8701" s="126">
        <v>117</v>
      </c>
      <c r="B8701" s="126"/>
      <c r="C8701" s="127" t="s">
        <v>723</v>
      </c>
      <c r="D8701" s="204">
        <v>43098</v>
      </c>
      <c r="E8701" s="126" t="s">
        <v>15702</v>
      </c>
      <c r="F8701" s="126" t="s">
        <v>11</v>
      </c>
      <c r="G8701" s="126">
        <v>909712</v>
      </c>
      <c r="H8701" s="126"/>
      <c r="I8701" s="130" t="s">
        <v>18456</v>
      </c>
      <c r="J8701" s="126"/>
      <c r="K8701" s="126"/>
      <c r="L8701" s="126"/>
      <c r="M8701" s="126"/>
      <c r="N8701" s="226">
        <v>50</v>
      </c>
      <c r="O8701" s="226">
        <v>0</v>
      </c>
      <c r="P8701" s="126" t="s">
        <v>1331</v>
      </c>
    </row>
    <row r="8702" spans="1:16" ht="51">
      <c r="A8702" s="126">
        <v>117</v>
      </c>
      <c r="B8702" s="126"/>
      <c r="C8702" s="127" t="s">
        <v>723</v>
      </c>
      <c r="D8702" s="204">
        <v>43098</v>
      </c>
      <c r="E8702" s="126" t="s">
        <v>15703</v>
      </c>
      <c r="F8702" s="126" t="s">
        <v>11</v>
      </c>
      <c r="G8702" s="126">
        <v>909792</v>
      </c>
      <c r="H8702" s="126"/>
      <c r="I8702" s="130" t="s">
        <v>18457</v>
      </c>
      <c r="J8702" s="126"/>
      <c r="K8702" s="126"/>
      <c r="L8702" s="126"/>
      <c r="M8702" s="126"/>
      <c r="N8702" s="226">
        <v>50</v>
      </c>
      <c r="O8702" s="226">
        <v>0</v>
      </c>
      <c r="P8702" s="126" t="s">
        <v>1331</v>
      </c>
    </row>
    <row r="8703" spans="1:16" ht="76.5">
      <c r="A8703" s="126">
        <v>249</v>
      </c>
      <c r="B8703" s="126"/>
      <c r="C8703" s="127" t="s">
        <v>776</v>
      </c>
      <c r="D8703" s="204">
        <v>43098</v>
      </c>
      <c r="E8703" s="126" t="s">
        <v>15704</v>
      </c>
      <c r="F8703" s="126" t="s">
        <v>11</v>
      </c>
      <c r="G8703" s="126">
        <v>909592</v>
      </c>
      <c r="H8703" s="126"/>
      <c r="I8703" s="130" t="s">
        <v>18458</v>
      </c>
      <c r="J8703" s="126"/>
      <c r="K8703" s="126"/>
      <c r="L8703" s="126"/>
      <c r="M8703" s="126"/>
      <c r="N8703" s="226">
        <v>623.98</v>
      </c>
      <c r="O8703" s="226">
        <v>0</v>
      </c>
      <c r="P8703" s="126" t="s">
        <v>1331</v>
      </c>
    </row>
    <row r="8704" spans="1:16" ht="63.75">
      <c r="A8704" s="126" t="s">
        <v>621</v>
      </c>
      <c r="B8704" s="126"/>
      <c r="C8704" s="127" t="s">
        <v>715</v>
      </c>
      <c r="D8704" s="204">
        <v>43098</v>
      </c>
      <c r="E8704" s="126" t="s">
        <v>15705</v>
      </c>
      <c r="F8704" s="126" t="s">
        <v>20</v>
      </c>
      <c r="G8704" s="126">
        <v>909601</v>
      </c>
      <c r="H8704" s="126"/>
      <c r="I8704" s="130" t="s">
        <v>18459</v>
      </c>
      <c r="J8704" s="126"/>
      <c r="K8704" s="126"/>
      <c r="L8704" s="126"/>
      <c r="M8704" s="126"/>
      <c r="N8704" s="226">
        <v>102104.25</v>
      </c>
      <c r="O8704" s="226">
        <v>0</v>
      </c>
      <c r="P8704" s="126" t="s">
        <v>1331</v>
      </c>
    </row>
    <row r="8705" spans="1:16" ht="63.75">
      <c r="A8705" s="126" t="s">
        <v>621</v>
      </c>
      <c r="B8705" s="126"/>
      <c r="C8705" s="127" t="s">
        <v>715</v>
      </c>
      <c r="D8705" s="204">
        <v>43098</v>
      </c>
      <c r="E8705" s="126" t="s">
        <v>15706</v>
      </c>
      <c r="F8705" s="126" t="s">
        <v>20</v>
      </c>
      <c r="G8705" s="126">
        <v>909601</v>
      </c>
      <c r="H8705" s="126"/>
      <c r="I8705" s="130" t="s">
        <v>18459</v>
      </c>
      <c r="J8705" s="126"/>
      <c r="K8705" s="126"/>
      <c r="L8705" s="126"/>
      <c r="M8705" s="126"/>
      <c r="N8705" s="226">
        <v>126828.72</v>
      </c>
      <c r="O8705" s="226">
        <v>0</v>
      </c>
      <c r="P8705" s="126" t="s">
        <v>1331</v>
      </c>
    </row>
    <row r="8706" spans="1:16" ht="51">
      <c r="A8706" s="126" t="s">
        <v>621</v>
      </c>
      <c r="B8706" s="126"/>
      <c r="C8706" s="127" t="s">
        <v>715</v>
      </c>
      <c r="D8706" s="204">
        <v>43098</v>
      </c>
      <c r="E8706" s="126" t="s">
        <v>15707</v>
      </c>
      <c r="F8706" s="126" t="s">
        <v>11</v>
      </c>
      <c r="G8706" s="126">
        <v>909604</v>
      </c>
      <c r="H8706" s="126"/>
      <c r="I8706" s="130" t="s">
        <v>18460</v>
      </c>
      <c r="J8706" s="126"/>
      <c r="K8706" s="126"/>
      <c r="L8706" s="126"/>
      <c r="M8706" s="126"/>
      <c r="N8706" s="226">
        <v>210.25</v>
      </c>
      <c r="O8706" s="226">
        <v>0</v>
      </c>
      <c r="P8706" s="126" t="s">
        <v>1331</v>
      </c>
    </row>
    <row r="8707" spans="1:16" ht="51">
      <c r="A8707" s="126">
        <v>117</v>
      </c>
      <c r="B8707" s="126"/>
      <c r="C8707" s="127" t="s">
        <v>723</v>
      </c>
      <c r="D8707" s="204">
        <v>43098</v>
      </c>
      <c r="E8707" s="126" t="s">
        <v>15708</v>
      </c>
      <c r="F8707" s="126" t="s">
        <v>11</v>
      </c>
      <c r="G8707" s="126">
        <v>909683</v>
      </c>
      <c r="H8707" s="126"/>
      <c r="I8707" s="130" t="s">
        <v>18461</v>
      </c>
      <c r="J8707" s="126"/>
      <c r="K8707" s="126"/>
      <c r="L8707" s="126"/>
      <c r="M8707" s="126"/>
      <c r="N8707" s="226">
        <v>50</v>
      </c>
      <c r="O8707" s="226">
        <v>0</v>
      </c>
      <c r="P8707" s="126" t="s">
        <v>1331</v>
      </c>
    </row>
    <row r="8708" spans="1:16" ht="38.25">
      <c r="A8708" s="126">
        <v>117</v>
      </c>
      <c r="B8708" s="126"/>
      <c r="C8708" s="127" t="s">
        <v>723</v>
      </c>
      <c r="D8708" s="204">
        <v>43098</v>
      </c>
      <c r="E8708" s="126" t="s">
        <v>15709</v>
      </c>
      <c r="F8708" s="126" t="s">
        <v>11</v>
      </c>
      <c r="G8708" s="126">
        <v>909685</v>
      </c>
      <c r="H8708" s="126"/>
      <c r="I8708" s="130" t="s">
        <v>18462</v>
      </c>
      <c r="J8708" s="126"/>
      <c r="K8708" s="126"/>
      <c r="L8708" s="126"/>
      <c r="M8708" s="126"/>
      <c r="N8708" s="226">
        <v>50</v>
      </c>
      <c r="O8708" s="226">
        <v>0</v>
      </c>
      <c r="P8708" s="126" t="s">
        <v>1331</v>
      </c>
    </row>
    <row r="8709" spans="1:16" ht="63.75">
      <c r="A8709" s="126">
        <v>117</v>
      </c>
      <c r="B8709" s="126"/>
      <c r="C8709" s="127" t="s">
        <v>723</v>
      </c>
      <c r="D8709" s="204">
        <v>43098</v>
      </c>
      <c r="E8709" s="126" t="s">
        <v>15710</v>
      </c>
      <c r="F8709" s="126" t="s">
        <v>11</v>
      </c>
      <c r="G8709" s="126">
        <v>909532</v>
      </c>
      <c r="H8709" s="126"/>
      <c r="I8709" s="130" t="s">
        <v>18463</v>
      </c>
      <c r="J8709" s="126"/>
      <c r="K8709" s="126"/>
      <c r="L8709" s="126"/>
      <c r="M8709" s="126"/>
      <c r="N8709" s="226">
        <v>50</v>
      </c>
      <c r="O8709" s="226">
        <v>0</v>
      </c>
      <c r="P8709" s="126" t="s">
        <v>1331</v>
      </c>
    </row>
    <row r="8710" spans="1:16" ht="76.5">
      <c r="A8710" s="126" t="s">
        <v>621</v>
      </c>
      <c r="B8710" s="126"/>
      <c r="C8710" s="127" t="s">
        <v>715</v>
      </c>
      <c r="D8710" s="204">
        <v>43098</v>
      </c>
      <c r="E8710" s="126" t="s">
        <v>15711</v>
      </c>
      <c r="F8710" s="126" t="s">
        <v>13</v>
      </c>
      <c r="G8710" s="126">
        <v>909552</v>
      </c>
      <c r="H8710" s="126"/>
      <c r="I8710" s="130" t="s">
        <v>18464</v>
      </c>
      <c r="J8710" s="126"/>
      <c r="K8710" s="126"/>
      <c r="L8710" s="126"/>
      <c r="M8710" s="126"/>
      <c r="N8710" s="226">
        <v>9514</v>
      </c>
      <c r="O8710" s="226">
        <v>0</v>
      </c>
      <c r="P8710" s="126" t="s">
        <v>1331</v>
      </c>
    </row>
    <row r="8711" spans="1:16" ht="76.5">
      <c r="A8711" s="126" t="s">
        <v>621</v>
      </c>
      <c r="B8711" s="126"/>
      <c r="C8711" s="127" t="s">
        <v>715</v>
      </c>
      <c r="D8711" s="204">
        <v>43098</v>
      </c>
      <c r="E8711" s="126" t="s">
        <v>15712</v>
      </c>
      <c r="F8711" s="126" t="s">
        <v>11</v>
      </c>
      <c r="G8711" s="126">
        <v>909552</v>
      </c>
      <c r="H8711" s="126"/>
      <c r="I8711" s="130" t="s">
        <v>18465</v>
      </c>
      <c r="J8711" s="126"/>
      <c r="K8711" s="126"/>
      <c r="L8711" s="126"/>
      <c r="M8711" s="126"/>
      <c r="N8711" s="226">
        <v>50</v>
      </c>
      <c r="O8711" s="226">
        <v>0</v>
      </c>
      <c r="P8711" s="126" t="s">
        <v>1331</v>
      </c>
    </row>
    <row r="8712" spans="1:16" ht="76.5">
      <c r="A8712" s="126">
        <v>132</v>
      </c>
      <c r="B8712" s="126"/>
      <c r="C8712" s="127" t="s">
        <v>729</v>
      </c>
      <c r="D8712" s="204">
        <v>43098</v>
      </c>
      <c r="E8712" s="126" t="s">
        <v>15713</v>
      </c>
      <c r="F8712" s="126" t="s">
        <v>11</v>
      </c>
      <c r="G8712" s="126">
        <v>909572</v>
      </c>
      <c r="H8712" s="126"/>
      <c r="I8712" s="130" t="s">
        <v>18466</v>
      </c>
      <c r="J8712" s="126"/>
      <c r="K8712" s="126"/>
      <c r="L8712" s="126"/>
      <c r="M8712" s="126"/>
      <c r="N8712" s="226">
        <v>270</v>
      </c>
      <c r="O8712" s="226">
        <v>0</v>
      </c>
      <c r="P8712" s="126" t="s">
        <v>1331</v>
      </c>
    </row>
    <row r="8713" spans="1:16" ht="102">
      <c r="A8713" s="126">
        <v>163</v>
      </c>
      <c r="B8713" s="126"/>
      <c r="C8713" s="127" t="s">
        <v>749</v>
      </c>
      <c r="D8713" s="204">
        <v>43098</v>
      </c>
      <c r="E8713" s="126" t="s">
        <v>15714</v>
      </c>
      <c r="F8713" s="126" t="s">
        <v>1261</v>
      </c>
      <c r="G8713" s="126">
        <v>4126</v>
      </c>
      <c r="H8713" s="126"/>
      <c r="I8713" s="130" t="s">
        <v>18467</v>
      </c>
      <c r="J8713" s="126"/>
      <c r="K8713" s="126"/>
      <c r="L8713" s="126"/>
      <c r="M8713" s="126"/>
      <c r="N8713" s="226">
        <v>47.04</v>
      </c>
      <c r="O8713" s="226">
        <v>0</v>
      </c>
      <c r="P8713" s="126" t="s">
        <v>1331</v>
      </c>
    </row>
    <row r="8714" spans="1:16" ht="89.25">
      <c r="A8714" s="126">
        <v>163</v>
      </c>
      <c r="B8714" s="126"/>
      <c r="C8714" s="127" t="s">
        <v>749</v>
      </c>
      <c r="D8714" s="204">
        <v>43098</v>
      </c>
      <c r="E8714" s="126" t="s">
        <v>15715</v>
      </c>
      <c r="F8714" s="126" t="s">
        <v>15</v>
      </c>
      <c r="G8714" s="126">
        <v>4126</v>
      </c>
      <c r="H8714" s="126"/>
      <c r="I8714" s="130" t="s">
        <v>18468</v>
      </c>
      <c r="J8714" s="126"/>
      <c r="K8714" s="126"/>
      <c r="L8714" s="126"/>
      <c r="M8714" s="126"/>
      <c r="N8714" s="226">
        <v>272.13</v>
      </c>
      <c r="O8714" s="226">
        <v>0</v>
      </c>
      <c r="P8714" s="126" t="s">
        <v>1331</v>
      </c>
    </row>
    <row r="8715" spans="1:16" ht="102">
      <c r="A8715" s="126">
        <v>314</v>
      </c>
      <c r="B8715" s="126"/>
      <c r="C8715" s="127" t="s">
        <v>812</v>
      </c>
      <c r="D8715" s="204">
        <v>43098</v>
      </c>
      <c r="E8715" s="126" t="s">
        <v>15716</v>
      </c>
      <c r="F8715" s="126" t="s">
        <v>1261</v>
      </c>
      <c r="G8715" s="126">
        <v>4128</v>
      </c>
      <c r="H8715" s="126"/>
      <c r="I8715" s="130" t="s">
        <v>18469</v>
      </c>
      <c r="J8715" s="126"/>
      <c r="K8715" s="126"/>
      <c r="L8715" s="126"/>
      <c r="M8715" s="126"/>
      <c r="N8715" s="226">
        <v>46.87</v>
      </c>
      <c r="O8715" s="226">
        <v>0</v>
      </c>
      <c r="P8715" s="126" t="s">
        <v>1331</v>
      </c>
    </row>
    <row r="8716" spans="1:16" ht="89.25">
      <c r="A8716" s="126">
        <v>314</v>
      </c>
      <c r="B8716" s="126"/>
      <c r="C8716" s="127" t="s">
        <v>812</v>
      </c>
      <c r="D8716" s="204">
        <v>43098</v>
      </c>
      <c r="E8716" s="126" t="s">
        <v>15717</v>
      </c>
      <c r="F8716" s="126" t="s">
        <v>15</v>
      </c>
      <c r="G8716" s="126">
        <v>4128</v>
      </c>
      <c r="H8716" s="126"/>
      <c r="I8716" s="130" t="s">
        <v>18470</v>
      </c>
      <c r="J8716" s="126"/>
      <c r="K8716" s="126"/>
      <c r="L8716" s="126"/>
      <c r="M8716" s="126"/>
      <c r="N8716" s="226">
        <v>272.13</v>
      </c>
      <c r="O8716" s="226">
        <v>0</v>
      </c>
      <c r="P8716" s="126" t="s">
        <v>1331</v>
      </c>
    </row>
    <row r="8717" spans="1:16" ht="102">
      <c r="A8717" s="126">
        <v>197</v>
      </c>
      <c r="B8717" s="126"/>
      <c r="C8717" s="127" t="s">
        <v>755</v>
      </c>
      <c r="D8717" s="204">
        <v>43098</v>
      </c>
      <c r="E8717" s="126" t="s">
        <v>15718</v>
      </c>
      <c r="F8717" s="126" t="s">
        <v>1261</v>
      </c>
      <c r="G8717" s="126">
        <v>4102</v>
      </c>
      <c r="H8717" s="126"/>
      <c r="I8717" s="130" t="s">
        <v>18471</v>
      </c>
      <c r="J8717" s="126"/>
      <c r="K8717" s="126"/>
      <c r="L8717" s="126"/>
      <c r="M8717" s="126"/>
      <c r="N8717" s="226">
        <v>0.95</v>
      </c>
      <c r="O8717" s="226">
        <v>0</v>
      </c>
      <c r="P8717" s="126" t="s">
        <v>1331</v>
      </c>
    </row>
    <row r="8718" spans="1:16" ht="89.25">
      <c r="A8718" s="126">
        <v>197</v>
      </c>
      <c r="B8718" s="126"/>
      <c r="C8718" s="127" t="s">
        <v>755</v>
      </c>
      <c r="D8718" s="204">
        <v>43098</v>
      </c>
      <c r="E8718" s="126" t="s">
        <v>15719</v>
      </c>
      <c r="F8718" s="126" t="s">
        <v>15</v>
      </c>
      <c r="G8718" s="126">
        <v>4102</v>
      </c>
      <c r="H8718" s="126"/>
      <c r="I8718" s="130" t="s">
        <v>18472</v>
      </c>
      <c r="J8718" s="126"/>
      <c r="K8718" s="126"/>
      <c r="L8718" s="126"/>
      <c r="M8718" s="126"/>
      <c r="N8718" s="226">
        <v>270.07</v>
      </c>
      <c r="O8718" s="226">
        <v>0</v>
      </c>
      <c r="P8718" s="126" t="s">
        <v>1331</v>
      </c>
    </row>
    <row r="8719" spans="1:16" ht="102">
      <c r="A8719" s="126">
        <v>197</v>
      </c>
      <c r="B8719" s="126"/>
      <c r="C8719" s="127" t="s">
        <v>755</v>
      </c>
      <c r="D8719" s="204">
        <v>43098</v>
      </c>
      <c r="E8719" s="126" t="s">
        <v>15720</v>
      </c>
      <c r="F8719" s="126" t="s">
        <v>1261</v>
      </c>
      <c r="G8719" s="126">
        <v>4100</v>
      </c>
      <c r="H8719" s="126"/>
      <c r="I8719" s="130" t="s">
        <v>18473</v>
      </c>
      <c r="J8719" s="126"/>
      <c r="K8719" s="126"/>
      <c r="L8719" s="126"/>
      <c r="M8719" s="126"/>
      <c r="N8719" s="226">
        <v>456.37</v>
      </c>
      <c r="O8719" s="226">
        <v>0</v>
      </c>
      <c r="P8719" s="126" t="s">
        <v>1331</v>
      </c>
    </row>
    <row r="8720" spans="1:16" ht="89.25">
      <c r="A8720" s="126">
        <v>197</v>
      </c>
      <c r="B8720" s="126"/>
      <c r="C8720" s="127" t="s">
        <v>755</v>
      </c>
      <c r="D8720" s="204">
        <v>43098</v>
      </c>
      <c r="E8720" s="126" t="s">
        <v>15721</v>
      </c>
      <c r="F8720" s="126" t="s">
        <v>15</v>
      </c>
      <c r="G8720" s="126">
        <v>4100</v>
      </c>
      <c r="H8720" s="126"/>
      <c r="I8720" s="130" t="s">
        <v>18474</v>
      </c>
      <c r="J8720" s="126"/>
      <c r="K8720" s="126"/>
      <c r="L8720" s="126"/>
      <c r="M8720" s="126"/>
      <c r="N8720" s="226">
        <v>290.51</v>
      </c>
      <c r="O8720" s="226">
        <v>0</v>
      </c>
      <c r="P8720" s="126" t="s">
        <v>1331</v>
      </c>
    </row>
    <row r="8721" spans="1:16" ht="102">
      <c r="A8721" s="126">
        <v>197</v>
      </c>
      <c r="B8721" s="126"/>
      <c r="C8721" s="127" t="s">
        <v>755</v>
      </c>
      <c r="D8721" s="204">
        <v>43098</v>
      </c>
      <c r="E8721" s="126" t="s">
        <v>15722</v>
      </c>
      <c r="F8721" s="126" t="s">
        <v>1261</v>
      </c>
      <c r="G8721" s="126">
        <v>4097</v>
      </c>
      <c r="H8721" s="126"/>
      <c r="I8721" s="130" t="s">
        <v>18475</v>
      </c>
      <c r="J8721" s="126"/>
      <c r="K8721" s="126"/>
      <c r="L8721" s="126"/>
      <c r="M8721" s="126"/>
      <c r="N8721" s="226">
        <v>456.33</v>
      </c>
      <c r="O8721" s="226">
        <v>0</v>
      </c>
      <c r="P8721" s="126" t="s">
        <v>1331</v>
      </c>
    </row>
    <row r="8722" spans="1:16" ht="89.25">
      <c r="A8722" s="126">
        <v>197</v>
      </c>
      <c r="B8722" s="126"/>
      <c r="C8722" s="127" t="s">
        <v>755</v>
      </c>
      <c r="D8722" s="204">
        <v>43098</v>
      </c>
      <c r="E8722" s="126" t="s">
        <v>15723</v>
      </c>
      <c r="F8722" s="126" t="s">
        <v>15</v>
      </c>
      <c r="G8722" s="126">
        <v>4097</v>
      </c>
      <c r="H8722" s="126"/>
      <c r="I8722" s="130" t="s">
        <v>18476</v>
      </c>
      <c r="J8722" s="126"/>
      <c r="K8722" s="126"/>
      <c r="L8722" s="126"/>
      <c r="M8722" s="126"/>
      <c r="N8722" s="226">
        <v>290.51</v>
      </c>
      <c r="O8722" s="226">
        <v>0</v>
      </c>
      <c r="P8722" s="126" t="s">
        <v>1331</v>
      </c>
    </row>
    <row r="8723" spans="1:16" ht="102">
      <c r="A8723" s="126">
        <v>197</v>
      </c>
      <c r="B8723" s="126"/>
      <c r="C8723" s="127" t="s">
        <v>755</v>
      </c>
      <c r="D8723" s="204">
        <v>43098</v>
      </c>
      <c r="E8723" s="126" t="s">
        <v>15724</v>
      </c>
      <c r="F8723" s="126" t="s">
        <v>1261</v>
      </c>
      <c r="G8723" s="126">
        <v>4101</v>
      </c>
      <c r="H8723" s="126"/>
      <c r="I8723" s="130" t="s">
        <v>18477</v>
      </c>
      <c r="J8723" s="126"/>
      <c r="K8723" s="126"/>
      <c r="L8723" s="126"/>
      <c r="M8723" s="126"/>
      <c r="N8723" s="226">
        <v>11529.03</v>
      </c>
      <c r="O8723" s="226">
        <v>0</v>
      </c>
      <c r="P8723" s="126" t="s">
        <v>1331</v>
      </c>
    </row>
    <row r="8724" spans="1:16" ht="89.25">
      <c r="A8724" s="126">
        <v>197</v>
      </c>
      <c r="B8724" s="126"/>
      <c r="C8724" s="127" t="s">
        <v>755</v>
      </c>
      <c r="D8724" s="204">
        <v>43098</v>
      </c>
      <c r="E8724" s="126" t="s">
        <v>15725</v>
      </c>
      <c r="F8724" s="126" t="s">
        <v>15</v>
      </c>
      <c r="G8724" s="126">
        <v>4101</v>
      </c>
      <c r="H8724" s="126"/>
      <c r="I8724" s="130" t="s">
        <v>18478</v>
      </c>
      <c r="J8724" s="126"/>
      <c r="K8724" s="126"/>
      <c r="L8724" s="126"/>
      <c r="M8724" s="126"/>
      <c r="N8724" s="226">
        <v>787.45</v>
      </c>
      <c r="O8724" s="226">
        <v>0</v>
      </c>
      <c r="P8724" s="126" t="s">
        <v>1331</v>
      </c>
    </row>
    <row r="8725" spans="1:16" ht="102">
      <c r="A8725" s="126">
        <v>197</v>
      </c>
      <c r="B8725" s="126"/>
      <c r="C8725" s="127" t="s">
        <v>755</v>
      </c>
      <c r="D8725" s="204">
        <v>43098</v>
      </c>
      <c r="E8725" s="126" t="s">
        <v>15726</v>
      </c>
      <c r="F8725" s="126" t="s">
        <v>1261</v>
      </c>
      <c r="G8725" s="126">
        <v>4104</v>
      </c>
      <c r="H8725" s="126"/>
      <c r="I8725" s="130" t="s">
        <v>18479</v>
      </c>
      <c r="J8725" s="126"/>
      <c r="K8725" s="126"/>
      <c r="L8725" s="126"/>
      <c r="M8725" s="126"/>
      <c r="N8725" s="226">
        <v>55802.38</v>
      </c>
      <c r="O8725" s="226">
        <v>0</v>
      </c>
      <c r="P8725" s="126" t="s">
        <v>1331</v>
      </c>
    </row>
    <row r="8726" spans="1:16" ht="89.25">
      <c r="A8726" s="126">
        <v>197</v>
      </c>
      <c r="B8726" s="126"/>
      <c r="C8726" s="127" t="s">
        <v>755</v>
      </c>
      <c r="D8726" s="204">
        <v>43098</v>
      </c>
      <c r="E8726" s="126" t="s">
        <v>15727</v>
      </c>
      <c r="F8726" s="126" t="s">
        <v>15</v>
      </c>
      <c r="G8726" s="126">
        <v>4104</v>
      </c>
      <c r="H8726" s="126"/>
      <c r="I8726" s="130" t="s">
        <v>18480</v>
      </c>
      <c r="J8726" s="126"/>
      <c r="K8726" s="126"/>
      <c r="L8726" s="126"/>
      <c r="M8726" s="126"/>
      <c r="N8726" s="226">
        <v>2774.52</v>
      </c>
      <c r="O8726" s="226">
        <v>0</v>
      </c>
      <c r="P8726" s="126" t="s">
        <v>1331</v>
      </c>
    </row>
    <row r="8727" spans="1:16" ht="102">
      <c r="A8727" s="126">
        <v>197</v>
      </c>
      <c r="B8727" s="126"/>
      <c r="C8727" s="127" t="s">
        <v>755</v>
      </c>
      <c r="D8727" s="204">
        <v>43098</v>
      </c>
      <c r="E8727" s="126" t="s">
        <v>15728</v>
      </c>
      <c r="F8727" s="126" t="s">
        <v>1261</v>
      </c>
      <c r="G8727" s="126">
        <v>4105</v>
      </c>
      <c r="H8727" s="126"/>
      <c r="I8727" s="130" t="s">
        <v>18481</v>
      </c>
      <c r="J8727" s="126"/>
      <c r="K8727" s="126"/>
      <c r="L8727" s="126"/>
      <c r="M8727" s="126"/>
      <c r="N8727" s="226">
        <v>4.7</v>
      </c>
      <c r="O8727" s="226">
        <v>0</v>
      </c>
      <c r="P8727" s="126" t="s">
        <v>1331</v>
      </c>
    </row>
    <row r="8728" spans="1:16" ht="89.25">
      <c r="A8728" s="126">
        <v>197</v>
      </c>
      <c r="B8728" s="126"/>
      <c r="C8728" s="127" t="s">
        <v>755</v>
      </c>
      <c r="D8728" s="204">
        <v>43098</v>
      </c>
      <c r="E8728" s="126" t="s">
        <v>15729</v>
      </c>
      <c r="F8728" s="126" t="s">
        <v>15</v>
      </c>
      <c r="G8728" s="126">
        <v>4105</v>
      </c>
      <c r="H8728" s="126"/>
      <c r="I8728" s="130" t="s">
        <v>18482</v>
      </c>
      <c r="J8728" s="126"/>
      <c r="K8728" s="126"/>
      <c r="L8728" s="126"/>
      <c r="M8728" s="126"/>
      <c r="N8728" s="226">
        <v>270.20999999999998</v>
      </c>
      <c r="O8728" s="226">
        <v>0</v>
      </c>
      <c r="P8728" s="126" t="s">
        <v>1331</v>
      </c>
    </row>
    <row r="8729" spans="1:16" ht="63.75">
      <c r="A8729" s="126">
        <v>16</v>
      </c>
      <c r="B8729" s="126"/>
      <c r="C8729" s="127" t="s">
        <v>693</v>
      </c>
      <c r="D8729" s="204">
        <v>43098</v>
      </c>
      <c r="E8729" s="126" t="s">
        <v>15730</v>
      </c>
      <c r="F8729" s="126" t="s">
        <v>1261</v>
      </c>
      <c r="G8729" s="126">
        <v>4123</v>
      </c>
      <c r="H8729" s="126"/>
      <c r="I8729" s="130" t="s">
        <v>18483</v>
      </c>
      <c r="J8729" s="126"/>
      <c r="K8729" s="126"/>
      <c r="L8729" s="126"/>
      <c r="M8729" s="126"/>
      <c r="N8729" s="226">
        <v>526.16999999999996</v>
      </c>
      <c r="O8729" s="226">
        <v>0</v>
      </c>
      <c r="P8729" s="126" t="s">
        <v>1331</v>
      </c>
    </row>
    <row r="8730" spans="1:16" ht="63.75">
      <c r="A8730" s="126">
        <v>16</v>
      </c>
      <c r="B8730" s="126"/>
      <c r="C8730" s="127" t="s">
        <v>693</v>
      </c>
      <c r="D8730" s="204">
        <v>43098</v>
      </c>
      <c r="E8730" s="126" t="s">
        <v>15731</v>
      </c>
      <c r="F8730" s="126" t="s">
        <v>15</v>
      </c>
      <c r="G8730" s="126">
        <v>4123</v>
      </c>
      <c r="H8730" s="126"/>
      <c r="I8730" s="130" t="s">
        <v>18484</v>
      </c>
      <c r="J8730" s="126"/>
      <c r="K8730" s="126"/>
      <c r="L8730" s="126"/>
      <c r="M8730" s="126"/>
      <c r="N8730" s="226">
        <v>298.06</v>
      </c>
      <c r="O8730" s="226">
        <v>0</v>
      </c>
      <c r="P8730" s="126" t="s">
        <v>1331</v>
      </c>
    </row>
    <row r="8731" spans="1:16" ht="102">
      <c r="A8731" s="126">
        <v>197</v>
      </c>
      <c r="B8731" s="126"/>
      <c r="C8731" s="127" t="s">
        <v>755</v>
      </c>
      <c r="D8731" s="204">
        <v>43098</v>
      </c>
      <c r="E8731" s="126" t="s">
        <v>15732</v>
      </c>
      <c r="F8731" s="126" t="s">
        <v>1261</v>
      </c>
      <c r="G8731" s="126">
        <v>4098</v>
      </c>
      <c r="H8731" s="126"/>
      <c r="I8731" s="130" t="s">
        <v>18485</v>
      </c>
      <c r="J8731" s="126"/>
      <c r="K8731" s="126"/>
      <c r="L8731" s="126"/>
      <c r="M8731" s="126"/>
      <c r="N8731" s="226">
        <v>511.17</v>
      </c>
      <c r="O8731" s="226">
        <v>0</v>
      </c>
      <c r="P8731" s="126" t="s">
        <v>1331</v>
      </c>
    </row>
    <row r="8732" spans="1:16" ht="102">
      <c r="A8732" s="126">
        <v>197</v>
      </c>
      <c r="B8732" s="126"/>
      <c r="C8732" s="127" t="s">
        <v>755</v>
      </c>
      <c r="D8732" s="204">
        <v>43098</v>
      </c>
      <c r="E8732" s="126" t="s">
        <v>15733</v>
      </c>
      <c r="F8732" s="126" t="s">
        <v>15</v>
      </c>
      <c r="G8732" s="126">
        <v>4098</v>
      </c>
      <c r="H8732" s="126"/>
      <c r="I8732" s="130" t="s">
        <v>18486</v>
      </c>
      <c r="J8732" s="126"/>
      <c r="K8732" s="126"/>
      <c r="L8732" s="126"/>
      <c r="M8732" s="126"/>
      <c r="N8732" s="226">
        <v>292.91000000000003</v>
      </c>
      <c r="O8732" s="226">
        <v>0</v>
      </c>
      <c r="P8732" s="126" t="s">
        <v>1331</v>
      </c>
    </row>
    <row r="8733" spans="1:16" ht="89.25">
      <c r="A8733" s="126">
        <v>87</v>
      </c>
      <c r="B8733" s="126"/>
      <c r="C8733" s="127" t="s">
        <v>712</v>
      </c>
      <c r="D8733" s="204">
        <v>43098</v>
      </c>
      <c r="E8733" s="126" t="s">
        <v>15734</v>
      </c>
      <c r="F8733" s="126" t="s">
        <v>15</v>
      </c>
      <c r="G8733" s="126">
        <v>3952</v>
      </c>
      <c r="H8733" s="126"/>
      <c r="I8733" s="130" t="s">
        <v>18487</v>
      </c>
      <c r="J8733" s="126"/>
      <c r="K8733" s="126"/>
      <c r="L8733" s="126"/>
      <c r="M8733" s="126"/>
      <c r="N8733" s="226">
        <v>569.23</v>
      </c>
      <c r="O8733" s="226">
        <v>0</v>
      </c>
      <c r="P8733" s="126" t="s">
        <v>1331</v>
      </c>
    </row>
    <row r="8734" spans="1:16" ht="76.5">
      <c r="A8734" s="126" t="s">
        <v>621</v>
      </c>
      <c r="B8734" s="126"/>
      <c r="C8734" s="127" t="s">
        <v>715</v>
      </c>
      <c r="D8734" s="204">
        <v>43098</v>
      </c>
      <c r="E8734" s="126" t="s">
        <v>15735</v>
      </c>
      <c r="F8734" s="126" t="s">
        <v>11</v>
      </c>
      <c r="G8734" s="126">
        <v>630841</v>
      </c>
      <c r="H8734" s="126"/>
      <c r="I8734" s="130" t="s">
        <v>18488</v>
      </c>
      <c r="J8734" s="126"/>
      <c r="K8734" s="126"/>
      <c r="L8734" s="126"/>
      <c r="M8734" s="126"/>
      <c r="N8734" s="226">
        <v>442.25</v>
      </c>
      <c r="O8734" s="226">
        <v>0</v>
      </c>
      <c r="P8734" s="126" t="s">
        <v>1331</v>
      </c>
    </row>
    <row r="8735" spans="1:16" ht="51">
      <c r="A8735" s="126" t="s">
        <v>621</v>
      </c>
      <c r="B8735" s="126"/>
      <c r="C8735" s="127" t="s">
        <v>715</v>
      </c>
      <c r="D8735" s="204">
        <v>43098</v>
      </c>
      <c r="E8735" s="126" t="s">
        <v>15736</v>
      </c>
      <c r="F8735" s="126" t="s">
        <v>20</v>
      </c>
      <c r="G8735" s="126">
        <v>630842</v>
      </c>
      <c r="H8735" s="126"/>
      <c r="I8735" s="130" t="s">
        <v>18489</v>
      </c>
      <c r="J8735" s="126"/>
      <c r="K8735" s="126"/>
      <c r="L8735" s="126"/>
      <c r="M8735" s="126"/>
      <c r="N8735" s="226">
        <v>560344.79</v>
      </c>
      <c r="O8735" s="226">
        <v>0</v>
      </c>
      <c r="P8735" s="126" t="s">
        <v>1331</v>
      </c>
    </row>
    <row r="8736" spans="1:16" ht="102">
      <c r="A8736" s="126">
        <v>197</v>
      </c>
      <c r="B8736" s="126"/>
      <c r="C8736" s="127" t="s">
        <v>755</v>
      </c>
      <c r="D8736" s="204">
        <v>43098</v>
      </c>
      <c r="E8736" s="126" t="s">
        <v>15737</v>
      </c>
      <c r="F8736" s="126" t="s">
        <v>1261</v>
      </c>
      <c r="G8736" s="126">
        <v>4096</v>
      </c>
      <c r="H8736" s="126"/>
      <c r="I8736" s="130" t="s">
        <v>18490</v>
      </c>
      <c r="J8736" s="126"/>
      <c r="K8736" s="126"/>
      <c r="L8736" s="126"/>
      <c r="M8736" s="126"/>
      <c r="N8736" s="226">
        <v>906.35</v>
      </c>
      <c r="O8736" s="226">
        <v>0</v>
      </c>
      <c r="P8736" s="126" t="s">
        <v>1331</v>
      </c>
    </row>
    <row r="8737" spans="1:16" ht="89.25">
      <c r="A8737" s="126">
        <v>197</v>
      </c>
      <c r="B8737" s="126"/>
      <c r="C8737" s="127" t="s">
        <v>755</v>
      </c>
      <c r="D8737" s="204">
        <v>43098</v>
      </c>
      <c r="E8737" s="126" t="s">
        <v>15738</v>
      </c>
      <c r="F8737" s="126" t="s">
        <v>15</v>
      </c>
      <c r="G8737" s="126">
        <v>4096</v>
      </c>
      <c r="H8737" s="126"/>
      <c r="I8737" s="130" t="s">
        <v>18491</v>
      </c>
      <c r="J8737" s="126"/>
      <c r="K8737" s="126"/>
      <c r="L8737" s="126"/>
      <c r="M8737" s="126"/>
      <c r="N8737" s="226">
        <v>315.95999999999998</v>
      </c>
      <c r="O8737" s="226">
        <v>0</v>
      </c>
      <c r="P8737" s="126" t="s">
        <v>1331</v>
      </c>
    </row>
    <row r="8738" spans="1:16" ht="51">
      <c r="A8738" s="126" t="s">
        <v>621</v>
      </c>
      <c r="B8738" s="126"/>
      <c r="C8738" s="127" t="s">
        <v>715</v>
      </c>
      <c r="D8738" s="204">
        <v>43098</v>
      </c>
      <c r="E8738" s="126" t="s">
        <v>15739</v>
      </c>
      <c r="F8738" s="126" t="s">
        <v>11</v>
      </c>
      <c r="G8738" s="126">
        <v>10310</v>
      </c>
      <c r="H8738" s="126"/>
      <c r="I8738" s="130" t="s">
        <v>18492</v>
      </c>
      <c r="J8738" s="126"/>
      <c r="K8738" s="126"/>
      <c r="L8738" s="126"/>
      <c r="M8738" s="126"/>
      <c r="N8738" s="226">
        <v>1464.19</v>
      </c>
      <c r="O8738" s="226">
        <v>0</v>
      </c>
      <c r="P8738" s="126" t="s">
        <v>1331</v>
      </c>
    </row>
    <row r="8739" spans="1:16" ht="51">
      <c r="A8739" s="126">
        <v>513</v>
      </c>
      <c r="B8739" s="126"/>
      <c r="C8739" s="127" t="s">
        <v>201</v>
      </c>
      <c r="D8739" s="204">
        <v>43098</v>
      </c>
      <c r="E8739" s="126" t="s">
        <v>15740</v>
      </c>
      <c r="F8739" s="126" t="s">
        <v>15</v>
      </c>
      <c r="G8739" s="126">
        <v>631176</v>
      </c>
      <c r="H8739" s="126"/>
      <c r="I8739" s="130" t="s">
        <v>8057</v>
      </c>
      <c r="J8739" s="126"/>
      <c r="K8739" s="126"/>
      <c r="L8739" s="126"/>
      <c r="M8739" s="126"/>
      <c r="N8739" s="226">
        <v>50</v>
      </c>
      <c r="O8739" s="226">
        <v>0</v>
      </c>
      <c r="P8739" s="126" t="s">
        <v>1331</v>
      </c>
    </row>
    <row r="8740" spans="1:16" ht="76.5">
      <c r="A8740" s="126" t="s">
        <v>621</v>
      </c>
      <c r="B8740" s="126"/>
      <c r="C8740" s="127" t="s">
        <v>715</v>
      </c>
      <c r="D8740" s="204">
        <v>43098</v>
      </c>
      <c r="E8740" s="126" t="s">
        <v>15741</v>
      </c>
      <c r="F8740" s="126" t="s">
        <v>11</v>
      </c>
      <c r="G8740" s="126">
        <v>631307</v>
      </c>
      <c r="H8740" s="126"/>
      <c r="I8740" s="130" t="s">
        <v>18493</v>
      </c>
      <c r="J8740" s="126"/>
      <c r="K8740" s="126"/>
      <c r="L8740" s="126"/>
      <c r="M8740" s="126"/>
      <c r="N8740" s="226">
        <v>2024.32</v>
      </c>
      <c r="O8740" s="226">
        <v>0</v>
      </c>
      <c r="P8740" s="126" t="s">
        <v>1331</v>
      </c>
    </row>
    <row r="8741" spans="1:16" ht="63.75">
      <c r="A8741" s="126" t="s">
        <v>621</v>
      </c>
      <c r="B8741" s="126"/>
      <c r="C8741" s="127" t="s">
        <v>715</v>
      </c>
      <c r="D8741" s="204">
        <v>43098</v>
      </c>
      <c r="E8741" s="126" t="s">
        <v>15742</v>
      </c>
      <c r="F8741" s="126" t="s">
        <v>20</v>
      </c>
      <c r="G8741" s="126">
        <v>631308</v>
      </c>
      <c r="H8741" s="126"/>
      <c r="I8741" s="130" t="s">
        <v>18494</v>
      </c>
      <c r="J8741" s="126"/>
      <c r="K8741" s="126"/>
      <c r="L8741" s="126"/>
      <c r="M8741" s="126"/>
      <c r="N8741" s="226">
        <v>2820457.11</v>
      </c>
      <c r="O8741" s="226">
        <v>0</v>
      </c>
      <c r="P8741" s="126" t="s">
        <v>1331</v>
      </c>
    </row>
    <row r="8742" spans="1:16" ht="63.75">
      <c r="A8742" s="126" t="s">
        <v>621</v>
      </c>
      <c r="B8742" s="126"/>
      <c r="C8742" s="127" t="s">
        <v>715</v>
      </c>
      <c r="D8742" s="204">
        <v>43098</v>
      </c>
      <c r="E8742" s="126" t="s">
        <v>15743</v>
      </c>
      <c r="F8742" s="126" t="s">
        <v>11</v>
      </c>
      <c r="G8742" s="126">
        <v>631313</v>
      </c>
      <c r="H8742" s="126"/>
      <c r="I8742" s="130" t="s">
        <v>18495</v>
      </c>
      <c r="J8742" s="126"/>
      <c r="K8742" s="126"/>
      <c r="L8742" s="126"/>
      <c r="M8742" s="126"/>
      <c r="N8742" s="226">
        <v>1693.93</v>
      </c>
      <c r="O8742" s="226">
        <v>0</v>
      </c>
      <c r="P8742" s="126" t="s">
        <v>1331</v>
      </c>
    </row>
    <row r="8743" spans="1:16" ht="63.75">
      <c r="A8743" s="126" t="s">
        <v>621</v>
      </c>
      <c r="B8743" s="126"/>
      <c r="C8743" s="127" t="s">
        <v>715</v>
      </c>
      <c r="D8743" s="204">
        <v>43098</v>
      </c>
      <c r="E8743" s="126" t="s">
        <v>15744</v>
      </c>
      <c r="F8743" s="126" t="s">
        <v>20</v>
      </c>
      <c r="G8743" s="126">
        <v>631314</v>
      </c>
      <c r="H8743" s="126"/>
      <c r="I8743" s="130" t="s">
        <v>18496</v>
      </c>
      <c r="J8743" s="126"/>
      <c r="K8743" s="126"/>
      <c r="L8743" s="126"/>
      <c r="M8743" s="126"/>
      <c r="N8743" s="226">
        <v>2348475.31</v>
      </c>
      <c r="O8743" s="226">
        <v>0</v>
      </c>
      <c r="P8743" s="126" t="s">
        <v>1331</v>
      </c>
    </row>
    <row r="8744" spans="1:16" ht="63.75">
      <c r="A8744" s="126" t="s">
        <v>621</v>
      </c>
      <c r="B8744" s="126"/>
      <c r="C8744" s="127" t="s">
        <v>715</v>
      </c>
      <c r="D8744" s="204">
        <v>43098</v>
      </c>
      <c r="E8744" s="126" t="s">
        <v>15745</v>
      </c>
      <c r="F8744" s="126" t="s">
        <v>11</v>
      </c>
      <c r="G8744" s="126">
        <v>631315</v>
      </c>
      <c r="H8744" s="126"/>
      <c r="I8744" s="130" t="s">
        <v>18497</v>
      </c>
      <c r="J8744" s="126"/>
      <c r="K8744" s="126"/>
      <c r="L8744" s="126"/>
      <c r="M8744" s="126"/>
      <c r="N8744" s="226">
        <v>1218.1500000000001</v>
      </c>
      <c r="O8744" s="226">
        <v>0</v>
      </c>
      <c r="P8744" s="126" t="s">
        <v>1331</v>
      </c>
    </row>
    <row r="8745" spans="1:16" ht="63.75">
      <c r="A8745" s="126" t="s">
        <v>621</v>
      </c>
      <c r="B8745" s="126"/>
      <c r="C8745" s="127" t="s">
        <v>715</v>
      </c>
      <c r="D8745" s="204">
        <v>43098</v>
      </c>
      <c r="E8745" s="126" t="s">
        <v>15746</v>
      </c>
      <c r="F8745" s="126" t="s">
        <v>20</v>
      </c>
      <c r="G8745" s="126">
        <v>631316</v>
      </c>
      <c r="H8745" s="126"/>
      <c r="I8745" s="130" t="s">
        <v>18498</v>
      </c>
      <c r="J8745" s="126"/>
      <c r="K8745" s="126"/>
      <c r="L8745" s="126"/>
      <c r="M8745" s="126"/>
      <c r="N8745" s="226">
        <v>1668782.44</v>
      </c>
      <c r="O8745" s="226">
        <v>0</v>
      </c>
      <c r="P8745" s="126" t="s">
        <v>1331</v>
      </c>
    </row>
    <row r="8746" spans="1:16" ht="51">
      <c r="A8746" s="126" t="s">
        <v>621</v>
      </c>
      <c r="B8746" s="126"/>
      <c r="C8746" s="127" t="s">
        <v>715</v>
      </c>
      <c r="D8746" s="204">
        <v>43098</v>
      </c>
      <c r="E8746" s="126" t="s">
        <v>15747</v>
      </c>
      <c r="F8746" s="126" t="s">
        <v>11</v>
      </c>
      <c r="G8746" s="126">
        <v>631421</v>
      </c>
      <c r="H8746" s="126"/>
      <c r="I8746" s="130" t="s">
        <v>18499</v>
      </c>
      <c r="J8746" s="126"/>
      <c r="K8746" s="126"/>
      <c r="L8746" s="126"/>
      <c r="M8746" s="126"/>
      <c r="N8746" s="226">
        <v>276.49</v>
      </c>
      <c r="O8746" s="226">
        <v>0</v>
      </c>
      <c r="P8746" s="126" t="s">
        <v>1331</v>
      </c>
    </row>
    <row r="8747" spans="1:16" ht="51">
      <c r="A8747" s="126" t="s">
        <v>621</v>
      </c>
      <c r="B8747" s="126"/>
      <c r="C8747" s="127" t="s">
        <v>715</v>
      </c>
      <c r="D8747" s="204">
        <v>43098</v>
      </c>
      <c r="E8747" s="126" t="s">
        <v>15748</v>
      </c>
      <c r="F8747" s="126" t="s">
        <v>11</v>
      </c>
      <c r="G8747" s="126">
        <v>631424</v>
      </c>
      <c r="H8747" s="126"/>
      <c r="I8747" s="130" t="s">
        <v>18500</v>
      </c>
      <c r="J8747" s="126"/>
      <c r="K8747" s="126"/>
      <c r="L8747" s="126"/>
      <c r="M8747" s="126"/>
      <c r="N8747" s="226">
        <v>449.5</v>
      </c>
      <c r="O8747" s="226">
        <v>0</v>
      </c>
      <c r="P8747" s="126" t="s">
        <v>1331</v>
      </c>
    </row>
    <row r="8748" spans="1:16" ht="51">
      <c r="A8748" s="126" t="s">
        <v>621</v>
      </c>
      <c r="B8748" s="126"/>
      <c r="C8748" s="127" t="s">
        <v>715</v>
      </c>
      <c r="D8748" s="204">
        <v>43098</v>
      </c>
      <c r="E8748" s="126" t="s">
        <v>15749</v>
      </c>
      <c r="F8748" s="126" t="s">
        <v>11</v>
      </c>
      <c r="G8748" s="126">
        <v>631427</v>
      </c>
      <c r="H8748" s="126"/>
      <c r="I8748" s="130" t="s">
        <v>18501</v>
      </c>
      <c r="J8748" s="126"/>
      <c r="K8748" s="126"/>
      <c r="L8748" s="126"/>
      <c r="M8748" s="126"/>
      <c r="N8748" s="226">
        <v>85.17</v>
      </c>
      <c r="O8748" s="226">
        <v>0</v>
      </c>
      <c r="P8748" s="126" t="s">
        <v>1331</v>
      </c>
    </row>
    <row r="8749" spans="1:16" ht="76.5">
      <c r="A8749" s="126">
        <v>661</v>
      </c>
      <c r="B8749" s="126"/>
      <c r="C8749" s="127" t="s">
        <v>235</v>
      </c>
      <c r="D8749" s="204">
        <v>43098</v>
      </c>
      <c r="E8749" s="126" t="s">
        <v>15750</v>
      </c>
      <c r="F8749" s="126" t="s">
        <v>1368</v>
      </c>
      <c r="G8749" s="126">
        <v>16145796</v>
      </c>
      <c r="H8749" s="126"/>
      <c r="I8749" s="130" t="s">
        <v>18502</v>
      </c>
      <c r="J8749" s="126"/>
      <c r="K8749" s="126"/>
      <c r="L8749" s="126"/>
      <c r="M8749" s="126"/>
      <c r="N8749" s="226">
        <v>13754</v>
      </c>
      <c r="O8749" s="226">
        <v>0</v>
      </c>
      <c r="P8749" s="126" t="s">
        <v>1331</v>
      </c>
    </row>
    <row r="8751" spans="1:16">
      <c r="I8751" s="320" t="s">
        <v>638</v>
      </c>
      <c r="J8751" s="320"/>
      <c r="K8751" s="320"/>
      <c r="L8751" s="320"/>
      <c r="M8751" s="320"/>
      <c r="N8751" s="211">
        <f>+SUBTOTAL(9,N10:N8749)</f>
        <v>2969303581.2899942</v>
      </c>
      <c r="O8751" s="211">
        <f>+SUBTOTAL(9,O10:O8749)</f>
        <v>2966846477.2100048</v>
      </c>
    </row>
    <row r="8753" spans="15:15">
      <c r="O8753" s="207">
        <f>+N8751+O8751</f>
        <v>5936150058.499999</v>
      </c>
    </row>
  </sheetData>
  <sheetProtection formatCells="0" formatColumns="0" formatRows="0" insertColumns="0" insertRows="0" insertHyperlinks="0" sort="0" autoFilter="0" pivotTables="0"/>
  <autoFilter ref="A8:P8749"/>
  <mergeCells count="20">
    <mergeCell ref="N8:N9"/>
    <mergeCell ref="O8:O9"/>
    <mergeCell ref="P8:P9"/>
    <mergeCell ref="J7:K7"/>
    <mergeCell ref="L7:M7"/>
    <mergeCell ref="N7:O7"/>
    <mergeCell ref="K8:K9"/>
    <mergeCell ref="L8:L9"/>
    <mergeCell ref="M8:M9"/>
    <mergeCell ref="A8:A9"/>
    <mergeCell ref="B8:B9"/>
    <mergeCell ref="C8:C9"/>
    <mergeCell ref="D8:D9"/>
    <mergeCell ref="E8:E9"/>
    <mergeCell ref="I8751:M8751"/>
    <mergeCell ref="F8:F9"/>
    <mergeCell ref="G8:G9"/>
    <mergeCell ref="H8:H9"/>
    <mergeCell ref="I8:I9"/>
    <mergeCell ref="J8:J9"/>
  </mergeCells>
  <pageMargins left="0.39370078740157483" right="0.19685039370078741" top="0.31496062992125984" bottom="0.74803149606299213" header="0.31496062992125984" footer="0.31496062992125984"/>
  <pageSetup scale="6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548"/>
  <sheetViews>
    <sheetView view="pageBreakPreview" zoomScaleNormal="100" zoomScaleSheetLayoutView="100" workbookViewId="0">
      <pane ySplit="9" topLeftCell="A10" activePane="bottomLeft" state="frozen"/>
      <selection activeCell="G12" sqref="G12:K12"/>
      <selection pane="bottomLeft" activeCell="O549" sqref="O549"/>
    </sheetView>
  </sheetViews>
  <sheetFormatPr baseColWidth="10" defaultRowHeight="12.75"/>
  <cols>
    <col min="1" max="1" width="7.140625" style="124" customWidth="1"/>
    <col min="2" max="2" width="4.140625" style="124" bestFit="1" customWidth="1"/>
    <col min="3" max="3" width="15.5703125" style="197" customWidth="1"/>
    <col min="4" max="4" width="12.28515625" style="231" bestFit="1" customWidth="1"/>
    <col min="5" max="5" width="12.140625" style="124" customWidth="1"/>
    <col min="6" max="6" width="9.42578125" style="124" customWidth="1"/>
    <col min="7" max="7" width="12.42578125" style="124" customWidth="1"/>
    <col min="8" max="8" width="50.28515625" style="131" customWidth="1"/>
    <col min="9" max="12" width="7.28515625" style="124" customWidth="1"/>
    <col min="13" max="15" width="14.42578125" style="207" customWidth="1"/>
    <col min="16" max="16" width="15.85546875" style="207" bestFit="1" customWidth="1"/>
    <col min="17" max="17" width="14.5703125" style="124" customWidth="1"/>
    <col min="18" max="16384" width="11.42578125" style="120"/>
  </cols>
  <sheetData>
    <row r="1" spans="1:17" s="134" customFormat="1">
      <c r="A1" s="215" t="s">
        <v>37</v>
      </c>
      <c r="B1" s="215"/>
      <c r="C1" s="215"/>
      <c r="D1" s="228"/>
      <c r="E1" s="215"/>
      <c r="F1" s="215"/>
      <c r="G1" s="215"/>
      <c r="H1" s="215"/>
      <c r="I1" s="215"/>
      <c r="J1" s="215"/>
      <c r="K1" s="133"/>
      <c r="L1" s="133"/>
      <c r="M1" s="210"/>
      <c r="N1" s="210"/>
      <c r="O1" s="210"/>
      <c r="P1" s="210"/>
      <c r="Q1" s="133"/>
    </row>
    <row r="2" spans="1:17" s="134" customFormat="1">
      <c r="A2" s="215" t="s">
        <v>9935</v>
      </c>
      <c r="B2" s="215"/>
      <c r="C2" s="215"/>
      <c r="D2" s="228"/>
      <c r="E2" s="215"/>
      <c r="F2" s="215"/>
      <c r="G2" s="215"/>
      <c r="H2" s="215"/>
      <c r="I2" s="215"/>
      <c r="J2" s="215"/>
      <c r="K2" s="133"/>
      <c r="L2" s="133"/>
      <c r="M2" s="210"/>
      <c r="N2" s="210"/>
      <c r="O2" s="210"/>
      <c r="P2" s="210"/>
      <c r="Q2" s="133"/>
    </row>
    <row r="3" spans="1:17" s="134" customFormat="1">
      <c r="A3" s="215" t="s">
        <v>39</v>
      </c>
      <c r="B3" s="215"/>
      <c r="C3" s="215"/>
      <c r="D3" s="228"/>
      <c r="E3" s="215"/>
      <c r="F3" s="215"/>
      <c r="G3" s="215"/>
      <c r="H3" s="215"/>
      <c r="I3" s="215"/>
      <c r="J3" s="215"/>
      <c r="K3" s="133"/>
      <c r="L3" s="133"/>
      <c r="M3" s="210"/>
      <c r="N3" s="210"/>
      <c r="O3" s="210"/>
      <c r="P3" s="210"/>
      <c r="Q3" s="133"/>
    </row>
    <row r="4" spans="1:17" s="134" customFormat="1">
      <c r="A4" s="215" t="str">
        <f>+'CUT MN'!A4</f>
        <v>DE ENERO A DICIEMBRE</v>
      </c>
      <c r="B4" s="215"/>
      <c r="C4" s="215"/>
      <c r="D4" s="228"/>
      <c r="E4" s="215"/>
      <c r="F4" s="215"/>
      <c r="G4" s="215"/>
      <c r="H4" s="215"/>
      <c r="I4" s="215"/>
      <c r="J4" s="215"/>
      <c r="K4" s="133"/>
      <c r="L4" s="133"/>
      <c r="M4" s="210"/>
      <c r="N4" s="210"/>
      <c r="O4" s="210"/>
      <c r="P4" s="210"/>
      <c r="Q4" s="133"/>
    </row>
    <row r="5" spans="1:17" s="134" customFormat="1">
      <c r="A5" s="123" t="str">
        <f>+'CUT MN'!A5</f>
        <v>ACTUALIZADO AL : 8 de enero de 2018</v>
      </c>
      <c r="B5" s="123"/>
      <c r="C5" s="123"/>
      <c r="D5" s="229"/>
      <c r="E5" s="123"/>
      <c r="F5" s="123"/>
      <c r="G5" s="123"/>
      <c r="H5" s="123"/>
      <c r="I5" s="123"/>
      <c r="J5" s="123"/>
      <c r="K5" s="133"/>
      <c r="L5" s="133"/>
      <c r="M5" s="210"/>
      <c r="N5" s="210"/>
      <c r="O5" s="210"/>
      <c r="P5" s="210"/>
      <c r="Q5" s="133"/>
    </row>
    <row r="6" spans="1:17" s="134" customFormat="1">
      <c r="A6" s="123"/>
      <c r="B6" s="118"/>
      <c r="C6" s="118"/>
      <c r="D6" s="135"/>
      <c r="E6" s="118"/>
      <c r="F6" s="118"/>
      <c r="G6" s="118"/>
      <c r="H6" s="128"/>
      <c r="I6" s="119"/>
      <c r="J6" s="133"/>
      <c r="K6" s="133"/>
      <c r="L6" s="133"/>
      <c r="M6" s="210"/>
      <c r="N6" s="210"/>
      <c r="O6" s="210"/>
      <c r="P6" s="210"/>
      <c r="Q6" s="133"/>
    </row>
    <row r="7" spans="1:17">
      <c r="A7" s="125"/>
      <c r="B7" s="125"/>
      <c r="C7" s="196"/>
      <c r="D7" s="230"/>
      <c r="E7" s="125"/>
      <c r="F7" s="125"/>
      <c r="G7" s="125"/>
      <c r="H7" s="129"/>
      <c r="I7" s="322" t="s">
        <v>1642</v>
      </c>
      <c r="J7" s="322"/>
      <c r="K7" s="322" t="s">
        <v>1641</v>
      </c>
      <c r="L7" s="328"/>
      <c r="M7" s="326"/>
      <c r="N7" s="326"/>
      <c r="O7" s="329"/>
      <c r="P7" s="329"/>
      <c r="Q7" s="125"/>
    </row>
    <row r="8" spans="1:17" s="124" customFormat="1" ht="12" customHeight="1">
      <c r="A8" s="322" t="s">
        <v>1643</v>
      </c>
      <c r="B8" s="322" t="s">
        <v>1644</v>
      </c>
      <c r="C8" s="321" t="s">
        <v>1704</v>
      </c>
      <c r="D8" s="327" t="s">
        <v>1638</v>
      </c>
      <c r="E8" s="321" t="s">
        <v>1637</v>
      </c>
      <c r="F8" s="321" t="s">
        <v>1639</v>
      </c>
      <c r="G8" s="322" t="s">
        <v>1760</v>
      </c>
      <c r="H8" s="321" t="s">
        <v>1640</v>
      </c>
      <c r="I8" s="322" t="s">
        <v>1646</v>
      </c>
      <c r="J8" s="322" t="s">
        <v>1647</v>
      </c>
      <c r="K8" s="322" t="s">
        <v>1645</v>
      </c>
      <c r="L8" s="322" t="s">
        <v>1648</v>
      </c>
      <c r="M8" s="323" t="s">
        <v>1651</v>
      </c>
      <c r="N8" s="323" t="s">
        <v>1708</v>
      </c>
      <c r="O8" s="323" t="s">
        <v>1649</v>
      </c>
      <c r="P8" s="323" t="s">
        <v>1709</v>
      </c>
      <c r="Q8" s="321" t="s">
        <v>1707</v>
      </c>
    </row>
    <row r="9" spans="1:17" s="124" customFormat="1">
      <c r="A9" s="322"/>
      <c r="B9" s="322"/>
      <c r="C9" s="321"/>
      <c r="D9" s="327"/>
      <c r="E9" s="321"/>
      <c r="F9" s="321"/>
      <c r="G9" s="322"/>
      <c r="H9" s="321"/>
      <c r="I9" s="322"/>
      <c r="J9" s="322"/>
      <c r="K9" s="322"/>
      <c r="L9" s="322"/>
      <c r="M9" s="323"/>
      <c r="N9" s="323"/>
      <c r="O9" s="323"/>
      <c r="P9" s="323"/>
      <c r="Q9" s="321"/>
    </row>
    <row r="10" spans="1:17" ht="63.75">
      <c r="A10" s="126" t="s">
        <v>621</v>
      </c>
      <c r="B10" s="126"/>
      <c r="C10" s="127" t="s">
        <v>715</v>
      </c>
      <c r="D10" s="198">
        <v>42738</v>
      </c>
      <c r="E10" s="122" t="s">
        <v>20</v>
      </c>
      <c r="F10" s="122">
        <v>8705</v>
      </c>
      <c r="G10" s="126"/>
      <c r="H10" s="130" t="s">
        <v>1330</v>
      </c>
      <c r="I10" s="126"/>
      <c r="J10" s="126"/>
      <c r="K10" s="126"/>
      <c r="L10" s="126"/>
      <c r="M10" s="206">
        <v>825503.91</v>
      </c>
      <c r="N10" s="206">
        <v>0</v>
      </c>
      <c r="O10" s="206">
        <v>5662956.8200000003</v>
      </c>
      <c r="P10" s="206">
        <v>0</v>
      </c>
      <c r="Q10" s="126" t="s">
        <v>1331</v>
      </c>
    </row>
    <row r="11" spans="1:17" ht="51">
      <c r="A11" s="126" t="s">
        <v>620</v>
      </c>
      <c r="B11" s="126"/>
      <c r="C11" s="127" t="s">
        <v>714</v>
      </c>
      <c r="D11" s="198">
        <v>42751</v>
      </c>
      <c r="E11" s="122" t="s">
        <v>23</v>
      </c>
      <c r="F11" s="122">
        <v>16459</v>
      </c>
      <c r="G11" s="126"/>
      <c r="H11" s="130" t="s">
        <v>1332</v>
      </c>
      <c r="I11" s="126"/>
      <c r="J11" s="126"/>
      <c r="K11" s="126"/>
      <c r="L11" s="126"/>
      <c r="M11" s="206">
        <v>0</v>
      </c>
      <c r="N11" s="206">
        <v>0</v>
      </c>
      <c r="O11" s="206">
        <v>0</v>
      </c>
      <c r="P11" s="206">
        <v>0.03</v>
      </c>
      <c r="Q11" s="126" t="s">
        <v>1331</v>
      </c>
    </row>
    <row r="12" spans="1:17" ht="63.75">
      <c r="A12" s="126" t="s">
        <v>621</v>
      </c>
      <c r="B12" s="126"/>
      <c r="C12" s="127" t="s">
        <v>715</v>
      </c>
      <c r="D12" s="198">
        <v>42751</v>
      </c>
      <c r="E12" s="122" t="s">
        <v>6</v>
      </c>
      <c r="F12" s="122">
        <v>356786</v>
      </c>
      <c r="G12" s="126"/>
      <c r="H12" s="130" t="s">
        <v>1333</v>
      </c>
      <c r="I12" s="126"/>
      <c r="J12" s="126"/>
      <c r="K12" s="126"/>
      <c r="L12" s="126"/>
      <c r="M12" s="206">
        <v>0</v>
      </c>
      <c r="N12" s="206">
        <v>87997.54</v>
      </c>
      <c r="O12" s="206">
        <v>0</v>
      </c>
      <c r="P12" s="206">
        <v>603663.12</v>
      </c>
      <c r="Q12" s="126" t="s">
        <v>1331</v>
      </c>
    </row>
    <row r="13" spans="1:17" ht="63.75">
      <c r="A13" s="126" t="s">
        <v>621</v>
      </c>
      <c r="B13" s="126"/>
      <c r="C13" s="127" t="s">
        <v>715</v>
      </c>
      <c r="D13" s="198">
        <v>42751</v>
      </c>
      <c r="E13" s="122" t="s">
        <v>6</v>
      </c>
      <c r="F13" s="122">
        <v>356787</v>
      </c>
      <c r="G13" s="126"/>
      <c r="H13" s="130" t="s">
        <v>1334</v>
      </c>
      <c r="I13" s="126"/>
      <c r="J13" s="126"/>
      <c r="K13" s="126"/>
      <c r="L13" s="126"/>
      <c r="M13" s="206">
        <v>0</v>
      </c>
      <c r="N13" s="206">
        <v>490.61</v>
      </c>
      <c r="O13" s="206">
        <v>0</v>
      </c>
      <c r="P13" s="206">
        <v>3365.58</v>
      </c>
      <c r="Q13" s="126" t="s">
        <v>1331</v>
      </c>
    </row>
    <row r="14" spans="1:17" ht="89.25">
      <c r="A14" s="126" t="s">
        <v>621</v>
      </c>
      <c r="B14" s="126"/>
      <c r="C14" s="127" t="s">
        <v>715</v>
      </c>
      <c r="D14" s="198">
        <v>42751</v>
      </c>
      <c r="E14" s="122" t="s">
        <v>6</v>
      </c>
      <c r="F14" s="122">
        <v>877115</v>
      </c>
      <c r="G14" s="126"/>
      <c r="H14" s="130" t="s">
        <v>1335</v>
      </c>
      <c r="I14" s="126"/>
      <c r="J14" s="126"/>
      <c r="K14" s="126"/>
      <c r="L14" s="126"/>
      <c r="M14" s="206">
        <v>0</v>
      </c>
      <c r="N14" s="206">
        <v>45516.01</v>
      </c>
      <c r="O14" s="206">
        <v>0</v>
      </c>
      <c r="P14" s="206">
        <v>312239.83</v>
      </c>
      <c r="Q14" s="126" t="s">
        <v>1331</v>
      </c>
    </row>
    <row r="15" spans="1:17" ht="51">
      <c r="A15" s="126" t="s">
        <v>621</v>
      </c>
      <c r="B15" s="126"/>
      <c r="C15" s="127" t="s">
        <v>715</v>
      </c>
      <c r="D15" s="198">
        <v>42751</v>
      </c>
      <c r="E15" s="122" t="s">
        <v>13</v>
      </c>
      <c r="F15" s="122">
        <v>877086</v>
      </c>
      <c r="G15" s="126"/>
      <c r="H15" s="130" t="s">
        <v>1336</v>
      </c>
      <c r="I15" s="126"/>
      <c r="J15" s="126"/>
      <c r="K15" s="126"/>
      <c r="L15" s="126"/>
      <c r="M15" s="206">
        <v>6.74</v>
      </c>
      <c r="N15" s="206">
        <v>0</v>
      </c>
      <c r="O15" s="206">
        <v>46.24</v>
      </c>
      <c r="P15" s="206">
        <v>0</v>
      </c>
      <c r="Q15" s="126" t="s">
        <v>1331</v>
      </c>
    </row>
    <row r="16" spans="1:17" ht="51">
      <c r="A16" s="126" t="s">
        <v>620</v>
      </c>
      <c r="B16" s="126"/>
      <c r="C16" s="127" t="s">
        <v>714</v>
      </c>
      <c r="D16" s="198">
        <v>42752</v>
      </c>
      <c r="E16" s="122" t="s">
        <v>23</v>
      </c>
      <c r="F16" s="122">
        <v>16464</v>
      </c>
      <c r="G16" s="126"/>
      <c r="H16" s="130" t="s">
        <v>1337</v>
      </c>
      <c r="I16" s="126"/>
      <c r="J16" s="126"/>
      <c r="K16" s="126"/>
      <c r="L16" s="126"/>
      <c r="M16" s="206">
        <v>0</v>
      </c>
      <c r="N16" s="206">
        <v>0</v>
      </c>
      <c r="O16" s="206">
        <v>0.01</v>
      </c>
      <c r="P16" s="206">
        <v>0</v>
      </c>
      <c r="Q16" s="126" t="s">
        <v>1331</v>
      </c>
    </row>
    <row r="17" spans="1:17" ht="51">
      <c r="A17" s="126" t="s">
        <v>620</v>
      </c>
      <c r="B17" s="126"/>
      <c r="C17" s="127" t="s">
        <v>714</v>
      </c>
      <c r="D17" s="198">
        <v>42753</v>
      </c>
      <c r="E17" s="122" t="s">
        <v>3</v>
      </c>
      <c r="F17" s="122">
        <v>1467262</v>
      </c>
      <c r="G17" s="126"/>
      <c r="H17" s="130" t="s">
        <v>1338</v>
      </c>
      <c r="I17" s="126"/>
      <c r="J17" s="126"/>
      <c r="K17" s="126"/>
      <c r="L17" s="126"/>
      <c r="M17" s="206">
        <v>0</v>
      </c>
      <c r="N17" s="206">
        <v>35.159999999999997</v>
      </c>
      <c r="O17" s="206">
        <v>0</v>
      </c>
      <c r="P17" s="206">
        <v>241.2</v>
      </c>
      <c r="Q17" s="126" t="s">
        <v>1331</v>
      </c>
    </row>
    <row r="18" spans="1:17" ht="51">
      <c r="A18" s="126" t="s">
        <v>621</v>
      </c>
      <c r="B18" s="126"/>
      <c r="C18" s="127" t="s">
        <v>715</v>
      </c>
      <c r="D18" s="198">
        <v>42754</v>
      </c>
      <c r="E18" s="122" t="s">
        <v>20</v>
      </c>
      <c r="F18" s="122">
        <v>8922</v>
      </c>
      <c r="G18" s="126"/>
      <c r="H18" s="130" t="s">
        <v>1339</v>
      </c>
      <c r="I18" s="126"/>
      <c r="J18" s="126"/>
      <c r="K18" s="126"/>
      <c r="L18" s="126"/>
      <c r="M18" s="206">
        <v>1821.11</v>
      </c>
      <c r="N18" s="206">
        <v>0</v>
      </c>
      <c r="O18" s="206">
        <v>12492.81</v>
      </c>
      <c r="P18" s="206">
        <v>0</v>
      </c>
      <c r="Q18" s="126" t="s">
        <v>1331</v>
      </c>
    </row>
    <row r="19" spans="1:17" ht="102">
      <c r="A19" s="126" t="s">
        <v>621</v>
      </c>
      <c r="B19" s="126"/>
      <c r="C19" s="127" t="s">
        <v>715</v>
      </c>
      <c r="D19" s="198">
        <v>42755</v>
      </c>
      <c r="E19" s="122" t="s">
        <v>13</v>
      </c>
      <c r="F19" s="122">
        <v>877550</v>
      </c>
      <c r="G19" s="126"/>
      <c r="H19" s="130" t="s">
        <v>1340</v>
      </c>
      <c r="I19" s="126"/>
      <c r="J19" s="126"/>
      <c r="K19" s="126"/>
      <c r="L19" s="126"/>
      <c r="M19" s="206">
        <v>20</v>
      </c>
      <c r="N19" s="206">
        <v>0</v>
      </c>
      <c r="O19" s="206">
        <v>137.19999999999999</v>
      </c>
      <c r="P19" s="206">
        <v>0</v>
      </c>
      <c r="Q19" s="126" t="s">
        <v>1331</v>
      </c>
    </row>
    <row r="20" spans="1:17" ht="51">
      <c r="A20" s="126" t="s">
        <v>620</v>
      </c>
      <c r="B20" s="126"/>
      <c r="C20" s="127" t="s">
        <v>714</v>
      </c>
      <c r="D20" s="198">
        <v>42761</v>
      </c>
      <c r="E20" s="122" t="s">
        <v>3</v>
      </c>
      <c r="F20" s="122">
        <v>1469588</v>
      </c>
      <c r="G20" s="126"/>
      <c r="H20" s="130" t="s">
        <v>1341</v>
      </c>
      <c r="I20" s="126"/>
      <c r="J20" s="126"/>
      <c r="K20" s="126"/>
      <c r="L20" s="126"/>
      <c r="M20" s="206">
        <v>0</v>
      </c>
      <c r="N20" s="206">
        <v>19927.54</v>
      </c>
      <c r="O20" s="206">
        <v>0</v>
      </c>
      <c r="P20" s="206">
        <v>136702.92000000001</v>
      </c>
      <c r="Q20" s="126" t="s">
        <v>1331</v>
      </c>
    </row>
    <row r="21" spans="1:17" ht="51">
      <c r="A21" s="126" t="s">
        <v>620</v>
      </c>
      <c r="B21" s="126"/>
      <c r="C21" s="127" t="s">
        <v>714</v>
      </c>
      <c r="D21" s="198">
        <v>42774</v>
      </c>
      <c r="E21" s="122" t="s">
        <v>23</v>
      </c>
      <c r="F21" s="122">
        <v>16527</v>
      </c>
      <c r="G21" s="126"/>
      <c r="H21" s="130" t="s">
        <v>1342</v>
      </c>
      <c r="I21" s="126"/>
      <c r="J21" s="126"/>
      <c r="K21" s="126"/>
      <c r="L21" s="126"/>
      <c r="M21" s="206">
        <v>0</v>
      </c>
      <c r="N21" s="206">
        <v>0</v>
      </c>
      <c r="O21" s="206">
        <v>0</v>
      </c>
      <c r="P21" s="206">
        <v>0.01</v>
      </c>
      <c r="Q21" s="126" t="s">
        <v>1331</v>
      </c>
    </row>
    <row r="22" spans="1:17" ht="63.75">
      <c r="A22" s="126" t="s">
        <v>621</v>
      </c>
      <c r="B22" s="126"/>
      <c r="C22" s="127" t="s">
        <v>715</v>
      </c>
      <c r="D22" s="198">
        <v>42774</v>
      </c>
      <c r="E22" s="122" t="s">
        <v>6</v>
      </c>
      <c r="F22" s="122">
        <v>374790</v>
      </c>
      <c r="G22" s="126"/>
      <c r="H22" s="130" t="s">
        <v>1343</v>
      </c>
      <c r="I22" s="126"/>
      <c r="J22" s="126"/>
      <c r="K22" s="126"/>
      <c r="L22" s="126"/>
      <c r="M22" s="206">
        <v>0</v>
      </c>
      <c r="N22" s="206">
        <v>183490.35</v>
      </c>
      <c r="O22" s="206">
        <v>0</v>
      </c>
      <c r="P22" s="206">
        <v>1258743.8</v>
      </c>
      <c r="Q22" s="126" t="s">
        <v>1331</v>
      </c>
    </row>
    <row r="23" spans="1:17" ht="63.75">
      <c r="A23" s="126" t="s">
        <v>621</v>
      </c>
      <c r="B23" s="126"/>
      <c r="C23" s="127" t="s">
        <v>715</v>
      </c>
      <c r="D23" s="198">
        <v>42774</v>
      </c>
      <c r="E23" s="122" t="s">
        <v>20</v>
      </c>
      <c r="F23" s="122">
        <v>8913</v>
      </c>
      <c r="G23" s="126"/>
      <c r="H23" s="130" t="s">
        <v>1344</v>
      </c>
      <c r="I23" s="126"/>
      <c r="J23" s="126"/>
      <c r="K23" s="126"/>
      <c r="L23" s="126"/>
      <c r="M23" s="206">
        <v>282315.34999999998</v>
      </c>
      <c r="N23" s="206">
        <v>0</v>
      </c>
      <c r="O23" s="206">
        <v>1936683.3</v>
      </c>
      <c r="P23" s="206">
        <v>0</v>
      </c>
      <c r="Q23" s="126" t="s">
        <v>1331</v>
      </c>
    </row>
    <row r="24" spans="1:17" ht="51">
      <c r="A24" s="126">
        <v>86</v>
      </c>
      <c r="B24" s="126"/>
      <c r="C24" s="127" t="s">
        <v>711</v>
      </c>
      <c r="D24" s="198">
        <v>42774</v>
      </c>
      <c r="E24" s="122" t="s">
        <v>11</v>
      </c>
      <c r="F24" s="122">
        <v>879325</v>
      </c>
      <c r="G24" s="126"/>
      <c r="H24" s="130" t="s">
        <v>1345</v>
      </c>
      <c r="I24" s="126"/>
      <c r="J24" s="126"/>
      <c r="K24" s="126"/>
      <c r="L24" s="126"/>
      <c r="M24" s="206">
        <v>7.29</v>
      </c>
      <c r="N24" s="206">
        <v>0</v>
      </c>
      <c r="O24" s="206">
        <v>50.01</v>
      </c>
      <c r="P24" s="206">
        <v>0</v>
      </c>
      <c r="Q24" s="126" t="s">
        <v>1331</v>
      </c>
    </row>
    <row r="25" spans="1:17" ht="51">
      <c r="A25" s="126" t="s">
        <v>620</v>
      </c>
      <c r="B25" s="126"/>
      <c r="C25" s="127" t="s">
        <v>714</v>
      </c>
      <c r="D25" s="198">
        <v>42775</v>
      </c>
      <c r="E25" s="122" t="s">
        <v>23</v>
      </c>
      <c r="F25" s="122">
        <v>16531</v>
      </c>
      <c r="G25" s="126"/>
      <c r="H25" s="130" t="s">
        <v>1346</v>
      </c>
      <c r="I25" s="126"/>
      <c r="J25" s="126"/>
      <c r="K25" s="126"/>
      <c r="L25" s="126"/>
      <c r="M25" s="206">
        <v>0</v>
      </c>
      <c r="N25" s="206">
        <v>0</v>
      </c>
      <c r="O25" s="206">
        <v>0.01</v>
      </c>
      <c r="P25" s="206">
        <v>0</v>
      </c>
      <c r="Q25" s="126" t="s">
        <v>1331</v>
      </c>
    </row>
    <row r="26" spans="1:17" ht="51">
      <c r="A26" s="126" t="s">
        <v>620</v>
      </c>
      <c r="B26" s="126"/>
      <c r="C26" s="127" t="s">
        <v>714</v>
      </c>
      <c r="D26" s="198">
        <v>42776</v>
      </c>
      <c r="E26" s="122" t="s">
        <v>23</v>
      </c>
      <c r="F26" s="122">
        <v>16537</v>
      </c>
      <c r="G26" s="126"/>
      <c r="H26" s="130" t="s">
        <v>1347</v>
      </c>
      <c r="I26" s="126"/>
      <c r="J26" s="126"/>
      <c r="K26" s="126"/>
      <c r="L26" s="126"/>
      <c r="M26" s="206">
        <v>0</v>
      </c>
      <c r="N26" s="206">
        <v>0</v>
      </c>
      <c r="O26" s="206">
        <v>0</v>
      </c>
      <c r="P26" s="206">
        <v>0.01</v>
      </c>
      <c r="Q26" s="126" t="s">
        <v>1331</v>
      </c>
    </row>
    <row r="27" spans="1:17" ht="89.25">
      <c r="A27" s="126">
        <v>10</v>
      </c>
      <c r="B27" s="126"/>
      <c r="C27" s="127" t="s">
        <v>691</v>
      </c>
      <c r="D27" s="198">
        <v>42781</v>
      </c>
      <c r="E27" s="122" t="s">
        <v>6</v>
      </c>
      <c r="F27" s="122">
        <v>1671</v>
      </c>
      <c r="G27" s="126"/>
      <c r="H27" s="130" t="s">
        <v>1348</v>
      </c>
      <c r="I27" s="126"/>
      <c r="J27" s="126"/>
      <c r="K27" s="126"/>
      <c r="L27" s="126"/>
      <c r="M27" s="206">
        <v>0</v>
      </c>
      <c r="N27" s="206">
        <v>46.69</v>
      </c>
      <c r="O27" s="206">
        <v>0</v>
      </c>
      <c r="P27" s="206">
        <v>320.29000000000002</v>
      </c>
      <c r="Q27" s="126" t="s">
        <v>1331</v>
      </c>
    </row>
    <row r="28" spans="1:17" ht="51">
      <c r="A28" s="126" t="s">
        <v>620</v>
      </c>
      <c r="B28" s="126"/>
      <c r="C28" s="127" t="s">
        <v>714</v>
      </c>
      <c r="D28" s="198">
        <v>42781</v>
      </c>
      <c r="E28" s="122" t="s">
        <v>23</v>
      </c>
      <c r="F28" s="122">
        <v>16549</v>
      </c>
      <c r="G28" s="126"/>
      <c r="H28" s="130" t="s">
        <v>1349</v>
      </c>
      <c r="I28" s="126"/>
      <c r="J28" s="126"/>
      <c r="K28" s="126"/>
      <c r="L28" s="126"/>
      <c r="M28" s="206">
        <v>0</v>
      </c>
      <c r="N28" s="206">
        <v>0</v>
      </c>
      <c r="O28" s="206">
        <v>0</v>
      </c>
      <c r="P28" s="206">
        <v>0.01</v>
      </c>
      <c r="Q28" s="126" t="s">
        <v>1331</v>
      </c>
    </row>
    <row r="29" spans="1:17" ht="51">
      <c r="A29" s="126" t="s">
        <v>621</v>
      </c>
      <c r="B29" s="126"/>
      <c r="C29" s="127" t="s">
        <v>715</v>
      </c>
      <c r="D29" s="198">
        <v>42781</v>
      </c>
      <c r="E29" s="122" t="s">
        <v>20</v>
      </c>
      <c r="F29" s="122">
        <v>8888</v>
      </c>
      <c r="G29" s="126"/>
      <c r="H29" s="130" t="s">
        <v>1350</v>
      </c>
      <c r="I29" s="126"/>
      <c r="J29" s="126"/>
      <c r="K29" s="126"/>
      <c r="L29" s="126"/>
      <c r="M29" s="206">
        <v>82.24</v>
      </c>
      <c r="N29" s="206">
        <v>0</v>
      </c>
      <c r="O29" s="206">
        <v>564.16999999999996</v>
      </c>
      <c r="P29" s="206">
        <v>0</v>
      </c>
      <c r="Q29" s="126" t="s">
        <v>1331</v>
      </c>
    </row>
    <row r="30" spans="1:17" ht="102">
      <c r="A30" s="126">
        <v>10</v>
      </c>
      <c r="B30" s="126"/>
      <c r="C30" s="127" t="s">
        <v>691</v>
      </c>
      <c r="D30" s="198">
        <v>42782</v>
      </c>
      <c r="E30" s="122" t="s">
        <v>1261</v>
      </c>
      <c r="F30" s="122">
        <v>1675</v>
      </c>
      <c r="G30" s="126"/>
      <c r="H30" s="130" t="s">
        <v>1351</v>
      </c>
      <c r="I30" s="126"/>
      <c r="J30" s="126"/>
      <c r="K30" s="126"/>
      <c r="L30" s="126"/>
      <c r="M30" s="206">
        <v>0.46</v>
      </c>
      <c r="N30" s="206">
        <v>0</v>
      </c>
      <c r="O30" s="206">
        <v>3.16</v>
      </c>
      <c r="P30" s="206">
        <v>0</v>
      </c>
      <c r="Q30" s="126" t="s">
        <v>1331</v>
      </c>
    </row>
    <row r="31" spans="1:17" ht="89.25">
      <c r="A31" s="126">
        <v>10</v>
      </c>
      <c r="B31" s="126"/>
      <c r="C31" s="127" t="s">
        <v>691</v>
      </c>
      <c r="D31" s="198">
        <v>42782</v>
      </c>
      <c r="E31" s="122" t="s">
        <v>1261</v>
      </c>
      <c r="F31" s="122">
        <v>1677</v>
      </c>
      <c r="G31" s="126"/>
      <c r="H31" s="130" t="s">
        <v>1352</v>
      </c>
      <c r="I31" s="126"/>
      <c r="J31" s="126"/>
      <c r="K31" s="126"/>
      <c r="L31" s="126"/>
      <c r="M31" s="206">
        <v>2.63</v>
      </c>
      <c r="N31" s="206">
        <v>0</v>
      </c>
      <c r="O31" s="206">
        <v>18.04</v>
      </c>
      <c r="P31" s="206">
        <v>0</v>
      </c>
      <c r="Q31" s="126" t="s">
        <v>1331</v>
      </c>
    </row>
    <row r="32" spans="1:17" ht="89.25">
      <c r="A32" s="126">
        <v>10</v>
      </c>
      <c r="B32" s="126"/>
      <c r="C32" s="127" t="s">
        <v>691</v>
      </c>
      <c r="D32" s="198">
        <v>42782</v>
      </c>
      <c r="E32" s="122" t="s">
        <v>1261</v>
      </c>
      <c r="F32" s="122">
        <v>1678</v>
      </c>
      <c r="G32" s="126"/>
      <c r="H32" s="130" t="s">
        <v>1353</v>
      </c>
      <c r="I32" s="126"/>
      <c r="J32" s="126"/>
      <c r="K32" s="126"/>
      <c r="L32" s="126"/>
      <c r="M32" s="206">
        <v>20.7</v>
      </c>
      <c r="N32" s="206">
        <v>0</v>
      </c>
      <c r="O32" s="206">
        <v>142</v>
      </c>
      <c r="P32" s="206">
        <v>0</v>
      </c>
      <c r="Q32" s="126" t="s">
        <v>1331</v>
      </c>
    </row>
    <row r="33" spans="1:17" ht="51">
      <c r="A33" s="126" t="s">
        <v>620</v>
      </c>
      <c r="B33" s="126"/>
      <c r="C33" s="127" t="s">
        <v>714</v>
      </c>
      <c r="D33" s="198">
        <v>42783</v>
      </c>
      <c r="E33" s="122" t="s">
        <v>23</v>
      </c>
      <c r="F33" s="122">
        <v>16557</v>
      </c>
      <c r="G33" s="126"/>
      <c r="H33" s="130" t="s">
        <v>1354</v>
      </c>
      <c r="I33" s="126"/>
      <c r="J33" s="126"/>
      <c r="K33" s="126"/>
      <c r="L33" s="126"/>
      <c r="M33" s="206">
        <v>0</v>
      </c>
      <c r="N33" s="206">
        <v>0</v>
      </c>
      <c r="O33" s="206">
        <v>0</v>
      </c>
      <c r="P33" s="206">
        <v>0.02</v>
      </c>
      <c r="Q33" s="126" t="s">
        <v>1331</v>
      </c>
    </row>
    <row r="34" spans="1:17" ht="51">
      <c r="A34" s="126" t="s">
        <v>621</v>
      </c>
      <c r="B34" s="126"/>
      <c r="C34" s="127" t="s">
        <v>715</v>
      </c>
      <c r="D34" s="198">
        <v>42783</v>
      </c>
      <c r="E34" s="122" t="s">
        <v>20</v>
      </c>
      <c r="F34" s="122">
        <v>9012</v>
      </c>
      <c r="G34" s="126"/>
      <c r="H34" s="130" t="s">
        <v>1355</v>
      </c>
      <c r="I34" s="126"/>
      <c r="J34" s="126"/>
      <c r="K34" s="126"/>
      <c r="L34" s="126"/>
      <c r="M34" s="206">
        <v>307688.89</v>
      </c>
      <c r="N34" s="206">
        <v>0</v>
      </c>
      <c r="O34" s="206">
        <v>2110745.79</v>
      </c>
      <c r="P34" s="206">
        <v>0</v>
      </c>
      <c r="Q34" s="126" t="s">
        <v>1331</v>
      </c>
    </row>
    <row r="35" spans="1:17" ht="51">
      <c r="A35" s="126" t="s">
        <v>620</v>
      </c>
      <c r="B35" s="126"/>
      <c r="C35" s="127" t="s">
        <v>714</v>
      </c>
      <c r="D35" s="198">
        <v>42786</v>
      </c>
      <c r="E35" s="122" t="s">
        <v>23</v>
      </c>
      <c r="F35" s="122">
        <v>16561</v>
      </c>
      <c r="G35" s="126"/>
      <c r="H35" s="130" t="s">
        <v>1356</v>
      </c>
      <c r="I35" s="126"/>
      <c r="J35" s="126"/>
      <c r="K35" s="126"/>
      <c r="L35" s="126"/>
      <c r="M35" s="206">
        <v>0</v>
      </c>
      <c r="N35" s="206">
        <v>0</v>
      </c>
      <c r="O35" s="206">
        <v>0</v>
      </c>
      <c r="P35" s="206">
        <v>0.01</v>
      </c>
      <c r="Q35" s="126" t="s">
        <v>1331</v>
      </c>
    </row>
    <row r="36" spans="1:17" ht="89.25">
      <c r="A36" s="126">
        <v>10</v>
      </c>
      <c r="B36" s="126"/>
      <c r="C36" s="127" t="s">
        <v>691</v>
      </c>
      <c r="D36" s="198">
        <v>42786</v>
      </c>
      <c r="E36" s="122" t="s">
        <v>1261</v>
      </c>
      <c r="F36" s="122">
        <v>1703</v>
      </c>
      <c r="G36" s="126"/>
      <c r="H36" s="130" t="s">
        <v>1357</v>
      </c>
      <c r="I36" s="126"/>
      <c r="J36" s="126"/>
      <c r="K36" s="126"/>
      <c r="L36" s="126"/>
      <c r="M36" s="206">
        <v>4.57</v>
      </c>
      <c r="N36" s="206">
        <v>0</v>
      </c>
      <c r="O36" s="206">
        <v>31.35</v>
      </c>
      <c r="P36" s="206">
        <v>0</v>
      </c>
      <c r="Q36" s="126" t="s">
        <v>1331</v>
      </c>
    </row>
    <row r="37" spans="1:17" ht="76.5">
      <c r="A37" s="126" t="s">
        <v>621</v>
      </c>
      <c r="B37" s="126"/>
      <c r="C37" s="127" t="s">
        <v>715</v>
      </c>
      <c r="D37" s="198">
        <v>42787</v>
      </c>
      <c r="E37" s="122" t="s">
        <v>6</v>
      </c>
      <c r="F37" s="122">
        <v>384791</v>
      </c>
      <c r="G37" s="126"/>
      <c r="H37" s="130" t="s">
        <v>1358</v>
      </c>
      <c r="I37" s="126"/>
      <c r="J37" s="126"/>
      <c r="K37" s="126"/>
      <c r="L37" s="126"/>
      <c r="M37" s="206">
        <v>0</v>
      </c>
      <c r="N37" s="206">
        <v>4062305</v>
      </c>
      <c r="O37" s="206">
        <v>0</v>
      </c>
      <c r="P37" s="206">
        <v>27867412.300000001</v>
      </c>
      <c r="Q37" s="126" t="s">
        <v>1331</v>
      </c>
    </row>
    <row r="38" spans="1:17" ht="102">
      <c r="A38" s="126">
        <v>10</v>
      </c>
      <c r="B38" s="126"/>
      <c r="C38" s="127" t="s">
        <v>691</v>
      </c>
      <c r="D38" s="198">
        <v>42787</v>
      </c>
      <c r="E38" s="122" t="s">
        <v>1261</v>
      </c>
      <c r="F38" s="122">
        <v>1721</v>
      </c>
      <c r="G38" s="126"/>
      <c r="H38" s="130" t="s">
        <v>1359</v>
      </c>
      <c r="I38" s="126"/>
      <c r="J38" s="126"/>
      <c r="K38" s="126"/>
      <c r="L38" s="126"/>
      <c r="M38" s="206">
        <v>12.78</v>
      </c>
      <c r="N38" s="206">
        <v>0</v>
      </c>
      <c r="O38" s="206">
        <v>87.67</v>
      </c>
      <c r="P38" s="206">
        <v>0</v>
      </c>
      <c r="Q38" s="126" t="s">
        <v>1331</v>
      </c>
    </row>
    <row r="39" spans="1:17" ht="89.25">
      <c r="A39" s="126">
        <v>10</v>
      </c>
      <c r="B39" s="126"/>
      <c r="C39" s="127" t="s">
        <v>691</v>
      </c>
      <c r="D39" s="198">
        <v>42787</v>
      </c>
      <c r="E39" s="122" t="s">
        <v>1261</v>
      </c>
      <c r="F39" s="122">
        <v>1676</v>
      </c>
      <c r="G39" s="126"/>
      <c r="H39" s="130" t="s">
        <v>1360</v>
      </c>
      <c r="I39" s="126"/>
      <c r="J39" s="126"/>
      <c r="K39" s="126"/>
      <c r="L39" s="126"/>
      <c r="M39" s="206">
        <v>1269.1099999999999</v>
      </c>
      <c r="N39" s="206">
        <v>0</v>
      </c>
      <c r="O39" s="206">
        <v>8706.09</v>
      </c>
      <c r="P39" s="206">
        <v>0</v>
      </c>
      <c r="Q39" s="126" t="s">
        <v>1331</v>
      </c>
    </row>
    <row r="40" spans="1:17" ht="89.25">
      <c r="A40" s="126">
        <v>10</v>
      </c>
      <c r="B40" s="126"/>
      <c r="C40" s="127" t="s">
        <v>691</v>
      </c>
      <c r="D40" s="198">
        <v>42788</v>
      </c>
      <c r="E40" s="122" t="s">
        <v>6</v>
      </c>
      <c r="F40" s="122">
        <v>1723</v>
      </c>
      <c r="G40" s="126"/>
      <c r="H40" s="130" t="s">
        <v>1361</v>
      </c>
      <c r="I40" s="126"/>
      <c r="J40" s="126"/>
      <c r="K40" s="126"/>
      <c r="L40" s="126"/>
      <c r="M40" s="206">
        <v>0</v>
      </c>
      <c r="N40" s="206">
        <v>36.369999999999997</v>
      </c>
      <c r="O40" s="206">
        <v>0</v>
      </c>
      <c r="P40" s="206">
        <v>249.5</v>
      </c>
      <c r="Q40" s="126" t="s">
        <v>1331</v>
      </c>
    </row>
    <row r="41" spans="1:17" ht="51">
      <c r="A41" s="126" t="s">
        <v>620</v>
      </c>
      <c r="B41" s="126"/>
      <c r="C41" s="127" t="s">
        <v>714</v>
      </c>
      <c r="D41" s="198">
        <v>42789</v>
      </c>
      <c r="E41" s="122" t="s">
        <v>3</v>
      </c>
      <c r="F41" s="122">
        <v>1479012</v>
      </c>
      <c r="G41" s="126"/>
      <c r="H41" s="130" t="s">
        <v>1362</v>
      </c>
      <c r="I41" s="126"/>
      <c r="J41" s="126"/>
      <c r="K41" s="126"/>
      <c r="L41" s="126"/>
      <c r="M41" s="206">
        <v>0</v>
      </c>
      <c r="N41" s="206">
        <v>6737.44</v>
      </c>
      <c r="O41" s="206">
        <v>0</v>
      </c>
      <c r="P41" s="206">
        <v>46218.84</v>
      </c>
      <c r="Q41" s="126" t="s">
        <v>1331</v>
      </c>
    </row>
    <row r="42" spans="1:17" ht="51">
      <c r="A42" s="126" t="s">
        <v>620</v>
      </c>
      <c r="B42" s="126"/>
      <c r="C42" s="127" t="s">
        <v>714</v>
      </c>
      <c r="D42" s="198">
        <v>42790</v>
      </c>
      <c r="E42" s="122" t="s">
        <v>6</v>
      </c>
      <c r="F42" s="122">
        <v>880884</v>
      </c>
      <c r="G42" s="126"/>
      <c r="H42" s="130" t="s">
        <v>1363</v>
      </c>
      <c r="I42" s="126"/>
      <c r="J42" s="126"/>
      <c r="K42" s="126"/>
      <c r="L42" s="126"/>
      <c r="M42" s="206">
        <v>0</v>
      </c>
      <c r="N42" s="206">
        <v>74934500</v>
      </c>
      <c r="O42" s="206">
        <v>0</v>
      </c>
      <c r="P42" s="206">
        <v>514050670</v>
      </c>
      <c r="Q42" s="126" t="s">
        <v>1331</v>
      </c>
    </row>
    <row r="43" spans="1:17" ht="51">
      <c r="A43" s="126" t="s">
        <v>620</v>
      </c>
      <c r="B43" s="126"/>
      <c r="C43" s="127" t="s">
        <v>714</v>
      </c>
      <c r="D43" s="198">
        <v>42790</v>
      </c>
      <c r="E43" s="122" t="s">
        <v>6</v>
      </c>
      <c r="F43" s="122">
        <v>880886</v>
      </c>
      <c r="G43" s="126"/>
      <c r="H43" s="130" t="s">
        <v>1364</v>
      </c>
      <c r="I43" s="126"/>
      <c r="J43" s="126"/>
      <c r="K43" s="126"/>
      <c r="L43" s="126"/>
      <c r="M43" s="206">
        <v>0</v>
      </c>
      <c r="N43" s="206">
        <v>40065500</v>
      </c>
      <c r="O43" s="206">
        <v>0</v>
      </c>
      <c r="P43" s="206">
        <v>274849330</v>
      </c>
      <c r="Q43" s="126" t="s">
        <v>1331</v>
      </c>
    </row>
    <row r="44" spans="1:17" ht="51">
      <c r="A44" s="126" t="s">
        <v>620</v>
      </c>
      <c r="B44" s="126"/>
      <c r="C44" s="127" t="s">
        <v>714</v>
      </c>
      <c r="D44" s="198">
        <v>42795</v>
      </c>
      <c r="E44" s="122" t="s">
        <v>23</v>
      </c>
      <c r="F44" s="122">
        <v>16583</v>
      </c>
      <c r="G44" s="126"/>
      <c r="H44" s="130" t="s">
        <v>1365</v>
      </c>
      <c r="I44" s="126"/>
      <c r="J44" s="126"/>
      <c r="K44" s="126"/>
      <c r="L44" s="126"/>
      <c r="M44" s="206">
        <v>0</v>
      </c>
      <c r="N44" s="206">
        <v>0</v>
      </c>
      <c r="O44" s="206">
        <v>0</v>
      </c>
      <c r="P44" s="206">
        <v>0.01</v>
      </c>
      <c r="Q44" s="126" t="s">
        <v>1331</v>
      </c>
    </row>
    <row r="45" spans="1:17" ht="51">
      <c r="A45" s="126" t="s">
        <v>620</v>
      </c>
      <c r="B45" s="126"/>
      <c r="C45" s="127" t="s">
        <v>714</v>
      </c>
      <c r="D45" s="198">
        <v>42795</v>
      </c>
      <c r="E45" s="122" t="s">
        <v>6</v>
      </c>
      <c r="F45" s="122">
        <v>881017</v>
      </c>
      <c r="G45" s="126"/>
      <c r="H45" s="130" t="s">
        <v>1366</v>
      </c>
      <c r="I45" s="126"/>
      <c r="J45" s="126"/>
      <c r="K45" s="126"/>
      <c r="L45" s="126"/>
      <c r="M45" s="206">
        <v>0</v>
      </c>
      <c r="N45" s="206">
        <v>352</v>
      </c>
      <c r="O45" s="206">
        <v>0</v>
      </c>
      <c r="P45" s="206">
        <v>2414.7199999999998</v>
      </c>
      <c r="Q45" s="126" t="s">
        <v>1331</v>
      </c>
    </row>
    <row r="46" spans="1:17" ht="51">
      <c r="A46" s="126" t="s">
        <v>620</v>
      </c>
      <c r="B46" s="126"/>
      <c r="C46" s="127" t="s">
        <v>714</v>
      </c>
      <c r="D46" s="198">
        <v>42796</v>
      </c>
      <c r="E46" s="122" t="s">
        <v>23</v>
      </c>
      <c r="F46" s="122">
        <v>16588</v>
      </c>
      <c r="G46" s="126"/>
      <c r="H46" s="130" t="s">
        <v>1367</v>
      </c>
      <c r="I46" s="126"/>
      <c r="J46" s="126"/>
      <c r="K46" s="126"/>
      <c r="L46" s="126"/>
      <c r="M46" s="206">
        <v>0</v>
      </c>
      <c r="N46" s="206">
        <v>0</v>
      </c>
      <c r="O46" s="206">
        <v>0</v>
      </c>
      <c r="P46" s="206">
        <v>0.01</v>
      </c>
      <c r="Q46" s="126" t="s">
        <v>1331</v>
      </c>
    </row>
    <row r="47" spans="1:17" ht="51">
      <c r="A47" s="126" t="s">
        <v>620</v>
      </c>
      <c r="B47" s="126"/>
      <c r="C47" s="127" t="s">
        <v>714</v>
      </c>
      <c r="D47" s="198">
        <v>42796</v>
      </c>
      <c r="E47" s="122" t="s">
        <v>6</v>
      </c>
      <c r="F47" s="122">
        <v>69716</v>
      </c>
      <c r="G47" s="126"/>
      <c r="H47" s="130" t="s">
        <v>1307</v>
      </c>
      <c r="I47" s="126"/>
      <c r="J47" s="126"/>
      <c r="K47" s="126"/>
      <c r="L47" s="126"/>
      <c r="M47" s="206">
        <v>0</v>
      </c>
      <c r="N47" s="206">
        <v>10000</v>
      </c>
      <c r="O47" s="206">
        <v>0</v>
      </c>
      <c r="P47" s="206">
        <v>68600</v>
      </c>
      <c r="Q47" s="126" t="s">
        <v>1331</v>
      </c>
    </row>
    <row r="48" spans="1:17" ht="76.5">
      <c r="A48" s="126">
        <v>291</v>
      </c>
      <c r="B48" s="126"/>
      <c r="C48" s="127" t="s">
        <v>795</v>
      </c>
      <c r="D48" s="198">
        <v>42800</v>
      </c>
      <c r="E48" s="122" t="s">
        <v>1368</v>
      </c>
      <c r="F48" s="122">
        <v>12820876</v>
      </c>
      <c r="G48" s="126"/>
      <c r="H48" s="130" t="s">
        <v>1369</v>
      </c>
      <c r="I48" s="126"/>
      <c r="J48" s="126"/>
      <c r="K48" s="126"/>
      <c r="L48" s="126"/>
      <c r="M48" s="206">
        <v>1365000</v>
      </c>
      <c r="N48" s="206">
        <v>0</v>
      </c>
      <c r="O48" s="206">
        <v>9363900</v>
      </c>
      <c r="P48" s="206">
        <v>0</v>
      </c>
      <c r="Q48" s="126" t="s">
        <v>1331</v>
      </c>
    </row>
    <row r="49" spans="1:17" ht="51">
      <c r="A49" s="126" t="s">
        <v>620</v>
      </c>
      <c r="B49" s="126"/>
      <c r="C49" s="127" t="s">
        <v>714</v>
      </c>
      <c r="D49" s="198">
        <v>42801</v>
      </c>
      <c r="E49" s="122" t="s">
        <v>23</v>
      </c>
      <c r="F49" s="122">
        <v>16600</v>
      </c>
      <c r="G49" s="126"/>
      <c r="H49" s="130" t="s">
        <v>1370</v>
      </c>
      <c r="I49" s="126"/>
      <c r="J49" s="126"/>
      <c r="K49" s="126"/>
      <c r="L49" s="126"/>
      <c r="M49" s="206">
        <v>0</v>
      </c>
      <c r="N49" s="206">
        <v>0</v>
      </c>
      <c r="O49" s="206">
        <v>0</v>
      </c>
      <c r="P49" s="206">
        <v>0.01</v>
      </c>
      <c r="Q49" s="126" t="s">
        <v>1331</v>
      </c>
    </row>
    <row r="50" spans="1:17" ht="63.75">
      <c r="A50" s="126" t="s">
        <v>621</v>
      </c>
      <c r="B50" s="126"/>
      <c r="C50" s="127" t="s">
        <v>715</v>
      </c>
      <c r="D50" s="198">
        <v>42801</v>
      </c>
      <c r="E50" s="122" t="s">
        <v>6</v>
      </c>
      <c r="F50" s="122">
        <v>393669</v>
      </c>
      <c r="G50" s="126"/>
      <c r="H50" s="130" t="s">
        <v>1371</v>
      </c>
      <c r="I50" s="126"/>
      <c r="J50" s="126"/>
      <c r="K50" s="126"/>
      <c r="L50" s="126"/>
      <c r="M50" s="206">
        <v>0</v>
      </c>
      <c r="N50" s="206">
        <v>680165.28</v>
      </c>
      <c r="O50" s="206">
        <v>0</v>
      </c>
      <c r="P50" s="206">
        <v>4665933.82</v>
      </c>
      <c r="Q50" s="126" t="s">
        <v>1331</v>
      </c>
    </row>
    <row r="51" spans="1:17" ht="76.5">
      <c r="A51" s="126">
        <v>86</v>
      </c>
      <c r="B51" s="126"/>
      <c r="C51" s="127" t="s">
        <v>711</v>
      </c>
      <c r="D51" s="198">
        <v>42802</v>
      </c>
      <c r="E51" s="122" t="s">
        <v>6</v>
      </c>
      <c r="F51" s="122">
        <v>881498</v>
      </c>
      <c r="G51" s="126"/>
      <c r="H51" s="130" t="s">
        <v>1372</v>
      </c>
      <c r="I51" s="126"/>
      <c r="J51" s="126"/>
      <c r="K51" s="126"/>
      <c r="L51" s="126"/>
      <c r="M51" s="206">
        <v>0</v>
      </c>
      <c r="N51" s="206">
        <v>19000</v>
      </c>
      <c r="O51" s="206">
        <v>0</v>
      </c>
      <c r="P51" s="206">
        <v>130340</v>
      </c>
      <c r="Q51" s="126" t="s">
        <v>1331</v>
      </c>
    </row>
    <row r="52" spans="1:17" ht="63.75">
      <c r="A52" s="126" t="s">
        <v>621</v>
      </c>
      <c r="B52" s="126"/>
      <c r="C52" s="127" t="s">
        <v>715</v>
      </c>
      <c r="D52" s="198">
        <v>42807</v>
      </c>
      <c r="E52" s="122" t="s">
        <v>6</v>
      </c>
      <c r="F52" s="122">
        <v>398034</v>
      </c>
      <c r="G52" s="126"/>
      <c r="H52" s="130" t="s">
        <v>1373</v>
      </c>
      <c r="I52" s="126"/>
      <c r="J52" s="126"/>
      <c r="K52" s="126"/>
      <c r="L52" s="126"/>
      <c r="M52" s="206">
        <v>0</v>
      </c>
      <c r="N52" s="206">
        <v>175314.58</v>
      </c>
      <c r="O52" s="206">
        <v>0</v>
      </c>
      <c r="P52" s="206">
        <v>1202658.02</v>
      </c>
      <c r="Q52" s="126" t="s">
        <v>1331</v>
      </c>
    </row>
    <row r="53" spans="1:17" ht="51">
      <c r="A53" s="126" t="s">
        <v>620</v>
      </c>
      <c r="B53" s="126"/>
      <c r="C53" s="127" t="s">
        <v>714</v>
      </c>
      <c r="D53" s="198">
        <v>42809</v>
      </c>
      <c r="E53" s="122" t="s">
        <v>23</v>
      </c>
      <c r="F53" s="122">
        <v>16628</v>
      </c>
      <c r="G53" s="126"/>
      <c r="H53" s="130" t="s">
        <v>1374</v>
      </c>
      <c r="I53" s="126"/>
      <c r="J53" s="126"/>
      <c r="K53" s="126"/>
      <c r="L53" s="126"/>
      <c r="M53" s="206">
        <v>0</v>
      </c>
      <c r="N53" s="206">
        <v>0</v>
      </c>
      <c r="O53" s="206">
        <v>0.01</v>
      </c>
      <c r="P53" s="206">
        <v>0</v>
      </c>
      <c r="Q53" s="126" t="s">
        <v>1331</v>
      </c>
    </row>
    <row r="54" spans="1:17" ht="51">
      <c r="A54" s="126" t="s">
        <v>620</v>
      </c>
      <c r="B54" s="126"/>
      <c r="C54" s="127" t="s">
        <v>714</v>
      </c>
      <c r="D54" s="198">
        <v>42810</v>
      </c>
      <c r="E54" s="122" t="s">
        <v>23</v>
      </c>
      <c r="F54" s="122">
        <v>16632</v>
      </c>
      <c r="G54" s="126"/>
      <c r="H54" s="130" t="s">
        <v>1375</v>
      </c>
      <c r="I54" s="126"/>
      <c r="J54" s="126"/>
      <c r="K54" s="126"/>
      <c r="L54" s="126"/>
      <c r="M54" s="206">
        <v>0</v>
      </c>
      <c r="N54" s="206">
        <v>0</v>
      </c>
      <c r="O54" s="206">
        <v>0</v>
      </c>
      <c r="P54" s="206">
        <v>0.01</v>
      </c>
      <c r="Q54" s="126" t="s">
        <v>1331</v>
      </c>
    </row>
    <row r="55" spans="1:17" ht="51">
      <c r="A55" s="126" t="s">
        <v>621</v>
      </c>
      <c r="B55" s="126"/>
      <c r="C55" s="127" t="s">
        <v>715</v>
      </c>
      <c r="D55" s="198">
        <v>42810</v>
      </c>
      <c r="E55" s="122" t="s">
        <v>20</v>
      </c>
      <c r="F55" s="122">
        <v>9109</v>
      </c>
      <c r="G55" s="126"/>
      <c r="H55" s="130" t="s">
        <v>1376</v>
      </c>
      <c r="I55" s="126"/>
      <c r="J55" s="126"/>
      <c r="K55" s="126"/>
      <c r="L55" s="126"/>
      <c r="M55" s="206">
        <v>353627.15</v>
      </c>
      <c r="N55" s="206">
        <v>0</v>
      </c>
      <c r="O55" s="206">
        <v>2425882.25</v>
      </c>
      <c r="P55" s="206">
        <v>0</v>
      </c>
      <c r="Q55" s="126" t="s">
        <v>1331</v>
      </c>
    </row>
    <row r="56" spans="1:17" ht="51">
      <c r="A56" s="126" t="s">
        <v>621</v>
      </c>
      <c r="B56" s="126"/>
      <c r="C56" s="127" t="s">
        <v>715</v>
      </c>
      <c r="D56" s="198">
        <v>42814</v>
      </c>
      <c r="E56" s="122" t="s">
        <v>20</v>
      </c>
      <c r="F56" s="122">
        <v>9113</v>
      </c>
      <c r="G56" s="126"/>
      <c r="H56" s="130" t="s">
        <v>1377</v>
      </c>
      <c r="I56" s="126"/>
      <c r="J56" s="126"/>
      <c r="K56" s="126"/>
      <c r="L56" s="126"/>
      <c r="M56" s="206">
        <v>62419.51</v>
      </c>
      <c r="N56" s="206">
        <v>0</v>
      </c>
      <c r="O56" s="206">
        <v>428197.84</v>
      </c>
      <c r="P56" s="206">
        <v>0</v>
      </c>
      <c r="Q56" s="126" t="s">
        <v>1331</v>
      </c>
    </row>
    <row r="57" spans="1:17" ht="76.5">
      <c r="A57" s="126">
        <v>291</v>
      </c>
      <c r="B57" s="126"/>
      <c r="C57" s="127" t="s">
        <v>795</v>
      </c>
      <c r="D57" s="198">
        <v>42815</v>
      </c>
      <c r="E57" s="122" t="s">
        <v>1368</v>
      </c>
      <c r="F57" s="122">
        <v>12980501</v>
      </c>
      <c r="G57" s="126"/>
      <c r="H57" s="130" t="s">
        <v>1378</v>
      </c>
      <c r="I57" s="126"/>
      <c r="J57" s="126"/>
      <c r="K57" s="126"/>
      <c r="L57" s="126"/>
      <c r="M57" s="206">
        <v>0</v>
      </c>
      <c r="N57" s="206">
        <v>680427.87</v>
      </c>
      <c r="O57" s="206">
        <v>0</v>
      </c>
      <c r="P57" s="206">
        <v>4667735.1900000004</v>
      </c>
      <c r="Q57" s="126" t="s">
        <v>1331</v>
      </c>
    </row>
    <row r="58" spans="1:17" ht="76.5">
      <c r="A58" s="126" t="s">
        <v>621</v>
      </c>
      <c r="B58" s="126"/>
      <c r="C58" s="127" t="s">
        <v>715</v>
      </c>
      <c r="D58" s="198">
        <v>42815</v>
      </c>
      <c r="E58" s="122" t="s">
        <v>20</v>
      </c>
      <c r="F58" s="122">
        <v>9036</v>
      </c>
      <c r="G58" s="126"/>
      <c r="H58" s="130" t="s">
        <v>1379</v>
      </c>
      <c r="I58" s="126"/>
      <c r="J58" s="126"/>
      <c r="K58" s="126"/>
      <c r="L58" s="126"/>
      <c r="M58" s="206">
        <v>2174365.66</v>
      </c>
      <c r="N58" s="206">
        <v>0</v>
      </c>
      <c r="O58" s="206">
        <v>14916148.43</v>
      </c>
      <c r="P58" s="206">
        <v>0</v>
      </c>
      <c r="Q58" s="126" t="s">
        <v>1331</v>
      </c>
    </row>
    <row r="59" spans="1:17" ht="51">
      <c r="A59" s="126" t="s">
        <v>620</v>
      </c>
      <c r="B59" s="126"/>
      <c r="C59" s="127" t="s">
        <v>714</v>
      </c>
      <c r="D59" s="198">
        <v>42815</v>
      </c>
      <c r="E59" s="122" t="s">
        <v>23</v>
      </c>
      <c r="F59" s="122">
        <v>16645</v>
      </c>
      <c r="G59" s="126"/>
      <c r="H59" s="130" t="s">
        <v>1380</v>
      </c>
      <c r="I59" s="126"/>
      <c r="J59" s="126"/>
      <c r="K59" s="126"/>
      <c r="L59" s="126"/>
      <c r="M59" s="206">
        <v>0</v>
      </c>
      <c r="N59" s="206">
        <v>0</v>
      </c>
      <c r="O59" s="206">
        <v>0.01</v>
      </c>
      <c r="P59" s="206">
        <v>0</v>
      </c>
      <c r="Q59" s="126" t="s">
        <v>1331</v>
      </c>
    </row>
    <row r="60" spans="1:17" ht="51">
      <c r="A60" s="126" t="s">
        <v>621</v>
      </c>
      <c r="B60" s="126"/>
      <c r="C60" s="127" t="s">
        <v>715</v>
      </c>
      <c r="D60" s="198">
        <v>42816</v>
      </c>
      <c r="E60" s="122" t="s">
        <v>20</v>
      </c>
      <c r="F60" s="122">
        <v>9115</v>
      </c>
      <c r="G60" s="126"/>
      <c r="H60" s="130" t="s">
        <v>1381</v>
      </c>
      <c r="I60" s="126"/>
      <c r="J60" s="126"/>
      <c r="K60" s="126"/>
      <c r="L60" s="126"/>
      <c r="M60" s="206">
        <v>5431.03</v>
      </c>
      <c r="N60" s="206">
        <v>0</v>
      </c>
      <c r="O60" s="206">
        <v>37256.870000000003</v>
      </c>
      <c r="P60" s="206">
        <v>0</v>
      </c>
      <c r="Q60" s="126" t="s">
        <v>1331</v>
      </c>
    </row>
    <row r="61" spans="1:17" ht="63.75">
      <c r="A61" s="126" t="s">
        <v>621</v>
      </c>
      <c r="B61" s="126"/>
      <c r="C61" s="127" t="s">
        <v>715</v>
      </c>
      <c r="D61" s="198">
        <v>42817</v>
      </c>
      <c r="E61" s="122" t="s">
        <v>13</v>
      </c>
      <c r="F61" s="122">
        <v>882752</v>
      </c>
      <c r="G61" s="126"/>
      <c r="H61" s="130" t="s">
        <v>1382</v>
      </c>
      <c r="I61" s="126"/>
      <c r="J61" s="126"/>
      <c r="K61" s="126"/>
      <c r="L61" s="126"/>
      <c r="M61" s="206">
        <v>45.01</v>
      </c>
      <c r="N61" s="206">
        <v>0</v>
      </c>
      <c r="O61" s="206">
        <v>308.77</v>
      </c>
      <c r="P61" s="206">
        <v>0</v>
      </c>
      <c r="Q61" s="126" t="s">
        <v>1331</v>
      </c>
    </row>
    <row r="62" spans="1:17" ht="51">
      <c r="A62" s="126" t="s">
        <v>620</v>
      </c>
      <c r="B62" s="126"/>
      <c r="C62" s="127" t="s">
        <v>714</v>
      </c>
      <c r="D62" s="198">
        <v>42818</v>
      </c>
      <c r="E62" s="122" t="s">
        <v>23</v>
      </c>
      <c r="F62" s="122">
        <v>16659</v>
      </c>
      <c r="G62" s="126"/>
      <c r="H62" s="130" t="s">
        <v>1383</v>
      </c>
      <c r="I62" s="126"/>
      <c r="J62" s="126"/>
      <c r="K62" s="126"/>
      <c r="L62" s="126"/>
      <c r="M62" s="206">
        <v>0</v>
      </c>
      <c r="N62" s="206">
        <v>0</v>
      </c>
      <c r="O62" s="206">
        <v>0</v>
      </c>
      <c r="P62" s="206">
        <v>0.01</v>
      </c>
      <c r="Q62" s="126" t="s">
        <v>1331</v>
      </c>
    </row>
    <row r="63" spans="1:17" ht="51">
      <c r="A63" s="126" t="s">
        <v>620</v>
      </c>
      <c r="B63" s="126"/>
      <c r="C63" s="127" t="s">
        <v>714</v>
      </c>
      <c r="D63" s="198">
        <v>42821</v>
      </c>
      <c r="E63" s="122" t="s">
        <v>6</v>
      </c>
      <c r="F63" s="122">
        <v>70045</v>
      </c>
      <c r="G63" s="126"/>
      <c r="H63" s="130" t="s">
        <v>1307</v>
      </c>
      <c r="I63" s="126"/>
      <c r="J63" s="126"/>
      <c r="K63" s="126"/>
      <c r="L63" s="126"/>
      <c r="M63" s="206">
        <v>0</v>
      </c>
      <c r="N63" s="206">
        <v>3</v>
      </c>
      <c r="O63" s="206">
        <v>0</v>
      </c>
      <c r="P63" s="206">
        <v>20.58</v>
      </c>
      <c r="Q63" s="126" t="s">
        <v>1331</v>
      </c>
    </row>
    <row r="64" spans="1:17" ht="51">
      <c r="A64" s="126">
        <v>35</v>
      </c>
      <c r="B64" s="126"/>
      <c r="C64" s="127" t="s">
        <v>697</v>
      </c>
      <c r="D64" s="198">
        <v>42821</v>
      </c>
      <c r="E64" s="122" t="s">
        <v>3</v>
      </c>
      <c r="F64" s="122">
        <v>1487634</v>
      </c>
      <c r="G64" s="126"/>
      <c r="H64" s="130" t="s">
        <v>1384</v>
      </c>
      <c r="I64" s="126"/>
      <c r="J64" s="126"/>
      <c r="K64" s="126"/>
      <c r="L64" s="126"/>
      <c r="M64" s="206">
        <v>0</v>
      </c>
      <c r="N64" s="206">
        <v>40000</v>
      </c>
      <c r="O64" s="206">
        <v>0</v>
      </c>
      <c r="P64" s="206">
        <v>274400</v>
      </c>
      <c r="Q64" s="126" t="s">
        <v>1331</v>
      </c>
    </row>
    <row r="65" spans="1:17" ht="51">
      <c r="A65" s="126" t="s">
        <v>621</v>
      </c>
      <c r="B65" s="126"/>
      <c r="C65" s="127" t="s">
        <v>715</v>
      </c>
      <c r="D65" s="198">
        <v>42821</v>
      </c>
      <c r="E65" s="122" t="s">
        <v>20</v>
      </c>
      <c r="F65" s="122">
        <v>9094</v>
      </c>
      <c r="G65" s="126"/>
      <c r="H65" s="130" t="s">
        <v>1385</v>
      </c>
      <c r="I65" s="126"/>
      <c r="J65" s="126"/>
      <c r="K65" s="126"/>
      <c r="L65" s="126"/>
      <c r="M65" s="206">
        <v>383645.04</v>
      </c>
      <c r="N65" s="206">
        <v>0</v>
      </c>
      <c r="O65" s="206">
        <v>2631804.9700000002</v>
      </c>
      <c r="P65" s="206">
        <v>0</v>
      </c>
      <c r="Q65" s="126" t="s">
        <v>1331</v>
      </c>
    </row>
    <row r="66" spans="1:17" ht="25.5">
      <c r="A66" s="126" t="s">
        <v>621</v>
      </c>
      <c r="B66" s="126"/>
      <c r="C66" s="127" t="s">
        <v>715</v>
      </c>
      <c r="D66" s="198">
        <v>42821</v>
      </c>
      <c r="E66" s="122" t="s">
        <v>13</v>
      </c>
      <c r="F66" s="122">
        <v>45736</v>
      </c>
      <c r="G66" s="126"/>
      <c r="H66" s="130" t="s">
        <v>1282</v>
      </c>
      <c r="I66" s="126"/>
      <c r="J66" s="126"/>
      <c r="K66" s="126"/>
      <c r="L66" s="126"/>
      <c r="M66" s="206">
        <v>4874.96</v>
      </c>
      <c r="N66" s="206">
        <v>0</v>
      </c>
      <c r="O66" s="206">
        <v>33442.230000000003</v>
      </c>
      <c r="P66" s="206">
        <v>0</v>
      </c>
      <c r="Q66" s="126" t="s">
        <v>1331</v>
      </c>
    </row>
    <row r="67" spans="1:17" ht="25.5">
      <c r="A67" s="126" t="s">
        <v>621</v>
      </c>
      <c r="B67" s="126"/>
      <c r="C67" s="127" t="s">
        <v>715</v>
      </c>
      <c r="D67" s="198">
        <v>42821</v>
      </c>
      <c r="E67" s="122" t="s">
        <v>13</v>
      </c>
      <c r="F67" s="122">
        <v>45733</v>
      </c>
      <c r="G67" s="126"/>
      <c r="H67" s="130" t="s">
        <v>1282</v>
      </c>
      <c r="I67" s="126"/>
      <c r="J67" s="126"/>
      <c r="K67" s="126"/>
      <c r="L67" s="126"/>
      <c r="M67" s="206">
        <v>80356.5</v>
      </c>
      <c r="N67" s="206">
        <v>0</v>
      </c>
      <c r="O67" s="206">
        <v>551245.59</v>
      </c>
      <c r="P67" s="206">
        <v>0</v>
      </c>
      <c r="Q67" s="126" t="s">
        <v>1331</v>
      </c>
    </row>
    <row r="68" spans="1:17" ht="63.75">
      <c r="A68" s="126">
        <v>86</v>
      </c>
      <c r="B68" s="126"/>
      <c r="C68" s="127" t="s">
        <v>711</v>
      </c>
      <c r="D68" s="198">
        <v>42823</v>
      </c>
      <c r="E68" s="122" t="s">
        <v>6</v>
      </c>
      <c r="F68" s="122">
        <v>883292</v>
      </c>
      <c r="G68" s="126"/>
      <c r="H68" s="130" t="s">
        <v>1386</v>
      </c>
      <c r="I68" s="126"/>
      <c r="J68" s="126"/>
      <c r="K68" s="126"/>
      <c r="L68" s="126"/>
      <c r="M68" s="206">
        <v>0</v>
      </c>
      <c r="N68" s="206">
        <v>286778.39</v>
      </c>
      <c r="O68" s="206">
        <v>0</v>
      </c>
      <c r="P68" s="206">
        <v>1967299.76</v>
      </c>
      <c r="Q68" s="126" t="s">
        <v>1331</v>
      </c>
    </row>
    <row r="69" spans="1:17" ht="63.75">
      <c r="A69" s="126">
        <v>86</v>
      </c>
      <c r="B69" s="126"/>
      <c r="C69" s="127" t="s">
        <v>711</v>
      </c>
      <c r="D69" s="198">
        <v>42823</v>
      </c>
      <c r="E69" s="122" t="s">
        <v>11</v>
      </c>
      <c r="F69" s="122">
        <v>883292</v>
      </c>
      <c r="G69" s="126"/>
      <c r="H69" s="130" t="s">
        <v>1387</v>
      </c>
      <c r="I69" s="126"/>
      <c r="J69" s="126"/>
      <c r="K69" s="126"/>
      <c r="L69" s="126"/>
      <c r="M69" s="206">
        <v>7.29</v>
      </c>
      <c r="N69" s="206">
        <v>0</v>
      </c>
      <c r="O69" s="206">
        <v>50.01</v>
      </c>
      <c r="P69" s="206">
        <v>0</v>
      </c>
      <c r="Q69" s="126" t="s">
        <v>1331</v>
      </c>
    </row>
    <row r="70" spans="1:17" ht="51">
      <c r="A70" s="126" t="s">
        <v>620</v>
      </c>
      <c r="B70" s="126"/>
      <c r="C70" s="127" t="s">
        <v>714</v>
      </c>
      <c r="D70" s="198">
        <v>42824</v>
      </c>
      <c r="E70" s="122" t="s">
        <v>3</v>
      </c>
      <c r="F70" s="122">
        <v>1488619</v>
      </c>
      <c r="G70" s="126"/>
      <c r="H70" s="130" t="s">
        <v>1388</v>
      </c>
      <c r="I70" s="126"/>
      <c r="J70" s="126"/>
      <c r="K70" s="126"/>
      <c r="L70" s="126"/>
      <c r="M70" s="206">
        <v>0</v>
      </c>
      <c r="N70" s="206">
        <v>6737.44</v>
      </c>
      <c r="O70" s="206">
        <v>0</v>
      </c>
      <c r="P70" s="206">
        <v>46218.84</v>
      </c>
      <c r="Q70" s="126" t="s">
        <v>1331</v>
      </c>
    </row>
    <row r="71" spans="1:17" ht="76.5">
      <c r="A71" s="126">
        <v>20</v>
      </c>
      <c r="B71" s="126"/>
      <c r="C71" s="127" t="s">
        <v>694</v>
      </c>
      <c r="D71" s="198">
        <v>42825</v>
      </c>
      <c r="E71" s="122" t="s">
        <v>6</v>
      </c>
      <c r="F71" s="122">
        <v>883648</v>
      </c>
      <c r="G71" s="126"/>
      <c r="H71" s="130" t="s">
        <v>1389</v>
      </c>
      <c r="I71" s="126"/>
      <c r="J71" s="126"/>
      <c r="K71" s="126"/>
      <c r="L71" s="126"/>
      <c r="M71" s="206">
        <v>0</v>
      </c>
      <c r="N71" s="206">
        <v>2116272.89</v>
      </c>
      <c r="O71" s="206">
        <v>0</v>
      </c>
      <c r="P71" s="206">
        <v>14517632.029999999</v>
      </c>
      <c r="Q71" s="126" t="s">
        <v>1331</v>
      </c>
    </row>
    <row r="72" spans="1:17" ht="89.25">
      <c r="A72" s="126" t="s">
        <v>621</v>
      </c>
      <c r="B72" s="126"/>
      <c r="C72" s="127" t="s">
        <v>715</v>
      </c>
      <c r="D72" s="198">
        <v>42825</v>
      </c>
      <c r="E72" s="122" t="s">
        <v>1261</v>
      </c>
      <c r="F72" s="122">
        <v>1964</v>
      </c>
      <c r="G72" s="126"/>
      <c r="H72" s="130" t="s">
        <v>1390</v>
      </c>
      <c r="I72" s="126"/>
      <c r="J72" s="126"/>
      <c r="K72" s="126"/>
      <c r="L72" s="126"/>
      <c r="M72" s="206">
        <v>23.99</v>
      </c>
      <c r="N72" s="206">
        <v>0</v>
      </c>
      <c r="O72" s="206">
        <v>164.57</v>
      </c>
      <c r="P72" s="206">
        <v>0</v>
      </c>
      <c r="Q72" s="126" t="s">
        <v>1331</v>
      </c>
    </row>
    <row r="73" spans="1:17" ht="51">
      <c r="A73" s="126" t="s">
        <v>620</v>
      </c>
      <c r="B73" s="126"/>
      <c r="C73" s="127" t="s">
        <v>714</v>
      </c>
      <c r="D73" s="198">
        <v>42828</v>
      </c>
      <c r="E73" s="122" t="s">
        <v>23</v>
      </c>
      <c r="F73" s="122">
        <v>16687</v>
      </c>
      <c r="G73" s="126"/>
      <c r="H73" s="130" t="s">
        <v>1398</v>
      </c>
      <c r="I73" s="126"/>
      <c r="J73" s="126"/>
      <c r="K73" s="126"/>
      <c r="L73" s="126"/>
      <c r="M73" s="206">
        <v>0</v>
      </c>
      <c r="N73" s="206">
        <v>0</v>
      </c>
      <c r="O73" s="206">
        <v>0</v>
      </c>
      <c r="P73" s="206">
        <v>0.01</v>
      </c>
      <c r="Q73" s="126" t="s">
        <v>1331</v>
      </c>
    </row>
    <row r="74" spans="1:17" ht="25.5">
      <c r="A74" s="126" t="s">
        <v>621</v>
      </c>
      <c r="B74" s="126"/>
      <c r="C74" s="127" t="s">
        <v>715</v>
      </c>
      <c r="D74" s="198">
        <v>42828</v>
      </c>
      <c r="E74" s="122" t="s">
        <v>13</v>
      </c>
      <c r="F74" s="122">
        <v>45764</v>
      </c>
      <c r="G74" s="126"/>
      <c r="H74" s="130" t="s">
        <v>1282</v>
      </c>
      <c r="I74" s="126"/>
      <c r="J74" s="126"/>
      <c r="K74" s="126"/>
      <c r="L74" s="126"/>
      <c r="M74" s="206">
        <v>1949.98</v>
      </c>
      <c r="N74" s="206">
        <v>0</v>
      </c>
      <c r="O74" s="206">
        <v>13376.86</v>
      </c>
      <c r="P74" s="206">
        <v>0</v>
      </c>
      <c r="Q74" s="126" t="s">
        <v>1331</v>
      </c>
    </row>
    <row r="75" spans="1:17" ht="25.5">
      <c r="A75" s="126" t="s">
        <v>621</v>
      </c>
      <c r="B75" s="126"/>
      <c r="C75" s="127" t="s">
        <v>715</v>
      </c>
      <c r="D75" s="198">
        <v>42828</v>
      </c>
      <c r="E75" s="122" t="s">
        <v>13</v>
      </c>
      <c r="F75" s="122">
        <v>45761</v>
      </c>
      <c r="G75" s="126"/>
      <c r="H75" s="130" t="s">
        <v>1282</v>
      </c>
      <c r="I75" s="126"/>
      <c r="J75" s="126"/>
      <c r="K75" s="126"/>
      <c r="L75" s="126"/>
      <c r="M75" s="206">
        <v>32142.6</v>
      </c>
      <c r="N75" s="206">
        <v>0</v>
      </c>
      <c r="O75" s="206">
        <v>220498.24</v>
      </c>
      <c r="P75" s="206">
        <v>0</v>
      </c>
      <c r="Q75" s="126" t="s">
        <v>1331</v>
      </c>
    </row>
    <row r="76" spans="1:17" ht="63.75">
      <c r="A76" s="126" t="s">
        <v>621</v>
      </c>
      <c r="B76" s="126"/>
      <c r="C76" s="127" t="s">
        <v>715</v>
      </c>
      <c r="D76" s="198">
        <v>42828</v>
      </c>
      <c r="E76" s="122" t="s">
        <v>20</v>
      </c>
      <c r="F76" s="122">
        <v>883827</v>
      </c>
      <c r="G76" s="126"/>
      <c r="H76" s="130" t="s">
        <v>1399</v>
      </c>
      <c r="I76" s="126"/>
      <c r="J76" s="126"/>
      <c r="K76" s="126"/>
      <c r="L76" s="126"/>
      <c r="M76" s="206">
        <v>34042.370000000003</v>
      </c>
      <c r="N76" s="206">
        <v>0</v>
      </c>
      <c r="O76" s="206">
        <v>233530.66</v>
      </c>
      <c r="P76" s="206">
        <v>0</v>
      </c>
      <c r="Q76" s="126" t="s">
        <v>1331</v>
      </c>
    </row>
    <row r="77" spans="1:17" ht="25.5">
      <c r="A77" s="126" t="s">
        <v>621</v>
      </c>
      <c r="B77" s="126"/>
      <c r="C77" s="127" t="s">
        <v>715</v>
      </c>
      <c r="D77" s="198">
        <v>42828</v>
      </c>
      <c r="E77" s="122" t="s">
        <v>13</v>
      </c>
      <c r="F77" s="122">
        <v>45755</v>
      </c>
      <c r="G77" s="126"/>
      <c r="H77" s="130" t="s">
        <v>1282</v>
      </c>
      <c r="I77" s="126"/>
      <c r="J77" s="126"/>
      <c r="K77" s="126"/>
      <c r="L77" s="126"/>
      <c r="M77" s="206">
        <v>32142.6</v>
      </c>
      <c r="N77" s="206">
        <v>0</v>
      </c>
      <c r="O77" s="206">
        <v>220498.24</v>
      </c>
      <c r="P77" s="206">
        <v>0</v>
      </c>
      <c r="Q77" s="126" t="s">
        <v>1331</v>
      </c>
    </row>
    <row r="78" spans="1:17" ht="25.5">
      <c r="A78" s="126" t="s">
        <v>621</v>
      </c>
      <c r="B78" s="126"/>
      <c r="C78" s="127" t="s">
        <v>715</v>
      </c>
      <c r="D78" s="198">
        <v>42828</v>
      </c>
      <c r="E78" s="122" t="s">
        <v>13</v>
      </c>
      <c r="F78" s="122">
        <v>45758</v>
      </c>
      <c r="G78" s="126"/>
      <c r="H78" s="130" t="s">
        <v>1282</v>
      </c>
      <c r="I78" s="126"/>
      <c r="J78" s="126"/>
      <c r="K78" s="126"/>
      <c r="L78" s="126"/>
      <c r="M78" s="206">
        <v>1949.98</v>
      </c>
      <c r="N78" s="206">
        <v>0</v>
      </c>
      <c r="O78" s="206">
        <v>13376.86</v>
      </c>
      <c r="P78" s="206">
        <v>0</v>
      </c>
      <c r="Q78" s="126" t="s">
        <v>1331</v>
      </c>
    </row>
    <row r="79" spans="1:17" ht="89.25">
      <c r="A79" s="126" t="s">
        <v>621</v>
      </c>
      <c r="B79" s="126"/>
      <c r="C79" s="127" t="s">
        <v>715</v>
      </c>
      <c r="D79" s="198">
        <v>42835</v>
      </c>
      <c r="E79" s="122" t="s">
        <v>6</v>
      </c>
      <c r="F79" s="122">
        <v>884646</v>
      </c>
      <c r="G79" s="126"/>
      <c r="H79" s="130" t="s">
        <v>1400</v>
      </c>
      <c r="I79" s="126"/>
      <c r="J79" s="126"/>
      <c r="K79" s="126"/>
      <c r="L79" s="126"/>
      <c r="M79" s="206">
        <v>0</v>
      </c>
      <c r="N79" s="206">
        <v>22850</v>
      </c>
      <c r="O79" s="206">
        <v>0</v>
      </c>
      <c r="P79" s="206">
        <v>156751</v>
      </c>
      <c r="Q79" s="126" t="s">
        <v>1331</v>
      </c>
    </row>
    <row r="80" spans="1:17" ht="51">
      <c r="A80" s="126" t="s">
        <v>620</v>
      </c>
      <c r="B80" s="126"/>
      <c r="C80" s="127" t="s">
        <v>714</v>
      </c>
      <c r="D80" s="198">
        <v>42835</v>
      </c>
      <c r="E80" s="122" t="s">
        <v>23</v>
      </c>
      <c r="F80" s="122">
        <v>16709</v>
      </c>
      <c r="G80" s="126"/>
      <c r="H80" s="130" t="s">
        <v>1401</v>
      </c>
      <c r="I80" s="126"/>
      <c r="J80" s="126"/>
      <c r="K80" s="126"/>
      <c r="L80" s="126"/>
      <c r="M80" s="206">
        <v>0</v>
      </c>
      <c r="N80" s="206">
        <v>0</v>
      </c>
      <c r="O80" s="206">
        <v>0</v>
      </c>
      <c r="P80" s="206">
        <v>0.01</v>
      </c>
      <c r="Q80" s="126" t="s">
        <v>1331</v>
      </c>
    </row>
    <row r="81" spans="1:17" ht="51">
      <c r="A81" s="126" t="s">
        <v>621</v>
      </c>
      <c r="B81" s="126"/>
      <c r="C81" s="127" t="s">
        <v>715</v>
      </c>
      <c r="D81" s="198">
        <v>42835</v>
      </c>
      <c r="E81" s="122" t="s">
        <v>20</v>
      </c>
      <c r="F81" s="122">
        <v>9152</v>
      </c>
      <c r="G81" s="126"/>
      <c r="H81" s="130" t="s">
        <v>1402</v>
      </c>
      <c r="I81" s="126"/>
      <c r="J81" s="126"/>
      <c r="K81" s="126"/>
      <c r="L81" s="126"/>
      <c r="M81" s="206">
        <v>1924.97</v>
      </c>
      <c r="N81" s="206">
        <v>0</v>
      </c>
      <c r="O81" s="206">
        <v>13205.29</v>
      </c>
      <c r="P81" s="206">
        <v>0</v>
      </c>
      <c r="Q81" s="126" t="s">
        <v>1331</v>
      </c>
    </row>
    <row r="82" spans="1:17" ht="63.75">
      <c r="A82" s="126">
        <v>86</v>
      </c>
      <c r="B82" s="126"/>
      <c r="C82" s="127" t="s">
        <v>711</v>
      </c>
      <c r="D82" s="198">
        <v>42836</v>
      </c>
      <c r="E82" s="122" t="s">
        <v>6</v>
      </c>
      <c r="F82" s="122">
        <v>420871</v>
      </c>
      <c r="G82" s="126"/>
      <c r="H82" s="130" t="s">
        <v>1403</v>
      </c>
      <c r="I82" s="126"/>
      <c r="J82" s="126"/>
      <c r="K82" s="126"/>
      <c r="L82" s="126"/>
      <c r="M82" s="206">
        <v>0</v>
      </c>
      <c r="N82" s="206">
        <v>40000</v>
      </c>
      <c r="O82" s="206">
        <v>0</v>
      </c>
      <c r="P82" s="206">
        <v>274400</v>
      </c>
      <c r="Q82" s="126" t="s">
        <v>1331</v>
      </c>
    </row>
    <row r="83" spans="1:17" ht="63.75">
      <c r="A83" s="126">
        <v>86</v>
      </c>
      <c r="B83" s="126"/>
      <c r="C83" s="127" t="s">
        <v>711</v>
      </c>
      <c r="D83" s="198">
        <v>42836</v>
      </c>
      <c r="E83" s="122" t="s">
        <v>6</v>
      </c>
      <c r="F83" s="122">
        <v>420870</v>
      </c>
      <c r="G83" s="126"/>
      <c r="H83" s="130" t="s">
        <v>1404</v>
      </c>
      <c r="I83" s="126"/>
      <c r="J83" s="126"/>
      <c r="K83" s="126"/>
      <c r="L83" s="126"/>
      <c r="M83" s="206">
        <v>0</v>
      </c>
      <c r="N83" s="206">
        <v>120000</v>
      </c>
      <c r="O83" s="206">
        <v>0</v>
      </c>
      <c r="P83" s="206">
        <v>823200</v>
      </c>
      <c r="Q83" s="126" t="s">
        <v>1331</v>
      </c>
    </row>
    <row r="84" spans="1:17" ht="76.5">
      <c r="A84" s="126">
        <v>86</v>
      </c>
      <c r="B84" s="126"/>
      <c r="C84" s="127" t="s">
        <v>711</v>
      </c>
      <c r="D84" s="198">
        <v>42836</v>
      </c>
      <c r="E84" s="122" t="s">
        <v>11</v>
      </c>
      <c r="F84" s="122">
        <v>420870</v>
      </c>
      <c r="G84" s="126"/>
      <c r="H84" s="130" t="s">
        <v>1405</v>
      </c>
      <c r="I84" s="126"/>
      <c r="J84" s="126"/>
      <c r="K84" s="126"/>
      <c r="L84" s="126"/>
      <c r="M84" s="206">
        <v>7.29</v>
      </c>
      <c r="N84" s="206">
        <v>0</v>
      </c>
      <c r="O84" s="206">
        <v>50.01</v>
      </c>
      <c r="P84" s="206">
        <v>0</v>
      </c>
      <c r="Q84" s="126" t="s">
        <v>1331</v>
      </c>
    </row>
    <row r="85" spans="1:17" ht="76.5">
      <c r="A85" s="126">
        <v>86</v>
      </c>
      <c r="B85" s="126"/>
      <c r="C85" s="127" t="s">
        <v>711</v>
      </c>
      <c r="D85" s="198">
        <v>42836</v>
      </c>
      <c r="E85" s="122" t="s">
        <v>11</v>
      </c>
      <c r="F85" s="122">
        <v>420871</v>
      </c>
      <c r="G85" s="126"/>
      <c r="H85" s="130" t="s">
        <v>1406</v>
      </c>
      <c r="I85" s="126"/>
      <c r="J85" s="126"/>
      <c r="K85" s="126"/>
      <c r="L85" s="126"/>
      <c r="M85" s="206">
        <v>7.29</v>
      </c>
      <c r="N85" s="206">
        <v>0</v>
      </c>
      <c r="O85" s="206">
        <v>50.01</v>
      </c>
      <c r="P85" s="206">
        <v>0</v>
      </c>
      <c r="Q85" s="126" t="s">
        <v>1331</v>
      </c>
    </row>
    <row r="86" spans="1:17" ht="76.5">
      <c r="A86" s="126" t="s">
        <v>620</v>
      </c>
      <c r="B86" s="126"/>
      <c r="C86" s="127" t="s">
        <v>714</v>
      </c>
      <c r="D86" s="198">
        <v>42842</v>
      </c>
      <c r="E86" s="122" t="s">
        <v>6</v>
      </c>
      <c r="F86" s="122">
        <v>424955</v>
      </c>
      <c r="G86" s="126"/>
      <c r="H86" s="130" t="s">
        <v>1407</v>
      </c>
      <c r="I86" s="126"/>
      <c r="J86" s="126"/>
      <c r="K86" s="126"/>
      <c r="L86" s="126"/>
      <c r="M86" s="206">
        <v>0</v>
      </c>
      <c r="N86" s="206">
        <v>34380000</v>
      </c>
      <c r="O86" s="206">
        <v>0</v>
      </c>
      <c r="P86" s="206">
        <v>235846800</v>
      </c>
      <c r="Q86" s="126" t="s">
        <v>1331</v>
      </c>
    </row>
    <row r="87" spans="1:17" ht="51">
      <c r="A87" s="126" t="s">
        <v>621</v>
      </c>
      <c r="B87" s="126"/>
      <c r="C87" s="127" t="s">
        <v>715</v>
      </c>
      <c r="D87" s="198">
        <v>42842</v>
      </c>
      <c r="E87" s="122" t="s">
        <v>20</v>
      </c>
      <c r="F87" s="122">
        <v>9165</v>
      </c>
      <c r="G87" s="126"/>
      <c r="H87" s="130" t="s">
        <v>1408</v>
      </c>
      <c r="I87" s="126"/>
      <c r="J87" s="126"/>
      <c r="K87" s="126"/>
      <c r="L87" s="126"/>
      <c r="M87" s="206">
        <v>167.99</v>
      </c>
      <c r="N87" s="206">
        <v>0</v>
      </c>
      <c r="O87" s="206">
        <v>1152.4100000000001</v>
      </c>
      <c r="P87" s="206">
        <v>0</v>
      </c>
      <c r="Q87" s="126" t="s">
        <v>1331</v>
      </c>
    </row>
    <row r="88" spans="1:17" ht="25.5">
      <c r="A88" s="126" t="s">
        <v>621</v>
      </c>
      <c r="B88" s="126"/>
      <c r="C88" s="127" t="s">
        <v>715</v>
      </c>
      <c r="D88" s="198">
        <v>42842</v>
      </c>
      <c r="E88" s="122" t="s">
        <v>13</v>
      </c>
      <c r="F88" s="122">
        <v>45778</v>
      </c>
      <c r="G88" s="126"/>
      <c r="H88" s="130" t="s">
        <v>1282</v>
      </c>
      <c r="I88" s="126"/>
      <c r="J88" s="126"/>
      <c r="K88" s="126"/>
      <c r="L88" s="126"/>
      <c r="M88" s="206">
        <v>13392.75</v>
      </c>
      <c r="N88" s="206">
        <v>0</v>
      </c>
      <c r="O88" s="206">
        <v>91874.27</v>
      </c>
      <c r="P88" s="206">
        <v>0</v>
      </c>
      <c r="Q88" s="126" t="s">
        <v>1331</v>
      </c>
    </row>
    <row r="89" spans="1:17" ht="25.5">
      <c r="A89" s="126" t="s">
        <v>621</v>
      </c>
      <c r="B89" s="126"/>
      <c r="C89" s="127" t="s">
        <v>715</v>
      </c>
      <c r="D89" s="198">
        <v>42842</v>
      </c>
      <c r="E89" s="122" t="s">
        <v>13</v>
      </c>
      <c r="F89" s="122">
        <v>45781</v>
      </c>
      <c r="G89" s="126"/>
      <c r="H89" s="130" t="s">
        <v>1282</v>
      </c>
      <c r="I89" s="126"/>
      <c r="J89" s="126"/>
      <c r="K89" s="126"/>
      <c r="L89" s="126"/>
      <c r="M89" s="206">
        <v>812.49</v>
      </c>
      <c r="N89" s="206">
        <v>0</v>
      </c>
      <c r="O89" s="206">
        <v>5573.68</v>
      </c>
      <c r="P89" s="206">
        <v>0</v>
      </c>
      <c r="Q89" s="126" t="s">
        <v>1331</v>
      </c>
    </row>
    <row r="90" spans="1:17" ht="51">
      <c r="A90" s="126" t="s">
        <v>620</v>
      </c>
      <c r="B90" s="126"/>
      <c r="C90" s="127" t="s">
        <v>714</v>
      </c>
      <c r="D90" s="198">
        <v>42844</v>
      </c>
      <c r="E90" s="122" t="s">
        <v>23</v>
      </c>
      <c r="F90" s="122">
        <v>16736</v>
      </c>
      <c r="G90" s="126"/>
      <c r="H90" s="130" t="s">
        <v>1409</v>
      </c>
      <c r="I90" s="126"/>
      <c r="J90" s="126"/>
      <c r="K90" s="126"/>
      <c r="L90" s="126"/>
      <c r="M90" s="206">
        <v>0</v>
      </c>
      <c r="N90" s="206">
        <v>0</v>
      </c>
      <c r="O90" s="206">
        <v>0.01</v>
      </c>
      <c r="P90" s="206">
        <v>0</v>
      </c>
      <c r="Q90" s="126" t="s">
        <v>1331</v>
      </c>
    </row>
    <row r="91" spans="1:17" ht="51">
      <c r="A91" s="126" t="s">
        <v>620</v>
      </c>
      <c r="B91" s="126"/>
      <c r="C91" s="127" t="s">
        <v>714</v>
      </c>
      <c r="D91" s="198">
        <v>42845</v>
      </c>
      <c r="E91" s="122" t="s">
        <v>23</v>
      </c>
      <c r="F91" s="122">
        <v>16740</v>
      </c>
      <c r="G91" s="126"/>
      <c r="H91" s="130" t="s">
        <v>1410</v>
      </c>
      <c r="I91" s="126"/>
      <c r="J91" s="126"/>
      <c r="K91" s="126"/>
      <c r="L91" s="126"/>
      <c r="M91" s="206">
        <v>0</v>
      </c>
      <c r="N91" s="206">
        <v>0</v>
      </c>
      <c r="O91" s="206">
        <v>0</v>
      </c>
      <c r="P91" s="206">
        <v>0.01</v>
      </c>
      <c r="Q91" s="126" t="s">
        <v>1331</v>
      </c>
    </row>
    <row r="92" spans="1:17" ht="51">
      <c r="A92" s="126" t="s">
        <v>620</v>
      </c>
      <c r="B92" s="126"/>
      <c r="C92" s="127" t="s">
        <v>714</v>
      </c>
      <c r="D92" s="198">
        <v>42845</v>
      </c>
      <c r="E92" s="122" t="s">
        <v>3</v>
      </c>
      <c r="F92" s="122">
        <v>1494568</v>
      </c>
      <c r="G92" s="126"/>
      <c r="H92" s="130" t="s">
        <v>1411</v>
      </c>
      <c r="I92" s="126"/>
      <c r="J92" s="126"/>
      <c r="K92" s="126"/>
      <c r="L92" s="126"/>
      <c r="M92" s="206">
        <v>0</v>
      </c>
      <c r="N92" s="206">
        <v>6737.44</v>
      </c>
      <c r="O92" s="206">
        <v>0</v>
      </c>
      <c r="P92" s="206">
        <v>46218.84</v>
      </c>
      <c r="Q92" s="126" t="s">
        <v>1331</v>
      </c>
    </row>
    <row r="93" spans="1:17" ht="63.75">
      <c r="A93" s="126">
        <v>585</v>
      </c>
      <c r="B93" s="126"/>
      <c r="C93" s="127" t="s">
        <v>222</v>
      </c>
      <c r="D93" s="198">
        <v>42845</v>
      </c>
      <c r="E93" s="122" t="s">
        <v>6</v>
      </c>
      <c r="F93" s="122">
        <v>827334</v>
      </c>
      <c r="G93" s="126"/>
      <c r="H93" s="130" t="s">
        <v>1412</v>
      </c>
      <c r="I93" s="126"/>
      <c r="J93" s="126"/>
      <c r="K93" s="126"/>
      <c r="L93" s="126"/>
      <c r="M93" s="206">
        <v>0</v>
      </c>
      <c r="N93" s="206">
        <v>24799.97</v>
      </c>
      <c r="O93" s="206">
        <v>0</v>
      </c>
      <c r="P93" s="206">
        <v>170127.79</v>
      </c>
      <c r="Q93" s="126" t="s">
        <v>1331</v>
      </c>
    </row>
    <row r="94" spans="1:17" ht="51">
      <c r="A94" s="126" t="s">
        <v>620</v>
      </c>
      <c r="B94" s="126"/>
      <c r="C94" s="127" t="s">
        <v>714</v>
      </c>
      <c r="D94" s="198">
        <v>42846</v>
      </c>
      <c r="E94" s="122" t="s">
        <v>23</v>
      </c>
      <c r="F94" s="122">
        <v>16744</v>
      </c>
      <c r="G94" s="126"/>
      <c r="H94" s="130" t="s">
        <v>1413</v>
      </c>
      <c r="I94" s="126"/>
      <c r="J94" s="126"/>
      <c r="K94" s="126"/>
      <c r="L94" s="126"/>
      <c r="M94" s="206">
        <v>0</v>
      </c>
      <c r="N94" s="206">
        <v>0</v>
      </c>
      <c r="O94" s="206">
        <v>0.01</v>
      </c>
      <c r="P94" s="206">
        <v>0</v>
      </c>
      <c r="Q94" s="126" t="s">
        <v>1331</v>
      </c>
    </row>
    <row r="95" spans="1:17" ht="51">
      <c r="A95" s="126" t="s">
        <v>620</v>
      </c>
      <c r="B95" s="126"/>
      <c r="C95" s="127" t="s">
        <v>714</v>
      </c>
      <c r="D95" s="198">
        <v>42849</v>
      </c>
      <c r="E95" s="122" t="s">
        <v>23</v>
      </c>
      <c r="F95" s="122">
        <v>16749</v>
      </c>
      <c r="G95" s="126"/>
      <c r="H95" s="130" t="s">
        <v>1414</v>
      </c>
      <c r="I95" s="126"/>
      <c r="J95" s="126"/>
      <c r="K95" s="126"/>
      <c r="L95" s="126"/>
      <c r="M95" s="206">
        <v>0</v>
      </c>
      <c r="N95" s="206">
        <v>0</v>
      </c>
      <c r="O95" s="206">
        <v>0</v>
      </c>
      <c r="P95" s="206">
        <v>0.01</v>
      </c>
      <c r="Q95" s="126" t="s">
        <v>1331</v>
      </c>
    </row>
    <row r="96" spans="1:17" ht="51">
      <c r="A96" s="126" t="s">
        <v>621</v>
      </c>
      <c r="B96" s="126"/>
      <c r="C96" s="127" t="s">
        <v>715</v>
      </c>
      <c r="D96" s="198">
        <v>42849</v>
      </c>
      <c r="E96" s="122" t="s">
        <v>20</v>
      </c>
      <c r="F96" s="122">
        <v>9196</v>
      </c>
      <c r="G96" s="126"/>
      <c r="H96" s="130" t="s">
        <v>1415</v>
      </c>
      <c r="I96" s="126"/>
      <c r="J96" s="126"/>
      <c r="K96" s="126"/>
      <c r="L96" s="126"/>
      <c r="M96" s="206">
        <v>35323.22</v>
      </c>
      <c r="N96" s="206">
        <v>0</v>
      </c>
      <c r="O96" s="206">
        <v>242317.29</v>
      </c>
      <c r="P96" s="206">
        <v>0</v>
      </c>
      <c r="Q96" s="126" t="s">
        <v>1331</v>
      </c>
    </row>
    <row r="97" spans="1:17" ht="25.5">
      <c r="A97" s="126" t="s">
        <v>621</v>
      </c>
      <c r="B97" s="126"/>
      <c r="C97" s="127" t="s">
        <v>715</v>
      </c>
      <c r="D97" s="198">
        <v>42850</v>
      </c>
      <c r="E97" s="122" t="s">
        <v>13</v>
      </c>
      <c r="F97" s="122">
        <v>45830</v>
      </c>
      <c r="G97" s="126"/>
      <c r="H97" s="130" t="s">
        <v>1282</v>
      </c>
      <c r="I97" s="126"/>
      <c r="J97" s="126"/>
      <c r="K97" s="126"/>
      <c r="L97" s="126"/>
      <c r="M97" s="206">
        <v>18749.849999999999</v>
      </c>
      <c r="N97" s="206">
        <v>0</v>
      </c>
      <c r="O97" s="206">
        <v>128623.97</v>
      </c>
      <c r="P97" s="206">
        <v>0</v>
      </c>
      <c r="Q97" s="126" t="s">
        <v>1331</v>
      </c>
    </row>
    <row r="98" spans="1:17" ht="25.5">
      <c r="A98" s="126" t="s">
        <v>621</v>
      </c>
      <c r="B98" s="126"/>
      <c r="C98" s="127" t="s">
        <v>715</v>
      </c>
      <c r="D98" s="198">
        <v>42850</v>
      </c>
      <c r="E98" s="122" t="s">
        <v>13</v>
      </c>
      <c r="F98" s="122">
        <v>45833</v>
      </c>
      <c r="G98" s="126"/>
      <c r="H98" s="130" t="s">
        <v>1282</v>
      </c>
      <c r="I98" s="126"/>
      <c r="J98" s="126"/>
      <c r="K98" s="126"/>
      <c r="L98" s="126"/>
      <c r="M98" s="206">
        <v>1137.49</v>
      </c>
      <c r="N98" s="206">
        <v>0</v>
      </c>
      <c r="O98" s="206">
        <v>7803.18</v>
      </c>
      <c r="P98" s="206">
        <v>0</v>
      </c>
      <c r="Q98" s="126" t="s">
        <v>1331</v>
      </c>
    </row>
    <row r="99" spans="1:17" ht="25.5">
      <c r="A99" s="126" t="s">
        <v>621</v>
      </c>
      <c r="B99" s="126"/>
      <c r="C99" s="127" t="s">
        <v>715</v>
      </c>
      <c r="D99" s="198">
        <v>42850</v>
      </c>
      <c r="E99" s="122" t="s">
        <v>13</v>
      </c>
      <c r="F99" s="122">
        <v>45827</v>
      </c>
      <c r="G99" s="126"/>
      <c r="H99" s="130" t="s">
        <v>1282</v>
      </c>
      <c r="I99" s="126"/>
      <c r="J99" s="126"/>
      <c r="K99" s="126"/>
      <c r="L99" s="126"/>
      <c r="M99" s="206">
        <v>2112.48</v>
      </c>
      <c r="N99" s="206">
        <v>0</v>
      </c>
      <c r="O99" s="206">
        <v>14491.61</v>
      </c>
      <c r="P99" s="206">
        <v>0</v>
      </c>
      <c r="Q99" s="126" t="s">
        <v>1331</v>
      </c>
    </row>
    <row r="100" spans="1:17" ht="25.5">
      <c r="A100" s="126" t="s">
        <v>621</v>
      </c>
      <c r="B100" s="126"/>
      <c r="C100" s="127" t="s">
        <v>715</v>
      </c>
      <c r="D100" s="198">
        <v>42850</v>
      </c>
      <c r="E100" s="122" t="s">
        <v>13</v>
      </c>
      <c r="F100" s="122">
        <v>45821</v>
      </c>
      <c r="G100" s="126"/>
      <c r="H100" s="130" t="s">
        <v>1282</v>
      </c>
      <c r="I100" s="126"/>
      <c r="J100" s="126"/>
      <c r="K100" s="126"/>
      <c r="L100" s="126"/>
      <c r="M100" s="206">
        <v>3087.48</v>
      </c>
      <c r="N100" s="206">
        <v>0</v>
      </c>
      <c r="O100" s="206">
        <v>21180.11</v>
      </c>
      <c r="P100" s="206">
        <v>0</v>
      </c>
      <c r="Q100" s="126" t="s">
        <v>1331</v>
      </c>
    </row>
    <row r="101" spans="1:17" ht="25.5">
      <c r="A101" s="126" t="s">
        <v>621</v>
      </c>
      <c r="B101" s="126"/>
      <c r="C101" s="127" t="s">
        <v>715</v>
      </c>
      <c r="D101" s="198">
        <v>42850</v>
      </c>
      <c r="E101" s="122" t="s">
        <v>13</v>
      </c>
      <c r="F101" s="122">
        <v>45818</v>
      </c>
      <c r="G101" s="126"/>
      <c r="H101" s="130" t="s">
        <v>1282</v>
      </c>
      <c r="I101" s="126"/>
      <c r="J101" s="126"/>
      <c r="K101" s="126"/>
      <c r="L101" s="126"/>
      <c r="M101" s="206">
        <v>50892.45</v>
      </c>
      <c r="N101" s="206">
        <v>0</v>
      </c>
      <c r="O101" s="206">
        <v>349122.21</v>
      </c>
      <c r="P101" s="206">
        <v>0</v>
      </c>
      <c r="Q101" s="126" t="s">
        <v>1331</v>
      </c>
    </row>
    <row r="102" spans="1:17" ht="25.5">
      <c r="A102" s="126" t="s">
        <v>621</v>
      </c>
      <c r="B102" s="126"/>
      <c r="C102" s="127" t="s">
        <v>715</v>
      </c>
      <c r="D102" s="198">
        <v>42850</v>
      </c>
      <c r="E102" s="122" t="s">
        <v>13</v>
      </c>
      <c r="F102" s="122">
        <v>45824</v>
      </c>
      <c r="G102" s="126"/>
      <c r="H102" s="130" t="s">
        <v>1282</v>
      </c>
      <c r="I102" s="126"/>
      <c r="J102" s="126"/>
      <c r="K102" s="126"/>
      <c r="L102" s="126"/>
      <c r="M102" s="206">
        <v>34821.15</v>
      </c>
      <c r="N102" s="206">
        <v>0</v>
      </c>
      <c r="O102" s="206">
        <v>238873.09</v>
      </c>
      <c r="P102" s="206">
        <v>0</v>
      </c>
      <c r="Q102" s="126" t="s">
        <v>1331</v>
      </c>
    </row>
    <row r="103" spans="1:17" ht="51">
      <c r="A103" s="126" t="s">
        <v>620</v>
      </c>
      <c r="B103" s="126"/>
      <c r="C103" s="127" t="s">
        <v>714</v>
      </c>
      <c r="D103" s="198">
        <v>42851</v>
      </c>
      <c r="E103" s="122" t="s">
        <v>23</v>
      </c>
      <c r="F103" s="122">
        <v>16758</v>
      </c>
      <c r="G103" s="126"/>
      <c r="H103" s="130" t="s">
        <v>1416</v>
      </c>
      <c r="I103" s="126"/>
      <c r="J103" s="126"/>
      <c r="K103" s="126"/>
      <c r="L103" s="126"/>
      <c r="M103" s="206">
        <v>0</v>
      </c>
      <c r="N103" s="206">
        <v>0</v>
      </c>
      <c r="O103" s="206">
        <v>0.01</v>
      </c>
      <c r="P103" s="206">
        <v>0</v>
      </c>
      <c r="Q103" s="126" t="s">
        <v>1331</v>
      </c>
    </row>
    <row r="104" spans="1:17" ht="76.5">
      <c r="A104" s="126">
        <v>86</v>
      </c>
      <c r="B104" s="126"/>
      <c r="C104" s="127" t="s">
        <v>711</v>
      </c>
      <c r="D104" s="198">
        <v>42852</v>
      </c>
      <c r="E104" s="122" t="s">
        <v>6</v>
      </c>
      <c r="F104" s="122">
        <v>886123</v>
      </c>
      <c r="G104" s="126"/>
      <c r="H104" s="130" t="s">
        <v>1417</v>
      </c>
      <c r="I104" s="126"/>
      <c r="J104" s="126"/>
      <c r="K104" s="126"/>
      <c r="L104" s="126"/>
      <c r="M104" s="206">
        <v>0</v>
      </c>
      <c r="N104" s="206">
        <v>107549.25</v>
      </c>
      <c r="O104" s="206">
        <v>0</v>
      </c>
      <c r="P104" s="206">
        <v>737787.86</v>
      </c>
      <c r="Q104" s="126" t="s">
        <v>1331</v>
      </c>
    </row>
    <row r="105" spans="1:17" ht="51">
      <c r="A105" s="126" t="s">
        <v>620</v>
      </c>
      <c r="B105" s="126"/>
      <c r="C105" s="127" t="s">
        <v>714</v>
      </c>
      <c r="D105" s="198">
        <v>42863</v>
      </c>
      <c r="E105" s="122" t="s">
        <v>23</v>
      </c>
      <c r="F105" s="122">
        <v>16789</v>
      </c>
      <c r="G105" s="126"/>
      <c r="H105" s="130" t="s">
        <v>1426</v>
      </c>
      <c r="I105" s="126"/>
      <c r="J105" s="126"/>
      <c r="K105" s="126"/>
      <c r="L105" s="126"/>
      <c r="M105" s="206">
        <v>0</v>
      </c>
      <c r="N105" s="206">
        <v>0</v>
      </c>
      <c r="O105" s="206">
        <v>0</v>
      </c>
      <c r="P105" s="206">
        <v>0.01</v>
      </c>
      <c r="Q105" s="126" t="s">
        <v>1331</v>
      </c>
    </row>
    <row r="106" spans="1:17" ht="51">
      <c r="A106" s="126" t="s">
        <v>620</v>
      </c>
      <c r="B106" s="126"/>
      <c r="C106" s="127" t="s">
        <v>714</v>
      </c>
      <c r="D106" s="198">
        <v>42864</v>
      </c>
      <c r="E106" s="122" t="s">
        <v>3</v>
      </c>
      <c r="F106" s="122">
        <v>1499908</v>
      </c>
      <c r="G106" s="126"/>
      <c r="H106" s="130" t="s">
        <v>1427</v>
      </c>
      <c r="I106" s="126"/>
      <c r="J106" s="126"/>
      <c r="K106" s="126"/>
      <c r="L106" s="126"/>
      <c r="M106" s="206">
        <v>0</v>
      </c>
      <c r="N106" s="206">
        <v>2651.01</v>
      </c>
      <c r="O106" s="206">
        <v>0</v>
      </c>
      <c r="P106" s="206">
        <v>18185.93</v>
      </c>
      <c r="Q106" s="126" t="s">
        <v>1331</v>
      </c>
    </row>
    <row r="107" spans="1:17" ht="76.5">
      <c r="A107" s="126" t="s">
        <v>621</v>
      </c>
      <c r="B107" s="126"/>
      <c r="C107" s="127" t="s">
        <v>715</v>
      </c>
      <c r="D107" s="198">
        <v>42870</v>
      </c>
      <c r="E107" s="122" t="s">
        <v>6</v>
      </c>
      <c r="F107" s="122">
        <v>887606</v>
      </c>
      <c r="G107" s="126"/>
      <c r="H107" s="130" t="s">
        <v>1428</v>
      </c>
      <c r="I107" s="126"/>
      <c r="J107" s="126"/>
      <c r="K107" s="126"/>
      <c r="L107" s="126"/>
      <c r="M107" s="206">
        <v>0</v>
      </c>
      <c r="N107" s="206">
        <v>11915.55</v>
      </c>
      <c r="O107" s="206">
        <v>0</v>
      </c>
      <c r="P107" s="206">
        <v>81740.67</v>
      </c>
      <c r="Q107" s="126" t="s">
        <v>1331</v>
      </c>
    </row>
    <row r="108" spans="1:17" ht="51">
      <c r="A108" s="126" t="s">
        <v>621</v>
      </c>
      <c r="B108" s="126"/>
      <c r="C108" s="127" t="s">
        <v>715</v>
      </c>
      <c r="D108" s="198">
        <v>42870</v>
      </c>
      <c r="E108" s="122" t="s">
        <v>20</v>
      </c>
      <c r="F108" s="122">
        <v>9324</v>
      </c>
      <c r="G108" s="126"/>
      <c r="H108" s="130" t="s">
        <v>1429</v>
      </c>
      <c r="I108" s="126"/>
      <c r="J108" s="126"/>
      <c r="K108" s="126"/>
      <c r="L108" s="126"/>
      <c r="M108" s="206">
        <v>58129.03</v>
      </c>
      <c r="N108" s="206">
        <v>0</v>
      </c>
      <c r="O108" s="206">
        <v>398765.15</v>
      </c>
      <c r="P108" s="206">
        <v>0</v>
      </c>
      <c r="Q108" s="126" t="s">
        <v>1331</v>
      </c>
    </row>
    <row r="109" spans="1:17" ht="51">
      <c r="A109" s="126" t="s">
        <v>620</v>
      </c>
      <c r="B109" s="126"/>
      <c r="C109" s="127" t="s">
        <v>714</v>
      </c>
      <c r="D109" s="198">
        <v>42870</v>
      </c>
      <c r="E109" s="122" t="s">
        <v>23</v>
      </c>
      <c r="F109" s="122">
        <v>16814</v>
      </c>
      <c r="G109" s="126"/>
      <c r="H109" s="130" t="s">
        <v>1430</v>
      </c>
      <c r="I109" s="126"/>
      <c r="J109" s="126"/>
      <c r="K109" s="126"/>
      <c r="L109" s="126"/>
      <c r="M109" s="206">
        <v>0</v>
      </c>
      <c r="N109" s="206">
        <v>0</v>
      </c>
      <c r="O109" s="206">
        <v>0.02</v>
      </c>
      <c r="P109" s="206">
        <v>0</v>
      </c>
      <c r="Q109" s="126" t="s">
        <v>1331</v>
      </c>
    </row>
    <row r="110" spans="1:17" ht="51">
      <c r="A110" s="126" t="s">
        <v>620</v>
      </c>
      <c r="B110" s="126"/>
      <c r="C110" s="127" t="s">
        <v>714</v>
      </c>
      <c r="D110" s="198">
        <v>42871</v>
      </c>
      <c r="E110" s="122" t="s">
        <v>23</v>
      </c>
      <c r="F110" s="122">
        <v>16818</v>
      </c>
      <c r="G110" s="126"/>
      <c r="H110" s="130" t="s">
        <v>1431</v>
      </c>
      <c r="I110" s="126"/>
      <c r="J110" s="126"/>
      <c r="K110" s="126"/>
      <c r="L110" s="126"/>
      <c r="M110" s="206">
        <v>0</v>
      </c>
      <c r="N110" s="206">
        <v>0</v>
      </c>
      <c r="O110" s="206">
        <v>0</v>
      </c>
      <c r="P110" s="206">
        <v>0.02</v>
      </c>
      <c r="Q110" s="126" t="s">
        <v>1331</v>
      </c>
    </row>
    <row r="111" spans="1:17" ht="51">
      <c r="A111" s="126" t="s">
        <v>621</v>
      </c>
      <c r="B111" s="126"/>
      <c r="C111" s="127" t="s">
        <v>715</v>
      </c>
      <c r="D111" s="198">
        <v>42872</v>
      </c>
      <c r="E111" s="122" t="s">
        <v>20</v>
      </c>
      <c r="F111" s="122">
        <v>449730</v>
      </c>
      <c r="G111" s="126"/>
      <c r="H111" s="130" t="s">
        <v>1432</v>
      </c>
      <c r="I111" s="126"/>
      <c r="J111" s="126"/>
      <c r="K111" s="126"/>
      <c r="L111" s="126"/>
      <c r="M111" s="206">
        <v>15994.9</v>
      </c>
      <c r="N111" s="206">
        <v>0</v>
      </c>
      <c r="O111" s="206">
        <v>109725.01</v>
      </c>
      <c r="P111" s="206">
        <v>0</v>
      </c>
      <c r="Q111" s="126" t="s">
        <v>1331</v>
      </c>
    </row>
    <row r="112" spans="1:17" ht="51">
      <c r="A112" s="126" t="s">
        <v>620</v>
      </c>
      <c r="B112" s="126"/>
      <c r="C112" s="127" t="s">
        <v>714</v>
      </c>
      <c r="D112" s="198">
        <v>42873</v>
      </c>
      <c r="E112" s="122" t="s">
        <v>23</v>
      </c>
      <c r="F112" s="122">
        <v>16826</v>
      </c>
      <c r="G112" s="126"/>
      <c r="H112" s="130" t="s">
        <v>1433</v>
      </c>
      <c r="I112" s="126"/>
      <c r="J112" s="126"/>
      <c r="K112" s="126"/>
      <c r="L112" s="126"/>
      <c r="M112" s="206">
        <v>0</v>
      </c>
      <c r="N112" s="206">
        <v>0</v>
      </c>
      <c r="O112" s="206">
        <v>0</v>
      </c>
      <c r="P112" s="206">
        <v>0.01</v>
      </c>
      <c r="Q112" s="126" t="s">
        <v>1331</v>
      </c>
    </row>
    <row r="113" spans="1:17" ht="51">
      <c r="A113" s="126" t="s">
        <v>620</v>
      </c>
      <c r="B113" s="126"/>
      <c r="C113" s="127" t="s">
        <v>714</v>
      </c>
      <c r="D113" s="198">
        <v>42874</v>
      </c>
      <c r="E113" s="122" t="s">
        <v>23</v>
      </c>
      <c r="F113" s="122">
        <v>16832</v>
      </c>
      <c r="G113" s="126"/>
      <c r="H113" s="130" t="s">
        <v>1434</v>
      </c>
      <c r="I113" s="126"/>
      <c r="J113" s="126"/>
      <c r="K113" s="126"/>
      <c r="L113" s="126"/>
      <c r="M113" s="206">
        <v>0</v>
      </c>
      <c r="N113" s="206">
        <v>0</v>
      </c>
      <c r="O113" s="206">
        <v>0</v>
      </c>
      <c r="P113" s="206">
        <v>0.01</v>
      </c>
      <c r="Q113" s="126" t="s">
        <v>1331</v>
      </c>
    </row>
    <row r="114" spans="1:17" ht="63.75">
      <c r="A114" s="126" t="s">
        <v>621</v>
      </c>
      <c r="B114" s="126"/>
      <c r="C114" s="127" t="s">
        <v>715</v>
      </c>
      <c r="D114" s="198">
        <v>42877</v>
      </c>
      <c r="E114" s="122" t="s">
        <v>20</v>
      </c>
      <c r="F114" s="122">
        <v>9433</v>
      </c>
      <c r="G114" s="126"/>
      <c r="H114" s="130" t="s">
        <v>1435</v>
      </c>
      <c r="I114" s="126"/>
      <c r="J114" s="126"/>
      <c r="K114" s="126"/>
      <c r="L114" s="126"/>
      <c r="M114" s="206">
        <v>0</v>
      </c>
      <c r="N114" s="206">
        <v>254566.78</v>
      </c>
      <c r="O114" s="206">
        <v>0</v>
      </c>
      <c r="P114" s="206">
        <v>1746328.11</v>
      </c>
      <c r="Q114" s="126" t="s">
        <v>1331</v>
      </c>
    </row>
    <row r="115" spans="1:17" ht="51">
      <c r="A115" s="126" t="s">
        <v>621</v>
      </c>
      <c r="B115" s="126"/>
      <c r="C115" s="127" t="s">
        <v>715</v>
      </c>
      <c r="D115" s="198">
        <v>42877</v>
      </c>
      <c r="E115" s="122" t="s">
        <v>20</v>
      </c>
      <c r="F115" s="122">
        <v>9433</v>
      </c>
      <c r="G115" s="126"/>
      <c r="H115" s="130" t="s">
        <v>1436</v>
      </c>
      <c r="I115" s="126"/>
      <c r="J115" s="126"/>
      <c r="K115" s="126"/>
      <c r="L115" s="126"/>
      <c r="M115" s="206">
        <v>254566.78</v>
      </c>
      <c r="N115" s="206">
        <v>0</v>
      </c>
      <c r="O115" s="206">
        <v>1746328.11</v>
      </c>
      <c r="P115" s="206">
        <v>0</v>
      </c>
      <c r="Q115" s="126" t="s">
        <v>1331</v>
      </c>
    </row>
    <row r="116" spans="1:17" ht="63.75">
      <c r="A116" s="126" t="s">
        <v>621</v>
      </c>
      <c r="B116" s="126"/>
      <c r="C116" s="127" t="s">
        <v>715</v>
      </c>
      <c r="D116" s="198">
        <v>42877</v>
      </c>
      <c r="E116" s="122" t="s">
        <v>20</v>
      </c>
      <c r="F116" s="122">
        <v>9433</v>
      </c>
      <c r="G116" s="126"/>
      <c r="H116" s="130" t="s">
        <v>1437</v>
      </c>
      <c r="I116" s="126"/>
      <c r="J116" s="126"/>
      <c r="K116" s="126"/>
      <c r="L116" s="126"/>
      <c r="M116" s="206">
        <v>254566.78</v>
      </c>
      <c r="N116" s="206">
        <v>0</v>
      </c>
      <c r="O116" s="206">
        <v>1746328.11</v>
      </c>
      <c r="P116" s="206">
        <v>0</v>
      </c>
      <c r="Q116" s="126" t="s">
        <v>1331</v>
      </c>
    </row>
    <row r="117" spans="1:17" ht="63.75">
      <c r="A117" s="126" t="s">
        <v>621</v>
      </c>
      <c r="B117" s="126"/>
      <c r="C117" s="127" t="s">
        <v>715</v>
      </c>
      <c r="D117" s="198">
        <v>42877</v>
      </c>
      <c r="E117" s="122" t="s">
        <v>20</v>
      </c>
      <c r="F117" s="122">
        <v>888128</v>
      </c>
      <c r="G117" s="126"/>
      <c r="H117" s="130" t="s">
        <v>1438</v>
      </c>
      <c r="I117" s="126"/>
      <c r="J117" s="126"/>
      <c r="K117" s="126"/>
      <c r="L117" s="126"/>
      <c r="M117" s="206">
        <v>66680.78</v>
      </c>
      <c r="N117" s="206">
        <v>0</v>
      </c>
      <c r="O117" s="206">
        <v>457430.15</v>
      </c>
      <c r="P117" s="206">
        <v>0</v>
      </c>
      <c r="Q117" s="126" t="s">
        <v>1331</v>
      </c>
    </row>
    <row r="118" spans="1:17" ht="89.25">
      <c r="A118" s="126" t="s">
        <v>620</v>
      </c>
      <c r="B118" s="126"/>
      <c r="C118" s="127" t="s">
        <v>714</v>
      </c>
      <c r="D118" s="198">
        <v>42877</v>
      </c>
      <c r="E118" s="122" t="s">
        <v>13</v>
      </c>
      <c r="F118" s="122">
        <v>888101</v>
      </c>
      <c r="G118" s="126"/>
      <c r="H118" s="130" t="s">
        <v>1439</v>
      </c>
      <c r="I118" s="126"/>
      <c r="J118" s="126"/>
      <c r="K118" s="126"/>
      <c r="L118" s="126"/>
      <c r="M118" s="206">
        <v>10</v>
      </c>
      <c r="N118" s="206">
        <v>0</v>
      </c>
      <c r="O118" s="206">
        <v>68.599999999999994</v>
      </c>
      <c r="P118" s="206">
        <v>0</v>
      </c>
      <c r="Q118" s="126" t="s">
        <v>1331</v>
      </c>
    </row>
    <row r="119" spans="1:17" ht="51">
      <c r="A119" s="126" t="s">
        <v>620</v>
      </c>
      <c r="B119" s="126"/>
      <c r="C119" s="127" t="s">
        <v>714</v>
      </c>
      <c r="D119" s="198">
        <v>42878</v>
      </c>
      <c r="E119" s="122" t="s">
        <v>3</v>
      </c>
      <c r="F119" s="122">
        <v>1503955</v>
      </c>
      <c r="G119" s="126"/>
      <c r="H119" s="130" t="s">
        <v>1440</v>
      </c>
      <c r="I119" s="126"/>
      <c r="J119" s="126"/>
      <c r="K119" s="126"/>
      <c r="L119" s="126"/>
      <c r="M119" s="206">
        <v>0</v>
      </c>
      <c r="N119" s="206">
        <v>10000</v>
      </c>
      <c r="O119" s="206">
        <v>0</v>
      </c>
      <c r="P119" s="206">
        <v>68600</v>
      </c>
      <c r="Q119" s="126" t="s">
        <v>1331</v>
      </c>
    </row>
    <row r="120" spans="1:17" ht="51">
      <c r="A120" s="126" t="s">
        <v>621</v>
      </c>
      <c r="B120" s="126"/>
      <c r="C120" s="127" t="s">
        <v>715</v>
      </c>
      <c r="D120" s="198">
        <v>42878</v>
      </c>
      <c r="E120" s="122" t="s">
        <v>13</v>
      </c>
      <c r="F120" s="122">
        <v>888163</v>
      </c>
      <c r="G120" s="126"/>
      <c r="H120" s="130" t="s">
        <v>1441</v>
      </c>
      <c r="I120" s="126"/>
      <c r="J120" s="126"/>
      <c r="K120" s="126"/>
      <c r="L120" s="126"/>
      <c r="M120" s="206">
        <v>44.96</v>
      </c>
      <c r="N120" s="206">
        <v>0</v>
      </c>
      <c r="O120" s="206">
        <v>308.43</v>
      </c>
      <c r="P120" s="206">
        <v>0</v>
      </c>
      <c r="Q120" s="126" t="s">
        <v>1331</v>
      </c>
    </row>
    <row r="121" spans="1:17" ht="51">
      <c r="A121" s="126">
        <v>78</v>
      </c>
      <c r="B121" s="126"/>
      <c r="C121" s="127" t="s">
        <v>1585</v>
      </c>
      <c r="D121" s="198">
        <v>42881</v>
      </c>
      <c r="E121" s="122" t="s">
        <v>6</v>
      </c>
      <c r="F121" s="122">
        <v>841684</v>
      </c>
      <c r="G121" s="126"/>
      <c r="H121" s="130" t="s">
        <v>1442</v>
      </c>
      <c r="I121" s="126"/>
      <c r="J121" s="126"/>
      <c r="K121" s="126"/>
      <c r="L121" s="126"/>
      <c r="M121" s="206">
        <v>0</v>
      </c>
      <c r="N121" s="206">
        <v>179944.33</v>
      </c>
      <c r="O121" s="206">
        <v>0</v>
      </c>
      <c r="P121" s="206">
        <v>1234418.1000000001</v>
      </c>
      <c r="Q121" s="126" t="s">
        <v>1331</v>
      </c>
    </row>
    <row r="122" spans="1:17" ht="63.75">
      <c r="A122" s="126" t="s">
        <v>621</v>
      </c>
      <c r="B122" s="126"/>
      <c r="C122" s="127" t="s">
        <v>715</v>
      </c>
      <c r="D122" s="198">
        <v>42881</v>
      </c>
      <c r="E122" s="122" t="s">
        <v>20</v>
      </c>
      <c r="F122" s="122">
        <v>888599</v>
      </c>
      <c r="G122" s="126"/>
      <c r="H122" s="130" t="s">
        <v>1443</v>
      </c>
      <c r="I122" s="126"/>
      <c r="J122" s="126"/>
      <c r="K122" s="126"/>
      <c r="L122" s="126"/>
      <c r="M122" s="206">
        <v>90759.24</v>
      </c>
      <c r="N122" s="206">
        <v>0</v>
      </c>
      <c r="O122" s="206">
        <v>622608.39</v>
      </c>
      <c r="P122" s="206">
        <v>0</v>
      </c>
      <c r="Q122" s="126" t="s">
        <v>1331</v>
      </c>
    </row>
    <row r="123" spans="1:17" ht="63.75">
      <c r="A123" s="126" t="s">
        <v>621</v>
      </c>
      <c r="B123" s="126"/>
      <c r="C123" s="127" t="s">
        <v>715</v>
      </c>
      <c r="D123" s="198">
        <v>42881</v>
      </c>
      <c r="E123" s="122" t="s">
        <v>20</v>
      </c>
      <c r="F123" s="122">
        <v>888596</v>
      </c>
      <c r="G123" s="126"/>
      <c r="H123" s="130" t="s">
        <v>1444</v>
      </c>
      <c r="I123" s="126"/>
      <c r="J123" s="126"/>
      <c r="K123" s="126"/>
      <c r="L123" s="126"/>
      <c r="M123" s="206">
        <v>48898.38</v>
      </c>
      <c r="N123" s="206">
        <v>0</v>
      </c>
      <c r="O123" s="206">
        <v>335442.89</v>
      </c>
      <c r="P123" s="206">
        <v>0</v>
      </c>
      <c r="Q123" s="126" t="s">
        <v>1331</v>
      </c>
    </row>
    <row r="124" spans="1:17" ht="51">
      <c r="A124" s="126" t="s">
        <v>620</v>
      </c>
      <c r="B124" s="126"/>
      <c r="C124" s="127" t="s">
        <v>714</v>
      </c>
      <c r="D124" s="198">
        <v>42885</v>
      </c>
      <c r="E124" s="122" t="s">
        <v>23</v>
      </c>
      <c r="F124" s="122">
        <v>16865</v>
      </c>
      <c r="G124" s="126"/>
      <c r="H124" s="130" t="s">
        <v>1445</v>
      </c>
      <c r="I124" s="126"/>
      <c r="J124" s="126"/>
      <c r="K124" s="126"/>
      <c r="L124" s="126"/>
      <c r="M124" s="206">
        <v>0</v>
      </c>
      <c r="N124" s="206">
        <v>0</v>
      </c>
      <c r="O124" s="206">
        <v>0.01</v>
      </c>
      <c r="P124" s="206">
        <v>0</v>
      </c>
      <c r="Q124" s="126" t="s">
        <v>1331</v>
      </c>
    </row>
    <row r="125" spans="1:17" ht="51">
      <c r="A125" s="126" t="s">
        <v>620</v>
      </c>
      <c r="B125" s="126"/>
      <c r="C125" s="127" t="s">
        <v>714</v>
      </c>
      <c r="D125" s="198">
        <v>42886</v>
      </c>
      <c r="E125" s="122" t="s">
        <v>23</v>
      </c>
      <c r="F125" s="122">
        <v>16870</v>
      </c>
      <c r="G125" s="126"/>
      <c r="H125" s="130" t="s">
        <v>1446</v>
      </c>
      <c r="I125" s="126"/>
      <c r="J125" s="126"/>
      <c r="K125" s="126"/>
      <c r="L125" s="126"/>
      <c r="M125" s="206">
        <v>0</v>
      </c>
      <c r="N125" s="206">
        <v>0</v>
      </c>
      <c r="O125" s="206">
        <v>0</v>
      </c>
      <c r="P125" s="206">
        <v>0.01</v>
      </c>
      <c r="Q125" s="126" t="s">
        <v>1331</v>
      </c>
    </row>
    <row r="126" spans="1:17" ht="89.25">
      <c r="A126" s="126" t="s">
        <v>621</v>
      </c>
      <c r="B126" s="126"/>
      <c r="C126" s="127" t="s">
        <v>715</v>
      </c>
      <c r="D126" s="198">
        <v>42886</v>
      </c>
      <c r="E126" s="122" t="s">
        <v>6</v>
      </c>
      <c r="F126" s="122">
        <v>889086</v>
      </c>
      <c r="G126" s="126"/>
      <c r="H126" s="130" t="s">
        <v>1447</v>
      </c>
      <c r="I126" s="126"/>
      <c r="J126" s="126"/>
      <c r="K126" s="126"/>
      <c r="L126" s="126"/>
      <c r="M126" s="206">
        <v>0</v>
      </c>
      <c r="N126" s="206">
        <v>677118.83</v>
      </c>
      <c r="O126" s="206">
        <v>0</v>
      </c>
      <c r="P126" s="206">
        <v>4645035.17</v>
      </c>
      <c r="Q126" s="126" t="s">
        <v>1331</v>
      </c>
    </row>
    <row r="127" spans="1:17" ht="51">
      <c r="A127" s="126" t="s">
        <v>621</v>
      </c>
      <c r="B127" s="126"/>
      <c r="C127" s="127" t="s">
        <v>715</v>
      </c>
      <c r="D127" s="198">
        <v>42909</v>
      </c>
      <c r="E127" s="122" t="s">
        <v>3</v>
      </c>
      <c r="F127" s="122">
        <v>1512582</v>
      </c>
      <c r="G127" s="126"/>
      <c r="H127" s="130" t="s">
        <v>1452</v>
      </c>
      <c r="I127" s="126"/>
      <c r="J127" s="126"/>
      <c r="K127" s="126"/>
      <c r="L127" s="126"/>
      <c r="M127" s="206">
        <v>0</v>
      </c>
      <c r="N127" s="206">
        <v>10000</v>
      </c>
      <c r="O127" s="206">
        <v>0</v>
      </c>
      <c r="P127" s="206">
        <v>68600</v>
      </c>
      <c r="Q127" s="126" t="s">
        <v>1331</v>
      </c>
    </row>
    <row r="128" spans="1:17" ht="51">
      <c r="A128" s="126">
        <v>47</v>
      </c>
      <c r="B128" s="126"/>
      <c r="C128" s="127" t="s">
        <v>700</v>
      </c>
      <c r="D128" s="198">
        <v>42913</v>
      </c>
      <c r="E128" s="122" t="s">
        <v>3</v>
      </c>
      <c r="F128" s="122">
        <v>1513535</v>
      </c>
      <c r="G128" s="126"/>
      <c r="H128" s="130" t="s">
        <v>1453</v>
      </c>
      <c r="I128" s="126"/>
      <c r="J128" s="126"/>
      <c r="K128" s="126"/>
      <c r="L128" s="126"/>
      <c r="M128" s="206">
        <v>0</v>
      </c>
      <c r="N128" s="206">
        <v>3000</v>
      </c>
      <c r="O128" s="206">
        <v>0</v>
      </c>
      <c r="P128" s="206">
        <v>20580</v>
      </c>
      <c r="Q128" s="126" t="s">
        <v>1331</v>
      </c>
    </row>
    <row r="129" spans="1:17" ht="63.75">
      <c r="A129" s="126" t="s">
        <v>621</v>
      </c>
      <c r="B129" s="126"/>
      <c r="C129" s="127" t="s">
        <v>715</v>
      </c>
      <c r="D129" s="198">
        <v>42888</v>
      </c>
      <c r="E129" s="122" t="s">
        <v>6</v>
      </c>
      <c r="F129" s="122" t="s">
        <v>1454</v>
      </c>
      <c r="G129" s="126"/>
      <c r="H129" s="130" t="s">
        <v>1455</v>
      </c>
      <c r="I129" s="126"/>
      <c r="J129" s="126"/>
      <c r="K129" s="126"/>
      <c r="L129" s="126"/>
      <c r="M129" s="206">
        <v>0</v>
      </c>
      <c r="N129" s="206">
        <v>21000000</v>
      </c>
      <c r="O129" s="206">
        <v>0</v>
      </c>
      <c r="P129" s="206">
        <v>144060000</v>
      </c>
      <c r="Q129" s="126" t="s">
        <v>1331</v>
      </c>
    </row>
    <row r="130" spans="1:17" ht="63.75">
      <c r="A130" s="126" t="s">
        <v>621</v>
      </c>
      <c r="B130" s="126"/>
      <c r="C130" s="127" t="s">
        <v>715</v>
      </c>
      <c r="D130" s="198">
        <v>42888</v>
      </c>
      <c r="E130" s="122" t="s">
        <v>6</v>
      </c>
      <c r="F130" s="122" t="s">
        <v>1456</v>
      </c>
      <c r="G130" s="126"/>
      <c r="H130" s="130" t="s">
        <v>1457</v>
      </c>
      <c r="I130" s="126"/>
      <c r="J130" s="126"/>
      <c r="K130" s="126"/>
      <c r="L130" s="126"/>
      <c r="M130" s="206">
        <v>0</v>
      </c>
      <c r="N130" s="206">
        <v>119000000</v>
      </c>
      <c r="O130" s="206">
        <v>0</v>
      </c>
      <c r="P130" s="206">
        <v>816340000</v>
      </c>
      <c r="Q130" s="126" t="s">
        <v>1331</v>
      </c>
    </row>
    <row r="131" spans="1:17" ht="51">
      <c r="A131" s="126" t="s">
        <v>620</v>
      </c>
      <c r="B131" s="126"/>
      <c r="C131" s="127" t="s">
        <v>714</v>
      </c>
      <c r="D131" s="198">
        <v>42888</v>
      </c>
      <c r="E131" s="122" t="s">
        <v>23</v>
      </c>
      <c r="F131" s="122" t="s">
        <v>1458</v>
      </c>
      <c r="G131" s="126"/>
      <c r="H131" s="130" t="s">
        <v>1459</v>
      </c>
      <c r="I131" s="126"/>
      <c r="J131" s="126"/>
      <c r="K131" s="126"/>
      <c r="L131" s="126"/>
      <c r="M131" s="206">
        <v>0</v>
      </c>
      <c r="N131" s="206">
        <v>0</v>
      </c>
      <c r="O131" s="206">
        <v>0</v>
      </c>
      <c r="P131" s="206">
        <v>0.01</v>
      </c>
      <c r="Q131" s="126" t="s">
        <v>1331</v>
      </c>
    </row>
    <row r="132" spans="1:17" ht="63.75">
      <c r="A132" s="126" t="s">
        <v>620</v>
      </c>
      <c r="B132" s="126"/>
      <c r="C132" s="127" t="s">
        <v>714</v>
      </c>
      <c r="D132" s="198">
        <v>42888</v>
      </c>
      <c r="E132" s="122" t="s">
        <v>13</v>
      </c>
      <c r="F132" s="122" t="s">
        <v>1460</v>
      </c>
      <c r="G132" s="126"/>
      <c r="H132" s="130" t="s">
        <v>1461</v>
      </c>
      <c r="I132" s="126"/>
      <c r="J132" s="126"/>
      <c r="K132" s="126"/>
      <c r="L132" s="126"/>
      <c r="M132" s="206">
        <v>282.95</v>
      </c>
      <c r="N132" s="206">
        <v>0</v>
      </c>
      <c r="O132" s="206">
        <v>1941.04</v>
      </c>
      <c r="P132" s="206">
        <v>0</v>
      </c>
      <c r="Q132" s="126" t="s">
        <v>1331</v>
      </c>
    </row>
    <row r="133" spans="1:17" ht="51">
      <c r="A133" s="126" t="s">
        <v>620</v>
      </c>
      <c r="B133" s="126"/>
      <c r="C133" s="127" t="s">
        <v>714</v>
      </c>
      <c r="D133" s="198">
        <v>42891</v>
      </c>
      <c r="E133" s="122" t="s">
        <v>23</v>
      </c>
      <c r="F133" s="122" t="s">
        <v>1462</v>
      </c>
      <c r="G133" s="126"/>
      <c r="H133" s="130" t="s">
        <v>1463</v>
      </c>
      <c r="I133" s="126"/>
      <c r="J133" s="126"/>
      <c r="K133" s="126"/>
      <c r="L133" s="126"/>
      <c r="M133" s="206">
        <v>0</v>
      </c>
      <c r="N133" s="206">
        <v>0</v>
      </c>
      <c r="O133" s="206">
        <v>0</v>
      </c>
      <c r="P133" s="206">
        <v>0.02</v>
      </c>
      <c r="Q133" s="126" t="s">
        <v>1331</v>
      </c>
    </row>
    <row r="134" spans="1:17" ht="63.75">
      <c r="A134" s="126" t="s">
        <v>621</v>
      </c>
      <c r="B134" s="126"/>
      <c r="C134" s="127" t="s">
        <v>715</v>
      </c>
      <c r="D134" s="198">
        <v>42891</v>
      </c>
      <c r="E134" s="122" t="s">
        <v>13</v>
      </c>
      <c r="F134" s="122" t="s">
        <v>1464</v>
      </c>
      <c r="G134" s="126"/>
      <c r="H134" s="130" t="s">
        <v>1465</v>
      </c>
      <c r="I134" s="126"/>
      <c r="J134" s="126"/>
      <c r="K134" s="126"/>
      <c r="L134" s="126"/>
      <c r="M134" s="206">
        <v>45.28</v>
      </c>
      <c r="N134" s="206">
        <v>0</v>
      </c>
      <c r="O134" s="206">
        <v>310.62</v>
      </c>
      <c r="P134" s="206">
        <v>0</v>
      </c>
      <c r="Q134" s="126" t="s">
        <v>1331</v>
      </c>
    </row>
    <row r="135" spans="1:17" ht="76.5">
      <c r="A135" s="126" t="s">
        <v>621</v>
      </c>
      <c r="B135" s="126"/>
      <c r="C135" s="127" t="s">
        <v>715</v>
      </c>
      <c r="D135" s="198">
        <v>42893</v>
      </c>
      <c r="E135" s="122" t="s">
        <v>6</v>
      </c>
      <c r="F135" s="122" t="s">
        <v>1466</v>
      </c>
      <c r="G135" s="126"/>
      <c r="H135" s="130" t="s">
        <v>1467</v>
      </c>
      <c r="I135" s="126"/>
      <c r="J135" s="126"/>
      <c r="K135" s="126"/>
      <c r="L135" s="126"/>
      <c r="M135" s="206">
        <v>0</v>
      </c>
      <c r="N135" s="206">
        <v>6158109</v>
      </c>
      <c r="O135" s="206">
        <v>0</v>
      </c>
      <c r="P135" s="206">
        <v>42244627.740000002</v>
      </c>
      <c r="Q135" s="126" t="s">
        <v>1331</v>
      </c>
    </row>
    <row r="136" spans="1:17" ht="51">
      <c r="A136" s="126" t="s">
        <v>620</v>
      </c>
      <c r="B136" s="126"/>
      <c r="C136" s="127" t="s">
        <v>714</v>
      </c>
      <c r="D136" s="198">
        <v>42894</v>
      </c>
      <c r="E136" s="122" t="s">
        <v>23</v>
      </c>
      <c r="F136" s="122" t="s">
        <v>1468</v>
      </c>
      <c r="G136" s="126"/>
      <c r="H136" s="130" t="s">
        <v>1469</v>
      </c>
      <c r="I136" s="126"/>
      <c r="J136" s="126"/>
      <c r="K136" s="126"/>
      <c r="L136" s="126"/>
      <c r="M136" s="206">
        <v>0</v>
      </c>
      <c r="N136" s="206">
        <v>0</v>
      </c>
      <c r="O136" s="206">
        <v>0</v>
      </c>
      <c r="P136" s="206">
        <v>0.01</v>
      </c>
      <c r="Q136" s="126" t="s">
        <v>1331</v>
      </c>
    </row>
    <row r="137" spans="1:17" ht="76.5">
      <c r="A137" s="126" t="s">
        <v>620</v>
      </c>
      <c r="B137" s="126"/>
      <c r="C137" s="127" t="s">
        <v>714</v>
      </c>
      <c r="D137" s="198">
        <v>42894</v>
      </c>
      <c r="E137" s="122" t="s">
        <v>6</v>
      </c>
      <c r="F137" s="122" t="s">
        <v>1470</v>
      </c>
      <c r="G137" s="126"/>
      <c r="H137" s="130" t="s">
        <v>1471</v>
      </c>
      <c r="I137" s="126"/>
      <c r="J137" s="126"/>
      <c r="K137" s="126"/>
      <c r="L137" s="126"/>
      <c r="M137" s="206">
        <v>0</v>
      </c>
      <c r="N137" s="206">
        <v>2563616.73</v>
      </c>
      <c r="O137" s="206">
        <v>0</v>
      </c>
      <c r="P137" s="206">
        <v>17586410.77</v>
      </c>
      <c r="Q137" s="126" t="s">
        <v>1331</v>
      </c>
    </row>
    <row r="138" spans="1:17" ht="51">
      <c r="A138" s="126" t="s">
        <v>621</v>
      </c>
      <c r="B138" s="126"/>
      <c r="C138" s="127" t="s">
        <v>715</v>
      </c>
      <c r="D138" s="198">
        <v>42894</v>
      </c>
      <c r="E138" s="122" t="s">
        <v>13</v>
      </c>
      <c r="F138" s="122" t="s">
        <v>1472</v>
      </c>
      <c r="G138" s="126"/>
      <c r="H138" s="130" t="s">
        <v>1473</v>
      </c>
      <c r="I138" s="126"/>
      <c r="J138" s="126"/>
      <c r="K138" s="126"/>
      <c r="L138" s="126"/>
      <c r="M138" s="206">
        <v>28.16</v>
      </c>
      <c r="N138" s="206">
        <v>0</v>
      </c>
      <c r="O138" s="206">
        <v>193.18</v>
      </c>
      <c r="P138" s="206">
        <v>0</v>
      </c>
      <c r="Q138" s="126" t="s">
        <v>1331</v>
      </c>
    </row>
    <row r="139" spans="1:17" ht="63.75">
      <c r="A139" s="126">
        <v>287</v>
      </c>
      <c r="B139" s="126"/>
      <c r="C139" s="127" t="s">
        <v>791</v>
      </c>
      <c r="D139" s="198">
        <v>42895</v>
      </c>
      <c r="E139" s="122" t="s">
        <v>6</v>
      </c>
      <c r="F139" s="122" t="s">
        <v>1474</v>
      </c>
      <c r="G139" s="126"/>
      <c r="H139" s="130" t="s">
        <v>1475</v>
      </c>
      <c r="I139" s="126"/>
      <c r="J139" s="126"/>
      <c r="K139" s="126"/>
      <c r="L139" s="126"/>
      <c r="M139" s="206">
        <v>0</v>
      </c>
      <c r="N139" s="206">
        <v>120432</v>
      </c>
      <c r="O139" s="206">
        <v>0</v>
      </c>
      <c r="P139" s="206">
        <v>826163.52</v>
      </c>
      <c r="Q139" s="126" t="s">
        <v>1331</v>
      </c>
    </row>
    <row r="140" spans="1:17" ht="51">
      <c r="A140" s="126" t="s">
        <v>620</v>
      </c>
      <c r="B140" s="126"/>
      <c r="C140" s="127" t="s">
        <v>714</v>
      </c>
      <c r="D140" s="198">
        <v>42895</v>
      </c>
      <c r="E140" s="122" t="s">
        <v>23</v>
      </c>
      <c r="F140" s="122" t="s">
        <v>1476</v>
      </c>
      <c r="G140" s="126"/>
      <c r="H140" s="130" t="s">
        <v>1477</v>
      </c>
      <c r="I140" s="126"/>
      <c r="J140" s="126"/>
      <c r="K140" s="126"/>
      <c r="L140" s="126"/>
      <c r="M140" s="206">
        <v>0</v>
      </c>
      <c r="N140" s="206">
        <v>0</v>
      </c>
      <c r="O140" s="206">
        <v>0</v>
      </c>
      <c r="P140" s="206">
        <v>0.01</v>
      </c>
      <c r="Q140" s="126" t="s">
        <v>1331</v>
      </c>
    </row>
    <row r="141" spans="1:17" ht="51">
      <c r="A141" s="126" t="s">
        <v>621</v>
      </c>
      <c r="B141" s="126"/>
      <c r="C141" s="127" t="s">
        <v>715</v>
      </c>
      <c r="D141" s="198">
        <v>42895</v>
      </c>
      <c r="E141" s="122" t="s">
        <v>20</v>
      </c>
      <c r="F141" s="122" t="s">
        <v>1478</v>
      </c>
      <c r="G141" s="126"/>
      <c r="H141" s="130" t="s">
        <v>1479</v>
      </c>
      <c r="I141" s="126"/>
      <c r="J141" s="126"/>
      <c r="K141" s="126"/>
      <c r="L141" s="126"/>
      <c r="M141" s="206">
        <v>80124.94</v>
      </c>
      <c r="N141" s="206">
        <v>0</v>
      </c>
      <c r="O141" s="206">
        <v>549657.09</v>
      </c>
      <c r="P141" s="206">
        <v>0</v>
      </c>
      <c r="Q141" s="126" t="s">
        <v>1331</v>
      </c>
    </row>
    <row r="142" spans="1:17" ht="63.75">
      <c r="A142" s="126" t="s">
        <v>621</v>
      </c>
      <c r="B142" s="126"/>
      <c r="C142" s="127" t="s">
        <v>715</v>
      </c>
      <c r="D142" s="198">
        <v>42895</v>
      </c>
      <c r="E142" s="122" t="s">
        <v>13</v>
      </c>
      <c r="F142" s="122" t="s">
        <v>1480</v>
      </c>
      <c r="G142" s="126"/>
      <c r="H142" s="130" t="s">
        <v>1481</v>
      </c>
      <c r="I142" s="126"/>
      <c r="J142" s="126"/>
      <c r="K142" s="126"/>
      <c r="L142" s="126"/>
      <c r="M142" s="206">
        <v>45.44</v>
      </c>
      <c r="N142" s="206">
        <v>0</v>
      </c>
      <c r="O142" s="206">
        <v>311.72000000000003</v>
      </c>
      <c r="P142" s="206">
        <v>0</v>
      </c>
      <c r="Q142" s="126" t="s">
        <v>1331</v>
      </c>
    </row>
    <row r="143" spans="1:17" ht="63.75">
      <c r="A143" s="126">
        <v>86</v>
      </c>
      <c r="B143" s="126"/>
      <c r="C143" s="127" t="s">
        <v>711</v>
      </c>
      <c r="D143" s="198">
        <v>42900</v>
      </c>
      <c r="E143" s="122" t="s">
        <v>6</v>
      </c>
      <c r="F143" s="122" t="s">
        <v>1482</v>
      </c>
      <c r="G143" s="126"/>
      <c r="H143" s="130" t="s">
        <v>1483</v>
      </c>
      <c r="I143" s="126"/>
      <c r="J143" s="126"/>
      <c r="K143" s="126"/>
      <c r="L143" s="126"/>
      <c r="M143" s="206">
        <v>0</v>
      </c>
      <c r="N143" s="206">
        <v>129817.26</v>
      </c>
      <c r="O143" s="206">
        <v>0</v>
      </c>
      <c r="P143" s="206">
        <v>890546.4</v>
      </c>
      <c r="Q143" s="126" t="s">
        <v>1331</v>
      </c>
    </row>
    <row r="144" spans="1:17" ht="63.75">
      <c r="A144" s="126">
        <v>86</v>
      </c>
      <c r="B144" s="126"/>
      <c r="C144" s="127" t="s">
        <v>711</v>
      </c>
      <c r="D144" s="198">
        <v>42900</v>
      </c>
      <c r="E144" s="122" t="s">
        <v>11</v>
      </c>
      <c r="F144" s="122" t="s">
        <v>1482</v>
      </c>
      <c r="G144" s="126"/>
      <c r="H144" s="130" t="s">
        <v>1484</v>
      </c>
      <c r="I144" s="126"/>
      <c r="J144" s="126"/>
      <c r="K144" s="126"/>
      <c r="L144" s="126"/>
      <c r="M144" s="206">
        <v>7.29</v>
      </c>
      <c r="N144" s="206">
        <v>0</v>
      </c>
      <c r="O144" s="206">
        <v>50.01</v>
      </c>
      <c r="P144" s="206">
        <v>0</v>
      </c>
      <c r="Q144" s="126" t="s">
        <v>1331</v>
      </c>
    </row>
    <row r="145" spans="1:17" ht="51">
      <c r="A145" s="126" t="s">
        <v>620</v>
      </c>
      <c r="B145" s="126"/>
      <c r="C145" s="127" t="s">
        <v>714</v>
      </c>
      <c r="D145" s="198">
        <v>42902</v>
      </c>
      <c r="E145" s="122" t="s">
        <v>23</v>
      </c>
      <c r="F145" s="122" t="s">
        <v>1485</v>
      </c>
      <c r="G145" s="126"/>
      <c r="H145" s="130" t="s">
        <v>1486</v>
      </c>
      <c r="I145" s="126"/>
      <c r="J145" s="126"/>
      <c r="K145" s="126"/>
      <c r="L145" s="126"/>
      <c r="M145" s="206">
        <v>0</v>
      </c>
      <c r="N145" s="206">
        <v>0</v>
      </c>
      <c r="O145" s="206">
        <v>0</v>
      </c>
      <c r="P145" s="206">
        <v>0.02</v>
      </c>
      <c r="Q145" s="126" t="s">
        <v>1331</v>
      </c>
    </row>
    <row r="146" spans="1:17" ht="51">
      <c r="A146" s="126" t="s">
        <v>621</v>
      </c>
      <c r="B146" s="126"/>
      <c r="C146" s="127" t="s">
        <v>715</v>
      </c>
      <c r="D146" s="198">
        <v>42902</v>
      </c>
      <c r="E146" s="122" t="s">
        <v>13</v>
      </c>
      <c r="F146" s="122" t="s">
        <v>1487</v>
      </c>
      <c r="G146" s="126"/>
      <c r="H146" s="130" t="s">
        <v>1488</v>
      </c>
      <c r="I146" s="126"/>
      <c r="J146" s="126"/>
      <c r="K146" s="126"/>
      <c r="L146" s="126"/>
      <c r="M146" s="206">
        <v>45.62</v>
      </c>
      <c r="N146" s="206">
        <v>0</v>
      </c>
      <c r="O146" s="206">
        <v>312.95</v>
      </c>
      <c r="P146" s="206">
        <v>0</v>
      </c>
      <c r="Q146" s="126" t="s">
        <v>1331</v>
      </c>
    </row>
    <row r="147" spans="1:17" ht="51">
      <c r="A147" s="126" t="s">
        <v>620</v>
      </c>
      <c r="B147" s="126"/>
      <c r="C147" s="127" t="s">
        <v>714</v>
      </c>
      <c r="D147" s="198">
        <v>42905</v>
      </c>
      <c r="E147" s="122" t="s">
        <v>23</v>
      </c>
      <c r="F147" s="122" t="s">
        <v>1489</v>
      </c>
      <c r="G147" s="126"/>
      <c r="H147" s="130" t="s">
        <v>1490</v>
      </c>
      <c r="I147" s="126"/>
      <c r="J147" s="126"/>
      <c r="K147" s="126"/>
      <c r="L147" s="126"/>
      <c r="M147" s="206">
        <v>0</v>
      </c>
      <c r="N147" s="206">
        <v>0</v>
      </c>
      <c r="O147" s="206">
        <v>0.01</v>
      </c>
      <c r="P147" s="206">
        <v>0</v>
      </c>
      <c r="Q147" s="126" t="s">
        <v>1331</v>
      </c>
    </row>
    <row r="148" spans="1:17" ht="63.75">
      <c r="A148" s="126" t="s">
        <v>621</v>
      </c>
      <c r="B148" s="126"/>
      <c r="C148" s="127" t="s">
        <v>715</v>
      </c>
      <c r="D148" s="198">
        <v>42906</v>
      </c>
      <c r="E148" s="122" t="s">
        <v>6</v>
      </c>
      <c r="F148" s="122" t="s">
        <v>1491</v>
      </c>
      <c r="G148" s="126"/>
      <c r="H148" s="130" t="s">
        <v>1492</v>
      </c>
      <c r="I148" s="126"/>
      <c r="J148" s="126"/>
      <c r="K148" s="126"/>
      <c r="L148" s="126"/>
      <c r="M148" s="206">
        <v>0</v>
      </c>
      <c r="N148" s="206">
        <v>694557.4</v>
      </c>
      <c r="O148" s="206">
        <v>0</v>
      </c>
      <c r="P148" s="206">
        <v>4764663.76</v>
      </c>
      <c r="Q148" s="126" t="s">
        <v>1331</v>
      </c>
    </row>
    <row r="149" spans="1:17" ht="51">
      <c r="A149" s="126">
        <v>86</v>
      </c>
      <c r="B149" s="126"/>
      <c r="C149" s="127" t="s">
        <v>711</v>
      </c>
      <c r="D149" s="198">
        <v>42908</v>
      </c>
      <c r="E149" s="122" t="s">
        <v>6</v>
      </c>
      <c r="F149" s="122" t="s">
        <v>1493</v>
      </c>
      <c r="G149" s="126"/>
      <c r="H149" s="130" t="s">
        <v>1494</v>
      </c>
      <c r="I149" s="126"/>
      <c r="J149" s="126"/>
      <c r="K149" s="126"/>
      <c r="L149" s="126"/>
      <c r="M149" s="206">
        <v>0</v>
      </c>
      <c r="N149" s="206">
        <v>216219.3</v>
      </c>
      <c r="O149" s="206">
        <v>0</v>
      </c>
      <c r="P149" s="206">
        <v>1483264.4</v>
      </c>
      <c r="Q149" s="126" t="s">
        <v>1331</v>
      </c>
    </row>
    <row r="150" spans="1:17" ht="51">
      <c r="A150" s="126">
        <v>86</v>
      </c>
      <c r="B150" s="126"/>
      <c r="C150" s="127" t="s">
        <v>711</v>
      </c>
      <c r="D150" s="198">
        <v>42908</v>
      </c>
      <c r="E150" s="122" t="s">
        <v>11</v>
      </c>
      <c r="F150" s="122" t="s">
        <v>1493</v>
      </c>
      <c r="G150" s="126"/>
      <c r="H150" s="130" t="s">
        <v>1495</v>
      </c>
      <c r="I150" s="126"/>
      <c r="J150" s="126"/>
      <c r="K150" s="126"/>
      <c r="L150" s="126"/>
      <c r="M150" s="206">
        <v>7.29</v>
      </c>
      <c r="N150" s="206">
        <v>0</v>
      </c>
      <c r="O150" s="206">
        <v>50.01</v>
      </c>
      <c r="P150" s="206">
        <v>0</v>
      </c>
      <c r="Q150" s="126" t="s">
        <v>1331</v>
      </c>
    </row>
    <row r="151" spans="1:17" ht="25.5">
      <c r="A151" s="126" t="s">
        <v>621</v>
      </c>
      <c r="B151" s="126"/>
      <c r="C151" s="127" t="s">
        <v>715</v>
      </c>
      <c r="D151" s="198">
        <v>42908</v>
      </c>
      <c r="E151" s="122" t="s">
        <v>13</v>
      </c>
      <c r="F151" s="122" t="s">
        <v>1496</v>
      </c>
      <c r="G151" s="126"/>
      <c r="H151" s="130" t="s">
        <v>1497</v>
      </c>
      <c r="I151" s="126"/>
      <c r="J151" s="126"/>
      <c r="K151" s="126"/>
      <c r="L151" s="126"/>
      <c r="M151" s="206">
        <v>10558.25</v>
      </c>
      <c r="N151" s="206">
        <v>0</v>
      </c>
      <c r="O151" s="206">
        <v>72429.600000000006</v>
      </c>
      <c r="P151" s="206">
        <v>0</v>
      </c>
      <c r="Q151" s="126" t="s">
        <v>1331</v>
      </c>
    </row>
    <row r="152" spans="1:17" ht="25.5">
      <c r="A152" s="126" t="s">
        <v>621</v>
      </c>
      <c r="B152" s="126"/>
      <c r="C152" s="127" t="s">
        <v>715</v>
      </c>
      <c r="D152" s="198">
        <v>42908</v>
      </c>
      <c r="E152" s="122" t="s">
        <v>13</v>
      </c>
      <c r="F152" s="122" t="s">
        <v>1498</v>
      </c>
      <c r="G152" s="126"/>
      <c r="H152" s="130" t="s">
        <v>1497</v>
      </c>
      <c r="I152" s="126"/>
      <c r="J152" s="126"/>
      <c r="K152" s="126"/>
      <c r="L152" s="126"/>
      <c r="M152" s="206">
        <v>174998.6</v>
      </c>
      <c r="N152" s="206">
        <v>0</v>
      </c>
      <c r="O152" s="206">
        <v>1200490.3999999999</v>
      </c>
      <c r="P152" s="206">
        <v>0</v>
      </c>
      <c r="Q152" s="126" t="s">
        <v>1331</v>
      </c>
    </row>
    <row r="153" spans="1:17" ht="51">
      <c r="A153" s="126" t="s">
        <v>620</v>
      </c>
      <c r="B153" s="126"/>
      <c r="C153" s="127" t="s">
        <v>714</v>
      </c>
      <c r="D153" s="198">
        <v>42909</v>
      </c>
      <c r="E153" s="122" t="s">
        <v>23</v>
      </c>
      <c r="F153" s="122" t="s">
        <v>1499</v>
      </c>
      <c r="G153" s="126"/>
      <c r="H153" s="130" t="s">
        <v>1500</v>
      </c>
      <c r="I153" s="126"/>
      <c r="J153" s="126"/>
      <c r="K153" s="126"/>
      <c r="L153" s="126"/>
      <c r="M153" s="206">
        <v>0</v>
      </c>
      <c r="N153" s="206">
        <v>0</v>
      </c>
      <c r="O153" s="206">
        <v>0.01</v>
      </c>
      <c r="P153" s="206">
        <v>0</v>
      </c>
      <c r="Q153" s="126" t="s">
        <v>1331</v>
      </c>
    </row>
    <row r="154" spans="1:17" ht="63.75">
      <c r="A154" s="126" t="s">
        <v>621</v>
      </c>
      <c r="B154" s="126"/>
      <c r="C154" s="127" t="s">
        <v>715</v>
      </c>
      <c r="D154" s="198">
        <v>42915</v>
      </c>
      <c r="E154" s="122" t="s">
        <v>13</v>
      </c>
      <c r="F154" s="122" t="s">
        <v>1501</v>
      </c>
      <c r="G154" s="126"/>
      <c r="H154" s="130" t="s">
        <v>1502</v>
      </c>
      <c r="I154" s="126"/>
      <c r="J154" s="126"/>
      <c r="K154" s="126"/>
      <c r="L154" s="126"/>
      <c r="M154" s="206">
        <v>21000</v>
      </c>
      <c r="N154" s="206">
        <v>0</v>
      </c>
      <c r="O154" s="206">
        <v>144060</v>
      </c>
      <c r="P154" s="206">
        <v>0</v>
      </c>
      <c r="Q154" s="126" t="s">
        <v>1331</v>
      </c>
    </row>
    <row r="155" spans="1:17" ht="63.75">
      <c r="A155" s="126" t="s">
        <v>621</v>
      </c>
      <c r="B155" s="126"/>
      <c r="C155" s="127" t="s">
        <v>715</v>
      </c>
      <c r="D155" s="198">
        <v>42916</v>
      </c>
      <c r="E155" s="122" t="s">
        <v>6</v>
      </c>
      <c r="F155" s="122" t="s">
        <v>1503</v>
      </c>
      <c r="G155" s="126"/>
      <c r="H155" s="130" t="s">
        <v>1504</v>
      </c>
      <c r="I155" s="126"/>
      <c r="J155" s="126"/>
      <c r="K155" s="126"/>
      <c r="L155" s="126"/>
      <c r="M155" s="206">
        <v>0</v>
      </c>
      <c r="N155" s="206">
        <v>6791.21</v>
      </c>
      <c r="O155" s="206">
        <v>0</v>
      </c>
      <c r="P155" s="206">
        <v>46587.7</v>
      </c>
      <c r="Q155" s="126" t="s">
        <v>1331</v>
      </c>
    </row>
    <row r="156" spans="1:17" ht="51">
      <c r="A156" s="126" t="s">
        <v>620</v>
      </c>
      <c r="B156" s="126"/>
      <c r="C156" s="127" t="s">
        <v>714</v>
      </c>
      <c r="D156" s="198">
        <v>42916</v>
      </c>
      <c r="E156" s="122" t="s">
        <v>23</v>
      </c>
      <c r="F156" s="122" t="s">
        <v>1505</v>
      </c>
      <c r="G156" s="126"/>
      <c r="H156" s="130" t="s">
        <v>1506</v>
      </c>
      <c r="I156" s="126"/>
      <c r="J156" s="126"/>
      <c r="K156" s="126"/>
      <c r="L156" s="126"/>
      <c r="M156" s="206">
        <v>0</v>
      </c>
      <c r="N156" s="206">
        <v>0</v>
      </c>
      <c r="O156" s="206">
        <v>0</v>
      </c>
      <c r="P156" s="206">
        <v>0.03</v>
      </c>
      <c r="Q156" s="126" t="s">
        <v>1331</v>
      </c>
    </row>
    <row r="157" spans="1:17" ht="63.75">
      <c r="A157" s="126">
        <v>287</v>
      </c>
      <c r="B157" s="126"/>
      <c r="C157" s="127" t="s">
        <v>791</v>
      </c>
      <c r="D157" s="198">
        <v>42919</v>
      </c>
      <c r="E157" s="122" t="s">
        <v>6</v>
      </c>
      <c r="F157" s="122">
        <v>483942</v>
      </c>
      <c r="G157" s="126"/>
      <c r="H157" s="130" t="s">
        <v>1527</v>
      </c>
      <c r="I157" s="126"/>
      <c r="J157" s="126"/>
      <c r="K157" s="126"/>
      <c r="L157" s="126"/>
      <c r="M157" s="206">
        <v>0</v>
      </c>
      <c r="N157" s="206">
        <v>400000</v>
      </c>
      <c r="O157" s="206">
        <v>0</v>
      </c>
      <c r="P157" s="206">
        <v>2744000</v>
      </c>
      <c r="Q157" s="126" t="s">
        <v>1331</v>
      </c>
    </row>
    <row r="158" spans="1:17" ht="63.75">
      <c r="A158" s="126">
        <v>287</v>
      </c>
      <c r="B158" s="126"/>
      <c r="C158" s="127" t="s">
        <v>791</v>
      </c>
      <c r="D158" s="198">
        <v>42919</v>
      </c>
      <c r="E158" s="122" t="s">
        <v>6</v>
      </c>
      <c r="F158" s="122">
        <v>483941</v>
      </c>
      <c r="G158" s="126"/>
      <c r="H158" s="130" t="s">
        <v>1528</v>
      </c>
      <c r="I158" s="126"/>
      <c r="J158" s="126"/>
      <c r="K158" s="126"/>
      <c r="L158" s="126"/>
      <c r="M158" s="206">
        <v>0</v>
      </c>
      <c r="N158" s="206">
        <v>1600000</v>
      </c>
      <c r="O158" s="206">
        <v>0</v>
      </c>
      <c r="P158" s="206">
        <v>10976000</v>
      </c>
      <c r="Q158" s="126" t="s">
        <v>1331</v>
      </c>
    </row>
    <row r="159" spans="1:17" ht="63.75">
      <c r="A159" s="126">
        <v>287</v>
      </c>
      <c r="B159" s="126"/>
      <c r="C159" s="127" t="s">
        <v>791</v>
      </c>
      <c r="D159" s="198">
        <v>42919</v>
      </c>
      <c r="E159" s="122" t="s">
        <v>6</v>
      </c>
      <c r="F159" s="122">
        <v>484086</v>
      </c>
      <c r="G159" s="126"/>
      <c r="H159" s="130" t="s">
        <v>1529</v>
      </c>
      <c r="I159" s="126"/>
      <c r="J159" s="126"/>
      <c r="K159" s="126"/>
      <c r="L159" s="126"/>
      <c r="M159" s="206">
        <v>0</v>
      </c>
      <c r="N159" s="206">
        <v>3400000</v>
      </c>
      <c r="O159" s="206">
        <v>0</v>
      </c>
      <c r="P159" s="206">
        <v>23324000</v>
      </c>
      <c r="Q159" s="126" t="s">
        <v>1331</v>
      </c>
    </row>
    <row r="160" spans="1:17" ht="51">
      <c r="A160" s="126" t="s">
        <v>620</v>
      </c>
      <c r="B160" s="126"/>
      <c r="C160" s="127" t="s">
        <v>714</v>
      </c>
      <c r="D160" s="198">
        <v>42919</v>
      </c>
      <c r="E160" s="122" t="s">
        <v>6</v>
      </c>
      <c r="F160" s="122">
        <v>71295</v>
      </c>
      <c r="G160" s="126"/>
      <c r="H160" s="130" t="s">
        <v>1307</v>
      </c>
      <c r="I160" s="126"/>
      <c r="J160" s="126"/>
      <c r="K160" s="126"/>
      <c r="L160" s="126"/>
      <c r="M160" s="206">
        <v>0</v>
      </c>
      <c r="N160" s="206">
        <v>20000</v>
      </c>
      <c r="O160" s="206">
        <v>0</v>
      </c>
      <c r="P160" s="206">
        <v>137200</v>
      </c>
      <c r="Q160" s="126" t="s">
        <v>1331</v>
      </c>
    </row>
    <row r="161" spans="1:17" ht="63.75">
      <c r="A161" s="126">
        <v>287</v>
      </c>
      <c r="B161" s="126"/>
      <c r="C161" s="127" t="s">
        <v>791</v>
      </c>
      <c r="D161" s="198">
        <v>42919</v>
      </c>
      <c r="E161" s="122" t="s">
        <v>6</v>
      </c>
      <c r="F161" s="122">
        <v>484087</v>
      </c>
      <c r="G161" s="126"/>
      <c r="H161" s="130" t="s">
        <v>1530</v>
      </c>
      <c r="I161" s="126"/>
      <c r="J161" s="126"/>
      <c r="K161" s="126"/>
      <c r="L161" s="126"/>
      <c r="M161" s="206">
        <v>0</v>
      </c>
      <c r="N161" s="206">
        <v>600000</v>
      </c>
      <c r="O161" s="206">
        <v>0</v>
      </c>
      <c r="P161" s="206">
        <v>4116000</v>
      </c>
      <c r="Q161" s="126" t="s">
        <v>1331</v>
      </c>
    </row>
    <row r="162" spans="1:17" ht="76.5">
      <c r="A162" s="126">
        <v>291</v>
      </c>
      <c r="B162" s="126"/>
      <c r="C162" s="127" t="s">
        <v>795</v>
      </c>
      <c r="D162" s="198">
        <v>42922</v>
      </c>
      <c r="E162" s="122" t="s">
        <v>6</v>
      </c>
      <c r="F162" s="122">
        <v>487736</v>
      </c>
      <c r="G162" s="126"/>
      <c r="H162" s="130" t="s">
        <v>1531</v>
      </c>
      <c r="I162" s="126"/>
      <c r="J162" s="126"/>
      <c r="K162" s="126"/>
      <c r="L162" s="126"/>
      <c r="M162" s="206">
        <v>0</v>
      </c>
      <c r="N162" s="206">
        <v>3000000</v>
      </c>
      <c r="O162" s="206">
        <v>0</v>
      </c>
      <c r="P162" s="206">
        <v>20580000</v>
      </c>
      <c r="Q162" s="126" t="s">
        <v>1331</v>
      </c>
    </row>
    <row r="163" spans="1:17" ht="76.5">
      <c r="A163" s="126">
        <v>291</v>
      </c>
      <c r="B163" s="126"/>
      <c r="C163" s="127" t="s">
        <v>795</v>
      </c>
      <c r="D163" s="198">
        <v>42922</v>
      </c>
      <c r="E163" s="122" t="s">
        <v>6</v>
      </c>
      <c r="F163" s="122">
        <v>487737</v>
      </c>
      <c r="G163" s="126"/>
      <c r="H163" s="130" t="s">
        <v>1532</v>
      </c>
      <c r="I163" s="126"/>
      <c r="J163" s="126"/>
      <c r="K163" s="126"/>
      <c r="L163" s="126"/>
      <c r="M163" s="206">
        <v>0</v>
      </c>
      <c r="N163" s="206">
        <v>2856957.82</v>
      </c>
      <c r="O163" s="206">
        <v>0</v>
      </c>
      <c r="P163" s="206">
        <v>19598730.649999999</v>
      </c>
      <c r="Q163" s="126" t="s">
        <v>1331</v>
      </c>
    </row>
    <row r="164" spans="1:17" ht="51">
      <c r="A164" s="126" t="s">
        <v>620</v>
      </c>
      <c r="B164" s="126"/>
      <c r="C164" s="127" t="s">
        <v>714</v>
      </c>
      <c r="D164" s="198">
        <v>42922</v>
      </c>
      <c r="E164" s="122" t="s">
        <v>23</v>
      </c>
      <c r="F164" s="122">
        <v>16975</v>
      </c>
      <c r="G164" s="126"/>
      <c r="H164" s="130" t="s">
        <v>1533</v>
      </c>
      <c r="I164" s="126"/>
      <c r="J164" s="126"/>
      <c r="K164" s="126"/>
      <c r="L164" s="126"/>
      <c r="M164" s="206">
        <v>0</v>
      </c>
      <c r="N164" s="206">
        <v>0</v>
      </c>
      <c r="O164" s="206">
        <v>0.02</v>
      </c>
      <c r="P164" s="206">
        <v>0</v>
      </c>
      <c r="Q164" s="126" t="s">
        <v>1331</v>
      </c>
    </row>
    <row r="165" spans="1:17" ht="76.5">
      <c r="A165" s="126">
        <v>291</v>
      </c>
      <c r="B165" s="126"/>
      <c r="C165" s="127" t="s">
        <v>795</v>
      </c>
      <c r="D165" s="198">
        <v>42923</v>
      </c>
      <c r="E165" s="122" t="s">
        <v>6</v>
      </c>
      <c r="F165" s="122">
        <v>489046</v>
      </c>
      <c r="G165" s="126"/>
      <c r="H165" s="130" t="s">
        <v>1534</v>
      </c>
      <c r="I165" s="126"/>
      <c r="J165" s="126"/>
      <c r="K165" s="126"/>
      <c r="L165" s="126"/>
      <c r="M165" s="206">
        <v>0</v>
      </c>
      <c r="N165" s="206">
        <v>2278995.4500000002</v>
      </c>
      <c r="O165" s="206">
        <v>0</v>
      </c>
      <c r="P165" s="206">
        <v>15633908.789999999</v>
      </c>
      <c r="Q165" s="126" t="s">
        <v>1331</v>
      </c>
    </row>
    <row r="166" spans="1:17" ht="51">
      <c r="A166" s="126" t="s">
        <v>620</v>
      </c>
      <c r="B166" s="126"/>
      <c r="C166" s="127" t="s">
        <v>714</v>
      </c>
      <c r="D166" s="198">
        <v>42923</v>
      </c>
      <c r="E166" s="122" t="s">
        <v>23</v>
      </c>
      <c r="F166" s="122">
        <v>16979</v>
      </c>
      <c r="G166" s="126"/>
      <c r="H166" s="130" t="s">
        <v>1535</v>
      </c>
      <c r="I166" s="126"/>
      <c r="J166" s="126"/>
      <c r="K166" s="126"/>
      <c r="L166" s="126"/>
      <c r="M166" s="206">
        <v>0</v>
      </c>
      <c r="N166" s="206">
        <v>0</v>
      </c>
      <c r="O166" s="206">
        <v>0.02</v>
      </c>
      <c r="P166" s="206">
        <v>0</v>
      </c>
      <c r="Q166" s="126" t="s">
        <v>1331</v>
      </c>
    </row>
    <row r="167" spans="1:17" ht="76.5">
      <c r="A167" s="126" t="s">
        <v>621</v>
      </c>
      <c r="B167" s="126"/>
      <c r="C167" s="127" t="s">
        <v>715</v>
      </c>
      <c r="D167" s="198">
        <v>42923</v>
      </c>
      <c r="E167" s="122" t="s">
        <v>20</v>
      </c>
      <c r="F167" s="122">
        <v>488389</v>
      </c>
      <c r="G167" s="126"/>
      <c r="H167" s="130" t="s">
        <v>1536</v>
      </c>
      <c r="I167" s="126"/>
      <c r="J167" s="126"/>
      <c r="K167" s="126"/>
      <c r="L167" s="126"/>
      <c r="M167" s="206">
        <v>1811046.78</v>
      </c>
      <c r="N167" s="206">
        <v>0</v>
      </c>
      <c r="O167" s="206">
        <v>12423780.91</v>
      </c>
      <c r="P167" s="206">
        <v>0</v>
      </c>
      <c r="Q167" s="126" t="s">
        <v>1331</v>
      </c>
    </row>
    <row r="168" spans="1:17" ht="89.25">
      <c r="A168" s="126" t="s">
        <v>621</v>
      </c>
      <c r="B168" s="126"/>
      <c r="C168" s="127" t="s">
        <v>715</v>
      </c>
      <c r="D168" s="198">
        <v>42923</v>
      </c>
      <c r="E168" s="122" t="s">
        <v>13</v>
      </c>
      <c r="F168" s="122">
        <v>892293</v>
      </c>
      <c r="G168" s="126"/>
      <c r="H168" s="130" t="s">
        <v>1537</v>
      </c>
      <c r="I168" s="126"/>
      <c r="J168" s="126"/>
      <c r="K168" s="126"/>
      <c r="L168" s="126"/>
      <c r="M168" s="206">
        <v>10</v>
      </c>
      <c r="N168" s="206">
        <v>0</v>
      </c>
      <c r="O168" s="206">
        <v>68.599999999999994</v>
      </c>
      <c r="P168" s="206">
        <v>0</v>
      </c>
      <c r="Q168" s="126" t="s">
        <v>1331</v>
      </c>
    </row>
    <row r="169" spans="1:17" ht="102">
      <c r="A169" s="126" t="s">
        <v>621</v>
      </c>
      <c r="B169" s="126"/>
      <c r="C169" s="127" t="s">
        <v>715</v>
      </c>
      <c r="D169" s="198">
        <v>42923</v>
      </c>
      <c r="E169" s="122" t="s">
        <v>1261</v>
      </c>
      <c r="F169" s="122">
        <v>2648</v>
      </c>
      <c r="G169" s="126"/>
      <c r="H169" s="130" t="s">
        <v>1538</v>
      </c>
      <c r="I169" s="126"/>
      <c r="J169" s="126"/>
      <c r="K169" s="126"/>
      <c r="L169" s="126"/>
      <c r="M169" s="206">
        <v>120.03</v>
      </c>
      <c r="N169" s="206">
        <v>0</v>
      </c>
      <c r="O169" s="206">
        <v>823.41</v>
      </c>
      <c r="P169" s="206">
        <v>0</v>
      </c>
      <c r="Q169" s="126" t="s">
        <v>1331</v>
      </c>
    </row>
    <row r="170" spans="1:17" ht="89.25">
      <c r="A170" s="126" t="s">
        <v>621</v>
      </c>
      <c r="B170" s="126"/>
      <c r="C170" s="127" t="s">
        <v>715</v>
      </c>
      <c r="D170" s="198">
        <v>42923</v>
      </c>
      <c r="E170" s="122" t="s">
        <v>1261</v>
      </c>
      <c r="F170" s="122">
        <v>2646</v>
      </c>
      <c r="G170" s="126"/>
      <c r="H170" s="130" t="s">
        <v>1539</v>
      </c>
      <c r="I170" s="126"/>
      <c r="J170" s="126"/>
      <c r="K170" s="126"/>
      <c r="L170" s="126"/>
      <c r="M170" s="206">
        <v>8.27</v>
      </c>
      <c r="N170" s="206">
        <v>0</v>
      </c>
      <c r="O170" s="206">
        <v>56.73</v>
      </c>
      <c r="P170" s="206">
        <v>0</v>
      </c>
      <c r="Q170" s="126" t="s">
        <v>1331</v>
      </c>
    </row>
    <row r="171" spans="1:17" ht="89.25">
      <c r="A171" s="126" t="s">
        <v>621</v>
      </c>
      <c r="B171" s="126"/>
      <c r="C171" s="127" t="s">
        <v>715</v>
      </c>
      <c r="D171" s="198">
        <v>42926</v>
      </c>
      <c r="E171" s="122" t="s">
        <v>1261</v>
      </c>
      <c r="F171" s="122">
        <v>2595</v>
      </c>
      <c r="G171" s="126"/>
      <c r="H171" s="130" t="s">
        <v>1540</v>
      </c>
      <c r="I171" s="126"/>
      <c r="J171" s="126"/>
      <c r="K171" s="126"/>
      <c r="L171" s="126"/>
      <c r="M171" s="206">
        <v>2553.1999999999998</v>
      </c>
      <c r="N171" s="206">
        <v>0</v>
      </c>
      <c r="O171" s="206">
        <v>17514.95</v>
      </c>
      <c r="P171" s="206">
        <v>0</v>
      </c>
      <c r="Q171" s="126" t="s">
        <v>1331</v>
      </c>
    </row>
    <row r="172" spans="1:17" ht="89.25">
      <c r="A172" s="126" t="s">
        <v>621</v>
      </c>
      <c r="B172" s="126"/>
      <c r="C172" s="127" t="s">
        <v>715</v>
      </c>
      <c r="D172" s="198">
        <v>42926</v>
      </c>
      <c r="E172" s="122" t="s">
        <v>1261</v>
      </c>
      <c r="F172" s="122">
        <v>2647</v>
      </c>
      <c r="G172" s="126"/>
      <c r="H172" s="130" t="s">
        <v>1541</v>
      </c>
      <c r="I172" s="126"/>
      <c r="J172" s="126"/>
      <c r="K172" s="126"/>
      <c r="L172" s="126"/>
      <c r="M172" s="206">
        <v>167.8</v>
      </c>
      <c r="N172" s="206">
        <v>0</v>
      </c>
      <c r="O172" s="206">
        <v>1151.1099999999999</v>
      </c>
      <c r="P172" s="206">
        <v>0</v>
      </c>
      <c r="Q172" s="126" t="s">
        <v>1331</v>
      </c>
    </row>
    <row r="173" spans="1:17" ht="102">
      <c r="A173" s="126" t="s">
        <v>621</v>
      </c>
      <c r="B173" s="126"/>
      <c r="C173" s="127" t="s">
        <v>715</v>
      </c>
      <c r="D173" s="198">
        <v>42926</v>
      </c>
      <c r="E173" s="122" t="s">
        <v>1261</v>
      </c>
      <c r="F173" s="122">
        <v>2649</v>
      </c>
      <c r="G173" s="126"/>
      <c r="H173" s="130" t="s">
        <v>1542</v>
      </c>
      <c r="I173" s="126"/>
      <c r="J173" s="126"/>
      <c r="K173" s="126"/>
      <c r="L173" s="126"/>
      <c r="M173" s="206">
        <v>228.35</v>
      </c>
      <c r="N173" s="206">
        <v>0</v>
      </c>
      <c r="O173" s="206">
        <v>1566.48</v>
      </c>
      <c r="P173" s="206">
        <v>0</v>
      </c>
      <c r="Q173" s="126" t="s">
        <v>1331</v>
      </c>
    </row>
    <row r="174" spans="1:17" ht="89.25">
      <c r="A174" s="126">
        <v>15</v>
      </c>
      <c r="B174" s="126"/>
      <c r="C174" s="127" t="s">
        <v>692</v>
      </c>
      <c r="D174" s="198">
        <v>42927</v>
      </c>
      <c r="E174" s="122" t="s">
        <v>6</v>
      </c>
      <c r="F174" s="122">
        <v>892728</v>
      </c>
      <c r="G174" s="126"/>
      <c r="H174" s="130" t="s">
        <v>1543</v>
      </c>
      <c r="I174" s="126"/>
      <c r="J174" s="126"/>
      <c r="K174" s="126"/>
      <c r="L174" s="126"/>
      <c r="M174" s="206">
        <v>0</v>
      </c>
      <c r="N174" s="206">
        <v>7129292.3300000001</v>
      </c>
      <c r="O174" s="206">
        <v>0</v>
      </c>
      <c r="P174" s="206">
        <v>48906945.380000003</v>
      </c>
      <c r="Q174" s="126" t="s">
        <v>1331</v>
      </c>
    </row>
    <row r="175" spans="1:17" ht="51">
      <c r="A175" s="126" t="s">
        <v>620</v>
      </c>
      <c r="B175" s="126"/>
      <c r="C175" s="127" t="s">
        <v>714</v>
      </c>
      <c r="D175" s="198">
        <v>42927</v>
      </c>
      <c r="E175" s="122" t="s">
        <v>23</v>
      </c>
      <c r="F175" s="122">
        <v>16987</v>
      </c>
      <c r="G175" s="126"/>
      <c r="H175" s="130" t="s">
        <v>1544</v>
      </c>
      <c r="I175" s="126"/>
      <c r="J175" s="126"/>
      <c r="K175" s="126"/>
      <c r="L175" s="126"/>
      <c r="M175" s="206">
        <v>0</v>
      </c>
      <c r="N175" s="206">
        <v>0</v>
      </c>
      <c r="O175" s="206">
        <v>0</v>
      </c>
      <c r="P175" s="206">
        <v>0.01</v>
      </c>
      <c r="Q175" s="126" t="s">
        <v>1331</v>
      </c>
    </row>
    <row r="176" spans="1:17" ht="89.25">
      <c r="A176" s="126">
        <v>15</v>
      </c>
      <c r="B176" s="126"/>
      <c r="C176" s="127" t="s">
        <v>692</v>
      </c>
      <c r="D176" s="198">
        <v>42927</v>
      </c>
      <c r="E176" s="122" t="s">
        <v>6</v>
      </c>
      <c r="F176" s="122">
        <v>892730</v>
      </c>
      <c r="G176" s="126"/>
      <c r="H176" s="130" t="s">
        <v>1545</v>
      </c>
      <c r="I176" s="126"/>
      <c r="J176" s="126"/>
      <c r="K176" s="126"/>
      <c r="L176" s="126"/>
      <c r="M176" s="206">
        <v>0</v>
      </c>
      <c r="N176" s="206">
        <v>885174.97</v>
      </c>
      <c r="O176" s="206">
        <v>0</v>
      </c>
      <c r="P176" s="206">
        <v>6072300.29</v>
      </c>
      <c r="Q176" s="126" t="s">
        <v>1331</v>
      </c>
    </row>
    <row r="177" spans="1:17" ht="89.25">
      <c r="A177" s="126">
        <v>15</v>
      </c>
      <c r="B177" s="126"/>
      <c r="C177" s="127" t="s">
        <v>692</v>
      </c>
      <c r="D177" s="198">
        <v>42927</v>
      </c>
      <c r="E177" s="122" t="s">
        <v>6</v>
      </c>
      <c r="F177" s="122">
        <v>892749</v>
      </c>
      <c r="G177" s="126"/>
      <c r="H177" s="130" t="s">
        <v>1546</v>
      </c>
      <c r="I177" s="126"/>
      <c r="J177" s="126"/>
      <c r="K177" s="126"/>
      <c r="L177" s="126"/>
      <c r="M177" s="206">
        <v>0</v>
      </c>
      <c r="N177" s="206">
        <v>26986</v>
      </c>
      <c r="O177" s="206">
        <v>0</v>
      </c>
      <c r="P177" s="206">
        <v>185123.96</v>
      </c>
      <c r="Q177" s="126" t="s">
        <v>1331</v>
      </c>
    </row>
    <row r="178" spans="1:17" ht="89.25">
      <c r="A178" s="126">
        <v>15</v>
      </c>
      <c r="B178" s="126"/>
      <c r="C178" s="127" t="s">
        <v>692</v>
      </c>
      <c r="D178" s="198">
        <v>42927</v>
      </c>
      <c r="E178" s="122" t="s">
        <v>6</v>
      </c>
      <c r="F178" s="122">
        <v>892748</v>
      </c>
      <c r="G178" s="126"/>
      <c r="H178" s="130" t="s">
        <v>1547</v>
      </c>
      <c r="I178" s="126"/>
      <c r="J178" s="126"/>
      <c r="K178" s="126"/>
      <c r="L178" s="126"/>
      <c r="M178" s="206">
        <v>0</v>
      </c>
      <c r="N178" s="206">
        <v>2183468.6800000002</v>
      </c>
      <c r="O178" s="206">
        <v>0</v>
      </c>
      <c r="P178" s="206">
        <v>14978595.140000001</v>
      </c>
      <c r="Q178" s="126" t="s">
        <v>1331</v>
      </c>
    </row>
    <row r="179" spans="1:17" ht="89.25">
      <c r="A179" s="126">
        <v>15</v>
      </c>
      <c r="B179" s="126"/>
      <c r="C179" s="127" t="s">
        <v>692</v>
      </c>
      <c r="D179" s="198">
        <v>42927</v>
      </c>
      <c r="E179" s="122" t="s">
        <v>6</v>
      </c>
      <c r="F179" s="122">
        <v>892747</v>
      </c>
      <c r="G179" s="126"/>
      <c r="H179" s="130" t="s">
        <v>1548</v>
      </c>
      <c r="I179" s="126"/>
      <c r="J179" s="126"/>
      <c r="K179" s="126"/>
      <c r="L179" s="126"/>
      <c r="M179" s="206">
        <v>0</v>
      </c>
      <c r="N179" s="206">
        <v>2926433.97</v>
      </c>
      <c r="O179" s="206">
        <v>0</v>
      </c>
      <c r="P179" s="206">
        <v>20075337.030000001</v>
      </c>
      <c r="Q179" s="126" t="s">
        <v>1331</v>
      </c>
    </row>
    <row r="180" spans="1:17" ht="89.25">
      <c r="A180" s="126">
        <v>15</v>
      </c>
      <c r="B180" s="126"/>
      <c r="C180" s="127" t="s">
        <v>692</v>
      </c>
      <c r="D180" s="198">
        <v>42927</v>
      </c>
      <c r="E180" s="122" t="s">
        <v>6</v>
      </c>
      <c r="F180" s="122">
        <v>892742</v>
      </c>
      <c r="G180" s="126"/>
      <c r="H180" s="130" t="s">
        <v>1549</v>
      </c>
      <c r="I180" s="126"/>
      <c r="J180" s="126"/>
      <c r="K180" s="126"/>
      <c r="L180" s="126"/>
      <c r="M180" s="206">
        <v>0</v>
      </c>
      <c r="N180" s="206">
        <v>176167.58</v>
      </c>
      <c r="O180" s="206">
        <v>0</v>
      </c>
      <c r="P180" s="206">
        <v>1208509.6000000001</v>
      </c>
      <c r="Q180" s="126" t="s">
        <v>1331</v>
      </c>
    </row>
    <row r="181" spans="1:17" ht="89.25">
      <c r="A181" s="126">
        <v>15</v>
      </c>
      <c r="B181" s="126"/>
      <c r="C181" s="127" t="s">
        <v>692</v>
      </c>
      <c r="D181" s="198">
        <v>42927</v>
      </c>
      <c r="E181" s="122" t="s">
        <v>6</v>
      </c>
      <c r="F181" s="122">
        <v>892735</v>
      </c>
      <c r="G181" s="126"/>
      <c r="H181" s="130" t="s">
        <v>1550</v>
      </c>
      <c r="I181" s="126"/>
      <c r="J181" s="126"/>
      <c r="K181" s="126"/>
      <c r="L181" s="126"/>
      <c r="M181" s="206">
        <v>0</v>
      </c>
      <c r="N181" s="206">
        <v>136072.23000000001</v>
      </c>
      <c r="O181" s="206">
        <v>0</v>
      </c>
      <c r="P181" s="206">
        <v>933455.5</v>
      </c>
      <c r="Q181" s="126" t="s">
        <v>1331</v>
      </c>
    </row>
    <row r="182" spans="1:17" ht="89.25">
      <c r="A182" s="126">
        <v>15</v>
      </c>
      <c r="B182" s="126"/>
      <c r="C182" s="127" t="s">
        <v>692</v>
      </c>
      <c r="D182" s="198">
        <v>42927</v>
      </c>
      <c r="E182" s="122" t="s">
        <v>6</v>
      </c>
      <c r="F182" s="122">
        <v>892731</v>
      </c>
      <c r="G182" s="126"/>
      <c r="H182" s="130" t="s">
        <v>1551</v>
      </c>
      <c r="I182" s="126"/>
      <c r="J182" s="126"/>
      <c r="K182" s="126"/>
      <c r="L182" s="126"/>
      <c r="M182" s="206">
        <v>0</v>
      </c>
      <c r="N182" s="206">
        <v>297180.93</v>
      </c>
      <c r="O182" s="206">
        <v>0</v>
      </c>
      <c r="P182" s="206">
        <v>2038661.18</v>
      </c>
      <c r="Q182" s="126" t="s">
        <v>1331</v>
      </c>
    </row>
    <row r="183" spans="1:17" ht="89.25">
      <c r="A183" s="126">
        <v>15</v>
      </c>
      <c r="B183" s="126"/>
      <c r="C183" s="127" t="s">
        <v>692</v>
      </c>
      <c r="D183" s="198">
        <v>42927</v>
      </c>
      <c r="E183" s="122" t="s">
        <v>6</v>
      </c>
      <c r="F183" s="122">
        <v>892733</v>
      </c>
      <c r="G183" s="126"/>
      <c r="H183" s="130" t="s">
        <v>1552</v>
      </c>
      <c r="I183" s="126"/>
      <c r="J183" s="126"/>
      <c r="K183" s="126"/>
      <c r="L183" s="126"/>
      <c r="M183" s="206">
        <v>0</v>
      </c>
      <c r="N183" s="206">
        <v>652762.18000000005</v>
      </c>
      <c r="O183" s="206">
        <v>0</v>
      </c>
      <c r="P183" s="206">
        <v>4477948.55</v>
      </c>
      <c r="Q183" s="126" t="s">
        <v>1331</v>
      </c>
    </row>
    <row r="184" spans="1:17" ht="63.75">
      <c r="A184" s="126">
        <v>86</v>
      </c>
      <c r="B184" s="126"/>
      <c r="C184" s="127" t="s">
        <v>711</v>
      </c>
      <c r="D184" s="198">
        <v>42928</v>
      </c>
      <c r="E184" s="122" t="s">
        <v>6</v>
      </c>
      <c r="F184" s="122">
        <v>892788</v>
      </c>
      <c r="G184" s="126"/>
      <c r="H184" s="130" t="s">
        <v>1553</v>
      </c>
      <c r="I184" s="126"/>
      <c r="J184" s="126"/>
      <c r="K184" s="126"/>
      <c r="L184" s="126"/>
      <c r="M184" s="206">
        <v>0</v>
      </c>
      <c r="N184" s="206">
        <v>294285.09000000003</v>
      </c>
      <c r="O184" s="206">
        <v>0</v>
      </c>
      <c r="P184" s="206">
        <v>2018795.72</v>
      </c>
      <c r="Q184" s="126" t="s">
        <v>1331</v>
      </c>
    </row>
    <row r="185" spans="1:17" ht="63.75">
      <c r="A185" s="126">
        <v>86</v>
      </c>
      <c r="B185" s="126"/>
      <c r="C185" s="127" t="s">
        <v>711</v>
      </c>
      <c r="D185" s="198">
        <v>42928</v>
      </c>
      <c r="E185" s="122" t="s">
        <v>11</v>
      </c>
      <c r="F185" s="122">
        <v>892788</v>
      </c>
      <c r="G185" s="126"/>
      <c r="H185" s="130" t="s">
        <v>1554</v>
      </c>
      <c r="I185" s="126"/>
      <c r="J185" s="126"/>
      <c r="K185" s="126"/>
      <c r="L185" s="126"/>
      <c r="M185" s="206">
        <v>7.29</v>
      </c>
      <c r="N185" s="206">
        <v>0</v>
      </c>
      <c r="O185" s="206">
        <v>50.01</v>
      </c>
      <c r="P185" s="206">
        <v>0</v>
      </c>
      <c r="Q185" s="126" t="s">
        <v>1331</v>
      </c>
    </row>
    <row r="186" spans="1:17" ht="76.5">
      <c r="A186" s="126">
        <v>291</v>
      </c>
      <c r="B186" s="126"/>
      <c r="C186" s="127" t="s">
        <v>795</v>
      </c>
      <c r="D186" s="198">
        <v>42934</v>
      </c>
      <c r="E186" s="122" t="s">
        <v>6</v>
      </c>
      <c r="F186" s="122">
        <v>496240</v>
      </c>
      <c r="G186" s="126"/>
      <c r="H186" s="130" t="s">
        <v>1555</v>
      </c>
      <c r="I186" s="126"/>
      <c r="J186" s="126"/>
      <c r="K186" s="126"/>
      <c r="L186" s="126"/>
      <c r="M186" s="206">
        <v>0</v>
      </c>
      <c r="N186" s="206">
        <v>2154900.9500000002</v>
      </c>
      <c r="O186" s="206">
        <v>0</v>
      </c>
      <c r="P186" s="206">
        <v>14782620.52</v>
      </c>
      <c r="Q186" s="126" t="s">
        <v>1331</v>
      </c>
    </row>
    <row r="187" spans="1:17" ht="76.5">
      <c r="A187" s="126" t="s">
        <v>621</v>
      </c>
      <c r="B187" s="126"/>
      <c r="C187" s="127" t="s">
        <v>715</v>
      </c>
      <c r="D187" s="198">
        <v>42934</v>
      </c>
      <c r="E187" s="122" t="s">
        <v>6</v>
      </c>
      <c r="F187" s="122">
        <v>893139</v>
      </c>
      <c r="G187" s="126"/>
      <c r="H187" s="130" t="s">
        <v>1556</v>
      </c>
      <c r="I187" s="126"/>
      <c r="J187" s="126"/>
      <c r="K187" s="126"/>
      <c r="L187" s="126"/>
      <c r="M187" s="206">
        <v>0</v>
      </c>
      <c r="N187" s="206">
        <v>45184.37</v>
      </c>
      <c r="O187" s="206">
        <v>0</v>
      </c>
      <c r="P187" s="206">
        <v>309964.78000000003</v>
      </c>
      <c r="Q187" s="126" t="s">
        <v>1331</v>
      </c>
    </row>
    <row r="188" spans="1:17" ht="63.75">
      <c r="A188" s="126">
        <v>585</v>
      </c>
      <c r="B188" s="126"/>
      <c r="C188" s="127" t="s">
        <v>222</v>
      </c>
      <c r="D188" s="198">
        <v>42934</v>
      </c>
      <c r="E188" s="122" t="s">
        <v>6</v>
      </c>
      <c r="F188" s="122">
        <v>862140</v>
      </c>
      <c r="G188" s="126"/>
      <c r="H188" s="130" t="s">
        <v>1557</v>
      </c>
      <c r="I188" s="126"/>
      <c r="J188" s="126"/>
      <c r="K188" s="126"/>
      <c r="L188" s="126"/>
      <c r="M188" s="206">
        <v>0</v>
      </c>
      <c r="N188" s="206">
        <v>24799.97</v>
      </c>
      <c r="O188" s="206">
        <v>0</v>
      </c>
      <c r="P188" s="206">
        <v>170127.79</v>
      </c>
      <c r="Q188" s="126" t="s">
        <v>1331</v>
      </c>
    </row>
    <row r="189" spans="1:17" ht="63.75">
      <c r="A189" s="126">
        <v>47</v>
      </c>
      <c r="B189" s="126"/>
      <c r="C189" s="127" t="s">
        <v>700</v>
      </c>
      <c r="D189" s="198">
        <v>42935</v>
      </c>
      <c r="E189" s="122" t="s">
        <v>3</v>
      </c>
      <c r="F189" s="122">
        <v>1520347</v>
      </c>
      <c r="G189" s="126"/>
      <c r="H189" s="130" t="s">
        <v>1558</v>
      </c>
      <c r="I189" s="126"/>
      <c r="J189" s="126"/>
      <c r="K189" s="126"/>
      <c r="L189" s="126"/>
      <c r="M189" s="206">
        <v>0</v>
      </c>
      <c r="N189" s="206">
        <v>200</v>
      </c>
      <c r="O189" s="206">
        <v>0</v>
      </c>
      <c r="P189" s="206">
        <v>1372</v>
      </c>
      <c r="Q189" s="126" t="s">
        <v>1331</v>
      </c>
    </row>
    <row r="190" spans="1:17" ht="63.75">
      <c r="A190" s="126">
        <v>585</v>
      </c>
      <c r="B190" s="126"/>
      <c r="C190" s="127" t="s">
        <v>222</v>
      </c>
      <c r="D190" s="198">
        <v>42935</v>
      </c>
      <c r="E190" s="122" t="s">
        <v>6</v>
      </c>
      <c r="F190" s="122">
        <v>863182</v>
      </c>
      <c r="G190" s="126"/>
      <c r="H190" s="130" t="s">
        <v>1559</v>
      </c>
      <c r="I190" s="126"/>
      <c r="J190" s="126"/>
      <c r="K190" s="126"/>
      <c r="L190" s="126"/>
      <c r="M190" s="206">
        <v>0</v>
      </c>
      <c r="N190" s="206">
        <v>24799.97</v>
      </c>
      <c r="O190" s="206">
        <v>0</v>
      </c>
      <c r="P190" s="206">
        <v>170127.79</v>
      </c>
      <c r="Q190" s="126" t="s">
        <v>1331</v>
      </c>
    </row>
    <row r="191" spans="1:17" ht="51">
      <c r="A191" s="126" t="s">
        <v>620</v>
      </c>
      <c r="B191" s="126"/>
      <c r="C191" s="127" t="s">
        <v>714</v>
      </c>
      <c r="D191" s="198">
        <v>42937</v>
      </c>
      <c r="E191" s="122" t="s">
        <v>3</v>
      </c>
      <c r="F191" s="122">
        <v>1521233</v>
      </c>
      <c r="G191" s="126"/>
      <c r="H191" s="130" t="s">
        <v>1560</v>
      </c>
      <c r="I191" s="126"/>
      <c r="J191" s="126"/>
      <c r="K191" s="126"/>
      <c r="L191" s="126"/>
      <c r="M191" s="206">
        <v>0</v>
      </c>
      <c r="N191" s="206">
        <v>10000</v>
      </c>
      <c r="O191" s="206">
        <v>0</v>
      </c>
      <c r="P191" s="206">
        <v>68600</v>
      </c>
      <c r="Q191" s="126" t="s">
        <v>1331</v>
      </c>
    </row>
    <row r="192" spans="1:17" ht="76.5">
      <c r="A192" s="126" t="s">
        <v>621</v>
      </c>
      <c r="B192" s="126"/>
      <c r="C192" s="127" t="s">
        <v>715</v>
      </c>
      <c r="D192" s="198">
        <v>42937</v>
      </c>
      <c r="E192" s="122" t="s">
        <v>13</v>
      </c>
      <c r="F192" s="122">
        <v>893370</v>
      </c>
      <c r="G192" s="126"/>
      <c r="H192" s="130" t="s">
        <v>1561</v>
      </c>
      <c r="I192" s="126"/>
      <c r="J192" s="126"/>
      <c r="K192" s="126"/>
      <c r="L192" s="126"/>
      <c r="M192" s="206">
        <v>10</v>
      </c>
      <c r="N192" s="206">
        <v>0</v>
      </c>
      <c r="O192" s="206">
        <v>68.599999999999994</v>
      </c>
      <c r="P192" s="206">
        <v>0</v>
      </c>
      <c r="Q192" s="126" t="s">
        <v>1331</v>
      </c>
    </row>
    <row r="193" spans="1:17" ht="51">
      <c r="A193" s="126" t="s">
        <v>620</v>
      </c>
      <c r="B193" s="126"/>
      <c r="C193" s="127" t="s">
        <v>714</v>
      </c>
      <c r="D193" s="198">
        <v>42940</v>
      </c>
      <c r="E193" s="122" t="s">
        <v>23</v>
      </c>
      <c r="F193" s="122">
        <v>17022</v>
      </c>
      <c r="G193" s="126"/>
      <c r="H193" s="130" t="s">
        <v>1562</v>
      </c>
      <c r="I193" s="126"/>
      <c r="J193" s="126"/>
      <c r="K193" s="126"/>
      <c r="L193" s="126"/>
      <c r="M193" s="206">
        <v>0</v>
      </c>
      <c r="N193" s="206">
        <v>0</v>
      </c>
      <c r="O193" s="206">
        <v>0.01</v>
      </c>
      <c r="P193" s="206">
        <v>0</v>
      </c>
      <c r="Q193" s="126" t="s">
        <v>1331</v>
      </c>
    </row>
    <row r="194" spans="1:17" ht="51">
      <c r="A194" s="126" t="s">
        <v>620</v>
      </c>
      <c r="B194" s="126"/>
      <c r="C194" s="127" t="s">
        <v>714</v>
      </c>
      <c r="D194" s="198">
        <v>42941</v>
      </c>
      <c r="E194" s="122" t="s">
        <v>23</v>
      </c>
      <c r="F194" s="122">
        <v>17027</v>
      </c>
      <c r="G194" s="126"/>
      <c r="H194" s="130" t="s">
        <v>1563</v>
      </c>
      <c r="I194" s="126"/>
      <c r="J194" s="126"/>
      <c r="K194" s="126"/>
      <c r="L194" s="126"/>
      <c r="M194" s="206">
        <v>0</v>
      </c>
      <c r="N194" s="206">
        <v>0</v>
      </c>
      <c r="O194" s="206">
        <v>0</v>
      </c>
      <c r="P194" s="206">
        <v>0.01</v>
      </c>
      <c r="Q194" s="126" t="s">
        <v>1331</v>
      </c>
    </row>
    <row r="195" spans="1:17" ht="63.75">
      <c r="A195" s="126">
        <v>287</v>
      </c>
      <c r="B195" s="126"/>
      <c r="C195" s="127" t="s">
        <v>791</v>
      </c>
      <c r="D195" s="198">
        <v>42942</v>
      </c>
      <c r="E195" s="122" t="s">
        <v>6</v>
      </c>
      <c r="F195" s="122">
        <v>503289</v>
      </c>
      <c r="G195" s="126"/>
      <c r="H195" s="130" t="s">
        <v>1564</v>
      </c>
      <c r="I195" s="126"/>
      <c r="J195" s="126"/>
      <c r="K195" s="126"/>
      <c r="L195" s="126"/>
      <c r="M195" s="206">
        <v>0</v>
      </c>
      <c r="N195" s="206">
        <v>640000</v>
      </c>
      <c r="O195" s="206">
        <v>0</v>
      </c>
      <c r="P195" s="206">
        <v>4390400</v>
      </c>
      <c r="Q195" s="126" t="s">
        <v>1331</v>
      </c>
    </row>
    <row r="196" spans="1:17" ht="89.25">
      <c r="A196" s="126" t="s">
        <v>620</v>
      </c>
      <c r="B196" s="126"/>
      <c r="C196" s="127" t="s">
        <v>714</v>
      </c>
      <c r="D196" s="198">
        <v>42942</v>
      </c>
      <c r="E196" s="122" t="s">
        <v>6</v>
      </c>
      <c r="F196" s="122">
        <v>2763</v>
      </c>
      <c r="G196" s="126"/>
      <c r="H196" s="130" t="s">
        <v>1565</v>
      </c>
      <c r="I196" s="126"/>
      <c r="J196" s="126"/>
      <c r="K196" s="126"/>
      <c r="L196" s="126"/>
      <c r="M196" s="206">
        <v>0</v>
      </c>
      <c r="N196" s="206">
        <v>7.27</v>
      </c>
      <c r="O196" s="206">
        <v>0</v>
      </c>
      <c r="P196" s="206">
        <v>49.87</v>
      </c>
      <c r="Q196" s="126" t="s">
        <v>1331</v>
      </c>
    </row>
    <row r="197" spans="1:17" ht="89.25">
      <c r="A197" s="126" t="s">
        <v>620</v>
      </c>
      <c r="B197" s="126"/>
      <c r="C197" s="127" t="s">
        <v>714</v>
      </c>
      <c r="D197" s="198">
        <v>42942</v>
      </c>
      <c r="E197" s="122" t="s">
        <v>6</v>
      </c>
      <c r="F197" s="122">
        <v>2762</v>
      </c>
      <c r="G197" s="126"/>
      <c r="H197" s="130" t="s">
        <v>1566</v>
      </c>
      <c r="I197" s="126"/>
      <c r="J197" s="126"/>
      <c r="K197" s="126"/>
      <c r="L197" s="126"/>
      <c r="M197" s="206">
        <v>0</v>
      </c>
      <c r="N197" s="206">
        <v>70.17</v>
      </c>
      <c r="O197" s="206">
        <v>0</v>
      </c>
      <c r="P197" s="206">
        <v>481.37</v>
      </c>
      <c r="Q197" s="126" t="s">
        <v>1331</v>
      </c>
    </row>
    <row r="198" spans="1:17" ht="76.5">
      <c r="A198" s="126">
        <v>86</v>
      </c>
      <c r="B198" s="126"/>
      <c r="C198" s="127" t="s">
        <v>711</v>
      </c>
      <c r="D198" s="198">
        <v>42942</v>
      </c>
      <c r="E198" s="122" t="s">
        <v>6</v>
      </c>
      <c r="F198" s="122">
        <v>503434</v>
      </c>
      <c r="G198" s="126"/>
      <c r="H198" s="130" t="s">
        <v>1567</v>
      </c>
      <c r="I198" s="126"/>
      <c r="J198" s="126"/>
      <c r="K198" s="126"/>
      <c r="L198" s="126"/>
      <c r="M198" s="206">
        <v>0</v>
      </c>
      <c r="N198" s="206">
        <v>500000</v>
      </c>
      <c r="O198" s="206">
        <v>0</v>
      </c>
      <c r="P198" s="206">
        <v>3430000</v>
      </c>
      <c r="Q198" s="126" t="s">
        <v>1331</v>
      </c>
    </row>
    <row r="199" spans="1:17" ht="63.75">
      <c r="A199" s="126">
        <v>287</v>
      </c>
      <c r="B199" s="126"/>
      <c r="C199" s="127" t="s">
        <v>791</v>
      </c>
      <c r="D199" s="198">
        <v>42942</v>
      </c>
      <c r="E199" s="122" t="s">
        <v>6</v>
      </c>
      <c r="F199" s="122">
        <v>503290</v>
      </c>
      <c r="G199" s="126"/>
      <c r="H199" s="130" t="s">
        <v>1568</v>
      </c>
      <c r="I199" s="126"/>
      <c r="J199" s="126"/>
      <c r="K199" s="126"/>
      <c r="L199" s="126"/>
      <c r="M199" s="206">
        <v>0</v>
      </c>
      <c r="N199" s="206">
        <v>160000</v>
      </c>
      <c r="O199" s="206">
        <v>0</v>
      </c>
      <c r="P199" s="206">
        <v>1097600</v>
      </c>
      <c r="Q199" s="126" t="s">
        <v>1331</v>
      </c>
    </row>
    <row r="200" spans="1:17" ht="76.5">
      <c r="A200" s="126">
        <v>86</v>
      </c>
      <c r="B200" s="126"/>
      <c r="C200" s="127" t="s">
        <v>711</v>
      </c>
      <c r="D200" s="198">
        <v>42942</v>
      </c>
      <c r="E200" s="122" t="s">
        <v>11</v>
      </c>
      <c r="F200" s="122">
        <v>503434</v>
      </c>
      <c r="G200" s="126"/>
      <c r="H200" s="130" t="s">
        <v>1569</v>
      </c>
      <c r="I200" s="126"/>
      <c r="J200" s="126"/>
      <c r="K200" s="126"/>
      <c r="L200" s="126"/>
      <c r="M200" s="206">
        <v>7.29</v>
      </c>
      <c r="N200" s="206">
        <v>0</v>
      </c>
      <c r="O200" s="206">
        <v>50.01</v>
      </c>
      <c r="P200" s="206">
        <v>0</v>
      </c>
      <c r="Q200" s="126" t="s">
        <v>1331</v>
      </c>
    </row>
    <row r="201" spans="1:17" ht="76.5">
      <c r="A201" s="126" t="s">
        <v>621</v>
      </c>
      <c r="B201" s="126"/>
      <c r="C201" s="127" t="s">
        <v>715</v>
      </c>
      <c r="D201" s="198">
        <v>42942</v>
      </c>
      <c r="E201" s="122" t="s">
        <v>1261</v>
      </c>
      <c r="F201" s="122">
        <v>2755</v>
      </c>
      <c r="G201" s="126"/>
      <c r="H201" s="130" t="s">
        <v>1570</v>
      </c>
      <c r="I201" s="126"/>
      <c r="J201" s="126"/>
      <c r="K201" s="126"/>
      <c r="L201" s="126"/>
      <c r="M201" s="206">
        <v>3.22</v>
      </c>
      <c r="N201" s="206">
        <v>0</v>
      </c>
      <c r="O201" s="206">
        <v>22.09</v>
      </c>
      <c r="P201" s="206">
        <v>0</v>
      </c>
      <c r="Q201" s="126" t="s">
        <v>1331</v>
      </c>
    </row>
    <row r="202" spans="1:17" ht="51">
      <c r="A202" s="126" t="s">
        <v>620</v>
      </c>
      <c r="B202" s="126"/>
      <c r="C202" s="127" t="s">
        <v>714</v>
      </c>
      <c r="D202" s="198">
        <v>42942</v>
      </c>
      <c r="E202" s="122" t="s">
        <v>23</v>
      </c>
      <c r="F202" s="122">
        <v>17031</v>
      </c>
      <c r="G202" s="126"/>
      <c r="H202" s="130" t="s">
        <v>1571</v>
      </c>
      <c r="I202" s="126"/>
      <c r="J202" s="126"/>
      <c r="K202" s="126"/>
      <c r="L202" s="126"/>
      <c r="M202" s="206">
        <v>0</v>
      </c>
      <c r="N202" s="206">
        <v>0</v>
      </c>
      <c r="O202" s="206">
        <v>0.02</v>
      </c>
      <c r="P202" s="206">
        <v>0</v>
      </c>
      <c r="Q202" s="126" t="s">
        <v>1331</v>
      </c>
    </row>
    <row r="203" spans="1:17" ht="51">
      <c r="A203" s="126" t="s">
        <v>620</v>
      </c>
      <c r="B203" s="126"/>
      <c r="C203" s="127" t="s">
        <v>714</v>
      </c>
      <c r="D203" s="198">
        <v>42944</v>
      </c>
      <c r="E203" s="122" t="s">
        <v>23</v>
      </c>
      <c r="F203" s="122">
        <v>17039</v>
      </c>
      <c r="G203" s="126"/>
      <c r="H203" s="130" t="s">
        <v>1572</v>
      </c>
      <c r="I203" s="126"/>
      <c r="J203" s="126"/>
      <c r="K203" s="126"/>
      <c r="L203" s="126"/>
      <c r="M203" s="206">
        <v>0</v>
      </c>
      <c r="N203" s="206">
        <v>0</v>
      </c>
      <c r="O203" s="206">
        <v>0</v>
      </c>
      <c r="P203" s="206">
        <v>0.01</v>
      </c>
      <c r="Q203" s="126" t="s">
        <v>1331</v>
      </c>
    </row>
    <row r="204" spans="1:17" ht="89.25">
      <c r="A204" s="126" t="s">
        <v>621</v>
      </c>
      <c r="B204" s="126"/>
      <c r="C204" s="127" t="s">
        <v>715</v>
      </c>
      <c r="D204" s="198">
        <v>42944</v>
      </c>
      <c r="E204" s="122" t="s">
        <v>1261</v>
      </c>
      <c r="F204" s="122">
        <v>2761</v>
      </c>
      <c r="G204" s="126"/>
      <c r="H204" s="130" t="s">
        <v>1573</v>
      </c>
      <c r="I204" s="126"/>
      <c r="J204" s="126"/>
      <c r="K204" s="126"/>
      <c r="L204" s="126"/>
      <c r="M204" s="206">
        <v>110.03</v>
      </c>
      <c r="N204" s="206">
        <v>0</v>
      </c>
      <c r="O204" s="206">
        <v>754.81</v>
      </c>
      <c r="P204" s="206">
        <v>0</v>
      </c>
      <c r="Q204" s="126" t="s">
        <v>1331</v>
      </c>
    </row>
    <row r="205" spans="1:17" ht="63.75">
      <c r="A205" s="126">
        <v>291</v>
      </c>
      <c r="B205" s="126"/>
      <c r="C205" s="127" t="s">
        <v>795</v>
      </c>
      <c r="D205" s="198">
        <v>42947</v>
      </c>
      <c r="E205" s="122" t="s">
        <v>6</v>
      </c>
      <c r="F205" s="122">
        <v>506769</v>
      </c>
      <c r="G205" s="126"/>
      <c r="H205" s="130" t="s">
        <v>1574</v>
      </c>
      <c r="I205" s="126"/>
      <c r="J205" s="126"/>
      <c r="K205" s="126"/>
      <c r="L205" s="126"/>
      <c r="M205" s="206">
        <v>0</v>
      </c>
      <c r="N205" s="206">
        <v>20000000</v>
      </c>
      <c r="O205" s="206">
        <v>0</v>
      </c>
      <c r="P205" s="206">
        <v>137200000</v>
      </c>
      <c r="Q205" s="126" t="s">
        <v>1331</v>
      </c>
    </row>
    <row r="206" spans="1:17" ht="63.75">
      <c r="A206" s="126">
        <v>291</v>
      </c>
      <c r="B206" s="126"/>
      <c r="C206" s="127" t="s">
        <v>795</v>
      </c>
      <c r="D206" s="198">
        <v>42947</v>
      </c>
      <c r="E206" s="122" t="s">
        <v>6</v>
      </c>
      <c r="F206" s="122">
        <v>506770</v>
      </c>
      <c r="G206" s="126"/>
      <c r="H206" s="130" t="s">
        <v>1575</v>
      </c>
      <c r="I206" s="126"/>
      <c r="J206" s="126"/>
      <c r="K206" s="126"/>
      <c r="L206" s="126"/>
      <c r="M206" s="206">
        <v>0</v>
      </c>
      <c r="N206" s="206">
        <v>5000000</v>
      </c>
      <c r="O206" s="206">
        <v>0</v>
      </c>
      <c r="P206" s="206">
        <v>34300000</v>
      </c>
      <c r="Q206" s="126" t="s">
        <v>1331</v>
      </c>
    </row>
    <row r="207" spans="1:17" ht="76.5">
      <c r="A207" s="126" t="s">
        <v>621</v>
      </c>
      <c r="B207" s="126"/>
      <c r="C207" s="127" t="s">
        <v>715</v>
      </c>
      <c r="D207" s="198">
        <v>42947</v>
      </c>
      <c r="E207" s="122" t="s">
        <v>20</v>
      </c>
      <c r="F207" s="122">
        <v>506935</v>
      </c>
      <c r="G207" s="126"/>
      <c r="H207" s="130" t="s">
        <v>1576</v>
      </c>
      <c r="I207" s="126"/>
      <c r="J207" s="126"/>
      <c r="K207" s="126"/>
      <c r="L207" s="126"/>
      <c r="M207" s="206">
        <v>1075250</v>
      </c>
      <c r="N207" s="206">
        <v>0</v>
      </c>
      <c r="O207" s="206">
        <v>7376215</v>
      </c>
      <c r="P207" s="206">
        <v>0</v>
      </c>
      <c r="Q207" s="126" t="s">
        <v>1331</v>
      </c>
    </row>
    <row r="208" spans="1:17" ht="89.25">
      <c r="A208" s="126" t="s">
        <v>621</v>
      </c>
      <c r="B208" s="126"/>
      <c r="C208" s="127" t="s">
        <v>715</v>
      </c>
      <c r="D208" s="198">
        <v>42947</v>
      </c>
      <c r="E208" s="122" t="s">
        <v>13</v>
      </c>
      <c r="F208" s="122">
        <v>894421</v>
      </c>
      <c r="G208" s="126"/>
      <c r="H208" s="130" t="s">
        <v>1577</v>
      </c>
      <c r="I208" s="126"/>
      <c r="J208" s="126"/>
      <c r="K208" s="126"/>
      <c r="L208" s="126"/>
      <c r="M208" s="206">
        <v>10</v>
      </c>
      <c r="N208" s="206">
        <v>0</v>
      </c>
      <c r="O208" s="206">
        <v>68.599999999999994</v>
      </c>
      <c r="P208" s="206">
        <v>0</v>
      </c>
      <c r="Q208" s="126" t="s">
        <v>1331</v>
      </c>
    </row>
    <row r="209" spans="1:17" ht="51">
      <c r="A209" s="126" t="s">
        <v>620</v>
      </c>
      <c r="B209" s="126"/>
      <c r="C209" s="127" t="s">
        <v>714</v>
      </c>
      <c r="D209" s="198">
        <v>42949</v>
      </c>
      <c r="E209" s="122" t="s">
        <v>3</v>
      </c>
      <c r="F209" s="122">
        <v>1524894</v>
      </c>
      <c r="G209" s="126"/>
      <c r="H209" s="130" t="s">
        <v>1586</v>
      </c>
      <c r="I209" s="126"/>
      <c r="J209" s="126"/>
      <c r="K209" s="126"/>
      <c r="L209" s="126"/>
      <c r="M209" s="206">
        <v>0</v>
      </c>
      <c r="N209" s="206">
        <v>31.96</v>
      </c>
      <c r="O209" s="206">
        <v>0</v>
      </c>
      <c r="P209" s="206">
        <v>219.25</v>
      </c>
      <c r="Q209" s="126" t="s">
        <v>1331</v>
      </c>
    </row>
    <row r="210" spans="1:17" ht="89.25">
      <c r="A210" s="126" t="s">
        <v>621</v>
      </c>
      <c r="B210" s="126"/>
      <c r="C210" s="127" t="s">
        <v>715</v>
      </c>
      <c r="D210" s="198">
        <v>42949</v>
      </c>
      <c r="E210" s="122" t="s">
        <v>13</v>
      </c>
      <c r="F210" s="122">
        <v>894673</v>
      </c>
      <c r="G210" s="126"/>
      <c r="H210" s="130" t="s">
        <v>1587</v>
      </c>
      <c r="I210" s="126"/>
      <c r="J210" s="126"/>
      <c r="K210" s="126"/>
      <c r="L210" s="126"/>
      <c r="M210" s="206">
        <v>78701.94</v>
      </c>
      <c r="N210" s="206">
        <v>0</v>
      </c>
      <c r="O210" s="206">
        <v>539895.31000000006</v>
      </c>
      <c r="P210" s="206">
        <v>0</v>
      </c>
      <c r="Q210" s="126" t="s">
        <v>1331</v>
      </c>
    </row>
    <row r="211" spans="1:17" ht="63.75">
      <c r="A211" s="126" t="s">
        <v>621</v>
      </c>
      <c r="B211" s="126"/>
      <c r="C211" s="127" t="s">
        <v>715</v>
      </c>
      <c r="D211" s="198">
        <v>42955</v>
      </c>
      <c r="E211" s="122" t="s">
        <v>6</v>
      </c>
      <c r="F211" s="122">
        <v>513412</v>
      </c>
      <c r="G211" s="126"/>
      <c r="H211" s="130" t="s">
        <v>1588</v>
      </c>
      <c r="I211" s="126"/>
      <c r="J211" s="126"/>
      <c r="K211" s="126"/>
      <c r="L211" s="126"/>
      <c r="M211" s="206">
        <v>0</v>
      </c>
      <c r="N211" s="206">
        <v>174427.84</v>
      </c>
      <c r="O211" s="206">
        <v>0</v>
      </c>
      <c r="P211" s="206">
        <v>1196574.98</v>
      </c>
      <c r="Q211" s="126" t="s">
        <v>1331</v>
      </c>
    </row>
    <row r="212" spans="1:17" ht="63.75">
      <c r="A212" s="126">
        <v>291</v>
      </c>
      <c r="B212" s="126"/>
      <c r="C212" s="127" t="s">
        <v>795</v>
      </c>
      <c r="D212" s="198">
        <v>42955</v>
      </c>
      <c r="E212" s="122" t="s">
        <v>6</v>
      </c>
      <c r="F212" s="122">
        <v>895012</v>
      </c>
      <c r="G212" s="126"/>
      <c r="H212" s="130" t="s">
        <v>1589</v>
      </c>
      <c r="I212" s="126"/>
      <c r="J212" s="126"/>
      <c r="K212" s="126"/>
      <c r="L212" s="126"/>
      <c r="M212" s="206">
        <v>0</v>
      </c>
      <c r="N212" s="206">
        <v>17499970</v>
      </c>
      <c r="O212" s="206">
        <v>0</v>
      </c>
      <c r="P212" s="206">
        <v>120049794.2</v>
      </c>
      <c r="Q212" s="126" t="s">
        <v>1331</v>
      </c>
    </row>
    <row r="213" spans="1:17" ht="51">
      <c r="A213" s="126" t="s">
        <v>620</v>
      </c>
      <c r="B213" s="126"/>
      <c r="C213" s="127" t="s">
        <v>714</v>
      </c>
      <c r="D213" s="198">
        <v>42955</v>
      </c>
      <c r="E213" s="122" t="s">
        <v>23</v>
      </c>
      <c r="F213" s="122">
        <v>17064</v>
      </c>
      <c r="G213" s="126"/>
      <c r="H213" s="130" t="s">
        <v>1590</v>
      </c>
      <c r="I213" s="126"/>
      <c r="J213" s="126"/>
      <c r="K213" s="126"/>
      <c r="L213" s="126"/>
      <c r="M213" s="206">
        <v>0</v>
      </c>
      <c r="N213" s="206">
        <v>0</v>
      </c>
      <c r="O213" s="206">
        <v>0.01</v>
      </c>
      <c r="P213" s="206">
        <v>0</v>
      </c>
      <c r="Q213" s="126" t="s">
        <v>1331</v>
      </c>
    </row>
    <row r="214" spans="1:17" ht="63.75">
      <c r="A214" s="126">
        <v>86</v>
      </c>
      <c r="B214" s="126"/>
      <c r="C214" s="127" t="s">
        <v>711</v>
      </c>
      <c r="D214" s="198">
        <v>42956</v>
      </c>
      <c r="E214" s="122" t="s">
        <v>6</v>
      </c>
      <c r="F214" s="122">
        <v>895240</v>
      </c>
      <c r="G214" s="126"/>
      <c r="H214" s="130" t="s">
        <v>1591</v>
      </c>
      <c r="I214" s="126"/>
      <c r="J214" s="126"/>
      <c r="K214" s="126"/>
      <c r="L214" s="126"/>
      <c r="M214" s="206">
        <v>0</v>
      </c>
      <c r="N214" s="206">
        <v>69925.789999999994</v>
      </c>
      <c r="O214" s="206">
        <v>0</v>
      </c>
      <c r="P214" s="206">
        <v>479690.92</v>
      </c>
      <c r="Q214" s="126" t="s">
        <v>1331</v>
      </c>
    </row>
    <row r="215" spans="1:17" ht="63.75">
      <c r="A215" s="126">
        <v>86</v>
      </c>
      <c r="B215" s="126"/>
      <c r="C215" s="127" t="s">
        <v>711</v>
      </c>
      <c r="D215" s="198">
        <v>42956</v>
      </c>
      <c r="E215" s="122" t="s">
        <v>11</v>
      </c>
      <c r="F215" s="122">
        <v>895240</v>
      </c>
      <c r="G215" s="126"/>
      <c r="H215" s="130" t="s">
        <v>1592</v>
      </c>
      <c r="I215" s="126"/>
      <c r="J215" s="126"/>
      <c r="K215" s="126"/>
      <c r="L215" s="126"/>
      <c r="M215" s="206">
        <v>7.29</v>
      </c>
      <c r="N215" s="206">
        <v>0</v>
      </c>
      <c r="O215" s="206">
        <v>50.01</v>
      </c>
      <c r="P215" s="206">
        <v>0</v>
      </c>
      <c r="Q215" s="126" t="s">
        <v>1331</v>
      </c>
    </row>
    <row r="216" spans="1:17" ht="51">
      <c r="A216" s="126" t="s">
        <v>620</v>
      </c>
      <c r="B216" s="126"/>
      <c r="C216" s="127" t="s">
        <v>714</v>
      </c>
      <c r="D216" s="198">
        <v>42957</v>
      </c>
      <c r="E216" s="122" t="s">
        <v>23</v>
      </c>
      <c r="F216" s="122">
        <v>17073</v>
      </c>
      <c r="G216" s="126"/>
      <c r="H216" s="130" t="s">
        <v>1593</v>
      </c>
      <c r="I216" s="126"/>
      <c r="J216" s="126"/>
      <c r="K216" s="126"/>
      <c r="L216" s="126"/>
      <c r="M216" s="206">
        <v>0</v>
      </c>
      <c r="N216" s="206">
        <v>0</v>
      </c>
      <c r="O216" s="206">
        <v>0</v>
      </c>
      <c r="P216" s="206">
        <v>0.01</v>
      </c>
      <c r="Q216" s="126" t="s">
        <v>1331</v>
      </c>
    </row>
    <row r="217" spans="1:17" ht="51">
      <c r="A217" s="126" t="s">
        <v>620</v>
      </c>
      <c r="B217" s="126"/>
      <c r="C217" s="127" t="s">
        <v>714</v>
      </c>
      <c r="D217" s="198">
        <v>42958</v>
      </c>
      <c r="E217" s="122" t="s">
        <v>23</v>
      </c>
      <c r="F217" s="122">
        <v>17078</v>
      </c>
      <c r="G217" s="126"/>
      <c r="H217" s="130" t="s">
        <v>1594</v>
      </c>
      <c r="I217" s="126"/>
      <c r="J217" s="126"/>
      <c r="K217" s="126"/>
      <c r="L217" s="126"/>
      <c r="M217" s="206">
        <v>0</v>
      </c>
      <c r="N217" s="206">
        <v>0</v>
      </c>
      <c r="O217" s="206">
        <v>0.01</v>
      </c>
      <c r="P217" s="206">
        <v>0</v>
      </c>
      <c r="Q217" s="126" t="s">
        <v>1331</v>
      </c>
    </row>
    <row r="218" spans="1:17" ht="76.5">
      <c r="A218" s="126">
        <v>47</v>
      </c>
      <c r="B218" s="126"/>
      <c r="C218" s="127" t="s">
        <v>700</v>
      </c>
      <c r="D218" s="198">
        <v>42961</v>
      </c>
      <c r="E218" s="122" t="s">
        <v>6</v>
      </c>
      <c r="F218" s="122">
        <v>517618</v>
      </c>
      <c r="G218" s="126"/>
      <c r="H218" s="130" t="s">
        <v>1595</v>
      </c>
      <c r="I218" s="126"/>
      <c r="J218" s="126"/>
      <c r="K218" s="126"/>
      <c r="L218" s="126"/>
      <c r="M218" s="206">
        <v>0</v>
      </c>
      <c r="N218" s="206">
        <v>399078.2</v>
      </c>
      <c r="O218" s="206">
        <v>0</v>
      </c>
      <c r="P218" s="206">
        <v>2737676.45</v>
      </c>
      <c r="Q218" s="126" t="s">
        <v>1331</v>
      </c>
    </row>
    <row r="219" spans="1:17" ht="51">
      <c r="A219" s="126" t="s">
        <v>620</v>
      </c>
      <c r="B219" s="126"/>
      <c r="C219" s="127" t="s">
        <v>714</v>
      </c>
      <c r="D219" s="198">
        <v>42961</v>
      </c>
      <c r="E219" s="122" t="s">
        <v>23</v>
      </c>
      <c r="F219" s="122">
        <v>17082</v>
      </c>
      <c r="G219" s="126"/>
      <c r="H219" s="130" t="s">
        <v>1596</v>
      </c>
      <c r="I219" s="126"/>
      <c r="J219" s="126"/>
      <c r="K219" s="126"/>
      <c r="L219" s="126"/>
      <c r="M219" s="206">
        <v>0</v>
      </c>
      <c r="N219" s="206">
        <v>0</v>
      </c>
      <c r="O219" s="206">
        <v>0.01</v>
      </c>
      <c r="P219" s="206">
        <v>0</v>
      </c>
      <c r="Q219" s="126" t="s">
        <v>1331</v>
      </c>
    </row>
    <row r="220" spans="1:17" ht="51">
      <c r="A220" s="126" t="s">
        <v>620</v>
      </c>
      <c r="B220" s="126"/>
      <c r="C220" s="127" t="s">
        <v>714</v>
      </c>
      <c r="D220" s="198">
        <v>42962</v>
      </c>
      <c r="E220" s="122" t="s">
        <v>23</v>
      </c>
      <c r="F220" s="122">
        <v>17088</v>
      </c>
      <c r="G220" s="126"/>
      <c r="H220" s="130" t="s">
        <v>1597</v>
      </c>
      <c r="I220" s="126"/>
      <c r="J220" s="126"/>
      <c r="K220" s="126"/>
      <c r="L220" s="126"/>
      <c r="M220" s="206">
        <v>0</v>
      </c>
      <c r="N220" s="206">
        <v>0</v>
      </c>
      <c r="O220" s="206">
        <v>0.01</v>
      </c>
      <c r="P220" s="206">
        <v>0</v>
      </c>
      <c r="Q220" s="126" t="s">
        <v>1331</v>
      </c>
    </row>
    <row r="221" spans="1:17" ht="63.75">
      <c r="A221" s="126">
        <v>47</v>
      </c>
      <c r="B221" s="126"/>
      <c r="C221" s="127" t="s">
        <v>700</v>
      </c>
      <c r="D221" s="198">
        <v>42963</v>
      </c>
      <c r="E221" s="122" t="s">
        <v>6</v>
      </c>
      <c r="F221" s="122">
        <v>520223</v>
      </c>
      <c r="G221" s="126"/>
      <c r="H221" s="130" t="s">
        <v>1598</v>
      </c>
      <c r="I221" s="126"/>
      <c r="J221" s="126"/>
      <c r="K221" s="126"/>
      <c r="L221" s="126"/>
      <c r="M221" s="206">
        <v>0</v>
      </c>
      <c r="N221" s="206">
        <v>771326.68</v>
      </c>
      <c r="O221" s="206">
        <v>0</v>
      </c>
      <c r="P221" s="206">
        <v>5291301.0199999996</v>
      </c>
      <c r="Q221" s="126" t="s">
        <v>1331</v>
      </c>
    </row>
    <row r="222" spans="1:17" ht="63.75">
      <c r="A222" s="126">
        <v>287</v>
      </c>
      <c r="B222" s="126"/>
      <c r="C222" s="127" t="s">
        <v>791</v>
      </c>
      <c r="D222" s="198">
        <v>42963</v>
      </c>
      <c r="E222" s="122" t="s">
        <v>6</v>
      </c>
      <c r="F222" s="122">
        <v>520543</v>
      </c>
      <c r="G222" s="126"/>
      <c r="H222" s="130" t="s">
        <v>1599</v>
      </c>
      <c r="I222" s="126"/>
      <c r="J222" s="126"/>
      <c r="K222" s="126"/>
      <c r="L222" s="126"/>
      <c r="M222" s="206">
        <v>0</v>
      </c>
      <c r="N222" s="206">
        <v>6000000</v>
      </c>
      <c r="O222" s="206">
        <v>0</v>
      </c>
      <c r="P222" s="206">
        <v>41160000</v>
      </c>
      <c r="Q222" s="126" t="s">
        <v>1331</v>
      </c>
    </row>
    <row r="223" spans="1:17" ht="51">
      <c r="A223" s="126" t="s">
        <v>620</v>
      </c>
      <c r="B223" s="126"/>
      <c r="C223" s="127" t="s">
        <v>714</v>
      </c>
      <c r="D223" s="198">
        <v>42964</v>
      </c>
      <c r="E223" s="122" t="s">
        <v>23</v>
      </c>
      <c r="F223" s="122">
        <v>17098</v>
      </c>
      <c r="G223" s="126"/>
      <c r="H223" s="130" t="s">
        <v>1600</v>
      </c>
      <c r="I223" s="126"/>
      <c r="J223" s="126"/>
      <c r="K223" s="126"/>
      <c r="L223" s="126"/>
      <c r="M223" s="206">
        <v>0</v>
      </c>
      <c r="N223" s="206">
        <v>0</v>
      </c>
      <c r="O223" s="206">
        <v>0</v>
      </c>
      <c r="P223" s="206">
        <v>0.02</v>
      </c>
      <c r="Q223" s="126" t="s">
        <v>1331</v>
      </c>
    </row>
    <row r="224" spans="1:17" ht="51">
      <c r="A224" s="126">
        <v>585</v>
      </c>
      <c r="B224" s="126"/>
      <c r="C224" s="127" t="s">
        <v>222</v>
      </c>
      <c r="D224" s="198">
        <v>42964</v>
      </c>
      <c r="E224" s="122" t="s">
        <v>6</v>
      </c>
      <c r="F224" s="122">
        <v>874285</v>
      </c>
      <c r="G224" s="126"/>
      <c r="H224" s="130" t="s">
        <v>1601</v>
      </c>
      <c r="I224" s="126"/>
      <c r="J224" s="126"/>
      <c r="K224" s="126"/>
      <c r="L224" s="126"/>
      <c r="M224" s="206">
        <v>0</v>
      </c>
      <c r="N224" s="206">
        <v>24799.97</v>
      </c>
      <c r="O224" s="206">
        <v>0</v>
      </c>
      <c r="P224" s="206">
        <v>170127.79</v>
      </c>
      <c r="Q224" s="126" t="s">
        <v>1331</v>
      </c>
    </row>
    <row r="225" spans="1:17" ht="63.75">
      <c r="A225" s="126" t="s">
        <v>621</v>
      </c>
      <c r="B225" s="126"/>
      <c r="C225" s="127" t="s">
        <v>715</v>
      </c>
      <c r="D225" s="198">
        <v>42965</v>
      </c>
      <c r="E225" s="122" t="s">
        <v>6</v>
      </c>
      <c r="F225" s="122">
        <v>522490</v>
      </c>
      <c r="G225" s="126"/>
      <c r="H225" s="130" t="s">
        <v>1602</v>
      </c>
      <c r="I225" s="126"/>
      <c r="J225" s="126"/>
      <c r="K225" s="126"/>
      <c r="L225" s="126"/>
      <c r="M225" s="206">
        <v>0</v>
      </c>
      <c r="N225" s="206">
        <v>582467.03</v>
      </c>
      <c r="O225" s="206">
        <v>0</v>
      </c>
      <c r="P225" s="206">
        <v>3995723.83</v>
      </c>
      <c r="Q225" s="126" t="s">
        <v>1331</v>
      </c>
    </row>
    <row r="226" spans="1:17" ht="63.75">
      <c r="A226" s="126" t="s">
        <v>621</v>
      </c>
      <c r="B226" s="126"/>
      <c r="C226" s="127" t="s">
        <v>715</v>
      </c>
      <c r="D226" s="198">
        <v>42965</v>
      </c>
      <c r="E226" s="122" t="s">
        <v>6</v>
      </c>
      <c r="F226" s="122">
        <v>874341</v>
      </c>
      <c r="G226" s="126"/>
      <c r="H226" s="130" t="s">
        <v>1603</v>
      </c>
      <c r="I226" s="126"/>
      <c r="J226" s="126"/>
      <c r="K226" s="126"/>
      <c r="L226" s="126"/>
      <c r="M226" s="206">
        <v>0</v>
      </c>
      <c r="N226" s="206">
        <v>9479.8700000000008</v>
      </c>
      <c r="O226" s="206">
        <v>0</v>
      </c>
      <c r="P226" s="206">
        <v>65031.91</v>
      </c>
      <c r="Q226" s="126" t="s">
        <v>1331</v>
      </c>
    </row>
    <row r="227" spans="1:17" ht="51">
      <c r="A227" s="126" t="s">
        <v>620</v>
      </c>
      <c r="B227" s="126"/>
      <c r="C227" s="127" t="s">
        <v>714</v>
      </c>
      <c r="D227" s="198">
        <v>42965</v>
      </c>
      <c r="E227" s="122" t="s">
        <v>23</v>
      </c>
      <c r="F227" s="122">
        <v>17102</v>
      </c>
      <c r="G227" s="126"/>
      <c r="H227" s="130" t="s">
        <v>1604</v>
      </c>
      <c r="I227" s="126"/>
      <c r="J227" s="126"/>
      <c r="K227" s="126"/>
      <c r="L227" s="126"/>
      <c r="M227" s="206">
        <v>0</v>
      </c>
      <c r="N227" s="206">
        <v>0</v>
      </c>
      <c r="O227" s="206">
        <v>0.01</v>
      </c>
      <c r="P227" s="206">
        <v>0</v>
      </c>
      <c r="Q227" s="126" t="s">
        <v>1331</v>
      </c>
    </row>
    <row r="228" spans="1:17" ht="63.75">
      <c r="A228" s="126" t="s">
        <v>621</v>
      </c>
      <c r="B228" s="126"/>
      <c r="C228" s="127" t="s">
        <v>715</v>
      </c>
      <c r="D228" s="198">
        <v>42965</v>
      </c>
      <c r="E228" s="122" t="s">
        <v>20</v>
      </c>
      <c r="F228" s="122">
        <v>9686</v>
      </c>
      <c r="G228" s="126"/>
      <c r="H228" s="130" t="s">
        <v>1605</v>
      </c>
      <c r="I228" s="126"/>
      <c r="J228" s="126"/>
      <c r="K228" s="126"/>
      <c r="L228" s="126"/>
      <c r="M228" s="206">
        <v>10775.8</v>
      </c>
      <c r="N228" s="206">
        <v>0</v>
      </c>
      <c r="O228" s="206">
        <v>73921.990000000005</v>
      </c>
      <c r="P228" s="206">
        <v>0</v>
      </c>
      <c r="Q228" s="126" t="s">
        <v>1331</v>
      </c>
    </row>
    <row r="229" spans="1:17" ht="76.5">
      <c r="A229" s="126" t="s">
        <v>621</v>
      </c>
      <c r="B229" s="126"/>
      <c r="C229" s="127" t="s">
        <v>715</v>
      </c>
      <c r="D229" s="198">
        <v>42965</v>
      </c>
      <c r="E229" s="122" t="s">
        <v>13</v>
      </c>
      <c r="F229" s="122">
        <v>895835</v>
      </c>
      <c r="G229" s="126"/>
      <c r="H229" s="130" t="s">
        <v>1606</v>
      </c>
      <c r="I229" s="126"/>
      <c r="J229" s="126"/>
      <c r="K229" s="126"/>
      <c r="L229" s="126"/>
      <c r="M229" s="206">
        <v>22.84</v>
      </c>
      <c r="N229" s="206">
        <v>0</v>
      </c>
      <c r="O229" s="206">
        <v>156.68</v>
      </c>
      <c r="P229" s="206">
        <v>0</v>
      </c>
      <c r="Q229" s="126" t="s">
        <v>1331</v>
      </c>
    </row>
    <row r="230" spans="1:17" ht="51">
      <c r="A230" s="126" t="s">
        <v>620</v>
      </c>
      <c r="B230" s="126"/>
      <c r="C230" s="127" t="s">
        <v>714</v>
      </c>
      <c r="D230" s="198">
        <v>42968</v>
      </c>
      <c r="E230" s="122" t="s">
        <v>3</v>
      </c>
      <c r="F230" s="122">
        <v>1531162</v>
      </c>
      <c r="G230" s="126"/>
      <c r="H230" s="130" t="s">
        <v>1607</v>
      </c>
      <c r="I230" s="126"/>
      <c r="J230" s="126"/>
      <c r="K230" s="126"/>
      <c r="L230" s="126"/>
      <c r="M230" s="206">
        <v>0</v>
      </c>
      <c r="N230" s="206">
        <v>10000</v>
      </c>
      <c r="O230" s="206">
        <v>0</v>
      </c>
      <c r="P230" s="206">
        <v>68600</v>
      </c>
      <c r="Q230" s="126" t="s">
        <v>1331</v>
      </c>
    </row>
    <row r="231" spans="1:17" ht="51">
      <c r="A231" s="126" t="s">
        <v>620</v>
      </c>
      <c r="B231" s="126"/>
      <c r="C231" s="127" t="s">
        <v>714</v>
      </c>
      <c r="D231" s="198">
        <v>42969</v>
      </c>
      <c r="E231" s="122" t="s">
        <v>23</v>
      </c>
      <c r="F231" s="122">
        <v>17111</v>
      </c>
      <c r="G231" s="126"/>
      <c r="H231" s="130" t="s">
        <v>1608</v>
      </c>
      <c r="I231" s="126"/>
      <c r="J231" s="126"/>
      <c r="K231" s="126"/>
      <c r="L231" s="126"/>
      <c r="M231" s="206">
        <v>0</v>
      </c>
      <c r="N231" s="206">
        <v>0</v>
      </c>
      <c r="O231" s="206">
        <v>0.01</v>
      </c>
      <c r="P231" s="206">
        <v>0</v>
      </c>
      <c r="Q231" s="126" t="s">
        <v>1331</v>
      </c>
    </row>
    <row r="232" spans="1:17" ht="89.25">
      <c r="A232" s="126" t="s">
        <v>621</v>
      </c>
      <c r="B232" s="126"/>
      <c r="C232" s="127" t="s">
        <v>715</v>
      </c>
      <c r="D232" s="198">
        <v>42970</v>
      </c>
      <c r="E232" s="122" t="s">
        <v>1261</v>
      </c>
      <c r="F232" s="122">
        <v>2955</v>
      </c>
      <c r="G232" s="126"/>
      <c r="H232" s="130" t="s">
        <v>1609</v>
      </c>
      <c r="I232" s="126"/>
      <c r="J232" s="126"/>
      <c r="K232" s="126"/>
      <c r="L232" s="126"/>
      <c r="M232" s="206">
        <v>644.48</v>
      </c>
      <c r="N232" s="206">
        <v>0</v>
      </c>
      <c r="O232" s="206">
        <v>4421.13</v>
      </c>
      <c r="P232" s="206">
        <v>0</v>
      </c>
      <c r="Q232" s="126" t="s">
        <v>1331</v>
      </c>
    </row>
    <row r="233" spans="1:17" ht="51">
      <c r="A233" s="126" t="s">
        <v>620</v>
      </c>
      <c r="B233" s="126"/>
      <c r="C233" s="127" t="s">
        <v>714</v>
      </c>
      <c r="D233" s="198">
        <v>42971</v>
      </c>
      <c r="E233" s="122" t="s">
        <v>23</v>
      </c>
      <c r="F233" s="122">
        <v>17119</v>
      </c>
      <c r="G233" s="126"/>
      <c r="H233" s="130" t="s">
        <v>1610</v>
      </c>
      <c r="I233" s="126"/>
      <c r="J233" s="126"/>
      <c r="K233" s="126"/>
      <c r="L233" s="126"/>
      <c r="M233" s="206">
        <v>0</v>
      </c>
      <c r="N233" s="206">
        <v>0</v>
      </c>
      <c r="O233" s="206">
        <v>0</v>
      </c>
      <c r="P233" s="206">
        <v>0.01</v>
      </c>
      <c r="Q233" s="126" t="s">
        <v>1331</v>
      </c>
    </row>
    <row r="234" spans="1:17" ht="63.75">
      <c r="A234" s="126">
        <v>86</v>
      </c>
      <c r="B234" s="126"/>
      <c r="C234" s="127" t="s">
        <v>711</v>
      </c>
      <c r="D234" s="198">
        <v>42972</v>
      </c>
      <c r="E234" s="122" t="s">
        <v>6</v>
      </c>
      <c r="F234" s="122">
        <v>527969</v>
      </c>
      <c r="G234" s="126"/>
      <c r="H234" s="130" t="s">
        <v>1611</v>
      </c>
      <c r="I234" s="126"/>
      <c r="J234" s="126"/>
      <c r="K234" s="126"/>
      <c r="L234" s="126"/>
      <c r="M234" s="206">
        <v>0</v>
      </c>
      <c r="N234" s="206">
        <v>1275000</v>
      </c>
      <c r="O234" s="206">
        <v>0</v>
      </c>
      <c r="P234" s="206">
        <v>8746500</v>
      </c>
      <c r="Q234" s="126" t="s">
        <v>1331</v>
      </c>
    </row>
    <row r="235" spans="1:17" ht="63.75">
      <c r="A235" s="126">
        <v>86</v>
      </c>
      <c r="B235" s="126"/>
      <c r="C235" s="127" t="s">
        <v>711</v>
      </c>
      <c r="D235" s="198">
        <v>42972</v>
      </c>
      <c r="E235" s="122" t="s">
        <v>6</v>
      </c>
      <c r="F235" s="122">
        <v>527970</v>
      </c>
      <c r="G235" s="126"/>
      <c r="H235" s="130" t="s">
        <v>1612</v>
      </c>
      <c r="I235" s="126"/>
      <c r="J235" s="126"/>
      <c r="K235" s="126"/>
      <c r="L235" s="126"/>
      <c r="M235" s="206">
        <v>0</v>
      </c>
      <c r="N235" s="206">
        <v>225000</v>
      </c>
      <c r="O235" s="206">
        <v>0</v>
      </c>
      <c r="P235" s="206">
        <v>1543500</v>
      </c>
      <c r="Q235" s="126" t="s">
        <v>1331</v>
      </c>
    </row>
    <row r="236" spans="1:17" ht="51">
      <c r="A236" s="126" t="s">
        <v>620</v>
      </c>
      <c r="B236" s="126"/>
      <c r="C236" s="127" t="s">
        <v>714</v>
      </c>
      <c r="D236" s="198">
        <v>42975</v>
      </c>
      <c r="E236" s="122" t="s">
        <v>23</v>
      </c>
      <c r="F236" s="122">
        <v>17128</v>
      </c>
      <c r="G236" s="126"/>
      <c r="H236" s="130" t="s">
        <v>1613</v>
      </c>
      <c r="I236" s="126"/>
      <c r="J236" s="126"/>
      <c r="K236" s="126"/>
      <c r="L236" s="126"/>
      <c r="M236" s="206">
        <v>0</v>
      </c>
      <c r="N236" s="206">
        <v>0</v>
      </c>
      <c r="O236" s="206">
        <v>0.01</v>
      </c>
      <c r="P236" s="206">
        <v>0</v>
      </c>
      <c r="Q236" s="126" t="s">
        <v>1331</v>
      </c>
    </row>
    <row r="237" spans="1:17" ht="63.75">
      <c r="A237" s="126" t="s">
        <v>621</v>
      </c>
      <c r="B237" s="126"/>
      <c r="C237" s="127" t="s">
        <v>715</v>
      </c>
      <c r="D237" s="198">
        <v>42976</v>
      </c>
      <c r="E237" s="122" t="s">
        <v>6</v>
      </c>
      <c r="F237" s="122">
        <v>896685</v>
      </c>
      <c r="G237" s="126"/>
      <c r="H237" s="130" t="s">
        <v>1614</v>
      </c>
      <c r="I237" s="126"/>
      <c r="J237" s="126"/>
      <c r="K237" s="126"/>
      <c r="L237" s="126"/>
      <c r="M237" s="206">
        <v>0</v>
      </c>
      <c r="N237" s="206">
        <v>7.23</v>
      </c>
      <c r="O237" s="206">
        <v>0</v>
      </c>
      <c r="P237" s="206">
        <v>49.6</v>
      </c>
      <c r="Q237" s="126" t="s">
        <v>1331</v>
      </c>
    </row>
    <row r="238" spans="1:17" ht="76.5">
      <c r="A238" s="126">
        <v>20</v>
      </c>
      <c r="B238" s="126"/>
      <c r="C238" s="127" t="s">
        <v>694</v>
      </c>
      <c r="D238" s="198">
        <v>42976</v>
      </c>
      <c r="E238" s="122" t="s">
        <v>17</v>
      </c>
      <c r="F238" s="122">
        <v>896678</v>
      </c>
      <c r="G238" s="126"/>
      <c r="H238" s="130" t="s">
        <v>1615</v>
      </c>
      <c r="I238" s="126"/>
      <c r="J238" s="126"/>
      <c r="K238" s="126"/>
      <c r="L238" s="126"/>
      <c r="M238" s="206">
        <v>7180.06</v>
      </c>
      <c r="N238" s="206">
        <v>0</v>
      </c>
      <c r="O238" s="206">
        <v>49255.21</v>
      </c>
      <c r="P238" s="206">
        <v>0</v>
      </c>
      <c r="Q238" s="126" t="s">
        <v>1331</v>
      </c>
    </row>
    <row r="239" spans="1:17" ht="51">
      <c r="A239" s="126" t="s">
        <v>620</v>
      </c>
      <c r="B239" s="126"/>
      <c r="C239" s="127" t="s">
        <v>714</v>
      </c>
      <c r="D239" s="198">
        <v>42978</v>
      </c>
      <c r="E239" s="122" t="s">
        <v>23</v>
      </c>
      <c r="F239" s="122">
        <v>17140</v>
      </c>
      <c r="G239" s="126"/>
      <c r="H239" s="130" t="s">
        <v>1616</v>
      </c>
      <c r="I239" s="126"/>
      <c r="J239" s="126"/>
      <c r="K239" s="126"/>
      <c r="L239" s="126"/>
      <c r="M239" s="206">
        <v>0</v>
      </c>
      <c r="N239" s="206">
        <v>0</v>
      </c>
      <c r="O239" s="206">
        <v>0</v>
      </c>
      <c r="P239" s="206">
        <v>0.01</v>
      </c>
      <c r="Q239" s="126" t="s">
        <v>1331</v>
      </c>
    </row>
    <row r="240" spans="1:17" ht="51">
      <c r="A240" s="126">
        <v>86</v>
      </c>
      <c r="B240" s="126"/>
      <c r="C240" s="127" t="s">
        <v>711</v>
      </c>
      <c r="D240" s="198">
        <v>42979</v>
      </c>
      <c r="E240" s="122" t="s">
        <v>6</v>
      </c>
      <c r="F240" s="122">
        <v>897142</v>
      </c>
      <c r="G240" s="126"/>
      <c r="H240" s="130" t="s">
        <v>1653</v>
      </c>
      <c r="I240" s="126"/>
      <c r="J240" s="126"/>
      <c r="K240" s="126"/>
      <c r="L240" s="126"/>
      <c r="M240" s="206">
        <v>0</v>
      </c>
      <c r="N240" s="206">
        <v>219569.82</v>
      </c>
      <c r="O240" s="206">
        <v>0</v>
      </c>
      <c r="P240" s="206">
        <v>1506248.97</v>
      </c>
      <c r="Q240" s="126" t="s">
        <v>1331</v>
      </c>
    </row>
    <row r="241" spans="1:17" ht="51">
      <c r="A241" s="126">
        <v>86</v>
      </c>
      <c r="B241" s="126"/>
      <c r="C241" s="127" t="s">
        <v>711</v>
      </c>
      <c r="D241" s="198">
        <v>42979</v>
      </c>
      <c r="E241" s="122" t="s">
        <v>11</v>
      </c>
      <c r="F241" s="122">
        <v>897142</v>
      </c>
      <c r="G241" s="126"/>
      <c r="H241" s="130" t="s">
        <v>1654</v>
      </c>
      <c r="I241" s="126"/>
      <c r="J241" s="126"/>
      <c r="K241" s="126"/>
      <c r="L241" s="126"/>
      <c r="M241" s="206">
        <v>7.29</v>
      </c>
      <c r="N241" s="206">
        <v>0</v>
      </c>
      <c r="O241" s="206">
        <v>50.01</v>
      </c>
      <c r="P241" s="206">
        <v>0</v>
      </c>
      <c r="Q241" s="126" t="s">
        <v>1331</v>
      </c>
    </row>
    <row r="242" spans="1:17" ht="51">
      <c r="A242" s="126" t="s">
        <v>620</v>
      </c>
      <c r="B242" s="126"/>
      <c r="C242" s="127" t="s">
        <v>714</v>
      </c>
      <c r="D242" s="198">
        <v>42979</v>
      </c>
      <c r="E242" s="122" t="s">
        <v>23</v>
      </c>
      <c r="F242" s="122">
        <v>17144</v>
      </c>
      <c r="G242" s="126"/>
      <c r="H242" s="130" t="s">
        <v>1655</v>
      </c>
      <c r="I242" s="126"/>
      <c r="J242" s="126"/>
      <c r="K242" s="126"/>
      <c r="L242" s="126"/>
      <c r="M242" s="206">
        <v>0</v>
      </c>
      <c r="N242" s="206">
        <v>0</v>
      </c>
      <c r="O242" s="206">
        <v>0.01</v>
      </c>
      <c r="P242" s="206">
        <v>0</v>
      </c>
      <c r="Q242" s="126" t="s">
        <v>1331</v>
      </c>
    </row>
    <row r="243" spans="1:17" ht="51">
      <c r="A243" s="126" t="s">
        <v>620</v>
      </c>
      <c r="B243" s="126"/>
      <c r="C243" s="127" t="s">
        <v>714</v>
      </c>
      <c r="D243" s="198">
        <v>42982</v>
      </c>
      <c r="E243" s="122" t="s">
        <v>23</v>
      </c>
      <c r="F243" s="122">
        <v>17148</v>
      </c>
      <c r="G243" s="126"/>
      <c r="H243" s="130" t="s">
        <v>1656</v>
      </c>
      <c r="I243" s="126"/>
      <c r="J243" s="126"/>
      <c r="K243" s="126"/>
      <c r="L243" s="126"/>
      <c r="M243" s="206">
        <v>0</v>
      </c>
      <c r="N243" s="206">
        <v>0</v>
      </c>
      <c r="O243" s="206">
        <v>0.01</v>
      </c>
      <c r="P243" s="206">
        <v>0</v>
      </c>
      <c r="Q243" s="126" t="s">
        <v>1331</v>
      </c>
    </row>
    <row r="244" spans="1:17" ht="51">
      <c r="A244" s="126" t="s">
        <v>620</v>
      </c>
      <c r="B244" s="126"/>
      <c r="C244" s="127" t="s">
        <v>714</v>
      </c>
      <c r="D244" s="198">
        <v>42983</v>
      </c>
      <c r="E244" s="122" t="s">
        <v>23</v>
      </c>
      <c r="F244" s="122">
        <v>17152</v>
      </c>
      <c r="G244" s="126"/>
      <c r="H244" s="130" t="s">
        <v>1657</v>
      </c>
      <c r="I244" s="126"/>
      <c r="J244" s="126"/>
      <c r="K244" s="126"/>
      <c r="L244" s="126"/>
      <c r="M244" s="206">
        <v>0</v>
      </c>
      <c r="N244" s="206">
        <v>0</v>
      </c>
      <c r="O244" s="206">
        <v>0.01</v>
      </c>
      <c r="P244" s="206">
        <v>0</v>
      </c>
      <c r="Q244" s="126" t="s">
        <v>1331</v>
      </c>
    </row>
    <row r="245" spans="1:17" ht="63.75">
      <c r="A245" s="126">
        <v>86</v>
      </c>
      <c r="B245" s="126"/>
      <c r="C245" s="127" t="s">
        <v>711</v>
      </c>
      <c r="D245" s="198">
        <v>42984</v>
      </c>
      <c r="E245" s="122" t="s">
        <v>6</v>
      </c>
      <c r="F245" s="122">
        <v>897390</v>
      </c>
      <c r="G245" s="126"/>
      <c r="H245" s="130" t="s">
        <v>1658</v>
      </c>
      <c r="I245" s="126"/>
      <c r="J245" s="126"/>
      <c r="K245" s="126"/>
      <c r="L245" s="126"/>
      <c r="M245" s="206">
        <v>0</v>
      </c>
      <c r="N245" s="206">
        <v>221568.81</v>
      </c>
      <c r="O245" s="206">
        <v>0</v>
      </c>
      <c r="P245" s="206">
        <v>1519962.04</v>
      </c>
      <c r="Q245" s="126" t="s">
        <v>1331</v>
      </c>
    </row>
    <row r="246" spans="1:17" ht="63.75">
      <c r="A246" s="126">
        <v>47</v>
      </c>
      <c r="B246" s="126"/>
      <c r="C246" s="127" t="s">
        <v>700</v>
      </c>
      <c r="D246" s="198">
        <v>42984</v>
      </c>
      <c r="E246" s="122" t="s">
        <v>3</v>
      </c>
      <c r="F246" s="122">
        <v>1537252</v>
      </c>
      <c r="G246" s="126"/>
      <c r="H246" s="130" t="s">
        <v>1659</v>
      </c>
      <c r="I246" s="126"/>
      <c r="J246" s="126"/>
      <c r="K246" s="126"/>
      <c r="L246" s="126"/>
      <c r="M246" s="206">
        <v>0</v>
      </c>
      <c r="N246" s="206">
        <v>33787</v>
      </c>
      <c r="O246" s="206">
        <v>0</v>
      </c>
      <c r="P246" s="206">
        <v>231778.82</v>
      </c>
      <c r="Q246" s="126" t="s">
        <v>1331</v>
      </c>
    </row>
    <row r="247" spans="1:17" ht="63.75">
      <c r="A247" s="126">
        <v>86</v>
      </c>
      <c r="B247" s="126"/>
      <c r="C247" s="127" t="s">
        <v>711</v>
      </c>
      <c r="D247" s="198">
        <v>42984</v>
      </c>
      <c r="E247" s="122" t="s">
        <v>11</v>
      </c>
      <c r="F247" s="122">
        <v>897390</v>
      </c>
      <c r="G247" s="126"/>
      <c r="H247" s="130" t="s">
        <v>1660</v>
      </c>
      <c r="I247" s="126"/>
      <c r="J247" s="126"/>
      <c r="K247" s="126"/>
      <c r="L247" s="126"/>
      <c r="M247" s="206">
        <v>7.29</v>
      </c>
      <c r="N247" s="206">
        <v>0</v>
      </c>
      <c r="O247" s="206">
        <v>50.01</v>
      </c>
      <c r="P247" s="206">
        <v>0</v>
      </c>
      <c r="Q247" s="126" t="s">
        <v>1331</v>
      </c>
    </row>
    <row r="248" spans="1:17" ht="51">
      <c r="A248" s="126" t="s">
        <v>620</v>
      </c>
      <c r="B248" s="126"/>
      <c r="C248" s="127" t="s">
        <v>714</v>
      </c>
      <c r="D248" s="198">
        <v>42985</v>
      </c>
      <c r="E248" s="122" t="s">
        <v>23</v>
      </c>
      <c r="F248" s="122">
        <v>17161</v>
      </c>
      <c r="G248" s="126"/>
      <c r="H248" s="130" t="s">
        <v>1661</v>
      </c>
      <c r="I248" s="126"/>
      <c r="J248" s="126"/>
      <c r="K248" s="126"/>
      <c r="L248" s="126"/>
      <c r="M248" s="206">
        <v>0</v>
      </c>
      <c r="N248" s="206">
        <v>0</v>
      </c>
      <c r="O248" s="206">
        <v>0</v>
      </c>
      <c r="P248" s="206">
        <v>0.01</v>
      </c>
      <c r="Q248" s="126" t="s">
        <v>1331</v>
      </c>
    </row>
    <row r="249" spans="1:17" ht="89.25">
      <c r="A249" s="126" t="s">
        <v>621</v>
      </c>
      <c r="B249" s="126"/>
      <c r="C249" s="127" t="s">
        <v>715</v>
      </c>
      <c r="D249" s="198">
        <v>42985</v>
      </c>
      <c r="E249" s="122" t="s">
        <v>13</v>
      </c>
      <c r="F249" s="122">
        <v>897478</v>
      </c>
      <c r="G249" s="126"/>
      <c r="H249" s="130" t="s">
        <v>1662</v>
      </c>
      <c r="I249" s="126"/>
      <c r="J249" s="126"/>
      <c r="K249" s="126"/>
      <c r="L249" s="126"/>
      <c r="M249" s="206">
        <v>96.03</v>
      </c>
      <c r="N249" s="206">
        <v>0</v>
      </c>
      <c r="O249" s="206">
        <v>658.77</v>
      </c>
      <c r="P249" s="206">
        <v>0</v>
      </c>
      <c r="Q249" s="126" t="s">
        <v>1331</v>
      </c>
    </row>
    <row r="250" spans="1:17" ht="51">
      <c r="A250" s="126" t="s">
        <v>621</v>
      </c>
      <c r="B250" s="126"/>
      <c r="C250" s="127" t="s">
        <v>715</v>
      </c>
      <c r="D250" s="198">
        <v>42989</v>
      </c>
      <c r="E250" s="122" t="s">
        <v>20</v>
      </c>
      <c r="F250" s="122">
        <v>9775</v>
      </c>
      <c r="G250" s="126"/>
      <c r="H250" s="130" t="s">
        <v>1663</v>
      </c>
      <c r="I250" s="126"/>
      <c r="J250" s="126"/>
      <c r="K250" s="126"/>
      <c r="L250" s="126"/>
      <c r="M250" s="206">
        <v>28356.86</v>
      </c>
      <c r="N250" s="206">
        <v>0</v>
      </c>
      <c r="O250" s="206">
        <v>194528.06</v>
      </c>
      <c r="P250" s="206">
        <v>0</v>
      </c>
      <c r="Q250" s="126" t="s">
        <v>1331</v>
      </c>
    </row>
    <row r="251" spans="1:17" ht="51">
      <c r="A251" s="126" t="s">
        <v>620</v>
      </c>
      <c r="B251" s="126"/>
      <c r="C251" s="127" t="s">
        <v>714</v>
      </c>
      <c r="D251" s="198">
        <v>42990</v>
      </c>
      <c r="E251" s="122" t="s">
        <v>23</v>
      </c>
      <c r="F251" s="122">
        <v>17174</v>
      </c>
      <c r="G251" s="126"/>
      <c r="H251" s="130" t="s">
        <v>1664</v>
      </c>
      <c r="I251" s="126"/>
      <c r="J251" s="126"/>
      <c r="K251" s="126"/>
      <c r="L251" s="126"/>
      <c r="M251" s="206">
        <v>0</v>
      </c>
      <c r="N251" s="206">
        <v>0</v>
      </c>
      <c r="O251" s="206">
        <v>0.01</v>
      </c>
      <c r="P251" s="206">
        <v>0</v>
      </c>
      <c r="Q251" s="126" t="s">
        <v>1331</v>
      </c>
    </row>
    <row r="252" spans="1:17" ht="51">
      <c r="A252" s="126">
        <v>30</v>
      </c>
      <c r="B252" s="126"/>
      <c r="C252" s="127" t="s">
        <v>696</v>
      </c>
      <c r="D252" s="198">
        <v>42992</v>
      </c>
      <c r="E252" s="122" t="s">
        <v>11</v>
      </c>
      <c r="F252" s="122">
        <v>898113</v>
      </c>
      <c r="G252" s="126"/>
      <c r="H252" s="130" t="s">
        <v>1665</v>
      </c>
      <c r="I252" s="126"/>
      <c r="J252" s="126"/>
      <c r="K252" s="126"/>
      <c r="L252" s="126"/>
      <c r="M252" s="206">
        <v>7.29</v>
      </c>
      <c r="N252" s="206">
        <v>0</v>
      </c>
      <c r="O252" s="206">
        <v>50.01</v>
      </c>
      <c r="P252" s="206">
        <v>0</v>
      </c>
      <c r="Q252" s="126" t="s">
        <v>1331</v>
      </c>
    </row>
    <row r="253" spans="1:17" ht="76.5">
      <c r="A253" s="126">
        <v>287</v>
      </c>
      <c r="B253" s="126"/>
      <c r="C253" s="127" t="s">
        <v>791</v>
      </c>
      <c r="D253" s="198">
        <v>42993</v>
      </c>
      <c r="E253" s="122" t="s">
        <v>6</v>
      </c>
      <c r="F253" s="122">
        <v>545850</v>
      </c>
      <c r="G253" s="126"/>
      <c r="H253" s="130" t="s">
        <v>1666</v>
      </c>
      <c r="I253" s="126"/>
      <c r="J253" s="126"/>
      <c r="K253" s="126"/>
      <c r="L253" s="126"/>
      <c r="M253" s="206">
        <v>0</v>
      </c>
      <c r="N253" s="206">
        <v>5500000</v>
      </c>
      <c r="O253" s="206">
        <v>0</v>
      </c>
      <c r="P253" s="206">
        <v>37730000</v>
      </c>
      <c r="Q253" s="126" t="s">
        <v>1331</v>
      </c>
    </row>
    <row r="254" spans="1:17" ht="76.5">
      <c r="A254" s="126">
        <v>291</v>
      </c>
      <c r="B254" s="126"/>
      <c r="C254" s="127" t="s">
        <v>795</v>
      </c>
      <c r="D254" s="198">
        <v>42996</v>
      </c>
      <c r="E254" s="122" t="s">
        <v>6</v>
      </c>
      <c r="F254" s="122">
        <v>547441</v>
      </c>
      <c r="G254" s="126"/>
      <c r="H254" s="130" t="s">
        <v>1667</v>
      </c>
      <c r="I254" s="126"/>
      <c r="J254" s="126"/>
      <c r="K254" s="126"/>
      <c r="L254" s="126"/>
      <c r="M254" s="206">
        <v>0</v>
      </c>
      <c r="N254" s="206">
        <v>3000000</v>
      </c>
      <c r="O254" s="206">
        <v>0</v>
      </c>
      <c r="P254" s="206">
        <v>20580000</v>
      </c>
      <c r="Q254" s="126" t="s">
        <v>1331</v>
      </c>
    </row>
    <row r="255" spans="1:17" ht="51">
      <c r="A255" s="126" t="s">
        <v>620</v>
      </c>
      <c r="B255" s="126"/>
      <c r="C255" s="127" t="s">
        <v>714</v>
      </c>
      <c r="D255" s="198">
        <v>42997</v>
      </c>
      <c r="E255" s="122" t="s">
        <v>3</v>
      </c>
      <c r="F255" s="122">
        <v>1541905</v>
      </c>
      <c r="G255" s="126"/>
      <c r="H255" s="130" t="s">
        <v>1668</v>
      </c>
      <c r="I255" s="126"/>
      <c r="J255" s="126"/>
      <c r="K255" s="126"/>
      <c r="L255" s="126"/>
      <c r="M255" s="206">
        <v>0</v>
      </c>
      <c r="N255" s="206">
        <v>15000</v>
      </c>
      <c r="O255" s="206">
        <v>0</v>
      </c>
      <c r="P255" s="206">
        <v>102900</v>
      </c>
      <c r="Q255" s="126" t="s">
        <v>1331</v>
      </c>
    </row>
    <row r="256" spans="1:17" ht="63.75">
      <c r="A256" s="126">
        <v>287</v>
      </c>
      <c r="B256" s="126"/>
      <c r="C256" s="127" t="s">
        <v>791</v>
      </c>
      <c r="D256" s="198">
        <v>42997</v>
      </c>
      <c r="E256" s="122" t="s">
        <v>6</v>
      </c>
      <c r="F256" s="122">
        <v>548035</v>
      </c>
      <c r="G256" s="126"/>
      <c r="H256" s="130" t="s">
        <v>1669</v>
      </c>
      <c r="I256" s="126"/>
      <c r="J256" s="126"/>
      <c r="K256" s="126"/>
      <c r="L256" s="126"/>
      <c r="M256" s="206">
        <v>0</v>
      </c>
      <c r="N256" s="206">
        <v>1242795</v>
      </c>
      <c r="O256" s="206">
        <v>0</v>
      </c>
      <c r="P256" s="206">
        <v>8525573.6999999993</v>
      </c>
      <c r="Q256" s="126" t="s">
        <v>1331</v>
      </c>
    </row>
    <row r="257" spans="1:17" ht="63.75">
      <c r="A257" s="126">
        <v>287</v>
      </c>
      <c r="B257" s="126"/>
      <c r="C257" s="127" t="s">
        <v>791</v>
      </c>
      <c r="D257" s="198">
        <v>42997</v>
      </c>
      <c r="E257" s="122" t="s">
        <v>6</v>
      </c>
      <c r="F257" s="122">
        <v>548036</v>
      </c>
      <c r="G257" s="126"/>
      <c r="H257" s="130" t="s">
        <v>1670</v>
      </c>
      <c r="I257" s="126"/>
      <c r="J257" s="126"/>
      <c r="K257" s="126"/>
      <c r="L257" s="126"/>
      <c r="M257" s="206">
        <v>0</v>
      </c>
      <c r="N257" s="206">
        <v>310698.75</v>
      </c>
      <c r="O257" s="206">
        <v>0</v>
      </c>
      <c r="P257" s="206">
        <v>2131393.4300000002</v>
      </c>
      <c r="Q257" s="126" t="s">
        <v>1331</v>
      </c>
    </row>
    <row r="258" spans="1:17" ht="63.75">
      <c r="A258" s="126" t="s">
        <v>621</v>
      </c>
      <c r="B258" s="126"/>
      <c r="C258" s="127" t="s">
        <v>715</v>
      </c>
      <c r="D258" s="198">
        <v>42998</v>
      </c>
      <c r="E258" s="122" t="s">
        <v>13</v>
      </c>
      <c r="F258" s="122">
        <v>898410</v>
      </c>
      <c r="G258" s="126"/>
      <c r="H258" s="130" t="s">
        <v>1671</v>
      </c>
      <c r="I258" s="126"/>
      <c r="J258" s="126"/>
      <c r="K258" s="126"/>
      <c r="L258" s="126"/>
      <c r="M258" s="206">
        <v>20</v>
      </c>
      <c r="N258" s="206">
        <v>0</v>
      </c>
      <c r="O258" s="206">
        <v>137.19999999999999</v>
      </c>
      <c r="P258" s="206">
        <v>0</v>
      </c>
      <c r="Q258" s="126" t="s">
        <v>1331</v>
      </c>
    </row>
    <row r="259" spans="1:17" ht="51">
      <c r="A259" s="126" t="s">
        <v>620</v>
      </c>
      <c r="B259" s="126"/>
      <c r="C259" s="127" t="s">
        <v>714</v>
      </c>
      <c r="D259" s="198">
        <v>42998</v>
      </c>
      <c r="E259" s="122" t="s">
        <v>23</v>
      </c>
      <c r="F259" s="122">
        <v>17199</v>
      </c>
      <c r="G259" s="126"/>
      <c r="H259" s="130" t="s">
        <v>1672</v>
      </c>
      <c r="I259" s="126"/>
      <c r="J259" s="126"/>
      <c r="K259" s="126"/>
      <c r="L259" s="126"/>
      <c r="M259" s="206">
        <v>0</v>
      </c>
      <c r="N259" s="206">
        <v>0</v>
      </c>
      <c r="O259" s="206">
        <v>0.01</v>
      </c>
      <c r="P259" s="206">
        <v>0</v>
      </c>
      <c r="Q259" s="126" t="s">
        <v>1331</v>
      </c>
    </row>
    <row r="260" spans="1:17" ht="51">
      <c r="A260" s="126" t="s">
        <v>620</v>
      </c>
      <c r="B260" s="126"/>
      <c r="C260" s="127" t="s">
        <v>714</v>
      </c>
      <c r="D260" s="198">
        <v>42999</v>
      </c>
      <c r="E260" s="122" t="s">
        <v>23</v>
      </c>
      <c r="F260" s="122">
        <v>17203</v>
      </c>
      <c r="G260" s="126"/>
      <c r="H260" s="130" t="s">
        <v>1673</v>
      </c>
      <c r="I260" s="126"/>
      <c r="J260" s="126"/>
      <c r="K260" s="126"/>
      <c r="L260" s="126"/>
      <c r="M260" s="206">
        <v>0</v>
      </c>
      <c r="N260" s="206">
        <v>0</v>
      </c>
      <c r="O260" s="206">
        <v>0</v>
      </c>
      <c r="P260" s="206">
        <v>0.01</v>
      </c>
      <c r="Q260" s="126" t="s">
        <v>1331</v>
      </c>
    </row>
    <row r="261" spans="1:17" ht="63.75">
      <c r="A261" s="126">
        <v>287</v>
      </c>
      <c r="B261" s="126"/>
      <c r="C261" s="127" t="s">
        <v>791</v>
      </c>
      <c r="D261" s="198">
        <v>42999</v>
      </c>
      <c r="E261" s="122" t="s">
        <v>6</v>
      </c>
      <c r="F261" s="122">
        <v>550237</v>
      </c>
      <c r="G261" s="126"/>
      <c r="H261" s="130" t="s">
        <v>1674</v>
      </c>
      <c r="I261" s="126"/>
      <c r="J261" s="126"/>
      <c r="K261" s="126"/>
      <c r="L261" s="126"/>
      <c r="M261" s="206">
        <v>0</v>
      </c>
      <c r="N261" s="206">
        <v>11155285.609999999</v>
      </c>
      <c r="O261" s="206">
        <v>0</v>
      </c>
      <c r="P261" s="206">
        <v>76525259.280000001</v>
      </c>
      <c r="Q261" s="126" t="s">
        <v>1331</v>
      </c>
    </row>
    <row r="262" spans="1:17" ht="63.75">
      <c r="A262" s="126">
        <v>287</v>
      </c>
      <c r="B262" s="126"/>
      <c r="C262" s="127" t="s">
        <v>791</v>
      </c>
      <c r="D262" s="198">
        <v>42999</v>
      </c>
      <c r="E262" s="122" t="s">
        <v>6</v>
      </c>
      <c r="F262" s="122">
        <v>550238</v>
      </c>
      <c r="G262" s="126"/>
      <c r="H262" s="130" t="s">
        <v>1675</v>
      </c>
      <c r="I262" s="126"/>
      <c r="J262" s="126"/>
      <c r="K262" s="126"/>
      <c r="L262" s="126"/>
      <c r="M262" s="206">
        <v>0</v>
      </c>
      <c r="N262" s="206">
        <v>3718428.54</v>
      </c>
      <c r="O262" s="206">
        <v>0</v>
      </c>
      <c r="P262" s="206">
        <v>25508419.780000001</v>
      </c>
      <c r="Q262" s="126" t="s">
        <v>1331</v>
      </c>
    </row>
    <row r="263" spans="1:17" ht="25.5">
      <c r="A263" s="126" t="s">
        <v>621</v>
      </c>
      <c r="B263" s="126"/>
      <c r="C263" s="127" t="s">
        <v>715</v>
      </c>
      <c r="D263" s="198">
        <v>42999</v>
      </c>
      <c r="E263" s="122" t="s">
        <v>13</v>
      </c>
      <c r="F263" s="122">
        <v>46221</v>
      </c>
      <c r="G263" s="126"/>
      <c r="H263" s="130" t="s">
        <v>1497</v>
      </c>
      <c r="I263" s="126"/>
      <c r="J263" s="126"/>
      <c r="K263" s="126"/>
      <c r="L263" s="126"/>
      <c r="M263" s="206">
        <v>80356.5</v>
      </c>
      <c r="N263" s="206">
        <v>0</v>
      </c>
      <c r="O263" s="206">
        <v>551245.59</v>
      </c>
      <c r="P263" s="206">
        <v>0</v>
      </c>
      <c r="Q263" s="126" t="s">
        <v>1331</v>
      </c>
    </row>
    <row r="264" spans="1:17" ht="89.25">
      <c r="A264" s="126" t="s">
        <v>621</v>
      </c>
      <c r="B264" s="126"/>
      <c r="C264" s="127" t="s">
        <v>715</v>
      </c>
      <c r="D264" s="198">
        <v>42999</v>
      </c>
      <c r="E264" s="122" t="s">
        <v>13</v>
      </c>
      <c r="F264" s="122">
        <v>898528</v>
      </c>
      <c r="G264" s="126"/>
      <c r="H264" s="130" t="s">
        <v>1676</v>
      </c>
      <c r="I264" s="126"/>
      <c r="J264" s="126"/>
      <c r="K264" s="126"/>
      <c r="L264" s="126"/>
      <c r="M264" s="206">
        <v>10</v>
      </c>
      <c r="N264" s="206">
        <v>0</v>
      </c>
      <c r="O264" s="206">
        <v>68.599999999999994</v>
      </c>
      <c r="P264" s="206">
        <v>0</v>
      </c>
      <c r="Q264" s="126" t="s">
        <v>1331</v>
      </c>
    </row>
    <row r="265" spans="1:17" ht="89.25">
      <c r="A265" s="126" t="s">
        <v>621</v>
      </c>
      <c r="B265" s="126"/>
      <c r="C265" s="127" t="s">
        <v>715</v>
      </c>
      <c r="D265" s="198">
        <v>42999</v>
      </c>
      <c r="E265" s="122" t="s">
        <v>20</v>
      </c>
      <c r="F265" s="122">
        <v>9833</v>
      </c>
      <c r="G265" s="126"/>
      <c r="H265" s="130" t="s">
        <v>1677</v>
      </c>
      <c r="I265" s="126"/>
      <c r="J265" s="126"/>
      <c r="K265" s="126"/>
      <c r="L265" s="126"/>
      <c r="M265" s="206">
        <v>2271967.79</v>
      </c>
      <c r="N265" s="206">
        <v>0</v>
      </c>
      <c r="O265" s="206">
        <v>15585699.039999999</v>
      </c>
      <c r="P265" s="206">
        <v>0</v>
      </c>
      <c r="Q265" s="126" t="s">
        <v>1331</v>
      </c>
    </row>
    <row r="266" spans="1:17" ht="89.25">
      <c r="A266" s="126" t="s">
        <v>621</v>
      </c>
      <c r="B266" s="126"/>
      <c r="C266" s="127" t="s">
        <v>715</v>
      </c>
      <c r="D266" s="198">
        <v>42999</v>
      </c>
      <c r="E266" s="122" t="s">
        <v>13</v>
      </c>
      <c r="F266" s="122">
        <v>898527</v>
      </c>
      <c r="G266" s="126"/>
      <c r="H266" s="130" t="s">
        <v>1678</v>
      </c>
      <c r="I266" s="126"/>
      <c r="J266" s="126"/>
      <c r="K266" s="126"/>
      <c r="L266" s="126"/>
      <c r="M266" s="206">
        <v>40</v>
      </c>
      <c r="N266" s="206">
        <v>0</v>
      </c>
      <c r="O266" s="206">
        <v>274.39999999999998</v>
      </c>
      <c r="P266" s="206">
        <v>0</v>
      </c>
      <c r="Q266" s="126" t="s">
        <v>1331</v>
      </c>
    </row>
    <row r="267" spans="1:17" ht="25.5">
      <c r="A267" s="126" t="s">
        <v>621</v>
      </c>
      <c r="B267" s="126"/>
      <c r="C267" s="127" t="s">
        <v>715</v>
      </c>
      <c r="D267" s="198">
        <v>42999</v>
      </c>
      <c r="E267" s="122" t="s">
        <v>13</v>
      </c>
      <c r="F267" s="122">
        <v>46224</v>
      </c>
      <c r="G267" s="126"/>
      <c r="H267" s="130" t="s">
        <v>1497</v>
      </c>
      <c r="I267" s="126"/>
      <c r="J267" s="126"/>
      <c r="K267" s="126"/>
      <c r="L267" s="126"/>
      <c r="M267" s="206">
        <v>3575.86</v>
      </c>
      <c r="N267" s="206">
        <v>0</v>
      </c>
      <c r="O267" s="206">
        <v>24530.400000000001</v>
      </c>
      <c r="P267" s="206">
        <v>0</v>
      </c>
      <c r="Q267" s="126" t="s">
        <v>1331</v>
      </c>
    </row>
    <row r="268" spans="1:17" ht="51">
      <c r="A268" s="126" t="s">
        <v>620</v>
      </c>
      <c r="B268" s="126"/>
      <c r="C268" s="127" t="s">
        <v>714</v>
      </c>
      <c r="D268" s="198">
        <v>43000</v>
      </c>
      <c r="E268" s="122" t="s">
        <v>23</v>
      </c>
      <c r="F268" s="122">
        <v>17207</v>
      </c>
      <c r="G268" s="126"/>
      <c r="H268" s="130" t="s">
        <v>1679</v>
      </c>
      <c r="I268" s="126"/>
      <c r="J268" s="126"/>
      <c r="K268" s="126"/>
      <c r="L268" s="126"/>
      <c r="M268" s="206">
        <v>0</v>
      </c>
      <c r="N268" s="206">
        <v>0</v>
      </c>
      <c r="O268" s="206">
        <v>0.02</v>
      </c>
      <c r="P268" s="206">
        <v>0</v>
      </c>
      <c r="Q268" s="126" t="s">
        <v>1331</v>
      </c>
    </row>
    <row r="269" spans="1:17" ht="63.75">
      <c r="A269" s="126">
        <v>20</v>
      </c>
      <c r="B269" s="126"/>
      <c r="C269" s="127" t="s">
        <v>694</v>
      </c>
      <c r="D269" s="198">
        <v>43003</v>
      </c>
      <c r="E269" s="122" t="s">
        <v>6</v>
      </c>
      <c r="F269" s="122">
        <v>898784</v>
      </c>
      <c r="G269" s="126"/>
      <c r="H269" s="130" t="s">
        <v>1680</v>
      </c>
      <c r="I269" s="126"/>
      <c r="J269" s="126"/>
      <c r="K269" s="126"/>
      <c r="L269" s="126"/>
      <c r="M269" s="206">
        <v>0</v>
      </c>
      <c r="N269" s="206">
        <v>15862.6</v>
      </c>
      <c r="O269" s="206">
        <v>0</v>
      </c>
      <c r="P269" s="206">
        <v>108817.44</v>
      </c>
      <c r="Q269" s="126" t="s">
        <v>1331</v>
      </c>
    </row>
    <row r="270" spans="1:17" ht="76.5">
      <c r="A270" s="126" t="s">
        <v>621</v>
      </c>
      <c r="B270" s="126"/>
      <c r="C270" s="127" t="s">
        <v>715</v>
      </c>
      <c r="D270" s="198">
        <v>43003</v>
      </c>
      <c r="E270" s="122" t="s">
        <v>6</v>
      </c>
      <c r="F270" s="122">
        <v>552491</v>
      </c>
      <c r="G270" s="126"/>
      <c r="H270" s="130" t="s">
        <v>1681</v>
      </c>
      <c r="I270" s="126"/>
      <c r="J270" s="126"/>
      <c r="K270" s="126"/>
      <c r="L270" s="126"/>
      <c r="M270" s="206">
        <v>0</v>
      </c>
      <c r="N270" s="206">
        <v>765930.16</v>
      </c>
      <c r="O270" s="206">
        <v>0</v>
      </c>
      <c r="P270" s="206">
        <v>5254280.9000000004</v>
      </c>
      <c r="Q270" s="126" t="s">
        <v>1331</v>
      </c>
    </row>
    <row r="271" spans="1:17" ht="51">
      <c r="A271" s="126" t="s">
        <v>621</v>
      </c>
      <c r="B271" s="126"/>
      <c r="C271" s="127" t="s">
        <v>715</v>
      </c>
      <c r="D271" s="198">
        <v>43003</v>
      </c>
      <c r="E271" s="122" t="s">
        <v>20</v>
      </c>
      <c r="F271" s="122">
        <v>9821</v>
      </c>
      <c r="G271" s="126"/>
      <c r="H271" s="130" t="s">
        <v>1682</v>
      </c>
      <c r="I271" s="126"/>
      <c r="J271" s="126"/>
      <c r="K271" s="126"/>
      <c r="L271" s="126"/>
      <c r="M271" s="206">
        <v>64079.44</v>
      </c>
      <c r="N271" s="206">
        <v>0</v>
      </c>
      <c r="O271" s="206">
        <v>439584.96</v>
      </c>
      <c r="P271" s="206">
        <v>0</v>
      </c>
      <c r="Q271" s="126" t="s">
        <v>1331</v>
      </c>
    </row>
    <row r="272" spans="1:17" ht="51">
      <c r="A272" s="126" t="s">
        <v>621</v>
      </c>
      <c r="B272" s="126"/>
      <c r="C272" s="127" t="s">
        <v>715</v>
      </c>
      <c r="D272" s="198">
        <v>43003</v>
      </c>
      <c r="E272" s="122" t="s">
        <v>20</v>
      </c>
      <c r="F272" s="122">
        <v>9766</v>
      </c>
      <c r="G272" s="126"/>
      <c r="H272" s="130" t="s">
        <v>1683</v>
      </c>
      <c r="I272" s="126"/>
      <c r="J272" s="126"/>
      <c r="K272" s="126"/>
      <c r="L272" s="126"/>
      <c r="M272" s="206">
        <v>24711.41</v>
      </c>
      <c r="N272" s="206">
        <v>0</v>
      </c>
      <c r="O272" s="206">
        <v>169520.27</v>
      </c>
      <c r="P272" s="206">
        <v>0</v>
      </c>
      <c r="Q272" s="126" t="s">
        <v>1331</v>
      </c>
    </row>
    <row r="273" spans="1:17" ht="63.75">
      <c r="A273" s="126" t="s">
        <v>621</v>
      </c>
      <c r="B273" s="126"/>
      <c r="C273" s="127" t="s">
        <v>715</v>
      </c>
      <c r="D273" s="198">
        <v>43003</v>
      </c>
      <c r="E273" s="122" t="s">
        <v>13</v>
      </c>
      <c r="F273" s="122">
        <v>898830</v>
      </c>
      <c r="G273" s="126"/>
      <c r="H273" s="130" t="s">
        <v>1684</v>
      </c>
      <c r="I273" s="126"/>
      <c r="J273" s="126"/>
      <c r="K273" s="126"/>
      <c r="L273" s="126"/>
      <c r="M273" s="206">
        <v>44.63</v>
      </c>
      <c r="N273" s="206">
        <v>0</v>
      </c>
      <c r="O273" s="206">
        <v>306.16000000000003</v>
      </c>
      <c r="P273" s="206">
        <v>0</v>
      </c>
      <c r="Q273" s="126" t="s">
        <v>1331</v>
      </c>
    </row>
    <row r="274" spans="1:17" ht="63.75">
      <c r="A274" s="126">
        <v>585</v>
      </c>
      <c r="B274" s="126"/>
      <c r="C274" s="127" t="s">
        <v>222</v>
      </c>
      <c r="D274" s="198">
        <v>43005</v>
      </c>
      <c r="E274" s="122" t="s">
        <v>6</v>
      </c>
      <c r="F274" s="122">
        <v>889502</v>
      </c>
      <c r="G274" s="126"/>
      <c r="H274" s="130" t="s">
        <v>1685</v>
      </c>
      <c r="I274" s="126"/>
      <c r="J274" s="126"/>
      <c r="K274" s="126"/>
      <c r="L274" s="126"/>
      <c r="M274" s="206">
        <v>0</v>
      </c>
      <c r="N274" s="206">
        <v>24799.97</v>
      </c>
      <c r="O274" s="206">
        <v>0</v>
      </c>
      <c r="P274" s="206">
        <v>170127.79</v>
      </c>
      <c r="Q274" s="126" t="s">
        <v>1331</v>
      </c>
    </row>
    <row r="275" spans="1:17" ht="51">
      <c r="A275" s="126" t="s">
        <v>620</v>
      </c>
      <c r="B275" s="126"/>
      <c r="C275" s="127" t="s">
        <v>714</v>
      </c>
      <c r="D275" s="198">
        <v>43006</v>
      </c>
      <c r="E275" s="122" t="s">
        <v>23</v>
      </c>
      <c r="F275" s="122">
        <v>17227</v>
      </c>
      <c r="G275" s="126"/>
      <c r="H275" s="130" t="s">
        <v>1686</v>
      </c>
      <c r="I275" s="126"/>
      <c r="J275" s="126"/>
      <c r="K275" s="126"/>
      <c r="L275" s="126"/>
      <c r="M275" s="206">
        <v>0</v>
      </c>
      <c r="N275" s="206">
        <v>0</v>
      </c>
      <c r="O275" s="206">
        <v>0</v>
      </c>
      <c r="P275" s="206">
        <v>0.01</v>
      </c>
      <c r="Q275" s="126" t="s">
        <v>1331</v>
      </c>
    </row>
    <row r="276" spans="1:17" ht="25.5">
      <c r="A276" s="126" t="s">
        <v>621</v>
      </c>
      <c r="B276" s="126"/>
      <c r="C276" s="127" t="s">
        <v>715</v>
      </c>
      <c r="D276" s="198">
        <v>43006</v>
      </c>
      <c r="E276" s="122" t="s">
        <v>13</v>
      </c>
      <c r="F276" s="122">
        <v>46261</v>
      </c>
      <c r="G276" s="126"/>
      <c r="H276" s="130" t="s">
        <v>1497</v>
      </c>
      <c r="I276" s="126"/>
      <c r="J276" s="126"/>
      <c r="K276" s="126"/>
      <c r="L276" s="126"/>
      <c r="M276" s="206">
        <v>32142.6</v>
      </c>
      <c r="N276" s="206">
        <v>0</v>
      </c>
      <c r="O276" s="206">
        <v>220498.24</v>
      </c>
      <c r="P276" s="206">
        <v>0</v>
      </c>
      <c r="Q276" s="126" t="s">
        <v>1331</v>
      </c>
    </row>
    <row r="277" spans="1:17" ht="25.5">
      <c r="A277" s="126" t="s">
        <v>621</v>
      </c>
      <c r="B277" s="126"/>
      <c r="C277" s="127" t="s">
        <v>715</v>
      </c>
      <c r="D277" s="198">
        <v>43006</v>
      </c>
      <c r="E277" s="122" t="s">
        <v>13</v>
      </c>
      <c r="F277" s="122">
        <v>46270</v>
      </c>
      <c r="G277" s="126"/>
      <c r="H277" s="130" t="s">
        <v>1497</v>
      </c>
      <c r="I277" s="126"/>
      <c r="J277" s="126"/>
      <c r="K277" s="126"/>
      <c r="L277" s="126"/>
      <c r="M277" s="206">
        <v>1430.35</v>
      </c>
      <c r="N277" s="206">
        <v>0</v>
      </c>
      <c r="O277" s="206">
        <v>9812.2000000000007</v>
      </c>
      <c r="P277" s="206">
        <v>0</v>
      </c>
      <c r="Q277" s="126" t="s">
        <v>1331</v>
      </c>
    </row>
    <row r="278" spans="1:17" ht="25.5">
      <c r="A278" s="126" t="s">
        <v>621</v>
      </c>
      <c r="B278" s="126"/>
      <c r="C278" s="127" t="s">
        <v>715</v>
      </c>
      <c r="D278" s="198">
        <v>43006</v>
      </c>
      <c r="E278" s="122" t="s">
        <v>13</v>
      </c>
      <c r="F278" s="122">
        <v>46267</v>
      </c>
      <c r="G278" s="126"/>
      <c r="H278" s="130" t="s">
        <v>1497</v>
      </c>
      <c r="I278" s="126"/>
      <c r="J278" s="126"/>
      <c r="K278" s="126"/>
      <c r="L278" s="126"/>
      <c r="M278" s="206">
        <v>32142.6</v>
      </c>
      <c r="N278" s="206">
        <v>0</v>
      </c>
      <c r="O278" s="206">
        <v>220498.24</v>
      </c>
      <c r="P278" s="206">
        <v>0</v>
      </c>
      <c r="Q278" s="126" t="s">
        <v>1331</v>
      </c>
    </row>
    <row r="279" spans="1:17" ht="25.5">
      <c r="A279" s="126" t="s">
        <v>621</v>
      </c>
      <c r="B279" s="126"/>
      <c r="C279" s="127" t="s">
        <v>715</v>
      </c>
      <c r="D279" s="198">
        <v>43006</v>
      </c>
      <c r="E279" s="122" t="s">
        <v>13</v>
      </c>
      <c r="F279" s="122">
        <v>46264</v>
      </c>
      <c r="G279" s="126"/>
      <c r="H279" s="130" t="s">
        <v>1497</v>
      </c>
      <c r="I279" s="126"/>
      <c r="J279" s="126"/>
      <c r="K279" s="126"/>
      <c r="L279" s="126"/>
      <c r="M279" s="206">
        <v>1430.35</v>
      </c>
      <c r="N279" s="206">
        <v>0</v>
      </c>
      <c r="O279" s="206">
        <v>9812.2000000000007</v>
      </c>
      <c r="P279" s="206">
        <v>0</v>
      </c>
      <c r="Q279" s="126" t="s">
        <v>1331</v>
      </c>
    </row>
    <row r="280" spans="1:17" ht="51">
      <c r="A280" s="126" t="s">
        <v>620</v>
      </c>
      <c r="B280" s="126"/>
      <c r="C280" s="127" t="s">
        <v>714</v>
      </c>
      <c r="D280" s="198">
        <v>43007</v>
      </c>
      <c r="E280" s="122" t="s">
        <v>23</v>
      </c>
      <c r="F280" s="122">
        <v>17231</v>
      </c>
      <c r="G280" s="126"/>
      <c r="H280" s="130" t="s">
        <v>1687</v>
      </c>
      <c r="I280" s="126"/>
      <c r="J280" s="126"/>
      <c r="K280" s="126"/>
      <c r="L280" s="126"/>
      <c r="M280" s="206">
        <v>0</v>
      </c>
      <c r="N280" s="206">
        <v>0</v>
      </c>
      <c r="O280" s="206">
        <v>0.01</v>
      </c>
      <c r="P280" s="206">
        <v>0</v>
      </c>
      <c r="Q280" s="126" t="s">
        <v>1331</v>
      </c>
    </row>
    <row r="281" spans="1:17" ht="51">
      <c r="A281" s="126" t="s">
        <v>620</v>
      </c>
      <c r="B281" s="126"/>
      <c r="C281" s="127" t="s">
        <v>714</v>
      </c>
      <c r="D281" s="198">
        <v>43010</v>
      </c>
      <c r="E281" s="122" t="s">
        <v>6</v>
      </c>
      <c r="F281" s="122">
        <v>72468</v>
      </c>
      <c r="G281" s="126"/>
      <c r="H281" s="130" t="s">
        <v>1307</v>
      </c>
      <c r="I281" s="126"/>
      <c r="J281" s="126"/>
      <c r="K281" s="126"/>
      <c r="L281" s="126"/>
      <c r="M281" s="206">
        <v>0</v>
      </c>
      <c r="N281" s="206">
        <v>2500</v>
      </c>
      <c r="O281" s="206">
        <v>0</v>
      </c>
      <c r="P281" s="206">
        <v>17150</v>
      </c>
      <c r="Q281" s="126" t="s">
        <v>1331</v>
      </c>
    </row>
    <row r="282" spans="1:17" ht="51">
      <c r="A282" s="126" t="s">
        <v>620</v>
      </c>
      <c r="B282" s="126"/>
      <c r="C282" s="127" t="s">
        <v>714</v>
      </c>
      <c r="D282" s="198">
        <v>43011</v>
      </c>
      <c r="E282" s="122" t="s">
        <v>23</v>
      </c>
      <c r="F282" s="122">
        <v>17239</v>
      </c>
      <c r="G282" s="126"/>
      <c r="H282" s="130" t="s">
        <v>1711</v>
      </c>
      <c r="I282" s="126"/>
      <c r="J282" s="126"/>
      <c r="K282" s="126"/>
      <c r="L282" s="126"/>
      <c r="M282" s="206">
        <v>0</v>
      </c>
      <c r="N282" s="206">
        <v>0</v>
      </c>
      <c r="O282" s="206">
        <v>0</v>
      </c>
      <c r="P282" s="206">
        <v>0.01</v>
      </c>
      <c r="Q282" s="126" t="s">
        <v>1331</v>
      </c>
    </row>
    <row r="283" spans="1:17" ht="63.75">
      <c r="A283" s="126" t="s">
        <v>621</v>
      </c>
      <c r="B283" s="126"/>
      <c r="C283" s="127" t="s">
        <v>715</v>
      </c>
      <c r="D283" s="198">
        <v>43011</v>
      </c>
      <c r="E283" s="122" t="s">
        <v>20</v>
      </c>
      <c r="F283" s="122">
        <v>899947</v>
      </c>
      <c r="G283" s="126"/>
      <c r="H283" s="130" t="s">
        <v>1712</v>
      </c>
      <c r="I283" s="126"/>
      <c r="J283" s="126"/>
      <c r="K283" s="126"/>
      <c r="L283" s="126"/>
      <c r="M283" s="206">
        <v>17114.71</v>
      </c>
      <c r="N283" s="206">
        <v>0</v>
      </c>
      <c r="O283" s="206">
        <v>117406.91</v>
      </c>
      <c r="P283" s="206">
        <v>0</v>
      </c>
      <c r="Q283" s="126" t="s">
        <v>1331</v>
      </c>
    </row>
    <row r="284" spans="1:17" ht="76.5">
      <c r="A284" s="126" t="s">
        <v>621</v>
      </c>
      <c r="B284" s="126"/>
      <c r="C284" s="127" t="s">
        <v>715</v>
      </c>
      <c r="D284" s="198">
        <v>43012</v>
      </c>
      <c r="E284" s="122" t="s">
        <v>6</v>
      </c>
      <c r="F284" s="122">
        <v>560392</v>
      </c>
      <c r="G284" s="126"/>
      <c r="H284" s="130" t="s">
        <v>1713</v>
      </c>
      <c r="I284" s="126"/>
      <c r="J284" s="126"/>
      <c r="K284" s="126"/>
      <c r="L284" s="126"/>
      <c r="M284" s="206">
        <v>0</v>
      </c>
      <c r="N284" s="206">
        <v>35000000</v>
      </c>
      <c r="O284" s="206">
        <v>0</v>
      </c>
      <c r="P284" s="206">
        <v>240100000</v>
      </c>
      <c r="Q284" s="126" t="s">
        <v>1331</v>
      </c>
    </row>
    <row r="285" spans="1:17" ht="76.5">
      <c r="A285" s="126" t="s">
        <v>621</v>
      </c>
      <c r="B285" s="126"/>
      <c r="C285" s="127" t="s">
        <v>715</v>
      </c>
      <c r="D285" s="198">
        <v>43013</v>
      </c>
      <c r="E285" s="122" t="s">
        <v>20</v>
      </c>
      <c r="F285" s="122">
        <v>9892</v>
      </c>
      <c r="G285" s="126"/>
      <c r="H285" s="130" t="s">
        <v>1714</v>
      </c>
      <c r="I285" s="126"/>
      <c r="J285" s="126"/>
      <c r="K285" s="126"/>
      <c r="L285" s="126"/>
      <c r="M285" s="206">
        <v>12808.24</v>
      </c>
      <c r="N285" s="206">
        <v>0</v>
      </c>
      <c r="O285" s="206">
        <v>87864.53</v>
      </c>
      <c r="P285" s="206">
        <v>0</v>
      </c>
      <c r="Q285" s="126" t="s">
        <v>1331</v>
      </c>
    </row>
    <row r="286" spans="1:17" ht="51">
      <c r="A286" s="126" t="s">
        <v>620</v>
      </c>
      <c r="B286" s="126"/>
      <c r="C286" s="127" t="s">
        <v>714</v>
      </c>
      <c r="D286" s="198">
        <v>43014</v>
      </c>
      <c r="E286" s="122" t="s">
        <v>23</v>
      </c>
      <c r="F286" s="122">
        <v>17253</v>
      </c>
      <c r="G286" s="126"/>
      <c r="H286" s="130" t="s">
        <v>1715</v>
      </c>
      <c r="I286" s="126"/>
      <c r="J286" s="126"/>
      <c r="K286" s="126"/>
      <c r="L286" s="126"/>
      <c r="M286" s="206">
        <v>0</v>
      </c>
      <c r="N286" s="206">
        <v>0</v>
      </c>
      <c r="O286" s="206">
        <v>0</v>
      </c>
      <c r="P286" s="206">
        <v>0.01</v>
      </c>
      <c r="Q286" s="126" t="s">
        <v>1331</v>
      </c>
    </row>
    <row r="287" spans="1:17" ht="76.5">
      <c r="A287" s="126" t="s">
        <v>621</v>
      </c>
      <c r="B287" s="126"/>
      <c r="C287" s="127" t="s">
        <v>715</v>
      </c>
      <c r="D287" s="198">
        <v>43018</v>
      </c>
      <c r="E287" s="122" t="s">
        <v>6</v>
      </c>
      <c r="F287" s="122">
        <v>565565</v>
      </c>
      <c r="G287" s="126"/>
      <c r="H287" s="130" t="s">
        <v>1716</v>
      </c>
      <c r="I287" s="126"/>
      <c r="J287" s="126"/>
      <c r="K287" s="126"/>
      <c r="L287" s="126"/>
      <c r="M287" s="206">
        <v>0</v>
      </c>
      <c r="N287" s="206">
        <v>3000000</v>
      </c>
      <c r="O287" s="206">
        <v>0</v>
      </c>
      <c r="P287" s="206">
        <v>20580000</v>
      </c>
      <c r="Q287" s="126" t="s">
        <v>1331</v>
      </c>
    </row>
    <row r="288" spans="1:17" ht="51">
      <c r="A288" s="126" t="s">
        <v>621</v>
      </c>
      <c r="B288" s="126"/>
      <c r="C288" s="127" t="s">
        <v>715</v>
      </c>
      <c r="D288" s="198">
        <v>43018</v>
      </c>
      <c r="E288" s="122" t="s">
        <v>20</v>
      </c>
      <c r="F288" s="122">
        <v>9927</v>
      </c>
      <c r="G288" s="126"/>
      <c r="H288" s="130" t="s">
        <v>1717</v>
      </c>
      <c r="I288" s="126"/>
      <c r="J288" s="126"/>
      <c r="K288" s="126"/>
      <c r="L288" s="126"/>
      <c r="M288" s="206">
        <v>62669.88</v>
      </c>
      <c r="N288" s="206">
        <v>0</v>
      </c>
      <c r="O288" s="206">
        <v>429915.38</v>
      </c>
      <c r="P288" s="206">
        <v>0</v>
      </c>
      <c r="Q288" s="126" t="s">
        <v>1331</v>
      </c>
    </row>
    <row r="289" spans="1:17" ht="51">
      <c r="A289" s="126" t="s">
        <v>621</v>
      </c>
      <c r="B289" s="126"/>
      <c r="C289" s="127" t="s">
        <v>715</v>
      </c>
      <c r="D289" s="198">
        <v>43018</v>
      </c>
      <c r="E289" s="122" t="s">
        <v>20</v>
      </c>
      <c r="F289" s="122">
        <v>9928</v>
      </c>
      <c r="G289" s="126"/>
      <c r="H289" s="130" t="s">
        <v>1718</v>
      </c>
      <c r="I289" s="126"/>
      <c r="J289" s="126"/>
      <c r="K289" s="126"/>
      <c r="L289" s="126"/>
      <c r="M289" s="206">
        <v>1566.78</v>
      </c>
      <c r="N289" s="206">
        <v>0</v>
      </c>
      <c r="O289" s="206">
        <v>10748.11</v>
      </c>
      <c r="P289" s="206">
        <v>0</v>
      </c>
      <c r="Q289" s="126" t="s">
        <v>1331</v>
      </c>
    </row>
    <row r="290" spans="1:17" ht="51">
      <c r="A290" s="126" t="s">
        <v>621</v>
      </c>
      <c r="B290" s="126"/>
      <c r="C290" s="127" t="s">
        <v>715</v>
      </c>
      <c r="D290" s="198">
        <v>43018</v>
      </c>
      <c r="E290" s="122" t="s">
        <v>20</v>
      </c>
      <c r="F290" s="122">
        <v>9900</v>
      </c>
      <c r="G290" s="126"/>
      <c r="H290" s="130" t="s">
        <v>1719</v>
      </c>
      <c r="I290" s="126"/>
      <c r="J290" s="126"/>
      <c r="K290" s="126"/>
      <c r="L290" s="126"/>
      <c r="M290" s="206">
        <v>69333.34</v>
      </c>
      <c r="N290" s="206">
        <v>0</v>
      </c>
      <c r="O290" s="206">
        <v>475626.71</v>
      </c>
      <c r="P290" s="206">
        <v>0</v>
      </c>
      <c r="Q290" s="126" t="s">
        <v>1331</v>
      </c>
    </row>
    <row r="291" spans="1:17" ht="51">
      <c r="A291" s="126" t="s">
        <v>620</v>
      </c>
      <c r="B291" s="126"/>
      <c r="C291" s="127" t="s">
        <v>714</v>
      </c>
      <c r="D291" s="198">
        <v>43019</v>
      </c>
      <c r="E291" s="122" t="s">
        <v>23</v>
      </c>
      <c r="F291" s="122">
        <v>17267</v>
      </c>
      <c r="G291" s="126"/>
      <c r="H291" s="130" t="s">
        <v>1720</v>
      </c>
      <c r="I291" s="126"/>
      <c r="J291" s="126"/>
      <c r="K291" s="126"/>
      <c r="L291" s="126"/>
      <c r="M291" s="206">
        <v>0</v>
      </c>
      <c r="N291" s="206">
        <v>0</v>
      </c>
      <c r="O291" s="206">
        <v>0</v>
      </c>
      <c r="P291" s="206">
        <v>0.02</v>
      </c>
      <c r="Q291" s="126" t="s">
        <v>1331</v>
      </c>
    </row>
    <row r="292" spans="1:17" ht="51">
      <c r="A292" s="126" t="s">
        <v>620</v>
      </c>
      <c r="B292" s="126"/>
      <c r="C292" s="127" t="s">
        <v>714</v>
      </c>
      <c r="D292" s="198">
        <v>43020</v>
      </c>
      <c r="E292" s="122" t="s">
        <v>23</v>
      </c>
      <c r="F292" s="122">
        <v>17271</v>
      </c>
      <c r="G292" s="126"/>
      <c r="H292" s="130" t="s">
        <v>1721</v>
      </c>
      <c r="I292" s="126"/>
      <c r="J292" s="126"/>
      <c r="K292" s="126"/>
      <c r="L292" s="126"/>
      <c r="M292" s="206">
        <v>0</v>
      </c>
      <c r="N292" s="206">
        <v>0</v>
      </c>
      <c r="O292" s="206">
        <v>0.01</v>
      </c>
      <c r="P292" s="206">
        <v>0</v>
      </c>
      <c r="Q292" s="126" t="s">
        <v>1331</v>
      </c>
    </row>
    <row r="293" spans="1:17" ht="76.5">
      <c r="A293" s="126" t="s">
        <v>620</v>
      </c>
      <c r="B293" s="126"/>
      <c r="C293" s="127" t="s">
        <v>714</v>
      </c>
      <c r="D293" s="198">
        <v>43020</v>
      </c>
      <c r="E293" s="122" t="s">
        <v>17</v>
      </c>
      <c r="F293" s="122">
        <v>900848</v>
      </c>
      <c r="G293" s="126"/>
      <c r="H293" s="130" t="s">
        <v>1722</v>
      </c>
      <c r="I293" s="126"/>
      <c r="J293" s="126"/>
      <c r="K293" s="126"/>
      <c r="L293" s="126"/>
      <c r="M293" s="206">
        <v>175202.84</v>
      </c>
      <c r="N293" s="206">
        <v>0</v>
      </c>
      <c r="O293" s="206">
        <v>1201891.48</v>
      </c>
      <c r="P293" s="206">
        <v>0</v>
      </c>
      <c r="Q293" s="126" t="s">
        <v>1331</v>
      </c>
    </row>
    <row r="294" spans="1:17" ht="51">
      <c r="A294" s="126" t="s">
        <v>620</v>
      </c>
      <c r="B294" s="126"/>
      <c r="C294" s="127" t="s">
        <v>714</v>
      </c>
      <c r="D294" s="198">
        <v>43021</v>
      </c>
      <c r="E294" s="122" t="s">
        <v>23</v>
      </c>
      <c r="F294" s="122">
        <v>17275</v>
      </c>
      <c r="G294" s="126"/>
      <c r="H294" s="130" t="s">
        <v>1723</v>
      </c>
      <c r="I294" s="126"/>
      <c r="J294" s="126"/>
      <c r="K294" s="126"/>
      <c r="L294" s="126"/>
      <c r="M294" s="206">
        <v>0</v>
      </c>
      <c r="N294" s="206">
        <v>0</v>
      </c>
      <c r="O294" s="206">
        <v>0</v>
      </c>
      <c r="P294" s="206">
        <v>0.01</v>
      </c>
      <c r="Q294" s="126" t="s">
        <v>1331</v>
      </c>
    </row>
    <row r="295" spans="1:17" ht="63.75">
      <c r="A295" s="126" t="s">
        <v>621</v>
      </c>
      <c r="B295" s="126"/>
      <c r="C295" s="127" t="s">
        <v>715</v>
      </c>
      <c r="D295" s="198">
        <v>43021</v>
      </c>
      <c r="E295" s="122" t="s">
        <v>13</v>
      </c>
      <c r="F295" s="122">
        <v>9952</v>
      </c>
      <c r="G295" s="126"/>
      <c r="H295" s="130" t="s">
        <v>1724</v>
      </c>
      <c r="I295" s="126"/>
      <c r="J295" s="126"/>
      <c r="K295" s="126"/>
      <c r="L295" s="126"/>
      <c r="M295" s="206">
        <v>390491.02</v>
      </c>
      <c r="N295" s="206">
        <v>0</v>
      </c>
      <c r="O295" s="206">
        <v>2678768.4</v>
      </c>
      <c r="P295" s="206">
        <v>0</v>
      </c>
      <c r="Q295" s="126" t="s">
        <v>1331</v>
      </c>
    </row>
    <row r="296" spans="1:17" ht="76.5">
      <c r="A296" s="126">
        <v>287</v>
      </c>
      <c r="B296" s="126"/>
      <c r="C296" s="127" t="s">
        <v>791</v>
      </c>
      <c r="D296" s="198">
        <v>43025</v>
      </c>
      <c r="E296" s="122" t="s">
        <v>6</v>
      </c>
      <c r="F296" s="122">
        <v>572372</v>
      </c>
      <c r="G296" s="126"/>
      <c r="H296" s="130" t="s">
        <v>1725</v>
      </c>
      <c r="I296" s="126"/>
      <c r="J296" s="126"/>
      <c r="K296" s="126"/>
      <c r="L296" s="126"/>
      <c r="M296" s="206">
        <v>0</v>
      </c>
      <c r="N296" s="206">
        <v>393488.8</v>
      </c>
      <c r="O296" s="206">
        <v>0</v>
      </c>
      <c r="P296" s="206">
        <v>2699333.17</v>
      </c>
      <c r="Q296" s="126" t="s">
        <v>1331</v>
      </c>
    </row>
    <row r="297" spans="1:17" ht="51">
      <c r="A297" s="126">
        <v>585</v>
      </c>
      <c r="B297" s="126"/>
      <c r="C297" s="127" t="s">
        <v>222</v>
      </c>
      <c r="D297" s="198">
        <v>43025</v>
      </c>
      <c r="E297" s="122" t="s">
        <v>6</v>
      </c>
      <c r="F297" s="122">
        <v>897234</v>
      </c>
      <c r="G297" s="126"/>
      <c r="H297" s="130" t="s">
        <v>1726</v>
      </c>
      <c r="I297" s="126"/>
      <c r="J297" s="126"/>
      <c r="K297" s="126"/>
      <c r="L297" s="126"/>
      <c r="M297" s="206">
        <v>0</v>
      </c>
      <c r="N297" s="206">
        <v>24799.97</v>
      </c>
      <c r="O297" s="206">
        <v>0</v>
      </c>
      <c r="P297" s="206">
        <v>170127.79</v>
      </c>
      <c r="Q297" s="126" t="s">
        <v>1331</v>
      </c>
    </row>
    <row r="298" spans="1:17" ht="51">
      <c r="A298" s="126" t="s">
        <v>620</v>
      </c>
      <c r="B298" s="126"/>
      <c r="C298" s="127" t="s">
        <v>714</v>
      </c>
      <c r="D298" s="198">
        <v>43025</v>
      </c>
      <c r="E298" s="122" t="s">
        <v>23</v>
      </c>
      <c r="F298" s="122">
        <v>17284</v>
      </c>
      <c r="G298" s="126"/>
      <c r="H298" s="130" t="s">
        <v>1727</v>
      </c>
      <c r="I298" s="126"/>
      <c r="J298" s="126"/>
      <c r="K298" s="126"/>
      <c r="L298" s="126"/>
      <c r="M298" s="206">
        <v>0</v>
      </c>
      <c r="N298" s="206">
        <v>0</v>
      </c>
      <c r="O298" s="206">
        <v>0.01</v>
      </c>
      <c r="P298" s="206">
        <v>0</v>
      </c>
      <c r="Q298" s="126" t="s">
        <v>1331</v>
      </c>
    </row>
    <row r="299" spans="1:17" ht="63.75">
      <c r="A299" s="126">
        <v>291</v>
      </c>
      <c r="B299" s="126"/>
      <c r="C299" s="127" t="s">
        <v>795</v>
      </c>
      <c r="D299" s="198">
        <v>43027</v>
      </c>
      <c r="E299" s="122" t="s">
        <v>6</v>
      </c>
      <c r="F299" s="122">
        <v>573861</v>
      </c>
      <c r="G299" s="126"/>
      <c r="H299" s="130" t="s">
        <v>1728</v>
      </c>
      <c r="I299" s="126"/>
      <c r="J299" s="126"/>
      <c r="K299" s="126"/>
      <c r="L299" s="126"/>
      <c r="M299" s="206">
        <v>0</v>
      </c>
      <c r="N299" s="206">
        <v>4600000</v>
      </c>
      <c r="O299" s="206">
        <v>0</v>
      </c>
      <c r="P299" s="206">
        <v>31556000</v>
      </c>
      <c r="Q299" s="126" t="s">
        <v>1331</v>
      </c>
    </row>
    <row r="300" spans="1:17" ht="63.75">
      <c r="A300" s="126">
        <v>291</v>
      </c>
      <c r="B300" s="126"/>
      <c r="C300" s="127" t="s">
        <v>795</v>
      </c>
      <c r="D300" s="198">
        <v>43027</v>
      </c>
      <c r="E300" s="122" t="s">
        <v>6</v>
      </c>
      <c r="F300" s="122">
        <v>573860</v>
      </c>
      <c r="G300" s="126"/>
      <c r="H300" s="130" t="s">
        <v>1729</v>
      </c>
      <c r="I300" s="126"/>
      <c r="J300" s="126"/>
      <c r="K300" s="126"/>
      <c r="L300" s="126"/>
      <c r="M300" s="206">
        <v>0</v>
      </c>
      <c r="N300" s="206">
        <v>18400000</v>
      </c>
      <c r="O300" s="206">
        <v>0</v>
      </c>
      <c r="P300" s="206">
        <v>126224000</v>
      </c>
      <c r="Q300" s="126" t="s">
        <v>1331</v>
      </c>
    </row>
    <row r="301" spans="1:17" ht="25.5">
      <c r="A301" s="126" t="s">
        <v>621</v>
      </c>
      <c r="B301" s="126"/>
      <c r="C301" s="127" t="s">
        <v>715</v>
      </c>
      <c r="D301" s="198">
        <v>43027</v>
      </c>
      <c r="E301" s="122" t="s">
        <v>13</v>
      </c>
      <c r="F301" s="122">
        <v>46327</v>
      </c>
      <c r="G301" s="126"/>
      <c r="H301" s="130" t="s">
        <v>1497</v>
      </c>
      <c r="I301" s="126"/>
      <c r="J301" s="126"/>
      <c r="K301" s="126"/>
      <c r="L301" s="126"/>
      <c r="M301" s="206">
        <v>50892.45</v>
      </c>
      <c r="N301" s="206">
        <v>0</v>
      </c>
      <c r="O301" s="206">
        <v>349122.21</v>
      </c>
      <c r="P301" s="206">
        <v>0</v>
      </c>
      <c r="Q301" s="126" t="s">
        <v>1331</v>
      </c>
    </row>
    <row r="302" spans="1:17" ht="25.5">
      <c r="A302" s="126" t="s">
        <v>621</v>
      </c>
      <c r="B302" s="126"/>
      <c r="C302" s="127" t="s">
        <v>715</v>
      </c>
      <c r="D302" s="198">
        <v>43027</v>
      </c>
      <c r="E302" s="122" t="s">
        <v>13</v>
      </c>
      <c r="F302" s="122">
        <v>46324</v>
      </c>
      <c r="G302" s="126"/>
      <c r="H302" s="130" t="s">
        <v>1497</v>
      </c>
      <c r="I302" s="126"/>
      <c r="J302" s="126"/>
      <c r="K302" s="126"/>
      <c r="L302" s="126"/>
      <c r="M302" s="206">
        <v>595.98</v>
      </c>
      <c r="N302" s="206">
        <v>0</v>
      </c>
      <c r="O302" s="206">
        <v>4088.42</v>
      </c>
      <c r="P302" s="206">
        <v>0</v>
      </c>
      <c r="Q302" s="126" t="s">
        <v>1331</v>
      </c>
    </row>
    <row r="303" spans="1:17" ht="25.5">
      <c r="A303" s="126" t="s">
        <v>621</v>
      </c>
      <c r="B303" s="126"/>
      <c r="C303" s="127" t="s">
        <v>715</v>
      </c>
      <c r="D303" s="198">
        <v>43027</v>
      </c>
      <c r="E303" s="122" t="s">
        <v>13</v>
      </c>
      <c r="F303" s="122">
        <v>46321</v>
      </c>
      <c r="G303" s="126"/>
      <c r="H303" s="130" t="s">
        <v>1497</v>
      </c>
      <c r="I303" s="126"/>
      <c r="J303" s="126"/>
      <c r="K303" s="126"/>
      <c r="L303" s="126"/>
      <c r="M303" s="206">
        <v>13392.75</v>
      </c>
      <c r="N303" s="206">
        <v>0</v>
      </c>
      <c r="O303" s="206">
        <v>91874.27</v>
      </c>
      <c r="P303" s="206">
        <v>0</v>
      </c>
      <c r="Q303" s="126" t="s">
        <v>1331</v>
      </c>
    </row>
    <row r="304" spans="1:17" ht="25.5">
      <c r="A304" s="126" t="s">
        <v>621</v>
      </c>
      <c r="B304" s="126"/>
      <c r="C304" s="127" t="s">
        <v>715</v>
      </c>
      <c r="D304" s="198">
        <v>43027</v>
      </c>
      <c r="E304" s="122" t="s">
        <v>13</v>
      </c>
      <c r="F304" s="122">
        <v>46330</v>
      </c>
      <c r="G304" s="126"/>
      <c r="H304" s="130" t="s">
        <v>1497</v>
      </c>
      <c r="I304" s="126"/>
      <c r="J304" s="126"/>
      <c r="K304" s="126"/>
      <c r="L304" s="126"/>
      <c r="M304" s="206">
        <v>2264.71</v>
      </c>
      <c r="N304" s="206">
        <v>0</v>
      </c>
      <c r="O304" s="206">
        <v>15535.91</v>
      </c>
      <c r="P304" s="206">
        <v>0</v>
      </c>
      <c r="Q304" s="126" t="s">
        <v>1331</v>
      </c>
    </row>
    <row r="305" spans="1:17" ht="76.5">
      <c r="A305" s="126">
        <v>287</v>
      </c>
      <c r="B305" s="126"/>
      <c r="C305" s="127" t="s">
        <v>791</v>
      </c>
      <c r="D305" s="198">
        <v>43031</v>
      </c>
      <c r="E305" s="122" t="s">
        <v>6</v>
      </c>
      <c r="F305" s="122">
        <v>576816</v>
      </c>
      <c r="G305" s="126"/>
      <c r="H305" s="130" t="s">
        <v>1730</v>
      </c>
      <c r="I305" s="126"/>
      <c r="J305" s="126"/>
      <c r="K305" s="126"/>
      <c r="L305" s="126"/>
      <c r="M305" s="206">
        <v>0</v>
      </c>
      <c r="N305" s="206">
        <v>6000000</v>
      </c>
      <c r="O305" s="206">
        <v>0</v>
      </c>
      <c r="P305" s="206">
        <v>41160000</v>
      </c>
      <c r="Q305" s="126" t="s">
        <v>1331</v>
      </c>
    </row>
    <row r="306" spans="1:17" ht="51">
      <c r="A306" s="126">
        <v>287</v>
      </c>
      <c r="B306" s="126"/>
      <c r="C306" s="127" t="s">
        <v>791</v>
      </c>
      <c r="D306" s="198">
        <v>43031</v>
      </c>
      <c r="E306" s="122" t="s">
        <v>6</v>
      </c>
      <c r="F306" s="122">
        <v>576953</v>
      </c>
      <c r="G306" s="126"/>
      <c r="H306" s="130" t="s">
        <v>1731</v>
      </c>
      <c r="I306" s="126"/>
      <c r="J306" s="126"/>
      <c r="K306" s="126"/>
      <c r="L306" s="126"/>
      <c r="M306" s="206">
        <v>0</v>
      </c>
      <c r="N306" s="206">
        <v>890394.49</v>
      </c>
      <c r="O306" s="206">
        <v>0</v>
      </c>
      <c r="P306" s="206">
        <v>6108106.2000000002</v>
      </c>
      <c r="Q306" s="126" t="s">
        <v>1331</v>
      </c>
    </row>
    <row r="307" spans="1:17" ht="51">
      <c r="A307" s="126" t="s">
        <v>620</v>
      </c>
      <c r="B307" s="126"/>
      <c r="C307" s="127" t="s">
        <v>714</v>
      </c>
      <c r="D307" s="198">
        <v>43032</v>
      </c>
      <c r="E307" s="122" t="s">
        <v>23</v>
      </c>
      <c r="F307" s="122">
        <v>17305</v>
      </c>
      <c r="G307" s="126"/>
      <c r="H307" s="130" t="s">
        <v>1732</v>
      </c>
      <c r="I307" s="126"/>
      <c r="J307" s="126"/>
      <c r="K307" s="126"/>
      <c r="L307" s="126"/>
      <c r="M307" s="206">
        <v>0</v>
      </c>
      <c r="N307" s="206">
        <v>0</v>
      </c>
      <c r="O307" s="206">
        <v>0</v>
      </c>
      <c r="P307" s="206">
        <v>0.01</v>
      </c>
      <c r="Q307" s="126" t="s">
        <v>1331</v>
      </c>
    </row>
    <row r="308" spans="1:17" ht="76.5">
      <c r="A308" s="126">
        <v>291</v>
      </c>
      <c r="B308" s="126"/>
      <c r="C308" s="127" t="s">
        <v>795</v>
      </c>
      <c r="D308" s="198">
        <v>43033</v>
      </c>
      <c r="E308" s="122" t="s">
        <v>6</v>
      </c>
      <c r="F308" s="122">
        <v>578600</v>
      </c>
      <c r="G308" s="126"/>
      <c r="H308" s="130" t="s">
        <v>1733</v>
      </c>
      <c r="I308" s="126"/>
      <c r="J308" s="126"/>
      <c r="K308" s="126"/>
      <c r="L308" s="126"/>
      <c r="M308" s="206">
        <v>0</v>
      </c>
      <c r="N308" s="206">
        <v>2000000</v>
      </c>
      <c r="O308" s="206">
        <v>0</v>
      </c>
      <c r="P308" s="206">
        <v>13720000</v>
      </c>
      <c r="Q308" s="126" t="s">
        <v>1331</v>
      </c>
    </row>
    <row r="309" spans="1:17" ht="63.75">
      <c r="A309" s="126" t="s">
        <v>621</v>
      </c>
      <c r="B309" s="126"/>
      <c r="C309" s="127" t="s">
        <v>715</v>
      </c>
      <c r="D309" s="198">
        <v>43034</v>
      </c>
      <c r="E309" s="122" t="s">
        <v>6</v>
      </c>
      <c r="F309" s="122">
        <v>580524</v>
      </c>
      <c r="G309" s="126"/>
      <c r="H309" s="130" t="s">
        <v>1734</v>
      </c>
      <c r="I309" s="126"/>
      <c r="J309" s="126"/>
      <c r="K309" s="126"/>
      <c r="L309" s="126"/>
      <c r="M309" s="206">
        <v>0</v>
      </c>
      <c r="N309" s="206">
        <v>80000</v>
      </c>
      <c r="O309" s="206">
        <v>0</v>
      </c>
      <c r="P309" s="206">
        <v>548800</v>
      </c>
      <c r="Q309" s="126" t="s">
        <v>1331</v>
      </c>
    </row>
    <row r="310" spans="1:17" ht="63.75">
      <c r="A310" s="126" t="s">
        <v>621</v>
      </c>
      <c r="B310" s="126"/>
      <c r="C310" s="127" t="s">
        <v>715</v>
      </c>
      <c r="D310" s="198">
        <v>43034</v>
      </c>
      <c r="E310" s="122" t="s">
        <v>6</v>
      </c>
      <c r="F310" s="122">
        <v>580523</v>
      </c>
      <c r="G310" s="126"/>
      <c r="H310" s="130" t="s">
        <v>1735</v>
      </c>
      <c r="I310" s="126"/>
      <c r="J310" s="126"/>
      <c r="K310" s="126"/>
      <c r="L310" s="126"/>
      <c r="M310" s="206">
        <v>0</v>
      </c>
      <c r="N310" s="206">
        <v>320000</v>
      </c>
      <c r="O310" s="206">
        <v>0</v>
      </c>
      <c r="P310" s="206">
        <v>2195200</v>
      </c>
      <c r="Q310" s="126" t="s">
        <v>1331</v>
      </c>
    </row>
    <row r="311" spans="1:17" ht="51">
      <c r="A311" s="126" t="s">
        <v>620</v>
      </c>
      <c r="B311" s="126"/>
      <c r="C311" s="127" t="s">
        <v>714</v>
      </c>
      <c r="D311" s="198">
        <v>43035</v>
      </c>
      <c r="E311" s="122" t="s">
        <v>23</v>
      </c>
      <c r="F311" s="122">
        <v>17318</v>
      </c>
      <c r="G311" s="126"/>
      <c r="H311" s="130" t="s">
        <v>1736</v>
      </c>
      <c r="I311" s="126"/>
      <c r="J311" s="126"/>
      <c r="K311" s="126"/>
      <c r="L311" s="126"/>
      <c r="M311" s="206">
        <v>0</v>
      </c>
      <c r="N311" s="206">
        <v>0</v>
      </c>
      <c r="O311" s="206">
        <v>0</v>
      </c>
      <c r="P311" s="206">
        <v>0.03</v>
      </c>
      <c r="Q311" s="126" t="s">
        <v>1331</v>
      </c>
    </row>
    <row r="312" spans="1:17" ht="51">
      <c r="A312" s="126" t="s">
        <v>620</v>
      </c>
      <c r="B312" s="126"/>
      <c r="C312" s="127" t="s">
        <v>714</v>
      </c>
      <c r="D312" s="198">
        <v>43035</v>
      </c>
      <c r="E312" s="122" t="s">
        <v>3</v>
      </c>
      <c r="F312" s="122">
        <v>1555397</v>
      </c>
      <c r="G312" s="126"/>
      <c r="H312" s="130" t="s">
        <v>1737</v>
      </c>
      <c r="I312" s="126"/>
      <c r="J312" s="126"/>
      <c r="K312" s="126"/>
      <c r="L312" s="126"/>
      <c r="M312" s="206">
        <v>0</v>
      </c>
      <c r="N312" s="206">
        <v>15000</v>
      </c>
      <c r="O312" s="206">
        <v>0</v>
      </c>
      <c r="P312" s="206">
        <v>102900</v>
      </c>
      <c r="Q312" s="126" t="s">
        <v>1331</v>
      </c>
    </row>
    <row r="313" spans="1:17" ht="63.75">
      <c r="A313" s="126">
        <v>47</v>
      </c>
      <c r="B313" s="126"/>
      <c r="C313" s="127" t="s">
        <v>700</v>
      </c>
      <c r="D313" s="198">
        <v>43035</v>
      </c>
      <c r="E313" s="122" t="s">
        <v>6</v>
      </c>
      <c r="F313" s="122">
        <v>581872</v>
      </c>
      <c r="G313" s="126"/>
      <c r="H313" s="130" t="s">
        <v>1738</v>
      </c>
      <c r="I313" s="126"/>
      <c r="J313" s="126"/>
      <c r="K313" s="126"/>
      <c r="L313" s="126"/>
      <c r="M313" s="206">
        <v>0</v>
      </c>
      <c r="N313" s="206">
        <v>1253789.47</v>
      </c>
      <c r="O313" s="206">
        <v>0</v>
      </c>
      <c r="P313" s="206">
        <v>8600995.7599999998</v>
      </c>
      <c r="Q313" s="126" t="s">
        <v>1331</v>
      </c>
    </row>
    <row r="314" spans="1:17" ht="25.5">
      <c r="A314" s="126" t="s">
        <v>621</v>
      </c>
      <c r="B314" s="126"/>
      <c r="C314" s="127" t="s">
        <v>715</v>
      </c>
      <c r="D314" s="198">
        <v>43035</v>
      </c>
      <c r="E314" s="122" t="s">
        <v>13</v>
      </c>
      <c r="F314" s="122">
        <v>46342</v>
      </c>
      <c r="G314" s="126"/>
      <c r="H314" s="130" t="s">
        <v>1497</v>
      </c>
      <c r="I314" s="126"/>
      <c r="J314" s="126"/>
      <c r="K314" s="126"/>
      <c r="L314" s="126"/>
      <c r="M314" s="206">
        <v>34821.15</v>
      </c>
      <c r="N314" s="206">
        <v>0</v>
      </c>
      <c r="O314" s="206">
        <v>238873.09</v>
      </c>
      <c r="P314" s="206">
        <v>0</v>
      </c>
      <c r="Q314" s="126" t="s">
        <v>1331</v>
      </c>
    </row>
    <row r="315" spans="1:17" ht="25.5">
      <c r="A315" s="126" t="s">
        <v>621</v>
      </c>
      <c r="B315" s="126"/>
      <c r="C315" s="127" t="s">
        <v>715</v>
      </c>
      <c r="D315" s="198">
        <v>43035</v>
      </c>
      <c r="E315" s="122" t="s">
        <v>13</v>
      </c>
      <c r="F315" s="122">
        <v>46345</v>
      </c>
      <c r="G315" s="126"/>
      <c r="H315" s="130" t="s">
        <v>1497</v>
      </c>
      <c r="I315" s="126"/>
      <c r="J315" s="126"/>
      <c r="K315" s="126"/>
      <c r="L315" s="126"/>
      <c r="M315" s="206">
        <v>1549.54</v>
      </c>
      <c r="N315" s="206">
        <v>0</v>
      </c>
      <c r="O315" s="206">
        <v>10629.84</v>
      </c>
      <c r="P315" s="206">
        <v>0</v>
      </c>
      <c r="Q315" s="126" t="s">
        <v>1331</v>
      </c>
    </row>
    <row r="316" spans="1:17" ht="76.5">
      <c r="A316" s="126">
        <v>291</v>
      </c>
      <c r="B316" s="126"/>
      <c r="C316" s="127" t="s">
        <v>795</v>
      </c>
      <c r="D316" s="198">
        <v>43038</v>
      </c>
      <c r="E316" s="122" t="s">
        <v>6</v>
      </c>
      <c r="F316" s="122">
        <v>583101</v>
      </c>
      <c r="G316" s="126"/>
      <c r="H316" s="130" t="s">
        <v>1739</v>
      </c>
      <c r="I316" s="126"/>
      <c r="J316" s="126"/>
      <c r="K316" s="126"/>
      <c r="L316" s="126"/>
      <c r="M316" s="206">
        <v>0</v>
      </c>
      <c r="N316" s="206">
        <v>2183202.8199999998</v>
      </c>
      <c r="O316" s="206">
        <v>0</v>
      </c>
      <c r="P316" s="206">
        <v>14976771.35</v>
      </c>
      <c r="Q316" s="126" t="s">
        <v>1331</v>
      </c>
    </row>
    <row r="317" spans="1:17" ht="63.75">
      <c r="A317" s="126">
        <v>47</v>
      </c>
      <c r="B317" s="126"/>
      <c r="C317" s="127" t="s">
        <v>700</v>
      </c>
      <c r="D317" s="198">
        <v>43038</v>
      </c>
      <c r="E317" s="122" t="s">
        <v>6</v>
      </c>
      <c r="F317" s="122">
        <v>583097</v>
      </c>
      <c r="G317" s="126"/>
      <c r="H317" s="130" t="s">
        <v>1740</v>
      </c>
      <c r="I317" s="126"/>
      <c r="J317" s="126"/>
      <c r="K317" s="126"/>
      <c r="L317" s="126"/>
      <c r="M317" s="206">
        <v>0</v>
      </c>
      <c r="N317" s="206">
        <v>1340348.72</v>
      </c>
      <c r="O317" s="206">
        <v>0</v>
      </c>
      <c r="P317" s="206">
        <v>9194792.2200000007</v>
      </c>
      <c r="Q317" s="126" t="s">
        <v>1331</v>
      </c>
    </row>
    <row r="318" spans="1:17" ht="102">
      <c r="A318" s="126" t="s">
        <v>620</v>
      </c>
      <c r="B318" s="126"/>
      <c r="C318" s="127" t="s">
        <v>714</v>
      </c>
      <c r="D318" s="198">
        <v>43038</v>
      </c>
      <c r="E318" s="122" t="s">
        <v>6</v>
      </c>
      <c r="F318" s="122">
        <v>902586</v>
      </c>
      <c r="G318" s="126"/>
      <c r="H318" s="130" t="s">
        <v>1741</v>
      </c>
      <c r="I318" s="126"/>
      <c r="J318" s="126"/>
      <c r="K318" s="126"/>
      <c r="L318" s="126"/>
      <c r="M318" s="206">
        <v>0</v>
      </c>
      <c r="N318" s="206">
        <v>90819.26</v>
      </c>
      <c r="O318" s="206">
        <v>0</v>
      </c>
      <c r="P318" s="206">
        <v>623020.12</v>
      </c>
      <c r="Q318" s="126" t="s">
        <v>1331</v>
      </c>
    </row>
    <row r="319" spans="1:17" ht="51">
      <c r="A319" s="126" t="s">
        <v>620</v>
      </c>
      <c r="B319" s="126"/>
      <c r="C319" s="127" t="s">
        <v>714</v>
      </c>
      <c r="D319" s="198">
        <v>43038</v>
      </c>
      <c r="E319" s="122" t="s">
        <v>23</v>
      </c>
      <c r="F319" s="122">
        <v>17323</v>
      </c>
      <c r="G319" s="126"/>
      <c r="H319" s="130" t="s">
        <v>1742</v>
      </c>
      <c r="I319" s="126"/>
      <c r="J319" s="126"/>
      <c r="K319" s="126"/>
      <c r="L319" s="126"/>
      <c r="M319" s="206">
        <v>0</v>
      </c>
      <c r="N319" s="206">
        <v>0</v>
      </c>
      <c r="O319" s="206">
        <v>0.01</v>
      </c>
      <c r="P319" s="206">
        <v>0</v>
      </c>
      <c r="Q319" s="126" t="s">
        <v>1331</v>
      </c>
    </row>
    <row r="320" spans="1:17" ht="51">
      <c r="A320" s="126" t="s">
        <v>620</v>
      </c>
      <c r="B320" s="126"/>
      <c r="C320" s="127" t="s">
        <v>714</v>
      </c>
      <c r="D320" s="198">
        <v>43039</v>
      </c>
      <c r="E320" s="122" t="s">
        <v>23</v>
      </c>
      <c r="F320" s="122">
        <v>17327</v>
      </c>
      <c r="G320" s="126"/>
      <c r="H320" s="130" t="s">
        <v>1743</v>
      </c>
      <c r="I320" s="126"/>
      <c r="J320" s="126"/>
      <c r="K320" s="126"/>
      <c r="L320" s="126"/>
      <c r="M320" s="206">
        <v>0</v>
      </c>
      <c r="N320" s="206">
        <v>0</v>
      </c>
      <c r="O320" s="206">
        <v>0</v>
      </c>
      <c r="P320" s="206">
        <v>0.02</v>
      </c>
      <c r="Q320" s="126" t="s">
        <v>1331</v>
      </c>
    </row>
    <row r="321" spans="1:17" ht="51">
      <c r="A321" s="126" t="s">
        <v>620</v>
      </c>
      <c r="B321" s="126"/>
      <c r="C321" s="127" t="s">
        <v>714</v>
      </c>
      <c r="D321" s="198">
        <v>43040</v>
      </c>
      <c r="E321" s="122" t="s">
        <v>23</v>
      </c>
      <c r="F321" s="122">
        <v>17331</v>
      </c>
      <c r="G321" s="126"/>
      <c r="H321" s="130" t="s">
        <v>12608</v>
      </c>
      <c r="I321" s="126"/>
      <c r="J321" s="126"/>
      <c r="K321" s="126"/>
      <c r="L321" s="126"/>
      <c r="M321" s="206">
        <v>0</v>
      </c>
      <c r="N321" s="206">
        <v>0</v>
      </c>
      <c r="O321" s="206">
        <v>0</v>
      </c>
      <c r="P321" s="206">
        <v>0.01</v>
      </c>
      <c r="Q321" s="126" t="s">
        <v>1331</v>
      </c>
    </row>
    <row r="322" spans="1:17" ht="63.75">
      <c r="A322" s="126">
        <v>86</v>
      </c>
      <c r="B322" s="126"/>
      <c r="C322" s="127" t="s">
        <v>711</v>
      </c>
      <c r="D322" s="198">
        <v>43042</v>
      </c>
      <c r="E322" s="122" t="s">
        <v>6</v>
      </c>
      <c r="F322" s="122">
        <v>585841</v>
      </c>
      <c r="G322" s="126"/>
      <c r="H322" s="130" t="s">
        <v>12609</v>
      </c>
      <c r="I322" s="126"/>
      <c r="J322" s="126"/>
      <c r="K322" s="126"/>
      <c r="L322" s="126"/>
      <c r="M322" s="206">
        <v>0</v>
      </c>
      <c r="N322" s="206">
        <v>1280000</v>
      </c>
      <c r="O322" s="206">
        <v>0</v>
      </c>
      <c r="P322" s="206">
        <v>8780800</v>
      </c>
      <c r="Q322" s="126" t="s">
        <v>1331</v>
      </c>
    </row>
    <row r="323" spans="1:17" ht="63.75">
      <c r="A323" s="126">
        <v>86</v>
      </c>
      <c r="B323" s="126"/>
      <c r="C323" s="127" t="s">
        <v>711</v>
      </c>
      <c r="D323" s="198">
        <v>43042</v>
      </c>
      <c r="E323" s="122" t="s">
        <v>6</v>
      </c>
      <c r="F323" s="122">
        <v>585842</v>
      </c>
      <c r="G323" s="126"/>
      <c r="H323" s="130" t="s">
        <v>12610</v>
      </c>
      <c r="I323" s="126"/>
      <c r="J323" s="126"/>
      <c r="K323" s="126"/>
      <c r="L323" s="126"/>
      <c r="M323" s="206">
        <v>0</v>
      </c>
      <c r="N323" s="206">
        <v>320000</v>
      </c>
      <c r="O323" s="206">
        <v>0</v>
      </c>
      <c r="P323" s="206">
        <v>2195200</v>
      </c>
      <c r="Q323" s="126" t="s">
        <v>1331</v>
      </c>
    </row>
    <row r="324" spans="1:17" ht="89.25">
      <c r="A324" s="126" t="s">
        <v>620</v>
      </c>
      <c r="B324" s="126"/>
      <c r="C324" s="127" t="s">
        <v>714</v>
      </c>
      <c r="D324" s="198">
        <v>43042</v>
      </c>
      <c r="E324" s="122" t="s">
        <v>6</v>
      </c>
      <c r="F324" s="122">
        <v>903054</v>
      </c>
      <c r="G324" s="126"/>
      <c r="H324" s="130" t="s">
        <v>12611</v>
      </c>
      <c r="I324" s="126"/>
      <c r="J324" s="126"/>
      <c r="K324" s="126"/>
      <c r="L324" s="126"/>
      <c r="M324" s="206">
        <v>0</v>
      </c>
      <c r="N324" s="206">
        <v>137780.17000000001</v>
      </c>
      <c r="O324" s="206">
        <v>0</v>
      </c>
      <c r="P324" s="206">
        <v>945171.97</v>
      </c>
      <c r="Q324" s="126" t="s">
        <v>1331</v>
      </c>
    </row>
    <row r="325" spans="1:17" ht="76.5">
      <c r="A325" s="126">
        <v>86</v>
      </c>
      <c r="B325" s="126"/>
      <c r="C325" s="127" t="s">
        <v>711</v>
      </c>
      <c r="D325" s="198">
        <v>43042</v>
      </c>
      <c r="E325" s="122" t="s">
        <v>11</v>
      </c>
      <c r="F325" s="122">
        <v>585841</v>
      </c>
      <c r="G325" s="126"/>
      <c r="H325" s="130" t="s">
        <v>12612</v>
      </c>
      <c r="I325" s="126"/>
      <c r="J325" s="126"/>
      <c r="K325" s="126"/>
      <c r="L325" s="126"/>
      <c r="M325" s="206">
        <v>7.29</v>
      </c>
      <c r="N325" s="206">
        <v>0</v>
      </c>
      <c r="O325" s="206">
        <v>50.01</v>
      </c>
      <c r="P325" s="206">
        <v>0</v>
      </c>
      <c r="Q325" s="126" t="s">
        <v>1331</v>
      </c>
    </row>
    <row r="326" spans="1:17" ht="76.5">
      <c r="A326" s="126">
        <v>86</v>
      </c>
      <c r="B326" s="126"/>
      <c r="C326" s="127" t="s">
        <v>711</v>
      </c>
      <c r="D326" s="198">
        <v>43042</v>
      </c>
      <c r="E326" s="122" t="s">
        <v>11</v>
      </c>
      <c r="F326" s="122">
        <v>585842</v>
      </c>
      <c r="G326" s="126"/>
      <c r="H326" s="130" t="s">
        <v>12613</v>
      </c>
      <c r="I326" s="126"/>
      <c r="J326" s="126"/>
      <c r="K326" s="126"/>
      <c r="L326" s="126"/>
      <c r="M326" s="206">
        <v>7.29</v>
      </c>
      <c r="N326" s="206">
        <v>0</v>
      </c>
      <c r="O326" s="206">
        <v>50.01</v>
      </c>
      <c r="P326" s="206">
        <v>0</v>
      </c>
      <c r="Q326" s="126" t="s">
        <v>1331</v>
      </c>
    </row>
    <row r="327" spans="1:17" ht="63.75">
      <c r="A327" s="126">
        <v>16</v>
      </c>
      <c r="B327" s="126"/>
      <c r="C327" s="127" t="s">
        <v>693</v>
      </c>
      <c r="D327" s="198">
        <v>43045</v>
      </c>
      <c r="E327" s="122" t="s">
        <v>6</v>
      </c>
      <c r="F327" s="122">
        <v>586747</v>
      </c>
      <c r="G327" s="126"/>
      <c r="H327" s="130" t="s">
        <v>12614</v>
      </c>
      <c r="I327" s="126"/>
      <c r="J327" s="126"/>
      <c r="K327" s="126"/>
      <c r="L327" s="126"/>
      <c r="M327" s="206">
        <v>0</v>
      </c>
      <c r="N327" s="206">
        <v>8800000</v>
      </c>
      <c r="O327" s="206">
        <v>0</v>
      </c>
      <c r="P327" s="206">
        <v>60368000</v>
      </c>
      <c r="Q327" s="126" t="s">
        <v>1331</v>
      </c>
    </row>
    <row r="328" spans="1:17" ht="63.75">
      <c r="A328" s="126">
        <v>16</v>
      </c>
      <c r="B328" s="126"/>
      <c r="C328" s="127" t="s">
        <v>693</v>
      </c>
      <c r="D328" s="198">
        <v>43045</v>
      </c>
      <c r="E328" s="122" t="s">
        <v>6</v>
      </c>
      <c r="F328" s="122">
        <v>586748</v>
      </c>
      <c r="G328" s="126"/>
      <c r="H328" s="130" t="s">
        <v>12615</v>
      </c>
      <c r="I328" s="126"/>
      <c r="J328" s="126"/>
      <c r="K328" s="126"/>
      <c r="L328" s="126"/>
      <c r="M328" s="206">
        <v>0</v>
      </c>
      <c r="N328" s="206">
        <v>2200000</v>
      </c>
      <c r="O328" s="206">
        <v>0</v>
      </c>
      <c r="P328" s="206">
        <v>15092000</v>
      </c>
      <c r="Q328" s="126" t="s">
        <v>1331</v>
      </c>
    </row>
    <row r="329" spans="1:17" ht="51">
      <c r="A329" s="126" t="s">
        <v>620</v>
      </c>
      <c r="B329" s="126"/>
      <c r="C329" s="127" t="s">
        <v>714</v>
      </c>
      <c r="D329" s="198">
        <v>43046</v>
      </c>
      <c r="E329" s="122" t="s">
        <v>23</v>
      </c>
      <c r="F329" s="122">
        <v>17343</v>
      </c>
      <c r="G329" s="126"/>
      <c r="H329" s="130" t="s">
        <v>12616</v>
      </c>
      <c r="I329" s="126"/>
      <c r="J329" s="126"/>
      <c r="K329" s="126"/>
      <c r="L329" s="126"/>
      <c r="M329" s="206">
        <v>0</v>
      </c>
      <c r="N329" s="206">
        <v>0</v>
      </c>
      <c r="O329" s="206">
        <v>0</v>
      </c>
      <c r="P329" s="206">
        <v>0.01</v>
      </c>
      <c r="Q329" s="126" t="s">
        <v>1331</v>
      </c>
    </row>
    <row r="330" spans="1:17" ht="51">
      <c r="A330" s="126" t="s">
        <v>620</v>
      </c>
      <c r="B330" s="126"/>
      <c r="C330" s="127" t="s">
        <v>714</v>
      </c>
      <c r="D330" s="198">
        <v>43047</v>
      </c>
      <c r="E330" s="122" t="s">
        <v>3</v>
      </c>
      <c r="F330" s="122">
        <v>1558833</v>
      </c>
      <c r="G330" s="126"/>
      <c r="H330" s="130" t="s">
        <v>12617</v>
      </c>
      <c r="I330" s="126"/>
      <c r="J330" s="126"/>
      <c r="K330" s="126"/>
      <c r="L330" s="126"/>
      <c r="M330" s="206">
        <v>0</v>
      </c>
      <c r="N330" s="206">
        <v>45454.55</v>
      </c>
      <c r="O330" s="206">
        <v>0</v>
      </c>
      <c r="P330" s="206">
        <v>311818.21000000002</v>
      </c>
      <c r="Q330" s="126" t="s">
        <v>1331</v>
      </c>
    </row>
    <row r="331" spans="1:17" ht="51">
      <c r="A331" s="126" t="s">
        <v>620</v>
      </c>
      <c r="B331" s="126"/>
      <c r="C331" s="127" t="s">
        <v>714</v>
      </c>
      <c r="D331" s="198">
        <v>43047</v>
      </c>
      <c r="E331" s="122" t="s">
        <v>3</v>
      </c>
      <c r="F331" s="122">
        <v>1558831</v>
      </c>
      <c r="G331" s="126"/>
      <c r="H331" s="130" t="s">
        <v>12618</v>
      </c>
      <c r="I331" s="126"/>
      <c r="J331" s="126"/>
      <c r="K331" s="126"/>
      <c r="L331" s="126"/>
      <c r="M331" s="206">
        <v>0</v>
      </c>
      <c r="N331" s="206">
        <v>2694.95</v>
      </c>
      <c r="O331" s="206">
        <v>0</v>
      </c>
      <c r="P331" s="206">
        <v>18487.36</v>
      </c>
      <c r="Q331" s="126" t="s">
        <v>1331</v>
      </c>
    </row>
    <row r="332" spans="1:17" ht="76.5">
      <c r="A332" s="126">
        <v>291</v>
      </c>
      <c r="B332" s="126"/>
      <c r="C332" s="127" t="s">
        <v>795</v>
      </c>
      <c r="D332" s="198">
        <v>43047</v>
      </c>
      <c r="E332" s="122" t="s">
        <v>6</v>
      </c>
      <c r="F332" s="122">
        <v>589164</v>
      </c>
      <c r="G332" s="126"/>
      <c r="H332" s="130" t="s">
        <v>12619</v>
      </c>
      <c r="I332" s="126"/>
      <c r="J332" s="126"/>
      <c r="K332" s="126"/>
      <c r="L332" s="126"/>
      <c r="M332" s="206">
        <v>0</v>
      </c>
      <c r="N332" s="206">
        <v>2047768.74</v>
      </c>
      <c r="O332" s="206">
        <v>0</v>
      </c>
      <c r="P332" s="206">
        <v>14047693.560000001</v>
      </c>
      <c r="Q332" s="126" t="s">
        <v>1331</v>
      </c>
    </row>
    <row r="333" spans="1:17" ht="63.75">
      <c r="A333" s="126">
        <v>291</v>
      </c>
      <c r="B333" s="126"/>
      <c r="C333" s="127" t="s">
        <v>795</v>
      </c>
      <c r="D333" s="198">
        <v>43047</v>
      </c>
      <c r="E333" s="122" t="s">
        <v>6</v>
      </c>
      <c r="F333" s="122">
        <v>590024</v>
      </c>
      <c r="G333" s="126"/>
      <c r="H333" s="130" t="s">
        <v>12620</v>
      </c>
      <c r="I333" s="126"/>
      <c r="J333" s="126"/>
      <c r="K333" s="126"/>
      <c r="L333" s="126"/>
      <c r="M333" s="206">
        <v>0</v>
      </c>
      <c r="N333" s="206">
        <v>6612013.29</v>
      </c>
      <c r="O333" s="206">
        <v>0</v>
      </c>
      <c r="P333" s="206">
        <v>45358411.170000002</v>
      </c>
      <c r="Q333" s="126" t="s">
        <v>1331</v>
      </c>
    </row>
    <row r="334" spans="1:17" ht="51">
      <c r="A334" s="126" t="s">
        <v>620</v>
      </c>
      <c r="B334" s="126"/>
      <c r="C334" s="127" t="s">
        <v>714</v>
      </c>
      <c r="D334" s="198">
        <v>43047</v>
      </c>
      <c r="E334" s="122" t="s">
        <v>23</v>
      </c>
      <c r="F334" s="122">
        <v>17348</v>
      </c>
      <c r="G334" s="126"/>
      <c r="H334" s="130" t="s">
        <v>12621</v>
      </c>
      <c r="I334" s="126"/>
      <c r="J334" s="126"/>
      <c r="K334" s="126"/>
      <c r="L334" s="126"/>
      <c r="M334" s="206">
        <v>0</v>
      </c>
      <c r="N334" s="206">
        <v>0</v>
      </c>
      <c r="O334" s="206">
        <v>0.01</v>
      </c>
      <c r="P334" s="206">
        <v>0</v>
      </c>
      <c r="Q334" s="126" t="s">
        <v>1331</v>
      </c>
    </row>
    <row r="335" spans="1:17" ht="76.5">
      <c r="A335" s="126" t="s">
        <v>620</v>
      </c>
      <c r="B335" s="126"/>
      <c r="C335" s="127" t="s">
        <v>714</v>
      </c>
      <c r="D335" s="198">
        <v>43049</v>
      </c>
      <c r="E335" s="122" t="s">
        <v>6</v>
      </c>
      <c r="F335" s="122">
        <v>903603</v>
      </c>
      <c r="G335" s="126"/>
      <c r="H335" s="130" t="s">
        <v>12622</v>
      </c>
      <c r="I335" s="126"/>
      <c r="J335" s="126"/>
      <c r="K335" s="126"/>
      <c r="L335" s="126"/>
      <c r="M335" s="206">
        <v>0</v>
      </c>
      <c r="N335" s="206">
        <v>132751.44</v>
      </c>
      <c r="O335" s="206">
        <v>0</v>
      </c>
      <c r="P335" s="206">
        <v>910674.88</v>
      </c>
      <c r="Q335" s="126" t="s">
        <v>1331</v>
      </c>
    </row>
    <row r="336" spans="1:17" ht="51">
      <c r="A336" s="126" t="s">
        <v>620</v>
      </c>
      <c r="B336" s="126"/>
      <c r="C336" s="127" t="s">
        <v>714</v>
      </c>
      <c r="D336" s="198">
        <v>43049</v>
      </c>
      <c r="E336" s="122" t="s">
        <v>23</v>
      </c>
      <c r="F336" s="122">
        <v>17356</v>
      </c>
      <c r="G336" s="126"/>
      <c r="H336" s="130" t="s">
        <v>12623</v>
      </c>
      <c r="I336" s="126"/>
      <c r="J336" s="126"/>
      <c r="K336" s="126"/>
      <c r="L336" s="126"/>
      <c r="M336" s="206">
        <v>0</v>
      </c>
      <c r="N336" s="206">
        <v>0</v>
      </c>
      <c r="O336" s="206">
        <v>0.01</v>
      </c>
      <c r="P336" s="206">
        <v>0</v>
      </c>
      <c r="Q336" s="126" t="s">
        <v>1331</v>
      </c>
    </row>
    <row r="337" spans="1:17" ht="76.5">
      <c r="A337" s="126" t="s">
        <v>620</v>
      </c>
      <c r="B337" s="126"/>
      <c r="C337" s="127" t="s">
        <v>714</v>
      </c>
      <c r="D337" s="198">
        <v>43052</v>
      </c>
      <c r="E337" s="122" t="s">
        <v>6</v>
      </c>
      <c r="F337" s="122">
        <v>903935</v>
      </c>
      <c r="G337" s="126"/>
      <c r="H337" s="130" t="s">
        <v>12624</v>
      </c>
      <c r="I337" s="126"/>
      <c r="J337" s="126"/>
      <c r="K337" s="126"/>
      <c r="L337" s="126"/>
      <c r="M337" s="206">
        <v>0</v>
      </c>
      <c r="N337" s="206">
        <v>6156.39</v>
      </c>
      <c r="O337" s="206">
        <v>0</v>
      </c>
      <c r="P337" s="206">
        <v>42232.84</v>
      </c>
      <c r="Q337" s="126" t="s">
        <v>1331</v>
      </c>
    </row>
    <row r="338" spans="1:17" ht="51">
      <c r="A338" s="126" t="s">
        <v>620</v>
      </c>
      <c r="B338" s="126"/>
      <c r="C338" s="127" t="s">
        <v>714</v>
      </c>
      <c r="D338" s="198">
        <v>43052</v>
      </c>
      <c r="E338" s="122" t="s">
        <v>6</v>
      </c>
      <c r="F338" s="122">
        <v>73013</v>
      </c>
      <c r="G338" s="126"/>
      <c r="H338" s="130" t="s">
        <v>1307</v>
      </c>
      <c r="I338" s="126"/>
      <c r="J338" s="126"/>
      <c r="K338" s="126"/>
      <c r="L338" s="126"/>
      <c r="M338" s="206">
        <v>0</v>
      </c>
      <c r="N338" s="206">
        <v>2500</v>
      </c>
      <c r="O338" s="206">
        <v>0</v>
      </c>
      <c r="P338" s="206">
        <v>17150</v>
      </c>
      <c r="Q338" s="126" t="s">
        <v>1331</v>
      </c>
    </row>
    <row r="339" spans="1:17" ht="63.75">
      <c r="A339" s="126">
        <v>47</v>
      </c>
      <c r="B339" s="126"/>
      <c r="C339" s="127" t="s">
        <v>700</v>
      </c>
      <c r="D339" s="198">
        <v>43052</v>
      </c>
      <c r="E339" s="122" t="s">
        <v>6</v>
      </c>
      <c r="F339" s="122">
        <v>593614</v>
      </c>
      <c r="G339" s="126"/>
      <c r="H339" s="130" t="s">
        <v>12625</v>
      </c>
      <c r="I339" s="126"/>
      <c r="J339" s="126"/>
      <c r="K339" s="126"/>
      <c r="L339" s="126"/>
      <c r="M339" s="206">
        <v>0</v>
      </c>
      <c r="N339" s="206">
        <v>765000</v>
      </c>
      <c r="O339" s="206">
        <v>0</v>
      </c>
      <c r="P339" s="206">
        <v>5247900</v>
      </c>
      <c r="Q339" s="126" t="s">
        <v>1331</v>
      </c>
    </row>
    <row r="340" spans="1:17" ht="63.75">
      <c r="A340" s="126">
        <v>47</v>
      </c>
      <c r="B340" s="126"/>
      <c r="C340" s="127" t="s">
        <v>700</v>
      </c>
      <c r="D340" s="198">
        <v>43052</v>
      </c>
      <c r="E340" s="122" t="s">
        <v>6</v>
      </c>
      <c r="F340" s="122">
        <v>593613</v>
      </c>
      <c r="G340" s="126"/>
      <c r="H340" s="130" t="s">
        <v>12626</v>
      </c>
      <c r="I340" s="126"/>
      <c r="J340" s="126"/>
      <c r="K340" s="126"/>
      <c r="L340" s="126"/>
      <c r="M340" s="206">
        <v>0</v>
      </c>
      <c r="N340" s="206">
        <v>135000</v>
      </c>
      <c r="O340" s="206">
        <v>0</v>
      </c>
      <c r="P340" s="206">
        <v>926100</v>
      </c>
      <c r="Q340" s="126" t="s">
        <v>1331</v>
      </c>
    </row>
    <row r="341" spans="1:17" ht="63.75">
      <c r="A341" s="126">
        <v>47</v>
      </c>
      <c r="B341" s="126"/>
      <c r="C341" s="127" t="s">
        <v>700</v>
      </c>
      <c r="D341" s="198">
        <v>43052</v>
      </c>
      <c r="E341" s="122" t="s">
        <v>11</v>
      </c>
      <c r="F341" s="122">
        <v>593613</v>
      </c>
      <c r="G341" s="126"/>
      <c r="H341" s="130" t="s">
        <v>12627</v>
      </c>
      <c r="I341" s="126"/>
      <c r="J341" s="126"/>
      <c r="K341" s="126"/>
      <c r="L341" s="126"/>
      <c r="M341" s="206">
        <v>7.29</v>
      </c>
      <c r="N341" s="206">
        <v>0</v>
      </c>
      <c r="O341" s="206">
        <v>50.01</v>
      </c>
      <c r="P341" s="206">
        <v>0</v>
      </c>
      <c r="Q341" s="126" t="s">
        <v>1331</v>
      </c>
    </row>
    <row r="342" spans="1:17" ht="63.75">
      <c r="A342" s="126">
        <v>47</v>
      </c>
      <c r="B342" s="126"/>
      <c r="C342" s="127" t="s">
        <v>700</v>
      </c>
      <c r="D342" s="198">
        <v>43052</v>
      </c>
      <c r="E342" s="122" t="s">
        <v>11</v>
      </c>
      <c r="F342" s="122">
        <v>593614</v>
      </c>
      <c r="G342" s="126"/>
      <c r="H342" s="130" t="s">
        <v>12628</v>
      </c>
      <c r="I342" s="126"/>
      <c r="J342" s="126"/>
      <c r="K342" s="126"/>
      <c r="L342" s="126"/>
      <c r="M342" s="206">
        <v>7.29</v>
      </c>
      <c r="N342" s="206">
        <v>0</v>
      </c>
      <c r="O342" s="206">
        <v>50.01</v>
      </c>
      <c r="P342" s="206">
        <v>0</v>
      </c>
      <c r="Q342" s="126" t="s">
        <v>1331</v>
      </c>
    </row>
    <row r="343" spans="1:17" ht="51">
      <c r="A343" s="126" t="s">
        <v>620</v>
      </c>
      <c r="B343" s="126"/>
      <c r="C343" s="127" t="s">
        <v>714</v>
      </c>
      <c r="D343" s="198">
        <v>43053</v>
      </c>
      <c r="E343" s="122" t="s">
        <v>23</v>
      </c>
      <c r="F343" s="122">
        <v>17365</v>
      </c>
      <c r="G343" s="126"/>
      <c r="H343" s="130" t="s">
        <v>12629</v>
      </c>
      <c r="I343" s="126"/>
      <c r="J343" s="126"/>
      <c r="K343" s="126"/>
      <c r="L343" s="126"/>
      <c r="M343" s="206">
        <v>0</v>
      </c>
      <c r="N343" s="206">
        <v>0</v>
      </c>
      <c r="O343" s="206">
        <v>0</v>
      </c>
      <c r="P343" s="206">
        <v>0.01</v>
      </c>
      <c r="Q343" s="126" t="s">
        <v>1331</v>
      </c>
    </row>
    <row r="344" spans="1:17" ht="76.5">
      <c r="A344" s="126">
        <v>291</v>
      </c>
      <c r="B344" s="126"/>
      <c r="C344" s="127" t="s">
        <v>795</v>
      </c>
      <c r="D344" s="198">
        <v>43053</v>
      </c>
      <c r="E344" s="122" t="s">
        <v>6</v>
      </c>
      <c r="F344" s="122">
        <v>593950</v>
      </c>
      <c r="G344" s="126"/>
      <c r="H344" s="130" t="s">
        <v>12630</v>
      </c>
      <c r="I344" s="126"/>
      <c r="J344" s="126"/>
      <c r="K344" s="126"/>
      <c r="L344" s="126"/>
      <c r="M344" s="206">
        <v>0</v>
      </c>
      <c r="N344" s="206">
        <v>1293909.98</v>
      </c>
      <c r="O344" s="206">
        <v>0</v>
      </c>
      <c r="P344" s="206">
        <v>8876222.4600000009</v>
      </c>
      <c r="Q344" s="126" t="s">
        <v>1331</v>
      </c>
    </row>
    <row r="345" spans="1:17" ht="76.5">
      <c r="A345" s="126">
        <v>291</v>
      </c>
      <c r="B345" s="126"/>
      <c r="C345" s="127" t="s">
        <v>795</v>
      </c>
      <c r="D345" s="198">
        <v>43053</v>
      </c>
      <c r="E345" s="122" t="s">
        <v>6</v>
      </c>
      <c r="F345" s="122">
        <v>593945</v>
      </c>
      <c r="G345" s="126"/>
      <c r="H345" s="130" t="s">
        <v>12631</v>
      </c>
      <c r="I345" s="126"/>
      <c r="J345" s="126"/>
      <c r="K345" s="126"/>
      <c r="L345" s="126"/>
      <c r="M345" s="206">
        <v>0</v>
      </c>
      <c r="N345" s="206">
        <v>5000000</v>
      </c>
      <c r="O345" s="206">
        <v>0</v>
      </c>
      <c r="P345" s="206">
        <v>34300000</v>
      </c>
      <c r="Q345" s="126" t="s">
        <v>1331</v>
      </c>
    </row>
    <row r="346" spans="1:17" ht="76.5">
      <c r="A346" s="126">
        <v>291</v>
      </c>
      <c r="B346" s="126"/>
      <c r="C346" s="127" t="s">
        <v>795</v>
      </c>
      <c r="D346" s="198">
        <v>43053</v>
      </c>
      <c r="E346" s="122" t="s">
        <v>6</v>
      </c>
      <c r="F346" s="122">
        <v>593947</v>
      </c>
      <c r="G346" s="126"/>
      <c r="H346" s="130" t="s">
        <v>12632</v>
      </c>
      <c r="I346" s="126"/>
      <c r="J346" s="126"/>
      <c r="K346" s="126"/>
      <c r="L346" s="126"/>
      <c r="M346" s="206">
        <v>0</v>
      </c>
      <c r="N346" s="206">
        <v>1842442.78</v>
      </c>
      <c r="O346" s="206">
        <v>0</v>
      </c>
      <c r="P346" s="206">
        <v>12639157.470000001</v>
      </c>
      <c r="Q346" s="126" t="s">
        <v>1331</v>
      </c>
    </row>
    <row r="347" spans="1:17" ht="76.5">
      <c r="A347" s="126">
        <v>291</v>
      </c>
      <c r="B347" s="126"/>
      <c r="C347" s="127" t="s">
        <v>795</v>
      </c>
      <c r="D347" s="198">
        <v>43053</v>
      </c>
      <c r="E347" s="122" t="s">
        <v>6</v>
      </c>
      <c r="F347" s="122">
        <v>593948</v>
      </c>
      <c r="G347" s="126"/>
      <c r="H347" s="130" t="s">
        <v>12633</v>
      </c>
      <c r="I347" s="126"/>
      <c r="J347" s="126"/>
      <c r="K347" s="126"/>
      <c r="L347" s="126"/>
      <c r="M347" s="206">
        <v>0</v>
      </c>
      <c r="N347" s="206">
        <v>2312694.2599999998</v>
      </c>
      <c r="O347" s="206">
        <v>0</v>
      </c>
      <c r="P347" s="206">
        <v>15865082.619999999</v>
      </c>
      <c r="Q347" s="126" t="s">
        <v>1331</v>
      </c>
    </row>
    <row r="348" spans="1:17" ht="51">
      <c r="A348" s="126" t="s">
        <v>620</v>
      </c>
      <c r="B348" s="126"/>
      <c r="C348" s="127" t="s">
        <v>714</v>
      </c>
      <c r="D348" s="198">
        <v>43054</v>
      </c>
      <c r="E348" s="122" t="s">
        <v>23</v>
      </c>
      <c r="F348" s="122">
        <v>17369</v>
      </c>
      <c r="G348" s="126"/>
      <c r="H348" s="130" t="s">
        <v>12634</v>
      </c>
      <c r="I348" s="126"/>
      <c r="J348" s="126"/>
      <c r="K348" s="126"/>
      <c r="L348" s="126"/>
      <c r="M348" s="206">
        <v>0</v>
      </c>
      <c r="N348" s="206">
        <v>0</v>
      </c>
      <c r="O348" s="206">
        <v>0</v>
      </c>
      <c r="P348" s="206">
        <v>0.02</v>
      </c>
      <c r="Q348" s="126" t="s">
        <v>1331</v>
      </c>
    </row>
    <row r="349" spans="1:17" ht="76.5">
      <c r="A349" s="126">
        <v>86</v>
      </c>
      <c r="B349" s="126"/>
      <c r="C349" s="127" t="s">
        <v>711</v>
      </c>
      <c r="D349" s="204">
        <v>43054</v>
      </c>
      <c r="E349" s="126" t="s">
        <v>6</v>
      </c>
      <c r="F349" s="126">
        <v>595894</v>
      </c>
      <c r="G349" s="126"/>
      <c r="H349" s="130" t="s">
        <v>12635</v>
      </c>
      <c r="I349" s="126"/>
      <c r="J349" s="126"/>
      <c r="K349" s="126"/>
      <c r="L349" s="126"/>
      <c r="M349" s="206">
        <v>0</v>
      </c>
      <c r="N349" s="206">
        <v>500000</v>
      </c>
      <c r="O349" s="206">
        <v>0</v>
      </c>
      <c r="P349" s="206">
        <v>3430000</v>
      </c>
      <c r="Q349" s="126" t="s">
        <v>1331</v>
      </c>
    </row>
    <row r="350" spans="1:17" ht="63.75">
      <c r="A350" s="126">
        <v>86</v>
      </c>
      <c r="B350" s="126"/>
      <c r="C350" s="127" t="s">
        <v>711</v>
      </c>
      <c r="D350" s="204">
        <v>43054</v>
      </c>
      <c r="E350" s="126" t="s">
        <v>6</v>
      </c>
      <c r="F350" s="126">
        <v>595895</v>
      </c>
      <c r="G350" s="126"/>
      <c r="H350" s="130" t="s">
        <v>12636</v>
      </c>
      <c r="I350" s="126"/>
      <c r="J350" s="126"/>
      <c r="K350" s="126"/>
      <c r="L350" s="126"/>
      <c r="M350" s="206">
        <v>0</v>
      </c>
      <c r="N350" s="206">
        <v>500000</v>
      </c>
      <c r="O350" s="206">
        <v>0</v>
      </c>
      <c r="P350" s="206">
        <v>3430000</v>
      </c>
      <c r="Q350" s="126" t="s">
        <v>1331</v>
      </c>
    </row>
    <row r="351" spans="1:17" ht="76.5">
      <c r="A351" s="126">
        <v>585</v>
      </c>
      <c r="B351" s="126"/>
      <c r="C351" s="127" t="s">
        <v>222</v>
      </c>
      <c r="D351" s="204">
        <v>43054</v>
      </c>
      <c r="E351" s="126" t="s">
        <v>6</v>
      </c>
      <c r="F351" s="126">
        <v>907873</v>
      </c>
      <c r="G351" s="126"/>
      <c r="H351" s="130" t="s">
        <v>12637</v>
      </c>
      <c r="I351" s="126"/>
      <c r="J351" s="126"/>
      <c r="K351" s="126"/>
      <c r="L351" s="126"/>
      <c r="M351" s="206">
        <v>0</v>
      </c>
      <c r="N351" s="206">
        <v>24799.97</v>
      </c>
      <c r="O351" s="206">
        <v>0</v>
      </c>
      <c r="P351" s="206">
        <v>170127.79</v>
      </c>
      <c r="Q351" s="126" t="s">
        <v>1331</v>
      </c>
    </row>
    <row r="352" spans="1:17" ht="76.5">
      <c r="A352" s="126">
        <v>86</v>
      </c>
      <c r="B352" s="126"/>
      <c r="C352" s="127" t="s">
        <v>711</v>
      </c>
      <c r="D352" s="204">
        <v>43054</v>
      </c>
      <c r="E352" s="126" t="s">
        <v>11</v>
      </c>
      <c r="F352" s="126">
        <v>595895</v>
      </c>
      <c r="G352" s="126"/>
      <c r="H352" s="130" t="s">
        <v>12638</v>
      </c>
      <c r="I352" s="126"/>
      <c r="J352" s="126"/>
      <c r="K352" s="126"/>
      <c r="L352" s="126"/>
      <c r="M352" s="206">
        <v>7.29</v>
      </c>
      <c r="N352" s="206">
        <v>0</v>
      </c>
      <c r="O352" s="206">
        <v>50.01</v>
      </c>
      <c r="P352" s="206">
        <v>0</v>
      </c>
      <c r="Q352" s="126" t="s">
        <v>1331</v>
      </c>
    </row>
    <row r="353" spans="1:17" ht="76.5">
      <c r="A353" s="126">
        <v>86</v>
      </c>
      <c r="B353" s="126"/>
      <c r="C353" s="127" t="s">
        <v>711</v>
      </c>
      <c r="D353" s="204">
        <v>43054</v>
      </c>
      <c r="E353" s="126" t="s">
        <v>11</v>
      </c>
      <c r="F353" s="126">
        <v>595894</v>
      </c>
      <c r="G353" s="126"/>
      <c r="H353" s="130" t="s">
        <v>12639</v>
      </c>
      <c r="I353" s="126"/>
      <c r="J353" s="126"/>
      <c r="K353" s="126"/>
      <c r="L353" s="126"/>
      <c r="M353" s="206">
        <v>7.29</v>
      </c>
      <c r="N353" s="206">
        <v>0</v>
      </c>
      <c r="O353" s="206">
        <v>50.01</v>
      </c>
      <c r="P353" s="206">
        <v>0</v>
      </c>
      <c r="Q353" s="126" t="s">
        <v>1331</v>
      </c>
    </row>
    <row r="354" spans="1:17" ht="76.5">
      <c r="A354" s="126">
        <v>291</v>
      </c>
      <c r="B354" s="126"/>
      <c r="C354" s="127" t="s">
        <v>795</v>
      </c>
      <c r="D354" s="204">
        <v>43055</v>
      </c>
      <c r="E354" s="126" t="s">
        <v>6</v>
      </c>
      <c r="F354" s="126">
        <v>596640</v>
      </c>
      <c r="G354" s="126"/>
      <c r="H354" s="130" t="s">
        <v>12640</v>
      </c>
      <c r="I354" s="126"/>
      <c r="J354" s="126"/>
      <c r="K354" s="126"/>
      <c r="L354" s="126"/>
      <c r="M354" s="206">
        <v>0</v>
      </c>
      <c r="N354" s="206">
        <v>5000000</v>
      </c>
      <c r="O354" s="206">
        <v>0</v>
      </c>
      <c r="P354" s="206">
        <v>34300000</v>
      </c>
      <c r="Q354" s="126" t="s">
        <v>1331</v>
      </c>
    </row>
    <row r="355" spans="1:17" ht="51">
      <c r="A355" s="126" t="s">
        <v>620</v>
      </c>
      <c r="B355" s="126"/>
      <c r="C355" s="127" t="s">
        <v>714</v>
      </c>
      <c r="D355" s="204">
        <v>43055</v>
      </c>
      <c r="E355" s="126" t="s">
        <v>23</v>
      </c>
      <c r="F355" s="126">
        <v>17373</v>
      </c>
      <c r="G355" s="126"/>
      <c r="H355" s="130" t="s">
        <v>12641</v>
      </c>
      <c r="I355" s="126"/>
      <c r="J355" s="126"/>
      <c r="K355" s="126"/>
      <c r="L355" s="126"/>
      <c r="M355" s="206">
        <v>0</v>
      </c>
      <c r="N355" s="206">
        <v>0</v>
      </c>
      <c r="O355" s="206">
        <v>0</v>
      </c>
      <c r="P355" s="206">
        <v>0.02</v>
      </c>
      <c r="Q355" s="126" t="s">
        <v>1331</v>
      </c>
    </row>
    <row r="356" spans="1:17" ht="63.75">
      <c r="A356" s="126">
        <v>47</v>
      </c>
      <c r="B356" s="126"/>
      <c r="C356" s="127" t="s">
        <v>700</v>
      </c>
      <c r="D356" s="204">
        <v>43055</v>
      </c>
      <c r="E356" s="126" t="s">
        <v>6</v>
      </c>
      <c r="F356" s="126">
        <v>596882</v>
      </c>
      <c r="G356" s="126"/>
      <c r="H356" s="130" t="s">
        <v>12643</v>
      </c>
      <c r="I356" s="126"/>
      <c r="J356" s="126"/>
      <c r="K356" s="126"/>
      <c r="L356" s="126"/>
      <c r="M356" s="206">
        <v>0</v>
      </c>
      <c r="N356" s="206">
        <v>1464732.47</v>
      </c>
      <c r="O356" s="206">
        <v>0</v>
      </c>
      <c r="P356" s="206">
        <v>10048064.74</v>
      </c>
      <c r="Q356" s="126" t="s">
        <v>1331</v>
      </c>
    </row>
    <row r="357" spans="1:17" ht="51">
      <c r="A357" s="126" t="s">
        <v>620</v>
      </c>
      <c r="B357" s="126"/>
      <c r="C357" s="127" t="s">
        <v>714</v>
      </c>
      <c r="D357" s="204">
        <v>43056</v>
      </c>
      <c r="E357" s="126" t="s">
        <v>23</v>
      </c>
      <c r="F357" s="126">
        <v>17377</v>
      </c>
      <c r="G357" s="126"/>
      <c r="H357" s="130" t="s">
        <v>12644</v>
      </c>
      <c r="I357" s="126"/>
      <c r="J357" s="126"/>
      <c r="K357" s="126"/>
      <c r="L357" s="126"/>
      <c r="M357" s="206">
        <v>0</v>
      </c>
      <c r="N357" s="206">
        <v>0</v>
      </c>
      <c r="O357" s="206">
        <v>0.01</v>
      </c>
      <c r="P357" s="206">
        <v>0</v>
      </c>
      <c r="Q357" s="126" t="s">
        <v>1331</v>
      </c>
    </row>
    <row r="358" spans="1:17" ht="51">
      <c r="A358" s="126" t="s">
        <v>621</v>
      </c>
      <c r="B358" s="126"/>
      <c r="C358" s="127" t="s">
        <v>715</v>
      </c>
      <c r="D358" s="204">
        <v>43056</v>
      </c>
      <c r="E358" s="126" t="s">
        <v>20</v>
      </c>
      <c r="F358" s="126">
        <v>598304</v>
      </c>
      <c r="G358" s="126"/>
      <c r="H358" s="130" t="s">
        <v>12645</v>
      </c>
      <c r="I358" s="126"/>
      <c r="J358" s="126"/>
      <c r="K358" s="126"/>
      <c r="L358" s="126"/>
      <c r="M358" s="206">
        <v>16999.580000000002</v>
      </c>
      <c r="N358" s="206">
        <v>0</v>
      </c>
      <c r="O358" s="206">
        <v>116617.12</v>
      </c>
      <c r="P358" s="206">
        <v>0</v>
      </c>
      <c r="Q358" s="126" t="s">
        <v>1331</v>
      </c>
    </row>
    <row r="359" spans="1:17" ht="76.5">
      <c r="A359" s="126">
        <v>86</v>
      </c>
      <c r="B359" s="126"/>
      <c r="C359" s="127" t="s">
        <v>711</v>
      </c>
      <c r="D359" s="204">
        <v>43059</v>
      </c>
      <c r="E359" s="126" t="s">
        <v>6</v>
      </c>
      <c r="F359" s="126">
        <v>599480</v>
      </c>
      <c r="G359" s="126"/>
      <c r="H359" s="130" t="s">
        <v>12646</v>
      </c>
      <c r="I359" s="126"/>
      <c r="J359" s="126"/>
      <c r="K359" s="126"/>
      <c r="L359" s="126"/>
      <c r="M359" s="206">
        <v>0</v>
      </c>
      <c r="N359" s="206">
        <v>20000</v>
      </c>
      <c r="O359" s="206">
        <v>0</v>
      </c>
      <c r="P359" s="206">
        <v>137200</v>
      </c>
      <c r="Q359" s="126" t="s">
        <v>1331</v>
      </c>
    </row>
    <row r="360" spans="1:17" ht="63.75">
      <c r="A360" s="126">
        <v>86</v>
      </c>
      <c r="B360" s="126"/>
      <c r="C360" s="127" t="s">
        <v>711</v>
      </c>
      <c r="D360" s="204">
        <v>43059</v>
      </c>
      <c r="E360" s="126" t="s">
        <v>6</v>
      </c>
      <c r="F360" s="126">
        <v>598785</v>
      </c>
      <c r="G360" s="126"/>
      <c r="H360" s="130" t="s">
        <v>12647</v>
      </c>
      <c r="I360" s="126"/>
      <c r="J360" s="126"/>
      <c r="K360" s="126"/>
      <c r="L360" s="126"/>
      <c r="M360" s="206">
        <v>0</v>
      </c>
      <c r="N360" s="206">
        <v>750000</v>
      </c>
      <c r="O360" s="206">
        <v>0</v>
      </c>
      <c r="P360" s="206">
        <v>5145000</v>
      </c>
      <c r="Q360" s="126" t="s">
        <v>1331</v>
      </c>
    </row>
    <row r="361" spans="1:17" ht="51">
      <c r="A361" s="126" t="s">
        <v>620</v>
      </c>
      <c r="B361" s="126"/>
      <c r="C361" s="127" t="s">
        <v>714</v>
      </c>
      <c r="D361" s="204">
        <v>43059</v>
      </c>
      <c r="E361" s="126" t="s">
        <v>23</v>
      </c>
      <c r="F361" s="126">
        <v>17381</v>
      </c>
      <c r="G361" s="126"/>
      <c r="H361" s="130" t="s">
        <v>12648</v>
      </c>
      <c r="I361" s="126"/>
      <c r="J361" s="126"/>
      <c r="K361" s="126"/>
      <c r="L361" s="126"/>
      <c r="M361" s="206">
        <v>0</v>
      </c>
      <c r="N361" s="206">
        <v>0</v>
      </c>
      <c r="O361" s="206">
        <v>0</v>
      </c>
      <c r="P361" s="206">
        <v>0.01</v>
      </c>
      <c r="Q361" s="126" t="s">
        <v>1331</v>
      </c>
    </row>
    <row r="362" spans="1:17" ht="51">
      <c r="A362" s="126" t="s">
        <v>620</v>
      </c>
      <c r="B362" s="126"/>
      <c r="C362" s="127" t="s">
        <v>714</v>
      </c>
      <c r="D362" s="204">
        <v>43059</v>
      </c>
      <c r="E362" s="126" t="s">
        <v>3</v>
      </c>
      <c r="F362" s="126">
        <v>1562529</v>
      </c>
      <c r="G362" s="126"/>
      <c r="H362" s="130" t="s">
        <v>12649</v>
      </c>
      <c r="I362" s="126"/>
      <c r="J362" s="126"/>
      <c r="K362" s="126"/>
      <c r="L362" s="126"/>
      <c r="M362" s="206">
        <v>0</v>
      </c>
      <c r="N362" s="206">
        <v>15000</v>
      </c>
      <c r="O362" s="206">
        <v>0</v>
      </c>
      <c r="P362" s="206">
        <v>102900</v>
      </c>
      <c r="Q362" s="126" t="s">
        <v>1331</v>
      </c>
    </row>
    <row r="363" spans="1:17" ht="63.75">
      <c r="A363" s="126">
        <v>287</v>
      </c>
      <c r="B363" s="126"/>
      <c r="C363" s="127" t="s">
        <v>791</v>
      </c>
      <c r="D363" s="204">
        <v>43059</v>
      </c>
      <c r="E363" s="126" t="s">
        <v>6</v>
      </c>
      <c r="F363" s="126">
        <v>599486</v>
      </c>
      <c r="G363" s="126"/>
      <c r="H363" s="130" t="s">
        <v>12650</v>
      </c>
      <c r="I363" s="126"/>
      <c r="J363" s="126"/>
      <c r="K363" s="126"/>
      <c r="L363" s="126"/>
      <c r="M363" s="206">
        <v>0</v>
      </c>
      <c r="N363" s="206">
        <v>1000000</v>
      </c>
      <c r="O363" s="206">
        <v>0</v>
      </c>
      <c r="P363" s="206">
        <v>6860000</v>
      </c>
      <c r="Q363" s="126" t="s">
        <v>1331</v>
      </c>
    </row>
    <row r="364" spans="1:17" ht="76.5">
      <c r="A364" s="126" t="s">
        <v>620</v>
      </c>
      <c r="B364" s="126"/>
      <c r="C364" s="127" t="s">
        <v>714</v>
      </c>
      <c r="D364" s="204">
        <v>43059</v>
      </c>
      <c r="E364" s="126" t="s">
        <v>6</v>
      </c>
      <c r="F364" s="126">
        <v>904472</v>
      </c>
      <c r="G364" s="126"/>
      <c r="H364" s="130" t="s">
        <v>12651</v>
      </c>
      <c r="I364" s="126"/>
      <c r="J364" s="126"/>
      <c r="K364" s="126"/>
      <c r="L364" s="126"/>
      <c r="M364" s="206">
        <v>0</v>
      </c>
      <c r="N364" s="206">
        <v>204015.8</v>
      </c>
      <c r="O364" s="206">
        <v>0</v>
      </c>
      <c r="P364" s="206">
        <v>1399548.39</v>
      </c>
      <c r="Q364" s="126" t="s">
        <v>1331</v>
      </c>
    </row>
    <row r="365" spans="1:17" ht="63.75">
      <c r="A365" s="126">
        <v>86</v>
      </c>
      <c r="B365" s="126"/>
      <c r="C365" s="127" t="s">
        <v>711</v>
      </c>
      <c r="D365" s="204">
        <v>43059</v>
      </c>
      <c r="E365" s="126" t="s">
        <v>11</v>
      </c>
      <c r="F365" s="126">
        <v>598785</v>
      </c>
      <c r="G365" s="126"/>
      <c r="H365" s="130" t="s">
        <v>12652</v>
      </c>
      <c r="I365" s="126"/>
      <c r="J365" s="126"/>
      <c r="K365" s="126"/>
      <c r="L365" s="126"/>
      <c r="M365" s="206">
        <v>7.29</v>
      </c>
      <c r="N365" s="206">
        <v>0</v>
      </c>
      <c r="O365" s="206">
        <v>50.01</v>
      </c>
      <c r="P365" s="206">
        <v>0</v>
      </c>
      <c r="Q365" s="126" t="s">
        <v>1331</v>
      </c>
    </row>
    <row r="366" spans="1:17" ht="76.5">
      <c r="A366" s="126">
        <v>86</v>
      </c>
      <c r="B366" s="126"/>
      <c r="C366" s="127" t="s">
        <v>711</v>
      </c>
      <c r="D366" s="204">
        <v>43059</v>
      </c>
      <c r="E366" s="126" t="s">
        <v>11</v>
      </c>
      <c r="F366" s="126">
        <v>599480</v>
      </c>
      <c r="G366" s="126"/>
      <c r="H366" s="130" t="s">
        <v>12653</v>
      </c>
      <c r="I366" s="126"/>
      <c r="J366" s="126"/>
      <c r="K366" s="126"/>
      <c r="L366" s="126"/>
      <c r="M366" s="206">
        <v>7.29</v>
      </c>
      <c r="N366" s="206">
        <v>0</v>
      </c>
      <c r="O366" s="206">
        <v>50.01</v>
      </c>
      <c r="P366" s="206">
        <v>0</v>
      </c>
      <c r="Q366" s="126" t="s">
        <v>1331</v>
      </c>
    </row>
    <row r="367" spans="1:17" ht="63.75">
      <c r="A367" s="126">
        <v>287</v>
      </c>
      <c r="B367" s="126"/>
      <c r="C367" s="127" t="s">
        <v>791</v>
      </c>
      <c r="D367" s="204">
        <v>43060</v>
      </c>
      <c r="E367" s="126" t="s">
        <v>6</v>
      </c>
      <c r="F367" s="126">
        <v>600126</v>
      </c>
      <c r="G367" s="126"/>
      <c r="H367" s="130" t="s">
        <v>12654</v>
      </c>
      <c r="I367" s="126"/>
      <c r="J367" s="126"/>
      <c r="K367" s="126"/>
      <c r="L367" s="126"/>
      <c r="M367" s="206">
        <v>0</v>
      </c>
      <c r="N367" s="206">
        <v>1200000</v>
      </c>
      <c r="O367" s="206">
        <v>0</v>
      </c>
      <c r="P367" s="206">
        <v>8232000</v>
      </c>
      <c r="Q367" s="126" t="s">
        <v>1331</v>
      </c>
    </row>
    <row r="368" spans="1:17" ht="63.75">
      <c r="A368" s="126">
        <v>287</v>
      </c>
      <c r="B368" s="126"/>
      <c r="C368" s="127" t="s">
        <v>791</v>
      </c>
      <c r="D368" s="204">
        <v>43060</v>
      </c>
      <c r="E368" s="126" t="s">
        <v>6</v>
      </c>
      <c r="F368" s="126">
        <v>600127</v>
      </c>
      <c r="G368" s="126"/>
      <c r="H368" s="130" t="s">
        <v>12655</v>
      </c>
      <c r="I368" s="126"/>
      <c r="J368" s="126"/>
      <c r="K368" s="126"/>
      <c r="L368" s="126"/>
      <c r="M368" s="206">
        <v>0</v>
      </c>
      <c r="N368" s="206">
        <v>300000</v>
      </c>
      <c r="O368" s="206">
        <v>0</v>
      </c>
      <c r="P368" s="206">
        <v>2058000</v>
      </c>
      <c r="Q368" s="126" t="s">
        <v>1331</v>
      </c>
    </row>
    <row r="369" spans="1:17" ht="76.5">
      <c r="A369" s="126">
        <v>291</v>
      </c>
      <c r="B369" s="126"/>
      <c r="C369" s="127" t="s">
        <v>795</v>
      </c>
      <c r="D369" s="204">
        <v>43060</v>
      </c>
      <c r="E369" s="126" t="s">
        <v>6</v>
      </c>
      <c r="F369" s="126">
        <v>600125</v>
      </c>
      <c r="G369" s="126"/>
      <c r="H369" s="130" t="s">
        <v>12656</v>
      </c>
      <c r="I369" s="126"/>
      <c r="J369" s="126"/>
      <c r="K369" s="126"/>
      <c r="L369" s="126"/>
      <c r="M369" s="206">
        <v>0</v>
      </c>
      <c r="N369" s="206">
        <v>1000000</v>
      </c>
      <c r="O369" s="206">
        <v>0</v>
      </c>
      <c r="P369" s="206">
        <v>6860000</v>
      </c>
      <c r="Q369" s="126" t="s">
        <v>1331</v>
      </c>
    </row>
    <row r="370" spans="1:17" ht="63.75">
      <c r="A370" s="126">
        <v>287</v>
      </c>
      <c r="B370" s="126"/>
      <c r="C370" s="127" t="s">
        <v>791</v>
      </c>
      <c r="D370" s="204">
        <v>43060</v>
      </c>
      <c r="E370" s="126" t="s">
        <v>6</v>
      </c>
      <c r="F370" s="126">
        <v>600124</v>
      </c>
      <c r="G370" s="126"/>
      <c r="H370" s="130" t="s">
        <v>12657</v>
      </c>
      <c r="I370" s="126"/>
      <c r="J370" s="126"/>
      <c r="K370" s="126"/>
      <c r="L370" s="126"/>
      <c r="M370" s="206">
        <v>0</v>
      </c>
      <c r="N370" s="206">
        <v>7500000</v>
      </c>
      <c r="O370" s="206">
        <v>0</v>
      </c>
      <c r="P370" s="206">
        <v>51450000</v>
      </c>
      <c r="Q370" s="126" t="s">
        <v>1331</v>
      </c>
    </row>
    <row r="371" spans="1:17" ht="51">
      <c r="A371" s="126" t="s">
        <v>620</v>
      </c>
      <c r="B371" s="126"/>
      <c r="C371" s="127" t="s">
        <v>714</v>
      </c>
      <c r="D371" s="204">
        <v>43060</v>
      </c>
      <c r="E371" s="126" t="s">
        <v>23</v>
      </c>
      <c r="F371" s="126">
        <v>17385</v>
      </c>
      <c r="G371" s="126"/>
      <c r="H371" s="130" t="s">
        <v>12658</v>
      </c>
      <c r="I371" s="126"/>
      <c r="J371" s="126"/>
      <c r="K371" s="126"/>
      <c r="L371" s="126"/>
      <c r="M371" s="206">
        <v>0</v>
      </c>
      <c r="N371" s="206">
        <v>0</v>
      </c>
      <c r="O371" s="206">
        <v>0.01</v>
      </c>
      <c r="P371" s="206">
        <v>0</v>
      </c>
      <c r="Q371" s="126" t="s">
        <v>1331</v>
      </c>
    </row>
    <row r="372" spans="1:17" ht="76.5">
      <c r="A372" s="126" t="s">
        <v>620</v>
      </c>
      <c r="B372" s="126"/>
      <c r="C372" s="127" t="s">
        <v>714</v>
      </c>
      <c r="D372" s="204">
        <v>43061</v>
      </c>
      <c r="E372" s="126" t="s">
        <v>6</v>
      </c>
      <c r="F372" s="126">
        <v>601455</v>
      </c>
      <c r="G372" s="126"/>
      <c r="H372" s="130" t="s">
        <v>12659</v>
      </c>
      <c r="I372" s="126"/>
      <c r="J372" s="126"/>
      <c r="K372" s="126"/>
      <c r="L372" s="126"/>
      <c r="M372" s="206">
        <v>0</v>
      </c>
      <c r="N372" s="206">
        <v>18000000</v>
      </c>
      <c r="O372" s="206">
        <v>0</v>
      </c>
      <c r="P372" s="206">
        <v>123480000</v>
      </c>
      <c r="Q372" s="126" t="s">
        <v>1331</v>
      </c>
    </row>
    <row r="373" spans="1:17" ht="76.5">
      <c r="A373" s="126" t="s">
        <v>620</v>
      </c>
      <c r="B373" s="126"/>
      <c r="C373" s="127" t="s">
        <v>714</v>
      </c>
      <c r="D373" s="204">
        <v>43061</v>
      </c>
      <c r="E373" s="126" t="s">
        <v>6</v>
      </c>
      <c r="F373" s="126">
        <v>601454</v>
      </c>
      <c r="G373" s="126"/>
      <c r="H373" s="130" t="s">
        <v>12660</v>
      </c>
      <c r="I373" s="126"/>
      <c r="J373" s="126"/>
      <c r="K373" s="126"/>
      <c r="L373" s="126"/>
      <c r="M373" s="206">
        <v>0</v>
      </c>
      <c r="N373" s="206">
        <v>102000000</v>
      </c>
      <c r="O373" s="206">
        <v>0</v>
      </c>
      <c r="P373" s="206">
        <v>699720000</v>
      </c>
      <c r="Q373" s="126" t="s">
        <v>1331</v>
      </c>
    </row>
    <row r="374" spans="1:17" ht="51">
      <c r="A374" s="126" t="s">
        <v>620</v>
      </c>
      <c r="B374" s="126"/>
      <c r="C374" s="127" t="s">
        <v>714</v>
      </c>
      <c r="D374" s="204">
        <v>43061</v>
      </c>
      <c r="E374" s="126" t="s">
        <v>23</v>
      </c>
      <c r="F374" s="126">
        <v>17389</v>
      </c>
      <c r="G374" s="126"/>
      <c r="H374" s="130" t="s">
        <v>12661</v>
      </c>
      <c r="I374" s="126"/>
      <c r="J374" s="126"/>
      <c r="K374" s="126"/>
      <c r="L374" s="126"/>
      <c r="M374" s="206">
        <v>0</v>
      </c>
      <c r="N374" s="206">
        <v>0</v>
      </c>
      <c r="O374" s="206">
        <v>0.01</v>
      </c>
      <c r="P374" s="206">
        <v>0</v>
      </c>
      <c r="Q374" s="126" t="s">
        <v>1331</v>
      </c>
    </row>
    <row r="375" spans="1:17" ht="63.75">
      <c r="A375" s="126" t="s">
        <v>621</v>
      </c>
      <c r="B375" s="126"/>
      <c r="C375" s="127" t="s">
        <v>715</v>
      </c>
      <c r="D375" s="204">
        <v>43061</v>
      </c>
      <c r="E375" s="126" t="s">
        <v>20</v>
      </c>
      <c r="F375" s="126">
        <v>904717</v>
      </c>
      <c r="G375" s="126"/>
      <c r="H375" s="130" t="s">
        <v>12662</v>
      </c>
      <c r="I375" s="126"/>
      <c r="J375" s="126"/>
      <c r="K375" s="126"/>
      <c r="L375" s="126"/>
      <c r="M375" s="206">
        <v>28547.040000000001</v>
      </c>
      <c r="N375" s="206">
        <v>0</v>
      </c>
      <c r="O375" s="206">
        <v>195832.69</v>
      </c>
      <c r="P375" s="206">
        <v>0</v>
      </c>
      <c r="Q375" s="126" t="s">
        <v>1331</v>
      </c>
    </row>
    <row r="376" spans="1:17" ht="25.5">
      <c r="A376" s="126" t="s">
        <v>621</v>
      </c>
      <c r="B376" s="126"/>
      <c r="C376" s="127" t="s">
        <v>715</v>
      </c>
      <c r="D376" s="204">
        <v>43061</v>
      </c>
      <c r="E376" s="126" t="s">
        <v>13</v>
      </c>
      <c r="F376" s="126">
        <v>46389</v>
      </c>
      <c r="G376" s="126"/>
      <c r="H376" s="130" t="s">
        <v>1497</v>
      </c>
      <c r="I376" s="126"/>
      <c r="J376" s="126"/>
      <c r="K376" s="126"/>
      <c r="L376" s="126"/>
      <c r="M376" s="206">
        <v>834.37</v>
      </c>
      <c r="N376" s="206">
        <v>0</v>
      </c>
      <c r="O376" s="206">
        <v>5723.78</v>
      </c>
      <c r="P376" s="206">
        <v>0</v>
      </c>
      <c r="Q376" s="126" t="s">
        <v>1331</v>
      </c>
    </row>
    <row r="377" spans="1:17" ht="89.25">
      <c r="A377" s="126" t="s">
        <v>620</v>
      </c>
      <c r="B377" s="126"/>
      <c r="C377" s="127" t="s">
        <v>714</v>
      </c>
      <c r="D377" s="204">
        <v>43061</v>
      </c>
      <c r="E377" s="126" t="s">
        <v>1261</v>
      </c>
      <c r="F377" s="126">
        <v>3636</v>
      </c>
      <c r="G377" s="126"/>
      <c r="H377" s="130" t="s">
        <v>12663</v>
      </c>
      <c r="I377" s="126"/>
      <c r="J377" s="126"/>
      <c r="K377" s="126"/>
      <c r="L377" s="126"/>
      <c r="M377" s="206">
        <v>29.67</v>
      </c>
      <c r="N377" s="206">
        <v>0</v>
      </c>
      <c r="O377" s="206">
        <v>203.54</v>
      </c>
      <c r="P377" s="206">
        <v>0</v>
      </c>
      <c r="Q377" s="126" t="s">
        <v>1331</v>
      </c>
    </row>
    <row r="378" spans="1:17" ht="25.5">
      <c r="A378" s="126" t="s">
        <v>621</v>
      </c>
      <c r="B378" s="126"/>
      <c r="C378" s="127" t="s">
        <v>715</v>
      </c>
      <c r="D378" s="204">
        <v>43061</v>
      </c>
      <c r="E378" s="126" t="s">
        <v>13</v>
      </c>
      <c r="F378" s="126">
        <v>46386</v>
      </c>
      <c r="G378" s="126"/>
      <c r="H378" s="130" t="s">
        <v>1497</v>
      </c>
      <c r="I378" s="126"/>
      <c r="J378" s="126"/>
      <c r="K378" s="126"/>
      <c r="L378" s="126"/>
      <c r="M378" s="206">
        <v>18749.849999999999</v>
      </c>
      <c r="N378" s="206">
        <v>0</v>
      </c>
      <c r="O378" s="206">
        <v>128623.97</v>
      </c>
      <c r="P378" s="206">
        <v>0</v>
      </c>
      <c r="Q378" s="126" t="s">
        <v>1331</v>
      </c>
    </row>
    <row r="379" spans="1:17" ht="51">
      <c r="A379" s="126" t="s">
        <v>620</v>
      </c>
      <c r="B379" s="126"/>
      <c r="C379" s="127" t="s">
        <v>714</v>
      </c>
      <c r="D379" s="204">
        <v>43062</v>
      </c>
      <c r="E379" s="126" t="s">
        <v>23</v>
      </c>
      <c r="F379" s="126">
        <v>17393</v>
      </c>
      <c r="G379" s="126"/>
      <c r="H379" s="130" t="s">
        <v>12664</v>
      </c>
      <c r="I379" s="126"/>
      <c r="J379" s="126"/>
      <c r="K379" s="126"/>
      <c r="L379" s="126"/>
      <c r="M379" s="206">
        <v>0</v>
      </c>
      <c r="N379" s="206">
        <v>0</v>
      </c>
      <c r="O379" s="206">
        <v>0</v>
      </c>
      <c r="P379" s="206">
        <v>0.01</v>
      </c>
      <c r="Q379" s="126" t="s">
        <v>1331</v>
      </c>
    </row>
    <row r="380" spans="1:17" ht="51">
      <c r="A380" s="126">
        <v>253</v>
      </c>
      <c r="B380" s="126"/>
      <c r="C380" s="127" t="s">
        <v>779</v>
      </c>
      <c r="D380" s="204">
        <v>43062</v>
      </c>
      <c r="E380" s="126" t="s">
        <v>6</v>
      </c>
      <c r="F380" s="126">
        <v>910977</v>
      </c>
      <c r="G380" s="126"/>
      <c r="H380" s="130" t="s">
        <v>12665</v>
      </c>
      <c r="I380" s="126"/>
      <c r="J380" s="126"/>
      <c r="K380" s="126"/>
      <c r="L380" s="126"/>
      <c r="M380" s="206">
        <v>0</v>
      </c>
      <c r="N380" s="206">
        <v>173244</v>
      </c>
      <c r="O380" s="206">
        <v>0</v>
      </c>
      <c r="P380" s="206">
        <v>1188453.8400000001</v>
      </c>
      <c r="Q380" s="126" t="s">
        <v>1331</v>
      </c>
    </row>
    <row r="381" spans="1:17" ht="76.5">
      <c r="A381" s="126">
        <v>70</v>
      </c>
      <c r="B381" s="126"/>
      <c r="C381" s="127" t="s">
        <v>706</v>
      </c>
      <c r="D381" s="204">
        <v>43063</v>
      </c>
      <c r="E381" s="126" t="s">
        <v>6</v>
      </c>
      <c r="F381" s="126">
        <v>603799</v>
      </c>
      <c r="G381" s="126"/>
      <c r="H381" s="130" t="s">
        <v>12666</v>
      </c>
      <c r="I381" s="126"/>
      <c r="J381" s="126"/>
      <c r="K381" s="126"/>
      <c r="L381" s="126"/>
      <c r="M381" s="206">
        <v>0</v>
      </c>
      <c r="N381" s="206">
        <v>1700000</v>
      </c>
      <c r="O381" s="206">
        <v>0</v>
      </c>
      <c r="P381" s="206">
        <v>11662000</v>
      </c>
      <c r="Q381" s="126" t="s">
        <v>1331</v>
      </c>
    </row>
    <row r="382" spans="1:17" ht="76.5">
      <c r="A382" s="126" t="s">
        <v>620</v>
      </c>
      <c r="B382" s="126"/>
      <c r="C382" s="127" t="s">
        <v>714</v>
      </c>
      <c r="D382" s="204">
        <v>43063</v>
      </c>
      <c r="E382" s="126" t="s">
        <v>6</v>
      </c>
      <c r="F382" s="126">
        <v>904920</v>
      </c>
      <c r="G382" s="126"/>
      <c r="H382" s="130" t="s">
        <v>12667</v>
      </c>
      <c r="I382" s="126"/>
      <c r="J382" s="126"/>
      <c r="K382" s="126"/>
      <c r="L382" s="126"/>
      <c r="M382" s="206">
        <v>0</v>
      </c>
      <c r="N382" s="206">
        <v>132751.44</v>
      </c>
      <c r="O382" s="206">
        <v>0</v>
      </c>
      <c r="P382" s="206">
        <v>910674.88</v>
      </c>
      <c r="Q382" s="126" t="s">
        <v>1331</v>
      </c>
    </row>
    <row r="383" spans="1:17" ht="76.5">
      <c r="A383" s="126">
        <v>70</v>
      </c>
      <c r="B383" s="126"/>
      <c r="C383" s="127" t="s">
        <v>706</v>
      </c>
      <c r="D383" s="204">
        <v>43063</v>
      </c>
      <c r="E383" s="126" t="s">
        <v>6</v>
      </c>
      <c r="F383" s="126">
        <v>603800</v>
      </c>
      <c r="G383" s="126"/>
      <c r="H383" s="130" t="s">
        <v>12668</v>
      </c>
      <c r="I383" s="126"/>
      <c r="J383" s="126"/>
      <c r="K383" s="126"/>
      <c r="L383" s="126"/>
      <c r="M383" s="206">
        <v>0</v>
      </c>
      <c r="N383" s="206">
        <v>300000</v>
      </c>
      <c r="O383" s="206">
        <v>0</v>
      </c>
      <c r="P383" s="206">
        <v>2058000</v>
      </c>
      <c r="Q383" s="126" t="s">
        <v>1331</v>
      </c>
    </row>
    <row r="384" spans="1:17" ht="51">
      <c r="A384" s="126" t="s">
        <v>620</v>
      </c>
      <c r="B384" s="126"/>
      <c r="C384" s="127" t="s">
        <v>714</v>
      </c>
      <c r="D384" s="204">
        <v>43063</v>
      </c>
      <c r="E384" s="126" t="s">
        <v>23</v>
      </c>
      <c r="F384" s="126">
        <v>17397</v>
      </c>
      <c r="G384" s="126"/>
      <c r="H384" s="130" t="s">
        <v>12669</v>
      </c>
      <c r="I384" s="126"/>
      <c r="J384" s="126"/>
      <c r="K384" s="126"/>
      <c r="L384" s="126"/>
      <c r="M384" s="206">
        <v>0</v>
      </c>
      <c r="N384" s="206">
        <v>0</v>
      </c>
      <c r="O384" s="206">
        <v>0.01</v>
      </c>
      <c r="P384" s="206">
        <v>0</v>
      </c>
      <c r="Q384" s="126" t="s">
        <v>1331</v>
      </c>
    </row>
    <row r="385" spans="1:17" ht="76.5">
      <c r="A385" s="126">
        <v>70</v>
      </c>
      <c r="B385" s="126"/>
      <c r="C385" s="127" t="s">
        <v>706</v>
      </c>
      <c r="D385" s="204">
        <v>43063</v>
      </c>
      <c r="E385" s="126" t="s">
        <v>11</v>
      </c>
      <c r="F385" s="126">
        <v>603799</v>
      </c>
      <c r="G385" s="126"/>
      <c r="H385" s="130" t="s">
        <v>12670</v>
      </c>
      <c r="I385" s="126"/>
      <c r="J385" s="126"/>
      <c r="K385" s="126"/>
      <c r="L385" s="126"/>
      <c r="M385" s="206">
        <v>7.29</v>
      </c>
      <c r="N385" s="206">
        <v>0</v>
      </c>
      <c r="O385" s="206">
        <v>50.01</v>
      </c>
      <c r="P385" s="206">
        <v>0</v>
      </c>
      <c r="Q385" s="126" t="s">
        <v>1331</v>
      </c>
    </row>
    <row r="386" spans="1:17" ht="76.5">
      <c r="A386" s="126">
        <v>70</v>
      </c>
      <c r="B386" s="126"/>
      <c r="C386" s="127" t="s">
        <v>706</v>
      </c>
      <c r="D386" s="204">
        <v>43063</v>
      </c>
      <c r="E386" s="126" t="s">
        <v>11</v>
      </c>
      <c r="F386" s="126">
        <v>603800</v>
      </c>
      <c r="G386" s="126"/>
      <c r="H386" s="130" t="s">
        <v>12671</v>
      </c>
      <c r="I386" s="126"/>
      <c r="J386" s="126"/>
      <c r="K386" s="126"/>
      <c r="L386" s="126"/>
      <c r="M386" s="206">
        <v>7.29</v>
      </c>
      <c r="N386" s="206">
        <v>0</v>
      </c>
      <c r="O386" s="206">
        <v>50.01</v>
      </c>
      <c r="P386" s="206">
        <v>0</v>
      </c>
      <c r="Q386" s="126" t="s">
        <v>1331</v>
      </c>
    </row>
    <row r="387" spans="1:17" ht="76.5">
      <c r="A387" s="126">
        <v>291</v>
      </c>
      <c r="B387" s="126"/>
      <c r="C387" s="127" t="s">
        <v>795</v>
      </c>
      <c r="D387" s="204">
        <v>43066</v>
      </c>
      <c r="E387" s="126" t="s">
        <v>6</v>
      </c>
      <c r="F387" s="126">
        <v>604389</v>
      </c>
      <c r="G387" s="126"/>
      <c r="H387" s="130" t="s">
        <v>12672</v>
      </c>
      <c r="I387" s="126"/>
      <c r="J387" s="126"/>
      <c r="K387" s="126"/>
      <c r="L387" s="126"/>
      <c r="M387" s="206">
        <v>0</v>
      </c>
      <c r="N387" s="206">
        <v>1800000</v>
      </c>
      <c r="O387" s="206">
        <v>0</v>
      </c>
      <c r="P387" s="206">
        <v>12348000</v>
      </c>
      <c r="Q387" s="126" t="s">
        <v>1331</v>
      </c>
    </row>
    <row r="388" spans="1:17" ht="63.75">
      <c r="A388" s="126">
        <v>86</v>
      </c>
      <c r="B388" s="126"/>
      <c r="C388" s="127" t="s">
        <v>711</v>
      </c>
      <c r="D388" s="204">
        <v>43066</v>
      </c>
      <c r="E388" s="126" t="s">
        <v>6</v>
      </c>
      <c r="F388" s="126">
        <v>604364</v>
      </c>
      <c r="G388" s="126"/>
      <c r="H388" s="130" t="s">
        <v>12673</v>
      </c>
      <c r="I388" s="126"/>
      <c r="J388" s="126"/>
      <c r="K388" s="126"/>
      <c r="L388" s="126"/>
      <c r="M388" s="206">
        <v>0</v>
      </c>
      <c r="N388" s="206">
        <v>150127.29</v>
      </c>
      <c r="O388" s="206">
        <v>0</v>
      </c>
      <c r="P388" s="206">
        <v>1029873.21</v>
      </c>
      <c r="Q388" s="126" t="s">
        <v>1331</v>
      </c>
    </row>
    <row r="389" spans="1:17" ht="63.75">
      <c r="A389" s="126">
        <v>287</v>
      </c>
      <c r="B389" s="126"/>
      <c r="C389" s="127" t="s">
        <v>791</v>
      </c>
      <c r="D389" s="204">
        <v>43066</v>
      </c>
      <c r="E389" s="126" t="s">
        <v>6</v>
      </c>
      <c r="F389" s="126">
        <v>604354</v>
      </c>
      <c r="G389" s="126"/>
      <c r="H389" s="130" t="s">
        <v>12674</v>
      </c>
      <c r="I389" s="126"/>
      <c r="J389" s="126"/>
      <c r="K389" s="126"/>
      <c r="L389" s="126"/>
      <c r="M389" s="206">
        <v>0</v>
      </c>
      <c r="N389" s="206">
        <v>7225000</v>
      </c>
      <c r="O389" s="206">
        <v>0</v>
      </c>
      <c r="P389" s="206">
        <v>49563500</v>
      </c>
      <c r="Q389" s="126" t="s">
        <v>1331</v>
      </c>
    </row>
    <row r="390" spans="1:17" ht="63.75">
      <c r="A390" s="126">
        <v>287</v>
      </c>
      <c r="B390" s="126"/>
      <c r="C390" s="127" t="s">
        <v>791</v>
      </c>
      <c r="D390" s="204">
        <v>43066</v>
      </c>
      <c r="E390" s="126" t="s">
        <v>6</v>
      </c>
      <c r="F390" s="126">
        <v>604353</v>
      </c>
      <c r="G390" s="126"/>
      <c r="H390" s="130" t="s">
        <v>12675</v>
      </c>
      <c r="I390" s="126"/>
      <c r="J390" s="126"/>
      <c r="K390" s="126"/>
      <c r="L390" s="126"/>
      <c r="M390" s="206">
        <v>0</v>
      </c>
      <c r="N390" s="206">
        <v>200000</v>
      </c>
      <c r="O390" s="206">
        <v>0</v>
      </c>
      <c r="P390" s="206">
        <v>1372000</v>
      </c>
      <c r="Q390" s="126" t="s">
        <v>1331</v>
      </c>
    </row>
    <row r="391" spans="1:17" ht="63.75">
      <c r="A391" s="126">
        <v>287</v>
      </c>
      <c r="B391" s="126"/>
      <c r="C391" s="127" t="s">
        <v>791</v>
      </c>
      <c r="D391" s="204">
        <v>43066</v>
      </c>
      <c r="E391" s="126" t="s">
        <v>6</v>
      </c>
      <c r="F391" s="126">
        <v>604352</v>
      </c>
      <c r="G391" s="126"/>
      <c r="H391" s="130" t="s">
        <v>12676</v>
      </c>
      <c r="I391" s="126"/>
      <c r="J391" s="126"/>
      <c r="K391" s="126"/>
      <c r="L391" s="126"/>
      <c r="M391" s="206">
        <v>0</v>
      </c>
      <c r="N391" s="206">
        <v>800000</v>
      </c>
      <c r="O391" s="206">
        <v>0</v>
      </c>
      <c r="P391" s="206">
        <v>5488000</v>
      </c>
      <c r="Q391" s="126" t="s">
        <v>1331</v>
      </c>
    </row>
    <row r="392" spans="1:17" ht="63.75">
      <c r="A392" s="126">
        <v>287</v>
      </c>
      <c r="B392" s="126"/>
      <c r="C392" s="127" t="s">
        <v>791</v>
      </c>
      <c r="D392" s="204">
        <v>43066</v>
      </c>
      <c r="E392" s="126" t="s">
        <v>6</v>
      </c>
      <c r="F392" s="126">
        <v>604351</v>
      </c>
      <c r="G392" s="126"/>
      <c r="H392" s="130" t="s">
        <v>12677</v>
      </c>
      <c r="I392" s="126"/>
      <c r="J392" s="126"/>
      <c r="K392" s="126"/>
      <c r="L392" s="126"/>
      <c r="M392" s="206">
        <v>0</v>
      </c>
      <c r="N392" s="206">
        <v>1275000</v>
      </c>
      <c r="O392" s="206">
        <v>0</v>
      </c>
      <c r="P392" s="206">
        <v>8746500</v>
      </c>
      <c r="Q392" s="126" t="s">
        <v>1331</v>
      </c>
    </row>
    <row r="393" spans="1:17" ht="63.75">
      <c r="A393" s="126">
        <v>86</v>
      </c>
      <c r="B393" s="126"/>
      <c r="C393" s="127" t="s">
        <v>711</v>
      </c>
      <c r="D393" s="204">
        <v>43066</v>
      </c>
      <c r="E393" s="126" t="s">
        <v>11</v>
      </c>
      <c r="F393" s="126">
        <v>604364</v>
      </c>
      <c r="G393" s="126"/>
      <c r="H393" s="130" t="s">
        <v>12678</v>
      </c>
      <c r="I393" s="126"/>
      <c r="J393" s="126"/>
      <c r="K393" s="126"/>
      <c r="L393" s="126"/>
      <c r="M393" s="206">
        <v>7.29</v>
      </c>
      <c r="N393" s="206">
        <v>0</v>
      </c>
      <c r="O393" s="206">
        <v>50.01</v>
      </c>
      <c r="P393" s="206">
        <v>0</v>
      </c>
      <c r="Q393" s="126" t="s">
        <v>1331</v>
      </c>
    </row>
    <row r="394" spans="1:17" ht="76.5">
      <c r="A394" s="126">
        <v>66</v>
      </c>
      <c r="B394" s="126"/>
      <c r="C394" s="127" t="s">
        <v>705</v>
      </c>
      <c r="D394" s="204">
        <v>43067</v>
      </c>
      <c r="E394" s="126" t="s">
        <v>6</v>
      </c>
      <c r="F394" s="126">
        <v>604806</v>
      </c>
      <c r="G394" s="126"/>
      <c r="H394" s="130" t="s">
        <v>12679</v>
      </c>
      <c r="I394" s="126"/>
      <c r="J394" s="126"/>
      <c r="K394" s="126"/>
      <c r="L394" s="126"/>
      <c r="M394" s="206">
        <v>0</v>
      </c>
      <c r="N394" s="206">
        <v>3072282.8</v>
      </c>
      <c r="O394" s="206">
        <v>0</v>
      </c>
      <c r="P394" s="206">
        <v>21075860.010000002</v>
      </c>
      <c r="Q394" s="126" t="s">
        <v>1331</v>
      </c>
    </row>
    <row r="395" spans="1:17" ht="89.25">
      <c r="A395" s="126">
        <v>66</v>
      </c>
      <c r="B395" s="126"/>
      <c r="C395" s="127" t="s">
        <v>705</v>
      </c>
      <c r="D395" s="204">
        <v>43067</v>
      </c>
      <c r="E395" s="126" t="s">
        <v>11</v>
      </c>
      <c r="F395" s="126">
        <v>604806</v>
      </c>
      <c r="G395" s="126"/>
      <c r="H395" s="130" t="s">
        <v>12680</v>
      </c>
      <c r="I395" s="126"/>
      <c r="J395" s="126"/>
      <c r="K395" s="126"/>
      <c r="L395" s="126"/>
      <c r="M395" s="206">
        <v>7.29</v>
      </c>
      <c r="N395" s="206">
        <v>0</v>
      </c>
      <c r="O395" s="206">
        <v>50.01</v>
      </c>
      <c r="P395" s="206">
        <v>0</v>
      </c>
      <c r="Q395" s="126" t="s">
        <v>1331</v>
      </c>
    </row>
    <row r="396" spans="1:17" ht="63.75">
      <c r="A396" s="126">
        <v>85</v>
      </c>
      <c r="B396" s="126"/>
      <c r="C396" s="127" t="s">
        <v>12607</v>
      </c>
      <c r="D396" s="204">
        <v>43068</v>
      </c>
      <c r="E396" s="126" t="s">
        <v>6</v>
      </c>
      <c r="F396" s="126">
        <v>606577</v>
      </c>
      <c r="G396" s="126"/>
      <c r="H396" s="130" t="s">
        <v>12681</v>
      </c>
      <c r="I396" s="126"/>
      <c r="J396" s="126"/>
      <c r="K396" s="126"/>
      <c r="L396" s="126"/>
      <c r="M396" s="206">
        <v>0</v>
      </c>
      <c r="N396" s="206">
        <v>223751.24</v>
      </c>
      <c r="O396" s="206">
        <v>0</v>
      </c>
      <c r="P396" s="206">
        <v>1534933.51</v>
      </c>
      <c r="Q396" s="126" t="s">
        <v>1331</v>
      </c>
    </row>
    <row r="397" spans="1:17" ht="63.75">
      <c r="A397" s="126">
        <v>85</v>
      </c>
      <c r="B397" s="126"/>
      <c r="C397" s="127" t="s">
        <v>12607</v>
      </c>
      <c r="D397" s="204">
        <v>43068</v>
      </c>
      <c r="E397" s="126" t="s">
        <v>6</v>
      </c>
      <c r="F397" s="126">
        <v>606574</v>
      </c>
      <c r="G397" s="126"/>
      <c r="H397" s="130" t="s">
        <v>12682</v>
      </c>
      <c r="I397" s="126"/>
      <c r="J397" s="126"/>
      <c r="K397" s="126"/>
      <c r="L397" s="126"/>
      <c r="M397" s="206">
        <v>0</v>
      </c>
      <c r="N397" s="206">
        <v>450552.72</v>
      </c>
      <c r="O397" s="206">
        <v>0</v>
      </c>
      <c r="P397" s="206">
        <v>3090791.66</v>
      </c>
      <c r="Q397" s="126" t="s">
        <v>1331</v>
      </c>
    </row>
    <row r="398" spans="1:17" ht="76.5">
      <c r="A398" s="126" t="s">
        <v>620</v>
      </c>
      <c r="B398" s="126"/>
      <c r="C398" s="127" t="s">
        <v>714</v>
      </c>
      <c r="D398" s="204">
        <v>43068</v>
      </c>
      <c r="E398" s="126" t="s">
        <v>6</v>
      </c>
      <c r="F398" s="126">
        <v>905633</v>
      </c>
      <c r="G398" s="126"/>
      <c r="H398" s="130" t="s">
        <v>12683</v>
      </c>
      <c r="I398" s="126"/>
      <c r="J398" s="126"/>
      <c r="K398" s="126"/>
      <c r="L398" s="126"/>
      <c r="M398" s="206">
        <v>0</v>
      </c>
      <c r="N398" s="206">
        <v>2676433.42</v>
      </c>
      <c r="O398" s="206">
        <v>0</v>
      </c>
      <c r="P398" s="206">
        <v>18360333.260000002</v>
      </c>
      <c r="Q398" s="126" t="s">
        <v>1331</v>
      </c>
    </row>
    <row r="399" spans="1:17" ht="63.75">
      <c r="A399" s="126">
        <v>85</v>
      </c>
      <c r="B399" s="126"/>
      <c r="C399" s="127" t="s">
        <v>12607</v>
      </c>
      <c r="D399" s="204">
        <v>43068</v>
      </c>
      <c r="E399" s="126" t="s">
        <v>6</v>
      </c>
      <c r="F399" s="126">
        <v>905748</v>
      </c>
      <c r="G399" s="126"/>
      <c r="H399" s="130" t="s">
        <v>12684</v>
      </c>
      <c r="I399" s="126"/>
      <c r="J399" s="126"/>
      <c r="K399" s="126"/>
      <c r="L399" s="126"/>
      <c r="M399" s="206">
        <v>0</v>
      </c>
      <c r="N399" s="206">
        <v>2000000</v>
      </c>
      <c r="O399" s="206">
        <v>0</v>
      </c>
      <c r="P399" s="206">
        <v>13720000</v>
      </c>
      <c r="Q399" s="126" t="s">
        <v>1331</v>
      </c>
    </row>
    <row r="400" spans="1:17" ht="51">
      <c r="A400" s="126" t="s">
        <v>620</v>
      </c>
      <c r="B400" s="126"/>
      <c r="C400" s="127" t="s">
        <v>714</v>
      </c>
      <c r="D400" s="204">
        <v>43068</v>
      </c>
      <c r="E400" s="126" t="s">
        <v>23</v>
      </c>
      <c r="F400" s="126">
        <v>17411</v>
      </c>
      <c r="G400" s="126"/>
      <c r="H400" s="130" t="s">
        <v>12685</v>
      </c>
      <c r="I400" s="126"/>
      <c r="J400" s="126"/>
      <c r="K400" s="126"/>
      <c r="L400" s="126"/>
      <c r="M400" s="206">
        <v>0</v>
      </c>
      <c r="N400" s="206">
        <v>0</v>
      </c>
      <c r="O400" s="206">
        <v>0.01</v>
      </c>
      <c r="P400" s="206">
        <v>0</v>
      </c>
      <c r="Q400" s="126" t="s">
        <v>1331</v>
      </c>
    </row>
    <row r="401" spans="1:17" ht="63.75">
      <c r="A401" s="126">
        <v>85</v>
      </c>
      <c r="B401" s="126"/>
      <c r="C401" s="127" t="s">
        <v>12607</v>
      </c>
      <c r="D401" s="204">
        <v>43068</v>
      </c>
      <c r="E401" s="126" t="s">
        <v>11</v>
      </c>
      <c r="F401" s="126">
        <v>606574</v>
      </c>
      <c r="G401" s="126"/>
      <c r="H401" s="130" t="s">
        <v>12686</v>
      </c>
      <c r="I401" s="126"/>
      <c r="J401" s="126"/>
      <c r="K401" s="126"/>
      <c r="L401" s="126"/>
      <c r="M401" s="206">
        <v>7.29</v>
      </c>
      <c r="N401" s="206">
        <v>0</v>
      </c>
      <c r="O401" s="206">
        <v>50.01</v>
      </c>
      <c r="P401" s="206">
        <v>0</v>
      </c>
      <c r="Q401" s="126" t="s">
        <v>1331</v>
      </c>
    </row>
    <row r="402" spans="1:17" ht="63.75">
      <c r="A402" s="126">
        <v>85</v>
      </c>
      <c r="B402" s="126"/>
      <c r="C402" s="127" t="s">
        <v>12607</v>
      </c>
      <c r="D402" s="204">
        <v>43068</v>
      </c>
      <c r="E402" s="126" t="s">
        <v>11</v>
      </c>
      <c r="F402" s="126">
        <v>606577</v>
      </c>
      <c r="G402" s="126"/>
      <c r="H402" s="130" t="s">
        <v>12687</v>
      </c>
      <c r="I402" s="126"/>
      <c r="J402" s="126"/>
      <c r="K402" s="126"/>
      <c r="L402" s="126"/>
      <c r="M402" s="206">
        <v>7.29</v>
      </c>
      <c r="N402" s="206">
        <v>0</v>
      </c>
      <c r="O402" s="206">
        <v>50.01</v>
      </c>
      <c r="P402" s="206">
        <v>0</v>
      </c>
      <c r="Q402" s="126" t="s">
        <v>1331</v>
      </c>
    </row>
    <row r="403" spans="1:17" ht="63.75">
      <c r="A403" s="126">
        <v>47</v>
      </c>
      <c r="B403" s="126"/>
      <c r="C403" s="127" t="s">
        <v>700</v>
      </c>
      <c r="D403" s="204">
        <v>43069</v>
      </c>
      <c r="E403" s="126" t="s">
        <v>3</v>
      </c>
      <c r="F403" s="126">
        <v>1566370</v>
      </c>
      <c r="G403" s="126"/>
      <c r="H403" s="130" t="s">
        <v>12688</v>
      </c>
      <c r="I403" s="126"/>
      <c r="J403" s="126"/>
      <c r="K403" s="126"/>
      <c r="L403" s="126"/>
      <c r="M403" s="206">
        <v>0</v>
      </c>
      <c r="N403" s="206">
        <v>100</v>
      </c>
      <c r="O403" s="206">
        <v>0</v>
      </c>
      <c r="P403" s="206">
        <v>686</v>
      </c>
      <c r="Q403" s="126" t="s">
        <v>1331</v>
      </c>
    </row>
    <row r="404" spans="1:17" ht="63.75">
      <c r="A404" s="126">
        <v>86</v>
      </c>
      <c r="B404" s="126"/>
      <c r="C404" s="127" t="s">
        <v>711</v>
      </c>
      <c r="D404" s="204">
        <v>43069</v>
      </c>
      <c r="E404" s="126" t="s">
        <v>6</v>
      </c>
      <c r="F404" s="126">
        <v>608392</v>
      </c>
      <c r="G404" s="126"/>
      <c r="H404" s="130" t="s">
        <v>12689</v>
      </c>
      <c r="I404" s="126"/>
      <c r="J404" s="126"/>
      <c r="K404" s="126"/>
      <c r="L404" s="126"/>
      <c r="M404" s="206">
        <v>0</v>
      </c>
      <c r="N404" s="206">
        <v>3572957.83</v>
      </c>
      <c r="O404" s="206">
        <v>0</v>
      </c>
      <c r="P404" s="206">
        <v>24510490.710000001</v>
      </c>
      <c r="Q404" s="126" t="s">
        <v>1331</v>
      </c>
    </row>
    <row r="405" spans="1:17" ht="63.75">
      <c r="A405" s="126">
        <v>86</v>
      </c>
      <c r="B405" s="126"/>
      <c r="C405" s="127" t="s">
        <v>711</v>
      </c>
      <c r="D405" s="204">
        <v>43069</v>
      </c>
      <c r="E405" s="126" t="s">
        <v>6</v>
      </c>
      <c r="F405" s="126">
        <v>608391</v>
      </c>
      <c r="G405" s="126"/>
      <c r="H405" s="130" t="s">
        <v>12690</v>
      </c>
      <c r="I405" s="126"/>
      <c r="J405" s="126"/>
      <c r="K405" s="126"/>
      <c r="L405" s="126"/>
      <c r="M405" s="206">
        <v>0</v>
      </c>
      <c r="N405" s="206">
        <v>14291831.34</v>
      </c>
      <c r="O405" s="206">
        <v>0</v>
      </c>
      <c r="P405" s="206">
        <v>98041962.989999995</v>
      </c>
      <c r="Q405" s="126" t="s">
        <v>1331</v>
      </c>
    </row>
    <row r="406" spans="1:17" ht="63.75">
      <c r="A406" s="126" t="s">
        <v>621</v>
      </c>
      <c r="B406" s="126"/>
      <c r="C406" s="127" t="s">
        <v>715</v>
      </c>
      <c r="D406" s="204">
        <v>43069</v>
      </c>
      <c r="E406" s="126" t="s">
        <v>20</v>
      </c>
      <c r="F406" s="126">
        <v>10218</v>
      </c>
      <c r="G406" s="126"/>
      <c r="H406" s="130" t="s">
        <v>12691</v>
      </c>
      <c r="I406" s="126"/>
      <c r="J406" s="126"/>
      <c r="K406" s="126"/>
      <c r="L406" s="126"/>
      <c r="M406" s="206">
        <v>782710.55</v>
      </c>
      <c r="N406" s="206">
        <v>0</v>
      </c>
      <c r="O406" s="206">
        <v>5369394.3700000001</v>
      </c>
      <c r="P406" s="206">
        <v>0</v>
      </c>
      <c r="Q406" s="126" t="s">
        <v>1331</v>
      </c>
    </row>
    <row r="407" spans="1:17" ht="76.5">
      <c r="A407" s="126" t="s">
        <v>621</v>
      </c>
      <c r="B407" s="126"/>
      <c r="C407" s="127" t="s">
        <v>715</v>
      </c>
      <c r="D407" s="204">
        <v>43070</v>
      </c>
      <c r="E407" s="126" t="s">
        <v>6</v>
      </c>
      <c r="F407" s="126">
        <v>906049</v>
      </c>
      <c r="G407" s="126"/>
      <c r="H407" s="130" t="s">
        <v>18504</v>
      </c>
      <c r="I407" s="126"/>
      <c r="J407" s="126"/>
      <c r="K407" s="126"/>
      <c r="L407" s="126"/>
      <c r="M407" s="206">
        <v>0</v>
      </c>
      <c r="N407" s="206">
        <v>172406.61</v>
      </c>
      <c r="O407" s="206">
        <v>0</v>
      </c>
      <c r="P407" s="206">
        <v>1182709.3400000001</v>
      </c>
      <c r="Q407" s="126" t="s">
        <v>1331</v>
      </c>
    </row>
    <row r="408" spans="1:17" ht="76.5">
      <c r="A408" s="126">
        <v>291</v>
      </c>
      <c r="B408" s="126"/>
      <c r="C408" s="127" t="s">
        <v>795</v>
      </c>
      <c r="D408" s="204">
        <v>43073</v>
      </c>
      <c r="E408" s="126" t="s">
        <v>6</v>
      </c>
      <c r="F408" s="126">
        <v>610053</v>
      </c>
      <c r="G408" s="126"/>
      <c r="H408" s="130" t="s">
        <v>18505</v>
      </c>
      <c r="I408" s="126"/>
      <c r="J408" s="126"/>
      <c r="K408" s="126"/>
      <c r="L408" s="126"/>
      <c r="M408" s="206">
        <v>0</v>
      </c>
      <c r="N408" s="206">
        <v>3000000</v>
      </c>
      <c r="O408" s="206">
        <v>0</v>
      </c>
      <c r="P408" s="206">
        <v>20580000</v>
      </c>
      <c r="Q408" s="126" t="s">
        <v>1331</v>
      </c>
    </row>
    <row r="409" spans="1:17" ht="89.25">
      <c r="A409" s="126">
        <v>47</v>
      </c>
      <c r="B409" s="126"/>
      <c r="C409" s="127" t="s">
        <v>700</v>
      </c>
      <c r="D409" s="204">
        <v>43073</v>
      </c>
      <c r="E409" s="126" t="s">
        <v>6</v>
      </c>
      <c r="F409" s="126">
        <v>609811</v>
      </c>
      <c r="G409" s="126"/>
      <c r="H409" s="130" t="s">
        <v>18506</v>
      </c>
      <c r="I409" s="126"/>
      <c r="J409" s="126"/>
      <c r="K409" s="126"/>
      <c r="L409" s="126"/>
      <c r="M409" s="206">
        <v>0</v>
      </c>
      <c r="N409" s="206">
        <v>400000</v>
      </c>
      <c r="O409" s="206">
        <v>0</v>
      </c>
      <c r="P409" s="206">
        <v>2744000</v>
      </c>
      <c r="Q409" s="126" t="s">
        <v>1331</v>
      </c>
    </row>
    <row r="410" spans="1:17" ht="76.5">
      <c r="A410" s="126">
        <v>291</v>
      </c>
      <c r="B410" s="126"/>
      <c r="C410" s="127" t="s">
        <v>795</v>
      </c>
      <c r="D410" s="204">
        <v>43073</v>
      </c>
      <c r="E410" s="126" t="s">
        <v>6</v>
      </c>
      <c r="F410" s="126">
        <v>609810</v>
      </c>
      <c r="G410" s="126"/>
      <c r="H410" s="130" t="s">
        <v>18507</v>
      </c>
      <c r="I410" s="126"/>
      <c r="J410" s="126"/>
      <c r="K410" s="126"/>
      <c r="L410" s="126"/>
      <c r="M410" s="206">
        <v>0</v>
      </c>
      <c r="N410" s="206">
        <v>1151513.74</v>
      </c>
      <c r="O410" s="206">
        <v>0</v>
      </c>
      <c r="P410" s="206">
        <v>7899384.2599999998</v>
      </c>
      <c r="Q410" s="126" t="s">
        <v>1331</v>
      </c>
    </row>
    <row r="411" spans="1:17" ht="76.5">
      <c r="A411" s="126">
        <v>291</v>
      </c>
      <c r="B411" s="126"/>
      <c r="C411" s="127" t="s">
        <v>795</v>
      </c>
      <c r="D411" s="204">
        <v>43073</v>
      </c>
      <c r="E411" s="126" t="s">
        <v>6</v>
      </c>
      <c r="F411" s="126">
        <v>609809</v>
      </c>
      <c r="G411" s="126"/>
      <c r="H411" s="130" t="s">
        <v>18508</v>
      </c>
      <c r="I411" s="126"/>
      <c r="J411" s="126"/>
      <c r="K411" s="126"/>
      <c r="L411" s="126"/>
      <c r="M411" s="206">
        <v>0</v>
      </c>
      <c r="N411" s="206">
        <v>3400000</v>
      </c>
      <c r="O411" s="206">
        <v>0</v>
      </c>
      <c r="P411" s="206">
        <v>23324000</v>
      </c>
      <c r="Q411" s="126" t="s">
        <v>1331</v>
      </c>
    </row>
    <row r="412" spans="1:17" ht="51">
      <c r="A412" s="126" t="s">
        <v>620</v>
      </c>
      <c r="B412" s="126"/>
      <c r="C412" s="127" t="s">
        <v>714</v>
      </c>
      <c r="D412" s="204">
        <v>43073</v>
      </c>
      <c r="E412" s="126" t="s">
        <v>23</v>
      </c>
      <c r="F412" s="126">
        <v>17424</v>
      </c>
      <c r="G412" s="126"/>
      <c r="H412" s="130" t="s">
        <v>18509</v>
      </c>
      <c r="I412" s="126"/>
      <c r="J412" s="126"/>
      <c r="K412" s="126"/>
      <c r="L412" s="126"/>
      <c r="M412" s="206">
        <v>0</v>
      </c>
      <c r="N412" s="206">
        <v>0</v>
      </c>
      <c r="O412" s="206">
        <v>0.01</v>
      </c>
      <c r="P412" s="206">
        <v>0</v>
      </c>
      <c r="Q412" s="126" t="s">
        <v>1331</v>
      </c>
    </row>
    <row r="413" spans="1:17" ht="89.25">
      <c r="A413" s="126">
        <v>47</v>
      </c>
      <c r="B413" s="126"/>
      <c r="C413" s="127" t="s">
        <v>700</v>
      </c>
      <c r="D413" s="204">
        <v>43073</v>
      </c>
      <c r="E413" s="126" t="s">
        <v>11</v>
      </c>
      <c r="F413" s="126">
        <v>609811</v>
      </c>
      <c r="G413" s="126"/>
      <c r="H413" s="130" t="s">
        <v>18510</v>
      </c>
      <c r="I413" s="126"/>
      <c r="J413" s="126"/>
      <c r="K413" s="126"/>
      <c r="L413" s="126"/>
      <c r="M413" s="206">
        <v>7.29</v>
      </c>
      <c r="N413" s="206">
        <v>0</v>
      </c>
      <c r="O413" s="206">
        <v>50.01</v>
      </c>
      <c r="P413" s="206">
        <v>0</v>
      </c>
      <c r="Q413" s="126" t="s">
        <v>1331</v>
      </c>
    </row>
    <row r="414" spans="1:17" ht="51">
      <c r="A414" s="126">
        <v>291</v>
      </c>
      <c r="B414" s="126"/>
      <c r="C414" s="127" t="s">
        <v>795</v>
      </c>
      <c r="D414" s="204">
        <v>43074</v>
      </c>
      <c r="E414" s="126" t="s">
        <v>3</v>
      </c>
      <c r="F414" s="126">
        <v>1568228</v>
      </c>
      <c r="G414" s="126"/>
      <c r="H414" s="130" t="s">
        <v>18511</v>
      </c>
      <c r="I414" s="126"/>
      <c r="J414" s="126"/>
      <c r="K414" s="126"/>
      <c r="L414" s="126"/>
      <c r="M414" s="206">
        <v>0</v>
      </c>
      <c r="N414" s="206">
        <v>86000</v>
      </c>
      <c r="O414" s="206">
        <v>0</v>
      </c>
      <c r="P414" s="206">
        <v>589960</v>
      </c>
      <c r="Q414" s="126" t="s">
        <v>1331</v>
      </c>
    </row>
    <row r="415" spans="1:17" ht="76.5">
      <c r="A415" s="126">
        <v>291</v>
      </c>
      <c r="B415" s="126"/>
      <c r="C415" s="127" t="s">
        <v>795</v>
      </c>
      <c r="D415" s="204">
        <v>43074</v>
      </c>
      <c r="E415" s="126" t="s">
        <v>6</v>
      </c>
      <c r="F415" s="126">
        <v>611082</v>
      </c>
      <c r="G415" s="126"/>
      <c r="H415" s="130" t="s">
        <v>18512</v>
      </c>
      <c r="I415" s="126"/>
      <c r="J415" s="126"/>
      <c r="K415" s="126"/>
      <c r="L415" s="126"/>
      <c r="M415" s="206">
        <v>0</v>
      </c>
      <c r="N415" s="206">
        <v>600000</v>
      </c>
      <c r="O415" s="206">
        <v>0</v>
      </c>
      <c r="P415" s="206">
        <v>4116000</v>
      </c>
      <c r="Q415" s="126" t="s">
        <v>1331</v>
      </c>
    </row>
    <row r="416" spans="1:17" ht="51">
      <c r="A416" s="126" t="s">
        <v>620</v>
      </c>
      <c r="B416" s="126"/>
      <c r="C416" s="127" t="s">
        <v>714</v>
      </c>
      <c r="D416" s="204">
        <v>43074</v>
      </c>
      <c r="E416" s="126" t="s">
        <v>23</v>
      </c>
      <c r="F416" s="126">
        <v>17428</v>
      </c>
      <c r="G416" s="126"/>
      <c r="H416" s="130" t="s">
        <v>18513</v>
      </c>
      <c r="I416" s="126"/>
      <c r="J416" s="126"/>
      <c r="K416" s="126"/>
      <c r="L416" s="126"/>
      <c r="M416" s="206">
        <v>0</v>
      </c>
      <c r="N416" s="206">
        <v>0</v>
      </c>
      <c r="O416" s="206">
        <v>0.01</v>
      </c>
      <c r="P416" s="206">
        <v>0</v>
      </c>
      <c r="Q416" s="126" t="s">
        <v>1331</v>
      </c>
    </row>
    <row r="417" spans="1:17" ht="76.5">
      <c r="A417" s="126">
        <v>291</v>
      </c>
      <c r="B417" s="126"/>
      <c r="C417" s="127" t="s">
        <v>795</v>
      </c>
      <c r="D417" s="204">
        <v>43075</v>
      </c>
      <c r="E417" s="126" t="s">
        <v>6</v>
      </c>
      <c r="F417" s="126">
        <v>612135</v>
      </c>
      <c r="G417" s="126"/>
      <c r="H417" s="130" t="s">
        <v>18514</v>
      </c>
      <c r="I417" s="126"/>
      <c r="J417" s="126"/>
      <c r="K417" s="126"/>
      <c r="L417" s="126"/>
      <c r="M417" s="206">
        <v>0</v>
      </c>
      <c r="N417" s="206">
        <v>1701756.15</v>
      </c>
      <c r="O417" s="206">
        <v>0</v>
      </c>
      <c r="P417" s="206">
        <v>11674047.189999999</v>
      </c>
      <c r="Q417" s="126" t="s">
        <v>1331</v>
      </c>
    </row>
    <row r="418" spans="1:17" ht="63.75">
      <c r="A418" s="126">
        <v>81</v>
      </c>
      <c r="B418" s="126"/>
      <c r="C418" s="127" t="s">
        <v>710</v>
      </c>
      <c r="D418" s="204">
        <v>43076</v>
      </c>
      <c r="E418" s="126" t="s">
        <v>6</v>
      </c>
      <c r="F418" s="126">
        <v>613615</v>
      </c>
      <c r="G418" s="126"/>
      <c r="H418" s="130" t="s">
        <v>18515</v>
      </c>
      <c r="I418" s="126"/>
      <c r="J418" s="126"/>
      <c r="K418" s="126"/>
      <c r="L418" s="126"/>
      <c r="M418" s="206">
        <v>0</v>
      </c>
      <c r="N418" s="206">
        <v>6000000</v>
      </c>
      <c r="O418" s="206">
        <v>0</v>
      </c>
      <c r="P418" s="206">
        <v>41160000</v>
      </c>
      <c r="Q418" s="126" t="s">
        <v>1331</v>
      </c>
    </row>
    <row r="419" spans="1:17" ht="63.75">
      <c r="A419" s="126">
        <v>291</v>
      </c>
      <c r="B419" s="126"/>
      <c r="C419" s="127" t="s">
        <v>795</v>
      </c>
      <c r="D419" s="204">
        <v>43076</v>
      </c>
      <c r="E419" s="126" t="s">
        <v>6</v>
      </c>
      <c r="F419" s="126">
        <v>613612</v>
      </c>
      <c r="G419" s="126"/>
      <c r="H419" s="130" t="s">
        <v>18516</v>
      </c>
      <c r="I419" s="126"/>
      <c r="J419" s="126"/>
      <c r="K419" s="126"/>
      <c r="L419" s="126"/>
      <c r="M419" s="206">
        <v>0</v>
      </c>
      <c r="N419" s="206">
        <v>323166.53999999998</v>
      </c>
      <c r="O419" s="206">
        <v>0</v>
      </c>
      <c r="P419" s="206">
        <v>2216922.46</v>
      </c>
      <c r="Q419" s="126" t="s">
        <v>1331</v>
      </c>
    </row>
    <row r="420" spans="1:17" ht="63.75">
      <c r="A420" s="126">
        <v>291</v>
      </c>
      <c r="B420" s="126"/>
      <c r="C420" s="127" t="s">
        <v>795</v>
      </c>
      <c r="D420" s="204">
        <v>43076</v>
      </c>
      <c r="E420" s="126" t="s">
        <v>6</v>
      </c>
      <c r="F420" s="126">
        <v>613610</v>
      </c>
      <c r="G420" s="126"/>
      <c r="H420" s="130" t="s">
        <v>18517</v>
      </c>
      <c r="I420" s="126"/>
      <c r="J420" s="126"/>
      <c r="K420" s="126"/>
      <c r="L420" s="126"/>
      <c r="M420" s="206">
        <v>0</v>
      </c>
      <c r="N420" s="206">
        <v>754055.26</v>
      </c>
      <c r="O420" s="206">
        <v>0</v>
      </c>
      <c r="P420" s="206">
        <v>5172819.08</v>
      </c>
      <c r="Q420" s="126" t="s">
        <v>1331</v>
      </c>
    </row>
    <row r="421" spans="1:17" ht="51">
      <c r="A421" s="126" t="s">
        <v>620</v>
      </c>
      <c r="B421" s="126"/>
      <c r="C421" s="127" t="s">
        <v>714</v>
      </c>
      <c r="D421" s="204">
        <v>43076</v>
      </c>
      <c r="E421" s="126" t="s">
        <v>23</v>
      </c>
      <c r="F421" s="126">
        <v>17437</v>
      </c>
      <c r="G421" s="126"/>
      <c r="H421" s="130" t="s">
        <v>18518</v>
      </c>
      <c r="I421" s="126"/>
      <c r="J421" s="126"/>
      <c r="K421" s="126"/>
      <c r="L421" s="126"/>
      <c r="M421" s="206">
        <v>0</v>
      </c>
      <c r="N421" s="206">
        <v>0</v>
      </c>
      <c r="O421" s="206">
        <v>0</v>
      </c>
      <c r="P421" s="206">
        <v>0.01</v>
      </c>
      <c r="Q421" s="126" t="s">
        <v>1331</v>
      </c>
    </row>
    <row r="422" spans="1:17" ht="63.75">
      <c r="A422" s="126">
        <v>81</v>
      </c>
      <c r="B422" s="126"/>
      <c r="C422" s="127" t="s">
        <v>710</v>
      </c>
      <c r="D422" s="204">
        <v>43076</v>
      </c>
      <c r="E422" s="126" t="s">
        <v>6</v>
      </c>
      <c r="F422" s="126">
        <v>613616</v>
      </c>
      <c r="G422" s="126"/>
      <c r="H422" s="130" t="s">
        <v>18519</v>
      </c>
      <c r="I422" s="126"/>
      <c r="J422" s="126"/>
      <c r="K422" s="126"/>
      <c r="L422" s="126"/>
      <c r="M422" s="206">
        <v>0</v>
      </c>
      <c r="N422" s="206">
        <v>2000000</v>
      </c>
      <c r="O422" s="206">
        <v>0</v>
      </c>
      <c r="P422" s="206">
        <v>13720000</v>
      </c>
      <c r="Q422" s="126" t="s">
        <v>1331</v>
      </c>
    </row>
    <row r="423" spans="1:17" ht="76.5">
      <c r="A423" s="126">
        <v>291</v>
      </c>
      <c r="B423" s="126"/>
      <c r="C423" s="127" t="s">
        <v>795</v>
      </c>
      <c r="D423" s="204">
        <v>43076</v>
      </c>
      <c r="E423" s="126" t="s">
        <v>6</v>
      </c>
      <c r="F423" s="126">
        <v>613880</v>
      </c>
      <c r="G423" s="126"/>
      <c r="H423" s="130" t="s">
        <v>18520</v>
      </c>
      <c r="I423" s="126"/>
      <c r="J423" s="126"/>
      <c r="K423" s="126"/>
      <c r="L423" s="126"/>
      <c r="M423" s="206">
        <v>0</v>
      </c>
      <c r="N423" s="206">
        <v>1666000</v>
      </c>
      <c r="O423" s="206">
        <v>0</v>
      </c>
      <c r="P423" s="206">
        <v>11428760</v>
      </c>
      <c r="Q423" s="126" t="s">
        <v>1331</v>
      </c>
    </row>
    <row r="424" spans="1:17" ht="76.5">
      <c r="A424" s="126">
        <v>81</v>
      </c>
      <c r="B424" s="126"/>
      <c r="C424" s="127" t="s">
        <v>710</v>
      </c>
      <c r="D424" s="204">
        <v>43076</v>
      </c>
      <c r="E424" s="126" t="s">
        <v>11</v>
      </c>
      <c r="F424" s="126">
        <v>613616</v>
      </c>
      <c r="G424" s="126"/>
      <c r="H424" s="130" t="s">
        <v>18521</v>
      </c>
      <c r="I424" s="126"/>
      <c r="J424" s="126"/>
      <c r="K424" s="126"/>
      <c r="L424" s="126"/>
      <c r="M424" s="206">
        <v>7.29</v>
      </c>
      <c r="N424" s="206">
        <v>0</v>
      </c>
      <c r="O424" s="206">
        <v>50.01</v>
      </c>
      <c r="P424" s="206">
        <v>0</v>
      </c>
      <c r="Q424" s="126" t="s">
        <v>1331</v>
      </c>
    </row>
    <row r="425" spans="1:17" ht="76.5">
      <c r="A425" s="126">
        <v>81</v>
      </c>
      <c r="B425" s="126"/>
      <c r="C425" s="127" t="s">
        <v>710</v>
      </c>
      <c r="D425" s="204">
        <v>43076</v>
      </c>
      <c r="E425" s="126" t="s">
        <v>11</v>
      </c>
      <c r="F425" s="126">
        <v>613615</v>
      </c>
      <c r="G425" s="126"/>
      <c r="H425" s="130" t="s">
        <v>18522</v>
      </c>
      <c r="I425" s="126"/>
      <c r="J425" s="126"/>
      <c r="K425" s="126"/>
      <c r="L425" s="126"/>
      <c r="M425" s="206">
        <v>7.29</v>
      </c>
      <c r="N425" s="206">
        <v>0</v>
      </c>
      <c r="O425" s="206">
        <v>50.01</v>
      </c>
      <c r="P425" s="206">
        <v>0</v>
      </c>
      <c r="Q425" s="126" t="s">
        <v>1331</v>
      </c>
    </row>
    <row r="426" spans="1:17" ht="89.25">
      <c r="A426" s="126" t="s">
        <v>621</v>
      </c>
      <c r="B426" s="126"/>
      <c r="C426" s="127" t="s">
        <v>715</v>
      </c>
      <c r="D426" s="204">
        <v>43077</v>
      </c>
      <c r="E426" s="126" t="s">
        <v>6</v>
      </c>
      <c r="F426" s="126">
        <v>906608</v>
      </c>
      <c r="G426" s="126"/>
      <c r="H426" s="130" t="s">
        <v>18523</v>
      </c>
      <c r="I426" s="126"/>
      <c r="J426" s="126"/>
      <c r="K426" s="126"/>
      <c r="L426" s="126"/>
      <c r="M426" s="206">
        <v>0</v>
      </c>
      <c r="N426" s="206">
        <v>229877.87</v>
      </c>
      <c r="O426" s="206">
        <v>0</v>
      </c>
      <c r="P426" s="206">
        <v>1576962.19</v>
      </c>
      <c r="Q426" s="126" t="s">
        <v>1331</v>
      </c>
    </row>
    <row r="427" spans="1:17" ht="63.75">
      <c r="A427" s="126">
        <v>47</v>
      </c>
      <c r="B427" s="126"/>
      <c r="C427" s="127" t="s">
        <v>700</v>
      </c>
      <c r="D427" s="204">
        <v>43077</v>
      </c>
      <c r="E427" s="126" t="s">
        <v>6</v>
      </c>
      <c r="F427" s="126">
        <v>614770</v>
      </c>
      <c r="G427" s="126"/>
      <c r="H427" s="130" t="s">
        <v>18524</v>
      </c>
      <c r="I427" s="126"/>
      <c r="J427" s="126"/>
      <c r="K427" s="126"/>
      <c r="L427" s="126"/>
      <c r="M427" s="206">
        <v>0</v>
      </c>
      <c r="N427" s="206">
        <v>4000000</v>
      </c>
      <c r="O427" s="206">
        <v>0</v>
      </c>
      <c r="P427" s="206">
        <v>27440000</v>
      </c>
      <c r="Q427" s="126" t="s">
        <v>1331</v>
      </c>
    </row>
    <row r="428" spans="1:17" ht="63.75">
      <c r="A428" s="126">
        <v>47</v>
      </c>
      <c r="B428" s="126"/>
      <c r="C428" s="127" t="s">
        <v>700</v>
      </c>
      <c r="D428" s="204">
        <v>43077</v>
      </c>
      <c r="E428" s="126" t="s">
        <v>6</v>
      </c>
      <c r="F428" s="126">
        <v>614769</v>
      </c>
      <c r="G428" s="126"/>
      <c r="H428" s="130" t="s">
        <v>18525</v>
      </c>
      <c r="I428" s="126"/>
      <c r="J428" s="126"/>
      <c r="K428" s="126"/>
      <c r="L428" s="126"/>
      <c r="M428" s="206">
        <v>0</v>
      </c>
      <c r="N428" s="206">
        <v>1136945.42</v>
      </c>
      <c r="O428" s="206">
        <v>0</v>
      </c>
      <c r="P428" s="206">
        <v>7799445.5800000001</v>
      </c>
      <c r="Q428" s="126" t="s">
        <v>1331</v>
      </c>
    </row>
    <row r="429" spans="1:17" ht="76.5">
      <c r="A429" s="126">
        <v>291</v>
      </c>
      <c r="B429" s="126"/>
      <c r="C429" s="127" t="s">
        <v>795</v>
      </c>
      <c r="D429" s="204">
        <v>43077</v>
      </c>
      <c r="E429" s="126" t="s">
        <v>6</v>
      </c>
      <c r="F429" s="126">
        <v>614767</v>
      </c>
      <c r="G429" s="126"/>
      <c r="H429" s="130" t="s">
        <v>18526</v>
      </c>
      <c r="I429" s="126"/>
      <c r="J429" s="126"/>
      <c r="K429" s="126"/>
      <c r="L429" s="126"/>
      <c r="M429" s="206">
        <v>0</v>
      </c>
      <c r="N429" s="206">
        <v>4000000</v>
      </c>
      <c r="O429" s="206">
        <v>0</v>
      </c>
      <c r="P429" s="206">
        <v>27440000</v>
      </c>
      <c r="Q429" s="126" t="s">
        <v>1331</v>
      </c>
    </row>
    <row r="430" spans="1:17" ht="76.5">
      <c r="A430" s="126">
        <v>291</v>
      </c>
      <c r="B430" s="126"/>
      <c r="C430" s="127" t="s">
        <v>795</v>
      </c>
      <c r="D430" s="204">
        <v>43077</v>
      </c>
      <c r="E430" s="126" t="s">
        <v>6</v>
      </c>
      <c r="F430" s="126">
        <v>614762</v>
      </c>
      <c r="G430" s="126"/>
      <c r="H430" s="130" t="s">
        <v>18527</v>
      </c>
      <c r="I430" s="126"/>
      <c r="J430" s="126"/>
      <c r="K430" s="126"/>
      <c r="L430" s="126"/>
      <c r="M430" s="206">
        <v>0</v>
      </c>
      <c r="N430" s="206">
        <v>3000000</v>
      </c>
      <c r="O430" s="206">
        <v>0</v>
      </c>
      <c r="P430" s="206">
        <v>20580000</v>
      </c>
      <c r="Q430" s="126" t="s">
        <v>1331</v>
      </c>
    </row>
    <row r="431" spans="1:17" ht="63.75">
      <c r="A431" s="126">
        <v>47</v>
      </c>
      <c r="B431" s="126"/>
      <c r="C431" s="127" t="s">
        <v>700</v>
      </c>
      <c r="D431" s="204">
        <v>43077</v>
      </c>
      <c r="E431" s="126" t="s">
        <v>11</v>
      </c>
      <c r="F431" s="126">
        <v>614769</v>
      </c>
      <c r="G431" s="126"/>
      <c r="H431" s="130" t="s">
        <v>18528</v>
      </c>
      <c r="I431" s="126"/>
      <c r="J431" s="126"/>
      <c r="K431" s="126"/>
      <c r="L431" s="126"/>
      <c r="M431" s="206">
        <v>7.29</v>
      </c>
      <c r="N431" s="206">
        <v>0</v>
      </c>
      <c r="O431" s="206">
        <v>50.01</v>
      </c>
      <c r="P431" s="206">
        <v>0</v>
      </c>
      <c r="Q431" s="126" t="s">
        <v>1331</v>
      </c>
    </row>
    <row r="432" spans="1:17" ht="63.75">
      <c r="A432" s="126">
        <v>47</v>
      </c>
      <c r="B432" s="126"/>
      <c r="C432" s="127" t="s">
        <v>700</v>
      </c>
      <c r="D432" s="204">
        <v>43077</v>
      </c>
      <c r="E432" s="126" t="s">
        <v>11</v>
      </c>
      <c r="F432" s="126">
        <v>614770</v>
      </c>
      <c r="G432" s="126"/>
      <c r="H432" s="130" t="s">
        <v>18529</v>
      </c>
      <c r="I432" s="126"/>
      <c r="J432" s="126"/>
      <c r="K432" s="126"/>
      <c r="L432" s="126"/>
      <c r="M432" s="206">
        <v>7.29</v>
      </c>
      <c r="N432" s="206">
        <v>0</v>
      </c>
      <c r="O432" s="206">
        <v>50.01</v>
      </c>
      <c r="P432" s="206">
        <v>0</v>
      </c>
      <c r="Q432" s="126" t="s">
        <v>1331</v>
      </c>
    </row>
    <row r="433" spans="1:17" ht="89.25">
      <c r="A433" s="126" t="s">
        <v>621</v>
      </c>
      <c r="B433" s="126"/>
      <c r="C433" s="127" t="s">
        <v>715</v>
      </c>
      <c r="D433" s="204">
        <v>43077</v>
      </c>
      <c r="E433" s="126" t="s">
        <v>13</v>
      </c>
      <c r="F433" s="126">
        <v>906839</v>
      </c>
      <c r="G433" s="126"/>
      <c r="H433" s="130" t="s">
        <v>18530</v>
      </c>
      <c r="I433" s="126"/>
      <c r="J433" s="126"/>
      <c r="K433" s="126"/>
      <c r="L433" s="126"/>
      <c r="M433" s="206">
        <v>185.69</v>
      </c>
      <c r="N433" s="206">
        <v>0</v>
      </c>
      <c r="O433" s="206">
        <v>1273.83</v>
      </c>
      <c r="P433" s="206">
        <v>0</v>
      </c>
      <c r="Q433" s="126" t="s">
        <v>1331</v>
      </c>
    </row>
    <row r="434" spans="1:17" ht="63.75">
      <c r="A434" s="126">
        <v>47</v>
      </c>
      <c r="B434" s="126"/>
      <c r="C434" s="127" t="s">
        <v>700</v>
      </c>
      <c r="D434" s="204">
        <v>43080</v>
      </c>
      <c r="E434" s="126" t="s">
        <v>6</v>
      </c>
      <c r="F434" s="126">
        <v>616402</v>
      </c>
      <c r="G434" s="126"/>
      <c r="H434" s="130" t="s">
        <v>18531</v>
      </c>
      <c r="I434" s="126"/>
      <c r="J434" s="126"/>
      <c r="K434" s="126"/>
      <c r="L434" s="126"/>
      <c r="M434" s="206">
        <v>0</v>
      </c>
      <c r="N434" s="206">
        <v>1200000</v>
      </c>
      <c r="O434" s="206">
        <v>0</v>
      </c>
      <c r="P434" s="206">
        <v>8232000</v>
      </c>
      <c r="Q434" s="126" t="s">
        <v>1331</v>
      </c>
    </row>
    <row r="435" spans="1:17" ht="51">
      <c r="A435" s="126" t="s">
        <v>620</v>
      </c>
      <c r="B435" s="126"/>
      <c r="C435" s="127" t="s">
        <v>714</v>
      </c>
      <c r="D435" s="204">
        <v>43080</v>
      </c>
      <c r="E435" s="126" t="s">
        <v>23</v>
      </c>
      <c r="F435" s="126">
        <v>17446</v>
      </c>
      <c r="G435" s="126"/>
      <c r="H435" s="130" t="s">
        <v>18532</v>
      </c>
      <c r="I435" s="126"/>
      <c r="J435" s="126"/>
      <c r="K435" s="126"/>
      <c r="L435" s="126"/>
      <c r="M435" s="206">
        <v>0</v>
      </c>
      <c r="N435" s="206">
        <v>0</v>
      </c>
      <c r="O435" s="206">
        <v>0</v>
      </c>
      <c r="P435" s="206">
        <v>0.01</v>
      </c>
      <c r="Q435" s="126" t="s">
        <v>1331</v>
      </c>
    </row>
    <row r="436" spans="1:17" ht="63.75">
      <c r="A436" s="126">
        <v>47</v>
      </c>
      <c r="B436" s="126"/>
      <c r="C436" s="127" t="s">
        <v>700</v>
      </c>
      <c r="D436" s="204">
        <v>43080</v>
      </c>
      <c r="E436" s="126" t="s">
        <v>11</v>
      </c>
      <c r="F436" s="126">
        <v>616402</v>
      </c>
      <c r="G436" s="126"/>
      <c r="H436" s="130" t="s">
        <v>18533</v>
      </c>
      <c r="I436" s="126"/>
      <c r="J436" s="126"/>
      <c r="K436" s="126"/>
      <c r="L436" s="126"/>
      <c r="M436" s="206">
        <v>7.29</v>
      </c>
      <c r="N436" s="206">
        <v>0</v>
      </c>
      <c r="O436" s="206">
        <v>50.01</v>
      </c>
      <c r="P436" s="206">
        <v>0</v>
      </c>
      <c r="Q436" s="126" t="s">
        <v>1331</v>
      </c>
    </row>
    <row r="437" spans="1:17" ht="51">
      <c r="A437" s="126" t="s">
        <v>620</v>
      </c>
      <c r="B437" s="126"/>
      <c r="C437" s="127" t="s">
        <v>714</v>
      </c>
      <c r="D437" s="204">
        <v>43081</v>
      </c>
      <c r="E437" s="126" t="s">
        <v>23</v>
      </c>
      <c r="F437" s="126">
        <v>17450</v>
      </c>
      <c r="G437" s="126"/>
      <c r="H437" s="130" t="s">
        <v>18534</v>
      </c>
      <c r="I437" s="126"/>
      <c r="J437" s="126"/>
      <c r="K437" s="126"/>
      <c r="L437" s="126"/>
      <c r="M437" s="206">
        <v>0</v>
      </c>
      <c r="N437" s="206">
        <v>0</v>
      </c>
      <c r="O437" s="206">
        <v>0</v>
      </c>
      <c r="P437" s="206">
        <v>0.01</v>
      </c>
      <c r="Q437" s="126" t="s">
        <v>1331</v>
      </c>
    </row>
    <row r="438" spans="1:17" ht="76.5">
      <c r="A438" s="126">
        <v>291</v>
      </c>
      <c r="B438" s="126"/>
      <c r="C438" s="127" t="s">
        <v>795</v>
      </c>
      <c r="D438" s="204">
        <v>43081</v>
      </c>
      <c r="E438" s="126" t="s">
        <v>6</v>
      </c>
      <c r="F438" s="126">
        <v>617444</v>
      </c>
      <c r="G438" s="126"/>
      <c r="H438" s="130" t="s">
        <v>18535</v>
      </c>
      <c r="I438" s="126"/>
      <c r="J438" s="126"/>
      <c r="K438" s="126"/>
      <c r="L438" s="126"/>
      <c r="M438" s="206">
        <v>0</v>
      </c>
      <c r="N438" s="206">
        <v>8399113.1799999997</v>
      </c>
      <c r="O438" s="206">
        <v>0</v>
      </c>
      <c r="P438" s="206">
        <v>57617916.409999996</v>
      </c>
      <c r="Q438" s="126" t="s">
        <v>1331</v>
      </c>
    </row>
    <row r="439" spans="1:17" ht="76.5">
      <c r="A439" s="126">
        <v>47</v>
      </c>
      <c r="B439" s="126"/>
      <c r="C439" s="127" t="s">
        <v>700</v>
      </c>
      <c r="D439" s="204">
        <v>43081</v>
      </c>
      <c r="E439" s="126" t="s">
        <v>6</v>
      </c>
      <c r="F439" s="126">
        <v>616973</v>
      </c>
      <c r="G439" s="126"/>
      <c r="H439" s="130" t="s">
        <v>18536</v>
      </c>
      <c r="I439" s="126"/>
      <c r="J439" s="126"/>
      <c r="K439" s="126"/>
      <c r="L439" s="126"/>
      <c r="M439" s="206">
        <v>0</v>
      </c>
      <c r="N439" s="206">
        <v>1039019.77</v>
      </c>
      <c r="O439" s="206">
        <v>0</v>
      </c>
      <c r="P439" s="206">
        <v>7127675.6200000001</v>
      </c>
      <c r="Q439" s="126" t="s">
        <v>1331</v>
      </c>
    </row>
    <row r="440" spans="1:17" ht="76.5">
      <c r="A440" s="126">
        <v>47</v>
      </c>
      <c r="B440" s="126"/>
      <c r="C440" s="127" t="s">
        <v>700</v>
      </c>
      <c r="D440" s="204">
        <v>43081</v>
      </c>
      <c r="E440" s="126" t="s">
        <v>6</v>
      </c>
      <c r="F440" s="126">
        <v>616967</v>
      </c>
      <c r="G440" s="126"/>
      <c r="H440" s="130" t="s">
        <v>18537</v>
      </c>
      <c r="I440" s="126"/>
      <c r="J440" s="126"/>
      <c r="K440" s="126"/>
      <c r="L440" s="126"/>
      <c r="M440" s="206">
        <v>0</v>
      </c>
      <c r="N440" s="206">
        <v>4156079.1</v>
      </c>
      <c r="O440" s="206">
        <v>0</v>
      </c>
      <c r="P440" s="206">
        <v>28510702.629999999</v>
      </c>
      <c r="Q440" s="126" t="s">
        <v>1331</v>
      </c>
    </row>
    <row r="441" spans="1:17" ht="76.5">
      <c r="A441" s="126">
        <v>47</v>
      </c>
      <c r="B441" s="126"/>
      <c r="C441" s="127" t="s">
        <v>700</v>
      </c>
      <c r="D441" s="204">
        <v>43081</v>
      </c>
      <c r="E441" s="126" t="s">
        <v>11</v>
      </c>
      <c r="F441" s="126">
        <v>616973</v>
      </c>
      <c r="G441" s="126"/>
      <c r="H441" s="130" t="s">
        <v>18538</v>
      </c>
      <c r="I441" s="126"/>
      <c r="J441" s="126"/>
      <c r="K441" s="126"/>
      <c r="L441" s="126"/>
      <c r="M441" s="206">
        <v>7.29</v>
      </c>
      <c r="N441" s="206">
        <v>0</v>
      </c>
      <c r="O441" s="206">
        <v>50.01</v>
      </c>
      <c r="P441" s="206">
        <v>0</v>
      </c>
      <c r="Q441" s="126" t="s">
        <v>1331</v>
      </c>
    </row>
    <row r="442" spans="1:17" ht="76.5">
      <c r="A442" s="126">
        <v>47</v>
      </c>
      <c r="B442" s="126"/>
      <c r="C442" s="127" t="s">
        <v>700</v>
      </c>
      <c r="D442" s="204">
        <v>43081</v>
      </c>
      <c r="E442" s="126" t="s">
        <v>11</v>
      </c>
      <c r="F442" s="126">
        <v>616967</v>
      </c>
      <c r="G442" s="126"/>
      <c r="H442" s="130" t="s">
        <v>18539</v>
      </c>
      <c r="I442" s="126"/>
      <c r="J442" s="126"/>
      <c r="K442" s="126"/>
      <c r="L442" s="126"/>
      <c r="M442" s="206">
        <v>7.29</v>
      </c>
      <c r="N442" s="206">
        <v>0</v>
      </c>
      <c r="O442" s="206">
        <v>50.01</v>
      </c>
      <c r="P442" s="206">
        <v>0</v>
      </c>
      <c r="Q442" s="126" t="s">
        <v>1331</v>
      </c>
    </row>
    <row r="443" spans="1:17" ht="76.5">
      <c r="A443" s="126">
        <v>291</v>
      </c>
      <c r="B443" s="126"/>
      <c r="C443" s="127" t="s">
        <v>795</v>
      </c>
      <c r="D443" s="204">
        <v>43082</v>
      </c>
      <c r="E443" s="126" t="s">
        <v>6</v>
      </c>
      <c r="F443" s="126">
        <v>618848</v>
      </c>
      <c r="G443" s="126"/>
      <c r="H443" s="130" t="s">
        <v>18540</v>
      </c>
      <c r="I443" s="126"/>
      <c r="J443" s="126"/>
      <c r="K443" s="126"/>
      <c r="L443" s="126"/>
      <c r="M443" s="206">
        <v>0</v>
      </c>
      <c r="N443" s="206">
        <v>2868491.2</v>
      </c>
      <c r="O443" s="206">
        <v>0</v>
      </c>
      <c r="P443" s="206">
        <v>19677849.629999999</v>
      </c>
      <c r="Q443" s="126" t="s">
        <v>1331</v>
      </c>
    </row>
    <row r="444" spans="1:17" ht="38.25">
      <c r="A444" s="126">
        <v>573</v>
      </c>
      <c r="B444" s="126"/>
      <c r="C444" s="127" t="s">
        <v>850</v>
      </c>
      <c r="D444" s="204">
        <v>43082</v>
      </c>
      <c r="E444" s="126" t="s">
        <v>6</v>
      </c>
      <c r="F444" s="126">
        <v>73435</v>
      </c>
      <c r="G444" s="126"/>
      <c r="H444" s="130" t="s">
        <v>12642</v>
      </c>
      <c r="I444" s="126"/>
      <c r="J444" s="126"/>
      <c r="K444" s="126"/>
      <c r="L444" s="126"/>
      <c r="M444" s="206">
        <v>0</v>
      </c>
      <c r="N444" s="206">
        <v>60457.14</v>
      </c>
      <c r="O444" s="206">
        <v>0</v>
      </c>
      <c r="P444" s="206">
        <v>414735.98</v>
      </c>
      <c r="Q444" s="126" t="s">
        <v>1331</v>
      </c>
    </row>
    <row r="445" spans="1:17" ht="63.75">
      <c r="A445" s="126">
        <v>66</v>
      </c>
      <c r="B445" s="126"/>
      <c r="C445" s="127" t="s">
        <v>705</v>
      </c>
      <c r="D445" s="204">
        <v>43082</v>
      </c>
      <c r="E445" s="126" t="s">
        <v>6</v>
      </c>
      <c r="F445" s="126">
        <v>618477</v>
      </c>
      <c r="G445" s="126"/>
      <c r="H445" s="130" t="s">
        <v>18541</v>
      </c>
      <c r="I445" s="126"/>
      <c r="J445" s="126"/>
      <c r="K445" s="126"/>
      <c r="L445" s="126"/>
      <c r="M445" s="206">
        <v>0</v>
      </c>
      <c r="N445" s="206">
        <v>3360000</v>
      </c>
      <c r="O445" s="206">
        <v>0</v>
      </c>
      <c r="P445" s="206">
        <v>23049600</v>
      </c>
      <c r="Q445" s="126" t="s">
        <v>1331</v>
      </c>
    </row>
    <row r="446" spans="1:17" ht="63.75">
      <c r="A446" s="126">
        <v>66</v>
      </c>
      <c r="B446" s="126"/>
      <c r="C446" s="127" t="s">
        <v>705</v>
      </c>
      <c r="D446" s="204">
        <v>43082</v>
      </c>
      <c r="E446" s="126" t="s">
        <v>6</v>
      </c>
      <c r="F446" s="126">
        <v>618479</v>
      </c>
      <c r="G446" s="126"/>
      <c r="H446" s="130" t="s">
        <v>18542</v>
      </c>
      <c r="I446" s="126"/>
      <c r="J446" s="126"/>
      <c r="K446" s="126"/>
      <c r="L446" s="126"/>
      <c r="M446" s="206">
        <v>0</v>
      </c>
      <c r="N446" s="206">
        <v>840000</v>
      </c>
      <c r="O446" s="206">
        <v>0</v>
      </c>
      <c r="P446" s="206">
        <v>5762400</v>
      </c>
      <c r="Q446" s="126" t="s">
        <v>1331</v>
      </c>
    </row>
    <row r="447" spans="1:17" ht="76.5">
      <c r="A447" s="126">
        <v>66</v>
      </c>
      <c r="B447" s="126"/>
      <c r="C447" s="127" t="s">
        <v>705</v>
      </c>
      <c r="D447" s="204">
        <v>43082</v>
      </c>
      <c r="E447" s="126" t="s">
        <v>11</v>
      </c>
      <c r="F447" s="126">
        <v>618479</v>
      </c>
      <c r="G447" s="126"/>
      <c r="H447" s="130" t="s">
        <v>18543</v>
      </c>
      <c r="I447" s="126"/>
      <c r="J447" s="126"/>
      <c r="K447" s="126"/>
      <c r="L447" s="126"/>
      <c r="M447" s="206">
        <v>7.29</v>
      </c>
      <c r="N447" s="206">
        <v>0</v>
      </c>
      <c r="O447" s="206">
        <v>50.01</v>
      </c>
      <c r="P447" s="206">
        <v>0</v>
      </c>
      <c r="Q447" s="126" t="s">
        <v>1331</v>
      </c>
    </row>
    <row r="448" spans="1:17" ht="76.5">
      <c r="A448" s="126">
        <v>66</v>
      </c>
      <c r="B448" s="126"/>
      <c r="C448" s="127" t="s">
        <v>705</v>
      </c>
      <c r="D448" s="204">
        <v>43082</v>
      </c>
      <c r="E448" s="126" t="s">
        <v>11</v>
      </c>
      <c r="F448" s="126">
        <v>618477</v>
      </c>
      <c r="G448" s="126"/>
      <c r="H448" s="130" t="s">
        <v>18544</v>
      </c>
      <c r="I448" s="126"/>
      <c r="J448" s="126"/>
      <c r="K448" s="126"/>
      <c r="L448" s="126"/>
      <c r="M448" s="206">
        <v>7.29</v>
      </c>
      <c r="N448" s="206">
        <v>0</v>
      </c>
      <c r="O448" s="206">
        <v>50.01</v>
      </c>
      <c r="P448" s="206">
        <v>0</v>
      </c>
      <c r="Q448" s="126" t="s">
        <v>1331</v>
      </c>
    </row>
    <row r="449" spans="1:17" ht="63.75">
      <c r="A449" s="126" t="s">
        <v>621</v>
      </c>
      <c r="B449" s="126"/>
      <c r="C449" s="127" t="s">
        <v>715</v>
      </c>
      <c r="D449" s="204">
        <v>43082</v>
      </c>
      <c r="E449" s="126" t="s">
        <v>13</v>
      </c>
      <c r="F449" s="126">
        <v>907353</v>
      </c>
      <c r="G449" s="126"/>
      <c r="H449" s="130" t="s">
        <v>18545</v>
      </c>
      <c r="I449" s="126"/>
      <c r="J449" s="126"/>
      <c r="K449" s="126"/>
      <c r="L449" s="126"/>
      <c r="M449" s="206">
        <v>29.35</v>
      </c>
      <c r="N449" s="206">
        <v>0</v>
      </c>
      <c r="O449" s="206">
        <v>201.34</v>
      </c>
      <c r="P449" s="206">
        <v>0</v>
      </c>
      <c r="Q449" s="126" t="s">
        <v>1331</v>
      </c>
    </row>
    <row r="450" spans="1:17" ht="51">
      <c r="A450" s="126" t="s">
        <v>620</v>
      </c>
      <c r="B450" s="126"/>
      <c r="C450" s="127" t="s">
        <v>714</v>
      </c>
      <c r="D450" s="204">
        <v>43083</v>
      </c>
      <c r="E450" s="126" t="s">
        <v>23</v>
      </c>
      <c r="F450" s="126">
        <v>17459</v>
      </c>
      <c r="G450" s="126"/>
      <c r="H450" s="130" t="s">
        <v>18546</v>
      </c>
      <c r="I450" s="126"/>
      <c r="J450" s="126"/>
      <c r="K450" s="126"/>
      <c r="L450" s="126"/>
      <c r="M450" s="206">
        <v>0</v>
      </c>
      <c r="N450" s="206">
        <v>0</v>
      </c>
      <c r="O450" s="206">
        <v>0</v>
      </c>
      <c r="P450" s="206">
        <v>0.01</v>
      </c>
      <c r="Q450" s="126" t="s">
        <v>1331</v>
      </c>
    </row>
    <row r="451" spans="1:17" ht="51">
      <c r="A451" s="126">
        <v>514</v>
      </c>
      <c r="B451" s="126"/>
      <c r="C451" s="127" t="s">
        <v>842</v>
      </c>
      <c r="D451" s="204">
        <v>43083</v>
      </c>
      <c r="E451" s="126" t="s">
        <v>6</v>
      </c>
      <c r="F451" s="126">
        <v>619910</v>
      </c>
      <c r="G451" s="126"/>
      <c r="H451" s="130" t="s">
        <v>18547</v>
      </c>
      <c r="I451" s="126"/>
      <c r="J451" s="126"/>
      <c r="K451" s="126"/>
      <c r="L451" s="126"/>
      <c r="M451" s="206">
        <v>0</v>
      </c>
      <c r="N451" s="206">
        <v>359970</v>
      </c>
      <c r="O451" s="206">
        <v>0</v>
      </c>
      <c r="P451" s="206">
        <v>2469394.2000000002</v>
      </c>
      <c r="Q451" s="126" t="s">
        <v>1331</v>
      </c>
    </row>
    <row r="452" spans="1:17" ht="63.75">
      <c r="A452" s="126" t="s">
        <v>621</v>
      </c>
      <c r="B452" s="126"/>
      <c r="C452" s="127" t="s">
        <v>715</v>
      </c>
      <c r="D452" s="204">
        <v>43083</v>
      </c>
      <c r="E452" s="126" t="s">
        <v>6</v>
      </c>
      <c r="F452" s="126">
        <v>619909</v>
      </c>
      <c r="G452" s="126"/>
      <c r="H452" s="130" t="s">
        <v>18548</v>
      </c>
      <c r="I452" s="126"/>
      <c r="J452" s="126"/>
      <c r="K452" s="126"/>
      <c r="L452" s="126"/>
      <c r="M452" s="206">
        <v>0</v>
      </c>
      <c r="N452" s="206">
        <v>240000</v>
      </c>
      <c r="O452" s="206">
        <v>0</v>
      </c>
      <c r="P452" s="206">
        <v>1646400</v>
      </c>
      <c r="Q452" s="126" t="s">
        <v>1331</v>
      </c>
    </row>
    <row r="453" spans="1:17" ht="63.75">
      <c r="A453" s="126" t="s">
        <v>621</v>
      </c>
      <c r="B453" s="126"/>
      <c r="C453" s="127" t="s">
        <v>715</v>
      </c>
      <c r="D453" s="204">
        <v>43083</v>
      </c>
      <c r="E453" s="126" t="s">
        <v>6</v>
      </c>
      <c r="F453" s="126">
        <v>619908</v>
      </c>
      <c r="G453" s="126"/>
      <c r="H453" s="130" t="s">
        <v>18549</v>
      </c>
      <c r="I453" s="126"/>
      <c r="J453" s="126"/>
      <c r="K453" s="126"/>
      <c r="L453" s="126"/>
      <c r="M453" s="206">
        <v>0</v>
      </c>
      <c r="N453" s="206">
        <v>1360000</v>
      </c>
      <c r="O453" s="206">
        <v>0</v>
      </c>
      <c r="P453" s="206">
        <v>9329600</v>
      </c>
      <c r="Q453" s="126" t="s">
        <v>1331</v>
      </c>
    </row>
    <row r="454" spans="1:17" ht="63.75">
      <c r="A454" s="126" t="s">
        <v>621</v>
      </c>
      <c r="B454" s="126"/>
      <c r="C454" s="127" t="s">
        <v>715</v>
      </c>
      <c r="D454" s="204">
        <v>43083</v>
      </c>
      <c r="E454" s="126" t="s">
        <v>11</v>
      </c>
      <c r="F454" s="126">
        <v>619908</v>
      </c>
      <c r="G454" s="126"/>
      <c r="H454" s="130" t="s">
        <v>18550</v>
      </c>
      <c r="I454" s="126"/>
      <c r="J454" s="126"/>
      <c r="K454" s="126"/>
      <c r="L454" s="126"/>
      <c r="M454" s="206">
        <v>7.29</v>
      </c>
      <c r="N454" s="206">
        <v>0</v>
      </c>
      <c r="O454" s="206">
        <v>50.01</v>
      </c>
      <c r="P454" s="206">
        <v>0</v>
      </c>
      <c r="Q454" s="126" t="s">
        <v>1331</v>
      </c>
    </row>
    <row r="455" spans="1:17" ht="63.75">
      <c r="A455" s="126" t="s">
        <v>621</v>
      </c>
      <c r="B455" s="126"/>
      <c r="C455" s="127" t="s">
        <v>715</v>
      </c>
      <c r="D455" s="204">
        <v>43083</v>
      </c>
      <c r="E455" s="126" t="s">
        <v>11</v>
      </c>
      <c r="F455" s="126">
        <v>619909</v>
      </c>
      <c r="G455" s="126"/>
      <c r="H455" s="130" t="s">
        <v>18551</v>
      </c>
      <c r="I455" s="126"/>
      <c r="J455" s="126"/>
      <c r="K455" s="126"/>
      <c r="L455" s="126"/>
      <c r="M455" s="206">
        <v>7.29</v>
      </c>
      <c r="N455" s="206">
        <v>0</v>
      </c>
      <c r="O455" s="206">
        <v>50.01</v>
      </c>
      <c r="P455" s="206">
        <v>0</v>
      </c>
      <c r="Q455" s="126" t="s">
        <v>1331</v>
      </c>
    </row>
    <row r="456" spans="1:17" ht="51">
      <c r="A456" s="126">
        <v>514</v>
      </c>
      <c r="B456" s="126"/>
      <c r="C456" s="127" t="s">
        <v>842</v>
      </c>
      <c r="D456" s="204">
        <v>43083</v>
      </c>
      <c r="E456" s="126" t="s">
        <v>15</v>
      </c>
      <c r="F456" s="126">
        <v>619911</v>
      </c>
      <c r="G456" s="126"/>
      <c r="H456" s="130" t="s">
        <v>18552</v>
      </c>
      <c r="I456" s="126"/>
      <c r="J456" s="126"/>
      <c r="K456" s="126"/>
      <c r="L456" s="126"/>
      <c r="M456" s="206">
        <v>7.29</v>
      </c>
      <c r="N456" s="206">
        <v>0</v>
      </c>
      <c r="O456" s="206">
        <v>50.01</v>
      </c>
      <c r="P456" s="206">
        <v>0</v>
      </c>
      <c r="Q456" s="126" t="s">
        <v>1331</v>
      </c>
    </row>
    <row r="457" spans="1:17" ht="89.25">
      <c r="A457" s="126" t="s">
        <v>621</v>
      </c>
      <c r="B457" s="126"/>
      <c r="C457" s="127" t="s">
        <v>715</v>
      </c>
      <c r="D457" s="204">
        <v>43084</v>
      </c>
      <c r="E457" s="126" t="s">
        <v>6</v>
      </c>
      <c r="F457" s="126">
        <v>907493</v>
      </c>
      <c r="G457" s="126"/>
      <c r="H457" s="130" t="s">
        <v>18553</v>
      </c>
      <c r="I457" s="126"/>
      <c r="J457" s="126"/>
      <c r="K457" s="126"/>
      <c r="L457" s="126"/>
      <c r="M457" s="206">
        <v>0</v>
      </c>
      <c r="N457" s="206">
        <v>652664.57999999996</v>
      </c>
      <c r="O457" s="206">
        <v>0</v>
      </c>
      <c r="P457" s="206">
        <v>4477279.0199999996</v>
      </c>
      <c r="Q457" s="126" t="s">
        <v>1331</v>
      </c>
    </row>
    <row r="458" spans="1:17" ht="63.75">
      <c r="A458" s="126" t="s">
        <v>621</v>
      </c>
      <c r="B458" s="126"/>
      <c r="C458" s="127" t="s">
        <v>715</v>
      </c>
      <c r="D458" s="204">
        <v>43084</v>
      </c>
      <c r="E458" s="126" t="s">
        <v>20</v>
      </c>
      <c r="F458" s="126">
        <v>10174</v>
      </c>
      <c r="G458" s="126"/>
      <c r="H458" s="130" t="s">
        <v>18554</v>
      </c>
      <c r="I458" s="126"/>
      <c r="J458" s="126"/>
      <c r="K458" s="126"/>
      <c r="L458" s="126"/>
      <c r="M458" s="206">
        <v>227690.76</v>
      </c>
      <c r="N458" s="206">
        <v>0</v>
      </c>
      <c r="O458" s="206">
        <v>1561958.61</v>
      </c>
      <c r="P458" s="206">
        <v>0</v>
      </c>
      <c r="Q458" s="126" t="s">
        <v>1331</v>
      </c>
    </row>
    <row r="459" spans="1:17" ht="51">
      <c r="A459" s="126" t="s">
        <v>621</v>
      </c>
      <c r="B459" s="126"/>
      <c r="C459" s="127" t="s">
        <v>715</v>
      </c>
      <c r="D459" s="204">
        <v>43084</v>
      </c>
      <c r="E459" s="126" t="s">
        <v>20</v>
      </c>
      <c r="F459" s="126">
        <v>10134</v>
      </c>
      <c r="G459" s="126"/>
      <c r="H459" s="130" t="s">
        <v>18555</v>
      </c>
      <c r="I459" s="126"/>
      <c r="J459" s="126"/>
      <c r="K459" s="126"/>
      <c r="L459" s="126"/>
      <c r="M459" s="206">
        <v>2971.23</v>
      </c>
      <c r="N459" s="206">
        <v>0</v>
      </c>
      <c r="O459" s="206">
        <v>20382.64</v>
      </c>
      <c r="P459" s="206">
        <v>0</v>
      </c>
      <c r="Q459" s="126" t="s">
        <v>1331</v>
      </c>
    </row>
    <row r="460" spans="1:17" ht="51">
      <c r="A460" s="126" t="s">
        <v>621</v>
      </c>
      <c r="B460" s="126"/>
      <c r="C460" s="127" t="s">
        <v>715</v>
      </c>
      <c r="D460" s="204">
        <v>43084</v>
      </c>
      <c r="E460" s="126" t="s">
        <v>20</v>
      </c>
      <c r="F460" s="126">
        <v>10137</v>
      </c>
      <c r="G460" s="126"/>
      <c r="H460" s="130" t="s">
        <v>18556</v>
      </c>
      <c r="I460" s="126"/>
      <c r="J460" s="126"/>
      <c r="K460" s="126"/>
      <c r="L460" s="126"/>
      <c r="M460" s="206">
        <v>450.8</v>
      </c>
      <c r="N460" s="206">
        <v>0</v>
      </c>
      <c r="O460" s="206">
        <v>3092.49</v>
      </c>
      <c r="P460" s="206">
        <v>0</v>
      </c>
      <c r="Q460" s="126" t="s">
        <v>1331</v>
      </c>
    </row>
    <row r="461" spans="1:17" ht="51">
      <c r="A461" s="126" t="s">
        <v>621</v>
      </c>
      <c r="B461" s="126"/>
      <c r="C461" s="127" t="s">
        <v>715</v>
      </c>
      <c r="D461" s="204">
        <v>43084</v>
      </c>
      <c r="E461" s="126" t="s">
        <v>20</v>
      </c>
      <c r="F461" s="126">
        <v>10138</v>
      </c>
      <c r="G461" s="126"/>
      <c r="H461" s="130" t="s">
        <v>18557</v>
      </c>
      <c r="I461" s="126"/>
      <c r="J461" s="126"/>
      <c r="K461" s="126"/>
      <c r="L461" s="126"/>
      <c r="M461" s="206">
        <v>72922.39</v>
      </c>
      <c r="N461" s="206">
        <v>0</v>
      </c>
      <c r="O461" s="206">
        <v>500247.6</v>
      </c>
      <c r="P461" s="206">
        <v>0</v>
      </c>
      <c r="Q461" s="126" t="s">
        <v>1331</v>
      </c>
    </row>
    <row r="462" spans="1:17" ht="51">
      <c r="A462" s="126" t="s">
        <v>621</v>
      </c>
      <c r="B462" s="126"/>
      <c r="C462" s="127" t="s">
        <v>715</v>
      </c>
      <c r="D462" s="204">
        <v>43084</v>
      </c>
      <c r="E462" s="126" t="s">
        <v>20</v>
      </c>
      <c r="F462" s="126">
        <v>10276</v>
      </c>
      <c r="G462" s="126"/>
      <c r="H462" s="130" t="s">
        <v>18558</v>
      </c>
      <c r="I462" s="126"/>
      <c r="J462" s="126"/>
      <c r="K462" s="126"/>
      <c r="L462" s="126"/>
      <c r="M462" s="206">
        <v>601394.07999999996</v>
      </c>
      <c r="N462" s="206">
        <v>0</v>
      </c>
      <c r="O462" s="206">
        <v>4125563.39</v>
      </c>
      <c r="P462" s="206">
        <v>0</v>
      </c>
      <c r="Q462" s="126" t="s">
        <v>1331</v>
      </c>
    </row>
    <row r="463" spans="1:17" ht="51">
      <c r="A463" s="126" t="s">
        <v>621</v>
      </c>
      <c r="B463" s="126"/>
      <c r="C463" s="127" t="s">
        <v>715</v>
      </c>
      <c r="D463" s="204">
        <v>43084</v>
      </c>
      <c r="E463" s="126" t="s">
        <v>20</v>
      </c>
      <c r="F463" s="126">
        <v>10139</v>
      </c>
      <c r="G463" s="126"/>
      <c r="H463" s="130" t="s">
        <v>18559</v>
      </c>
      <c r="I463" s="126"/>
      <c r="J463" s="126"/>
      <c r="K463" s="126"/>
      <c r="L463" s="126"/>
      <c r="M463" s="206">
        <v>76491.98</v>
      </c>
      <c r="N463" s="206">
        <v>0</v>
      </c>
      <c r="O463" s="206">
        <v>524734.98</v>
      </c>
      <c r="P463" s="206">
        <v>0</v>
      </c>
      <c r="Q463" s="126" t="s">
        <v>1331</v>
      </c>
    </row>
    <row r="464" spans="1:17" ht="63.75">
      <c r="A464" s="126" t="s">
        <v>621</v>
      </c>
      <c r="B464" s="126"/>
      <c r="C464" s="127" t="s">
        <v>715</v>
      </c>
      <c r="D464" s="204">
        <v>43084</v>
      </c>
      <c r="E464" s="126" t="s">
        <v>20</v>
      </c>
      <c r="F464" s="126">
        <v>10117</v>
      </c>
      <c r="G464" s="126"/>
      <c r="H464" s="130" t="s">
        <v>18560</v>
      </c>
      <c r="I464" s="126"/>
      <c r="J464" s="126"/>
      <c r="K464" s="126"/>
      <c r="L464" s="126"/>
      <c r="M464" s="206">
        <v>505040.92</v>
      </c>
      <c r="N464" s="206">
        <v>0</v>
      </c>
      <c r="O464" s="206">
        <v>3464580.71</v>
      </c>
      <c r="P464" s="206">
        <v>0</v>
      </c>
      <c r="Q464" s="126" t="s">
        <v>1331</v>
      </c>
    </row>
    <row r="465" spans="1:17" ht="51">
      <c r="A465" s="126" t="s">
        <v>621</v>
      </c>
      <c r="B465" s="126"/>
      <c r="C465" s="127" t="s">
        <v>715</v>
      </c>
      <c r="D465" s="204">
        <v>43084</v>
      </c>
      <c r="E465" s="126" t="s">
        <v>20</v>
      </c>
      <c r="F465" s="126">
        <v>10115</v>
      </c>
      <c r="G465" s="126"/>
      <c r="H465" s="130" t="s">
        <v>18561</v>
      </c>
      <c r="I465" s="126"/>
      <c r="J465" s="126"/>
      <c r="K465" s="126"/>
      <c r="L465" s="126"/>
      <c r="M465" s="206">
        <v>338083.45</v>
      </c>
      <c r="N465" s="206">
        <v>0</v>
      </c>
      <c r="O465" s="206">
        <v>2319252.4700000002</v>
      </c>
      <c r="P465" s="206">
        <v>0</v>
      </c>
      <c r="Q465" s="126" t="s">
        <v>1331</v>
      </c>
    </row>
    <row r="466" spans="1:17" ht="51">
      <c r="A466" s="126" t="s">
        <v>621</v>
      </c>
      <c r="B466" s="126"/>
      <c r="C466" s="127" t="s">
        <v>715</v>
      </c>
      <c r="D466" s="204">
        <v>43084</v>
      </c>
      <c r="E466" s="126" t="s">
        <v>20</v>
      </c>
      <c r="F466" s="126">
        <v>10187</v>
      </c>
      <c r="G466" s="126"/>
      <c r="H466" s="130" t="s">
        <v>18562</v>
      </c>
      <c r="I466" s="126"/>
      <c r="J466" s="126"/>
      <c r="K466" s="126"/>
      <c r="L466" s="126"/>
      <c r="M466" s="206">
        <v>92058.34</v>
      </c>
      <c r="N466" s="206">
        <v>0</v>
      </c>
      <c r="O466" s="206">
        <v>631520.21</v>
      </c>
      <c r="P466" s="206">
        <v>0</v>
      </c>
      <c r="Q466" s="126" t="s">
        <v>1331</v>
      </c>
    </row>
    <row r="467" spans="1:17" ht="51">
      <c r="A467" s="126" t="s">
        <v>621</v>
      </c>
      <c r="B467" s="126"/>
      <c r="C467" s="127" t="s">
        <v>715</v>
      </c>
      <c r="D467" s="204">
        <v>43084</v>
      </c>
      <c r="E467" s="126" t="s">
        <v>20</v>
      </c>
      <c r="F467" s="126">
        <v>10110</v>
      </c>
      <c r="G467" s="126"/>
      <c r="H467" s="130" t="s">
        <v>18563</v>
      </c>
      <c r="I467" s="126"/>
      <c r="J467" s="126"/>
      <c r="K467" s="126"/>
      <c r="L467" s="126"/>
      <c r="M467" s="206">
        <v>432106.48</v>
      </c>
      <c r="N467" s="206">
        <v>0</v>
      </c>
      <c r="O467" s="206">
        <v>2964250.45</v>
      </c>
      <c r="P467" s="206">
        <v>0</v>
      </c>
      <c r="Q467" s="126" t="s">
        <v>1331</v>
      </c>
    </row>
    <row r="468" spans="1:17" ht="51">
      <c r="A468" s="126" t="s">
        <v>620</v>
      </c>
      <c r="B468" s="126"/>
      <c r="C468" s="127" t="s">
        <v>714</v>
      </c>
      <c r="D468" s="204">
        <v>43084</v>
      </c>
      <c r="E468" s="126" t="s">
        <v>23</v>
      </c>
      <c r="F468" s="126">
        <v>17463</v>
      </c>
      <c r="G468" s="126"/>
      <c r="H468" s="130" t="s">
        <v>18564</v>
      </c>
      <c r="I468" s="126"/>
      <c r="J468" s="126"/>
      <c r="K468" s="126"/>
      <c r="L468" s="126"/>
      <c r="M468" s="206">
        <v>0</v>
      </c>
      <c r="N468" s="206">
        <v>0</v>
      </c>
      <c r="O468" s="206">
        <v>0.01</v>
      </c>
      <c r="P468" s="206">
        <v>0</v>
      </c>
      <c r="Q468" s="126" t="s">
        <v>1331</v>
      </c>
    </row>
    <row r="469" spans="1:17" ht="51">
      <c r="A469" s="126" t="s">
        <v>621</v>
      </c>
      <c r="B469" s="126"/>
      <c r="C469" s="127" t="s">
        <v>715</v>
      </c>
      <c r="D469" s="204">
        <v>43084</v>
      </c>
      <c r="E469" s="126" t="s">
        <v>20</v>
      </c>
      <c r="F469" s="126">
        <v>10109</v>
      </c>
      <c r="G469" s="126"/>
      <c r="H469" s="130" t="s">
        <v>18565</v>
      </c>
      <c r="I469" s="126"/>
      <c r="J469" s="126"/>
      <c r="K469" s="126"/>
      <c r="L469" s="126"/>
      <c r="M469" s="206">
        <v>19897.419999999998</v>
      </c>
      <c r="N469" s="206">
        <v>0</v>
      </c>
      <c r="O469" s="206">
        <v>136496.29999999999</v>
      </c>
      <c r="P469" s="206">
        <v>0</v>
      </c>
      <c r="Q469" s="126" t="s">
        <v>1331</v>
      </c>
    </row>
    <row r="470" spans="1:17" ht="51">
      <c r="A470" s="126" t="s">
        <v>620</v>
      </c>
      <c r="B470" s="126"/>
      <c r="C470" s="127" t="s">
        <v>714</v>
      </c>
      <c r="D470" s="204">
        <v>43087</v>
      </c>
      <c r="E470" s="126" t="s">
        <v>23</v>
      </c>
      <c r="F470" s="126">
        <v>17467</v>
      </c>
      <c r="G470" s="126"/>
      <c r="H470" s="130" t="s">
        <v>18566</v>
      </c>
      <c r="I470" s="126"/>
      <c r="J470" s="126"/>
      <c r="K470" s="126"/>
      <c r="L470" s="126"/>
      <c r="M470" s="206">
        <v>0</v>
      </c>
      <c r="N470" s="206">
        <v>0</v>
      </c>
      <c r="O470" s="206">
        <v>0</v>
      </c>
      <c r="P470" s="206">
        <v>0.01</v>
      </c>
      <c r="Q470" s="126" t="s">
        <v>1331</v>
      </c>
    </row>
    <row r="471" spans="1:17" ht="76.5">
      <c r="A471" s="126">
        <v>291</v>
      </c>
      <c r="B471" s="126"/>
      <c r="C471" s="127" t="s">
        <v>795</v>
      </c>
      <c r="D471" s="204">
        <v>43087</v>
      </c>
      <c r="E471" s="126" t="s">
        <v>6</v>
      </c>
      <c r="F471" s="126">
        <v>621871</v>
      </c>
      <c r="G471" s="126"/>
      <c r="H471" s="130" t="s">
        <v>18567</v>
      </c>
      <c r="I471" s="126"/>
      <c r="J471" s="126"/>
      <c r="K471" s="126"/>
      <c r="L471" s="126"/>
      <c r="M471" s="206">
        <v>0</v>
      </c>
      <c r="N471" s="206">
        <v>1289462.28</v>
      </c>
      <c r="O471" s="206">
        <v>0</v>
      </c>
      <c r="P471" s="206">
        <v>8845711.2400000002</v>
      </c>
      <c r="Q471" s="126" t="s">
        <v>1331</v>
      </c>
    </row>
    <row r="472" spans="1:17" ht="51">
      <c r="A472" s="126">
        <v>291</v>
      </c>
      <c r="B472" s="126"/>
      <c r="C472" s="127" t="s">
        <v>795</v>
      </c>
      <c r="D472" s="204">
        <v>43087</v>
      </c>
      <c r="E472" s="126" t="s">
        <v>6</v>
      </c>
      <c r="F472" s="126">
        <v>920736</v>
      </c>
      <c r="G472" s="126"/>
      <c r="H472" s="130" t="s">
        <v>18568</v>
      </c>
      <c r="I472" s="126"/>
      <c r="J472" s="126"/>
      <c r="K472" s="126"/>
      <c r="L472" s="126"/>
      <c r="M472" s="206">
        <v>0</v>
      </c>
      <c r="N472" s="206">
        <v>80000</v>
      </c>
      <c r="O472" s="206">
        <v>0</v>
      </c>
      <c r="P472" s="206">
        <v>548800</v>
      </c>
      <c r="Q472" s="126" t="s">
        <v>1331</v>
      </c>
    </row>
    <row r="473" spans="1:17" ht="51">
      <c r="A473" s="126" t="s">
        <v>620</v>
      </c>
      <c r="B473" s="126"/>
      <c r="C473" s="127" t="s">
        <v>714</v>
      </c>
      <c r="D473" s="204">
        <v>43087</v>
      </c>
      <c r="E473" s="126" t="s">
        <v>6</v>
      </c>
      <c r="F473" s="126">
        <v>73496</v>
      </c>
      <c r="G473" s="126"/>
      <c r="H473" s="130" t="s">
        <v>1307</v>
      </c>
      <c r="I473" s="126"/>
      <c r="J473" s="126"/>
      <c r="K473" s="126"/>
      <c r="L473" s="126"/>
      <c r="M473" s="206">
        <v>0</v>
      </c>
      <c r="N473" s="206">
        <v>17400</v>
      </c>
      <c r="O473" s="206">
        <v>0</v>
      </c>
      <c r="P473" s="206">
        <v>119364</v>
      </c>
      <c r="Q473" s="126" t="s">
        <v>1331</v>
      </c>
    </row>
    <row r="474" spans="1:17" ht="63.75">
      <c r="A474" s="126">
        <v>291</v>
      </c>
      <c r="B474" s="126"/>
      <c r="C474" s="127" t="s">
        <v>795</v>
      </c>
      <c r="D474" s="204">
        <v>43087</v>
      </c>
      <c r="E474" s="126" t="s">
        <v>6</v>
      </c>
      <c r="F474" s="126">
        <v>622367</v>
      </c>
      <c r="G474" s="126"/>
      <c r="H474" s="130" t="s">
        <v>18569</v>
      </c>
      <c r="I474" s="126"/>
      <c r="J474" s="126"/>
      <c r="K474" s="126"/>
      <c r="L474" s="126"/>
      <c r="M474" s="206">
        <v>0</v>
      </c>
      <c r="N474" s="206">
        <v>400000</v>
      </c>
      <c r="O474" s="206">
        <v>0</v>
      </c>
      <c r="P474" s="206">
        <v>2744000</v>
      </c>
      <c r="Q474" s="126" t="s">
        <v>1331</v>
      </c>
    </row>
    <row r="475" spans="1:17" ht="63.75">
      <c r="A475" s="126">
        <v>291</v>
      </c>
      <c r="B475" s="126"/>
      <c r="C475" s="127" t="s">
        <v>795</v>
      </c>
      <c r="D475" s="204">
        <v>43087</v>
      </c>
      <c r="E475" s="126" t="s">
        <v>6</v>
      </c>
      <c r="F475" s="126">
        <v>622366</v>
      </c>
      <c r="G475" s="126"/>
      <c r="H475" s="130" t="s">
        <v>18570</v>
      </c>
      <c r="I475" s="126"/>
      <c r="J475" s="126"/>
      <c r="K475" s="126"/>
      <c r="L475" s="126"/>
      <c r="M475" s="206">
        <v>0</v>
      </c>
      <c r="N475" s="206">
        <v>1600000</v>
      </c>
      <c r="O475" s="206">
        <v>0</v>
      </c>
      <c r="P475" s="206">
        <v>10976000</v>
      </c>
      <c r="Q475" s="126" t="s">
        <v>1331</v>
      </c>
    </row>
    <row r="476" spans="1:17" ht="51">
      <c r="A476" s="126">
        <v>287</v>
      </c>
      <c r="B476" s="126"/>
      <c r="C476" s="127" t="s">
        <v>791</v>
      </c>
      <c r="D476" s="204">
        <v>43087</v>
      </c>
      <c r="E476" s="126" t="s">
        <v>6</v>
      </c>
      <c r="F476" s="126">
        <v>621985</v>
      </c>
      <c r="G476" s="126"/>
      <c r="H476" s="130" t="s">
        <v>18571</v>
      </c>
      <c r="I476" s="126"/>
      <c r="J476" s="126"/>
      <c r="K476" s="126"/>
      <c r="L476" s="126"/>
      <c r="M476" s="206">
        <v>0</v>
      </c>
      <c r="N476" s="206">
        <v>2000000</v>
      </c>
      <c r="O476" s="206">
        <v>0</v>
      </c>
      <c r="P476" s="206">
        <v>13720000</v>
      </c>
      <c r="Q476" s="126" t="s">
        <v>1331</v>
      </c>
    </row>
    <row r="477" spans="1:17" ht="76.5">
      <c r="A477" s="126">
        <v>291</v>
      </c>
      <c r="B477" s="126"/>
      <c r="C477" s="127" t="s">
        <v>795</v>
      </c>
      <c r="D477" s="204">
        <v>43087</v>
      </c>
      <c r="E477" s="126" t="s">
        <v>6</v>
      </c>
      <c r="F477" s="126">
        <v>621984</v>
      </c>
      <c r="G477" s="126"/>
      <c r="H477" s="130" t="s">
        <v>18572</v>
      </c>
      <c r="I477" s="126"/>
      <c r="J477" s="126"/>
      <c r="K477" s="126"/>
      <c r="L477" s="126"/>
      <c r="M477" s="206">
        <v>0</v>
      </c>
      <c r="N477" s="206">
        <v>1000000</v>
      </c>
      <c r="O477" s="206">
        <v>0</v>
      </c>
      <c r="P477" s="206">
        <v>6860000</v>
      </c>
      <c r="Q477" s="126" t="s">
        <v>1331</v>
      </c>
    </row>
    <row r="478" spans="1:17" ht="63.75">
      <c r="A478" s="126" t="s">
        <v>621</v>
      </c>
      <c r="B478" s="126"/>
      <c r="C478" s="127" t="s">
        <v>715</v>
      </c>
      <c r="D478" s="204">
        <v>43087</v>
      </c>
      <c r="E478" s="126" t="s">
        <v>20</v>
      </c>
      <c r="F478" s="126">
        <v>10092</v>
      </c>
      <c r="G478" s="126"/>
      <c r="H478" s="130" t="s">
        <v>18573</v>
      </c>
      <c r="I478" s="126"/>
      <c r="J478" s="126"/>
      <c r="K478" s="126"/>
      <c r="L478" s="126"/>
      <c r="M478" s="206">
        <v>720541.45</v>
      </c>
      <c r="N478" s="206">
        <v>0</v>
      </c>
      <c r="O478" s="206">
        <v>4942914.3499999996</v>
      </c>
      <c r="P478" s="206">
        <v>0</v>
      </c>
      <c r="Q478" s="126" t="s">
        <v>1331</v>
      </c>
    </row>
    <row r="479" spans="1:17" ht="51">
      <c r="A479" s="126" t="s">
        <v>620</v>
      </c>
      <c r="B479" s="126"/>
      <c r="C479" s="127" t="s">
        <v>714</v>
      </c>
      <c r="D479" s="204">
        <v>43088</v>
      </c>
      <c r="E479" s="126" t="s">
        <v>3</v>
      </c>
      <c r="F479" s="126">
        <v>1577356</v>
      </c>
      <c r="G479" s="126"/>
      <c r="H479" s="130" t="s">
        <v>18574</v>
      </c>
      <c r="I479" s="126"/>
      <c r="J479" s="126"/>
      <c r="K479" s="126"/>
      <c r="L479" s="126"/>
      <c r="M479" s="206">
        <v>0</v>
      </c>
      <c r="N479" s="206">
        <v>15000</v>
      </c>
      <c r="O479" s="206">
        <v>0</v>
      </c>
      <c r="P479" s="206">
        <v>102900</v>
      </c>
      <c r="Q479" s="126" t="s">
        <v>1331</v>
      </c>
    </row>
    <row r="480" spans="1:17" ht="76.5">
      <c r="A480" s="126">
        <v>291</v>
      </c>
      <c r="B480" s="126"/>
      <c r="C480" s="127" t="s">
        <v>795</v>
      </c>
      <c r="D480" s="204">
        <v>43088</v>
      </c>
      <c r="E480" s="126" t="s">
        <v>6</v>
      </c>
      <c r="F480" s="126">
        <v>622769</v>
      </c>
      <c r="G480" s="126"/>
      <c r="H480" s="130" t="s">
        <v>18575</v>
      </c>
      <c r="I480" s="126"/>
      <c r="J480" s="126"/>
      <c r="K480" s="126"/>
      <c r="L480" s="126"/>
      <c r="M480" s="206">
        <v>0</v>
      </c>
      <c r="N480" s="206">
        <v>4663812.32</v>
      </c>
      <c r="O480" s="206">
        <v>0</v>
      </c>
      <c r="P480" s="206">
        <v>31993752.52</v>
      </c>
      <c r="Q480" s="126" t="s">
        <v>1331</v>
      </c>
    </row>
    <row r="481" spans="1:17" ht="89.25">
      <c r="A481" s="126">
        <v>86</v>
      </c>
      <c r="B481" s="126"/>
      <c r="C481" s="127" t="s">
        <v>711</v>
      </c>
      <c r="D481" s="204">
        <v>43088</v>
      </c>
      <c r="E481" s="126" t="s">
        <v>6</v>
      </c>
      <c r="F481" s="126">
        <v>907860</v>
      </c>
      <c r="G481" s="126"/>
      <c r="H481" s="130" t="s">
        <v>18576</v>
      </c>
      <c r="I481" s="126"/>
      <c r="J481" s="126"/>
      <c r="K481" s="126"/>
      <c r="L481" s="126"/>
      <c r="M481" s="206">
        <v>0</v>
      </c>
      <c r="N481" s="206">
        <v>9970</v>
      </c>
      <c r="O481" s="206">
        <v>0</v>
      </c>
      <c r="P481" s="206">
        <v>68394.2</v>
      </c>
      <c r="Q481" s="126" t="s">
        <v>1331</v>
      </c>
    </row>
    <row r="482" spans="1:17" ht="76.5">
      <c r="A482" s="126">
        <v>291</v>
      </c>
      <c r="B482" s="126"/>
      <c r="C482" s="127" t="s">
        <v>795</v>
      </c>
      <c r="D482" s="204">
        <v>43088</v>
      </c>
      <c r="E482" s="126" t="s">
        <v>6</v>
      </c>
      <c r="F482" s="126">
        <v>622775</v>
      </c>
      <c r="G482" s="126"/>
      <c r="H482" s="130" t="s">
        <v>18577</v>
      </c>
      <c r="I482" s="126"/>
      <c r="J482" s="126"/>
      <c r="K482" s="126"/>
      <c r="L482" s="126"/>
      <c r="M482" s="206">
        <v>0</v>
      </c>
      <c r="N482" s="206">
        <v>2000000</v>
      </c>
      <c r="O482" s="206">
        <v>0</v>
      </c>
      <c r="P482" s="206">
        <v>13720000</v>
      </c>
      <c r="Q482" s="126" t="s">
        <v>1331</v>
      </c>
    </row>
    <row r="483" spans="1:17" ht="63.75">
      <c r="A483" s="126">
        <v>287</v>
      </c>
      <c r="B483" s="126"/>
      <c r="C483" s="127" t="s">
        <v>791</v>
      </c>
      <c r="D483" s="204">
        <v>43088</v>
      </c>
      <c r="E483" s="126" t="s">
        <v>6</v>
      </c>
      <c r="F483" s="126">
        <v>622772</v>
      </c>
      <c r="G483" s="126"/>
      <c r="H483" s="130" t="s">
        <v>18578</v>
      </c>
      <c r="I483" s="126"/>
      <c r="J483" s="126"/>
      <c r="K483" s="126"/>
      <c r="L483" s="126"/>
      <c r="M483" s="206">
        <v>0</v>
      </c>
      <c r="N483" s="206">
        <v>6100000</v>
      </c>
      <c r="O483" s="206">
        <v>0</v>
      </c>
      <c r="P483" s="206">
        <v>41846000</v>
      </c>
      <c r="Q483" s="126" t="s">
        <v>1331</v>
      </c>
    </row>
    <row r="484" spans="1:17" ht="76.5">
      <c r="A484" s="126">
        <v>291</v>
      </c>
      <c r="B484" s="126"/>
      <c r="C484" s="127" t="s">
        <v>795</v>
      </c>
      <c r="D484" s="204">
        <v>43088</v>
      </c>
      <c r="E484" s="126" t="s">
        <v>6</v>
      </c>
      <c r="F484" s="126">
        <v>622771</v>
      </c>
      <c r="G484" s="126"/>
      <c r="H484" s="130" t="s">
        <v>18579</v>
      </c>
      <c r="I484" s="126"/>
      <c r="J484" s="126"/>
      <c r="K484" s="126"/>
      <c r="L484" s="126"/>
      <c r="M484" s="206">
        <v>0</v>
      </c>
      <c r="N484" s="206">
        <v>1821351.96</v>
      </c>
      <c r="O484" s="206">
        <v>0</v>
      </c>
      <c r="P484" s="206">
        <v>12494474.449999999</v>
      </c>
      <c r="Q484" s="126" t="s">
        <v>1331</v>
      </c>
    </row>
    <row r="485" spans="1:17" ht="76.5">
      <c r="A485" s="126">
        <v>291</v>
      </c>
      <c r="B485" s="126"/>
      <c r="C485" s="127" t="s">
        <v>795</v>
      </c>
      <c r="D485" s="204">
        <v>43088</v>
      </c>
      <c r="E485" s="126" t="s">
        <v>6</v>
      </c>
      <c r="F485" s="126">
        <v>622770</v>
      </c>
      <c r="G485" s="126"/>
      <c r="H485" s="130" t="s">
        <v>18580</v>
      </c>
      <c r="I485" s="126"/>
      <c r="J485" s="126"/>
      <c r="K485" s="126"/>
      <c r="L485" s="126"/>
      <c r="M485" s="206">
        <v>0</v>
      </c>
      <c r="N485" s="206">
        <v>2000000</v>
      </c>
      <c r="O485" s="206">
        <v>0</v>
      </c>
      <c r="P485" s="206">
        <v>13720000</v>
      </c>
      <c r="Q485" s="126" t="s">
        <v>1331</v>
      </c>
    </row>
    <row r="486" spans="1:17" ht="51">
      <c r="A486" s="126" t="s">
        <v>620</v>
      </c>
      <c r="B486" s="126"/>
      <c r="C486" s="127" t="s">
        <v>714</v>
      </c>
      <c r="D486" s="204">
        <v>43088</v>
      </c>
      <c r="E486" s="126" t="s">
        <v>23</v>
      </c>
      <c r="F486" s="126">
        <v>17472</v>
      </c>
      <c r="G486" s="126"/>
      <c r="H486" s="130" t="s">
        <v>18581</v>
      </c>
      <c r="I486" s="126"/>
      <c r="J486" s="126"/>
      <c r="K486" s="126"/>
      <c r="L486" s="126"/>
      <c r="M486" s="206">
        <v>0</v>
      </c>
      <c r="N486" s="206">
        <v>0</v>
      </c>
      <c r="O486" s="206">
        <v>0.02</v>
      </c>
      <c r="P486" s="206">
        <v>0</v>
      </c>
      <c r="Q486" s="126" t="s">
        <v>1331</v>
      </c>
    </row>
    <row r="487" spans="1:17" ht="76.5">
      <c r="A487" s="126" t="s">
        <v>620</v>
      </c>
      <c r="B487" s="126"/>
      <c r="C487" s="127" t="s">
        <v>714</v>
      </c>
      <c r="D487" s="204">
        <v>43089</v>
      </c>
      <c r="E487" s="126" t="s">
        <v>6</v>
      </c>
      <c r="F487" s="126">
        <v>907878</v>
      </c>
      <c r="G487" s="126"/>
      <c r="H487" s="130" t="s">
        <v>18582</v>
      </c>
      <c r="I487" s="126"/>
      <c r="J487" s="126"/>
      <c r="K487" s="126"/>
      <c r="L487" s="126"/>
      <c r="M487" s="206">
        <v>0</v>
      </c>
      <c r="N487" s="206">
        <v>76858.67</v>
      </c>
      <c r="O487" s="206">
        <v>0</v>
      </c>
      <c r="P487" s="206">
        <v>527250.48</v>
      </c>
      <c r="Q487" s="126" t="s">
        <v>1331</v>
      </c>
    </row>
    <row r="488" spans="1:17" ht="63.75">
      <c r="A488" s="126" t="s">
        <v>621</v>
      </c>
      <c r="B488" s="126"/>
      <c r="C488" s="127" t="s">
        <v>715</v>
      </c>
      <c r="D488" s="204">
        <v>43089</v>
      </c>
      <c r="E488" s="126" t="s">
        <v>13</v>
      </c>
      <c r="F488" s="126">
        <v>907937</v>
      </c>
      <c r="G488" s="126"/>
      <c r="H488" s="130" t="s">
        <v>18583</v>
      </c>
      <c r="I488" s="126"/>
      <c r="J488" s="126"/>
      <c r="K488" s="126"/>
      <c r="L488" s="126"/>
      <c r="M488" s="206">
        <v>2500</v>
      </c>
      <c r="N488" s="206">
        <v>0</v>
      </c>
      <c r="O488" s="206">
        <v>17150</v>
      </c>
      <c r="P488" s="206">
        <v>0</v>
      </c>
      <c r="Q488" s="126" t="s">
        <v>1331</v>
      </c>
    </row>
    <row r="489" spans="1:17" ht="76.5">
      <c r="A489" s="126" t="s">
        <v>621</v>
      </c>
      <c r="B489" s="126"/>
      <c r="C489" s="127" t="s">
        <v>715</v>
      </c>
      <c r="D489" s="204">
        <v>43090</v>
      </c>
      <c r="E489" s="126" t="s">
        <v>6</v>
      </c>
      <c r="F489" s="126">
        <v>625060</v>
      </c>
      <c r="G489" s="126"/>
      <c r="H489" s="130" t="s">
        <v>18584</v>
      </c>
      <c r="I489" s="126"/>
      <c r="J489" s="126"/>
      <c r="K489" s="126"/>
      <c r="L489" s="126"/>
      <c r="M489" s="206">
        <v>0</v>
      </c>
      <c r="N489" s="206">
        <v>4000000.5</v>
      </c>
      <c r="O489" s="206">
        <v>0</v>
      </c>
      <c r="P489" s="206">
        <v>27440003.43</v>
      </c>
      <c r="Q489" s="126" t="s">
        <v>1331</v>
      </c>
    </row>
    <row r="490" spans="1:17" ht="63.75">
      <c r="A490" s="126">
        <v>86</v>
      </c>
      <c r="B490" s="126"/>
      <c r="C490" s="127" t="s">
        <v>711</v>
      </c>
      <c r="D490" s="204">
        <v>43090</v>
      </c>
      <c r="E490" s="126" t="s">
        <v>6</v>
      </c>
      <c r="F490" s="126">
        <v>625061</v>
      </c>
      <c r="G490" s="126"/>
      <c r="H490" s="130" t="s">
        <v>18585</v>
      </c>
      <c r="I490" s="126"/>
      <c r="J490" s="126"/>
      <c r="K490" s="126"/>
      <c r="L490" s="126"/>
      <c r="M490" s="206">
        <v>0</v>
      </c>
      <c r="N490" s="206">
        <v>6480000</v>
      </c>
      <c r="O490" s="206">
        <v>0</v>
      </c>
      <c r="P490" s="206">
        <v>44452800</v>
      </c>
      <c r="Q490" s="126" t="s">
        <v>1331</v>
      </c>
    </row>
    <row r="491" spans="1:17" ht="63.75">
      <c r="A491" s="126">
        <v>86</v>
      </c>
      <c r="B491" s="126"/>
      <c r="C491" s="127" t="s">
        <v>711</v>
      </c>
      <c r="D491" s="204">
        <v>43090</v>
      </c>
      <c r="E491" s="126" t="s">
        <v>6</v>
      </c>
      <c r="F491" s="126">
        <v>625062</v>
      </c>
      <c r="G491" s="126"/>
      <c r="H491" s="130" t="s">
        <v>18586</v>
      </c>
      <c r="I491" s="126"/>
      <c r="J491" s="126"/>
      <c r="K491" s="126"/>
      <c r="L491" s="126"/>
      <c r="M491" s="206">
        <v>0</v>
      </c>
      <c r="N491" s="206">
        <v>1620000</v>
      </c>
      <c r="O491" s="206">
        <v>0</v>
      </c>
      <c r="P491" s="206">
        <v>11113200</v>
      </c>
      <c r="Q491" s="126" t="s">
        <v>1331</v>
      </c>
    </row>
    <row r="492" spans="1:17" ht="63.75">
      <c r="A492" s="126">
        <v>46</v>
      </c>
      <c r="B492" s="126"/>
      <c r="C492" s="127" t="s">
        <v>699</v>
      </c>
      <c r="D492" s="204">
        <v>43090</v>
      </c>
      <c r="E492" s="126" t="s">
        <v>6</v>
      </c>
      <c r="F492" s="126">
        <v>625063</v>
      </c>
      <c r="G492" s="126"/>
      <c r="H492" s="130" t="s">
        <v>18587</v>
      </c>
      <c r="I492" s="126"/>
      <c r="J492" s="126"/>
      <c r="K492" s="126"/>
      <c r="L492" s="126"/>
      <c r="M492" s="206">
        <v>0</v>
      </c>
      <c r="N492" s="206">
        <v>7445192</v>
      </c>
      <c r="O492" s="206">
        <v>0</v>
      </c>
      <c r="P492" s="206">
        <v>51074017.119999997</v>
      </c>
      <c r="Q492" s="126" t="s">
        <v>1331</v>
      </c>
    </row>
    <row r="493" spans="1:17" ht="63.75">
      <c r="A493" s="126">
        <v>46</v>
      </c>
      <c r="B493" s="126"/>
      <c r="C493" s="127" t="s">
        <v>699</v>
      </c>
      <c r="D493" s="204">
        <v>43090</v>
      </c>
      <c r="E493" s="126" t="s">
        <v>6</v>
      </c>
      <c r="F493" s="126">
        <v>625064</v>
      </c>
      <c r="G493" s="126"/>
      <c r="H493" s="130" t="s">
        <v>18588</v>
      </c>
      <c r="I493" s="126"/>
      <c r="J493" s="126"/>
      <c r="K493" s="126"/>
      <c r="L493" s="126"/>
      <c r="M493" s="206">
        <v>0</v>
      </c>
      <c r="N493" s="206">
        <v>1861298</v>
      </c>
      <c r="O493" s="206">
        <v>0</v>
      </c>
      <c r="P493" s="206">
        <v>12768504.279999999</v>
      </c>
      <c r="Q493" s="126" t="s">
        <v>1331</v>
      </c>
    </row>
    <row r="494" spans="1:17" ht="51">
      <c r="A494" s="126" t="s">
        <v>620</v>
      </c>
      <c r="B494" s="126"/>
      <c r="C494" s="127" t="s">
        <v>714</v>
      </c>
      <c r="D494" s="204">
        <v>43090</v>
      </c>
      <c r="E494" s="126" t="s">
        <v>23</v>
      </c>
      <c r="F494" s="126">
        <v>17482</v>
      </c>
      <c r="G494" s="126"/>
      <c r="H494" s="130" t="s">
        <v>18589</v>
      </c>
      <c r="I494" s="126"/>
      <c r="J494" s="126"/>
      <c r="K494" s="126"/>
      <c r="L494" s="126"/>
      <c r="M494" s="206">
        <v>0</v>
      </c>
      <c r="N494" s="206">
        <v>0</v>
      </c>
      <c r="O494" s="206">
        <v>0</v>
      </c>
      <c r="P494" s="206">
        <v>0.01</v>
      </c>
      <c r="Q494" s="126" t="s">
        <v>1331</v>
      </c>
    </row>
    <row r="495" spans="1:17" ht="63.75">
      <c r="A495" s="126" t="s">
        <v>621</v>
      </c>
      <c r="B495" s="126"/>
      <c r="C495" s="127" t="s">
        <v>715</v>
      </c>
      <c r="D495" s="204">
        <v>43090</v>
      </c>
      <c r="E495" s="126" t="s">
        <v>6</v>
      </c>
      <c r="F495" s="126">
        <v>908174</v>
      </c>
      <c r="G495" s="126"/>
      <c r="H495" s="130" t="s">
        <v>18590</v>
      </c>
      <c r="I495" s="126"/>
      <c r="J495" s="126"/>
      <c r="K495" s="126"/>
      <c r="L495" s="126"/>
      <c r="M495" s="206">
        <v>0</v>
      </c>
      <c r="N495" s="206">
        <v>118800145.77</v>
      </c>
      <c r="O495" s="206">
        <v>0</v>
      </c>
      <c r="P495" s="206">
        <v>814968999.98000002</v>
      </c>
      <c r="Q495" s="126" t="s">
        <v>1331</v>
      </c>
    </row>
    <row r="496" spans="1:17" ht="76.5">
      <c r="A496" s="126">
        <v>86</v>
      </c>
      <c r="B496" s="126"/>
      <c r="C496" s="127" t="s">
        <v>711</v>
      </c>
      <c r="D496" s="204">
        <v>43090</v>
      </c>
      <c r="E496" s="126" t="s">
        <v>11</v>
      </c>
      <c r="F496" s="126">
        <v>625061</v>
      </c>
      <c r="G496" s="126"/>
      <c r="H496" s="130" t="s">
        <v>18591</v>
      </c>
      <c r="I496" s="126"/>
      <c r="J496" s="126"/>
      <c r="K496" s="126"/>
      <c r="L496" s="126"/>
      <c r="M496" s="206">
        <v>7.29</v>
      </c>
      <c r="N496" s="206">
        <v>0</v>
      </c>
      <c r="O496" s="206">
        <v>50.01</v>
      </c>
      <c r="P496" s="206">
        <v>0</v>
      </c>
      <c r="Q496" s="126" t="s">
        <v>1331</v>
      </c>
    </row>
    <row r="497" spans="1:17" ht="76.5">
      <c r="A497" s="126">
        <v>86</v>
      </c>
      <c r="B497" s="126"/>
      <c r="C497" s="127" t="s">
        <v>711</v>
      </c>
      <c r="D497" s="204">
        <v>43090</v>
      </c>
      <c r="E497" s="126" t="s">
        <v>11</v>
      </c>
      <c r="F497" s="126">
        <v>625062</v>
      </c>
      <c r="G497" s="126"/>
      <c r="H497" s="130" t="s">
        <v>18592</v>
      </c>
      <c r="I497" s="126"/>
      <c r="J497" s="126"/>
      <c r="K497" s="126"/>
      <c r="L497" s="126"/>
      <c r="M497" s="206">
        <v>7.29</v>
      </c>
      <c r="N497" s="206">
        <v>0</v>
      </c>
      <c r="O497" s="206">
        <v>50.01</v>
      </c>
      <c r="P497" s="206">
        <v>0</v>
      </c>
      <c r="Q497" s="126" t="s">
        <v>1331</v>
      </c>
    </row>
    <row r="498" spans="1:17" ht="76.5">
      <c r="A498" s="126">
        <v>46</v>
      </c>
      <c r="B498" s="126"/>
      <c r="C498" s="127" t="s">
        <v>699</v>
      </c>
      <c r="D498" s="204">
        <v>43090</v>
      </c>
      <c r="E498" s="126" t="s">
        <v>11</v>
      </c>
      <c r="F498" s="126">
        <v>625063</v>
      </c>
      <c r="G498" s="126"/>
      <c r="H498" s="130" t="s">
        <v>18593</v>
      </c>
      <c r="I498" s="126"/>
      <c r="J498" s="126"/>
      <c r="K498" s="126"/>
      <c r="L498" s="126"/>
      <c r="M498" s="206">
        <v>7.29</v>
      </c>
      <c r="N498" s="206">
        <v>0</v>
      </c>
      <c r="O498" s="206">
        <v>50.01</v>
      </c>
      <c r="P498" s="206">
        <v>0</v>
      </c>
      <c r="Q498" s="126" t="s">
        <v>1331</v>
      </c>
    </row>
    <row r="499" spans="1:17" ht="76.5">
      <c r="A499" s="126">
        <v>46</v>
      </c>
      <c r="B499" s="126"/>
      <c r="C499" s="127" t="s">
        <v>699</v>
      </c>
      <c r="D499" s="204">
        <v>43090</v>
      </c>
      <c r="E499" s="126" t="s">
        <v>11</v>
      </c>
      <c r="F499" s="126">
        <v>625064</v>
      </c>
      <c r="G499" s="126"/>
      <c r="H499" s="130" t="s">
        <v>18594</v>
      </c>
      <c r="I499" s="126"/>
      <c r="J499" s="126"/>
      <c r="K499" s="126"/>
      <c r="L499" s="126"/>
      <c r="M499" s="206">
        <v>7.29</v>
      </c>
      <c r="N499" s="206">
        <v>0</v>
      </c>
      <c r="O499" s="206">
        <v>50.01</v>
      </c>
      <c r="P499" s="206">
        <v>0</v>
      </c>
      <c r="Q499" s="126" t="s">
        <v>1331</v>
      </c>
    </row>
    <row r="500" spans="1:17" ht="63.75">
      <c r="A500" s="126">
        <v>66</v>
      </c>
      <c r="B500" s="126"/>
      <c r="C500" s="127" t="s">
        <v>705</v>
      </c>
      <c r="D500" s="204">
        <v>43091</v>
      </c>
      <c r="E500" s="126" t="s">
        <v>3</v>
      </c>
      <c r="F500" s="126">
        <v>1579847</v>
      </c>
      <c r="G500" s="126"/>
      <c r="H500" s="130" t="s">
        <v>18595</v>
      </c>
      <c r="I500" s="126"/>
      <c r="J500" s="126"/>
      <c r="K500" s="126"/>
      <c r="L500" s="126"/>
      <c r="M500" s="206">
        <v>0</v>
      </c>
      <c r="N500" s="206">
        <v>7.29</v>
      </c>
      <c r="O500" s="206">
        <v>0</v>
      </c>
      <c r="P500" s="206">
        <v>50.01</v>
      </c>
      <c r="Q500" s="126" t="s">
        <v>1331</v>
      </c>
    </row>
    <row r="501" spans="1:17" ht="63.75">
      <c r="A501" s="126">
        <v>585</v>
      </c>
      <c r="B501" s="126"/>
      <c r="C501" s="127" t="s">
        <v>222</v>
      </c>
      <c r="D501" s="204">
        <v>43091</v>
      </c>
      <c r="E501" s="126" t="s">
        <v>6</v>
      </c>
      <c r="F501" s="126">
        <v>922919</v>
      </c>
      <c r="G501" s="126"/>
      <c r="H501" s="130" t="s">
        <v>18596</v>
      </c>
      <c r="I501" s="126"/>
      <c r="J501" s="126"/>
      <c r="K501" s="126"/>
      <c r="L501" s="126"/>
      <c r="M501" s="206">
        <v>0</v>
      </c>
      <c r="N501" s="206">
        <v>28313.29</v>
      </c>
      <c r="O501" s="206">
        <v>0</v>
      </c>
      <c r="P501" s="206">
        <v>194229.17</v>
      </c>
      <c r="Q501" s="126" t="s">
        <v>1331</v>
      </c>
    </row>
    <row r="502" spans="1:17" ht="63.75">
      <c r="A502" s="126">
        <v>66</v>
      </c>
      <c r="B502" s="126"/>
      <c r="C502" s="127" t="s">
        <v>705</v>
      </c>
      <c r="D502" s="204">
        <v>43091</v>
      </c>
      <c r="E502" s="126" t="s">
        <v>3</v>
      </c>
      <c r="F502" s="126">
        <v>1579846</v>
      </c>
      <c r="G502" s="126"/>
      <c r="H502" s="130" t="s">
        <v>18595</v>
      </c>
      <c r="I502" s="126"/>
      <c r="J502" s="126"/>
      <c r="K502" s="126"/>
      <c r="L502" s="126"/>
      <c r="M502" s="206">
        <v>0</v>
      </c>
      <c r="N502" s="206">
        <v>7.29</v>
      </c>
      <c r="O502" s="206">
        <v>0</v>
      </c>
      <c r="P502" s="206">
        <v>50.01</v>
      </c>
      <c r="Q502" s="126" t="s">
        <v>1331</v>
      </c>
    </row>
    <row r="503" spans="1:17" ht="63.75">
      <c r="A503" s="126">
        <v>66</v>
      </c>
      <c r="B503" s="126"/>
      <c r="C503" s="127" t="s">
        <v>705</v>
      </c>
      <c r="D503" s="204">
        <v>43091</v>
      </c>
      <c r="E503" s="126" t="s">
        <v>3</v>
      </c>
      <c r="F503" s="126">
        <v>1579845</v>
      </c>
      <c r="G503" s="126"/>
      <c r="H503" s="130" t="s">
        <v>18595</v>
      </c>
      <c r="I503" s="126"/>
      <c r="J503" s="126"/>
      <c r="K503" s="126"/>
      <c r="L503" s="126"/>
      <c r="M503" s="206">
        <v>0</v>
      </c>
      <c r="N503" s="206">
        <v>7.29</v>
      </c>
      <c r="O503" s="206">
        <v>0</v>
      </c>
      <c r="P503" s="206">
        <v>50.01</v>
      </c>
      <c r="Q503" s="126" t="s">
        <v>1331</v>
      </c>
    </row>
    <row r="504" spans="1:17" ht="63.75">
      <c r="A504" s="126">
        <v>66</v>
      </c>
      <c r="B504" s="126"/>
      <c r="C504" s="127" t="s">
        <v>705</v>
      </c>
      <c r="D504" s="204">
        <v>43091</v>
      </c>
      <c r="E504" s="126" t="s">
        <v>3</v>
      </c>
      <c r="F504" s="126">
        <v>1579843</v>
      </c>
      <c r="G504" s="126"/>
      <c r="H504" s="130" t="s">
        <v>18595</v>
      </c>
      <c r="I504" s="126"/>
      <c r="J504" s="126"/>
      <c r="K504" s="126"/>
      <c r="L504" s="126"/>
      <c r="M504" s="206">
        <v>0</v>
      </c>
      <c r="N504" s="206">
        <v>7.29</v>
      </c>
      <c r="O504" s="206">
        <v>0</v>
      </c>
      <c r="P504" s="206">
        <v>50.01</v>
      </c>
      <c r="Q504" s="126" t="s">
        <v>1331</v>
      </c>
    </row>
    <row r="505" spans="1:17" ht="63.75">
      <c r="A505" s="126">
        <v>66</v>
      </c>
      <c r="B505" s="126"/>
      <c r="C505" s="127" t="s">
        <v>705</v>
      </c>
      <c r="D505" s="204">
        <v>43091</v>
      </c>
      <c r="E505" s="126" t="s">
        <v>3</v>
      </c>
      <c r="F505" s="126">
        <v>1579842</v>
      </c>
      <c r="G505" s="126"/>
      <c r="H505" s="130" t="s">
        <v>18597</v>
      </c>
      <c r="I505" s="126"/>
      <c r="J505" s="126"/>
      <c r="K505" s="126"/>
      <c r="L505" s="126"/>
      <c r="M505" s="206">
        <v>0</v>
      </c>
      <c r="N505" s="206">
        <v>7.29</v>
      </c>
      <c r="O505" s="206">
        <v>0</v>
      </c>
      <c r="P505" s="206">
        <v>50.01</v>
      </c>
      <c r="Q505" s="126" t="s">
        <v>1331</v>
      </c>
    </row>
    <row r="506" spans="1:17" ht="63.75">
      <c r="A506" s="126">
        <v>66</v>
      </c>
      <c r="B506" s="126"/>
      <c r="C506" s="127" t="s">
        <v>705</v>
      </c>
      <c r="D506" s="204">
        <v>43091</v>
      </c>
      <c r="E506" s="126" t="s">
        <v>3</v>
      </c>
      <c r="F506" s="126">
        <v>1579837</v>
      </c>
      <c r="G506" s="126"/>
      <c r="H506" s="130" t="s">
        <v>18598</v>
      </c>
      <c r="I506" s="126"/>
      <c r="J506" s="126"/>
      <c r="K506" s="126"/>
      <c r="L506" s="126"/>
      <c r="M506" s="206">
        <v>0</v>
      </c>
      <c r="N506" s="206">
        <v>7.29</v>
      </c>
      <c r="O506" s="206">
        <v>0</v>
      </c>
      <c r="P506" s="206">
        <v>50.01</v>
      </c>
      <c r="Q506" s="126" t="s">
        <v>1331</v>
      </c>
    </row>
    <row r="507" spans="1:17" ht="76.5">
      <c r="A507" s="126">
        <v>86</v>
      </c>
      <c r="B507" s="126"/>
      <c r="C507" s="127" t="s">
        <v>711</v>
      </c>
      <c r="D507" s="204">
        <v>43091</v>
      </c>
      <c r="E507" s="126" t="s">
        <v>11</v>
      </c>
      <c r="F507" s="126">
        <v>908344</v>
      </c>
      <c r="G507" s="126"/>
      <c r="H507" s="130" t="s">
        <v>18599</v>
      </c>
      <c r="I507" s="126"/>
      <c r="J507" s="126"/>
      <c r="K507" s="126"/>
      <c r="L507" s="126"/>
      <c r="M507" s="206">
        <v>7.29</v>
      </c>
      <c r="N507" s="206">
        <v>0</v>
      </c>
      <c r="O507" s="206">
        <v>50.01</v>
      </c>
      <c r="P507" s="206">
        <v>0</v>
      </c>
      <c r="Q507" s="126" t="s">
        <v>1331</v>
      </c>
    </row>
    <row r="508" spans="1:17" ht="51">
      <c r="A508" s="126" t="s">
        <v>620</v>
      </c>
      <c r="B508" s="126"/>
      <c r="C508" s="127" t="s">
        <v>714</v>
      </c>
      <c r="D508" s="204">
        <v>43091</v>
      </c>
      <c r="E508" s="126" t="s">
        <v>23</v>
      </c>
      <c r="F508" s="126">
        <v>17487</v>
      </c>
      <c r="G508" s="126"/>
      <c r="H508" s="130" t="s">
        <v>18600</v>
      </c>
      <c r="I508" s="126"/>
      <c r="J508" s="126"/>
      <c r="K508" s="126"/>
      <c r="L508" s="126"/>
      <c r="M508" s="206">
        <v>0</v>
      </c>
      <c r="N508" s="206">
        <v>0</v>
      </c>
      <c r="O508" s="206">
        <v>0.02</v>
      </c>
      <c r="P508" s="206">
        <v>0</v>
      </c>
      <c r="Q508" s="126" t="s">
        <v>1331</v>
      </c>
    </row>
    <row r="509" spans="1:17" ht="25.5">
      <c r="A509" s="126" t="s">
        <v>621</v>
      </c>
      <c r="B509" s="126"/>
      <c r="C509" s="127" t="s">
        <v>715</v>
      </c>
      <c r="D509" s="204">
        <v>43091</v>
      </c>
      <c r="E509" s="126" t="s">
        <v>13</v>
      </c>
      <c r="F509" s="126">
        <v>46486</v>
      </c>
      <c r="G509" s="126"/>
      <c r="H509" s="130" t="s">
        <v>1497</v>
      </c>
      <c r="I509" s="126"/>
      <c r="J509" s="126"/>
      <c r="K509" s="126"/>
      <c r="L509" s="126"/>
      <c r="M509" s="206">
        <v>174998.6</v>
      </c>
      <c r="N509" s="206">
        <v>0</v>
      </c>
      <c r="O509" s="206">
        <v>1200490.3999999999</v>
      </c>
      <c r="P509" s="206">
        <v>0</v>
      </c>
      <c r="Q509" s="126" t="s">
        <v>1331</v>
      </c>
    </row>
    <row r="510" spans="1:17" ht="25.5">
      <c r="A510" s="126" t="s">
        <v>621</v>
      </c>
      <c r="B510" s="126"/>
      <c r="C510" s="127" t="s">
        <v>715</v>
      </c>
      <c r="D510" s="204">
        <v>43091</v>
      </c>
      <c r="E510" s="126" t="s">
        <v>13</v>
      </c>
      <c r="F510" s="126">
        <v>46489</v>
      </c>
      <c r="G510" s="126"/>
      <c r="H510" s="130" t="s">
        <v>1497</v>
      </c>
      <c r="I510" s="126"/>
      <c r="J510" s="126"/>
      <c r="K510" s="126"/>
      <c r="L510" s="126"/>
      <c r="M510" s="206">
        <v>7918.69</v>
      </c>
      <c r="N510" s="206">
        <v>0</v>
      </c>
      <c r="O510" s="206">
        <v>54322.21</v>
      </c>
      <c r="P510" s="206">
        <v>0</v>
      </c>
      <c r="Q510" s="126" t="s">
        <v>1331</v>
      </c>
    </row>
    <row r="511" spans="1:17" ht="63.75">
      <c r="A511" s="126">
        <v>47</v>
      </c>
      <c r="B511" s="126"/>
      <c r="C511" s="127" t="s">
        <v>700</v>
      </c>
      <c r="D511" s="204">
        <v>43095</v>
      </c>
      <c r="E511" s="126" t="s">
        <v>6</v>
      </c>
      <c r="F511" s="126">
        <v>627308</v>
      </c>
      <c r="G511" s="126"/>
      <c r="H511" s="130" t="s">
        <v>18601</v>
      </c>
      <c r="I511" s="126"/>
      <c r="J511" s="126"/>
      <c r="K511" s="126"/>
      <c r="L511" s="126"/>
      <c r="M511" s="206">
        <v>0</v>
      </c>
      <c r="N511" s="206">
        <v>1355927.94</v>
      </c>
      <c r="O511" s="206">
        <v>0</v>
      </c>
      <c r="P511" s="206">
        <v>9301665.6699999999</v>
      </c>
      <c r="Q511" s="126" t="s">
        <v>1331</v>
      </c>
    </row>
    <row r="512" spans="1:17" ht="51">
      <c r="A512" s="126" t="s">
        <v>620</v>
      </c>
      <c r="B512" s="126"/>
      <c r="C512" s="127" t="s">
        <v>714</v>
      </c>
      <c r="D512" s="204">
        <v>43095</v>
      </c>
      <c r="E512" s="126" t="s">
        <v>23</v>
      </c>
      <c r="F512" s="126">
        <v>17491</v>
      </c>
      <c r="G512" s="126"/>
      <c r="H512" s="130" t="s">
        <v>18602</v>
      </c>
      <c r="I512" s="126"/>
      <c r="J512" s="126"/>
      <c r="K512" s="126"/>
      <c r="L512" s="126"/>
      <c r="M512" s="206">
        <v>0</v>
      </c>
      <c r="N512" s="206">
        <v>0</v>
      </c>
      <c r="O512" s="206">
        <v>0</v>
      </c>
      <c r="P512" s="206">
        <v>0.01</v>
      </c>
      <c r="Q512" s="126" t="s">
        <v>1331</v>
      </c>
    </row>
    <row r="513" spans="1:17" ht="63.75">
      <c r="A513" s="126" t="s">
        <v>621</v>
      </c>
      <c r="B513" s="126"/>
      <c r="C513" s="127" t="s">
        <v>715</v>
      </c>
      <c r="D513" s="204">
        <v>43095</v>
      </c>
      <c r="E513" s="126" t="s">
        <v>6</v>
      </c>
      <c r="F513" s="126">
        <v>908616</v>
      </c>
      <c r="G513" s="126"/>
      <c r="H513" s="130" t="s">
        <v>18603</v>
      </c>
      <c r="I513" s="126"/>
      <c r="J513" s="126"/>
      <c r="K513" s="126"/>
      <c r="L513" s="126"/>
      <c r="M513" s="206">
        <v>0</v>
      </c>
      <c r="N513" s="206">
        <v>100000</v>
      </c>
      <c r="O513" s="206">
        <v>0</v>
      </c>
      <c r="P513" s="206">
        <v>686000</v>
      </c>
      <c r="Q513" s="126" t="s">
        <v>1331</v>
      </c>
    </row>
    <row r="514" spans="1:17" ht="76.5">
      <c r="A514" s="126">
        <v>47</v>
      </c>
      <c r="B514" s="126"/>
      <c r="C514" s="127" t="s">
        <v>700</v>
      </c>
      <c r="D514" s="204">
        <v>43095</v>
      </c>
      <c r="E514" s="126" t="s">
        <v>6</v>
      </c>
      <c r="F514" s="126">
        <v>908574</v>
      </c>
      <c r="G514" s="126"/>
      <c r="H514" s="130" t="s">
        <v>18604</v>
      </c>
      <c r="I514" s="126"/>
      <c r="J514" s="126"/>
      <c r="K514" s="126"/>
      <c r="L514" s="126"/>
      <c r="M514" s="206">
        <v>0</v>
      </c>
      <c r="N514" s="206">
        <v>1288011.49</v>
      </c>
      <c r="O514" s="206">
        <v>0</v>
      </c>
      <c r="P514" s="206">
        <v>8835758.8200000003</v>
      </c>
      <c r="Q514" s="126" t="s">
        <v>1331</v>
      </c>
    </row>
    <row r="515" spans="1:17" ht="63.75">
      <c r="A515" s="126">
        <v>253</v>
      </c>
      <c r="B515" s="126"/>
      <c r="C515" s="127" t="s">
        <v>779</v>
      </c>
      <c r="D515" s="204">
        <v>43095</v>
      </c>
      <c r="E515" s="126" t="s">
        <v>6</v>
      </c>
      <c r="F515" s="126">
        <v>908503</v>
      </c>
      <c r="G515" s="126"/>
      <c r="H515" s="130" t="s">
        <v>18605</v>
      </c>
      <c r="I515" s="126"/>
      <c r="J515" s="126"/>
      <c r="K515" s="126"/>
      <c r="L515" s="126"/>
      <c r="M515" s="206">
        <v>0</v>
      </c>
      <c r="N515" s="206">
        <v>100000</v>
      </c>
      <c r="O515" s="206">
        <v>0</v>
      </c>
      <c r="P515" s="206">
        <v>686000</v>
      </c>
      <c r="Q515" s="126" t="s">
        <v>1331</v>
      </c>
    </row>
    <row r="516" spans="1:17" ht="76.5">
      <c r="A516" s="126">
        <v>253</v>
      </c>
      <c r="B516" s="126"/>
      <c r="C516" s="127" t="s">
        <v>779</v>
      </c>
      <c r="D516" s="204">
        <v>43095</v>
      </c>
      <c r="E516" s="126" t="s">
        <v>11</v>
      </c>
      <c r="F516" s="126">
        <v>908503</v>
      </c>
      <c r="G516" s="126"/>
      <c r="H516" s="130" t="s">
        <v>18606</v>
      </c>
      <c r="I516" s="126"/>
      <c r="J516" s="126"/>
      <c r="K516" s="126"/>
      <c r="L516" s="126"/>
      <c r="M516" s="206">
        <v>7.29</v>
      </c>
      <c r="N516" s="206">
        <v>0</v>
      </c>
      <c r="O516" s="206">
        <v>50.01</v>
      </c>
      <c r="P516" s="206">
        <v>0</v>
      </c>
      <c r="Q516" s="126" t="s">
        <v>1331</v>
      </c>
    </row>
    <row r="517" spans="1:17" ht="89.25">
      <c r="A517" s="126">
        <v>47</v>
      </c>
      <c r="B517" s="126"/>
      <c r="C517" s="127" t="s">
        <v>700</v>
      </c>
      <c r="D517" s="204">
        <v>43095</v>
      </c>
      <c r="E517" s="126" t="s">
        <v>11</v>
      </c>
      <c r="F517" s="126">
        <v>908574</v>
      </c>
      <c r="G517" s="126"/>
      <c r="H517" s="130" t="s">
        <v>18607</v>
      </c>
      <c r="I517" s="126"/>
      <c r="J517" s="126"/>
      <c r="K517" s="126"/>
      <c r="L517" s="126"/>
      <c r="M517" s="206">
        <v>7.29</v>
      </c>
      <c r="N517" s="206">
        <v>0</v>
      </c>
      <c r="O517" s="206">
        <v>50.01</v>
      </c>
      <c r="P517" s="206">
        <v>0</v>
      </c>
      <c r="Q517" s="126" t="s">
        <v>1331</v>
      </c>
    </row>
    <row r="518" spans="1:17" ht="76.5">
      <c r="A518" s="126">
        <v>47</v>
      </c>
      <c r="B518" s="126"/>
      <c r="C518" s="127" t="s">
        <v>700</v>
      </c>
      <c r="D518" s="204">
        <v>43095</v>
      </c>
      <c r="E518" s="126" t="s">
        <v>11</v>
      </c>
      <c r="F518" s="126">
        <v>627308</v>
      </c>
      <c r="G518" s="126"/>
      <c r="H518" s="130" t="s">
        <v>18608</v>
      </c>
      <c r="I518" s="126"/>
      <c r="J518" s="126"/>
      <c r="K518" s="126"/>
      <c r="L518" s="126"/>
      <c r="M518" s="206">
        <v>7.29</v>
      </c>
      <c r="N518" s="206">
        <v>0</v>
      </c>
      <c r="O518" s="206">
        <v>50.01</v>
      </c>
      <c r="P518" s="206">
        <v>0</v>
      </c>
      <c r="Q518" s="126" t="s">
        <v>1331</v>
      </c>
    </row>
    <row r="519" spans="1:17" ht="63.75">
      <c r="A519" s="126">
        <v>16</v>
      </c>
      <c r="B519" s="126"/>
      <c r="C519" s="127" t="s">
        <v>693</v>
      </c>
      <c r="D519" s="204">
        <v>43096</v>
      </c>
      <c r="E519" s="126" t="s">
        <v>6</v>
      </c>
      <c r="F519" s="126">
        <v>909058</v>
      </c>
      <c r="G519" s="126"/>
      <c r="H519" s="130" t="s">
        <v>18609</v>
      </c>
      <c r="I519" s="126"/>
      <c r="J519" s="126"/>
      <c r="K519" s="126"/>
      <c r="L519" s="126"/>
      <c r="M519" s="206">
        <v>0</v>
      </c>
      <c r="N519" s="206">
        <v>68082.820000000007</v>
      </c>
      <c r="O519" s="206">
        <v>0</v>
      </c>
      <c r="P519" s="206">
        <v>467048.15</v>
      </c>
      <c r="Q519" s="126" t="s">
        <v>1331</v>
      </c>
    </row>
    <row r="520" spans="1:17" ht="102">
      <c r="A520" s="126" t="s">
        <v>620</v>
      </c>
      <c r="B520" s="126"/>
      <c r="C520" s="127" t="s">
        <v>714</v>
      </c>
      <c r="D520" s="204">
        <v>43096</v>
      </c>
      <c r="E520" s="126" t="s">
        <v>6</v>
      </c>
      <c r="F520" s="126">
        <v>628914</v>
      </c>
      <c r="G520" s="126"/>
      <c r="H520" s="130" t="s">
        <v>18610</v>
      </c>
      <c r="I520" s="126"/>
      <c r="J520" s="126"/>
      <c r="K520" s="126"/>
      <c r="L520" s="126"/>
      <c r="M520" s="206">
        <v>0</v>
      </c>
      <c r="N520" s="206">
        <v>0.63</v>
      </c>
      <c r="O520" s="206">
        <v>0</v>
      </c>
      <c r="P520" s="206">
        <v>4.32</v>
      </c>
      <c r="Q520" s="126" t="s">
        <v>1331</v>
      </c>
    </row>
    <row r="521" spans="1:17" ht="102">
      <c r="A521" s="126" t="s">
        <v>620</v>
      </c>
      <c r="B521" s="126"/>
      <c r="C521" s="127" t="s">
        <v>714</v>
      </c>
      <c r="D521" s="204">
        <v>43096</v>
      </c>
      <c r="E521" s="126" t="s">
        <v>6</v>
      </c>
      <c r="F521" s="126">
        <v>629007</v>
      </c>
      <c r="G521" s="126"/>
      <c r="H521" s="130" t="s">
        <v>18611</v>
      </c>
      <c r="I521" s="126"/>
      <c r="J521" s="126"/>
      <c r="K521" s="126"/>
      <c r="L521" s="126"/>
      <c r="M521" s="206">
        <v>0</v>
      </c>
      <c r="N521" s="206">
        <v>8.9600000000000009</v>
      </c>
      <c r="O521" s="206">
        <v>0</v>
      </c>
      <c r="P521" s="206">
        <v>61.47</v>
      </c>
      <c r="Q521" s="126" t="s">
        <v>1331</v>
      </c>
    </row>
    <row r="522" spans="1:17" ht="63.75">
      <c r="A522" s="126">
        <v>86</v>
      </c>
      <c r="B522" s="126"/>
      <c r="C522" s="127" t="s">
        <v>711</v>
      </c>
      <c r="D522" s="204">
        <v>43096</v>
      </c>
      <c r="E522" s="126" t="s">
        <v>6</v>
      </c>
      <c r="F522" s="126">
        <v>908977</v>
      </c>
      <c r="G522" s="126"/>
      <c r="H522" s="130" t="s">
        <v>18612</v>
      </c>
      <c r="I522" s="126"/>
      <c r="J522" s="126"/>
      <c r="K522" s="126"/>
      <c r="L522" s="126"/>
      <c r="M522" s="206">
        <v>0</v>
      </c>
      <c r="N522" s="206">
        <v>86000</v>
      </c>
      <c r="O522" s="206">
        <v>0</v>
      </c>
      <c r="P522" s="206">
        <v>589960</v>
      </c>
      <c r="Q522" s="126" t="s">
        <v>1331</v>
      </c>
    </row>
    <row r="523" spans="1:17" ht="76.5">
      <c r="A523" s="126">
        <v>86</v>
      </c>
      <c r="B523" s="126"/>
      <c r="C523" s="127" t="s">
        <v>711</v>
      </c>
      <c r="D523" s="204">
        <v>43096</v>
      </c>
      <c r="E523" s="126" t="s">
        <v>6</v>
      </c>
      <c r="F523" s="126">
        <v>908965</v>
      </c>
      <c r="G523" s="126"/>
      <c r="H523" s="130" t="s">
        <v>18613</v>
      </c>
      <c r="I523" s="126"/>
      <c r="J523" s="126"/>
      <c r="K523" s="126"/>
      <c r="L523" s="126"/>
      <c r="M523" s="206">
        <v>0</v>
      </c>
      <c r="N523" s="206">
        <v>382133.71</v>
      </c>
      <c r="O523" s="206">
        <v>0</v>
      </c>
      <c r="P523" s="206">
        <v>2621437.25</v>
      </c>
      <c r="Q523" s="126" t="s">
        <v>1331</v>
      </c>
    </row>
    <row r="524" spans="1:17" ht="102">
      <c r="A524" s="126" t="s">
        <v>620</v>
      </c>
      <c r="B524" s="126"/>
      <c r="C524" s="127" t="s">
        <v>714</v>
      </c>
      <c r="D524" s="204">
        <v>43096</v>
      </c>
      <c r="E524" s="126" t="s">
        <v>6</v>
      </c>
      <c r="F524" s="126">
        <v>628837</v>
      </c>
      <c r="G524" s="126"/>
      <c r="H524" s="130" t="s">
        <v>18614</v>
      </c>
      <c r="I524" s="126"/>
      <c r="J524" s="126"/>
      <c r="K524" s="126"/>
      <c r="L524" s="126"/>
      <c r="M524" s="206">
        <v>0</v>
      </c>
      <c r="N524" s="206">
        <v>1.17</v>
      </c>
      <c r="O524" s="206">
        <v>0</v>
      </c>
      <c r="P524" s="206">
        <v>8.0299999999999994</v>
      </c>
      <c r="Q524" s="126" t="s">
        <v>1331</v>
      </c>
    </row>
    <row r="525" spans="1:17" ht="76.5">
      <c r="A525" s="126">
        <v>86</v>
      </c>
      <c r="B525" s="126"/>
      <c r="C525" s="127" t="s">
        <v>711</v>
      </c>
      <c r="D525" s="204">
        <v>43096</v>
      </c>
      <c r="E525" s="126" t="s">
        <v>11</v>
      </c>
      <c r="F525" s="126">
        <v>908965</v>
      </c>
      <c r="G525" s="126"/>
      <c r="H525" s="130" t="s">
        <v>18615</v>
      </c>
      <c r="I525" s="126"/>
      <c r="J525" s="126"/>
      <c r="K525" s="126"/>
      <c r="L525" s="126"/>
      <c r="M525" s="206">
        <v>7.29</v>
      </c>
      <c r="N525" s="206">
        <v>0</v>
      </c>
      <c r="O525" s="206">
        <v>50.01</v>
      </c>
      <c r="P525" s="206">
        <v>0</v>
      </c>
      <c r="Q525" s="126" t="s">
        <v>1331</v>
      </c>
    </row>
    <row r="526" spans="1:17" ht="51">
      <c r="A526" s="126">
        <v>86</v>
      </c>
      <c r="B526" s="126"/>
      <c r="C526" s="127" t="s">
        <v>711</v>
      </c>
      <c r="D526" s="204">
        <v>43096</v>
      </c>
      <c r="E526" s="126" t="s">
        <v>11</v>
      </c>
      <c r="F526" s="126">
        <v>908977</v>
      </c>
      <c r="G526" s="126"/>
      <c r="H526" s="130" t="s">
        <v>18616</v>
      </c>
      <c r="I526" s="126"/>
      <c r="J526" s="126"/>
      <c r="K526" s="126"/>
      <c r="L526" s="126"/>
      <c r="M526" s="206">
        <v>7.29</v>
      </c>
      <c r="N526" s="206">
        <v>0</v>
      </c>
      <c r="O526" s="206">
        <v>50.01</v>
      </c>
      <c r="P526" s="206">
        <v>0</v>
      </c>
      <c r="Q526" s="126" t="s">
        <v>1331</v>
      </c>
    </row>
    <row r="527" spans="1:17" ht="51">
      <c r="A527" s="126" t="s">
        <v>620</v>
      </c>
      <c r="B527" s="126"/>
      <c r="C527" s="127" t="s">
        <v>714</v>
      </c>
      <c r="D527" s="204">
        <v>43096</v>
      </c>
      <c r="E527" s="126" t="s">
        <v>23</v>
      </c>
      <c r="F527" s="126">
        <v>17495</v>
      </c>
      <c r="G527" s="126"/>
      <c r="H527" s="130" t="s">
        <v>18617</v>
      </c>
      <c r="I527" s="126"/>
      <c r="J527" s="126"/>
      <c r="K527" s="126"/>
      <c r="L527" s="126"/>
      <c r="M527" s="206">
        <v>0</v>
      </c>
      <c r="N527" s="206">
        <v>0</v>
      </c>
      <c r="O527" s="206">
        <v>0.01</v>
      </c>
      <c r="P527" s="206">
        <v>0</v>
      </c>
      <c r="Q527" s="126" t="s">
        <v>1331</v>
      </c>
    </row>
    <row r="528" spans="1:17" ht="76.5">
      <c r="A528" s="126" t="s">
        <v>621</v>
      </c>
      <c r="B528" s="126"/>
      <c r="C528" s="127" t="s">
        <v>715</v>
      </c>
      <c r="D528" s="204">
        <v>43096</v>
      </c>
      <c r="E528" s="126" t="s">
        <v>1261</v>
      </c>
      <c r="F528" s="126">
        <v>3988</v>
      </c>
      <c r="G528" s="126"/>
      <c r="H528" s="130" t="s">
        <v>18618</v>
      </c>
      <c r="I528" s="126"/>
      <c r="J528" s="126"/>
      <c r="K528" s="126"/>
      <c r="L528" s="126"/>
      <c r="M528" s="206">
        <v>10.55</v>
      </c>
      <c r="N528" s="206">
        <v>0</v>
      </c>
      <c r="O528" s="206">
        <v>72.37</v>
      </c>
      <c r="P528" s="206">
        <v>0</v>
      </c>
      <c r="Q528" s="126" t="s">
        <v>1331</v>
      </c>
    </row>
    <row r="529" spans="1:17" ht="63.75">
      <c r="A529" s="126">
        <v>86</v>
      </c>
      <c r="B529" s="126"/>
      <c r="C529" s="127" t="s">
        <v>711</v>
      </c>
      <c r="D529" s="204">
        <v>43097</v>
      </c>
      <c r="E529" s="126" t="s">
        <v>3</v>
      </c>
      <c r="F529" s="126">
        <v>1582220</v>
      </c>
      <c r="G529" s="126"/>
      <c r="H529" s="130" t="s">
        <v>18619</v>
      </c>
      <c r="I529" s="126"/>
      <c r="J529" s="126"/>
      <c r="K529" s="126"/>
      <c r="L529" s="126"/>
      <c r="M529" s="206">
        <v>0</v>
      </c>
      <c r="N529" s="206">
        <v>7.29</v>
      </c>
      <c r="O529" s="206">
        <v>0</v>
      </c>
      <c r="P529" s="206">
        <v>50.01</v>
      </c>
      <c r="Q529" s="126" t="s">
        <v>1331</v>
      </c>
    </row>
    <row r="530" spans="1:17" ht="63.75">
      <c r="A530" s="126">
        <v>86</v>
      </c>
      <c r="B530" s="126"/>
      <c r="C530" s="127" t="s">
        <v>711</v>
      </c>
      <c r="D530" s="204">
        <v>43097</v>
      </c>
      <c r="E530" s="126" t="s">
        <v>3</v>
      </c>
      <c r="F530" s="126">
        <v>1582223</v>
      </c>
      <c r="G530" s="126"/>
      <c r="H530" s="130" t="s">
        <v>18620</v>
      </c>
      <c r="I530" s="126"/>
      <c r="J530" s="126"/>
      <c r="K530" s="126"/>
      <c r="L530" s="126"/>
      <c r="M530" s="206">
        <v>0</v>
      </c>
      <c r="N530" s="206">
        <v>7.29</v>
      </c>
      <c r="O530" s="206">
        <v>0</v>
      </c>
      <c r="P530" s="206">
        <v>50.01</v>
      </c>
      <c r="Q530" s="126" t="s">
        <v>1331</v>
      </c>
    </row>
    <row r="531" spans="1:17" ht="51">
      <c r="A531" s="126">
        <v>81</v>
      </c>
      <c r="B531" s="126"/>
      <c r="C531" s="127" t="s">
        <v>710</v>
      </c>
      <c r="D531" s="204">
        <v>43097</v>
      </c>
      <c r="E531" s="126" t="s">
        <v>3</v>
      </c>
      <c r="F531" s="126">
        <v>1582592</v>
      </c>
      <c r="G531" s="126"/>
      <c r="H531" s="130" t="s">
        <v>18621</v>
      </c>
      <c r="I531" s="126"/>
      <c r="J531" s="126"/>
      <c r="K531" s="126"/>
      <c r="L531" s="126"/>
      <c r="M531" s="206">
        <v>0</v>
      </c>
      <c r="N531" s="206">
        <v>14.58</v>
      </c>
      <c r="O531" s="206">
        <v>0</v>
      </c>
      <c r="P531" s="206">
        <v>100.02</v>
      </c>
      <c r="Q531" s="126" t="s">
        <v>1331</v>
      </c>
    </row>
    <row r="532" spans="1:17" ht="63.75">
      <c r="A532" s="126">
        <v>86</v>
      </c>
      <c r="B532" s="126"/>
      <c r="C532" s="127" t="s">
        <v>711</v>
      </c>
      <c r="D532" s="204">
        <v>43097</v>
      </c>
      <c r="E532" s="126" t="s">
        <v>3</v>
      </c>
      <c r="F532" s="126">
        <v>1582614</v>
      </c>
      <c r="G532" s="126"/>
      <c r="H532" s="130" t="s">
        <v>18622</v>
      </c>
      <c r="I532" s="126"/>
      <c r="J532" s="126"/>
      <c r="K532" s="126"/>
      <c r="L532" s="126"/>
      <c r="M532" s="206">
        <v>0</v>
      </c>
      <c r="N532" s="206">
        <v>7.29</v>
      </c>
      <c r="O532" s="206">
        <v>0</v>
      </c>
      <c r="P532" s="206">
        <v>50.01</v>
      </c>
      <c r="Q532" s="126" t="s">
        <v>1331</v>
      </c>
    </row>
    <row r="533" spans="1:17" ht="63.75">
      <c r="A533" s="126">
        <v>86</v>
      </c>
      <c r="B533" s="126"/>
      <c r="C533" s="127" t="s">
        <v>711</v>
      </c>
      <c r="D533" s="204">
        <v>43097</v>
      </c>
      <c r="E533" s="126" t="s">
        <v>3</v>
      </c>
      <c r="F533" s="126">
        <v>1582217</v>
      </c>
      <c r="G533" s="126"/>
      <c r="H533" s="130" t="s">
        <v>18623</v>
      </c>
      <c r="I533" s="126"/>
      <c r="J533" s="126"/>
      <c r="K533" s="126"/>
      <c r="L533" s="126"/>
      <c r="M533" s="206">
        <v>0</v>
      </c>
      <c r="N533" s="206">
        <v>7.29</v>
      </c>
      <c r="O533" s="206">
        <v>0</v>
      </c>
      <c r="P533" s="206">
        <v>50.01</v>
      </c>
      <c r="Q533" s="126" t="s">
        <v>1331</v>
      </c>
    </row>
    <row r="534" spans="1:17" ht="102">
      <c r="A534" s="126" t="s">
        <v>620</v>
      </c>
      <c r="B534" s="126"/>
      <c r="C534" s="127" t="s">
        <v>714</v>
      </c>
      <c r="D534" s="204">
        <v>43097</v>
      </c>
      <c r="E534" s="126" t="s">
        <v>1261</v>
      </c>
      <c r="F534" s="126">
        <v>3989</v>
      </c>
      <c r="G534" s="126"/>
      <c r="H534" s="130" t="s">
        <v>18624</v>
      </c>
      <c r="I534" s="126"/>
      <c r="J534" s="126"/>
      <c r="K534" s="126"/>
      <c r="L534" s="126"/>
      <c r="M534" s="206">
        <v>126.1</v>
      </c>
      <c r="N534" s="206">
        <v>0</v>
      </c>
      <c r="O534" s="206">
        <v>865.05</v>
      </c>
      <c r="P534" s="206">
        <v>0</v>
      </c>
      <c r="Q534" s="126" t="s">
        <v>1331</v>
      </c>
    </row>
    <row r="535" spans="1:17" ht="51">
      <c r="A535" s="126" t="s">
        <v>620</v>
      </c>
      <c r="B535" s="126"/>
      <c r="C535" s="127" t="s">
        <v>714</v>
      </c>
      <c r="D535" s="204">
        <v>43097</v>
      </c>
      <c r="E535" s="126" t="s">
        <v>23</v>
      </c>
      <c r="F535" s="126">
        <v>17500</v>
      </c>
      <c r="G535" s="126"/>
      <c r="H535" s="130" t="s">
        <v>18625</v>
      </c>
      <c r="I535" s="126"/>
      <c r="J535" s="126"/>
      <c r="K535" s="126"/>
      <c r="L535" s="126"/>
      <c r="M535" s="206">
        <v>0</v>
      </c>
      <c r="N535" s="206">
        <v>0</v>
      </c>
      <c r="O535" s="206">
        <v>0.02</v>
      </c>
      <c r="P535" s="206">
        <v>0</v>
      </c>
      <c r="Q535" s="126" t="s">
        <v>1331</v>
      </c>
    </row>
    <row r="536" spans="1:17" ht="89.25">
      <c r="A536" s="126" t="s">
        <v>620</v>
      </c>
      <c r="B536" s="126"/>
      <c r="C536" s="127" t="s">
        <v>714</v>
      </c>
      <c r="D536" s="204">
        <v>43097</v>
      </c>
      <c r="E536" s="126" t="s">
        <v>1261</v>
      </c>
      <c r="F536" s="126">
        <v>3990</v>
      </c>
      <c r="G536" s="126"/>
      <c r="H536" s="130" t="s">
        <v>18626</v>
      </c>
      <c r="I536" s="126"/>
      <c r="J536" s="126"/>
      <c r="K536" s="126"/>
      <c r="L536" s="126"/>
      <c r="M536" s="206">
        <v>66.97</v>
      </c>
      <c r="N536" s="206">
        <v>0</v>
      </c>
      <c r="O536" s="206">
        <v>459.41</v>
      </c>
      <c r="P536" s="206">
        <v>0</v>
      </c>
      <c r="Q536" s="126" t="s">
        <v>1331</v>
      </c>
    </row>
    <row r="537" spans="1:17" ht="63.75">
      <c r="A537" s="126" t="s">
        <v>621</v>
      </c>
      <c r="B537" s="126"/>
      <c r="C537" s="127" t="s">
        <v>715</v>
      </c>
      <c r="D537" s="204">
        <v>43098</v>
      </c>
      <c r="E537" s="126" t="s">
        <v>6</v>
      </c>
      <c r="F537" s="126">
        <v>631048</v>
      </c>
      <c r="G537" s="126"/>
      <c r="H537" s="130" t="s">
        <v>18627</v>
      </c>
      <c r="I537" s="126"/>
      <c r="J537" s="126"/>
      <c r="K537" s="126"/>
      <c r="L537" s="126"/>
      <c r="M537" s="206">
        <v>0</v>
      </c>
      <c r="N537" s="206">
        <v>673449.56</v>
      </c>
      <c r="O537" s="206">
        <v>0</v>
      </c>
      <c r="P537" s="206">
        <v>4619863.9800000004</v>
      </c>
      <c r="Q537" s="126" t="s">
        <v>1331</v>
      </c>
    </row>
    <row r="538" spans="1:17" ht="51">
      <c r="A538" s="126" t="s">
        <v>620</v>
      </c>
      <c r="B538" s="126"/>
      <c r="C538" s="127" t="s">
        <v>714</v>
      </c>
      <c r="D538" s="204">
        <v>43098</v>
      </c>
      <c r="E538" s="126" t="s">
        <v>23</v>
      </c>
      <c r="F538" s="126">
        <v>17504</v>
      </c>
      <c r="G538" s="126"/>
      <c r="H538" s="130" t="s">
        <v>18628</v>
      </c>
      <c r="I538" s="126"/>
      <c r="J538" s="126"/>
      <c r="K538" s="126"/>
      <c r="L538" s="126"/>
      <c r="M538" s="206">
        <v>0</v>
      </c>
      <c r="N538" s="206">
        <v>0</v>
      </c>
      <c r="O538" s="206">
        <v>0</v>
      </c>
      <c r="P538" s="206">
        <v>0.02</v>
      </c>
      <c r="Q538" s="126" t="s">
        <v>1331</v>
      </c>
    </row>
    <row r="539" spans="1:17" ht="63.75">
      <c r="A539" s="126" t="s">
        <v>621</v>
      </c>
      <c r="B539" s="126"/>
      <c r="C539" s="127" t="s">
        <v>715</v>
      </c>
      <c r="D539" s="204">
        <v>43098</v>
      </c>
      <c r="E539" s="126" t="s">
        <v>6</v>
      </c>
      <c r="F539" s="126">
        <v>909562</v>
      </c>
      <c r="G539" s="126"/>
      <c r="H539" s="130" t="s">
        <v>18629</v>
      </c>
      <c r="I539" s="126"/>
      <c r="J539" s="126"/>
      <c r="K539" s="126"/>
      <c r="L539" s="126"/>
      <c r="M539" s="206">
        <v>0</v>
      </c>
      <c r="N539" s="206">
        <v>3308.28</v>
      </c>
      <c r="O539" s="206">
        <v>0</v>
      </c>
      <c r="P539" s="206">
        <v>22694.799999999999</v>
      </c>
      <c r="Q539" s="126" t="s">
        <v>1331</v>
      </c>
    </row>
    <row r="540" spans="1:17" ht="63.75">
      <c r="A540" s="126" t="s">
        <v>621</v>
      </c>
      <c r="B540" s="126"/>
      <c r="C540" s="127" t="s">
        <v>715</v>
      </c>
      <c r="D540" s="204">
        <v>43098</v>
      </c>
      <c r="E540" s="126" t="s">
        <v>6</v>
      </c>
      <c r="F540" s="126">
        <v>909768</v>
      </c>
      <c r="G540" s="126"/>
      <c r="H540" s="130" t="s">
        <v>18630</v>
      </c>
      <c r="I540" s="126"/>
      <c r="J540" s="126"/>
      <c r="K540" s="126"/>
      <c r="L540" s="126"/>
      <c r="M540" s="206">
        <v>0</v>
      </c>
      <c r="N540" s="206">
        <v>2787518.13</v>
      </c>
      <c r="O540" s="206">
        <v>0</v>
      </c>
      <c r="P540" s="206">
        <v>19122374.370000001</v>
      </c>
      <c r="Q540" s="126" t="s">
        <v>1331</v>
      </c>
    </row>
    <row r="541" spans="1:17" ht="51">
      <c r="A541" s="126" t="s">
        <v>621</v>
      </c>
      <c r="B541" s="126"/>
      <c r="C541" s="127" t="s">
        <v>715</v>
      </c>
      <c r="D541" s="204">
        <v>43098</v>
      </c>
      <c r="E541" s="126" t="s">
        <v>6</v>
      </c>
      <c r="F541" s="126">
        <v>909782</v>
      </c>
      <c r="G541" s="126"/>
      <c r="H541" s="130" t="s">
        <v>18631</v>
      </c>
      <c r="I541" s="126"/>
      <c r="J541" s="126"/>
      <c r="K541" s="126"/>
      <c r="L541" s="126"/>
      <c r="M541" s="206">
        <v>0</v>
      </c>
      <c r="N541" s="206">
        <v>1426254.87</v>
      </c>
      <c r="O541" s="206">
        <v>0</v>
      </c>
      <c r="P541" s="206">
        <v>9784108.4100000001</v>
      </c>
      <c r="Q541" s="126" t="s">
        <v>1331</v>
      </c>
    </row>
    <row r="542" spans="1:17" ht="89.25">
      <c r="A542" s="126">
        <v>512</v>
      </c>
      <c r="B542" s="126"/>
      <c r="C542" s="127" t="s">
        <v>841</v>
      </c>
      <c r="D542" s="204">
        <v>43098</v>
      </c>
      <c r="E542" s="126" t="s">
        <v>13</v>
      </c>
      <c r="F542" s="126">
        <v>909595</v>
      </c>
      <c r="G542" s="126"/>
      <c r="H542" s="130" t="s">
        <v>18632</v>
      </c>
      <c r="I542" s="126"/>
      <c r="J542" s="126"/>
      <c r="K542" s="126"/>
      <c r="L542" s="126"/>
      <c r="M542" s="206">
        <v>1674088</v>
      </c>
      <c r="N542" s="206">
        <v>0</v>
      </c>
      <c r="O542" s="206">
        <v>11484243.68</v>
      </c>
      <c r="P542" s="206">
        <v>0</v>
      </c>
      <c r="Q542" s="126" t="s">
        <v>1331</v>
      </c>
    </row>
    <row r="543" spans="1:17" ht="76.5">
      <c r="A543" s="126">
        <v>47</v>
      </c>
      <c r="B543" s="126"/>
      <c r="C543" s="127" t="s">
        <v>700</v>
      </c>
      <c r="D543" s="204">
        <v>43098</v>
      </c>
      <c r="E543" s="126" t="s">
        <v>11</v>
      </c>
      <c r="F543" s="126">
        <v>631048</v>
      </c>
      <c r="G543" s="126"/>
      <c r="H543" s="130" t="s">
        <v>18633</v>
      </c>
      <c r="I543" s="126"/>
      <c r="J543" s="126"/>
      <c r="K543" s="126"/>
      <c r="L543" s="126"/>
      <c r="M543" s="206">
        <v>7.29</v>
      </c>
      <c r="N543" s="206">
        <v>0</v>
      </c>
      <c r="O543" s="206">
        <v>50.01</v>
      </c>
      <c r="P543" s="206">
        <v>0</v>
      </c>
      <c r="Q543" s="126" t="s">
        <v>1331</v>
      </c>
    </row>
    <row r="544" spans="1:17" ht="51">
      <c r="A544" s="126" t="s">
        <v>621</v>
      </c>
      <c r="B544" s="126"/>
      <c r="C544" s="127" t="s">
        <v>715</v>
      </c>
      <c r="D544" s="204">
        <v>43098</v>
      </c>
      <c r="E544" s="126" t="s">
        <v>20</v>
      </c>
      <c r="F544" s="126">
        <v>10310</v>
      </c>
      <c r="G544" s="126"/>
      <c r="H544" s="130" t="s">
        <v>18634</v>
      </c>
      <c r="I544" s="126"/>
      <c r="J544" s="126"/>
      <c r="K544" s="126"/>
      <c r="L544" s="126"/>
      <c r="M544" s="206">
        <v>248688.45</v>
      </c>
      <c r="N544" s="206">
        <v>0</v>
      </c>
      <c r="O544" s="206">
        <v>1706002.77</v>
      </c>
      <c r="P544" s="206">
        <v>0</v>
      </c>
      <c r="Q544" s="126" t="s">
        <v>1331</v>
      </c>
    </row>
    <row r="546" spans="8:16">
      <c r="H546" s="320" t="s">
        <v>638</v>
      </c>
      <c r="I546" s="320"/>
      <c r="J546" s="320"/>
      <c r="K546" s="320"/>
      <c r="L546" s="320"/>
      <c r="M546" s="211">
        <f>+SUBTOTAL(9,M10:M544)</f>
        <v>19596415.149999965</v>
      </c>
      <c r="N546" s="211">
        <f>+SUBTOTAL(9,N10:N544)</f>
        <v>937641487.76999998</v>
      </c>
      <c r="O546" s="211">
        <f>+SUBTOTAL(9,O10:O544)</f>
        <v>134431408.54000029</v>
      </c>
      <c r="P546" s="211">
        <f>+SUBTOTAL(9,P10:P544)</f>
        <v>6432220606.840004</v>
      </c>
    </row>
    <row r="548" spans="8:16">
      <c r="O548" s="207">
        <f>+O546+P546</f>
        <v>6566652015.3800039</v>
      </c>
    </row>
  </sheetData>
  <sheetProtection formatCells="0" formatColumns="0" formatRows="0" insertColumns="0" insertRows="0" insertHyperlinks="0" sort="0" autoFilter="0" pivotTables="0"/>
  <autoFilter ref="A8:Q544"/>
  <mergeCells count="22">
    <mergeCell ref="O7:P7"/>
    <mergeCell ref="M8:M9"/>
    <mergeCell ref="O8:O9"/>
    <mergeCell ref="L8:L9"/>
    <mergeCell ref="Q8:Q9"/>
    <mergeCell ref="N8:N9"/>
    <mergeCell ref="P8:P9"/>
    <mergeCell ref="I7:J7"/>
    <mergeCell ref="K7:L7"/>
    <mergeCell ref="G8:G9"/>
    <mergeCell ref="H8:H9"/>
    <mergeCell ref="M7:N7"/>
    <mergeCell ref="I8:I9"/>
    <mergeCell ref="J8:J9"/>
    <mergeCell ref="K8:K9"/>
    <mergeCell ref="H546:L546"/>
    <mergeCell ref="C8:C9"/>
    <mergeCell ref="A8:A9"/>
    <mergeCell ref="B8:B9"/>
    <mergeCell ref="D8:D9"/>
    <mergeCell ref="E8:E9"/>
    <mergeCell ref="F8:F9"/>
  </mergeCells>
  <pageMargins left="0.31496062992125984" right="0.19685039370078741" top="0.31496062992125984" bottom="0.74803149606299213" header="0.31496062992125984" footer="0.31496062992125984"/>
  <pageSetup scale="5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O121"/>
  <sheetViews>
    <sheetView view="pageBreakPreview" zoomScaleNormal="85" zoomScaleSheetLayoutView="100" workbookViewId="0">
      <pane ySplit="8" topLeftCell="A9" activePane="bottomLeft" state="frozen"/>
      <selection activeCell="G12" sqref="G12:K12"/>
      <selection pane="bottomLeft" activeCell="C9" sqref="C9"/>
    </sheetView>
  </sheetViews>
  <sheetFormatPr baseColWidth="10" defaultRowHeight="12.75"/>
  <cols>
    <col min="1" max="1" width="6.140625" style="156" customWidth="1"/>
    <col min="2" max="2" width="4.140625" style="156" bestFit="1" customWidth="1"/>
    <col min="3" max="3" width="30.7109375" style="156" customWidth="1"/>
    <col min="4" max="4" width="11.5703125" style="231" bestFit="1" customWidth="1"/>
    <col min="5" max="5" width="9.7109375" style="124" customWidth="1"/>
    <col min="6" max="6" width="11.7109375" style="124" customWidth="1"/>
    <col min="7" max="7" width="60.28515625" style="203" customWidth="1"/>
    <col min="8" max="12" width="6.7109375" style="120" customWidth="1"/>
    <col min="13" max="14" width="14.42578125" style="207" bestFit="1" customWidth="1"/>
    <col min="15" max="15" width="15.42578125" style="207" customWidth="1"/>
    <col min="16" max="16384" width="11.42578125" style="120"/>
  </cols>
  <sheetData>
    <row r="1" spans="1:15">
      <c r="A1" s="215" t="s">
        <v>9937</v>
      </c>
      <c r="B1" s="215"/>
      <c r="C1" s="215"/>
      <c r="D1" s="248"/>
      <c r="E1" s="248"/>
      <c r="F1" s="248"/>
      <c r="G1" s="215"/>
      <c r="H1" s="215"/>
      <c r="I1" s="215"/>
      <c r="J1" s="215"/>
      <c r="K1" s="215"/>
      <c r="L1" s="215"/>
      <c r="M1" s="236"/>
      <c r="N1" s="236"/>
      <c r="O1" s="236"/>
    </row>
    <row r="2" spans="1:15">
      <c r="A2" s="215" t="s">
        <v>38</v>
      </c>
      <c r="B2" s="215"/>
      <c r="C2" s="215"/>
      <c r="D2" s="248"/>
      <c r="E2" s="248"/>
      <c r="F2" s="248"/>
      <c r="G2" s="215"/>
      <c r="H2" s="215"/>
      <c r="I2" s="215"/>
      <c r="J2" s="215"/>
      <c r="K2" s="215"/>
      <c r="L2" s="215"/>
      <c r="M2" s="236"/>
      <c r="N2" s="236"/>
      <c r="O2" s="236"/>
    </row>
    <row r="3" spans="1:15">
      <c r="A3" s="215" t="s">
        <v>39</v>
      </c>
      <c r="B3" s="215"/>
      <c r="C3" s="215"/>
      <c r="D3" s="248"/>
      <c r="E3" s="248"/>
      <c r="F3" s="248"/>
      <c r="G3" s="215"/>
      <c r="H3" s="215"/>
      <c r="I3" s="215"/>
      <c r="J3" s="215"/>
      <c r="K3" s="215"/>
      <c r="L3" s="215"/>
      <c r="M3" s="236"/>
      <c r="N3" s="236"/>
      <c r="O3" s="236"/>
    </row>
    <row r="4" spans="1:15">
      <c r="A4" s="215" t="str">
        <f>+'CUT MN'!A4</f>
        <v>DE ENERO A DICIEMBRE</v>
      </c>
      <c r="B4" s="215"/>
      <c r="C4" s="215"/>
      <c r="D4" s="248"/>
      <c r="E4" s="248"/>
      <c r="F4" s="248"/>
      <c r="G4" s="215"/>
      <c r="H4" s="215"/>
      <c r="I4" s="215"/>
      <c r="J4" s="215"/>
      <c r="K4" s="215"/>
      <c r="L4" s="215"/>
      <c r="M4" s="236"/>
      <c r="N4" s="236"/>
      <c r="O4" s="236"/>
    </row>
    <row r="5" spans="1:15">
      <c r="A5" s="123" t="str">
        <f>+'CUT MN'!A5</f>
        <v>ACTUALIZADO AL : 8 de enero de 2018</v>
      </c>
      <c r="B5" s="123"/>
      <c r="C5" s="123"/>
      <c r="D5" s="249"/>
      <c r="E5" s="249"/>
      <c r="F5" s="249"/>
      <c r="G5" s="123"/>
      <c r="H5" s="123"/>
      <c r="I5" s="123"/>
      <c r="J5" s="123"/>
      <c r="K5" s="123"/>
      <c r="L5" s="123"/>
      <c r="M5" s="256"/>
      <c r="N5" s="256"/>
      <c r="O5" s="256"/>
    </row>
    <row r="6" spans="1:15">
      <c r="A6" s="113"/>
      <c r="B6" s="139"/>
      <c r="C6" s="140"/>
      <c r="D6" s="141"/>
      <c r="E6" s="140"/>
      <c r="F6" s="140"/>
      <c r="G6" s="200"/>
      <c r="H6" s="142"/>
      <c r="I6" s="142"/>
      <c r="J6" s="142"/>
      <c r="K6" s="142"/>
      <c r="L6" s="142"/>
      <c r="M6" s="143"/>
      <c r="N6" s="143"/>
      <c r="O6" s="208"/>
    </row>
    <row r="7" spans="1:15">
      <c r="A7" s="145"/>
      <c r="B7" s="145"/>
      <c r="C7" s="145"/>
      <c r="D7" s="146"/>
      <c r="E7" s="145"/>
      <c r="F7" s="145"/>
      <c r="G7" s="201"/>
      <c r="H7" s="322" t="s">
        <v>1642</v>
      </c>
      <c r="I7" s="322"/>
      <c r="J7" s="322" t="s">
        <v>1641</v>
      </c>
      <c r="K7" s="322"/>
      <c r="L7" s="217"/>
      <c r="M7" s="205"/>
      <c r="N7" s="205"/>
      <c r="O7" s="209"/>
    </row>
    <row r="8" spans="1:15" ht="25.5">
      <c r="A8" s="220" t="s">
        <v>1643</v>
      </c>
      <c r="B8" s="220" t="s">
        <v>1644</v>
      </c>
      <c r="C8" s="219" t="s">
        <v>1704</v>
      </c>
      <c r="D8" s="151" t="s">
        <v>1706</v>
      </c>
      <c r="E8" s="150" t="s">
        <v>633</v>
      </c>
      <c r="F8" s="150" t="s">
        <v>634</v>
      </c>
      <c r="G8" s="150" t="s">
        <v>42</v>
      </c>
      <c r="H8" s="220" t="s">
        <v>1646</v>
      </c>
      <c r="I8" s="220" t="s">
        <v>1647</v>
      </c>
      <c r="J8" s="220" t="s">
        <v>1645</v>
      </c>
      <c r="K8" s="220" t="s">
        <v>1648</v>
      </c>
      <c r="L8" s="216" t="s">
        <v>9936</v>
      </c>
      <c r="M8" s="245" t="s">
        <v>1649</v>
      </c>
      <c r="N8" s="245" t="s">
        <v>1650</v>
      </c>
      <c r="O8" s="152" t="s">
        <v>1688</v>
      </c>
    </row>
    <row r="9" spans="1:15" ht="51">
      <c r="A9" s="153">
        <v>290</v>
      </c>
      <c r="B9" s="153" t="s">
        <v>1283</v>
      </c>
      <c r="C9" s="127" t="s">
        <v>150</v>
      </c>
      <c r="D9" s="154">
        <v>42762.629108796296</v>
      </c>
      <c r="E9" s="153">
        <v>272</v>
      </c>
      <c r="F9" s="153" t="s">
        <v>1317</v>
      </c>
      <c r="G9" s="155" t="s">
        <v>12707</v>
      </c>
      <c r="H9" s="155"/>
      <c r="I9" s="155"/>
      <c r="J9" s="155"/>
      <c r="K9" s="155"/>
      <c r="L9" s="155"/>
      <c r="M9" s="257">
        <v>3753.59</v>
      </c>
      <c r="N9" s="257">
        <v>0</v>
      </c>
      <c r="O9" s="258">
        <f t="shared" ref="O9:O72" si="0">+M9+N9</f>
        <v>3753.59</v>
      </c>
    </row>
    <row r="10" spans="1:15" ht="51">
      <c r="A10" s="153">
        <v>213</v>
      </c>
      <c r="B10" s="153" t="s">
        <v>1283</v>
      </c>
      <c r="C10" s="127" t="s">
        <v>116</v>
      </c>
      <c r="D10" s="154">
        <v>42783.739155092589</v>
      </c>
      <c r="E10" s="153">
        <v>819</v>
      </c>
      <c r="F10" s="153" t="s">
        <v>1326</v>
      </c>
      <c r="G10" s="155" t="s">
        <v>12708</v>
      </c>
      <c r="H10" s="155"/>
      <c r="I10" s="155"/>
      <c r="J10" s="155"/>
      <c r="K10" s="155"/>
      <c r="L10" s="155"/>
      <c r="M10" s="257">
        <v>114</v>
      </c>
      <c r="N10" s="257">
        <v>0</v>
      </c>
      <c r="O10" s="258">
        <f t="shared" si="0"/>
        <v>114</v>
      </c>
    </row>
    <row r="11" spans="1:15" ht="63.75">
      <c r="A11" s="153">
        <v>290</v>
      </c>
      <c r="B11" s="153" t="s">
        <v>1315</v>
      </c>
      <c r="C11" s="127" t="s">
        <v>150</v>
      </c>
      <c r="D11" s="154">
        <v>42788.632407407407</v>
      </c>
      <c r="E11" s="153">
        <v>885</v>
      </c>
      <c r="F11" s="153" t="s">
        <v>1324</v>
      </c>
      <c r="G11" s="155" t="s">
        <v>12709</v>
      </c>
      <c r="H11" s="155"/>
      <c r="I11" s="155"/>
      <c r="J11" s="155"/>
      <c r="K11" s="155"/>
      <c r="L11" s="155"/>
      <c r="M11" s="257">
        <v>417</v>
      </c>
      <c r="N11" s="257">
        <v>0</v>
      </c>
      <c r="O11" s="258">
        <f t="shared" si="0"/>
        <v>417</v>
      </c>
    </row>
    <row r="12" spans="1:15" ht="51">
      <c r="A12" s="153">
        <v>290</v>
      </c>
      <c r="B12" s="153" t="s">
        <v>1316</v>
      </c>
      <c r="C12" s="127" t="s">
        <v>150</v>
      </c>
      <c r="D12" s="154">
        <v>42788.632476851853</v>
      </c>
      <c r="E12" s="153">
        <v>886</v>
      </c>
      <c r="F12" s="153" t="s">
        <v>1328</v>
      </c>
      <c r="G12" s="155" t="s">
        <v>12710</v>
      </c>
      <c r="H12" s="155"/>
      <c r="I12" s="155"/>
      <c r="J12" s="155"/>
      <c r="K12" s="155"/>
      <c r="L12" s="155"/>
      <c r="M12" s="257">
        <v>228.7</v>
      </c>
      <c r="N12" s="257">
        <v>0</v>
      </c>
      <c r="O12" s="258">
        <f t="shared" si="0"/>
        <v>228.7</v>
      </c>
    </row>
    <row r="13" spans="1:15" ht="51">
      <c r="A13" s="153">
        <v>582</v>
      </c>
      <c r="B13" s="153" t="s">
        <v>1283</v>
      </c>
      <c r="C13" s="127" t="s">
        <v>220</v>
      </c>
      <c r="D13" s="154">
        <v>42853</v>
      </c>
      <c r="E13" s="153" t="s">
        <v>1418</v>
      </c>
      <c r="F13" s="153" t="s">
        <v>1419</v>
      </c>
      <c r="G13" s="155" t="s">
        <v>1420</v>
      </c>
      <c r="H13" s="155"/>
      <c r="I13" s="155"/>
      <c r="J13" s="155"/>
      <c r="K13" s="155"/>
      <c r="L13" s="155"/>
      <c r="M13" s="257">
        <v>1500000</v>
      </c>
      <c r="N13" s="257">
        <v>0</v>
      </c>
      <c r="O13" s="258">
        <f t="shared" si="0"/>
        <v>1500000</v>
      </c>
    </row>
    <row r="14" spans="1:15" ht="51">
      <c r="A14" s="153">
        <v>574</v>
      </c>
      <c r="B14" s="153" t="s">
        <v>1283</v>
      </c>
      <c r="C14" s="127" t="s">
        <v>213</v>
      </c>
      <c r="D14" s="154">
        <v>42853</v>
      </c>
      <c r="E14" s="153" t="s">
        <v>1421</v>
      </c>
      <c r="F14" s="153" t="s">
        <v>1422</v>
      </c>
      <c r="G14" s="155" t="s">
        <v>1423</v>
      </c>
      <c r="H14" s="155"/>
      <c r="I14" s="155"/>
      <c r="J14" s="155"/>
      <c r="K14" s="155"/>
      <c r="L14" s="155"/>
      <c r="M14" s="257">
        <v>1000000</v>
      </c>
      <c r="N14" s="257">
        <v>0</v>
      </c>
      <c r="O14" s="258">
        <f t="shared" si="0"/>
        <v>1000000</v>
      </c>
    </row>
    <row r="15" spans="1:15" ht="63.75">
      <c r="A15" s="153" t="s">
        <v>620</v>
      </c>
      <c r="B15" s="153" t="s">
        <v>1284</v>
      </c>
      <c r="C15" s="127" t="s">
        <v>65</v>
      </c>
      <c r="D15" s="154">
        <v>42887</v>
      </c>
      <c r="E15" s="153">
        <v>2660</v>
      </c>
      <c r="F15" s="153" t="s">
        <v>1285</v>
      </c>
      <c r="G15" s="155" t="s">
        <v>1507</v>
      </c>
      <c r="H15" s="155"/>
      <c r="I15" s="155"/>
      <c r="J15" s="155"/>
      <c r="K15" s="155"/>
      <c r="L15" s="155"/>
      <c r="M15" s="257">
        <v>72408</v>
      </c>
      <c r="N15" s="257">
        <v>0</v>
      </c>
      <c r="O15" s="258">
        <f t="shared" si="0"/>
        <v>72408</v>
      </c>
    </row>
    <row r="16" spans="1:15" ht="51">
      <c r="A16" s="153" t="s">
        <v>620</v>
      </c>
      <c r="B16" s="153" t="s">
        <v>1284</v>
      </c>
      <c r="C16" s="127" t="s">
        <v>65</v>
      </c>
      <c r="D16" s="154">
        <v>42929</v>
      </c>
      <c r="E16" s="153">
        <v>3616</v>
      </c>
      <c r="F16" s="153" t="s">
        <v>1285</v>
      </c>
      <c r="G16" s="155" t="s">
        <v>1579</v>
      </c>
      <c r="H16" s="155"/>
      <c r="I16" s="155"/>
      <c r="J16" s="155"/>
      <c r="K16" s="155"/>
      <c r="L16" s="155"/>
      <c r="M16" s="257">
        <v>371</v>
      </c>
      <c r="N16" s="257">
        <v>0</v>
      </c>
      <c r="O16" s="258">
        <f t="shared" si="0"/>
        <v>371</v>
      </c>
    </row>
    <row r="17" spans="1:15" ht="51">
      <c r="A17" s="153" t="s">
        <v>618</v>
      </c>
      <c r="B17" s="153" t="s">
        <v>1283</v>
      </c>
      <c r="C17" s="127" t="s">
        <v>65</v>
      </c>
      <c r="D17" s="154">
        <v>43012</v>
      </c>
      <c r="E17" s="153" t="s">
        <v>1744</v>
      </c>
      <c r="F17" s="153" t="s">
        <v>1745</v>
      </c>
      <c r="G17" s="155" t="s">
        <v>1746</v>
      </c>
      <c r="H17" s="155"/>
      <c r="I17" s="155"/>
      <c r="J17" s="155"/>
      <c r="K17" s="155"/>
      <c r="L17" s="155"/>
      <c r="M17" s="257">
        <v>463221.9</v>
      </c>
      <c r="N17" s="257">
        <v>0</v>
      </c>
      <c r="O17" s="258">
        <f t="shared" si="0"/>
        <v>463221.9</v>
      </c>
    </row>
    <row r="18" spans="1:15" ht="38.25">
      <c r="A18" s="153">
        <v>291</v>
      </c>
      <c r="B18" s="153" t="s">
        <v>1316</v>
      </c>
      <c r="C18" s="127" t="s">
        <v>151</v>
      </c>
      <c r="D18" s="154">
        <v>43019</v>
      </c>
      <c r="E18" s="153" t="s">
        <v>1747</v>
      </c>
      <c r="F18" s="153" t="s">
        <v>1748</v>
      </c>
      <c r="G18" s="155" t="s">
        <v>1749</v>
      </c>
      <c r="H18" s="155"/>
      <c r="I18" s="155"/>
      <c r="J18" s="155"/>
      <c r="K18" s="155"/>
      <c r="L18" s="155"/>
      <c r="M18" s="257">
        <v>1324019.0900000001</v>
      </c>
      <c r="N18" s="257">
        <v>0</v>
      </c>
      <c r="O18" s="258">
        <f t="shared" si="0"/>
        <v>1324019.0900000001</v>
      </c>
    </row>
    <row r="19" spans="1:15" ht="51">
      <c r="A19" s="153" t="s">
        <v>618</v>
      </c>
      <c r="B19" s="153" t="s">
        <v>1283</v>
      </c>
      <c r="C19" s="127" t="s">
        <v>65</v>
      </c>
      <c r="D19" s="154">
        <v>43019</v>
      </c>
      <c r="E19" s="153" t="s">
        <v>1750</v>
      </c>
      <c r="F19" s="153" t="s">
        <v>1751</v>
      </c>
      <c r="G19" s="155" t="s">
        <v>1752</v>
      </c>
      <c r="H19" s="155"/>
      <c r="I19" s="155"/>
      <c r="J19" s="155"/>
      <c r="K19" s="155"/>
      <c r="L19" s="155"/>
      <c r="M19" s="257">
        <v>89187</v>
      </c>
      <c r="N19" s="257">
        <v>0</v>
      </c>
      <c r="O19" s="258">
        <f t="shared" si="0"/>
        <v>89187</v>
      </c>
    </row>
    <row r="20" spans="1:15" ht="51">
      <c r="A20" s="153">
        <v>70</v>
      </c>
      <c r="B20" s="153" t="s">
        <v>1283</v>
      </c>
      <c r="C20" s="127" t="s">
        <v>58</v>
      </c>
      <c r="D20" s="154">
        <v>43038</v>
      </c>
      <c r="E20" s="153" t="s">
        <v>1753</v>
      </c>
      <c r="F20" s="153" t="s">
        <v>1754</v>
      </c>
      <c r="G20" s="155" t="s">
        <v>1755</v>
      </c>
      <c r="H20" s="155"/>
      <c r="I20" s="155"/>
      <c r="J20" s="155"/>
      <c r="K20" s="155"/>
      <c r="L20" s="155"/>
      <c r="M20" s="257">
        <v>2546</v>
      </c>
      <c r="N20" s="257">
        <v>0</v>
      </c>
      <c r="O20" s="258">
        <f t="shared" si="0"/>
        <v>2546</v>
      </c>
    </row>
    <row r="21" spans="1:15" ht="51">
      <c r="A21" s="153">
        <v>70</v>
      </c>
      <c r="B21" s="153" t="s">
        <v>1283</v>
      </c>
      <c r="C21" s="127" t="s">
        <v>58</v>
      </c>
      <c r="D21" s="154">
        <v>43038</v>
      </c>
      <c r="E21" s="153" t="s">
        <v>1756</v>
      </c>
      <c r="F21" s="153" t="s">
        <v>1754</v>
      </c>
      <c r="G21" s="155" t="s">
        <v>1757</v>
      </c>
      <c r="H21" s="155"/>
      <c r="I21" s="155"/>
      <c r="J21" s="155"/>
      <c r="K21" s="155"/>
      <c r="L21" s="155"/>
      <c r="M21" s="257">
        <v>4320</v>
      </c>
      <c r="N21" s="257">
        <v>0</v>
      </c>
      <c r="O21" s="258">
        <f t="shared" si="0"/>
        <v>4320</v>
      </c>
    </row>
    <row r="22" spans="1:15" ht="51">
      <c r="A22" s="153">
        <v>129</v>
      </c>
      <c r="B22" s="153" t="s">
        <v>12692</v>
      </c>
      <c r="C22" s="127" t="s">
        <v>76</v>
      </c>
      <c r="D22" s="154">
        <v>43040</v>
      </c>
      <c r="E22" s="153" t="s">
        <v>12694</v>
      </c>
      <c r="F22" s="153" t="s">
        <v>12695</v>
      </c>
      <c r="G22" s="155" t="s">
        <v>12711</v>
      </c>
      <c r="H22" s="155"/>
      <c r="I22" s="155"/>
      <c r="J22" s="155"/>
      <c r="K22" s="155"/>
      <c r="L22" s="155"/>
      <c r="M22" s="257">
        <v>269521.27</v>
      </c>
      <c r="N22" s="257">
        <v>0</v>
      </c>
      <c r="O22" s="258">
        <f t="shared" si="0"/>
        <v>269521.27</v>
      </c>
    </row>
    <row r="23" spans="1:15" ht="38.25">
      <c r="A23" s="153">
        <v>582</v>
      </c>
      <c r="B23" s="153" t="s">
        <v>1283</v>
      </c>
      <c r="C23" s="127" t="s">
        <v>220</v>
      </c>
      <c r="D23" s="154">
        <v>43040</v>
      </c>
      <c r="E23" s="153" t="s">
        <v>12696</v>
      </c>
      <c r="F23" s="153" t="s">
        <v>1419</v>
      </c>
      <c r="G23" s="155" t="s">
        <v>12712</v>
      </c>
      <c r="H23" s="155"/>
      <c r="I23" s="155"/>
      <c r="J23" s="155"/>
      <c r="K23" s="155"/>
      <c r="L23" s="155"/>
      <c r="M23" s="257">
        <v>9000000</v>
      </c>
      <c r="N23" s="257">
        <v>0</v>
      </c>
      <c r="O23" s="258">
        <f t="shared" si="0"/>
        <v>9000000</v>
      </c>
    </row>
    <row r="24" spans="1:15" ht="38.25">
      <c r="A24" s="153">
        <v>574</v>
      </c>
      <c r="B24" s="153" t="s">
        <v>1283</v>
      </c>
      <c r="C24" s="127" t="s">
        <v>213</v>
      </c>
      <c r="D24" s="154">
        <v>43040</v>
      </c>
      <c r="E24" s="153" t="s">
        <v>12697</v>
      </c>
      <c r="F24" s="153" t="s">
        <v>1422</v>
      </c>
      <c r="G24" s="155" t="s">
        <v>12713</v>
      </c>
      <c r="H24" s="155"/>
      <c r="I24" s="155"/>
      <c r="J24" s="155"/>
      <c r="K24" s="155"/>
      <c r="L24" s="155"/>
      <c r="M24" s="257">
        <v>5000000</v>
      </c>
      <c r="N24" s="257">
        <v>0</v>
      </c>
      <c r="O24" s="258">
        <f t="shared" si="0"/>
        <v>5000000</v>
      </c>
    </row>
    <row r="25" spans="1:15" ht="51">
      <c r="A25" s="153" t="s">
        <v>620</v>
      </c>
      <c r="B25" s="153" t="s">
        <v>1284</v>
      </c>
      <c r="C25" s="127" t="s">
        <v>65</v>
      </c>
      <c r="D25" s="154" t="s">
        <v>18635</v>
      </c>
      <c r="E25" s="153" t="s">
        <v>18636</v>
      </c>
      <c r="F25" s="153" t="s">
        <v>1285</v>
      </c>
      <c r="G25" s="155" t="s">
        <v>18637</v>
      </c>
      <c r="H25" s="155"/>
      <c r="I25" s="155"/>
      <c r="J25" s="155"/>
      <c r="K25" s="155"/>
      <c r="L25" s="155"/>
      <c r="M25" s="257">
        <v>1188453.8400000001</v>
      </c>
      <c r="N25" s="257">
        <v>0</v>
      </c>
      <c r="O25" s="258">
        <f t="shared" si="0"/>
        <v>1188453.8400000001</v>
      </c>
    </row>
    <row r="26" spans="1:15" ht="51">
      <c r="A26" s="153" t="s">
        <v>620</v>
      </c>
      <c r="B26" s="153" t="s">
        <v>1284</v>
      </c>
      <c r="C26" s="127" t="s">
        <v>65</v>
      </c>
      <c r="D26" s="154" t="s">
        <v>18638</v>
      </c>
      <c r="E26" s="153" t="s">
        <v>18639</v>
      </c>
      <c r="F26" s="153" t="s">
        <v>1285</v>
      </c>
      <c r="G26" s="155" t="s">
        <v>18640</v>
      </c>
      <c r="H26" s="155"/>
      <c r="I26" s="155"/>
      <c r="J26" s="155"/>
      <c r="K26" s="155"/>
      <c r="L26" s="155"/>
      <c r="M26" s="257">
        <v>4031.54</v>
      </c>
      <c r="N26" s="257">
        <v>0</v>
      </c>
      <c r="O26" s="258">
        <f t="shared" si="0"/>
        <v>4031.54</v>
      </c>
    </row>
    <row r="27" spans="1:15" ht="51">
      <c r="A27" s="153">
        <v>291</v>
      </c>
      <c r="B27" s="153" t="s">
        <v>1283</v>
      </c>
      <c r="C27" s="127" t="s">
        <v>151</v>
      </c>
      <c r="D27" s="154" t="s">
        <v>18641</v>
      </c>
      <c r="E27" s="153" t="s">
        <v>18642</v>
      </c>
      <c r="F27" s="153" t="s">
        <v>18643</v>
      </c>
      <c r="G27" s="155" t="s">
        <v>18644</v>
      </c>
      <c r="H27" s="155"/>
      <c r="I27" s="155"/>
      <c r="J27" s="155"/>
      <c r="K27" s="155"/>
      <c r="L27" s="155"/>
      <c r="M27" s="257">
        <v>74198983.25</v>
      </c>
      <c r="N27" s="257">
        <v>0</v>
      </c>
      <c r="O27" s="258">
        <f t="shared" si="0"/>
        <v>74198983.25</v>
      </c>
    </row>
    <row r="28" spans="1:15" ht="51">
      <c r="A28" s="153">
        <v>132</v>
      </c>
      <c r="B28" s="153" t="s">
        <v>1283</v>
      </c>
      <c r="C28" s="127" t="s">
        <v>78</v>
      </c>
      <c r="D28" s="154" t="s">
        <v>18645</v>
      </c>
      <c r="E28" s="153" t="s">
        <v>18646</v>
      </c>
      <c r="F28" s="153" t="s">
        <v>18647</v>
      </c>
      <c r="G28" s="155" t="s">
        <v>18648</v>
      </c>
      <c r="H28" s="155"/>
      <c r="I28" s="155"/>
      <c r="J28" s="155"/>
      <c r="K28" s="155"/>
      <c r="L28" s="155"/>
      <c r="M28" s="257">
        <v>6000000</v>
      </c>
      <c r="N28" s="257">
        <v>0</v>
      </c>
      <c r="O28" s="258">
        <f t="shared" si="0"/>
        <v>6000000</v>
      </c>
    </row>
    <row r="29" spans="1:15" ht="51">
      <c r="A29" s="153">
        <v>132</v>
      </c>
      <c r="B29" s="153" t="s">
        <v>1283</v>
      </c>
      <c r="C29" s="127" t="s">
        <v>78</v>
      </c>
      <c r="D29" s="154" t="s">
        <v>18645</v>
      </c>
      <c r="E29" s="153" t="s">
        <v>18649</v>
      </c>
      <c r="F29" s="153" t="s">
        <v>18647</v>
      </c>
      <c r="G29" s="155" t="s">
        <v>18650</v>
      </c>
      <c r="H29" s="155"/>
      <c r="I29" s="155"/>
      <c r="J29" s="155"/>
      <c r="K29" s="155"/>
      <c r="L29" s="155"/>
      <c r="M29" s="257">
        <v>10500000</v>
      </c>
      <c r="N29" s="257">
        <v>0</v>
      </c>
      <c r="O29" s="258">
        <f t="shared" si="0"/>
        <v>10500000</v>
      </c>
    </row>
    <row r="30" spans="1:15" ht="51">
      <c r="A30" s="153" t="s">
        <v>618</v>
      </c>
      <c r="B30" s="153" t="s">
        <v>1283</v>
      </c>
      <c r="C30" s="127" t="s">
        <v>65</v>
      </c>
      <c r="D30" s="154" t="s">
        <v>18645</v>
      </c>
      <c r="E30" s="153" t="s">
        <v>18651</v>
      </c>
      <c r="F30" s="153" t="s">
        <v>18652</v>
      </c>
      <c r="G30" s="155" t="s">
        <v>18653</v>
      </c>
      <c r="H30" s="155"/>
      <c r="I30" s="155"/>
      <c r="J30" s="155"/>
      <c r="K30" s="155"/>
      <c r="L30" s="155"/>
      <c r="M30" s="257">
        <v>1502.67</v>
      </c>
      <c r="N30" s="257">
        <v>0</v>
      </c>
      <c r="O30" s="258">
        <f t="shared" si="0"/>
        <v>1502.67</v>
      </c>
    </row>
    <row r="31" spans="1:15" ht="51">
      <c r="A31" s="153">
        <v>253</v>
      </c>
      <c r="B31" s="153" t="s">
        <v>1283</v>
      </c>
      <c r="C31" s="127" t="s">
        <v>134</v>
      </c>
      <c r="D31" s="154" t="s">
        <v>18654</v>
      </c>
      <c r="E31" s="153" t="s">
        <v>18655</v>
      </c>
      <c r="F31" s="153" t="s">
        <v>18656</v>
      </c>
      <c r="G31" s="155" t="s">
        <v>18657</v>
      </c>
      <c r="H31" s="155"/>
      <c r="I31" s="155"/>
      <c r="J31" s="155"/>
      <c r="K31" s="155"/>
      <c r="L31" s="155"/>
      <c r="M31" s="257">
        <v>1444478.86</v>
      </c>
      <c r="N31" s="257">
        <v>0</v>
      </c>
      <c r="O31" s="258">
        <f t="shared" si="0"/>
        <v>1444478.86</v>
      </c>
    </row>
    <row r="32" spans="1:15" ht="38.25">
      <c r="A32" s="153" t="s">
        <v>620</v>
      </c>
      <c r="B32" s="153" t="s">
        <v>1284</v>
      </c>
      <c r="C32" s="127" t="s">
        <v>65</v>
      </c>
      <c r="D32" s="154" t="s">
        <v>18654</v>
      </c>
      <c r="E32" s="153" t="s">
        <v>18658</v>
      </c>
      <c r="F32" s="153" t="s">
        <v>1285</v>
      </c>
      <c r="G32" s="155" t="s">
        <v>18659</v>
      </c>
      <c r="H32" s="155"/>
      <c r="I32" s="155"/>
      <c r="J32" s="155"/>
      <c r="K32" s="155"/>
      <c r="L32" s="155"/>
      <c r="M32" s="257">
        <v>632304.47</v>
      </c>
      <c r="N32" s="257">
        <v>0</v>
      </c>
      <c r="O32" s="258">
        <f t="shared" si="0"/>
        <v>632304.47</v>
      </c>
    </row>
    <row r="33" spans="1:15" ht="51">
      <c r="A33" s="153" t="s">
        <v>618</v>
      </c>
      <c r="B33" s="153" t="s">
        <v>1283</v>
      </c>
      <c r="C33" s="127" t="s">
        <v>65</v>
      </c>
      <c r="D33" s="154" t="s">
        <v>18654</v>
      </c>
      <c r="E33" s="153" t="s">
        <v>18660</v>
      </c>
      <c r="F33" s="153" t="s">
        <v>18652</v>
      </c>
      <c r="G33" s="155" t="s">
        <v>18661</v>
      </c>
      <c r="H33" s="155"/>
      <c r="I33" s="155"/>
      <c r="J33" s="155"/>
      <c r="K33" s="155"/>
      <c r="L33" s="155"/>
      <c r="M33" s="257">
        <v>6474.02</v>
      </c>
      <c r="N33" s="257">
        <v>0</v>
      </c>
      <c r="O33" s="258">
        <f t="shared" si="0"/>
        <v>6474.02</v>
      </c>
    </row>
    <row r="34" spans="1:15" ht="51">
      <c r="A34" s="153" t="s">
        <v>618</v>
      </c>
      <c r="B34" s="153" t="s">
        <v>1283</v>
      </c>
      <c r="C34" s="127" t="s">
        <v>65</v>
      </c>
      <c r="D34" s="154" t="s">
        <v>18654</v>
      </c>
      <c r="E34" s="153" t="s">
        <v>18662</v>
      </c>
      <c r="F34" s="153" t="s">
        <v>18652</v>
      </c>
      <c r="G34" s="155" t="s">
        <v>18663</v>
      </c>
      <c r="H34" s="155"/>
      <c r="I34" s="155"/>
      <c r="J34" s="155"/>
      <c r="K34" s="155"/>
      <c r="L34" s="155"/>
      <c r="M34" s="257">
        <v>110</v>
      </c>
      <c r="N34" s="257">
        <v>0</v>
      </c>
      <c r="O34" s="258">
        <f t="shared" si="0"/>
        <v>110</v>
      </c>
    </row>
    <row r="35" spans="1:15" ht="51">
      <c r="A35" s="153" t="s">
        <v>620</v>
      </c>
      <c r="B35" s="153" t="s">
        <v>1284</v>
      </c>
      <c r="C35" s="127" t="s">
        <v>65</v>
      </c>
      <c r="D35" s="154" t="s">
        <v>18654</v>
      </c>
      <c r="E35" s="153" t="s">
        <v>18664</v>
      </c>
      <c r="F35" s="153" t="s">
        <v>1285</v>
      </c>
      <c r="G35" s="155" t="s">
        <v>18665</v>
      </c>
      <c r="H35" s="155"/>
      <c r="I35" s="155"/>
      <c r="J35" s="155"/>
      <c r="K35" s="155"/>
      <c r="L35" s="155"/>
      <c r="M35" s="257">
        <v>1553.65</v>
      </c>
      <c r="N35" s="257">
        <v>0</v>
      </c>
      <c r="O35" s="258">
        <f t="shared" si="0"/>
        <v>1553.65</v>
      </c>
    </row>
    <row r="36" spans="1:15" ht="51">
      <c r="A36" s="153">
        <v>372</v>
      </c>
      <c r="B36" s="153" t="s">
        <v>1283</v>
      </c>
      <c r="C36" s="127" t="s">
        <v>1272</v>
      </c>
      <c r="D36" s="154" t="s">
        <v>18654</v>
      </c>
      <c r="E36" s="153" t="s">
        <v>18666</v>
      </c>
      <c r="F36" s="153" t="s">
        <v>18667</v>
      </c>
      <c r="G36" s="155" t="s">
        <v>18668</v>
      </c>
      <c r="H36" s="155"/>
      <c r="I36" s="155"/>
      <c r="J36" s="155"/>
      <c r="K36" s="155"/>
      <c r="L36" s="155"/>
      <c r="M36" s="257">
        <v>199276.97</v>
      </c>
      <c r="N36" s="257">
        <v>0</v>
      </c>
      <c r="O36" s="258">
        <f t="shared" si="0"/>
        <v>199276.97</v>
      </c>
    </row>
    <row r="37" spans="1:15" ht="51">
      <c r="A37" s="153">
        <v>372</v>
      </c>
      <c r="B37" s="153" t="s">
        <v>1283</v>
      </c>
      <c r="C37" s="127" t="s">
        <v>1272</v>
      </c>
      <c r="D37" s="154" t="s">
        <v>18654</v>
      </c>
      <c r="E37" s="153" t="s">
        <v>18669</v>
      </c>
      <c r="F37" s="153" t="s">
        <v>18670</v>
      </c>
      <c r="G37" s="155" t="s">
        <v>18671</v>
      </c>
      <c r="H37" s="155"/>
      <c r="I37" s="155"/>
      <c r="J37" s="155"/>
      <c r="K37" s="155"/>
      <c r="L37" s="155"/>
      <c r="M37" s="257">
        <v>21081435.210000001</v>
      </c>
      <c r="N37" s="257">
        <v>0</v>
      </c>
      <c r="O37" s="258">
        <f t="shared" si="0"/>
        <v>21081435.210000001</v>
      </c>
    </row>
    <row r="38" spans="1:15" ht="51">
      <c r="A38" s="153">
        <v>372</v>
      </c>
      <c r="B38" s="153" t="s">
        <v>1283</v>
      </c>
      <c r="C38" s="127" t="s">
        <v>1272</v>
      </c>
      <c r="D38" s="154" t="s">
        <v>18654</v>
      </c>
      <c r="E38" s="153" t="s">
        <v>18672</v>
      </c>
      <c r="F38" s="153" t="s">
        <v>18673</v>
      </c>
      <c r="G38" s="155" t="s">
        <v>18674</v>
      </c>
      <c r="H38" s="155"/>
      <c r="I38" s="155"/>
      <c r="J38" s="155"/>
      <c r="K38" s="155"/>
      <c r="L38" s="155"/>
      <c r="M38" s="257">
        <v>255636.22</v>
      </c>
      <c r="N38" s="257">
        <v>0</v>
      </c>
      <c r="O38" s="258">
        <f t="shared" si="0"/>
        <v>255636.22</v>
      </c>
    </row>
    <row r="39" spans="1:15" ht="51">
      <c r="A39" s="153" t="s">
        <v>620</v>
      </c>
      <c r="B39" s="153" t="s">
        <v>1284</v>
      </c>
      <c r="C39" s="127" t="s">
        <v>65</v>
      </c>
      <c r="D39" s="154">
        <v>42762.629108796296</v>
      </c>
      <c r="E39" s="153">
        <v>272</v>
      </c>
      <c r="F39" s="153" t="s">
        <v>1285</v>
      </c>
      <c r="G39" s="155" t="s">
        <v>12707</v>
      </c>
      <c r="H39" s="155"/>
      <c r="I39" s="155"/>
      <c r="J39" s="155"/>
      <c r="K39" s="155"/>
      <c r="L39" s="155"/>
      <c r="M39" s="257">
        <v>0</v>
      </c>
      <c r="N39" s="257">
        <v>3753.59</v>
      </c>
      <c r="O39" s="258">
        <f t="shared" si="0"/>
        <v>3753.59</v>
      </c>
    </row>
    <row r="40" spans="1:15" ht="63.75">
      <c r="A40" s="153">
        <v>342</v>
      </c>
      <c r="B40" s="153" t="s">
        <v>1283</v>
      </c>
      <c r="C40" s="127" t="s">
        <v>177</v>
      </c>
      <c r="D40" s="154">
        <v>42769.511446759258</v>
      </c>
      <c r="E40" s="153">
        <v>477</v>
      </c>
      <c r="F40" s="153" t="s">
        <v>1329</v>
      </c>
      <c r="G40" s="155" t="s">
        <v>12714</v>
      </c>
      <c r="H40" s="155"/>
      <c r="I40" s="155"/>
      <c r="J40" s="155"/>
      <c r="K40" s="155"/>
      <c r="L40" s="155"/>
      <c r="M40" s="257">
        <v>0</v>
      </c>
      <c r="N40" s="257">
        <v>91.35</v>
      </c>
      <c r="O40" s="258">
        <f t="shared" si="0"/>
        <v>91.35</v>
      </c>
    </row>
    <row r="41" spans="1:15" ht="51">
      <c r="A41" s="153">
        <v>292</v>
      </c>
      <c r="B41" s="153" t="s">
        <v>1283</v>
      </c>
      <c r="C41" s="127" t="s">
        <v>152</v>
      </c>
      <c r="D41" s="154">
        <v>42769.637662037036</v>
      </c>
      <c r="E41" s="153">
        <v>522</v>
      </c>
      <c r="F41" s="153" t="s">
        <v>1319</v>
      </c>
      <c r="G41" s="155" t="s">
        <v>12715</v>
      </c>
      <c r="H41" s="155"/>
      <c r="I41" s="155"/>
      <c r="J41" s="155"/>
      <c r="K41" s="155"/>
      <c r="L41" s="155"/>
      <c r="M41" s="257">
        <v>0</v>
      </c>
      <c r="N41" s="257">
        <v>1356.29</v>
      </c>
      <c r="O41" s="258">
        <f t="shared" si="0"/>
        <v>1356.29</v>
      </c>
    </row>
    <row r="42" spans="1:15" ht="63.75">
      <c r="A42" s="153">
        <v>287</v>
      </c>
      <c r="B42" s="153" t="s">
        <v>1316</v>
      </c>
      <c r="C42" s="127" t="s">
        <v>147</v>
      </c>
      <c r="D42" s="154">
        <v>42781.658854166664</v>
      </c>
      <c r="E42" s="153">
        <v>770</v>
      </c>
      <c r="F42" s="153" t="s">
        <v>1318</v>
      </c>
      <c r="G42" s="155" t="s">
        <v>12716</v>
      </c>
      <c r="H42" s="155"/>
      <c r="I42" s="155"/>
      <c r="J42" s="155"/>
      <c r="K42" s="155"/>
      <c r="L42" s="155"/>
      <c r="M42" s="257">
        <v>0</v>
      </c>
      <c r="N42" s="257">
        <v>107219</v>
      </c>
      <c r="O42" s="258">
        <f t="shared" si="0"/>
        <v>107219</v>
      </c>
    </row>
    <row r="43" spans="1:15" ht="63.75">
      <c r="A43" s="153" t="s">
        <v>620</v>
      </c>
      <c r="B43" s="153" t="s">
        <v>1284</v>
      </c>
      <c r="C43" s="127" t="s">
        <v>65</v>
      </c>
      <c r="D43" s="154">
        <v>42788.632407407407</v>
      </c>
      <c r="E43" s="153">
        <v>885</v>
      </c>
      <c r="F43" s="153" t="s">
        <v>1285</v>
      </c>
      <c r="G43" s="155" t="s">
        <v>12709</v>
      </c>
      <c r="H43" s="155"/>
      <c r="I43" s="155"/>
      <c r="J43" s="155"/>
      <c r="K43" s="155"/>
      <c r="L43" s="155"/>
      <c r="M43" s="257">
        <v>0</v>
      </c>
      <c r="N43" s="257">
        <v>417</v>
      </c>
      <c r="O43" s="258">
        <f t="shared" si="0"/>
        <v>417</v>
      </c>
    </row>
    <row r="44" spans="1:15" ht="51">
      <c r="A44" s="153" t="s">
        <v>620</v>
      </c>
      <c r="B44" s="153" t="s">
        <v>1284</v>
      </c>
      <c r="C44" s="127" t="s">
        <v>65</v>
      </c>
      <c r="D44" s="154">
        <v>42788.632476851853</v>
      </c>
      <c r="E44" s="153">
        <v>886</v>
      </c>
      <c r="F44" s="153" t="s">
        <v>1285</v>
      </c>
      <c r="G44" s="155" t="s">
        <v>12710</v>
      </c>
      <c r="H44" s="155"/>
      <c r="I44" s="155"/>
      <c r="J44" s="155"/>
      <c r="K44" s="155"/>
      <c r="L44" s="155"/>
      <c r="M44" s="257">
        <v>0</v>
      </c>
      <c r="N44" s="257">
        <v>228.7</v>
      </c>
      <c r="O44" s="258">
        <f t="shared" si="0"/>
        <v>228.7</v>
      </c>
    </row>
    <row r="45" spans="1:15" ht="25.5">
      <c r="A45" s="153">
        <v>287</v>
      </c>
      <c r="B45" s="153" t="s">
        <v>1316</v>
      </c>
      <c r="C45" s="127" t="s">
        <v>147</v>
      </c>
      <c r="D45" s="154">
        <v>42788.722557870373</v>
      </c>
      <c r="E45" s="153">
        <v>895</v>
      </c>
      <c r="F45" s="153" t="s">
        <v>1325</v>
      </c>
      <c r="G45" s="155" t="s">
        <v>1327</v>
      </c>
      <c r="H45" s="155"/>
      <c r="I45" s="155"/>
      <c r="J45" s="155"/>
      <c r="K45" s="155"/>
      <c r="L45" s="155"/>
      <c r="M45" s="257">
        <v>0</v>
      </c>
      <c r="N45" s="257">
        <v>405.47</v>
      </c>
      <c r="O45" s="258">
        <f t="shared" si="0"/>
        <v>405.47</v>
      </c>
    </row>
    <row r="46" spans="1:15" ht="51">
      <c r="A46" s="153">
        <v>132</v>
      </c>
      <c r="B46" s="153" t="s">
        <v>1283</v>
      </c>
      <c r="C46" s="127" t="s">
        <v>78</v>
      </c>
      <c r="D46" s="154">
        <v>42853</v>
      </c>
      <c r="E46" s="153" t="s">
        <v>1418</v>
      </c>
      <c r="F46" s="153" t="s">
        <v>1424</v>
      </c>
      <c r="G46" s="155" t="s">
        <v>1420</v>
      </c>
      <c r="H46" s="155"/>
      <c r="I46" s="155"/>
      <c r="J46" s="155"/>
      <c r="K46" s="155"/>
      <c r="L46" s="155"/>
      <c r="M46" s="257">
        <v>0</v>
      </c>
      <c r="N46" s="257">
        <v>1500000</v>
      </c>
      <c r="O46" s="258">
        <f t="shared" si="0"/>
        <v>1500000</v>
      </c>
    </row>
    <row r="47" spans="1:15" ht="51">
      <c r="A47" s="153">
        <v>132</v>
      </c>
      <c r="B47" s="153" t="s">
        <v>1283</v>
      </c>
      <c r="C47" s="127" t="s">
        <v>78</v>
      </c>
      <c r="D47" s="154">
        <v>42853</v>
      </c>
      <c r="E47" s="153" t="s">
        <v>1421</v>
      </c>
      <c r="F47" s="153" t="s">
        <v>1424</v>
      </c>
      <c r="G47" s="155" t="s">
        <v>1423</v>
      </c>
      <c r="H47" s="155"/>
      <c r="I47" s="155"/>
      <c r="J47" s="155"/>
      <c r="K47" s="155"/>
      <c r="L47" s="155"/>
      <c r="M47" s="257">
        <v>0</v>
      </c>
      <c r="N47" s="257">
        <v>1000000</v>
      </c>
      <c r="O47" s="258">
        <f t="shared" si="0"/>
        <v>1000000</v>
      </c>
    </row>
    <row r="48" spans="1:15" ht="63.75">
      <c r="A48" s="153">
        <v>290</v>
      </c>
      <c r="B48" s="153" t="s">
        <v>1510</v>
      </c>
      <c r="C48" s="127" t="s">
        <v>150</v>
      </c>
      <c r="D48" s="154">
        <v>42913</v>
      </c>
      <c r="E48" s="153">
        <v>3267</v>
      </c>
      <c r="F48" s="153" t="s">
        <v>1511</v>
      </c>
      <c r="G48" s="155" t="s">
        <v>1508</v>
      </c>
      <c r="H48" s="155"/>
      <c r="I48" s="155"/>
      <c r="J48" s="155"/>
      <c r="K48" s="155"/>
      <c r="L48" s="155"/>
      <c r="M48" s="257">
        <v>0</v>
      </c>
      <c r="N48" s="257">
        <v>288.95999999999998</v>
      </c>
      <c r="O48" s="258">
        <f t="shared" si="0"/>
        <v>288.95999999999998</v>
      </c>
    </row>
    <row r="49" spans="1:15" ht="51">
      <c r="A49" s="153">
        <v>287</v>
      </c>
      <c r="B49" s="153" t="s">
        <v>1316</v>
      </c>
      <c r="C49" s="127" t="s">
        <v>147</v>
      </c>
      <c r="D49" s="154">
        <v>42913</v>
      </c>
      <c r="E49" s="153">
        <v>3268</v>
      </c>
      <c r="F49" s="153" t="s">
        <v>1325</v>
      </c>
      <c r="G49" s="155" t="s">
        <v>1509</v>
      </c>
      <c r="H49" s="155"/>
      <c r="I49" s="155"/>
      <c r="J49" s="155"/>
      <c r="K49" s="155"/>
      <c r="L49" s="155"/>
      <c r="M49" s="257">
        <v>0</v>
      </c>
      <c r="N49" s="257">
        <v>78.12</v>
      </c>
      <c r="O49" s="258">
        <f t="shared" si="0"/>
        <v>78.12</v>
      </c>
    </row>
    <row r="50" spans="1:15" ht="51">
      <c r="A50" s="153">
        <v>373</v>
      </c>
      <c r="B50" s="153" t="s">
        <v>1284</v>
      </c>
      <c r="C50" s="127" t="s">
        <v>1580</v>
      </c>
      <c r="D50" s="154">
        <v>42926</v>
      </c>
      <c r="E50" s="153">
        <v>3537</v>
      </c>
      <c r="F50" s="153" t="s">
        <v>1581</v>
      </c>
      <c r="G50" s="155" t="s">
        <v>1578</v>
      </c>
      <c r="H50" s="155"/>
      <c r="I50" s="155"/>
      <c r="J50" s="155"/>
      <c r="K50" s="155"/>
      <c r="L50" s="155"/>
      <c r="M50" s="257">
        <v>0</v>
      </c>
      <c r="N50" s="257">
        <v>2506.14</v>
      </c>
      <c r="O50" s="258">
        <f t="shared" si="0"/>
        <v>2506.14</v>
      </c>
    </row>
    <row r="51" spans="1:15" ht="51">
      <c r="A51" s="153">
        <v>222</v>
      </c>
      <c r="B51" s="153" t="s">
        <v>1283</v>
      </c>
      <c r="C51" s="127" t="s">
        <v>118</v>
      </c>
      <c r="D51" s="154">
        <v>42929</v>
      </c>
      <c r="E51" s="153">
        <v>3616</v>
      </c>
      <c r="F51" s="153" t="s">
        <v>1582</v>
      </c>
      <c r="G51" s="155" t="s">
        <v>1579</v>
      </c>
      <c r="H51" s="155"/>
      <c r="I51" s="155"/>
      <c r="J51" s="155"/>
      <c r="K51" s="155"/>
      <c r="L51" s="155"/>
      <c r="M51" s="257">
        <v>0</v>
      </c>
      <c r="N51" s="257">
        <v>371</v>
      </c>
      <c r="O51" s="258">
        <f t="shared" si="0"/>
        <v>371</v>
      </c>
    </row>
    <row r="52" spans="1:15" ht="51">
      <c r="A52" s="153" t="s">
        <v>620</v>
      </c>
      <c r="B52" s="153" t="s">
        <v>1284</v>
      </c>
      <c r="C52" s="127" t="s">
        <v>65</v>
      </c>
      <c r="D52" s="154">
        <v>42964</v>
      </c>
      <c r="E52" s="153" t="s">
        <v>1617</v>
      </c>
      <c r="F52" s="153" t="s">
        <v>1285</v>
      </c>
      <c r="G52" s="155" t="s">
        <v>1618</v>
      </c>
      <c r="H52" s="155"/>
      <c r="I52" s="155"/>
      <c r="J52" s="155"/>
      <c r="K52" s="155"/>
      <c r="L52" s="155"/>
      <c r="M52" s="257">
        <v>0</v>
      </c>
      <c r="N52" s="257">
        <v>157052.01999999999</v>
      </c>
      <c r="O52" s="258">
        <f t="shared" si="0"/>
        <v>157052.01999999999</v>
      </c>
    </row>
    <row r="53" spans="1:15" ht="51">
      <c r="A53" s="153">
        <v>373</v>
      </c>
      <c r="B53" s="153" t="s">
        <v>1284</v>
      </c>
      <c r="C53" s="127" t="s">
        <v>1580</v>
      </c>
      <c r="D53" s="154">
        <v>42968</v>
      </c>
      <c r="E53" s="153" t="s">
        <v>1619</v>
      </c>
      <c r="F53" s="153" t="s">
        <v>1581</v>
      </c>
      <c r="G53" s="155" t="s">
        <v>1620</v>
      </c>
      <c r="H53" s="155"/>
      <c r="I53" s="155"/>
      <c r="J53" s="155"/>
      <c r="K53" s="155"/>
      <c r="L53" s="155"/>
      <c r="M53" s="257">
        <v>0</v>
      </c>
      <c r="N53" s="257">
        <v>270</v>
      </c>
      <c r="O53" s="258">
        <f t="shared" si="0"/>
        <v>270</v>
      </c>
    </row>
    <row r="54" spans="1:15" ht="63.75">
      <c r="A54" s="153">
        <v>292</v>
      </c>
      <c r="B54" s="153" t="s">
        <v>1283</v>
      </c>
      <c r="C54" s="127" t="s">
        <v>152</v>
      </c>
      <c r="D54" s="154">
        <v>42975</v>
      </c>
      <c r="E54" s="153" t="s">
        <v>1621</v>
      </c>
      <c r="F54" s="153" t="s">
        <v>1319</v>
      </c>
      <c r="G54" s="155" t="s">
        <v>1622</v>
      </c>
      <c r="H54" s="155"/>
      <c r="I54" s="155"/>
      <c r="J54" s="155"/>
      <c r="K54" s="155"/>
      <c r="L54" s="155"/>
      <c r="M54" s="257">
        <v>0</v>
      </c>
      <c r="N54" s="257">
        <v>449.82</v>
      </c>
      <c r="O54" s="258">
        <f t="shared" si="0"/>
        <v>449.82</v>
      </c>
    </row>
    <row r="55" spans="1:15" ht="63.75">
      <c r="A55" s="153">
        <v>292</v>
      </c>
      <c r="B55" s="153" t="s">
        <v>1283</v>
      </c>
      <c r="C55" s="127" t="s">
        <v>152</v>
      </c>
      <c r="D55" s="154">
        <v>42975</v>
      </c>
      <c r="E55" s="153" t="s">
        <v>1623</v>
      </c>
      <c r="F55" s="153" t="s">
        <v>1319</v>
      </c>
      <c r="G55" s="155" t="s">
        <v>1624</v>
      </c>
      <c r="H55" s="155"/>
      <c r="I55" s="155"/>
      <c r="J55" s="155"/>
      <c r="K55" s="155"/>
      <c r="L55" s="155"/>
      <c r="M55" s="257">
        <v>0</v>
      </c>
      <c r="N55" s="257">
        <v>726.6</v>
      </c>
      <c r="O55" s="258">
        <f t="shared" si="0"/>
        <v>726.6</v>
      </c>
    </row>
    <row r="56" spans="1:15" ht="63.75">
      <c r="A56" s="153">
        <v>292</v>
      </c>
      <c r="B56" s="153" t="s">
        <v>1283</v>
      </c>
      <c r="C56" s="127" t="s">
        <v>152</v>
      </c>
      <c r="D56" s="154">
        <v>42975</v>
      </c>
      <c r="E56" s="153" t="s">
        <v>1625</v>
      </c>
      <c r="F56" s="153" t="s">
        <v>1319</v>
      </c>
      <c r="G56" s="155" t="s">
        <v>1626</v>
      </c>
      <c r="H56" s="155"/>
      <c r="I56" s="155"/>
      <c r="J56" s="155"/>
      <c r="K56" s="155"/>
      <c r="L56" s="155"/>
      <c r="M56" s="257">
        <v>0</v>
      </c>
      <c r="N56" s="257">
        <v>124.72</v>
      </c>
      <c r="O56" s="258">
        <f t="shared" si="0"/>
        <v>124.72</v>
      </c>
    </row>
    <row r="57" spans="1:15" ht="63.75">
      <c r="A57" s="153">
        <v>223</v>
      </c>
      <c r="B57" s="153" t="s">
        <v>1283</v>
      </c>
      <c r="C57" s="127" t="s">
        <v>119</v>
      </c>
      <c r="D57" s="154">
        <v>42990</v>
      </c>
      <c r="E57" s="153" t="s">
        <v>1689</v>
      </c>
      <c r="F57" s="153" t="s">
        <v>1690</v>
      </c>
      <c r="G57" s="155" t="s">
        <v>1698</v>
      </c>
      <c r="H57" s="155"/>
      <c r="I57" s="155"/>
      <c r="J57" s="155"/>
      <c r="K57" s="155"/>
      <c r="L57" s="155"/>
      <c r="M57" s="257">
        <v>0</v>
      </c>
      <c r="N57" s="257">
        <v>1746.02</v>
      </c>
      <c r="O57" s="258">
        <f t="shared" si="0"/>
        <v>1746.02</v>
      </c>
    </row>
    <row r="58" spans="1:15" ht="38.25">
      <c r="A58" s="153" t="s">
        <v>620</v>
      </c>
      <c r="B58" s="153" t="s">
        <v>1284</v>
      </c>
      <c r="C58" s="127" t="s">
        <v>65</v>
      </c>
      <c r="D58" s="154">
        <v>43019</v>
      </c>
      <c r="E58" s="153" t="s">
        <v>1747</v>
      </c>
      <c r="F58" s="153" t="s">
        <v>1285</v>
      </c>
      <c r="G58" s="155" t="s">
        <v>1749</v>
      </c>
      <c r="H58" s="155"/>
      <c r="I58" s="155"/>
      <c r="J58" s="155"/>
      <c r="K58" s="155"/>
      <c r="L58" s="155"/>
      <c r="M58" s="257">
        <v>0</v>
      </c>
      <c r="N58" s="257">
        <v>1324019.0900000001</v>
      </c>
      <c r="O58" s="258">
        <f t="shared" si="0"/>
        <v>1324019.0900000001</v>
      </c>
    </row>
    <row r="59" spans="1:15" ht="51">
      <c r="A59" s="153">
        <v>291</v>
      </c>
      <c r="B59" s="153" t="s">
        <v>1758</v>
      </c>
      <c r="C59" s="127" t="s">
        <v>151</v>
      </c>
      <c r="D59" s="154">
        <v>43019</v>
      </c>
      <c r="E59" s="153" t="s">
        <v>1750</v>
      </c>
      <c r="F59" s="153" t="s">
        <v>1759</v>
      </c>
      <c r="G59" s="155" t="s">
        <v>1752</v>
      </c>
      <c r="H59" s="155"/>
      <c r="I59" s="155"/>
      <c r="J59" s="155"/>
      <c r="K59" s="155"/>
      <c r="L59" s="155"/>
      <c r="M59" s="257">
        <v>0</v>
      </c>
      <c r="N59" s="257">
        <v>89187</v>
      </c>
      <c r="O59" s="258">
        <f t="shared" si="0"/>
        <v>89187</v>
      </c>
    </row>
    <row r="60" spans="1:15" ht="51">
      <c r="A60" s="126" t="s">
        <v>618</v>
      </c>
      <c r="B60" s="126" t="s">
        <v>1283</v>
      </c>
      <c r="C60" s="126" t="s">
        <v>65</v>
      </c>
      <c r="D60" s="204">
        <v>43040</v>
      </c>
      <c r="E60" s="126" t="s">
        <v>12694</v>
      </c>
      <c r="F60" s="126" t="s">
        <v>1745</v>
      </c>
      <c r="G60" s="202" t="s">
        <v>12711</v>
      </c>
      <c r="H60" s="199"/>
      <c r="I60" s="199"/>
      <c r="J60" s="199"/>
      <c r="K60" s="199"/>
      <c r="L60" s="199"/>
      <c r="M60" s="132">
        <v>0</v>
      </c>
      <c r="N60" s="132">
        <v>269521.27</v>
      </c>
      <c r="O60" s="258">
        <f t="shared" si="0"/>
        <v>269521.27</v>
      </c>
    </row>
    <row r="61" spans="1:15" ht="38.25">
      <c r="A61" s="126">
        <v>132</v>
      </c>
      <c r="B61" s="126" t="s">
        <v>1283</v>
      </c>
      <c r="C61" s="126" t="s">
        <v>78</v>
      </c>
      <c r="D61" s="204">
        <v>43040</v>
      </c>
      <c r="E61" s="126" t="s">
        <v>12696</v>
      </c>
      <c r="F61" s="126" t="s">
        <v>1424</v>
      </c>
      <c r="G61" s="202" t="s">
        <v>12712</v>
      </c>
      <c r="H61" s="199"/>
      <c r="I61" s="199"/>
      <c r="J61" s="199"/>
      <c r="K61" s="199"/>
      <c r="L61" s="199"/>
      <c r="M61" s="132">
        <v>0</v>
      </c>
      <c r="N61" s="132">
        <v>9000000</v>
      </c>
      <c r="O61" s="258">
        <f t="shared" si="0"/>
        <v>9000000</v>
      </c>
    </row>
    <row r="62" spans="1:15" ht="38.25">
      <c r="A62" s="126">
        <v>132</v>
      </c>
      <c r="B62" s="126" t="s">
        <v>1283</v>
      </c>
      <c r="C62" s="126" t="s">
        <v>78</v>
      </c>
      <c r="D62" s="204">
        <v>43040</v>
      </c>
      <c r="E62" s="126" t="s">
        <v>12697</v>
      </c>
      <c r="F62" s="126" t="s">
        <v>1424</v>
      </c>
      <c r="G62" s="202" t="s">
        <v>12713</v>
      </c>
      <c r="H62" s="199"/>
      <c r="I62" s="199"/>
      <c r="J62" s="199"/>
      <c r="K62" s="199"/>
      <c r="L62" s="199"/>
      <c r="M62" s="132">
        <v>0</v>
      </c>
      <c r="N62" s="132">
        <v>5000000</v>
      </c>
      <c r="O62" s="258">
        <f t="shared" si="0"/>
        <v>5000000</v>
      </c>
    </row>
    <row r="63" spans="1:15" ht="51">
      <c r="A63" s="126">
        <v>253</v>
      </c>
      <c r="B63" s="126" t="s">
        <v>1283</v>
      </c>
      <c r="C63" s="126" t="s">
        <v>134</v>
      </c>
      <c r="D63" s="204" t="s">
        <v>18635</v>
      </c>
      <c r="E63" s="126" t="s">
        <v>18636</v>
      </c>
      <c r="F63" s="126" t="s">
        <v>18675</v>
      </c>
      <c r="G63" s="202" t="s">
        <v>18637</v>
      </c>
      <c r="H63" s="199"/>
      <c r="I63" s="199"/>
      <c r="J63" s="199"/>
      <c r="K63" s="199"/>
      <c r="L63" s="199"/>
      <c r="M63" s="132">
        <v>0</v>
      </c>
      <c r="N63" s="132">
        <v>1188453.8400000001</v>
      </c>
      <c r="O63" s="258">
        <f t="shared" si="0"/>
        <v>1188453.8400000001</v>
      </c>
    </row>
    <row r="64" spans="1:15" ht="51">
      <c r="A64" s="126">
        <v>169</v>
      </c>
      <c r="B64" s="126" t="s">
        <v>1283</v>
      </c>
      <c r="C64" s="126" t="s">
        <v>103</v>
      </c>
      <c r="D64" s="204" t="s">
        <v>18638</v>
      </c>
      <c r="E64" s="126" t="s">
        <v>18639</v>
      </c>
      <c r="F64" s="126" t="s">
        <v>18676</v>
      </c>
      <c r="G64" s="202" t="s">
        <v>18640</v>
      </c>
      <c r="H64" s="199"/>
      <c r="I64" s="199"/>
      <c r="J64" s="199"/>
      <c r="K64" s="199"/>
      <c r="L64" s="199"/>
      <c r="M64" s="132">
        <v>0</v>
      </c>
      <c r="N64" s="132">
        <v>4031.54</v>
      </c>
      <c r="O64" s="258">
        <f t="shared" si="0"/>
        <v>4031.54</v>
      </c>
    </row>
    <row r="65" spans="1:15" ht="51">
      <c r="A65" s="126" t="s">
        <v>620</v>
      </c>
      <c r="B65" s="126" t="s">
        <v>1284</v>
      </c>
      <c r="C65" s="126" t="s">
        <v>65</v>
      </c>
      <c r="D65" s="204" t="s">
        <v>18641</v>
      </c>
      <c r="E65" s="126" t="s">
        <v>18642</v>
      </c>
      <c r="F65" s="126" t="s">
        <v>1285</v>
      </c>
      <c r="G65" s="202" t="s">
        <v>18644</v>
      </c>
      <c r="H65" s="199"/>
      <c r="I65" s="199"/>
      <c r="J65" s="199"/>
      <c r="K65" s="199"/>
      <c r="L65" s="199"/>
      <c r="M65" s="132">
        <v>0</v>
      </c>
      <c r="N65" s="132">
        <v>74198983.25</v>
      </c>
      <c r="O65" s="258">
        <f t="shared" si="0"/>
        <v>74198983.25</v>
      </c>
    </row>
    <row r="66" spans="1:15" ht="51">
      <c r="A66" s="126">
        <v>574</v>
      </c>
      <c r="B66" s="126" t="s">
        <v>1283</v>
      </c>
      <c r="C66" s="126" t="s">
        <v>213</v>
      </c>
      <c r="D66" s="204" t="s">
        <v>18645</v>
      </c>
      <c r="E66" s="126" t="s">
        <v>18646</v>
      </c>
      <c r="F66" s="126" t="s">
        <v>1422</v>
      </c>
      <c r="G66" s="202" t="s">
        <v>18648</v>
      </c>
      <c r="H66" s="199"/>
      <c r="I66" s="199"/>
      <c r="J66" s="199"/>
      <c r="K66" s="199"/>
      <c r="L66" s="199"/>
      <c r="M66" s="132">
        <v>0</v>
      </c>
      <c r="N66" s="132">
        <v>6000000</v>
      </c>
      <c r="O66" s="258">
        <f t="shared" si="0"/>
        <v>6000000</v>
      </c>
    </row>
    <row r="67" spans="1:15" ht="51">
      <c r="A67" s="126">
        <v>582</v>
      </c>
      <c r="B67" s="126" t="s">
        <v>1283</v>
      </c>
      <c r="C67" s="126" t="s">
        <v>220</v>
      </c>
      <c r="D67" s="204" t="s">
        <v>18645</v>
      </c>
      <c r="E67" s="126" t="s">
        <v>18649</v>
      </c>
      <c r="F67" s="126" t="s">
        <v>1419</v>
      </c>
      <c r="G67" s="202" t="s">
        <v>18650</v>
      </c>
      <c r="H67" s="199"/>
      <c r="I67" s="199"/>
      <c r="J67" s="199"/>
      <c r="K67" s="199"/>
      <c r="L67" s="199"/>
      <c r="M67" s="132">
        <v>0</v>
      </c>
      <c r="N67" s="132">
        <v>10500000</v>
      </c>
      <c r="O67" s="258">
        <f t="shared" si="0"/>
        <v>10500000</v>
      </c>
    </row>
    <row r="68" spans="1:15" ht="51">
      <c r="A68" s="126">
        <v>287</v>
      </c>
      <c r="B68" s="126" t="s">
        <v>1316</v>
      </c>
      <c r="C68" s="126" t="s">
        <v>147</v>
      </c>
      <c r="D68" s="204" t="s">
        <v>18645</v>
      </c>
      <c r="E68" s="126" t="s">
        <v>18651</v>
      </c>
      <c r="F68" s="126" t="s">
        <v>1325</v>
      </c>
      <c r="G68" s="202" t="s">
        <v>18653</v>
      </c>
      <c r="H68" s="199"/>
      <c r="I68" s="199"/>
      <c r="J68" s="199"/>
      <c r="K68" s="199"/>
      <c r="L68" s="199"/>
      <c r="M68" s="132">
        <v>0</v>
      </c>
      <c r="N68" s="132">
        <v>1502.67</v>
      </c>
      <c r="O68" s="258">
        <f t="shared" si="0"/>
        <v>1502.67</v>
      </c>
    </row>
    <row r="69" spans="1:15" ht="51">
      <c r="A69" s="126" t="s">
        <v>618</v>
      </c>
      <c r="B69" s="126" t="s">
        <v>1283</v>
      </c>
      <c r="C69" s="126" t="s">
        <v>65</v>
      </c>
      <c r="D69" s="204" t="s">
        <v>18654</v>
      </c>
      <c r="E69" s="126" t="s">
        <v>18655</v>
      </c>
      <c r="F69" s="126" t="s">
        <v>18677</v>
      </c>
      <c r="G69" s="202" t="s">
        <v>18657</v>
      </c>
      <c r="H69" s="199"/>
      <c r="I69" s="199"/>
      <c r="J69" s="199"/>
      <c r="K69" s="199"/>
      <c r="L69" s="199"/>
      <c r="M69" s="132">
        <v>0</v>
      </c>
      <c r="N69" s="132">
        <v>1444478.86</v>
      </c>
      <c r="O69" s="258">
        <f t="shared" si="0"/>
        <v>1444478.86</v>
      </c>
    </row>
    <row r="70" spans="1:15" ht="38.25">
      <c r="A70" s="126">
        <v>291</v>
      </c>
      <c r="B70" s="126" t="s">
        <v>1283</v>
      </c>
      <c r="C70" s="126" t="s">
        <v>151</v>
      </c>
      <c r="D70" s="204" t="s">
        <v>18654</v>
      </c>
      <c r="E70" s="126" t="s">
        <v>18658</v>
      </c>
      <c r="F70" s="126" t="s">
        <v>18678</v>
      </c>
      <c r="G70" s="202" t="s">
        <v>18659</v>
      </c>
      <c r="H70" s="199"/>
      <c r="I70" s="199"/>
      <c r="J70" s="199"/>
      <c r="K70" s="199"/>
      <c r="L70" s="199"/>
      <c r="M70" s="132">
        <v>0</v>
      </c>
      <c r="N70" s="132">
        <v>632304.47</v>
      </c>
      <c r="O70" s="258">
        <f t="shared" si="0"/>
        <v>632304.47</v>
      </c>
    </row>
    <row r="71" spans="1:15" ht="51">
      <c r="A71" s="126">
        <v>292</v>
      </c>
      <c r="B71" s="126" t="s">
        <v>1283</v>
      </c>
      <c r="C71" s="126" t="s">
        <v>152</v>
      </c>
      <c r="D71" s="204" t="s">
        <v>18654</v>
      </c>
      <c r="E71" s="126" t="s">
        <v>18660</v>
      </c>
      <c r="F71" s="126" t="s">
        <v>1319</v>
      </c>
      <c r="G71" s="202" t="s">
        <v>18661</v>
      </c>
      <c r="H71" s="199"/>
      <c r="I71" s="199"/>
      <c r="J71" s="199"/>
      <c r="K71" s="199"/>
      <c r="L71" s="199"/>
      <c r="M71" s="132">
        <v>0</v>
      </c>
      <c r="N71" s="132">
        <v>6474.02</v>
      </c>
      <c r="O71" s="258">
        <f t="shared" si="0"/>
        <v>6474.02</v>
      </c>
    </row>
    <row r="72" spans="1:15" ht="51">
      <c r="A72" s="126">
        <v>582</v>
      </c>
      <c r="B72" s="126" t="s">
        <v>1283</v>
      </c>
      <c r="C72" s="126" t="s">
        <v>220</v>
      </c>
      <c r="D72" s="204" t="s">
        <v>18654</v>
      </c>
      <c r="E72" s="126" t="s">
        <v>18662</v>
      </c>
      <c r="F72" s="126" t="s">
        <v>18679</v>
      </c>
      <c r="G72" s="202" t="s">
        <v>18663</v>
      </c>
      <c r="H72" s="199"/>
      <c r="I72" s="199"/>
      <c r="J72" s="199"/>
      <c r="K72" s="199"/>
      <c r="L72" s="199"/>
      <c r="M72" s="132">
        <v>0</v>
      </c>
      <c r="N72" s="132">
        <v>110</v>
      </c>
      <c r="O72" s="258">
        <f t="shared" si="0"/>
        <v>110</v>
      </c>
    </row>
    <row r="73" spans="1:15" ht="51">
      <c r="A73" s="126">
        <v>582</v>
      </c>
      <c r="B73" s="126" t="s">
        <v>1283</v>
      </c>
      <c r="C73" s="126" t="s">
        <v>220</v>
      </c>
      <c r="D73" s="204" t="s">
        <v>18654</v>
      </c>
      <c r="E73" s="126" t="s">
        <v>18664</v>
      </c>
      <c r="F73" s="126" t="s">
        <v>18679</v>
      </c>
      <c r="G73" s="202" t="s">
        <v>18665</v>
      </c>
      <c r="H73" s="199"/>
      <c r="I73" s="199"/>
      <c r="J73" s="199"/>
      <c r="K73" s="199"/>
      <c r="L73" s="199"/>
      <c r="M73" s="132">
        <v>0</v>
      </c>
      <c r="N73" s="132">
        <v>1553.65</v>
      </c>
      <c r="O73" s="258">
        <f t="shared" ref="O73:O119" si="1">+M73+N73</f>
        <v>1553.65</v>
      </c>
    </row>
    <row r="74" spans="1:15" ht="51">
      <c r="A74" s="126">
        <v>582</v>
      </c>
      <c r="B74" s="126" t="s">
        <v>1283</v>
      </c>
      <c r="C74" s="126" t="s">
        <v>220</v>
      </c>
      <c r="D74" s="204" t="s">
        <v>18654</v>
      </c>
      <c r="E74" s="126" t="s">
        <v>18680</v>
      </c>
      <c r="F74" s="126" t="s">
        <v>18679</v>
      </c>
      <c r="G74" s="202" t="s">
        <v>18681</v>
      </c>
      <c r="H74" s="199"/>
      <c r="I74" s="199"/>
      <c r="J74" s="199"/>
      <c r="K74" s="199"/>
      <c r="L74" s="199"/>
      <c r="M74" s="132">
        <v>0</v>
      </c>
      <c r="N74" s="132">
        <v>2661.55</v>
      </c>
      <c r="O74" s="258">
        <f t="shared" si="1"/>
        <v>2661.55</v>
      </c>
    </row>
    <row r="75" spans="1:15" ht="38.25">
      <c r="A75" s="126">
        <v>373</v>
      </c>
      <c r="B75" s="126" t="s">
        <v>1284</v>
      </c>
      <c r="C75" s="126" t="s">
        <v>1580</v>
      </c>
      <c r="D75" s="204" t="s">
        <v>18654</v>
      </c>
      <c r="E75" s="126" t="s">
        <v>18666</v>
      </c>
      <c r="F75" s="126" t="s">
        <v>18682</v>
      </c>
      <c r="G75" s="202" t="s">
        <v>18668</v>
      </c>
      <c r="H75" s="199"/>
      <c r="I75" s="199"/>
      <c r="J75" s="199"/>
      <c r="K75" s="199"/>
      <c r="L75" s="199"/>
      <c r="M75" s="132">
        <v>0</v>
      </c>
      <c r="N75" s="132">
        <v>199276.97</v>
      </c>
      <c r="O75" s="258">
        <f t="shared" si="1"/>
        <v>199276.97</v>
      </c>
    </row>
    <row r="76" spans="1:15" ht="38.25">
      <c r="A76" s="126">
        <v>373</v>
      </c>
      <c r="B76" s="126" t="s">
        <v>1284</v>
      </c>
      <c r="C76" s="126" t="s">
        <v>1580</v>
      </c>
      <c r="D76" s="204" t="s">
        <v>18654</v>
      </c>
      <c r="E76" s="126" t="s">
        <v>18669</v>
      </c>
      <c r="F76" s="126" t="s">
        <v>18682</v>
      </c>
      <c r="G76" s="202" t="s">
        <v>18671</v>
      </c>
      <c r="H76" s="199"/>
      <c r="I76" s="199"/>
      <c r="J76" s="199"/>
      <c r="K76" s="199"/>
      <c r="L76" s="199"/>
      <c r="M76" s="132">
        <v>0</v>
      </c>
      <c r="N76" s="132">
        <v>21081435.210000001</v>
      </c>
      <c r="O76" s="258">
        <f t="shared" si="1"/>
        <v>21081435.210000001</v>
      </c>
    </row>
    <row r="77" spans="1:15" ht="38.25">
      <c r="A77" s="126">
        <v>373</v>
      </c>
      <c r="B77" s="126" t="s">
        <v>1284</v>
      </c>
      <c r="C77" s="126" t="s">
        <v>1580</v>
      </c>
      <c r="D77" s="204" t="s">
        <v>18654</v>
      </c>
      <c r="E77" s="126" t="s">
        <v>18672</v>
      </c>
      <c r="F77" s="126" t="s">
        <v>18682</v>
      </c>
      <c r="G77" s="202" t="s">
        <v>18674</v>
      </c>
      <c r="H77" s="199"/>
      <c r="I77" s="199"/>
      <c r="J77" s="199"/>
      <c r="K77" s="199"/>
      <c r="L77" s="199"/>
      <c r="M77" s="132">
        <v>0</v>
      </c>
      <c r="N77" s="132">
        <v>255636.22</v>
      </c>
      <c r="O77" s="258">
        <f t="shared" si="1"/>
        <v>255636.22</v>
      </c>
    </row>
    <row r="78" spans="1:15" ht="38.25">
      <c r="A78" s="126" t="s">
        <v>620</v>
      </c>
      <c r="B78" s="126" t="s">
        <v>1284</v>
      </c>
      <c r="C78" s="126" t="s">
        <v>65</v>
      </c>
      <c r="D78" s="204">
        <v>42887</v>
      </c>
      <c r="E78" s="126">
        <v>2648</v>
      </c>
      <c r="F78" s="126" t="s">
        <v>1285</v>
      </c>
      <c r="G78" s="202" t="s">
        <v>1628</v>
      </c>
      <c r="H78" s="199"/>
      <c r="I78" s="199"/>
      <c r="J78" s="199"/>
      <c r="K78" s="199"/>
      <c r="L78" s="199"/>
      <c r="M78" s="132">
        <v>1234418.1000000001</v>
      </c>
      <c r="N78" s="132">
        <v>0</v>
      </c>
      <c r="O78" s="258">
        <f t="shared" si="1"/>
        <v>1234418.1000000001</v>
      </c>
    </row>
    <row r="79" spans="1:15" ht="51">
      <c r="A79" s="126" t="s">
        <v>620</v>
      </c>
      <c r="B79" s="126" t="s">
        <v>1284</v>
      </c>
      <c r="C79" s="126" t="s">
        <v>65</v>
      </c>
      <c r="D79" s="204">
        <v>42950</v>
      </c>
      <c r="E79" s="126" t="s">
        <v>1629</v>
      </c>
      <c r="F79" s="126" t="s">
        <v>1285</v>
      </c>
      <c r="G79" s="202" t="s">
        <v>1630</v>
      </c>
      <c r="H79" s="199"/>
      <c r="I79" s="199"/>
      <c r="J79" s="199"/>
      <c r="K79" s="199"/>
      <c r="L79" s="199"/>
      <c r="M79" s="132">
        <v>15601.51</v>
      </c>
      <c r="N79" s="132">
        <v>0</v>
      </c>
      <c r="O79" s="258">
        <f t="shared" si="1"/>
        <v>15601.51</v>
      </c>
    </row>
    <row r="80" spans="1:15" ht="51">
      <c r="A80" s="126">
        <v>81</v>
      </c>
      <c r="B80" s="126" t="s">
        <v>1632</v>
      </c>
      <c r="C80" s="126" t="s">
        <v>61</v>
      </c>
      <c r="D80" s="204">
        <v>42971</v>
      </c>
      <c r="E80" s="126" t="s">
        <v>1633</v>
      </c>
      <c r="F80" s="126" t="s">
        <v>1634</v>
      </c>
      <c r="G80" s="202" t="s">
        <v>1635</v>
      </c>
      <c r="H80" s="199"/>
      <c r="I80" s="199"/>
      <c r="J80" s="199"/>
      <c r="K80" s="199"/>
      <c r="L80" s="199"/>
      <c r="M80" s="132">
        <v>2686.24</v>
      </c>
      <c r="N80" s="132">
        <v>0</v>
      </c>
      <c r="O80" s="258">
        <f t="shared" si="1"/>
        <v>2686.24</v>
      </c>
    </row>
    <row r="81" spans="1:15" ht="63.75">
      <c r="A81" s="126">
        <v>70</v>
      </c>
      <c r="B81" s="126" t="s">
        <v>1283</v>
      </c>
      <c r="C81" s="126" t="s">
        <v>58</v>
      </c>
      <c r="D81" s="204">
        <v>42990</v>
      </c>
      <c r="E81" s="126" t="s">
        <v>1691</v>
      </c>
      <c r="F81" s="126" t="s">
        <v>1692</v>
      </c>
      <c r="G81" s="202" t="s">
        <v>1699</v>
      </c>
      <c r="H81" s="199"/>
      <c r="I81" s="199"/>
      <c r="J81" s="199"/>
      <c r="K81" s="199"/>
      <c r="L81" s="199"/>
      <c r="M81" s="132">
        <v>22090.92</v>
      </c>
      <c r="N81" s="132">
        <v>0</v>
      </c>
      <c r="O81" s="258">
        <f t="shared" si="1"/>
        <v>22090.92</v>
      </c>
    </row>
    <row r="82" spans="1:15" ht="51">
      <c r="A82" s="126" t="s">
        <v>618</v>
      </c>
      <c r="B82" s="126" t="s">
        <v>1283</v>
      </c>
      <c r="C82" s="126" t="s">
        <v>65</v>
      </c>
      <c r="D82" s="204">
        <v>43003</v>
      </c>
      <c r="E82" s="126" t="s">
        <v>1693</v>
      </c>
      <c r="F82" s="126" t="s">
        <v>1631</v>
      </c>
      <c r="G82" s="202" t="s">
        <v>1700</v>
      </c>
      <c r="H82" s="199"/>
      <c r="I82" s="199"/>
      <c r="J82" s="199"/>
      <c r="K82" s="199"/>
      <c r="L82" s="199"/>
      <c r="M82" s="132">
        <v>350723.03</v>
      </c>
      <c r="N82" s="132">
        <v>0</v>
      </c>
      <c r="O82" s="258">
        <f t="shared" si="1"/>
        <v>350723.03</v>
      </c>
    </row>
    <row r="83" spans="1:15" ht="51">
      <c r="A83" s="126" t="s">
        <v>618</v>
      </c>
      <c r="B83" s="126" t="s">
        <v>1283</v>
      </c>
      <c r="C83" s="126" t="s">
        <v>65</v>
      </c>
      <c r="D83" s="204">
        <v>43003</v>
      </c>
      <c r="E83" s="126" t="s">
        <v>1694</v>
      </c>
      <c r="F83" s="126" t="s">
        <v>1631</v>
      </c>
      <c r="G83" s="202" t="s">
        <v>1701</v>
      </c>
      <c r="H83" s="199"/>
      <c r="I83" s="199"/>
      <c r="J83" s="199"/>
      <c r="K83" s="199"/>
      <c r="L83" s="199"/>
      <c r="M83" s="132">
        <v>3337539.81</v>
      </c>
      <c r="N83" s="132">
        <v>0</v>
      </c>
      <c r="O83" s="258">
        <f t="shared" si="1"/>
        <v>3337539.81</v>
      </c>
    </row>
    <row r="84" spans="1:15" ht="51">
      <c r="A84" s="126" t="s">
        <v>620</v>
      </c>
      <c r="B84" s="126" t="s">
        <v>1284</v>
      </c>
      <c r="C84" s="126" t="s">
        <v>65</v>
      </c>
      <c r="D84" s="204">
        <v>43004</v>
      </c>
      <c r="E84" s="126" t="s">
        <v>1695</v>
      </c>
      <c r="F84" s="126" t="s">
        <v>1285</v>
      </c>
      <c r="G84" s="202" t="s">
        <v>1702</v>
      </c>
      <c r="H84" s="199"/>
      <c r="I84" s="199"/>
      <c r="J84" s="199"/>
      <c r="K84" s="199"/>
      <c r="L84" s="199"/>
      <c r="M84" s="206">
        <v>34815.39</v>
      </c>
      <c r="N84" s="206">
        <v>0</v>
      </c>
      <c r="O84" s="258">
        <f t="shared" si="1"/>
        <v>34815.39</v>
      </c>
    </row>
    <row r="85" spans="1:15" ht="51">
      <c r="A85" s="126" t="s">
        <v>618</v>
      </c>
      <c r="B85" s="126" t="s">
        <v>1283</v>
      </c>
      <c r="C85" s="126" t="s">
        <v>65</v>
      </c>
      <c r="D85" s="204">
        <v>43040</v>
      </c>
      <c r="E85" s="126" t="s">
        <v>12698</v>
      </c>
      <c r="F85" s="126" t="s">
        <v>1631</v>
      </c>
      <c r="G85" s="202" t="s">
        <v>12717</v>
      </c>
      <c r="H85" s="199"/>
      <c r="I85" s="199"/>
      <c r="J85" s="199"/>
      <c r="K85" s="199"/>
      <c r="L85" s="199"/>
      <c r="M85" s="206">
        <v>1838308.1</v>
      </c>
      <c r="N85" s="206">
        <v>0</v>
      </c>
      <c r="O85" s="258">
        <f t="shared" si="1"/>
        <v>1838308.1</v>
      </c>
    </row>
    <row r="86" spans="1:15" ht="51">
      <c r="A86" s="126" t="s">
        <v>618</v>
      </c>
      <c r="B86" s="126" t="s">
        <v>1283</v>
      </c>
      <c r="C86" s="126" t="s">
        <v>65</v>
      </c>
      <c r="D86" s="204">
        <v>43040</v>
      </c>
      <c r="E86" s="126" t="s">
        <v>12699</v>
      </c>
      <c r="F86" s="126" t="s">
        <v>1631</v>
      </c>
      <c r="G86" s="202" t="s">
        <v>12718</v>
      </c>
      <c r="H86" s="199"/>
      <c r="I86" s="199"/>
      <c r="J86" s="199"/>
      <c r="K86" s="199"/>
      <c r="L86" s="199"/>
      <c r="M86" s="206">
        <v>272123.46000000002</v>
      </c>
      <c r="N86" s="206">
        <v>0</v>
      </c>
      <c r="O86" s="258">
        <f t="shared" si="1"/>
        <v>272123.46000000002</v>
      </c>
    </row>
    <row r="87" spans="1:15" ht="63.75">
      <c r="A87" s="126">
        <v>85</v>
      </c>
      <c r="B87" s="126" t="s">
        <v>1284</v>
      </c>
      <c r="C87" s="126" t="s">
        <v>12607</v>
      </c>
      <c r="D87" s="204">
        <v>43052</v>
      </c>
      <c r="E87" s="126" t="s">
        <v>12700</v>
      </c>
      <c r="F87" s="126" t="s">
        <v>12701</v>
      </c>
      <c r="G87" s="202" t="s">
        <v>12719</v>
      </c>
      <c r="H87" s="199"/>
      <c r="I87" s="199"/>
      <c r="J87" s="199"/>
      <c r="K87" s="199"/>
      <c r="L87" s="199"/>
      <c r="M87" s="206">
        <v>9862.5499999999993</v>
      </c>
      <c r="N87" s="206">
        <v>0</v>
      </c>
      <c r="O87" s="258">
        <f t="shared" si="1"/>
        <v>9862.5499999999993</v>
      </c>
    </row>
    <row r="88" spans="1:15" ht="51">
      <c r="A88" s="126" t="s">
        <v>618</v>
      </c>
      <c r="B88" s="126" t="s">
        <v>1283</v>
      </c>
      <c r="C88" s="126" t="s">
        <v>65</v>
      </c>
      <c r="D88" s="204">
        <v>43052</v>
      </c>
      <c r="E88" s="126" t="s">
        <v>12702</v>
      </c>
      <c r="F88" s="126" t="s">
        <v>12703</v>
      </c>
      <c r="G88" s="202" t="s">
        <v>12720</v>
      </c>
      <c r="H88" s="199"/>
      <c r="I88" s="199"/>
      <c r="J88" s="199"/>
      <c r="K88" s="199"/>
      <c r="L88" s="199"/>
      <c r="M88" s="206">
        <v>822475.53</v>
      </c>
      <c r="N88" s="206">
        <v>0</v>
      </c>
      <c r="O88" s="258">
        <f t="shared" si="1"/>
        <v>822475.53</v>
      </c>
    </row>
    <row r="89" spans="1:15" ht="51">
      <c r="A89" s="126" t="s">
        <v>620</v>
      </c>
      <c r="B89" s="126" t="s">
        <v>1284</v>
      </c>
      <c r="C89" s="126" t="s">
        <v>65</v>
      </c>
      <c r="D89" s="204">
        <v>43061</v>
      </c>
      <c r="E89" s="126" t="s">
        <v>12704</v>
      </c>
      <c r="F89" s="126" t="s">
        <v>1285</v>
      </c>
      <c r="G89" s="202" t="s">
        <v>12721</v>
      </c>
      <c r="H89" s="199"/>
      <c r="I89" s="199"/>
      <c r="J89" s="199"/>
      <c r="K89" s="199"/>
      <c r="L89" s="199"/>
      <c r="M89" s="206">
        <v>6069.52</v>
      </c>
      <c r="N89" s="206">
        <v>0</v>
      </c>
      <c r="O89" s="258">
        <f t="shared" si="1"/>
        <v>6069.52</v>
      </c>
    </row>
    <row r="90" spans="1:15" ht="51">
      <c r="A90" s="126">
        <v>85</v>
      </c>
      <c r="B90" s="126" t="s">
        <v>1284</v>
      </c>
      <c r="C90" s="126" t="s">
        <v>12607</v>
      </c>
      <c r="D90" s="204" t="s">
        <v>18683</v>
      </c>
      <c r="E90" s="126" t="s">
        <v>18684</v>
      </c>
      <c r="F90" s="126" t="s">
        <v>12701</v>
      </c>
      <c r="G90" s="202" t="s">
        <v>18685</v>
      </c>
      <c r="H90" s="199"/>
      <c r="I90" s="199"/>
      <c r="J90" s="199"/>
      <c r="K90" s="199"/>
      <c r="L90" s="199"/>
      <c r="M90" s="206">
        <v>316120.90000000002</v>
      </c>
      <c r="N90" s="206">
        <v>0</v>
      </c>
      <c r="O90" s="258">
        <f t="shared" si="1"/>
        <v>316120.90000000002</v>
      </c>
    </row>
    <row r="91" spans="1:15" ht="51">
      <c r="A91" s="126">
        <v>87</v>
      </c>
      <c r="B91" s="126" t="s">
        <v>1283</v>
      </c>
      <c r="C91" s="126" t="s">
        <v>63</v>
      </c>
      <c r="D91" s="204" t="s">
        <v>18686</v>
      </c>
      <c r="E91" s="126" t="s">
        <v>18687</v>
      </c>
      <c r="F91" s="126" t="s">
        <v>18688</v>
      </c>
      <c r="G91" s="202" t="s">
        <v>18689</v>
      </c>
      <c r="H91" s="199"/>
      <c r="I91" s="199"/>
      <c r="J91" s="199"/>
      <c r="K91" s="199"/>
      <c r="L91" s="199"/>
      <c r="M91" s="206">
        <v>144858503.30000001</v>
      </c>
      <c r="N91" s="206">
        <v>0</v>
      </c>
      <c r="O91" s="258">
        <f t="shared" si="1"/>
        <v>144858503.30000001</v>
      </c>
    </row>
    <row r="92" spans="1:15" ht="51">
      <c r="A92" s="126" t="s">
        <v>618</v>
      </c>
      <c r="B92" s="126" t="s">
        <v>1283</v>
      </c>
      <c r="C92" s="126" t="s">
        <v>65</v>
      </c>
      <c r="D92" s="204" t="s">
        <v>18690</v>
      </c>
      <c r="E92" s="126" t="s">
        <v>18691</v>
      </c>
      <c r="F92" s="126" t="s">
        <v>1631</v>
      </c>
      <c r="G92" s="202" t="s">
        <v>18692</v>
      </c>
      <c r="H92" s="199"/>
      <c r="I92" s="199"/>
      <c r="J92" s="199"/>
      <c r="K92" s="199"/>
      <c r="L92" s="199"/>
      <c r="M92" s="206">
        <v>16000</v>
      </c>
      <c r="N92" s="206">
        <v>0</v>
      </c>
      <c r="O92" s="258">
        <f t="shared" si="1"/>
        <v>16000</v>
      </c>
    </row>
    <row r="93" spans="1:15" ht="51">
      <c r="A93" s="126">
        <v>85</v>
      </c>
      <c r="B93" s="126" t="s">
        <v>1284</v>
      </c>
      <c r="C93" s="126" t="s">
        <v>12607</v>
      </c>
      <c r="D93" s="204" t="s">
        <v>18693</v>
      </c>
      <c r="E93" s="126" t="s">
        <v>18694</v>
      </c>
      <c r="F93" s="126" t="s">
        <v>12701</v>
      </c>
      <c r="G93" s="202" t="s">
        <v>18695</v>
      </c>
      <c r="H93" s="199"/>
      <c r="I93" s="199"/>
      <c r="J93" s="199"/>
      <c r="K93" s="199"/>
      <c r="L93" s="199"/>
      <c r="M93" s="206">
        <v>3555.13</v>
      </c>
      <c r="N93" s="206">
        <v>0</v>
      </c>
      <c r="O93" s="258">
        <f t="shared" si="1"/>
        <v>3555.13</v>
      </c>
    </row>
    <row r="94" spans="1:15" ht="51">
      <c r="A94" s="126">
        <v>70</v>
      </c>
      <c r="B94" s="126" t="s">
        <v>1283</v>
      </c>
      <c r="C94" s="126" t="s">
        <v>58</v>
      </c>
      <c r="D94" s="204" t="s">
        <v>18693</v>
      </c>
      <c r="E94" s="126" t="s">
        <v>18696</v>
      </c>
      <c r="F94" s="126" t="s">
        <v>1692</v>
      </c>
      <c r="G94" s="202" t="s">
        <v>18697</v>
      </c>
      <c r="H94" s="199"/>
      <c r="I94" s="199"/>
      <c r="J94" s="199"/>
      <c r="K94" s="199"/>
      <c r="L94" s="199"/>
      <c r="M94" s="206">
        <v>1607.44</v>
      </c>
      <c r="N94" s="206">
        <v>0</v>
      </c>
      <c r="O94" s="258">
        <f t="shared" si="1"/>
        <v>1607.44</v>
      </c>
    </row>
    <row r="95" spans="1:15" ht="63.75">
      <c r="A95" s="126">
        <v>81</v>
      </c>
      <c r="B95" s="126" t="s">
        <v>1632</v>
      </c>
      <c r="C95" s="126" t="s">
        <v>61</v>
      </c>
      <c r="D95" s="204" t="s">
        <v>18693</v>
      </c>
      <c r="E95" s="126" t="s">
        <v>18698</v>
      </c>
      <c r="F95" s="126" t="s">
        <v>1634</v>
      </c>
      <c r="G95" s="202" t="s">
        <v>18699</v>
      </c>
      <c r="H95" s="199"/>
      <c r="I95" s="199"/>
      <c r="J95" s="199"/>
      <c r="K95" s="199"/>
      <c r="L95" s="199"/>
      <c r="M95" s="206">
        <v>858.94</v>
      </c>
      <c r="N95" s="206">
        <v>0</v>
      </c>
      <c r="O95" s="258">
        <f t="shared" si="1"/>
        <v>858.94</v>
      </c>
    </row>
    <row r="96" spans="1:15" ht="51">
      <c r="A96" s="126">
        <v>46</v>
      </c>
      <c r="B96" s="126" t="s">
        <v>12692</v>
      </c>
      <c r="C96" s="126" t="s">
        <v>51</v>
      </c>
      <c r="D96" s="204" t="s">
        <v>18645</v>
      </c>
      <c r="E96" s="126" t="s">
        <v>18700</v>
      </c>
      <c r="F96" s="126" t="s">
        <v>18701</v>
      </c>
      <c r="G96" s="202" t="s">
        <v>18702</v>
      </c>
      <c r="H96" s="199"/>
      <c r="I96" s="199"/>
      <c r="J96" s="199"/>
      <c r="K96" s="199"/>
      <c r="L96" s="199"/>
      <c r="M96" s="206">
        <v>1042241.91</v>
      </c>
      <c r="N96" s="206">
        <v>0</v>
      </c>
      <c r="O96" s="258">
        <f t="shared" si="1"/>
        <v>1042241.91</v>
      </c>
    </row>
    <row r="97" spans="1:15" ht="51">
      <c r="A97" s="126">
        <v>47</v>
      </c>
      <c r="B97" s="126" t="s">
        <v>12693</v>
      </c>
      <c r="C97" s="126" t="s">
        <v>52</v>
      </c>
      <c r="D97" s="204" t="s">
        <v>18654</v>
      </c>
      <c r="E97" s="126" t="s">
        <v>18703</v>
      </c>
      <c r="F97" s="126" t="s">
        <v>12705</v>
      </c>
      <c r="G97" s="202" t="s">
        <v>18704</v>
      </c>
      <c r="H97" s="199"/>
      <c r="I97" s="199"/>
      <c r="J97" s="199"/>
      <c r="K97" s="199"/>
      <c r="L97" s="199"/>
      <c r="M97" s="206">
        <v>619127</v>
      </c>
      <c r="N97" s="206">
        <v>0</v>
      </c>
      <c r="O97" s="258">
        <f t="shared" si="1"/>
        <v>619127</v>
      </c>
    </row>
    <row r="98" spans="1:15" ht="51">
      <c r="A98" s="126">
        <v>16</v>
      </c>
      <c r="B98" s="126" t="s">
        <v>1283</v>
      </c>
      <c r="C98" s="126" t="s">
        <v>46</v>
      </c>
      <c r="D98" s="204" t="s">
        <v>18654</v>
      </c>
      <c r="E98" s="126" t="s">
        <v>18705</v>
      </c>
      <c r="F98" s="126" t="s">
        <v>18706</v>
      </c>
      <c r="G98" s="202" t="s">
        <v>18707</v>
      </c>
      <c r="H98" s="199"/>
      <c r="I98" s="199"/>
      <c r="J98" s="199"/>
      <c r="K98" s="199"/>
      <c r="L98" s="199"/>
      <c r="M98" s="206">
        <v>2000</v>
      </c>
      <c r="N98" s="206">
        <v>0</v>
      </c>
      <c r="O98" s="258">
        <f t="shared" si="1"/>
        <v>2000</v>
      </c>
    </row>
    <row r="99" spans="1:15" ht="51">
      <c r="A99" s="126">
        <v>16</v>
      </c>
      <c r="B99" s="126" t="s">
        <v>1283</v>
      </c>
      <c r="C99" s="126" t="s">
        <v>46</v>
      </c>
      <c r="D99" s="204" t="s">
        <v>18654</v>
      </c>
      <c r="E99" s="126" t="s">
        <v>18708</v>
      </c>
      <c r="F99" s="126" t="s">
        <v>1696</v>
      </c>
      <c r="G99" s="202" t="s">
        <v>18709</v>
      </c>
      <c r="H99" s="199"/>
      <c r="I99" s="199"/>
      <c r="J99" s="199"/>
      <c r="K99" s="199"/>
      <c r="L99" s="199"/>
      <c r="M99" s="206">
        <v>1608155.3</v>
      </c>
      <c r="N99" s="206">
        <v>0</v>
      </c>
      <c r="O99" s="258">
        <f t="shared" si="1"/>
        <v>1608155.3</v>
      </c>
    </row>
    <row r="100" spans="1:15" ht="25.5">
      <c r="A100" s="126" t="s">
        <v>620</v>
      </c>
      <c r="B100" s="126" t="s">
        <v>1284</v>
      </c>
      <c r="C100" s="126" t="s">
        <v>65</v>
      </c>
      <c r="D100" s="204">
        <v>42809.523321759261</v>
      </c>
      <c r="E100" s="126">
        <v>1294</v>
      </c>
      <c r="F100" s="126" t="s">
        <v>1285</v>
      </c>
      <c r="G100" s="202" t="s">
        <v>1627</v>
      </c>
      <c r="H100" s="199"/>
      <c r="I100" s="199"/>
      <c r="J100" s="199"/>
      <c r="K100" s="199"/>
      <c r="L100" s="199"/>
      <c r="M100" s="206">
        <v>0</v>
      </c>
      <c r="N100" s="206">
        <v>11405.57</v>
      </c>
      <c r="O100" s="258">
        <f t="shared" si="1"/>
        <v>11405.57</v>
      </c>
    </row>
    <row r="101" spans="1:15" ht="51">
      <c r="A101" s="126" t="s">
        <v>620</v>
      </c>
      <c r="B101" s="126" t="s">
        <v>1284</v>
      </c>
      <c r="C101" s="126" t="s">
        <v>65</v>
      </c>
      <c r="D101" s="204">
        <v>42971</v>
      </c>
      <c r="E101" s="126" t="s">
        <v>1633</v>
      </c>
      <c r="F101" s="126" t="s">
        <v>1285</v>
      </c>
      <c r="G101" s="202" t="s">
        <v>1635</v>
      </c>
      <c r="H101" s="199"/>
      <c r="I101" s="199"/>
      <c r="J101" s="199"/>
      <c r="K101" s="199"/>
      <c r="L101" s="199"/>
      <c r="M101" s="206">
        <v>0</v>
      </c>
      <c r="N101" s="206">
        <v>2686.24</v>
      </c>
      <c r="O101" s="258">
        <f t="shared" si="1"/>
        <v>2686.24</v>
      </c>
    </row>
    <row r="102" spans="1:15" ht="51">
      <c r="A102" s="126">
        <v>16</v>
      </c>
      <c r="B102" s="126" t="s">
        <v>1283</v>
      </c>
      <c r="C102" s="126" t="s">
        <v>46</v>
      </c>
      <c r="D102" s="204">
        <v>43003</v>
      </c>
      <c r="E102" s="126" t="s">
        <v>1693</v>
      </c>
      <c r="F102" s="126" t="s">
        <v>1696</v>
      </c>
      <c r="G102" s="202" t="s">
        <v>1700</v>
      </c>
      <c r="H102" s="199"/>
      <c r="I102" s="199"/>
      <c r="J102" s="199"/>
      <c r="K102" s="199"/>
      <c r="L102" s="199"/>
      <c r="M102" s="206">
        <v>0</v>
      </c>
      <c r="N102" s="206">
        <v>350723.03</v>
      </c>
      <c r="O102" s="258">
        <f t="shared" si="1"/>
        <v>350723.03</v>
      </c>
    </row>
    <row r="103" spans="1:15" ht="51">
      <c r="A103" s="126">
        <v>16</v>
      </c>
      <c r="B103" s="126" t="s">
        <v>1283</v>
      </c>
      <c r="C103" s="126" t="s">
        <v>46</v>
      </c>
      <c r="D103" s="204">
        <v>43003</v>
      </c>
      <c r="E103" s="126" t="s">
        <v>1694</v>
      </c>
      <c r="F103" s="126" t="s">
        <v>1696</v>
      </c>
      <c r="G103" s="202" t="s">
        <v>1701</v>
      </c>
      <c r="H103" s="199"/>
      <c r="I103" s="199"/>
      <c r="J103" s="199"/>
      <c r="K103" s="199"/>
      <c r="L103" s="199"/>
      <c r="M103" s="206">
        <v>0</v>
      </c>
      <c r="N103" s="206">
        <v>3337539.81</v>
      </c>
      <c r="O103" s="258">
        <f t="shared" si="1"/>
        <v>3337539.81</v>
      </c>
    </row>
    <row r="104" spans="1:15" ht="51">
      <c r="A104" s="126">
        <v>15</v>
      </c>
      <c r="B104" s="126" t="s">
        <v>1283</v>
      </c>
      <c r="C104" s="126" t="s">
        <v>45</v>
      </c>
      <c r="D104" s="204">
        <v>43004</v>
      </c>
      <c r="E104" s="126" t="s">
        <v>1695</v>
      </c>
      <c r="F104" s="126" t="s">
        <v>1697</v>
      </c>
      <c r="G104" s="202" t="s">
        <v>1702</v>
      </c>
      <c r="H104" s="199"/>
      <c r="I104" s="199"/>
      <c r="J104" s="199"/>
      <c r="K104" s="199"/>
      <c r="L104" s="199"/>
      <c r="M104" s="206">
        <v>0</v>
      </c>
      <c r="N104" s="206">
        <v>34815.39</v>
      </c>
      <c r="O104" s="258">
        <f t="shared" si="1"/>
        <v>34815.39</v>
      </c>
    </row>
    <row r="105" spans="1:15" ht="51">
      <c r="A105" s="126">
        <v>16</v>
      </c>
      <c r="B105" s="126" t="s">
        <v>1283</v>
      </c>
      <c r="C105" s="126" t="s">
        <v>46</v>
      </c>
      <c r="D105" s="204">
        <v>43040</v>
      </c>
      <c r="E105" s="126" t="s">
        <v>12698</v>
      </c>
      <c r="F105" s="126" t="s">
        <v>1696</v>
      </c>
      <c r="G105" s="202" t="s">
        <v>12717</v>
      </c>
      <c r="H105" s="199"/>
      <c r="I105" s="199"/>
      <c r="J105" s="199"/>
      <c r="K105" s="199"/>
      <c r="L105" s="199"/>
      <c r="M105" s="206">
        <v>0</v>
      </c>
      <c r="N105" s="206">
        <v>1838308.1</v>
      </c>
      <c r="O105" s="258">
        <f t="shared" si="1"/>
        <v>1838308.1</v>
      </c>
    </row>
    <row r="106" spans="1:15" ht="51">
      <c r="A106" s="126">
        <v>16</v>
      </c>
      <c r="B106" s="126" t="s">
        <v>1283</v>
      </c>
      <c r="C106" s="126" t="s">
        <v>46</v>
      </c>
      <c r="D106" s="204">
        <v>43040</v>
      </c>
      <c r="E106" s="126" t="s">
        <v>12699</v>
      </c>
      <c r="F106" s="126" t="s">
        <v>1696</v>
      </c>
      <c r="G106" s="202" t="s">
        <v>12718</v>
      </c>
      <c r="H106" s="199"/>
      <c r="I106" s="199"/>
      <c r="J106" s="199"/>
      <c r="K106" s="199"/>
      <c r="L106" s="199"/>
      <c r="M106" s="206">
        <v>0</v>
      </c>
      <c r="N106" s="206">
        <v>272123.46000000002</v>
      </c>
      <c r="O106" s="258">
        <f t="shared" si="1"/>
        <v>272123.46000000002</v>
      </c>
    </row>
    <row r="107" spans="1:15" ht="63.75">
      <c r="A107" s="126" t="s">
        <v>620</v>
      </c>
      <c r="B107" s="126" t="s">
        <v>1284</v>
      </c>
      <c r="C107" s="126" t="s">
        <v>65</v>
      </c>
      <c r="D107" s="204">
        <v>43052</v>
      </c>
      <c r="E107" s="126" t="s">
        <v>12700</v>
      </c>
      <c r="F107" s="126" t="s">
        <v>1285</v>
      </c>
      <c r="G107" s="202" t="s">
        <v>12719</v>
      </c>
      <c r="H107" s="199"/>
      <c r="I107" s="199"/>
      <c r="J107" s="199"/>
      <c r="K107" s="199"/>
      <c r="L107" s="199"/>
      <c r="M107" s="206">
        <v>0</v>
      </c>
      <c r="N107" s="206">
        <v>9862.5499999999993</v>
      </c>
      <c r="O107" s="258">
        <f t="shared" si="1"/>
        <v>9862.5499999999993</v>
      </c>
    </row>
    <row r="108" spans="1:15" ht="51">
      <c r="A108" s="126">
        <v>47</v>
      </c>
      <c r="B108" s="126" t="s">
        <v>12693</v>
      </c>
      <c r="C108" s="126" t="s">
        <v>52</v>
      </c>
      <c r="D108" s="204">
        <v>43052</v>
      </c>
      <c r="E108" s="126" t="s">
        <v>12702</v>
      </c>
      <c r="F108" s="126" t="s">
        <v>12705</v>
      </c>
      <c r="G108" s="202" t="s">
        <v>12720</v>
      </c>
      <c r="H108" s="199"/>
      <c r="I108" s="199"/>
      <c r="J108" s="199"/>
      <c r="K108" s="199"/>
      <c r="L108" s="199"/>
      <c r="M108" s="206">
        <v>0</v>
      </c>
      <c r="N108" s="206">
        <v>822475.53</v>
      </c>
      <c r="O108" s="258">
        <f t="shared" si="1"/>
        <v>822475.53</v>
      </c>
    </row>
    <row r="109" spans="1:15" ht="51">
      <c r="A109" s="126">
        <v>41</v>
      </c>
      <c r="B109" s="126" t="s">
        <v>1283</v>
      </c>
      <c r="C109" s="126" t="s">
        <v>50</v>
      </c>
      <c r="D109" s="204">
        <v>43061</v>
      </c>
      <c r="E109" s="126" t="s">
        <v>12704</v>
      </c>
      <c r="F109" s="126" t="s">
        <v>12706</v>
      </c>
      <c r="G109" s="202" t="s">
        <v>12721</v>
      </c>
      <c r="H109" s="199"/>
      <c r="I109" s="199"/>
      <c r="J109" s="199"/>
      <c r="K109" s="199"/>
      <c r="L109" s="199"/>
      <c r="M109" s="206">
        <v>0</v>
      </c>
      <c r="N109" s="206">
        <v>6069.52</v>
      </c>
      <c r="O109" s="258">
        <f t="shared" si="1"/>
        <v>6069.52</v>
      </c>
    </row>
    <row r="110" spans="1:15" ht="51">
      <c r="A110" s="126" t="s">
        <v>620</v>
      </c>
      <c r="B110" s="126" t="s">
        <v>1284</v>
      </c>
      <c r="C110" s="126" t="s">
        <v>65</v>
      </c>
      <c r="D110" s="204" t="s">
        <v>18683</v>
      </c>
      <c r="E110" s="126" t="s">
        <v>18684</v>
      </c>
      <c r="F110" s="126" t="s">
        <v>1285</v>
      </c>
      <c r="G110" s="202" t="s">
        <v>18685</v>
      </c>
      <c r="H110" s="199"/>
      <c r="I110" s="199"/>
      <c r="J110" s="199"/>
      <c r="K110" s="199"/>
      <c r="L110" s="199"/>
      <c r="M110" s="206">
        <v>0</v>
      </c>
      <c r="N110" s="206">
        <v>316120.90000000002</v>
      </c>
      <c r="O110" s="258">
        <f t="shared" si="1"/>
        <v>316120.90000000002</v>
      </c>
    </row>
    <row r="111" spans="1:15" ht="51">
      <c r="A111" s="126">
        <v>81</v>
      </c>
      <c r="B111" s="126" t="s">
        <v>1283</v>
      </c>
      <c r="C111" s="126" t="s">
        <v>61</v>
      </c>
      <c r="D111" s="204" t="s">
        <v>18686</v>
      </c>
      <c r="E111" s="126" t="s">
        <v>18687</v>
      </c>
      <c r="F111" s="126" t="s">
        <v>18710</v>
      </c>
      <c r="G111" s="202" t="s">
        <v>18689</v>
      </c>
      <c r="H111" s="199"/>
      <c r="I111" s="199"/>
      <c r="J111" s="199"/>
      <c r="K111" s="199"/>
      <c r="L111" s="199"/>
      <c r="M111" s="206">
        <v>0</v>
      </c>
      <c r="N111" s="206">
        <v>144858503.30000001</v>
      </c>
      <c r="O111" s="258">
        <f t="shared" si="1"/>
        <v>144858503.30000001</v>
      </c>
    </row>
    <row r="112" spans="1:15" ht="51">
      <c r="A112" s="126">
        <v>16</v>
      </c>
      <c r="B112" s="126" t="s">
        <v>1283</v>
      </c>
      <c r="C112" s="126" t="s">
        <v>46</v>
      </c>
      <c r="D112" s="204" t="s">
        <v>18690</v>
      </c>
      <c r="E112" s="126" t="s">
        <v>18691</v>
      </c>
      <c r="F112" s="126" t="s">
        <v>18706</v>
      </c>
      <c r="G112" s="202" t="s">
        <v>18692</v>
      </c>
      <c r="H112" s="199"/>
      <c r="I112" s="199"/>
      <c r="J112" s="199"/>
      <c r="K112" s="199"/>
      <c r="L112" s="199"/>
      <c r="M112" s="206">
        <v>0</v>
      </c>
      <c r="N112" s="206">
        <v>16000</v>
      </c>
      <c r="O112" s="258">
        <f t="shared" si="1"/>
        <v>16000</v>
      </c>
    </row>
    <row r="113" spans="1:15" ht="51">
      <c r="A113" s="126" t="s">
        <v>620</v>
      </c>
      <c r="B113" s="126" t="s">
        <v>1284</v>
      </c>
      <c r="C113" s="126" t="s">
        <v>65</v>
      </c>
      <c r="D113" s="204" t="s">
        <v>18693</v>
      </c>
      <c r="E113" s="126" t="s">
        <v>18694</v>
      </c>
      <c r="F113" s="126" t="s">
        <v>1285</v>
      </c>
      <c r="G113" s="202" t="s">
        <v>18695</v>
      </c>
      <c r="H113" s="199"/>
      <c r="I113" s="199"/>
      <c r="J113" s="199"/>
      <c r="K113" s="199"/>
      <c r="L113" s="199"/>
      <c r="M113" s="206">
        <v>0</v>
      </c>
      <c r="N113" s="206">
        <v>3555.13</v>
      </c>
      <c r="O113" s="258">
        <f t="shared" si="1"/>
        <v>3555.13</v>
      </c>
    </row>
    <row r="114" spans="1:15" ht="51">
      <c r="A114" s="126" t="s">
        <v>620</v>
      </c>
      <c r="B114" s="126" t="s">
        <v>1284</v>
      </c>
      <c r="C114" s="126" t="s">
        <v>65</v>
      </c>
      <c r="D114" s="204" t="s">
        <v>18693</v>
      </c>
      <c r="E114" s="126" t="s">
        <v>18696</v>
      </c>
      <c r="F114" s="126" t="s">
        <v>1285</v>
      </c>
      <c r="G114" s="202" t="s">
        <v>18697</v>
      </c>
      <c r="H114" s="199"/>
      <c r="I114" s="199"/>
      <c r="J114" s="199"/>
      <c r="K114" s="199"/>
      <c r="L114" s="199"/>
      <c r="M114" s="206">
        <v>0</v>
      </c>
      <c r="N114" s="206">
        <v>1607.44</v>
      </c>
      <c r="O114" s="258">
        <f t="shared" si="1"/>
        <v>1607.44</v>
      </c>
    </row>
    <row r="115" spans="1:15" ht="63.75">
      <c r="A115" s="126" t="s">
        <v>620</v>
      </c>
      <c r="B115" s="126" t="s">
        <v>1284</v>
      </c>
      <c r="C115" s="126" t="s">
        <v>65</v>
      </c>
      <c r="D115" s="204" t="s">
        <v>18693</v>
      </c>
      <c r="E115" s="126" t="s">
        <v>18698</v>
      </c>
      <c r="F115" s="126" t="s">
        <v>1285</v>
      </c>
      <c r="G115" s="202" t="s">
        <v>18699</v>
      </c>
      <c r="H115" s="199"/>
      <c r="I115" s="199"/>
      <c r="J115" s="199"/>
      <c r="K115" s="199"/>
      <c r="L115" s="199"/>
      <c r="M115" s="206">
        <v>0</v>
      </c>
      <c r="N115" s="206">
        <v>858.94</v>
      </c>
      <c r="O115" s="258">
        <f t="shared" si="1"/>
        <v>858.94</v>
      </c>
    </row>
    <row r="116" spans="1:15" ht="51">
      <c r="A116" s="126">
        <v>41</v>
      </c>
      <c r="B116" s="126" t="s">
        <v>1315</v>
      </c>
      <c r="C116" s="126" t="s">
        <v>50</v>
      </c>
      <c r="D116" s="204" t="s">
        <v>18645</v>
      </c>
      <c r="E116" s="126" t="s">
        <v>18700</v>
      </c>
      <c r="F116" s="126" t="s">
        <v>18711</v>
      </c>
      <c r="G116" s="202" t="s">
        <v>18702</v>
      </c>
      <c r="H116" s="199"/>
      <c r="I116" s="199"/>
      <c r="J116" s="199"/>
      <c r="K116" s="199"/>
      <c r="L116" s="199"/>
      <c r="M116" s="206">
        <v>0</v>
      </c>
      <c r="N116" s="206">
        <v>1042241.91</v>
      </c>
      <c r="O116" s="258">
        <f t="shared" si="1"/>
        <v>1042241.91</v>
      </c>
    </row>
    <row r="117" spans="1:15" ht="51">
      <c r="A117" s="126" t="s">
        <v>618</v>
      </c>
      <c r="B117" s="126" t="s">
        <v>1283</v>
      </c>
      <c r="C117" s="126" t="s">
        <v>65</v>
      </c>
      <c r="D117" s="204" t="s">
        <v>18654</v>
      </c>
      <c r="E117" s="126" t="s">
        <v>18703</v>
      </c>
      <c r="F117" s="126" t="s">
        <v>12703</v>
      </c>
      <c r="G117" s="202" t="s">
        <v>18704</v>
      </c>
      <c r="H117" s="199"/>
      <c r="I117" s="199"/>
      <c r="J117" s="199"/>
      <c r="K117" s="199"/>
      <c r="L117" s="199"/>
      <c r="M117" s="206">
        <v>0</v>
      </c>
      <c r="N117" s="206">
        <v>619127</v>
      </c>
      <c r="O117" s="258">
        <f t="shared" si="1"/>
        <v>619127</v>
      </c>
    </row>
    <row r="118" spans="1:15" ht="51">
      <c r="A118" s="126" t="s">
        <v>618</v>
      </c>
      <c r="B118" s="126" t="s">
        <v>1283</v>
      </c>
      <c r="C118" s="126" t="s">
        <v>65</v>
      </c>
      <c r="D118" s="204" t="s">
        <v>18654</v>
      </c>
      <c r="E118" s="126" t="s">
        <v>18705</v>
      </c>
      <c r="F118" s="126" t="s">
        <v>1631</v>
      </c>
      <c r="G118" s="202" t="s">
        <v>18707</v>
      </c>
      <c r="H118" s="199"/>
      <c r="I118" s="199"/>
      <c r="J118" s="199"/>
      <c r="K118" s="199"/>
      <c r="L118" s="199"/>
      <c r="M118" s="206">
        <v>0</v>
      </c>
      <c r="N118" s="206">
        <v>2000</v>
      </c>
      <c r="O118" s="258">
        <f t="shared" si="1"/>
        <v>2000</v>
      </c>
    </row>
    <row r="119" spans="1:15" ht="51">
      <c r="A119" s="126" t="s">
        <v>618</v>
      </c>
      <c r="B119" s="126" t="s">
        <v>1283</v>
      </c>
      <c r="C119" s="126" t="s">
        <v>65</v>
      </c>
      <c r="D119" s="204" t="s">
        <v>18654</v>
      </c>
      <c r="E119" s="126" t="s">
        <v>18708</v>
      </c>
      <c r="F119" s="126" t="s">
        <v>1631</v>
      </c>
      <c r="G119" s="202" t="s">
        <v>18709</v>
      </c>
      <c r="H119" s="199"/>
      <c r="I119" s="199"/>
      <c r="J119" s="199"/>
      <c r="K119" s="199"/>
      <c r="L119" s="199"/>
      <c r="M119" s="206">
        <v>0</v>
      </c>
      <c r="N119" s="206">
        <v>1608155.3</v>
      </c>
      <c r="O119" s="258">
        <f t="shared" si="1"/>
        <v>1608155.3</v>
      </c>
    </row>
    <row r="121" spans="1:15">
      <c r="G121" s="247" t="s">
        <v>638</v>
      </c>
      <c r="H121" s="320"/>
      <c r="I121" s="320"/>
      <c r="J121" s="320"/>
      <c r="K121" s="320"/>
      <c r="L121" s="330"/>
      <c r="M121" s="157">
        <f>+SUBTOTAL(9,M9:M119)</f>
        <v>290659232.33000004</v>
      </c>
      <c r="N121" s="157">
        <f>+SUBTOTAL(9,N9:N119)</f>
        <v>289130893.53000003</v>
      </c>
      <c r="O121" s="157">
        <f>+M121+N121</f>
        <v>579790125.86000013</v>
      </c>
    </row>
  </sheetData>
  <sheetProtection formatCells="0" formatColumns="0" formatRows="0" insertColumns="0" insertRows="0" insertHyperlinks="0" sort="0" autoFilter="0" pivotTables="0"/>
  <autoFilter ref="A8:O119"/>
  <sortState ref="A9:J359">
    <sortCondition ref="A9:A359"/>
    <sortCondition ref="E9:E359"/>
  </sortState>
  <mergeCells count="3">
    <mergeCell ref="H7:I7"/>
    <mergeCell ref="J7:K7"/>
    <mergeCell ref="H121:L121"/>
  </mergeCells>
  <pageMargins left="0.39370078740157483" right="0.43307086614173229" top="0.55118110236220474" bottom="0.31496062992125984" header="0.31496062992125984" footer="0.31496062992125984"/>
  <pageSetup scale="61"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17"/>
  <sheetViews>
    <sheetView view="pageBreakPreview" zoomScaleNormal="100" zoomScaleSheetLayoutView="100" workbookViewId="0">
      <selection activeCell="M16" sqref="M16"/>
    </sheetView>
  </sheetViews>
  <sheetFormatPr baseColWidth="10" defaultRowHeight="12.75" outlineLevelCol="1"/>
  <cols>
    <col min="1" max="1" width="7.140625" style="120" customWidth="1"/>
    <col min="2" max="2" width="4.140625" style="120" bestFit="1" customWidth="1"/>
    <col min="3" max="3" width="30.7109375" style="120" customWidth="1"/>
    <col min="4" max="4" width="11.5703125" style="124" bestFit="1" customWidth="1"/>
    <col min="5" max="5" width="9.7109375" style="124" customWidth="1"/>
    <col min="6" max="6" width="11.7109375" style="124" customWidth="1"/>
    <col min="7" max="7" width="54.7109375" style="203" customWidth="1"/>
    <col min="8" max="9" width="7.28515625" style="120" customWidth="1"/>
    <col min="10" max="10" width="7.28515625" style="120" customWidth="1" outlineLevel="1"/>
    <col min="11" max="12" width="7.28515625" style="120" customWidth="1"/>
    <col min="13" max="13" width="14.42578125" style="120" bestFit="1" customWidth="1"/>
    <col min="14" max="14" width="14.42578125" style="120" bestFit="1" customWidth="1" outlineLevel="1"/>
    <col min="15" max="15" width="14.42578125" style="120" bestFit="1" customWidth="1"/>
    <col min="16" max="16" width="15.85546875" style="120" bestFit="1" customWidth="1"/>
    <col min="17" max="17" width="14.42578125" style="120" bestFit="1" customWidth="1"/>
    <col min="18" max="16384" width="11.42578125" style="120"/>
  </cols>
  <sheetData>
    <row r="1" spans="1:17">
      <c r="A1" s="215" t="s">
        <v>9937</v>
      </c>
      <c r="B1" s="215"/>
      <c r="C1" s="215"/>
      <c r="D1" s="248"/>
      <c r="E1" s="248"/>
      <c r="F1" s="248"/>
      <c r="G1" s="260"/>
      <c r="H1" s="215"/>
      <c r="I1" s="215"/>
      <c r="J1" s="215"/>
      <c r="K1" s="215"/>
      <c r="L1" s="215"/>
      <c r="M1" s="215"/>
      <c r="N1" s="215"/>
      <c r="O1" s="215"/>
      <c r="P1" s="212"/>
      <c r="Q1" s="212"/>
    </row>
    <row r="2" spans="1:17">
      <c r="A2" s="215" t="s">
        <v>9935</v>
      </c>
      <c r="B2" s="215"/>
      <c r="C2" s="215"/>
      <c r="D2" s="248"/>
      <c r="E2" s="248"/>
      <c r="F2" s="248"/>
      <c r="G2" s="260"/>
      <c r="H2" s="215"/>
      <c r="I2" s="215"/>
      <c r="J2" s="215"/>
      <c r="K2" s="215"/>
      <c r="L2" s="215"/>
      <c r="M2" s="215"/>
      <c r="N2" s="215"/>
      <c r="O2" s="215"/>
      <c r="P2" s="212"/>
      <c r="Q2" s="212"/>
    </row>
    <row r="3" spans="1:17">
      <c r="A3" s="215" t="s">
        <v>39</v>
      </c>
      <c r="B3" s="215"/>
      <c r="C3" s="215"/>
      <c r="D3" s="248"/>
      <c r="E3" s="248"/>
      <c r="F3" s="248"/>
      <c r="G3" s="260"/>
      <c r="H3" s="215"/>
      <c r="I3" s="215"/>
      <c r="J3" s="215"/>
      <c r="K3" s="215"/>
      <c r="L3" s="215"/>
      <c r="M3" s="215"/>
      <c r="N3" s="215"/>
      <c r="O3" s="215"/>
      <c r="P3" s="212"/>
      <c r="Q3" s="212"/>
    </row>
    <row r="4" spans="1:17">
      <c r="A4" s="215" t="str">
        <f>+'CUT MN'!A4</f>
        <v>DE ENERO A DICIEMBRE</v>
      </c>
      <c r="B4" s="215"/>
      <c r="C4" s="215"/>
      <c r="D4" s="248"/>
      <c r="E4" s="248"/>
      <c r="F4" s="248"/>
      <c r="G4" s="260"/>
      <c r="H4" s="215"/>
      <c r="I4" s="215"/>
      <c r="J4" s="215"/>
      <c r="K4" s="215"/>
      <c r="L4" s="215"/>
      <c r="M4" s="215"/>
      <c r="N4" s="215"/>
      <c r="O4" s="215"/>
      <c r="P4" s="212"/>
      <c r="Q4" s="212"/>
    </row>
    <row r="5" spans="1:17" ht="9" customHeight="1">
      <c r="A5" s="123" t="str">
        <f>+'CUT MN'!A5</f>
        <v>ACTUALIZADO AL : 8 de enero de 2018</v>
      </c>
      <c r="B5" s="123"/>
      <c r="C5" s="123"/>
      <c r="D5" s="249"/>
      <c r="E5" s="249"/>
      <c r="F5" s="249"/>
      <c r="G5" s="261"/>
      <c r="H5" s="123"/>
      <c r="I5" s="123"/>
      <c r="J5" s="123"/>
      <c r="K5" s="123"/>
      <c r="L5" s="123"/>
      <c r="M5" s="123"/>
      <c r="N5" s="123"/>
      <c r="O5" s="123"/>
      <c r="P5" s="212"/>
      <c r="Q5" s="212"/>
    </row>
    <row r="6" spans="1:17">
      <c r="A6" s="158"/>
      <c r="B6" s="158"/>
      <c r="C6" s="158"/>
      <c r="D6" s="145"/>
      <c r="E6" s="145"/>
      <c r="F6" s="145"/>
      <c r="G6" s="201"/>
      <c r="H6" s="147"/>
      <c r="I6" s="147"/>
      <c r="J6" s="147"/>
      <c r="K6" s="147"/>
      <c r="L6" s="147"/>
      <c r="M6" s="147"/>
      <c r="N6" s="147"/>
      <c r="P6" s="212"/>
      <c r="Q6" s="212"/>
    </row>
    <row r="7" spans="1:17">
      <c r="A7" s="145"/>
      <c r="B7" s="145"/>
      <c r="C7" s="145"/>
      <c r="D7" s="146"/>
      <c r="E7" s="145"/>
      <c r="F7" s="145"/>
      <c r="G7" s="201"/>
      <c r="H7" s="322" t="s">
        <v>1642</v>
      </c>
      <c r="I7" s="322"/>
      <c r="J7" s="322" t="s">
        <v>1641</v>
      </c>
      <c r="K7" s="328"/>
      <c r="L7" s="217"/>
      <c r="M7" s="148"/>
      <c r="N7" s="148"/>
      <c r="O7" s="149"/>
      <c r="P7" s="212"/>
      <c r="Q7" s="212"/>
    </row>
    <row r="8" spans="1:17" ht="25.5">
      <c r="A8" s="136" t="s">
        <v>1643</v>
      </c>
      <c r="B8" s="136" t="s">
        <v>1644</v>
      </c>
      <c r="C8" s="189" t="s">
        <v>1704</v>
      </c>
      <c r="D8" s="151" t="s">
        <v>1706</v>
      </c>
      <c r="E8" s="150" t="s">
        <v>633</v>
      </c>
      <c r="F8" s="150" t="s">
        <v>634</v>
      </c>
      <c r="G8" s="150" t="s">
        <v>42</v>
      </c>
      <c r="H8" s="136" t="s">
        <v>1646</v>
      </c>
      <c r="I8" s="136" t="s">
        <v>1647</v>
      </c>
      <c r="J8" s="136" t="s">
        <v>1645</v>
      </c>
      <c r="K8" s="136" t="s">
        <v>1648</v>
      </c>
      <c r="L8" s="216" t="s">
        <v>9936</v>
      </c>
      <c r="M8" s="195" t="s">
        <v>1651</v>
      </c>
      <c r="N8" s="194" t="s">
        <v>1652</v>
      </c>
      <c r="O8" s="194" t="s">
        <v>1710</v>
      </c>
      <c r="P8" s="194" t="s">
        <v>1650</v>
      </c>
      <c r="Q8" s="152" t="s">
        <v>1688</v>
      </c>
    </row>
    <row r="9" spans="1:17" ht="63.75">
      <c r="A9" s="126">
        <v>291</v>
      </c>
      <c r="B9" s="126" t="s">
        <v>1283</v>
      </c>
      <c r="C9" s="126" t="s">
        <v>151</v>
      </c>
      <c r="D9" s="204" t="s">
        <v>18641</v>
      </c>
      <c r="E9" s="126" t="s">
        <v>18712</v>
      </c>
      <c r="F9" s="126" t="s">
        <v>18713</v>
      </c>
      <c r="G9" s="202" t="s">
        <v>18714</v>
      </c>
      <c r="H9" s="162"/>
      <c r="I9" s="162"/>
      <c r="J9" s="162"/>
      <c r="K9" s="162"/>
      <c r="L9" s="162"/>
      <c r="M9" s="252">
        <v>10593384.220000001</v>
      </c>
      <c r="N9" s="252">
        <v>0</v>
      </c>
      <c r="O9" s="252">
        <f>+M9*6.86</f>
        <v>72670615.749200001</v>
      </c>
      <c r="P9" s="252">
        <f>+N9*6.86</f>
        <v>0</v>
      </c>
      <c r="Q9" s="259">
        <f>+O9+P9</f>
        <v>72670615.749200001</v>
      </c>
    </row>
    <row r="10" spans="1:17" ht="63.75">
      <c r="A10" s="126" t="s">
        <v>620</v>
      </c>
      <c r="B10" s="126" t="s">
        <v>1284</v>
      </c>
      <c r="C10" s="126" t="s">
        <v>65</v>
      </c>
      <c r="D10" s="204" t="s">
        <v>18641</v>
      </c>
      <c r="E10" s="126" t="s">
        <v>18712</v>
      </c>
      <c r="F10" s="126" t="s">
        <v>1285</v>
      </c>
      <c r="G10" s="202" t="s">
        <v>18714</v>
      </c>
      <c r="H10" s="162"/>
      <c r="I10" s="162"/>
      <c r="J10" s="162"/>
      <c r="K10" s="162"/>
      <c r="L10" s="162"/>
      <c r="M10" s="252">
        <v>0</v>
      </c>
      <c r="N10" s="252">
        <v>10593384.220000001</v>
      </c>
      <c r="O10" s="252">
        <f>+M10*6.86</f>
        <v>0</v>
      </c>
      <c r="P10" s="252">
        <f t="shared" ref="P10:P12" si="0">+N10*6.86</f>
        <v>72670615.749200001</v>
      </c>
      <c r="Q10" s="259">
        <f t="shared" ref="Q10:Q12" si="1">+O10+P10</f>
        <v>72670615.749200001</v>
      </c>
    </row>
    <row r="11" spans="1:17" ht="63.75">
      <c r="A11" s="126" t="s">
        <v>620</v>
      </c>
      <c r="B11" s="126" t="s">
        <v>1284</v>
      </c>
      <c r="C11" s="126" t="s">
        <v>65</v>
      </c>
      <c r="D11" s="204" t="s">
        <v>18683</v>
      </c>
      <c r="E11" s="126" t="s">
        <v>18715</v>
      </c>
      <c r="F11" s="126" t="s">
        <v>1285</v>
      </c>
      <c r="G11" s="202" t="s">
        <v>18716</v>
      </c>
      <c r="H11" s="162"/>
      <c r="I11" s="162"/>
      <c r="J11" s="162"/>
      <c r="K11" s="162"/>
      <c r="L11" s="162"/>
      <c r="M11" s="252">
        <v>45419.67</v>
      </c>
      <c r="N11" s="252">
        <v>0</v>
      </c>
      <c r="O11" s="252">
        <f>+M11*6.86</f>
        <v>311578.9362</v>
      </c>
      <c r="P11" s="252">
        <f t="shared" si="0"/>
        <v>0</v>
      </c>
      <c r="Q11" s="259">
        <f t="shared" si="1"/>
        <v>311578.9362</v>
      </c>
    </row>
    <row r="12" spans="1:17" ht="63.75">
      <c r="A12" s="126">
        <v>85</v>
      </c>
      <c r="B12" s="126" t="s">
        <v>1284</v>
      </c>
      <c r="C12" s="126" t="s">
        <v>12607</v>
      </c>
      <c r="D12" s="204" t="s">
        <v>18683</v>
      </c>
      <c r="E12" s="126" t="s">
        <v>18715</v>
      </c>
      <c r="F12" s="126" t="s">
        <v>12701</v>
      </c>
      <c r="G12" s="202" t="s">
        <v>18716</v>
      </c>
      <c r="H12" s="162"/>
      <c r="I12" s="162"/>
      <c r="J12" s="162"/>
      <c r="K12" s="162"/>
      <c r="L12" s="162"/>
      <c r="M12" s="252">
        <v>0</v>
      </c>
      <c r="N12" s="252">
        <v>45419.67</v>
      </c>
      <c r="O12" s="252">
        <f>+M12*6.86</f>
        <v>0</v>
      </c>
      <c r="P12" s="252">
        <f t="shared" si="0"/>
        <v>311578.9362</v>
      </c>
      <c r="Q12" s="259">
        <f t="shared" si="1"/>
        <v>311578.9362</v>
      </c>
    </row>
    <row r="13" spans="1:17" s="167" customFormat="1">
      <c r="A13" s="137"/>
      <c r="B13" s="137"/>
      <c r="C13" s="163"/>
      <c r="D13" s="164"/>
      <c r="E13" s="165"/>
      <c r="F13" s="165"/>
      <c r="G13" s="165"/>
      <c r="H13" s="137"/>
      <c r="I13" s="137"/>
      <c r="J13" s="137"/>
      <c r="K13" s="137"/>
      <c r="L13" s="213"/>
      <c r="M13" s="166"/>
      <c r="N13" s="166"/>
      <c r="O13" s="160"/>
      <c r="P13" s="160"/>
      <c r="Q13" s="161"/>
    </row>
    <row r="14" spans="1:17">
      <c r="A14" s="170"/>
      <c r="B14" s="170"/>
      <c r="C14" s="168"/>
      <c r="D14" s="250"/>
      <c r="E14" s="250"/>
      <c r="F14" s="250"/>
      <c r="G14" s="331" t="s">
        <v>638</v>
      </c>
      <c r="H14" s="320"/>
      <c r="I14" s="320"/>
      <c r="J14" s="320"/>
      <c r="K14" s="330"/>
      <c r="L14" s="214"/>
      <c r="M14" s="157">
        <f>+SUBTOTAL(9,M9:M12)</f>
        <v>10638803.890000001</v>
      </c>
      <c r="N14" s="157">
        <f>+SUBTOTAL(9,N9:N12)</f>
        <v>10638803.890000001</v>
      </c>
      <c r="O14" s="157">
        <f>+SUBTOTAL(9,O9:O12)</f>
        <v>72982194.685399994</v>
      </c>
      <c r="P14" s="157">
        <f>+SUBTOTAL(9,P9:P12)</f>
        <v>72982194.685399994</v>
      </c>
      <c r="Q14" s="157">
        <f>+O14+P14</f>
        <v>145964389.37079999</v>
      </c>
    </row>
    <row r="15" spans="1:17">
      <c r="A15" s="171"/>
      <c r="B15" s="171"/>
      <c r="C15" s="169"/>
      <c r="D15" s="251"/>
      <c r="E15" s="251"/>
      <c r="F15" s="251"/>
      <c r="G15" s="262"/>
      <c r="H15" s="159"/>
      <c r="I15" s="159"/>
      <c r="J15" s="159"/>
      <c r="K15" s="159"/>
      <c r="L15" s="159"/>
      <c r="M15" s="159"/>
      <c r="N15" s="159"/>
    </row>
    <row r="16" spans="1:17">
      <c r="A16" s="138"/>
      <c r="B16" s="138"/>
    </row>
    <row r="17" spans="1:2">
      <c r="A17" s="138"/>
      <c r="B17" s="138"/>
    </row>
  </sheetData>
  <sheetProtection formatCells="0" formatColumns="0" formatRows="0" sort="0" autoFilter="0" pivotTables="0"/>
  <autoFilter ref="A8:Q12"/>
  <mergeCells count="3">
    <mergeCell ref="G14:K14"/>
    <mergeCell ref="H7:I7"/>
    <mergeCell ref="J7:K7"/>
  </mergeCells>
  <pageMargins left="0.39370078740157483" right="0.43307086614173229" top="0.74803149606299213" bottom="0.74803149606299213" header="0.31496062992125984" footer="0.31496062992125984"/>
  <pageSetup scale="5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RESUMEN</vt:lpstr>
      <vt:lpstr>CONCEPTOS.</vt:lpstr>
      <vt:lpstr>CUT MN</vt:lpstr>
      <vt:lpstr>CUT ME</vt:lpstr>
      <vt:lpstr>TRL MN</vt:lpstr>
      <vt:lpstr>TRL ME</vt:lpstr>
      <vt:lpstr>CDI</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'TRL MN'!Área_de_impresión</vt:lpstr>
      <vt:lpstr>CDI!Títulos_a_imprimir</vt:lpstr>
      <vt:lpstr>'CUT ME'!Títulos_a_imprimir</vt:lpstr>
      <vt:lpstr>'CUT MN'!Títulos_a_imprimir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Pablo Roberto Laura Soto</cp:lastModifiedBy>
  <cp:lastPrinted>2018-01-08T14:07:10Z</cp:lastPrinted>
  <dcterms:created xsi:type="dcterms:W3CDTF">2014-07-03T21:21:01Z</dcterms:created>
  <dcterms:modified xsi:type="dcterms:W3CDTF">2018-01-08T14:31:15Z</dcterms:modified>
</cp:coreProperties>
</file>